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cus/Developer/AusCovid-19/"/>
    </mc:Choice>
  </mc:AlternateContent>
  <xr:revisionPtr revIDLastSave="0" documentId="13_ncr:1_{43980F4D-5523-7341-A223-22DE86AF2441}" xr6:coauthVersionLast="45" xr6:coauthVersionMax="45" xr10:uidLastSave="{00000000-0000-0000-0000-000000000000}"/>
  <bookViews>
    <workbookView xWindow="1900" yWindow="460" windowWidth="33440" windowHeight="20480" activeTab="1" xr2:uid="{00000000-000D-0000-FFFF-FFFF00000000}"/>
  </bookViews>
  <sheets>
    <sheet name="Sources" sheetId="11" r:id="rId1"/>
    <sheet name="Changelog" sheetId="12" r:id="rId2"/>
    <sheet name="Daily" sheetId="1" r:id="rId3"/>
    <sheet name="Cumulative" sheetId="2" r:id="rId4"/>
    <sheet name="International" sheetId="14" r:id="rId5"/>
    <sheet name="National Infections" sheetId="4" r:id="rId6"/>
    <sheet name="National Infections Log" sheetId="21" r:id="rId7"/>
    <sheet name="Daily Infections" sheetId="15" r:id="rId8"/>
    <sheet name="Infections by State" sheetId="9" r:id="rId9"/>
    <sheet name="Infections by State Log" sheetId="22" r:id="rId10"/>
    <sheet name="Normalised Growth" sheetId="18" r:id="rId11"/>
    <sheet name="Normalised Growth Log" sheetId="20" r:id="rId12"/>
    <sheet name="Global comparison" sheetId="29" r:id="rId13"/>
    <sheet name="Days since 100 cases" sheetId="16" r:id="rId14"/>
    <sheet name="Days since 100 cases small" sheetId="23" r:id="rId15"/>
    <sheet name="Days since 100 cases Log" sheetId="19" r:id="rId16"/>
    <sheet name="Days since 100 cases Log small" sheetId="24" r:id="rId17"/>
    <sheet name="Days since 100 cases (2)" sheetId="25" r:id="rId18"/>
    <sheet name="Days since 100 cases small (2)" sheetId="27" r:id="rId19"/>
    <sheet name="Days since 100 cases Log (2)" sheetId="26" r:id="rId20"/>
    <sheet name="Days since 100 Log small 2" sheetId="28" r:id="rId21"/>
    <sheet name="Days to double" sheetId="10" r:id="rId22"/>
    <sheet name="Growth Factor" sheetId="17" r:id="rId23"/>
    <sheet name="Active Cases" sheetId="6" r:id="rId24"/>
    <sheet name="National Infections Without NSW" sheetId="7" r:id="rId25"/>
    <sheet name="Configuration" sheetId="13" r:id="rId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14" i="2" l="1"/>
  <c r="W115" i="2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P117" i="14" l="1"/>
  <c r="J117" i="14" s="1"/>
  <c r="P118" i="14"/>
  <c r="J118" i="14" s="1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L117" i="14"/>
  <c r="F117" i="14" s="1"/>
  <c r="L118" i="14"/>
  <c r="F118" i="14" s="1"/>
  <c r="I131" i="14"/>
  <c r="I132" i="14"/>
  <c r="I133" i="14"/>
  <c r="I134" i="14"/>
  <c r="EY85" i="2" s="1" a="1"/>
  <c r="EY85" i="2" s="1"/>
  <c r="I135" i="14"/>
  <c r="I136" i="14"/>
  <c r="I137" i="14"/>
  <c r="I138" i="14"/>
  <c r="I139" i="14"/>
  <c r="I140" i="14"/>
  <c r="I141" i="14"/>
  <c r="I142" i="14"/>
  <c r="EY93" i="2" s="1" a="1"/>
  <c r="EY93" i="2" s="1"/>
  <c r="I143" i="14"/>
  <c r="I144" i="14"/>
  <c r="EY95" i="2" s="1" a="1"/>
  <c r="EY95" i="2" s="1"/>
  <c r="I145" i="14"/>
  <c r="I146" i="14"/>
  <c r="I147" i="14"/>
  <c r="EY98" i="2" s="1" a="1"/>
  <c r="EY98" i="2" s="1"/>
  <c r="I148" i="14"/>
  <c r="I149" i="14"/>
  <c r="I150" i="14"/>
  <c r="EY101" i="2" s="1" a="1"/>
  <c r="EY101" i="2" s="1"/>
  <c r="I151" i="14"/>
  <c r="I152" i="14"/>
  <c r="I153" i="14"/>
  <c r="I154" i="14"/>
  <c r="I155" i="14"/>
  <c r="I156" i="14"/>
  <c r="I157" i="14"/>
  <c r="I158" i="14"/>
  <c r="EY109" i="2" s="1" a="1"/>
  <c r="EY109" i="2" s="1"/>
  <c r="I159" i="14"/>
  <c r="I160" i="14"/>
  <c r="I161" i="14"/>
  <c r="I162" i="14"/>
  <c r="I163" i="14"/>
  <c r="I164" i="14"/>
  <c r="I165" i="14"/>
  <c r="I166" i="14"/>
  <c r="EY117" i="2" s="1" a="1"/>
  <c r="EY117" i="2" s="1"/>
  <c r="I167" i="14"/>
  <c r="I168" i="14"/>
  <c r="EY119" i="2" s="1" a="1"/>
  <c r="EY119" i="2" s="1"/>
  <c r="I169" i="14"/>
  <c r="I170" i="14"/>
  <c r="I171" i="14"/>
  <c r="I172" i="14"/>
  <c r="I173" i="14"/>
  <c r="I174" i="14"/>
  <c r="EY125" i="2" s="1" a="1"/>
  <c r="EY125" i="2" s="1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AF117" i="14"/>
  <c r="B117" i="14"/>
  <c r="AF118" i="14"/>
  <c r="B118" i="14" s="1"/>
  <c r="E131" i="14"/>
  <c r="E132" i="14"/>
  <c r="ET87" i="2" s="1" a="1"/>
  <c r="ET87" i="2" s="1"/>
  <c r="E133" i="14"/>
  <c r="E134" i="14"/>
  <c r="ET89" i="2" s="1" a="1"/>
  <c r="ET89" i="2" s="1"/>
  <c r="E135" i="14"/>
  <c r="E136" i="14"/>
  <c r="E137" i="14"/>
  <c r="E138" i="14"/>
  <c r="E139" i="14"/>
  <c r="E140" i="14"/>
  <c r="ET95" i="2" s="1" a="1"/>
  <c r="ET95" i="2" s="1"/>
  <c r="E141" i="14"/>
  <c r="E142" i="14"/>
  <c r="ET97" i="2" s="1" a="1"/>
  <c r="ET97" i="2" s="1"/>
  <c r="E143" i="14"/>
  <c r="E144" i="14"/>
  <c r="E145" i="14"/>
  <c r="ET100" i="2" s="1" a="1"/>
  <c r="ET100" i="2" s="1"/>
  <c r="E146" i="14"/>
  <c r="E147" i="14"/>
  <c r="E148" i="14"/>
  <c r="ET103" i="2" s="1" a="1"/>
  <c r="ET103" i="2" s="1"/>
  <c r="E149" i="14"/>
  <c r="E150" i="14"/>
  <c r="ET105" i="2" s="1" a="1"/>
  <c r="ET105" i="2" s="1"/>
  <c r="E151" i="14"/>
  <c r="E152" i="14"/>
  <c r="E153" i="14"/>
  <c r="E154" i="14"/>
  <c r="E155" i="14"/>
  <c r="E156" i="14"/>
  <c r="ET111" i="2" s="1" a="1"/>
  <c r="ET111" i="2" s="1"/>
  <c r="E157" i="14"/>
  <c r="E158" i="14"/>
  <c r="ET113" i="2" s="1" a="1"/>
  <c r="ET113" i="2" s="1"/>
  <c r="E159" i="14"/>
  <c r="E160" i="14"/>
  <c r="E161" i="14"/>
  <c r="E162" i="14"/>
  <c r="E163" i="14"/>
  <c r="E164" i="14"/>
  <c r="ET119" i="2" s="1" a="1"/>
  <c r="ET119" i="2" s="1"/>
  <c r="E165" i="14"/>
  <c r="E166" i="14"/>
  <c r="ET121" i="2" s="1" a="1"/>
  <c r="ET121" i="2" s="1"/>
  <c r="E167" i="14"/>
  <c r="E168" i="14"/>
  <c r="E169" i="14"/>
  <c r="E170" i="14"/>
  <c r="E171" i="14"/>
  <c r="ET126" i="2" s="1" a="1"/>
  <c r="ET126" i="2" s="1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W109" i="2"/>
  <c r="W110" i="2" s="1"/>
  <c r="A105" i="2"/>
  <c r="Z105" i="2"/>
  <c r="AA105" i="2"/>
  <c r="AB105" i="2"/>
  <c r="AC105" i="2"/>
  <c r="A106" i="2"/>
  <c r="Z106" i="2"/>
  <c r="AA106" i="2"/>
  <c r="AB106" i="2"/>
  <c r="AC106" i="2"/>
  <c r="A107" i="2"/>
  <c r="Z107" i="2"/>
  <c r="AA107" i="2"/>
  <c r="AB107" i="2"/>
  <c r="AC107" i="2"/>
  <c r="A108" i="2"/>
  <c r="Z108" i="2"/>
  <c r="AA108" i="2"/>
  <c r="AB108" i="2"/>
  <c r="AC108" i="2"/>
  <c r="A109" i="2"/>
  <c r="Z109" i="2"/>
  <c r="AA109" i="2"/>
  <c r="AB109" i="2"/>
  <c r="AC109" i="2"/>
  <c r="A94" i="2"/>
  <c r="AH94" i="2"/>
  <c r="AH93" i="2"/>
  <c r="A95" i="2"/>
  <c r="AH95" i="2"/>
  <c r="A97" i="2"/>
  <c r="AH97" i="2"/>
  <c r="A98" i="2"/>
  <c r="AH98" i="2"/>
  <c r="A102" i="2"/>
  <c r="AH102" i="2"/>
  <c r="AH100" i="2"/>
  <c r="A103" i="2"/>
  <c r="AH103" i="2"/>
  <c r="A104" i="2"/>
  <c r="AH104" i="2"/>
  <c r="AH105" i="2"/>
  <c r="AH106" i="2"/>
  <c r="AH107" i="2"/>
  <c r="AH108" i="2"/>
  <c r="AH109" i="2"/>
  <c r="A110" i="2"/>
  <c r="AH110" i="2"/>
  <c r="A115" i="2"/>
  <c r="AH115" i="2"/>
  <c r="BD129" i="2"/>
  <c r="BE129" i="2"/>
  <c r="BD130" i="2"/>
  <c r="BE130" i="2"/>
  <c r="BD131" i="2"/>
  <c r="BE131" i="2"/>
  <c r="BD132" i="2"/>
  <c r="BE132" i="2"/>
  <c r="BD133" i="2"/>
  <c r="BE133" i="2"/>
  <c r="BD134" i="2"/>
  <c r="BE134" i="2"/>
  <c r="BD135" i="2"/>
  <c r="BE135" i="2"/>
  <c r="BD136" i="2"/>
  <c r="BE136" i="2"/>
  <c r="BD137" i="2"/>
  <c r="BE137" i="2"/>
  <c r="BD138" i="2"/>
  <c r="BE138" i="2"/>
  <c r="BD139" i="2"/>
  <c r="BE139" i="2"/>
  <c r="BD140" i="2"/>
  <c r="BE140" i="2"/>
  <c r="BD141" i="2"/>
  <c r="BE141" i="2"/>
  <c r="BD142" i="2"/>
  <c r="BE142" i="2"/>
  <c r="BD143" i="2"/>
  <c r="BE143" i="2"/>
  <c r="BD144" i="2"/>
  <c r="BE144" i="2"/>
  <c r="BD145" i="2"/>
  <c r="BE145" i="2"/>
  <c r="BD146" i="2"/>
  <c r="BE146" i="2"/>
  <c r="BD147" i="2"/>
  <c r="BE147" i="2"/>
  <c r="BD148" i="2"/>
  <c r="BE148" i="2"/>
  <c r="BD149" i="2"/>
  <c r="BE149" i="2"/>
  <c r="BD150" i="2"/>
  <c r="BE150" i="2"/>
  <c r="BD151" i="2"/>
  <c r="BE151" i="2"/>
  <c r="BD152" i="2"/>
  <c r="BE152" i="2"/>
  <c r="BD153" i="2"/>
  <c r="BE153" i="2"/>
  <c r="BD154" i="2"/>
  <c r="BE154" i="2"/>
  <c r="BD155" i="2"/>
  <c r="BE155" i="2"/>
  <c r="BD156" i="2"/>
  <c r="BE156" i="2"/>
  <c r="BD157" i="2"/>
  <c r="BE157" i="2"/>
  <c r="BD158" i="2"/>
  <c r="BE158" i="2"/>
  <c r="BD159" i="2"/>
  <c r="BE159" i="2"/>
  <c r="BD160" i="2"/>
  <c r="BE160" i="2"/>
  <c r="BD161" i="2"/>
  <c r="BE161" i="2"/>
  <c r="BD162" i="2"/>
  <c r="BE162" i="2"/>
  <c r="BD163" i="2"/>
  <c r="BE163" i="2"/>
  <c r="BD164" i="2"/>
  <c r="BE164" i="2"/>
  <c r="BD165" i="2"/>
  <c r="BE165" i="2"/>
  <c r="BD166" i="2"/>
  <c r="BE166" i="2"/>
  <c r="BD167" i="2"/>
  <c r="BE167" i="2"/>
  <c r="BD168" i="2"/>
  <c r="BE168" i="2"/>
  <c r="BD169" i="2"/>
  <c r="BE169" i="2"/>
  <c r="BD170" i="2"/>
  <c r="BE170" i="2"/>
  <c r="BD171" i="2"/>
  <c r="BE171" i="2"/>
  <c r="BD172" i="2"/>
  <c r="BE172" i="2"/>
  <c r="BD173" i="2"/>
  <c r="BE173" i="2"/>
  <c r="BD174" i="2"/>
  <c r="BE174" i="2"/>
  <c r="BD175" i="2"/>
  <c r="BE175" i="2"/>
  <c r="BD176" i="2"/>
  <c r="BE176" i="2"/>
  <c r="BD177" i="2"/>
  <c r="BE177" i="2"/>
  <c r="BD178" i="2"/>
  <c r="BE178" i="2"/>
  <c r="BD179" i="2"/>
  <c r="BE179" i="2"/>
  <c r="BD180" i="2"/>
  <c r="BE180" i="2"/>
  <c r="BD181" i="2"/>
  <c r="BE181" i="2"/>
  <c r="BD182" i="2"/>
  <c r="BE182" i="2"/>
  <c r="BD183" i="2"/>
  <c r="BE183" i="2"/>
  <c r="BD184" i="2"/>
  <c r="BE184" i="2"/>
  <c r="BD185" i="2"/>
  <c r="BE185" i="2"/>
  <c r="BD186" i="2"/>
  <c r="BE186" i="2"/>
  <c r="BD187" i="2"/>
  <c r="BE187" i="2"/>
  <c r="BD188" i="2"/>
  <c r="BE188" i="2"/>
  <c r="BD189" i="2"/>
  <c r="BE189" i="2"/>
  <c r="BD190" i="2"/>
  <c r="BE190" i="2"/>
  <c r="BD191" i="2"/>
  <c r="BE191" i="2"/>
  <c r="BD192" i="2"/>
  <c r="BE192" i="2"/>
  <c r="BD193" i="2"/>
  <c r="BE193" i="2"/>
  <c r="BD194" i="2"/>
  <c r="BE194" i="2"/>
  <c r="BD195" i="2"/>
  <c r="BE195" i="2"/>
  <c r="BD196" i="2"/>
  <c r="BE196" i="2"/>
  <c r="BD197" i="2"/>
  <c r="BE197" i="2"/>
  <c r="BD198" i="2"/>
  <c r="BE198" i="2"/>
  <c r="BD199" i="2"/>
  <c r="BE199" i="2"/>
  <c r="BD200" i="2"/>
  <c r="BE200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D115" i="2"/>
  <c r="AE115" i="2"/>
  <c r="AF115" i="2"/>
  <c r="AG115" i="2"/>
  <c r="AD110" i="2"/>
  <c r="AE110" i="2"/>
  <c r="AF110" i="2"/>
  <c r="AG110" i="2"/>
  <c r="AD109" i="2"/>
  <c r="AE109" i="2"/>
  <c r="AF109" i="2"/>
  <c r="AG109" i="2"/>
  <c r="AD107" i="2"/>
  <c r="AD108" i="2"/>
  <c r="AE107" i="2"/>
  <c r="AE108" i="2"/>
  <c r="AF107" i="2"/>
  <c r="AF108" i="2"/>
  <c r="AG108" i="2"/>
  <c r="AG107" i="2"/>
  <c r="AD106" i="2"/>
  <c r="AE105" i="2"/>
  <c r="AE106" i="2"/>
  <c r="AF106" i="2"/>
  <c r="AG106" i="2"/>
  <c r="AD105" i="2"/>
  <c r="AF105" i="2"/>
  <c r="AG105" i="2"/>
  <c r="AD104" i="2"/>
  <c r="AE103" i="2"/>
  <c r="AE104" i="2"/>
  <c r="AF103" i="2"/>
  <c r="AF104" i="2"/>
  <c r="AG104" i="2"/>
  <c r="AD103" i="2"/>
  <c r="AG103" i="2"/>
  <c r="AD102" i="2"/>
  <c r="AE102" i="2"/>
  <c r="AF102" i="2"/>
  <c r="AG102" i="2"/>
  <c r="AD98" i="2"/>
  <c r="AE98" i="2"/>
  <c r="AF98" i="2"/>
  <c r="AG98" i="2"/>
  <c r="AD97" i="2"/>
  <c r="AE97" i="2"/>
  <c r="AF97" i="2"/>
  <c r="AG97" i="2"/>
  <c r="AD94" i="2"/>
  <c r="AD95" i="2"/>
  <c r="AE94" i="2"/>
  <c r="AE95" i="2"/>
  <c r="AF94" i="2"/>
  <c r="AF95" i="2"/>
  <c r="AG95" i="2"/>
  <c r="AG94" i="2"/>
  <c r="A93" i="2"/>
  <c r="AD93" i="2"/>
  <c r="AE93" i="2"/>
  <c r="AF93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A115" i="2"/>
  <c r="AB115" i="2"/>
  <c r="Z110" i="2"/>
  <c r="AA110" i="2"/>
  <c r="AB110" i="2"/>
  <c r="AC110" i="2"/>
  <c r="Z103" i="2"/>
  <c r="Z104" i="2"/>
  <c r="AA104" i="2"/>
  <c r="AB104" i="2"/>
  <c r="AC104" i="2"/>
  <c r="AA103" i="2"/>
  <c r="AB103" i="2"/>
  <c r="AC103" i="2"/>
  <c r="Z102" i="2"/>
  <c r="AA102" i="2"/>
  <c r="AB102" i="2"/>
  <c r="AC102" i="2"/>
  <c r="Z98" i="2"/>
  <c r="AA97" i="2"/>
  <c r="AA98" i="2"/>
  <c r="AB96" i="2"/>
  <c r="AB97" i="2"/>
  <c r="AB98" i="2"/>
  <c r="AC98" i="2"/>
  <c r="Z97" i="2"/>
  <c r="AC97" i="2"/>
  <c r="Z94" i="2"/>
  <c r="Z95" i="2"/>
  <c r="AA94" i="2"/>
  <c r="AA95" i="2"/>
  <c r="AB95" i="2"/>
  <c r="AC95" i="2"/>
  <c r="AB94" i="2"/>
  <c r="AC94" i="2"/>
  <c r="Z93" i="2"/>
  <c r="AA93" i="2"/>
  <c r="AB93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V115" i="2"/>
  <c r="X115" i="2"/>
  <c r="V110" i="2"/>
  <c r="X110" i="2"/>
  <c r="V109" i="2"/>
  <c r="X109" i="2"/>
  <c r="V107" i="2"/>
  <c r="V108" i="2"/>
  <c r="W107" i="2"/>
  <c r="Y107" i="2" s="1"/>
  <c r="W108" i="2"/>
  <c r="Y108" i="2" s="1"/>
  <c r="X107" i="2"/>
  <c r="X108" i="2"/>
  <c r="W106" i="2"/>
  <c r="V105" i="2"/>
  <c r="V106" i="2"/>
  <c r="W104" i="2"/>
  <c r="W105" i="2"/>
  <c r="X100" i="2"/>
  <c r="X101" i="2"/>
  <c r="X102" i="2"/>
  <c r="X103" i="2"/>
  <c r="X104" i="2"/>
  <c r="X105" i="2"/>
  <c r="X106" i="2"/>
  <c r="Y106" i="2"/>
  <c r="Y105" i="2"/>
  <c r="V104" i="2"/>
  <c r="W102" i="2"/>
  <c r="W103" i="2"/>
  <c r="Y104" i="2"/>
  <c r="V103" i="2"/>
  <c r="Y103" i="2"/>
  <c r="V102" i="2"/>
  <c r="W101" i="2"/>
  <c r="Y102" i="2"/>
  <c r="V97" i="2"/>
  <c r="V98" i="2"/>
  <c r="W96" i="2"/>
  <c r="W97" i="2"/>
  <c r="W98" i="2"/>
  <c r="Y98" i="2"/>
  <c r="X98" i="2"/>
  <c r="X97" i="2"/>
  <c r="Y97" i="2"/>
  <c r="V94" i="2"/>
  <c r="V95" i="2"/>
  <c r="X93" i="2"/>
  <c r="X94" i="2"/>
  <c r="X95" i="2"/>
  <c r="V93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R115" i="2"/>
  <c r="S115" i="2"/>
  <c r="T115" i="2"/>
  <c r="U115" i="2"/>
  <c r="R110" i="2"/>
  <c r="S110" i="2"/>
  <c r="T110" i="2"/>
  <c r="U110" i="2"/>
  <c r="R109" i="2"/>
  <c r="S109" i="2"/>
  <c r="T109" i="2"/>
  <c r="U109" i="2"/>
  <c r="R107" i="2"/>
  <c r="R108" i="2"/>
  <c r="S107" i="2"/>
  <c r="S108" i="2"/>
  <c r="T107" i="2"/>
  <c r="T108" i="2"/>
  <c r="U108" i="2"/>
  <c r="U107" i="2"/>
  <c r="R106" i="2"/>
  <c r="S105" i="2"/>
  <c r="S106" i="2"/>
  <c r="T106" i="2"/>
  <c r="U106" i="2"/>
  <c r="R105" i="2"/>
  <c r="T105" i="2"/>
  <c r="U105" i="2"/>
  <c r="R104" i="2"/>
  <c r="S104" i="2"/>
  <c r="T104" i="2"/>
  <c r="U104" i="2"/>
  <c r="R103" i="2"/>
  <c r="S103" i="2"/>
  <c r="T103" i="2"/>
  <c r="U103" i="2"/>
  <c r="R102" i="2"/>
  <c r="S102" i="2"/>
  <c r="T102" i="2"/>
  <c r="U102" i="2"/>
  <c r="R98" i="2"/>
  <c r="S97" i="2"/>
  <c r="S98" i="2"/>
  <c r="T98" i="2"/>
  <c r="U98" i="2"/>
  <c r="R97" i="2"/>
  <c r="T97" i="2"/>
  <c r="U97" i="2"/>
  <c r="R95" i="2"/>
  <c r="S94" i="2"/>
  <c r="S95" i="2"/>
  <c r="T95" i="2"/>
  <c r="U95" i="2"/>
  <c r="R94" i="2"/>
  <c r="T94" i="2"/>
  <c r="U94" i="2"/>
  <c r="R93" i="2"/>
  <c r="S93" i="2"/>
  <c r="T93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N115" i="2"/>
  <c r="O115" i="2"/>
  <c r="P115" i="2"/>
  <c r="Q115" i="2"/>
  <c r="N110" i="2"/>
  <c r="O110" i="2"/>
  <c r="P110" i="2"/>
  <c r="Q110" i="2"/>
  <c r="N109" i="2"/>
  <c r="O109" i="2"/>
  <c r="P109" i="2"/>
  <c r="Q109" i="2"/>
  <c r="N107" i="2"/>
  <c r="N108" i="2"/>
  <c r="O107" i="2"/>
  <c r="O108" i="2"/>
  <c r="P107" i="2"/>
  <c r="P108" i="2"/>
  <c r="Q108" i="2"/>
  <c r="Q107" i="2"/>
  <c r="N105" i="2"/>
  <c r="N106" i="2"/>
  <c r="O105" i="2"/>
  <c r="O106" i="2"/>
  <c r="P106" i="2"/>
  <c r="Q106" i="2"/>
  <c r="P105" i="2"/>
  <c r="Q105" i="2"/>
  <c r="N103" i="2"/>
  <c r="N104" i="2"/>
  <c r="O100" i="2"/>
  <c r="O101" i="2"/>
  <c r="O102" i="2"/>
  <c r="O103" i="2"/>
  <c r="O104" i="2"/>
  <c r="P104" i="2"/>
  <c r="Q104" i="2"/>
  <c r="P103" i="2"/>
  <c r="Q103" i="2"/>
  <c r="N102" i="2"/>
  <c r="P102" i="2"/>
  <c r="Q102" i="2"/>
  <c r="N97" i="2"/>
  <c r="N98" i="2"/>
  <c r="O98" i="2"/>
  <c r="P98" i="2"/>
  <c r="Q98" i="2"/>
  <c r="O97" i="2"/>
  <c r="P97" i="2"/>
  <c r="Q97" i="2"/>
  <c r="N93" i="2"/>
  <c r="N94" i="2"/>
  <c r="N95" i="2"/>
  <c r="Q95" i="2"/>
  <c r="O95" i="2"/>
  <c r="P95" i="2"/>
  <c r="O94" i="2"/>
  <c r="P94" i="2"/>
  <c r="Q94" i="2"/>
  <c r="O93" i="2"/>
  <c r="P93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J115" i="2"/>
  <c r="K115" i="2"/>
  <c r="L115" i="2"/>
  <c r="M115" i="2"/>
  <c r="J110" i="2"/>
  <c r="K110" i="2"/>
  <c r="L110" i="2"/>
  <c r="M110" i="2"/>
  <c r="J109" i="2"/>
  <c r="K109" i="2"/>
  <c r="L109" i="2"/>
  <c r="M109" i="2"/>
  <c r="J107" i="2"/>
  <c r="J108" i="2"/>
  <c r="K107" i="2"/>
  <c r="K108" i="2"/>
  <c r="L107" i="2"/>
  <c r="L108" i="2"/>
  <c r="M108" i="2"/>
  <c r="M107" i="2"/>
  <c r="J105" i="2"/>
  <c r="J106" i="2"/>
  <c r="K105" i="2"/>
  <c r="K106" i="2"/>
  <c r="L106" i="2"/>
  <c r="M106" i="2"/>
  <c r="L105" i="2"/>
  <c r="M105" i="2"/>
  <c r="J104" i="2"/>
  <c r="K104" i="2"/>
  <c r="L104" i="2"/>
  <c r="M104" i="2"/>
  <c r="J103" i="2"/>
  <c r="K103" i="2"/>
  <c r="L103" i="2"/>
  <c r="M103" i="2"/>
  <c r="J102" i="2"/>
  <c r="K102" i="2"/>
  <c r="L102" i="2"/>
  <c r="M102" i="2"/>
  <c r="J98" i="2"/>
  <c r="K98" i="2"/>
  <c r="M98" i="2"/>
  <c r="L98" i="2"/>
  <c r="J97" i="2"/>
  <c r="K97" i="2"/>
  <c r="L97" i="2"/>
  <c r="M97" i="2"/>
  <c r="J95" i="2"/>
  <c r="K94" i="2"/>
  <c r="K95" i="2"/>
  <c r="L95" i="2"/>
  <c r="M95" i="2"/>
  <c r="J94" i="2"/>
  <c r="L94" i="2"/>
  <c r="M94" i="2"/>
  <c r="J93" i="2"/>
  <c r="K93" i="2"/>
  <c r="L93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F115" i="2"/>
  <c r="G115" i="2"/>
  <c r="F110" i="2"/>
  <c r="G110" i="2"/>
  <c r="H110" i="2"/>
  <c r="I110" i="2"/>
  <c r="F109" i="2"/>
  <c r="G109" i="2"/>
  <c r="H109" i="2"/>
  <c r="I109" i="2"/>
  <c r="F107" i="2"/>
  <c r="F108" i="2"/>
  <c r="G107" i="2"/>
  <c r="G108" i="2"/>
  <c r="H107" i="2"/>
  <c r="H108" i="2"/>
  <c r="I108" i="2"/>
  <c r="I107" i="2"/>
  <c r="F105" i="2"/>
  <c r="F106" i="2"/>
  <c r="G105" i="2"/>
  <c r="G106" i="2"/>
  <c r="H105" i="2"/>
  <c r="H106" i="2"/>
  <c r="I106" i="2"/>
  <c r="I105" i="2"/>
  <c r="F103" i="2"/>
  <c r="F104" i="2"/>
  <c r="G103" i="2"/>
  <c r="G104" i="2"/>
  <c r="H103" i="2"/>
  <c r="H104" i="2"/>
  <c r="I104" i="2"/>
  <c r="I103" i="2"/>
  <c r="F100" i="2"/>
  <c r="F101" i="2"/>
  <c r="F102" i="2"/>
  <c r="G102" i="2"/>
  <c r="H102" i="2"/>
  <c r="I102" i="2"/>
  <c r="F97" i="2"/>
  <c r="F98" i="2"/>
  <c r="G97" i="2"/>
  <c r="G98" i="2"/>
  <c r="H98" i="2"/>
  <c r="I98" i="2"/>
  <c r="H97" i="2"/>
  <c r="I97" i="2"/>
  <c r="G94" i="2"/>
  <c r="G95" i="2"/>
  <c r="H94" i="2"/>
  <c r="H95" i="2"/>
  <c r="G93" i="2"/>
  <c r="H93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A4" i="2"/>
  <c r="A3" i="2"/>
  <c r="B3" i="2"/>
  <c r="B4" i="2"/>
  <c r="C3" i="2"/>
  <c r="C4" i="2"/>
  <c r="D3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A96" i="2"/>
  <c r="ES96" i="2" a="1"/>
  <c r="ES96" i="2" s="1"/>
  <c r="B97" i="2"/>
  <c r="C97" i="2"/>
  <c r="D97" i="2"/>
  <c r="E97" i="2"/>
  <c r="B98" i="2"/>
  <c r="C98" i="2"/>
  <c r="D98" i="2"/>
  <c r="E98" i="2"/>
  <c r="A99" i="2"/>
  <c r="A100" i="2"/>
  <c r="A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A111" i="2"/>
  <c r="A112" i="2"/>
  <c r="A113" i="2"/>
  <c r="A114" i="2"/>
  <c r="B115" i="2"/>
  <c r="C115" i="2"/>
  <c r="D115" i="2"/>
  <c r="E115" i="2"/>
  <c r="A116" i="2"/>
  <c r="A117" i="2"/>
  <c r="A118" i="2"/>
  <c r="U118" i="2" s="1"/>
  <c r="A119" i="2"/>
  <c r="A120" i="2"/>
  <c r="A121" i="2"/>
  <c r="A122" i="2"/>
  <c r="A123" i="2"/>
  <c r="A124" i="2"/>
  <c r="A125" i="2"/>
  <c r="A126" i="2"/>
  <c r="A127" i="2"/>
  <c r="A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E3" i="2"/>
  <c r="AF94" i="14"/>
  <c r="FC4" i="2" a="1"/>
  <c r="FC4" i="2" s="1"/>
  <c r="ES4" i="2" a="1"/>
  <c r="ES4" i="2" s="1"/>
  <c r="ES3" i="2" a="1"/>
  <c r="ES3" i="2" s="1"/>
  <c r="EX4" i="2" a="1"/>
  <c r="EX4" i="2" s="1"/>
  <c r="EX3" i="2" a="1"/>
  <c r="EX3" i="2" s="1"/>
  <c r="FH4" i="2" a="1"/>
  <c r="FH4" i="2" s="1"/>
  <c r="FM4" i="2" a="1"/>
  <c r="FM4" i="2" s="1"/>
  <c r="FR4" i="2" a="1"/>
  <c r="FR4" i="2" s="1"/>
  <c r="FR3" i="2" a="1"/>
  <c r="FR3" i="2" s="1"/>
  <c r="FW4" i="2" a="1"/>
  <c r="FW4" i="2" s="1"/>
  <c r="GA4" i="2" s="1"/>
  <c r="FW3" i="2" a="1"/>
  <c r="FW3" i="2" s="1"/>
  <c r="GB4" i="2" a="1"/>
  <c r="GB4" i="2" s="1"/>
  <c r="GB3" i="2" a="1"/>
  <c r="GB3" i="2" s="1"/>
  <c r="ES5" i="2" a="1"/>
  <c r="ES5" i="2" s="1"/>
  <c r="EX5" i="2" a="1"/>
  <c r="EX5" i="2" s="1"/>
  <c r="FC5" i="2" a="1"/>
  <c r="FC5" i="2" s="1"/>
  <c r="FG5" i="2" s="1"/>
  <c r="FH5" i="2" a="1"/>
  <c r="FH5" i="2" s="1"/>
  <c r="FM5" i="2" a="1"/>
  <c r="FM5" i="2" s="1"/>
  <c r="FR5" i="2" a="1"/>
  <c r="FR5" i="2" s="1"/>
  <c r="FV5" i="2" s="1"/>
  <c r="FW5" i="2" a="1"/>
  <c r="FW5" i="2" s="1"/>
  <c r="GB5" i="2" a="1"/>
  <c r="GB5" i="2" s="1"/>
  <c r="GF5" i="2" s="1"/>
  <c r="ES6" i="2" a="1"/>
  <c r="ES6" i="2" s="1"/>
  <c r="EW6" i="2" s="1"/>
  <c r="EX6" i="2" a="1"/>
  <c r="EX6" i="2" s="1"/>
  <c r="FC6" i="2" a="1"/>
  <c r="FC6" i="2" s="1"/>
  <c r="FG6" i="2" s="1"/>
  <c r="FH6" i="2" a="1"/>
  <c r="FH6" i="2" s="1"/>
  <c r="FM6" i="2" a="1"/>
  <c r="FM6" i="2" s="1"/>
  <c r="FR6" i="2" a="1"/>
  <c r="FR6" i="2" s="1"/>
  <c r="FV6" i="2" s="1"/>
  <c r="FW6" i="2" a="1"/>
  <c r="FW6" i="2" s="1"/>
  <c r="GA6" i="2" s="1"/>
  <c r="GB6" i="2" a="1"/>
  <c r="GB6" i="2" s="1"/>
  <c r="GF6" i="2" s="1"/>
  <c r="ES7" i="2" a="1"/>
  <c r="ES7" i="2" s="1"/>
  <c r="EX7" i="2" a="1"/>
  <c r="EX7" i="2" s="1"/>
  <c r="FC7" i="2" a="1"/>
  <c r="FC7" i="2" s="1"/>
  <c r="FH7" i="2" a="1"/>
  <c r="FH7" i="2" s="1"/>
  <c r="FL7" i="2" s="1"/>
  <c r="FM7" i="2" a="1"/>
  <c r="FM7" i="2" s="1"/>
  <c r="FR7" i="2" a="1"/>
  <c r="FR7" i="2" s="1"/>
  <c r="FV7" i="2" s="1"/>
  <c r="FW7" i="2" a="1"/>
  <c r="FW7" i="2" s="1"/>
  <c r="GB7" i="2" a="1"/>
  <c r="GB7" i="2" s="1"/>
  <c r="GF7" i="2" s="1"/>
  <c r="ES8" i="2" a="1"/>
  <c r="ES8" i="2" s="1"/>
  <c r="EX8" i="2" a="1"/>
  <c r="EX8" i="2" s="1"/>
  <c r="FC8" i="2" a="1"/>
  <c r="FC8" i="2" s="1"/>
  <c r="FH8" i="2" a="1"/>
  <c r="FH8" i="2" s="1"/>
  <c r="FM8" i="2" a="1"/>
  <c r="FM8" i="2" s="1"/>
  <c r="FR8" i="2" a="1"/>
  <c r="FR8" i="2" s="1"/>
  <c r="FW8" i="2" a="1"/>
  <c r="FW8" i="2" s="1"/>
  <c r="GB8" i="2" a="1"/>
  <c r="GB8" i="2" s="1"/>
  <c r="ES9" i="2" a="1"/>
  <c r="ES9" i="2" s="1"/>
  <c r="EX9" i="2" a="1"/>
  <c r="EX9" i="2" s="1"/>
  <c r="FC9" i="2" a="1"/>
  <c r="FC9" i="2" s="1"/>
  <c r="FH9" i="2" a="1"/>
  <c r="FH9" i="2" s="1"/>
  <c r="FM9" i="2" a="1"/>
  <c r="FM9" i="2" s="1"/>
  <c r="FQ9" i="2" s="1"/>
  <c r="FR9" i="2" a="1"/>
  <c r="FR9" i="2" s="1"/>
  <c r="FV9" i="2" s="1"/>
  <c r="FW9" i="2" a="1"/>
  <c r="FW9" i="2" s="1"/>
  <c r="GB9" i="2" a="1"/>
  <c r="GB9" i="2" s="1"/>
  <c r="ES10" i="2" a="1"/>
  <c r="ES10" i="2" s="1"/>
  <c r="EX10" i="2" a="1"/>
  <c r="EX10" i="2" s="1"/>
  <c r="FC10" i="2" a="1"/>
  <c r="FC10" i="2" s="1"/>
  <c r="FH10" i="2" a="1"/>
  <c r="FH10" i="2" s="1"/>
  <c r="FM10" i="2" a="1"/>
  <c r="FM10" i="2" s="1"/>
  <c r="FR10" i="2" a="1"/>
  <c r="FR10" i="2" s="1"/>
  <c r="FW10" i="2" a="1"/>
  <c r="FW10" i="2" s="1"/>
  <c r="GB10" i="2" a="1"/>
  <c r="GB10" i="2" s="1"/>
  <c r="GF10" i="2" s="1"/>
  <c r="ES11" i="2" a="1"/>
  <c r="ES11" i="2" s="1"/>
  <c r="EX11" i="2" a="1"/>
  <c r="EX11" i="2" s="1"/>
  <c r="FC11" i="2" a="1"/>
  <c r="FC11" i="2" s="1"/>
  <c r="FH11" i="2" a="1"/>
  <c r="FH11" i="2" s="1"/>
  <c r="FM11" i="2" a="1"/>
  <c r="FM11" i="2" s="1"/>
  <c r="FQ11" i="2" s="1"/>
  <c r="FR11" i="2" a="1"/>
  <c r="FR11" i="2" s="1"/>
  <c r="FW11" i="2" a="1"/>
  <c r="FW11" i="2" s="1"/>
  <c r="GB11" i="2" a="1"/>
  <c r="GB11" i="2" s="1"/>
  <c r="ES12" i="2" a="1"/>
  <c r="ES12" i="2" s="1"/>
  <c r="EX12" i="2" a="1"/>
  <c r="EX12" i="2" s="1"/>
  <c r="FC12" i="2" a="1"/>
  <c r="FC12" i="2" s="1"/>
  <c r="FH12" i="2" a="1"/>
  <c r="FH12" i="2" s="1"/>
  <c r="FH13" i="2" a="1"/>
  <c r="FH13" i="2" s="1"/>
  <c r="FM12" i="2" a="1"/>
  <c r="FM12" i="2" s="1"/>
  <c r="FQ12" i="2" s="1"/>
  <c r="FR12" i="2" a="1"/>
  <c r="FR12" i="2" s="1"/>
  <c r="FR13" i="2" a="1"/>
  <c r="FR13" i="2" s="1"/>
  <c r="FW12" i="2" a="1"/>
  <c r="FW12" i="2" s="1"/>
  <c r="GB12" i="2" a="1"/>
  <c r="GB12" i="2" s="1"/>
  <c r="ES13" i="2" a="1"/>
  <c r="ES13" i="2" s="1"/>
  <c r="EX13" i="2" a="1"/>
  <c r="EX13" i="2" s="1"/>
  <c r="FC13" i="2" a="1"/>
  <c r="FC13" i="2" s="1"/>
  <c r="FM13" i="2" a="1"/>
  <c r="FM13" i="2" s="1"/>
  <c r="FW13" i="2" a="1"/>
  <c r="FW13" i="2" s="1"/>
  <c r="GB13" i="2" a="1"/>
  <c r="GB13" i="2" s="1"/>
  <c r="ES14" i="2" a="1"/>
  <c r="ES14" i="2" s="1"/>
  <c r="EX14" i="2" a="1"/>
  <c r="EX14" i="2" s="1"/>
  <c r="FC14" i="2" a="1"/>
  <c r="FC14" i="2" s="1"/>
  <c r="FH14" i="2" a="1"/>
  <c r="FH14" i="2" s="1"/>
  <c r="FM14" i="2" a="1"/>
  <c r="FM14" i="2" s="1"/>
  <c r="FM15" i="2" a="1"/>
  <c r="FM15" i="2" s="1"/>
  <c r="FR14" i="2" a="1"/>
  <c r="FR14" i="2" s="1"/>
  <c r="FW14" i="2" a="1"/>
  <c r="FW14" i="2" s="1"/>
  <c r="GB14" i="2" a="1"/>
  <c r="GB14" i="2" s="1"/>
  <c r="ES15" i="2" a="1"/>
  <c r="ES15" i="2" s="1"/>
  <c r="EX15" i="2" a="1"/>
  <c r="EX15" i="2" s="1"/>
  <c r="FC15" i="2" a="1"/>
  <c r="FC15" i="2" s="1"/>
  <c r="FH15" i="2" a="1"/>
  <c r="FH15" i="2" s="1"/>
  <c r="FR15" i="2" a="1"/>
  <c r="FR15" i="2" s="1"/>
  <c r="FW15" i="2" a="1"/>
  <c r="FW15" i="2" s="1"/>
  <c r="GA15" i="2" s="1"/>
  <c r="GB15" i="2" a="1"/>
  <c r="GB15" i="2" s="1"/>
  <c r="ES16" i="2" a="1"/>
  <c r="ES16" i="2" s="1"/>
  <c r="EX16" i="2" a="1"/>
  <c r="EX16" i="2" s="1"/>
  <c r="FC16" i="2" a="1"/>
  <c r="FC16" i="2" s="1"/>
  <c r="FH16" i="2" a="1"/>
  <c r="FH16" i="2" s="1"/>
  <c r="FM16" i="2" a="1"/>
  <c r="FM16" i="2" s="1"/>
  <c r="FR16" i="2" a="1"/>
  <c r="FR16" i="2" s="1"/>
  <c r="FW16" i="2" a="1"/>
  <c r="FW16" i="2" s="1"/>
  <c r="GB16" i="2" a="1"/>
  <c r="GB16" i="2" s="1"/>
  <c r="GF16" i="2" s="1"/>
  <c r="ES17" i="2" a="1"/>
  <c r="ES17" i="2" s="1"/>
  <c r="EX17" i="2" a="1"/>
  <c r="EX17" i="2" s="1"/>
  <c r="FC17" i="2" a="1"/>
  <c r="FC17" i="2" s="1"/>
  <c r="FG17" i="2" s="1"/>
  <c r="FH17" i="2" a="1"/>
  <c r="FH17" i="2" s="1"/>
  <c r="FM17" i="2" a="1"/>
  <c r="FM17" i="2" s="1"/>
  <c r="FR17" i="2" a="1"/>
  <c r="FR17" i="2" s="1"/>
  <c r="FW17" i="2" a="1"/>
  <c r="FW17" i="2" s="1"/>
  <c r="GB17" i="2" a="1"/>
  <c r="GB17" i="2" s="1"/>
  <c r="GF17" i="2" s="1"/>
  <c r="ES18" i="2" a="1"/>
  <c r="ES18" i="2" s="1"/>
  <c r="EX18" i="2" a="1"/>
  <c r="EX18" i="2" s="1"/>
  <c r="FC18" i="2" a="1"/>
  <c r="FC18" i="2" s="1"/>
  <c r="FH18" i="2" a="1"/>
  <c r="FH18" i="2" s="1"/>
  <c r="FL18" i="2" s="1"/>
  <c r="FM18" i="2" a="1"/>
  <c r="FM18" i="2" s="1"/>
  <c r="FR18" i="2" a="1"/>
  <c r="FR18" i="2" s="1"/>
  <c r="FW18" i="2" a="1"/>
  <c r="FW18" i="2" s="1"/>
  <c r="GB18" i="2" a="1"/>
  <c r="GB18" i="2" s="1"/>
  <c r="ES19" i="2" a="1"/>
  <c r="ES19" i="2" s="1"/>
  <c r="EX19" i="2" a="1"/>
  <c r="EX19" i="2" s="1"/>
  <c r="FC19" i="2" a="1"/>
  <c r="FC19" i="2" s="1"/>
  <c r="FC20" i="2" a="1"/>
  <c r="FC20" i="2" s="1"/>
  <c r="FH19" i="2" a="1"/>
  <c r="FH19" i="2" s="1"/>
  <c r="FM19" i="2" a="1"/>
  <c r="FM19" i="2" s="1"/>
  <c r="FR19" i="2" a="1"/>
  <c r="FR19" i="2" s="1"/>
  <c r="FW19" i="2" a="1"/>
  <c r="FW19" i="2" s="1"/>
  <c r="GB19" i="2" a="1"/>
  <c r="GB19" i="2" s="1"/>
  <c r="ES20" i="2" a="1"/>
  <c r="ES20" i="2" s="1"/>
  <c r="EX20" i="2" a="1"/>
  <c r="EX20" i="2" s="1"/>
  <c r="FH20" i="2" a="1"/>
  <c r="FH20" i="2" s="1"/>
  <c r="FM20" i="2" a="1"/>
  <c r="FM20" i="2" s="1"/>
  <c r="FR20" i="2" a="1"/>
  <c r="FR20" i="2" s="1"/>
  <c r="FW20" i="2" a="1"/>
  <c r="FW20" i="2" s="1"/>
  <c r="GB20" i="2" a="1"/>
  <c r="GB20" i="2" s="1"/>
  <c r="ES21" i="2" a="1"/>
  <c r="ES21" i="2" s="1"/>
  <c r="EX21" i="2" a="1"/>
  <c r="EX21" i="2" s="1"/>
  <c r="FC21" i="2" a="1"/>
  <c r="FC21" i="2" s="1"/>
  <c r="FH21" i="2" a="1"/>
  <c r="FH21" i="2" s="1"/>
  <c r="FM21" i="2" a="1"/>
  <c r="FM21" i="2" s="1"/>
  <c r="FR21" i="2" a="1"/>
  <c r="FR21" i="2" s="1"/>
  <c r="FV21" i="2" s="1"/>
  <c r="FW21" i="2" a="1"/>
  <c r="FW21" i="2" s="1"/>
  <c r="GB21" i="2" a="1"/>
  <c r="GB21" i="2" s="1"/>
  <c r="ES22" i="2" a="1"/>
  <c r="ES22" i="2" s="1"/>
  <c r="EX22" i="2" a="1"/>
  <c r="EX22" i="2" s="1"/>
  <c r="FC22" i="2" a="1"/>
  <c r="FC22" i="2" s="1"/>
  <c r="FG22" i="2" s="1"/>
  <c r="FH22" i="2" a="1"/>
  <c r="FH22" i="2" s="1"/>
  <c r="FM22" i="2" a="1"/>
  <c r="FM22" i="2" s="1"/>
  <c r="FR22" i="2" a="1"/>
  <c r="FR22" i="2" s="1"/>
  <c r="FV22" i="2" s="1"/>
  <c r="FW22" i="2" a="1"/>
  <c r="FW22" i="2" s="1"/>
  <c r="GB22" i="2" a="1"/>
  <c r="GB22" i="2" s="1"/>
  <c r="ES23" i="2" a="1"/>
  <c r="ES23" i="2" s="1"/>
  <c r="EX23" i="2" a="1"/>
  <c r="EX23" i="2" s="1"/>
  <c r="FC23" i="2" a="1"/>
  <c r="FC23" i="2" s="1"/>
  <c r="FH23" i="2" a="1"/>
  <c r="FH23" i="2" s="1"/>
  <c r="FM23" i="2" a="1"/>
  <c r="FM23" i="2" s="1"/>
  <c r="FQ24" i="2" s="1"/>
  <c r="FR23" i="2" a="1"/>
  <c r="FR23" i="2" s="1"/>
  <c r="FW23" i="2" a="1"/>
  <c r="FW23" i="2" s="1"/>
  <c r="GB23" i="2" a="1"/>
  <c r="GB23" i="2" s="1"/>
  <c r="ES24" i="2" a="1"/>
  <c r="ES24" i="2" s="1"/>
  <c r="EX24" i="2" a="1"/>
  <c r="EX24" i="2" s="1"/>
  <c r="FC24" i="2" a="1"/>
  <c r="FC24" i="2" s="1"/>
  <c r="FC25" i="2" a="1"/>
  <c r="FC25" i="2" s="1"/>
  <c r="FH24" i="2" a="1"/>
  <c r="FH24" i="2" s="1"/>
  <c r="FH25" i="2" a="1"/>
  <c r="FH25" i="2" s="1"/>
  <c r="FM24" i="2" a="1"/>
  <c r="FM24" i="2" s="1"/>
  <c r="FR24" i="2" a="1"/>
  <c r="FR24" i="2" s="1"/>
  <c r="FW24" i="2" a="1"/>
  <c r="FW24" i="2" s="1"/>
  <c r="GB24" i="2" a="1"/>
  <c r="GB24" i="2" s="1"/>
  <c r="ES25" i="2" a="1"/>
  <c r="ES25" i="2" s="1"/>
  <c r="EX25" i="2" a="1"/>
  <c r="EX25" i="2" s="1"/>
  <c r="FM25" i="2" a="1"/>
  <c r="FM25" i="2" s="1"/>
  <c r="FR25" i="2" a="1"/>
  <c r="FR25" i="2" s="1"/>
  <c r="FW25" i="2" a="1"/>
  <c r="FW25" i="2" s="1"/>
  <c r="GB25" i="2" a="1"/>
  <c r="GB25" i="2" s="1"/>
  <c r="ES26" i="2" a="1"/>
  <c r="ES26" i="2" s="1"/>
  <c r="EX26" i="2" a="1"/>
  <c r="EX26" i="2" s="1"/>
  <c r="FC26" i="2" a="1"/>
  <c r="FC26" i="2"/>
  <c r="FH26" i="2" a="1"/>
  <c r="FH26" i="2" s="1"/>
  <c r="FM26" i="2" a="1"/>
  <c r="FM26" i="2" s="1"/>
  <c r="FR26" i="2" a="1"/>
  <c r="FR26" i="2" s="1"/>
  <c r="FW26" i="2" a="1"/>
  <c r="FW26" i="2" s="1"/>
  <c r="GB26" i="2" a="1"/>
  <c r="GB26" i="2" s="1"/>
  <c r="GB27" i="2" a="1"/>
  <c r="GB27" i="2" s="1"/>
  <c r="ES27" i="2" a="1"/>
  <c r="ES27" i="2" s="1"/>
  <c r="EX27" i="2" a="1"/>
  <c r="EX27" i="2" s="1"/>
  <c r="FC27" i="2" a="1"/>
  <c r="FC27" i="2" s="1"/>
  <c r="FH27" i="2" a="1"/>
  <c r="FH27" i="2" s="1"/>
  <c r="FM27" i="2" a="1"/>
  <c r="FM27" i="2" s="1"/>
  <c r="FR27" i="2" a="1"/>
  <c r="FR27" i="2" s="1"/>
  <c r="FW27" i="2" a="1"/>
  <c r="FW27" i="2" s="1"/>
  <c r="ES28" i="2" a="1"/>
  <c r="ES28" i="2" s="1"/>
  <c r="EX28" i="2" a="1"/>
  <c r="EX28" i="2" s="1"/>
  <c r="FC28" i="2" a="1"/>
  <c r="FC28" i="2" s="1"/>
  <c r="FH28" i="2" a="1"/>
  <c r="FH28" i="2" s="1"/>
  <c r="FM28" i="2" a="1"/>
  <c r="FM28" i="2" s="1"/>
  <c r="FR28" i="2" a="1"/>
  <c r="FR28" i="2" s="1"/>
  <c r="FW28" i="2" a="1"/>
  <c r="FW28" i="2" s="1"/>
  <c r="GB28" i="2" a="1"/>
  <c r="GB28" i="2" s="1"/>
  <c r="ES29" i="2" a="1"/>
  <c r="ES29" i="2" s="1"/>
  <c r="EX29" i="2" a="1"/>
  <c r="EX29" i="2" s="1"/>
  <c r="FB29" i="2" s="1"/>
  <c r="FC29" i="2" a="1"/>
  <c r="FC29" i="2" s="1"/>
  <c r="FH29" i="2" a="1"/>
  <c r="FH29" i="2" s="1"/>
  <c r="FM29" i="2" a="1"/>
  <c r="FM29" i="2" s="1"/>
  <c r="FR29" i="2" a="1"/>
  <c r="FR29" i="2" s="1"/>
  <c r="FV29" i="2" s="1"/>
  <c r="FW29" i="2" a="1"/>
  <c r="FW29" i="2" s="1"/>
  <c r="GB29" i="2" a="1"/>
  <c r="GB29" i="2" s="1"/>
  <c r="GF29" i="2" s="1"/>
  <c r="ES30" i="2" a="1"/>
  <c r="ES30" i="2" s="1"/>
  <c r="EX30" i="2" a="1"/>
  <c r="EX30" i="2" s="1"/>
  <c r="FC30" i="2" a="1"/>
  <c r="FC30" i="2" s="1"/>
  <c r="FH30" i="2" a="1"/>
  <c r="FH30" i="2" s="1"/>
  <c r="FM30" i="2" a="1"/>
  <c r="FM30" i="2" s="1"/>
  <c r="FR30" i="2" a="1"/>
  <c r="FR30" i="2" s="1"/>
  <c r="FV30" i="2" s="1"/>
  <c r="FW30" i="2" a="1"/>
  <c r="FW30" i="2" s="1"/>
  <c r="GB30" i="2" a="1"/>
  <c r="GB30" i="2" s="1"/>
  <c r="GF30" i="2" s="1"/>
  <c r="ES31" i="2" a="1"/>
  <c r="ES31" i="2" s="1"/>
  <c r="EX31" i="2" a="1"/>
  <c r="EX31" i="2" s="1"/>
  <c r="FC31" i="2" a="1"/>
  <c r="FC31" i="2" s="1"/>
  <c r="FH31" i="2" a="1"/>
  <c r="FH31" i="2" s="1"/>
  <c r="FM31" i="2" a="1"/>
  <c r="FM31" i="2" s="1"/>
  <c r="FR31" i="2" a="1"/>
  <c r="FR31" i="2" s="1"/>
  <c r="FW31" i="2" a="1"/>
  <c r="FW31" i="2" s="1"/>
  <c r="GB31" i="2" a="1"/>
  <c r="GB31" i="2" s="1"/>
  <c r="ES32" i="2" a="1"/>
  <c r="ES32" i="2" s="1"/>
  <c r="EX32" i="2" a="1"/>
  <c r="EX32" i="2" s="1"/>
  <c r="FC32" i="2" a="1"/>
  <c r="FC32" i="2" s="1"/>
  <c r="FH32" i="2" a="1"/>
  <c r="FH32" i="2" s="1"/>
  <c r="FM32" i="2" a="1"/>
  <c r="FM32" i="2" s="1"/>
  <c r="FR32" i="2" a="1"/>
  <c r="FR32" i="2" s="1"/>
  <c r="FW32" i="2" a="1"/>
  <c r="FW32" i="2" s="1"/>
  <c r="GB32" i="2" a="1"/>
  <c r="GB32" i="2" s="1"/>
  <c r="ES33" i="2" a="1"/>
  <c r="ES33" i="2" s="1"/>
  <c r="EX33" i="2" a="1"/>
  <c r="EX33" i="2" s="1"/>
  <c r="FC33" i="2" a="1"/>
  <c r="FC33" i="2" s="1"/>
  <c r="FG33" i="2" s="1"/>
  <c r="FH33" i="2" a="1"/>
  <c r="FH33" i="2" s="1"/>
  <c r="FL33" i="2" s="1"/>
  <c r="FM33" i="2" a="1"/>
  <c r="FM33" i="2" s="1"/>
  <c r="FR33" i="2" a="1"/>
  <c r="FR33" i="2" s="1"/>
  <c r="FW33" i="2" a="1"/>
  <c r="FW33" i="2" s="1"/>
  <c r="GB33" i="2" a="1"/>
  <c r="GB33" i="2" s="1"/>
  <c r="ES34" i="2" a="1"/>
  <c r="ES34" i="2" s="1"/>
  <c r="EX34" i="2" a="1"/>
  <c r="EX34" i="2" s="1"/>
  <c r="FC34" i="2" a="1"/>
  <c r="FC34" i="2" s="1"/>
  <c r="FH34" i="2" a="1"/>
  <c r="FH34" i="2" s="1"/>
  <c r="FM34" i="2" a="1"/>
  <c r="FM34" i="2" s="1"/>
  <c r="FR34" i="2" a="1"/>
  <c r="FR34" i="2" s="1"/>
  <c r="FW34" i="2" a="1"/>
  <c r="FW34" i="2" s="1"/>
  <c r="GA34" i="2" s="1"/>
  <c r="GB34" i="2" a="1"/>
  <c r="GB34" i="2" s="1"/>
  <c r="ES35" i="2" a="1"/>
  <c r="ES35" i="2" s="1"/>
  <c r="EX35" i="2" a="1"/>
  <c r="EX35" i="2" s="1"/>
  <c r="FC35" i="2" a="1"/>
  <c r="FC35" i="2" s="1"/>
  <c r="FG36" i="2" s="1"/>
  <c r="FH35" i="2" a="1"/>
  <c r="FH35" i="2" s="1"/>
  <c r="FM35" i="2" a="1"/>
  <c r="FM35" i="2" s="1"/>
  <c r="FR35" i="2" a="1"/>
  <c r="FR35" i="2" s="1"/>
  <c r="FW35" i="2" a="1"/>
  <c r="FW35" i="2" s="1"/>
  <c r="GB35" i="2" a="1"/>
  <c r="GB35" i="2" s="1"/>
  <c r="ES36" i="2" a="1"/>
  <c r="ES36" i="2" s="1"/>
  <c r="EX36" i="2" a="1"/>
  <c r="EX36" i="2" s="1"/>
  <c r="FC36" i="2" a="1"/>
  <c r="FC36" i="2" s="1"/>
  <c r="FH36" i="2" a="1"/>
  <c r="FH36" i="2" s="1"/>
  <c r="FM36" i="2" a="1"/>
  <c r="FM36" i="2" s="1"/>
  <c r="FR36" i="2" a="1"/>
  <c r="FR36" i="2" s="1"/>
  <c r="FW36" i="2" a="1"/>
  <c r="FW36" i="2" s="1"/>
  <c r="GB36" i="2" a="1"/>
  <c r="GB36" i="2" s="1"/>
  <c r="ES37" i="2" a="1"/>
  <c r="ES37" i="2" s="1"/>
  <c r="EX37" i="2" a="1"/>
  <c r="EX37" i="2" s="1"/>
  <c r="FC37" i="2" a="1"/>
  <c r="FC37" i="2" s="1"/>
  <c r="FH37" i="2" a="1"/>
  <c r="FH37" i="2" s="1"/>
  <c r="FM37" i="2" a="1"/>
  <c r="FM37" i="2" s="1"/>
  <c r="FR37" i="2" a="1"/>
  <c r="FR37" i="2" s="1"/>
  <c r="FW37" i="2" a="1"/>
  <c r="FW37" i="2" s="1"/>
  <c r="GA37" i="2" s="1"/>
  <c r="GB37" i="2" a="1"/>
  <c r="GB37" i="2" s="1"/>
  <c r="ES38" i="2" a="1"/>
  <c r="ES38" i="2" s="1"/>
  <c r="EX38" i="2" a="1"/>
  <c r="EX38" i="2" s="1"/>
  <c r="FC38" i="2" a="1"/>
  <c r="FC38" i="2" s="1"/>
  <c r="FG38" i="2" s="1"/>
  <c r="FH38" i="2" a="1"/>
  <c r="FH38" i="2" s="1"/>
  <c r="FM38" i="2" a="1"/>
  <c r="FM38" i="2"/>
  <c r="FR38" i="2" a="1"/>
  <c r="FR38" i="2" s="1"/>
  <c r="FW38" i="2" a="1"/>
  <c r="FW38" i="2" s="1"/>
  <c r="GB38" i="2" a="1"/>
  <c r="GB38" i="2" s="1"/>
  <c r="ES39" i="2" a="1"/>
  <c r="ES39" i="2" s="1"/>
  <c r="EX39" i="2" a="1"/>
  <c r="EX39" i="2" s="1"/>
  <c r="FC39" i="2" a="1"/>
  <c r="FC39" i="2" s="1"/>
  <c r="FH39" i="2" a="1"/>
  <c r="FH39" i="2" s="1"/>
  <c r="FM39" i="2" a="1"/>
  <c r="FM39" i="2" s="1"/>
  <c r="FQ39" i="2" s="1"/>
  <c r="FR39" i="2" a="1"/>
  <c r="FR39" i="2" s="1"/>
  <c r="FW39" i="2" a="1"/>
  <c r="FW39" i="2" s="1"/>
  <c r="GB39" i="2" a="1"/>
  <c r="GB39" i="2" s="1"/>
  <c r="ES40" i="2" a="1"/>
  <c r="ES40" i="2" s="1"/>
  <c r="EX40" i="2" a="1"/>
  <c r="EX40" i="2" s="1"/>
  <c r="FC40" i="2" a="1"/>
  <c r="FC40" i="2" s="1"/>
  <c r="FH40" i="2" a="1"/>
  <c r="FH40" i="2" s="1"/>
  <c r="FM40" i="2" a="1"/>
  <c r="FM40" i="2" s="1"/>
  <c r="FR40" i="2" a="1"/>
  <c r="FR40" i="2" s="1"/>
  <c r="FV40" i="2" s="1"/>
  <c r="FW40" i="2" a="1"/>
  <c r="FW40" i="2" s="1"/>
  <c r="GB40" i="2" a="1"/>
  <c r="GB40" i="2" s="1"/>
  <c r="ES41" i="2" a="1"/>
  <c r="ES41" i="2" s="1"/>
  <c r="EX41" i="2" a="1"/>
  <c r="EX41" i="2" s="1"/>
  <c r="FC41" i="2" a="1"/>
  <c r="FC41" i="2" s="1"/>
  <c r="FH41" i="2" a="1"/>
  <c r="FH41" i="2" s="1"/>
  <c r="FM41" i="2" a="1"/>
  <c r="FM41" i="2" s="1"/>
  <c r="FR41" i="2" a="1"/>
  <c r="FR41" i="2" s="1"/>
  <c r="FW41" i="2" a="1"/>
  <c r="FW41" i="2" s="1"/>
  <c r="GB41" i="2" a="1"/>
  <c r="GB41" i="2" s="1"/>
  <c r="GF41" i="2" s="1"/>
  <c r="ES42" i="2" a="1"/>
  <c r="ES42" i="2" s="1"/>
  <c r="EX42" i="2" a="1"/>
  <c r="EX42" i="2" s="1"/>
  <c r="FC42" i="2" a="1"/>
  <c r="FC42" i="2" s="1"/>
  <c r="FH42" i="2" a="1"/>
  <c r="FH42" i="2" s="1"/>
  <c r="FM42" i="2" a="1"/>
  <c r="FM42" i="2" s="1"/>
  <c r="FR42" i="2" a="1"/>
  <c r="FR42" i="2" s="1"/>
  <c r="FW42" i="2" a="1"/>
  <c r="FW42" i="2" s="1"/>
  <c r="GB42" i="2" a="1"/>
  <c r="GB42" i="2" s="1"/>
  <c r="ES43" i="2" a="1"/>
  <c r="ES43" i="2" s="1"/>
  <c r="EX43" i="2" a="1"/>
  <c r="EX43" i="2" s="1"/>
  <c r="FC43" i="2" a="1"/>
  <c r="FC43" i="2" s="1"/>
  <c r="FH43" i="2" a="1"/>
  <c r="FH43" i="2" s="1"/>
  <c r="FM43" i="2" a="1"/>
  <c r="FM43" i="2" s="1"/>
  <c r="FR43" i="2" a="1"/>
  <c r="FR43" i="2" s="1"/>
  <c r="FW43" i="2" a="1"/>
  <c r="FW43" i="2" s="1"/>
  <c r="GB43" i="2" a="1"/>
  <c r="GB43" i="2" s="1"/>
  <c r="ES44" i="2" a="1"/>
  <c r="ES44" i="2" s="1"/>
  <c r="EX44" i="2" a="1"/>
  <c r="EX44" i="2" s="1"/>
  <c r="FC44" i="2" a="1"/>
  <c r="FC44" i="2" s="1"/>
  <c r="FH44" i="2" a="1"/>
  <c r="FH44" i="2" s="1"/>
  <c r="FM44" i="2" a="1"/>
  <c r="FM44" i="2" s="1"/>
  <c r="FR44" i="2" a="1"/>
  <c r="FR44" i="2" s="1"/>
  <c r="FW44" i="2" a="1"/>
  <c r="FW44" i="2" s="1"/>
  <c r="GA44" i="2" s="1"/>
  <c r="GB44" i="2" a="1"/>
  <c r="GB44" i="2" s="1"/>
  <c r="GF44" i="2" s="1"/>
  <c r="ES45" i="2" a="1"/>
  <c r="ES45" i="2" s="1"/>
  <c r="EX45" i="2" a="1"/>
  <c r="EX45" i="2" s="1"/>
  <c r="FB45" i="2" s="1"/>
  <c r="FC45" i="2" a="1"/>
  <c r="FC45" i="2" s="1"/>
  <c r="FG45" i="2" s="1"/>
  <c r="FH45" i="2" a="1"/>
  <c r="FH45" i="2" s="1"/>
  <c r="FM45" i="2" a="1"/>
  <c r="FM45" i="2" s="1"/>
  <c r="FR45" i="2" a="1"/>
  <c r="FR45" i="2" s="1"/>
  <c r="FW45" i="2" a="1"/>
  <c r="FW45" i="2" s="1"/>
  <c r="GB45" i="2" a="1"/>
  <c r="GB45" i="2" s="1"/>
  <c r="ES46" i="2" a="1"/>
  <c r="ES46" i="2" s="1"/>
  <c r="ES47" i="2" a="1"/>
  <c r="ES47" i="2" s="1"/>
  <c r="EX46" i="2" a="1"/>
  <c r="EX46" i="2" s="1"/>
  <c r="FC46" i="2" a="1"/>
  <c r="FC46" i="2" s="1"/>
  <c r="FH46" i="2" a="1"/>
  <c r="FH46" i="2" s="1"/>
  <c r="FM46" i="2" a="1"/>
  <c r="FM46" i="2" s="1"/>
  <c r="FR46" i="2" a="1"/>
  <c r="FR46" i="2" s="1"/>
  <c r="FV46" i="2" s="1"/>
  <c r="FW46" i="2" a="1"/>
  <c r="FW46" i="2" s="1"/>
  <c r="GB46" i="2" a="1"/>
  <c r="GB46" i="2" s="1"/>
  <c r="EX47" i="2" a="1"/>
  <c r="EX47" i="2" s="1"/>
  <c r="ED3" i="2"/>
  <c r="FC47" i="2" a="1"/>
  <c r="FC47" i="2" s="1"/>
  <c r="FH47" i="2" a="1"/>
  <c r="FH47" i="2" s="1"/>
  <c r="FM47" i="2" a="1"/>
  <c r="FM47" i="2" s="1"/>
  <c r="FR47" i="2" a="1"/>
  <c r="FR47" i="2" s="1"/>
  <c r="FW47" i="2" a="1"/>
  <c r="FW47" i="2" s="1"/>
  <c r="GB47" i="2" a="1"/>
  <c r="GB47" i="2" s="1"/>
  <c r="ES48" i="2" a="1"/>
  <c r="ES48" i="2" s="1"/>
  <c r="EX48" i="2" a="1"/>
  <c r="EX48" i="2" s="1"/>
  <c r="FC48" i="2" a="1"/>
  <c r="FC48" i="2" s="1"/>
  <c r="FH48" i="2" a="1"/>
  <c r="FH48" i="2" s="1"/>
  <c r="FH49" i="2" a="1"/>
  <c r="FH49" i="2" s="1"/>
  <c r="FM48" i="2" a="1"/>
  <c r="FM48" i="2" s="1"/>
  <c r="FR48" i="2" a="1"/>
  <c r="FR48" i="2" s="1"/>
  <c r="FW48" i="2" a="1"/>
  <c r="FW48" i="2" s="1"/>
  <c r="FW49" i="2" a="1"/>
  <c r="FW49" i="2" s="1"/>
  <c r="GB48" i="2" a="1"/>
  <c r="GB48" i="2" s="1"/>
  <c r="ES49" i="2" a="1"/>
  <c r="ES49" i="2" s="1"/>
  <c r="EX49" i="2" a="1"/>
  <c r="EX49" i="2" s="1"/>
  <c r="FC49" i="2" a="1"/>
  <c r="FC49" i="2" s="1"/>
  <c r="FM49" i="2" a="1"/>
  <c r="FM49" i="2" s="1"/>
  <c r="FR49" i="2" a="1"/>
  <c r="FR49" i="2" s="1"/>
  <c r="L3" i="2"/>
  <c r="L4" i="2"/>
  <c r="AH3" i="2"/>
  <c r="AK3" i="2"/>
  <c r="AH4" i="2"/>
  <c r="AK4" i="2"/>
  <c r="AH5" i="2"/>
  <c r="AK5" i="2"/>
  <c r="AH6" i="2"/>
  <c r="AK6" i="2"/>
  <c r="AH7" i="2"/>
  <c r="AK7" i="2"/>
  <c r="AH8" i="2"/>
  <c r="AK8" i="2"/>
  <c r="AH9" i="2"/>
  <c r="AK9" i="2"/>
  <c r="AH10" i="2"/>
  <c r="AK10" i="2"/>
  <c r="AH11" i="2"/>
  <c r="AK11" i="2"/>
  <c r="AH12" i="2"/>
  <c r="AK12" i="2"/>
  <c r="AH13" i="2"/>
  <c r="AK13" i="2"/>
  <c r="AH14" i="2"/>
  <c r="AK14" i="2"/>
  <c r="AH15" i="2"/>
  <c r="AK15" i="2"/>
  <c r="AH16" i="2"/>
  <c r="AK16" i="2"/>
  <c r="AH17" i="2"/>
  <c r="AK17" i="2"/>
  <c r="AH18" i="2"/>
  <c r="AK18" i="2"/>
  <c r="AH19" i="2"/>
  <c r="AK19" i="2"/>
  <c r="AH20" i="2"/>
  <c r="AK20" i="2"/>
  <c r="AH21" i="2"/>
  <c r="AK21" i="2"/>
  <c r="AH22" i="2"/>
  <c r="AK22" i="2"/>
  <c r="AH23" i="2"/>
  <c r="AK23" i="2"/>
  <c r="AH24" i="2"/>
  <c r="AK24" i="2"/>
  <c r="AH25" i="2"/>
  <c r="AK25" i="2"/>
  <c r="AH26" i="2"/>
  <c r="AK26" i="2"/>
  <c r="AH27" i="2"/>
  <c r="AK27" i="2"/>
  <c r="AH28" i="2"/>
  <c r="AK28" i="2"/>
  <c r="AH29" i="2"/>
  <c r="AK29" i="2"/>
  <c r="AH30" i="2"/>
  <c r="AK30" i="2"/>
  <c r="AH31" i="2"/>
  <c r="AK31" i="2"/>
  <c r="AH32" i="2"/>
  <c r="AK32" i="2"/>
  <c r="AH33" i="2"/>
  <c r="AK33" i="2"/>
  <c r="AH34" i="2"/>
  <c r="AK34" i="2"/>
  <c r="AH35" i="2"/>
  <c r="AK35" i="2"/>
  <c r="AH36" i="2"/>
  <c r="AK36" i="2"/>
  <c r="AH37" i="2"/>
  <c r="AK37" i="2"/>
  <c r="AH38" i="2"/>
  <c r="AK38" i="2"/>
  <c r="AH39" i="2"/>
  <c r="AK39" i="2"/>
  <c r="AH40" i="2"/>
  <c r="AK40" i="2"/>
  <c r="AH41" i="2"/>
  <c r="AK41" i="2"/>
  <c r="AH42" i="2"/>
  <c r="AK42" i="2"/>
  <c r="AH43" i="2"/>
  <c r="AK43" i="2"/>
  <c r="AH44" i="2"/>
  <c r="AK44" i="2"/>
  <c r="AH45" i="2"/>
  <c r="AK45" i="2"/>
  <c r="AH46" i="2"/>
  <c r="AK46" i="2"/>
  <c r="AH47" i="2"/>
  <c r="AK47" i="2"/>
  <c r="AH48" i="2"/>
  <c r="AK48" i="2"/>
  <c r="AH49" i="2"/>
  <c r="AK49" i="2"/>
  <c r="AH50" i="2"/>
  <c r="AK50" i="2"/>
  <c r="AH51" i="2"/>
  <c r="AK51" i="2"/>
  <c r="AH52" i="2"/>
  <c r="AK52" i="2"/>
  <c r="AH53" i="2"/>
  <c r="AK53" i="2"/>
  <c r="AH54" i="2"/>
  <c r="AK54" i="2"/>
  <c r="AH55" i="2"/>
  <c r="AK55" i="2"/>
  <c r="AH56" i="2"/>
  <c r="AK56" i="2"/>
  <c r="AH57" i="2"/>
  <c r="AK57" i="2"/>
  <c r="AH58" i="2"/>
  <c r="AK58" i="2"/>
  <c r="AH59" i="2"/>
  <c r="AK59" i="2"/>
  <c r="AH60" i="2"/>
  <c r="AK60" i="2"/>
  <c r="AH61" i="2"/>
  <c r="AK61" i="2"/>
  <c r="AH62" i="2"/>
  <c r="AK62" i="2"/>
  <c r="AH63" i="2"/>
  <c r="AK63" i="2"/>
  <c r="AH64" i="2"/>
  <c r="AK64" i="2"/>
  <c r="AH65" i="2"/>
  <c r="AK65" i="2"/>
  <c r="AH66" i="2"/>
  <c r="AK66" i="2"/>
  <c r="AH67" i="2"/>
  <c r="AK67" i="2"/>
  <c r="AH68" i="2"/>
  <c r="AK68" i="2"/>
  <c r="AH69" i="2"/>
  <c r="AK69" i="2"/>
  <c r="AH70" i="2"/>
  <c r="AK70" i="2"/>
  <c r="AH71" i="2"/>
  <c r="AK71" i="2"/>
  <c r="AH72" i="2"/>
  <c r="AK72" i="2"/>
  <c r="AH73" i="2"/>
  <c r="AK73" i="2"/>
  <c r="AH74" i="2"/>
  <c r="AK74" i="2"/>
  <c r="AH75" i="2"/>
  <c r="AK75" i="2"/>
  <c r="AH76" i="2"/>
  <c r="AK76" i="2"/>
  <c r="AH77" i="2"/>
  <c r="AK77" i="2"/>
  <c r="AH78" i="2"/>
  <c r="AK78" i="2"/>
  <c r="AH79" i="2"/>
  <c r="AK79" i="2"/>
  <c r="AH80" i="2"/>
  <c r="AK80" i="2"/>
  <c r="AH81" i="2"/>
  <c r="AK81" i="2"/>
  <c r="AH82" i="2"/>
  <c r="AH83" i="2"/>
  <c r="AH84" i="2"/>
  <c r="AH85" i="2"/>
  <c r="AH86" i="2"/>
  <c r="AH87" i="2"/>
  <c r="AH88" i="2"/>
  <c r="AH89" i="2"/>
  <c r="AH90" i="2"/>
  <c r="AH91" i="2"/>
  <c r="AH92" i="2"/>
  <c r="AK97" i="2"/>
  <c r="AK98" i="2"/>
  <c r="AK100" i="2"/>
  <c r="AK101" i="2"/>
  <c r="AK102" i="2"/>
  <c r="AK103" i="2"/>
  <c r="AK104" i="2"/>
  <c r="AK105" i="2"/>
  <c r="AK106" i="2"/>
  <c r="AK107" i="2"/>
  <c r="AK108" i="2"/>
  <c r="AK109" i="2"/>
  <c r="AK110" i="2"/>
  <c r="AK129" i="2"/>
  <c r="CK129" i="2" s="1"/>
  <c r="CN129" i="2" s="1"/>
  <c r="AK130" i="2"/>
  <c r="AK131" i="2"/>
  <c r="BO131" i="2" s="1"/>
  <c r="AK132" i="2"/>
  <c r="CA132" i="2" s="1"/>
  <c r="DM132" i="2" s="1" a="1"/>
  <c r="DM132" i="2" s="1"/>
  <c r="DP132" i="2" s="1"/>
  <c r="AK133" i="2"/>
  <c r="CQ133" i="2" s="1"/>
  <c r="AK134" i="2"/>
  <c r="CM134" i="2" s="1"/>
  <c r="AK135" i="2"/>
  <c r="AK136" i="2"/>
  <c r="AK137" i="2"/>
  <c r="CK137" i="2" s="1"/>
  <c r="CN137" i="2" s="1"/>
  <c r="AK138" i="2"/>
  <c r="AK139" i="2"/>
  <c r="AK140" i="2"/>
  <c r="CK140" i="2" s="1"/>
  <c r="CN140" i="2" s="1"/>
  <c r="AK141" i="2"/>
  <c r="CA141" i="2" s="1"/>
  <c r="DM141" i="2" s="1" a="1"/>
  <c r="DM141" i="2" s="1"/>
  <c r="DP141" i="2" s="1"/>
  <c r="AK142" i="2"/>
  <c r="CA142" i="2" s="1"/>
  <c r="AK143" i="2"/>
  <c r="AK144" i="2"/>
  <c r="AK145" i="2"/>
  <c r="BQ145" i="2" s="1"/>
  <c r="AK146" i="2"/>
  <c r="AK147" i="2"/>
  <c r="DJ147" i="2" s="1"/>
  <c r="AK148" i="2"/>
  <c r="CU148" i="2" s="1"/>
  <c r="AK149" i="2"/>
  <c r="CY149" i="2" s="1"/>
  <c r="AK150" i="2"/>
  <c r="CL150" i="2" s="1"/>
  <c r="AK151" i="2"/>
  <c r="AK152" i="2"/>
  <c r="AK153" i="2"/>
  <c r="CQ153" i="2" s="1"/>
  <c r="AK154" i="2"/>
  <c r="AK155" i="2"/>
  <c r="AK156" i="2"/>
  <c r="CX156" i="2" s="1"/>
  <c r="AK157" i="2"/>
  <c r="CM157" i="2" s="1"/>
  <c r="AK158" i="2"/>
  <c r="DO158" i="2" s="1"/>
  <c r="AK159" i="2"/>
  <c r="AK160" i="2"/>
  <c r="AK161" i="2"/>
  <c r="CT161" i="2" s="1"/>
  <c r="AK162" i="2"/>
  <c r="AK163" i="2"/>
  <c r="AK164" i="2"/>
  <c r="CA164" i="2" s="1"/>
  <c r="DM164" i="2" s="1" a="1"/>
  <c r="DM164" i="2" s="1"/>
  <c r="DP164" i="2" s="1"/>
  <c r="AK165" i="2"/>
  <c r="CU165" i="2" s="1"/>
  <c r="AK166" i="2"/>
  <c r="CM166" i="2" s="1"/>
  <c r="AK167" i="2"/>
  <c r="AK168" i="2"/>
  <c r="AK169" i="2"/>
  <c r="BS169" i="2" s="1"/>
  <c r="AK170" i="2"/>
  <c r="BU170" i="2" s="1"/>
  <c r="AK171" i="2"/>
  <c r="AK172" i="2"/>
  <c r="CA172" i="2" s="1"/>
  <c r="AK173" i="2"/>
  <c r="CL173" i="2" s="1"/>
  <c r="AK174" i="2"/>
  <c r="BI174" i="2" s="1"/>
  <c r="AK175" i="2"/>
  <c r="AK176" i="2"/>
  <c r="AK177" i="2"/>
  <c r="CU177" i="2" s="1"/>
  <c r="AK178" i="2"/>
  <c r="AK179" i="2"/>
  <c r="AK180" i="2"/>
  <c r="CT180" i="2" s="1"/>
  <c r="AK181" i="2"/>
  <c r="CT181" i="2" s="1"/>
  <c r="AK182" i="2"/>
  <c r="BY182" i="2" s="1"/>
  <c r="AK183" i="2"/>
  <c r="AK184" i="2"/>
  <c r="AK185" i="2"/>
  <c r="CT185" i="2" s="1"/>
  <c r="AK186" i="2"/>
  <c r="AK187" i="2"/>
  <c r="AK188" i="2"/>
  <c r="CQ188" i="2" s="1"/>
  <c r="AK189" i="2"/>
  <c r="CK189" i="2" s="1"/>
  <c r="CN189" i="2" s="1"/>
  <c r="AK190" i="2"/>
  <c r="BU190" i="2" s="1"/>
  <c r="AK191" i="2"/>
  <c r="AK192" i="2"/>
  <c r="AK193" i="2"/>
  <c r="CK193" i="2" s="1"/>
  <c r="CN193" i="2" s="1"/>
  <c r="AK194" i="2"/>
  <c r="DS194" i="2" s="1"/>
  <c r="AK195" i="2"/>
  <c r="AK196" i="2"/>
  <c r="CA196" i="2" s="1"/>
  <c r="DM196" i="2" s="1" a="1"/>
  <c r="DM196" i="2" s="1"/>
  <c r="DP196" i="2" s="1"/>
  <c r="AK197" i="2"/>
  <c r="CU197" i="2" s="1"/>
  <c r="AK198" i="2"/>
  <c r="CA198" i="2" s="1"/>
  <c r="AK199" i="2"/>
  <c r="AK200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GB49" i="2" a="1"/>
  <c r="GB49" i="2" s="1"/>
  <c r="L49" i="2"/>
  <c r="ES50" i="2" a="1"/>
  <c r="ES50" i="2" s="1"/>
  <c r="EX50" i="2" a="1"/>
  <c r="EX50" i="2" s="1"/>
  <c r="FC50" i="2" a="1"/>
  <c r="FC50" i="2" s="1"/>
  <c r="FH50" i="2" a="1"/>
  <c r="FH50" i="2" s="1"/>
  <c r="FM50" i="2" a="1"/>
  <c r="FM50" i="2" s="1"/>
  <c r="FR50" i="2" a="1"/>
  <c r="FR50" i="2" s="1"/>
  <c r="FW50" i="2" a="1"/>
  <c r="FW50" i="2" s="1"/>
  <c r="GB50" i="2" a="1"/>
  <c r="GB50" i="2" s="1"/>
  <c r="GB51" i="2" a="1"/>
  <c r="GB51" i="2" s="1"/>
  <c r="ES51" i="2" a="1"/>
  <c r="ES51" i="2" s="1"/>
  <c r="EX51" i="2" a="1"/>
  <c r="EX51" i="2"/>
  <c r="FC51" i="2" a="1"/>
  <c r="FC51" i="2" s="1"/>
  <c r="FH51" i="2" a="1"/>
  <c r="FH51" i="2" s="1"/>
  <c r="FM51" i="2" a="1"/>
  <c r="FM51" i="2" s="1"/>
  <c r="FR51" i="2" a="1"/>
  <c r="FR51" i="2" s="1"/>
  <c r="FW51" i="2" a="1"/>
  <c r="FW51" i="2" s="1"/>
  <c r="GB52" i="2" a="1"/>
  <c r="GB52" i="2" s="1"/>
  <c r="L50" i="2"/>
  <c r="L51" i="2"/>
  <c r="L52" i="2"/>
  <c r="ES52" i="2" a="1"/>
  <c r="ES52" i="2" s="1"/>
  <c r="EX52" i="2" a="1"/>
  <c r="EX52" i="2" s="1"/>
  <c r="FC52" i="2" a="1"/>
  <c r="FC52" i="2" s="1"/>
  <c r="FH52" i="2" a="1"/>
  <c r="FH52" i="2" s="1"/>
  <c r="FM52" i="2" a="1"/>
  <c r="FM52" i="2" s="1"/>
  <c r="FR52" i="2" a="1"/>
  <c r="FR52" i="2"/>
  <c r="FW52" i="2" a="1"/>
  <c r="FW52" i="2" s="1"/>
  <c r="GB53" i="2" a="1"/>
  <c r="GB53" i="2" s="1"/>
  <c r="L53" i="2"/>
  <c r="ES53" i="2" a="1"/>
  <c r="ES53" i="2" s="1"/>
  <c r="EX53" i="2" a="1"/>
  <c r="EX53" i="2" s="1"/>
  <c r="FC53" i="2" a="1"/>
  <c r="FC53" i="2" s="1"/>
  <c r="FH53" i="2" a="1"/>
  <c r="FH53" i="2" s="1"/>
  <c r="FM53" i="2" a="1"/>
  <c r="FM53" i="2" s="1"/>
  <c r="FR53" i="2" a="1"/>
  <c r="FR53" i="2" s="1"/>
  <c r="FW53" i="2" a="1"/>
  <c r="FW53" i="2" s="1"/>
  <c r="GB54" i="2" a="1"/>
  <c r="GB54" i="2" s="1"/>
  <c r="L54" i="2"/>
  <c r="ES54" i="2" a="1"/>
  <c r="ES54" i="2" s="1"/>
  <c r="EX54" i="2" a="1"/>
  <c r="EX54" i="2" s="1"/>
  <c r="FC54" i="2" a="1"/>
  <c r="FC54" i="2" s="1"/>
  <c r="FH54" i="2" a="1"/>
  <c r="FH54" i="2" s="1"/>
  <c r="FM54" i="2" a="1"/>
  <c r="FM54" i="2" s="1"/>
  <c r="FQ55" i="2" s="1"/>
  <c r="FR54" i="2" a="1"/>
  <c r="FR54" i="2" s="1"/>
  <c r="FW54" i="2" a="1"/>
  <c r="FW54" i="2" s="1"/>
  <c r="GB55" i="2" a="1"/>
  <c r="GB55" i="2" s="1"/>
  <c r="L55" i="2"/>
  <c r="ES55" i="2" a="1"/>
  <c r="ES55" i="2" s="1"/>
  <c r="EX55" i="2" a="1"/>
  <c r="EX55" i="2" s="1"/>
  <c r="FC55" i="2" a="1"/>
  <c r="FC55" i="2" s="1"/>
  <c r="FH55" i="2" a="1"/>
  <c r="FH55" i="2" s="1"/>
  <c r="FM55" i="2" a="1"/>
  <c r="FM55" i="2" s="1"/>
  <c r="FM56" i="2" a="1"/>
  <c r="FM56" i="2" s="1"/>
  <c r="FR55" i="2" a="1"/>
  <c r="FR55" i="2" s="1"/>
  <c r="FW55" i="2" a="1"/>
  <c r="FW55" i="2" s="1"/>
  <c r="GB56" i="2" a="1"/>
  <c r="GB56" i="2" s="1"/>
  <c r="GF57" i="2" s="1"/>
  <c r="L56" i="2"/>
  <c r="ES56" i="2" a="1"/>
  <c r="ES56" i="2" s="1"/>
  <c r="EX56" i="2" a="1"/>
  <c r="EX56" i="2" s="1"/>
  <c r="FC56" i="2" a="1"/>
  <c r="FC56" i="2" s="1"/>
  <c r="FH56" i="2" a="1"/>
  <c r="FH56" i="2" s="1"/>
  <c r="FR56" i="2" a="1"/>
  <c r="FR56" i="2"/>
  <c r="FW56" i="2" a="1"/>
  <c r="FW56" i="2" s="1"/>
  <c r="GB57" i="2" a="1"/>
  <c r="GB57" i="2" s="1"/>
  <c r="L57" i="2"/>
  <c r="ES57" i="2" a="1"/>
  <c r="ES57" i="2" s="1"/>
  <c r="EX57" i="2" a="1"/>
  <c r="EX57" i="2" s="1"/>
  <c r="FC57" i="2" a="1"/>
  <c r="FC57" i="2" s="1"/>
  <c r="FC58" i="2" a="1"/>
  <c r="FC58" i="2" s="1"/>
  <c r="FH57" i="2" a="1"/>
  <c r="FH57" i="2" s="1"/>
  <c r="FM57" i="2" a="1"/>
  <c r="FM57" i="2" s="1"/>
  <c r="FM58" i="2" a="1"/>
  <c r="FM58" i="2" s="1"/>
  <c r="FR57" i="2" a="1"/>
  <c r="FR57" i="2" s="1"/>
  <c r="FW57" i="2" a="1"/>
  <c r="FW57" i="2" s="1"/>
  <c r="GB58" i="2" a="1"/>
  <c r="GB58" i="2"/>
  <c r="L58" i="2"/>
  <c r="ES58" i="2" a="1"/>
  <c r="ES58" i="2" s="1"/>
  <c r="EX58" i="2" a="1"/>
  <c r="EX58" i="2" s="1"/>
  <c r="FH58" i="2" a="1"/>
  <c r="FH58" i="2" s="1"/>
  <c r="FM59" i="2" a="1"/>
  <c r="FM59" i="2" s="1"/>
  <c r="FQ59" i="2" s="1"/>
  <c r="FR58" i="2" a="1"/>
  <c r="FR58" i="2" s="1"/>
  <c r="FR59" i="2" a="1"/>
  <c r="FR59" i="2" s="1"/>
  <c r="FW58" i="2" a="1"/>
  <c r="FW58" i="2" s="1"/>
  <c r="GB59" i="2" a="1"/>
  <c r="GB59" i="2" s="1"/>
  <c r="L59" i="2"/>
  <c r="ES59" i="2" a="1"/>
  <c r="ES59" i="2" s="1"/>
  <c r="EX59" i="2" a="1"/>
  <c r="EX59" i="2" s="1"/>
  <c r="FC59" i="2" a="1"/>
  <c r="FC59" i="2" s="1"/>
  <c r="FH59" i="2" a="1"/>
  <c r="FH59" i="2" s="1"/>
  <c r="FW59" i="2" a="1"/>
  <c r="FW59" i="2" s="1"/>
  <c r="GB60" i="2" a="1"/>
  <c r="GB60" i="2" s="1"/>
  <c r="L60" i="2"/>
  <c r="ES60" i="2" a="1"/>
  <c r="ES60" i="2" s="1"/>
  <c r="EX60" i="2" a="1"/>
  <c r="EX60" i="2" s="1"/>
  <c r="FC60" i="2" a="1"/>
  <c r="FC60" i="2" s="1"/>
  <c r="FH60" i="2" a="1"/>
  <c r="FH60" i="2" s="1"/>
  <c r="FM60" i="2" a="1"/>
  <c r="FM60" i="2" s="1"/>
  <c r="FR60" i="2" a="1"/>
  <c r="FR60" i="2" s="1"/>
  <c r="FV61" i="2" s="1"/>
  <c r="FW60" i="2" a="1"/>
  <c r="FW60" i="2" s="1"/>
  <c r="GB61" i="2" a="1"/>
  <c r="GB61" i="2" s="1"/>
  <c r="L61" i="2"/>
  <c r="ES61" i="2" a="1"/>
  <c r="ES61" i="2" s="1"/>
  <c r="EX61" i="2" a="1"/>
  <c r="EX61" i="2" s="1"/>
  <c r="FC61" i="2" a="1"/>
  <c r="FC61" i="2"/>
  <c r="FH61" i="2" a="1"/>
  <c r="FH61" i="2" s="1"/>
  <c r="FM61" i="2" a="1"/>
  <c r="FM61" i="2" s="1"/>
  <c r="FR61" i="2" a="1"/>
  <c r="FR61" i="2"/>
  <c r="FW61" i="2" a="1"/>
  <c r="FW61" i="2" s="1"/>
  <c r="GB62" i="2" a="1"/>
  <c r="GB62" i="2" s="1"/>
  <c r="L62" i="2"/>
  <c r="ES62" i="2" a="1"/>
  <c r="ES62" i="2" s="1"/>
  <c r="EX62" i="2" a="1"/>
  <c r="EX62" i="2" s="1"/>
  <c r="FC62" i="2" a="1"/>
  <c r="FC62" i="2" s="1"/>
  <c r="FH62" i="2" a="1"/>
  <c r="FH62" i="2" s="1"/>
  <c r="FM62" i="2" a="1"/>
  <c r="FM62" i="2" s="1"/>
  <c r="FR62" i="2" a="1"/>
  <c r="FR62" i="2" s="1"/>
  <c r="FW62" i="2" a="1"/>
  <c r="FW62" i="2" s="1"/>
  <c r="FW63" i="2" a="1"/>
  <c r="FW63" i="2" s="1"/>
  <c r="GB63" i="2" a="1"/>
  <c r="GB63" i="2" s="1"/>
  <c r="ES63" i="2" a="1"/>
  <c r="ES63" i="2" s="1"/>
  <c r="EX63" i="2" a="1"/>
  <c r="EX63" i="2" s="1"/>
  <c r="FC63" i="2" a="1"/>
  <c r="FC63" i="2" s="1"/>
  <c r="FH63" i="2" a="1"/>
  <c r="FH63" i="2" s="1"/>
  <c r="FM63" i="2" a="1"/>
  <c r="FM63" i="2" s="1"/>
  <c r="FR63" i="2" a="1"/>
  <c r="FR63" i="2" s="1"/>
  <c r="FW64" i="2" a="1"/>
  <c r="FW64" i="2" s="1"/>
  <c r="GA64" i="2" s="1"/>
  <c r="GB64" i="2" a="1"/>
  <c r="GB64" i="2" s="1"/>
  <c r="ES64" i="2" a="1"/>
  <c r="ES64" i="2" s="1"/>
  <c r="EX64" i="2" a="1"/>
  <c r="EX64" i="2" s="1"/>
  <c r="FC64" i="2" a="1"/>
  <c r="FC64" i="2" s="1"/>
  <c r="FH64" i="2" a="1"/>
  <c r="FH64" i="2" s="1"/>
  <c r="FM64" i="2" a="1"/>
  <c r="FM64" i="2" s="1"/>
  <c r="FR64" i="2" a="1"/>
  <c r="FR64" i="2" s="1"/>
  <c r="FW65" i="2" a="1"/>
  <c r="FW65" i="2" s="1"/>
  <c r="GB65" i="2" a="1"/>
  <c r="GB65" i="2" s="1"/>
  <c r="GF65" i="2" s="1"/>
  <c r="ES65" i="2" a="1"/>
  <c r="ES65" i="2" s="1"/>
  <c r="EX65" i="2" a="1"/>
  <c r="EX65" i="2" s="1"/>
  <c r="FC65" i="2" a="1"/>
  <c r="FC65" i="2" s="1"/>
  <c r="FH65" i="2" a="1"/>
  <c r="FH65" i="2" s="1"/>
  <c r="FM65" i="2" a="1"/>
  <c r="FM65" i="2" s="1"/>
  <c r="FR65" i="2" a="1"/>
  <c r="FR65" i="2" s="1"/>
  <c r="FW66" i="2" a="1"/>
  <c r="FW66" i="2" s="1"/>
  <c r="GB66" i="2" a="1"/>
  <c r="GB66" i="2" s="1"/>
  <c r="GF66" i="2" s="1"/>
  <c r="ES66" i="2" a="1"/>
  <c r="ES66" i="2" s="1"/>
  <c r="EX66" i="2" a="1"/>
  <c r="EX66" i="2" s="1"/>
  <c r="FC66" i="2" a="1"/>
  <c r="FC66" i="2"/>
  <c r="FH66" i="2" a="1"/>
  <c r="FH66" i="2" s="1"/>
  <c r="FL67" i="2" s="1"/>
  <c r="FM66" i="2" a="1"/>
  <c r="FM66" i="2" s="1"/>
  <c r="FR66" i="2" a="1"/>
  <c r="FR66" i="2" s="1"/>
  <c r="FW67" i="2" a="1"/>
  <c r="FW67" i="2" s="1"/>
  <c r="GB67" i="2" a="1"/>
  <c r="GB67" i="2" s="1"/>
  <c r="ES67" i="2" a="1"/>
  <c r="ES67" i="2" s="1"/>
  <c r="EX67" i="2" a="1"/>
  <c r="EX67" i="2" s="1"/>
  <c r="FC67" i="2" a="1"/>
  <c r="FC67" i="2" s="1"/>
  <c r="FH67" i="2" a="1"/>
  <c r="FH67" i="2" s="1"/>
  <c r="FM67" i="2" a="1"/>
  <c r="FM67" i="2" s="1"/>
  <c r="FQ67" i="2" s="1"/>
  <c r="FR67" i="2" a="1"/>
  <c r="FR67" i="2" s="1"/>
  <c r="FW68" i="2" a="1"/>
  <c r="FW68" i="2" s="1"/>
  <c r="GB68" i="2" a="1"/>
  <c r="GB68" i="2" s="1"/>
  <c r="ES68" i="2" a="1"/>
  <c r="ES68" i="2" s="1"/>
  <c r="EX68" i="2" a="1"/>
  <c r="EX68" i="2" s="1"/>
  <c r="FB68" i="2" s="1"/>
  <c r="FC68" i="2" a="1"/>
  <c r="FC68" i="2" s="1"/>
  <c r="FH68" i="2" a="1"/>
  <c r="FH68" i="2" s="1"/>
  <c r="FM68" i="2" a="1"/>
  <c r="FM68" i="2" s="1"/>
  <c r="FR68" i="2" a="1"/>
  <c r="FR68" i="2" s="1"/>
  <c r="FW69" i="2" a="1"/>
  <c r="FW69" i="2" s="1"/>
  <c r="GB69" i="2" a="1"/>
  <c r="GB69" i="2" s="1"/>
  <c r="GF69" i="2" s="1"/>
  <c r="ES69" i="2" a="1"/>
  <c r="ES69" i="2" s="1"/>
  <c r="EX69" i="2" a="1"/>
  <c r="EX69" i="2" s="1"/>
  <c r="FC69" i="2" a="1"/>
  <c r="FC69" i="2" s="1"/>
  <c r="FH69" i="2" a="1"/>
  <c r="FH69" i="2" s="1"/>
  <c r="FM69" i="2" a="1"/>
  <c r="FM69" i="2" s="1"/>
  <c r="FR69" i="2" a="1"/>
  <c r="FR69" i="2" s="1"/>
  <c r="FW70" i="2" a="1"/>
  <c r="FW70" i="2" s="1"/>
  <c r="GB70" i="2" a="1"/>
  <c r="GB70" i="2" s="1"/>
  <c r="ES70" i="2" a="1"/>
  <c r="ES70" i="2" s="1"/>
  <c r="EX70" i="2" a="1"/>
  <c r="EX70" i="2" s="1"/>
  <c r="FC70" i="2" a="1"/>
  <c r="FC70" i="2" s="1"/>
  <c r="FH70" i="2" a="1"/>
  <c r="FH70" i="2" s="1"/>
  <c r="FM70" i="2" a="1"/>
  <c r="FM70" i="2" s="1"/>
  <c r="FQ70" i="2" s="1"/>
  <c r="FR70" i="2" a="1"/>
  <c r="FR70" i="2" s="1"/>
  <c r="FW71" i="2" a="1"/>
  <c r="FW71" i="2" s="1"/>
  <c r="GB71" i="2" a="1"/>
  <c r="GB71" i="2" s="1"/>
  <c r="ES71" i="2" a="1"/>
  <c r="ES71" i="2" s="1"/>
  <c r="EX71" i="2" a="1"/>
  <c r="EX71" i="2" s="1"/>
  <c r="FC71" i="2" a="1"/>
  <c r="FC71" i="2" s="1"/>
  <c r="FH71" i="2" a="1"/>
  <c r="FH71" i="2" s="1"/>
  <c r="FM71" i="2" a="1"/>
  <c r="FM71" i="2" s="1"/>
  <c r="FR71" i="2" a="1"/>
  <c r="FR71" i="2" s="1"/>
  <c r="FW72" i="2" a="1"/>
  <c r="FW72" i="2" s="1"/>
  <c r="GB72" i="2" a="1"/>
  <c r="GB72" i="2" s="1"/>
  <c r="ES72" i="2" a="1"/>
  <c r="ES72" i="2" s="1"/>
  <c r="EX72" i="2" a="1"/>
  <c r="EX72" i="2" s="1"/>
  <c r="FC72" i="2" a="1"/>
  <c r="FC72" i="2" s="1"/>
  <c r="FH72" i="2" a="1"/>
  <c r="FH72" i="2" s="1"/>
  <c r="FM72" i="2" a="1"/>
  <c r="FM72" i="2" s="1"/>
  <c r="FR72" i="2" a="1"/>
  <c r="FR72" i="2" s="1"/>
  <c r="FW73" i="2" a="1"/>
  <c r="FW73" i="2" s="1"/>
  <c r="GB73" i="2" a="1"/>
  <c r="GB73" i="2" s="1"/>
  <c r="ES73" i="2" a="1"/>
  <c r="ES73" i="2" s="1"/>
  <c r="EX73" i="2" a="1"/>
  <c r="EX73" i="2" s="1"/>
  <c r="FC73" i="2" a="1"/>
  <c r="FC73" i="2" s="1"/>
  <c r="FH73" i="2" a="1"/>
  <c r="FH73" i="2" s="1"/>
  <c r="FM73" i="2" a="1"/>
  <c r="FM73" i="2" s="1"/>
  <c r="FR73" i="2" a="1"/>
  <c r="FR73" i="2" s="1"/>
  <c r="FW74" i="2" a="1"/>
  <c r="FW74" i="2" s="1"/>
  <c r="GB74" i="2" a="1"/>
  <c r="GB74" i="2" s="1"/>
  <c r="ES74" i="2" a="1"/>
  <c r="ES74" i="2" s="1"/>
  <c r="EX74" i="2" a="1"/>
  <c r="EX74" i="2" s="1"/>
  <c r="FC74" i="2" a="1"/>
  <c r="FC74" i="2" s="1"/>
  <c r="FH74" i="2" a="1"/>
  <c r="FH74" i="2" s="1"/>
  <c r="FM74" i="2" a="1"/>
  <c r="FM74" i="2" s="1"/>
  <c r="FR74" i="2" a="1"/>
  <c r="FR74" i="2" s="1"/>
  <c r="FW75" i="2" a="1"/>
  <c r="FW75" i="2" s="1"/>
  <c r="GB75" i="2" a="1"/>
  <c r="GB75" i="2" s="1"/>
  <c r="ES75" i="2" a="1"/>
  <c r="ES75" i="2" s="1"/>
  <c r="EX75" i="2" a="1"/>
  <c r="EX75" i="2" s="1"/>
  <c r="FC75" i="2" a="1"/>
  <c r="FC75" i="2" s="1"/>
  <c r="FH75" i="2" a="1"/>
  <c r="FH75" i="2" s="1"/>
  <c r="FM75" i="2" a="1"/>
  <c r="FM75" i="2" s="1"/>
  <c r="FR75" i="2" a="1"/>
  <c r="FR75" i="2" s="1"/>
  <c r="FW76" i="2" a="1"/>
  <c r="FW76" i="2" s="1"/>
  <c r="GB76" i="2" a="1"/>
  <c r="GB76" i="2" s="1"/>
  <c r="ES76" i="2" a="1"/>
  <c r="ES76" i="2" s="1"/>
  <c r="EX76" i="2" a="1"/>
  <c r="EX76" i="2" s="1"/>
  <c r="FC76" i="2" a="1"/>
  <c r="FC76" i="2" s="1"/>
  <c r="FH76" i="2" a="1"/>
  <c r="FH76" i="2" s="1"/>
  <c r="FM76" i="2" a="1"/>
  <c r="FM76" i="2" s="1"/>
  <c r="FR76" i="2" a="1"/>
  <c r="FR76" i="2" s="1"/>
  <c r="FW77" i="2" a="1"/>
  <c r="FW77" i="2" s="1"/>
  <c r="GB77" i="2" a="1"/>
  <c r="GB77" i="2" s="1"/>
  <c r="ES77" i="2" a="1"/>
  <c r="ES77" i="2" s="1"/>
  <c r="EX77" i="2" a="1"/>
  <c r="EX77" i="2" s="1"/>
  <c r="FC77" i="2" a="1"/>
  <c r="FC77" i="2" s="1"/>
  <c r="FH77" i="2" a="1"/>
  <c r="FH77" i="2" s="1"/>
  <c r="FM77" i="2" a="1"/>
  <c r="FM77" i="2" s="1"/>
  <c r="FR77" i="2" a="1"/>
  <c r="FR77" i="2" s="1"/>
  <c r="FW78" i="2" a="1"/>
  <c r="FW78" i="2" s="1"/>
  <c r="GB78" i="2" a="1"/>
  <c r="GB78" i="2" s="1"/>
  <c r="ES78" i="2" a="1"/>
  <c r="ES78" i="2" s="1"/>
  <c r="EX78" i="2" a="1"/>
  <c r="EX78" i="2" s="1"/>
  <c r="FC78" i="2" a="1"/>
  <c r="FC78" i="2" s="1"/>
  <c r="FH78" i="2" a="1"/>
  <c r="FH78" i="2" s="1"/>
  <c r="FM78" i="2" a="1"/>
  <c r="FM78" i="2" s="1"/>
  <c r="FR78" i="2" a="1"/>
  <c r="FR78" i="2"/>
  <c r="FW79" i="2" a="1"/>
  <c r="FW79" i="2" s="1"/>
  <c r="GB79" i="2" a="1"/>
  <c r="GB79" i="2" s="1"/>
  <c r="ES79" i="2" a="1"/>
  <c r="ES79" i="2" s="1"/>
  <c r="EX79" i="2" a="1"/>
  <c r="EX79" i="2" s="1"/>
  <c r="FC79" i="2" a="1"/>
  <c r="FC79" i="2" s="1"/>
  <c r="FH79" i="2" a="1"/>
  <c r="FH79" i="2" s="1"/>
  <c r="FM79" i="2" a="1"/>
  <c r="FM79" i="2" s="1"/>
  <c r="FR79" i="2" a="1"/>
  <c r="FR79" i="2" s="1"/>
  <c r="FV79" i="2" s="1"/>
  <c r="FW80" i="2" a="1"/>
  <c r="FW80" i="2" s="1"/>
  <c r="GB80" i="2" a="1"/>
  <c r="GB80" i="2" s="1"/>
  <c r="ES80" i="2" a="1"/>
  <c r="ES80" i="2" s="1"/>
  <c r="EX80" i="2" a="1"/>
  <c r="EX80" i="2" s="1"/>
  <c r="FC80" i="2" a="1"/>
  <c r="FC80" i="2" s="1"/>
  <c r="FH80" i="2" a="1"/>
  <c r="FH80" i="2" s="1"/>
  <c r="FM80" i="2" a="1"/>
  <c r="FM80" i="2" s="1"/>
  <c r="FR80" i="2" a="1"/>
  <c r="FR80" i="2" s="1"/>
  <c r="FV80" i="2" s="1"/>
  <c r="FW81" i="2" a="1"/>
  <c r="FW81" i="2" s="1"/>
  <c r="GB81" i="2" a="1"/>
  <c r="GB81" i="2" s="1"/>
  <c r="ES81" i="2" a="1"/>
  <c r="ES81" i="2" s="1"/>
  <c r="EX81" i="2" a="1"/>
  <c r="EX81" i="2" s="1"/>
  <c r="FC81" i="2" a="1"/>
  <c r="FC81" i="2" s="1"/>
  <c r="FH81" i="2" a="1"/>
  <c r="FH81" i="2" s="1"/>
  <c r="FM81" i="2" a="1"/>
  <c r="FM81" i="2" s="1"/>
  <c r="FR81" i="2" a="1"/>
  <c r="FR81" i="2" s="1"/>
  <c r="FW82" i="2" a="1"/>
  <c r="FW82" i="2" s="1"/>
  <c r="GB82" i="2" a="1"/>
  <c r="GB82" i="2" s="1"/>
  <c r="ES82" i="2" a="1"/>
  <c r="ES82" i="2" s="1"/>
  <c r="EX82" i="2" a="1"/>
  <c r="EX82" i="2" s="1"/>
  <c r="FB82" i="2" s="1"/>
  <c r="FC82" i="2" a="1"/>
  <c r="FC82" i="2" s="1"/>
  <c r="FH82" i="2" a="1"/>
  <c r="FH82" i="2" s="1"/>
  <c r="FM82" i="2" a="1"/>
  <c r="FM82" i="2" s="1"/>
  <c r="FR82" i="2" a="1"/>
  <c r="FR82" i="2" s="1"/>
  <c r="FV82" i="2" s="1"/>
  <c r="FW83" i="2" a="1"/>
  <c r="FW83" i="2" s="1"/>
  <c r="GB83" i="2" a="1"/>
  <c r="GB83" i="2" s="1"/>
  <c r="ES83" i="2" a="1"/>
  <c r="ES83" i="2" s="1"/>
  <c r="EX83" i="2" a="1"/>
  <c r="EX83" i="2" s="1"/>
  <c r="FC83" i="2" a="1"/>
  <c r="FC83" i="2" s="1"/>
  <c r="FH83" i="2" a="1"/>
  <c r="FH83" i="2" s="1"/>
  <c r="FM83" i="2" a="1"/>
  <c r="FM83" i="2" s="1"/>
  <c r="FR83" i="2" a="1"/>
  <c r="FR83" i="2" s="1"/>
  <c r="FW84" i="2" a="1"/>
  <c r="FW84" i="2" s="1"/>
  <c r="GB84" i="2" a="1"/>
  <c r="GB84" i="2" s="1"/>
  <c r="ES84" i="2" a="1"/>
  <c r="ES84" i="2" s="1"/>
  <c r="EX84" i="2" a="1"/>
  <c r="EX84" i="2" s="1"/>
  <c r="FA84" i="2" s="1"/>
  <c r="FC84" i="2" a="1"/>
  <c r="FC84" i="2" s="1"/>
  <c r="FH84" i="2" a="1"/>
  <c r="FH84" i="2" s="1"/>
  <c r="FM84" i="2" a="1"/>
  <c r="FM84" i="2" s="1"/>
  <c r="FR84" i="2" a="1"/>
  <c r="FR84" i="2" s="1"/>
  <c r="FH85" i="2" a="1"/>
  <c r="FH85" i="2" s="1"/>
  <c r="FM85" i="2" a="1"/>
  <c r="FM85" i="2" s="1"/>
  <c r="FQ86" i="2" s="1"/>
  <c r="FR85" i="2" a="1"/>
  <c r="FR85" i="2" s="1"/>
  <c r="FW85" i="2" a="1"/>
  <c r="FW85" i="2" s="1"/>
  <c r="GB85" i="2" a="1"/>
  <c r="GB85" i="2" s="1"/>
  <c r="FH86" i="2" a="1"/>
  <c r="FH86" i="2" s="1"/>
  <c r="FM86" i="2" a="1"/>
  <c r="FM86" i="2" s="1"/>
  <c r="FR86" i="2" a="1"/>
  <c r="FR86" i="2" s="1"/>
  <c r="FW86" i="2" a="1"/>
  <c r="FW86" i="2" s="1"/>
  <c r="GB86" i="2" a="1"/>
  <c r="GB86" i="2" s="1"/>
  <c r="FH87" i="2" a="1"/>
  <c r="FH87" i="2" s="1"/>
  <c r="FM87" i="2" a="1"/>
  <c r="FM87" i="2" s="1"/>
  <c r="FR87" i="2" a="1"/>
  <c r="FR87" i="2"/>
  <c r="FW87" i="2" a="1"/>
  <c r="FW87" i="2" s="1"/>
  <c r="GB87" i="2" a="1"/>
  <c r="GB87" i="2" s="1"/>
  <c r="FH88" i="2" a="1"/>
  <c r="FH88" i="2" s="1"/>
  <c r="FM88" i="2" a="1"/>
  <c r="FM88" i="2" s="1"/>
  <c r="FR88" i="2" a="1"/>
  <c r="FR88" i="2" s="1"/>
  <c r="FW88" i="2" a="1"/>
  <c r="FW88" i="2" s="1"/>
  <c r="GB88" i="2" a="1"/>
  <c r="GB88" i="2" s="1"/>
  <c r="FH89" i="2" a="1"/>
  <c r="FH89" i="2" s="1"/>
  <c r="FM89" i="2" a="1"/>
  <c r="FM89" i="2" s="1"/>
  <c r="FR89" i="2" a="1"/>
  <c r="FR89" i="2" s="1"/>
  <c r="FW89" i="2" a="1"/>
  <c r="FW89" i="2" s="1"/>
  <c r="GB89" i="2" a="1"/>
  <c r="GB89" i="2" s="1"/>
  <c r="GE89" i="2" s="1"/>
  <c r="FH90" i="2" a="1"/>
  <c r="FH90" i="2" s="1"/>
  <c r="FM90" i="2" a="1"/>
  <c r="FM90" i="2" s="1"/>
  <c r="FR90" i="2" a="1"/>
  <c r="FR90" i="2" s="1"/>
  <c r="FW90" i="2" a="1"/>
  <c r="FW90" i="2" s="1"/>
  <c r="GB90" i="2" a="1"/>
  <c r="GB90" i="2" s="1"/>
  <c r="FH91" i="2" a="1"/>
  <c r="FH91" i="2" s="1"/>
  <c r="FM91" i="2" a="1"/>
  <c r="FM91" i="2" s="1"/>
  <c r="FR91" i="2" a="1"/>
  <c r="FR91" i="2" s="1"/>
  <c r="FW91" i="2" a="1"/>
  <c r="FW91" i="2" s="1"/>
  <c r="GB91" i="2" a="1"/>
  <c r="GB91" i="2" s="1"/>
  <c r="FH92" i="2" a="1"/>
  <c r="FH92" i="2" s="1"/>
  <c r="FM92" i="2" a="1"/>
  <c r="FM92" i="2" s="1"/>
  <c r="FR92" i="2" a="1"/>
  <c r="FR92" i="2" s="1"/>
  <c r="FW92" i="2" a="1"/>
  <c r="FW92" i="2" s="1"/>
  <c r="GB92" i="2" a="1"/>
  <c r="GB92" i="2" s="1"/>
  <c r="FH93" i="2" a="1"/>
  <c r="FH93" i="2" s="1"/>
  <c r="FM93" i="2" a="1"/>
  <c r="FM93" i="2" s="1"/>
  <c r="FR93" i="2" a="1"/>
  <c r="FR93" i="2" s="1"/>
  <c r="FW93" i="2" a="1"/>
  <c r="FW93" i="2" s="1"/>
  <c r="GB93" i="2" a="1"/>
  <c r="GB93" i="2" s="1"/>
  <c r="FH94" i="2" a="1"/>
  <c r="FH94" i="2" s="1"/>
  <c r="FM94" i="2" a="1"/>
  <c r="FM94" i="2" s="1"/>
  <c r="FR94" i="2" a="1"/>
  <c r="FR94" i="2" s="1"/>
  <c r="FW94" i="2" a="1"/>
  <c r="FW94" i="2" s="1"/>
  <c r="GB94" i="2" a="1"/>
  <c r="GB94" i="2" s="1"/>
  <c r="GF94" i="2" s="1"/>
  <c r="FH95" i="2" a="1"/>
  <c r="FH95" i="2" s="1"/>
  <c r="FM95" i="2" a="1"/>
  <c r="FM95" i="2" s="1"/>
  <c r="FR95" i="2" a="1"/>
  <c r="FR95" i="2" s="1"/>
  <c r="FW95" i="2" a="1"/>
  <c r="FW95" i="2" s="1"/>
  <c r="GB95" i="2" a="1"/>
  <c r="GB95" i="2" s="1"/>
  <c r="FH96" i="2" a="1"/>
  <c r="FH96" i="2" s="1"/>
  <c r="FM96" i="2" a="1"/>
  <c r="FM96" i="2" s="1"/>
  <c r="FR96" i="2" a="1"/>
  <c r="FR96" i="2" s="1"/>
  <c r="FW96" i="2" a="1"/>
  <c r="FW96" i="2" s="1"/>
  <c r="GB96" i="2" a="1"/>
  <c r="GB96" i="2" s="1"/>
  <c r="FH97" i="2" a="1"/>
  <c r="FH97" i="2" s="1"/>
  <c r="FM97" i="2" a="1"/>
  <c r="FM97" i="2" s="1"/>
  <c r="FR97" i="2" a="1"/>
  <c r="FR97" i="2" s="1"/>
  <c r="FW97" i="2" a="1"/>
  <c r="FW97" i="2" s="1"/>
  <c r="GB97" i="2" a="1"/>
  <c r="GB97" i="2" s="1"/>
  <c r="FH98" i="2" a="1"/>
  <c r="FH98" i="2" s="1"/>
  <c r="FM98" i="2" a="1"/>
  <c r="FM98" i="2" s="1"/>
  <c r="FR98" i="2" a="1"/>
  <c r="FR98" i="2" s="1"/>
  <c r="FW98" i="2" a="1"/>
  <c r="FW98" i="2" s="1"/>
  <c r="GB98" i="2" a="1"/>
  <c r="GB98" i="2" s="1"/>
  <c r="FH99" i="2" a="1"/>
  <c r="FH99" i="2" s="1"/>
  <c r="FM99" i="2" a="1"/>
  <c r="FM99" i="2" s="1"/>
  <c r="FR99" i="2" a="1"/>
  <c r="FR99" i="2" s="1"/>
  <c r="FW99" i="2" a="1"/>
  <c r="FW99" i="2" s="1"/>
  <c r="GB99" i="2" a="1"/>
  <c r="GB99" i="2" s="1"/>
  <c r="FH100" i="2" a="1"/>
  <c r="FH100" i="2" s="1"/>
  <c r="FJ100" i="2" s="1"/>
  <c r="FM100" i="2" a="1"/>
  <c r="FM100" i="2" s="1"/>
  <c r="FR100" i="2" a="1"/>
  <c r="FR100" i="2" s="1"/>
  <c r="FW100" i="2" a="1"/>
  <c r="FW100" i="2" s="1"/>
  <c r="GB100" i="2" a="1"/>
  <c r="GB100" i="2" s="1"/>
  <c r="FH101" i="2" a="1"/>
  <c r="FH101" i="2" s="1"/>
  <c r="FM101" i="2" a="1"/>
  <c r="FM101" i="2" s="1"/>
  <c r="FR101" i="2" a="1"/>
  <c r="FR101" i="2" s="1"/>
  <c r="FW101" i="2" a="1"/>
  <c r="FW101" i="2" s="1"/>
  <c r="GB101" i="2" a="1"/>
  <c r="GB101" i="2" s="1"/>
  <c r="FH102" i="2" a="1"/>
  <c r="FH102" i="2" s="1"/>
  <c r="FM102" i="2" a="1"/>
  <c r="FM102" i="2" s="1"/>
  <c r="FR102" i="2" a="1"/>
  <c r="FR102" i="2"/>
  <c r="FW102" i="2" a="1"/>
  <c r="FW102" i="2" s="1"/>
  <c r="GB102" i="2" a="1"/>
  <c r="GB102" i="2" s="1"/>
  <c r="FH103" i="2" a="1"/>
  <c r="FH103" i="2" s="1"/>
  <c r="FL103" i="2" s="1"/>
  <c r="FM103" i="2" a="1"/>
  <c r="FM103" i="2" s="1"/>
  <c r="FQ103" i="2" s="1"/>
  <c r="FR103" i="2" a="1"/>
  <c r="FR103" i="2" s="1"/>
  <c r="FW103" i="2" a="1"/>
  <c r="FW103" i="2" s="1"/>
  <c r="GB103" i="2" a="1"/>
  <c r="GB103" i="2" s="1"/>
  <c r="FH104" i="2" a="1"/>
  <c r="FH104" i="2" s="1"/>
  <c r="FJ104" i="2" s="1"/>
  <c r="FM104" i="2" a="1"/>
  <c r="FM104" i="2" s="1"/>
  <c r="FR104" i="2" a="1"/>
  <c r="FR104" i="2" s="1"/>
  <c r="FW104" i="2" a="1"/>
  <c r="FW104" i="2" s="1"/>
  <c r="GB104" i="2" a="1"/>
  <c r="GB104" i="2" s="1"/>
  <c r="FH105" i="2" a="1"/>
  <c r="FH105" i="2" s="1"/>
  <c r="FM105" i="2" a="1"/>
  <c r="FM105" i="2" s="1"/>
  <c r="FR105" i="2" a="1"/>
  <c r="FR105" i="2" s="1"/>
  <c r="FW105" i="2" a="1"/>
  <c r="FW105" i="2" s="1"/>
  <c r="GB105" i="2" a="1"/>
  <c r="GB105" i="2" s="1"/>
  <c r="FH106" i="2" a="1"/>
  <c r="FH106" i="2" s="1"/>
  <c r="FJ106" i="2" s="1"/>
  <c r="FM106" i="2" a="1"/>
  <c r="FM106" i="2" s="1"/>
  <c r="FR106" i="2" a="1"/>
  <c r="FR106" i="2" s="1"/>
  <c r="FW106" i="2" a="1"/>
  <c r="FW106" i="2" s="1"/>
  <c r="GB106" i="2" a="1"/>
  <c r="GB106" i="2" s="1"/>
  <c r="FH107" i="2" a="1"/>
  <c r="FH107" i="2" s="1"/>
  <c r="FM107" i="2" a="1"/>
  <c r="FM107" i="2" s="1"/>
  <c r="FR107" i="2" a="1"/>
  <c r="FR107" i="2" s="1"/>
  <c r="FW107" i="2" a="1"/>
  <c r="FW107" i="2" s="1"/>
  <c r="GB107" i="2" a="1"/>
  <c r="GB107" i="2" s="1"/>
  <c r="GE107" i="2" s="1"/>
  <c r="FH108" i="2" a="1"/>
  <c r="FH108" i="2" s="1"/>
  <c r="FJ108" i="2" s="1"/>
  <c r="FM108" i="2" a="1"/>
  <c r="FM108" i="2" s="1"/>
  <c r="FR108" i="2" a="1"/>
  <c r="FR108" i="2" s="1"/>
  <c r="FW108" i="2" a="1"/>
  <c r="FW108" i="2" s="1"/>
  <c r="GB108" i="2" a="1"/>
  <c r="GB108" i="2" s="1"/>
  <c r="FH109" i="2" a="1"/>
  <c r="FH109" i="2" s="1"/>
  <c r="FJ109" i="2" s="1"/>
  <c r="FM109" i="2" a="1"/>
  <c r="FM109" i="2" s="1"/>
  <c r="FR109" i="2" a="1"/>
  <c r="FR109" i="2" s="1"/>
  <c r="FW109" i="2" a="1"/>
  <c r="FW109" i="2" s="1"/>
  <c r="GB109" i="2" a="1"/>
  <c r="GB109" i="2" s="1"/>
  <c r="FH110" i="2" a="1"/>
  <c r="FH110" i="2" s="1"/>
  <c r="FM110" i="2" a="1"/>
  <c r="FM110" i="2"/>
  <c r="FR110" i="2" a="1"/>
  <c r="FR110" i="2" s="1"/>
  <c r="FW110" i="2" a="1"/>
  <c r="FW110" i="2" s="1"/>
  <c r="GB110" i="2" a="1"/>
  <c r="GB110" i="2" s="1"/>
  <c r="FH111" i="2" a="1"/>
  <c r="FH111" i="2" s="1"/>
  <c r="FJ111" i="2" s="1"/>
  <c r="FM111" i="2" a="1"/>
  <c r="FM111" i="2" s="1"/>
  <c r="FR111" i="2" a="1"/>
  <c r="FR111" i="2" s="1"/>
  <c r="FW111" i="2" a="1"/>
  <c r="FW111" i="2" s="1"/>
  <c r="GB111" i="2" a="1"/>
  <c r="GB111" i="2" s="1"/>
  <c r="FH112" i="2" a="1"/>
  <c r="FH112" i="2" s="1"/>
  <c r="FJ112" i="2" s="1"/>
  <c r="FM112" i="2" a="1"/>
  <c r="FM112" i="2" s="1"/>
  <c r="FR112" i="2" a="1"/>
  <c r="FR112" i="2" s="1"/>
  <c r="FW112" i="2" a="1"/>
  <c r="FW112" i="2" s="1"/>
  <c r="GB112" i="2" a="1"/>
  <c r="GB112" i="2" s="1"/>
  <c r="FH113" i="2" a="1"/>
  <c r="FH113" i="2" s="1"/>
  <c r="FJ113" i="2" s="1"/>
  <c r="FM113" i="2" a="1"/>
  <c r="FM113" i="2" s="1"/>
  <c r="FR113" i="2" a="1"/>
  <c r="FR113" i="2" s="1"/>
  <c r="FW113" i="2" a="1"/>
  <c r="FW113" i="2" s="1"/>
  <c r="GB113" i="2" a="1"/>
  <c r="GB113" i="2" s="1"/>
  <c r="FH114" i="2" a="1"/>
  <c r="FH114" i="2" s="1"/>
  <c r="FM114" i="2" a="1"/>
  <c r="FM114" i="2" s="1"/>
  <c r="FP114" i="2" s="1"/>
  <c r="FR114" i="2" a="1"/>
  <c r="FR114" i="2" s="1"/>
  <c r="FW114" i="2" a="1"/>
  <c r="FW114" i="2" s="1"/>
  <c r="GB114" i="2" a="1"/>
  <c r="GB114" i="2" s="1"/>
  <c r="FH115" i="2" a="1"/>
  <c r="FH115" i="2" s="1"/>
  <c r="FM115" i="2" a="1"/>
  <c r="FM115" i="2" s="1"/>
  <c r="FR115" i="2" a="1"/>
  <c r="FR115" i="2" s="1"/>
  <c r="FW115" i="2" a="1"/>
  <c r="FW115" i="2" s="1"/>
  <c r="GB115" i="2" a="1"/>
  <c r="GB115" i="2" s="1"/>
  <c r="FH3" i="2" a="1"/>
  <c r="FH3" i="2" s="1"/>
  <c r="FH116" i="2" a="1"/>
  <c r="FH116" i="2" s="1"/>
  <c r="FL116" i="2" s="1"/>
  <c r="FH117" i="2" a="1"/>
  <c r="FH117" i="2" s="1"/>
  <c r="FH119" i="2" a="1"/>
  <c r="FH119" i="2" s="1"/>
  <c r="FH120" i="2" a="1"/>
  <c r="FH120" i="2" s="1"/>
  <c r="FH121" i="2" a="1"/>
  <c r="FH121" i="2" s="1"/>
  <c r="FK121" i="2" s="1"/>
  <c r="FH125" i="2" a="1"/>
  <c r="FH125" i="2" s="1"/>
  <c r="FH126" i="2" a="1"/>
  <c r="FH126" i="2" s="1"/>
  <c r="FH127" i="2" a="1"/>
  <c r="FH127" i="2" s="1"/>
  <c r="FH129" i="2" a="1"/>
  <c r="FH129" i="2" s="1"/>
  <c r="FH130" i="2" a="1"/>
  <c r="FH130" i="2" s="1"/>
  <c r="FH131" i="2" a="1"/>
  <c r="FH131" i="2" s="1"/>
  <c r="FH132" i="2" a="1"/>
  <c r="FH132" i="2" s="1"/>
  <c r="FH133" i="2" a="1"/>
  <c r="FH133" i="2" s="1"/>
  <c r="FH134" i="2" a="1"/>
  <c r="FH134" i="2" s="1"/>
  <c r="FH135" i="2" a="1"/>
  <c r="FH135" i="2" s="1"/>
  <c r="FH136" i="2" a="1"/>
  <c r="FH136" i="2" s="1"/>
  <c r="FH137" i="2" a="1"/>
  <c r="FH137" i="2" s="1"/>
  <c r="FH138" i="2" a="1"/>
  <c r="FH138" i="2" s="1"/>
  <c r="FH139" i="2" a="1"/>
  <c r="FH139" i="2" s="1"/>
  <c r="FH140" i="2" a="1"/>
  <c r="FH140" i="2" s="1"/>
  <c r="FH141" i="2" a="1"/>
  <c r="FH142" i="2" a="1"/>
  <c r="FH142" i="2" s="1"/>
  <c r="FH143" i="2" a="1"/>
  <c r="FH143" i="2" s="1"/>
  <c r="FH144" i="2" a="1"/>
  <c r="FH144" i="2" s="1"/>
  <c r="FH145" i="2" a="1"/>
  <c r="FH145" i="2" s="1"/>
  <c r="FH146" i="2" a="1"/>
  <c r="FH147" i="2" a="1"/>
  <c r="FH147" i="2" s="1"/>
  <c r="FH148" i="2" a="1"/>
  <c r="FH148" i="2" s="1"/>
  <c r="FH149" i="2" a="1"/>
  <c r="FH149" i="2" s="1"/>
  <c r="FH150" i="2" a="1"/>
  <c r="FH150" i="2" s="1"/>
  <c r="FH151" i="2" a="1"/>
  <c r="FH151" i="2" s="1"/>
  <c r="FH152" i="2" a="1"/>
  <c r="FH152" i="2" s="1"/>
  <c r="FH153" i="2" a="1"/>
  <c r="FH153" i="2" s="1"/>
  <c r="FH154" i="2" a="1"/>
  <c r="FH154" i="2" s="1"/>
  <c r="FH155" i="2" a="1"/>
  <c r="FH155" i="2" s="1"/>
  <c r="FH156" i="2" a="1"/>
  <c r="FH156" i="2" s="1"/>
  <c r="FH157" i="2" a="1"/>
  <c r="FH158" i="2" a="1"/>
  <c r="FH158" i="2" s="1"/>
  <c r="FH159" i="2" a="1"/>
  <c r="FH159" i="2" s="1"/>
  <c r="FH160" i="2" a="1"/>
  <c r="FH161" i="2" a="1"/>
  <c r="FH161" i="2" s="1"/>
  <c r="FH162" i="2" a="1"/>
  <c r="FH162" i="2" s="1"/>
  <c r="FH163" i="2" a="1"/>
  <c r="FH163" i="2" s="1"/>
  <c r="FH164" i="2" a="1"/>
  <c r="FH164" i="2" s="1"/>
  <c r="FH165" i="2" a="1"/>
  <c r="FH165" i="2" s="1"/>
  <c r="FH166" i="2" a="1"/>
  <c r="FH166" i="2" s="1"/>
  <c r="FH167" i="2" a="1"/>
  <c r="FH167" i="2" s="1"/>
  <c r="FH168" i="2" a="1"/>
  <c r="FH168" i="2" s="1"/>
  <c r="FH169" i="2" a="1"/>
  <c r="FH169" i="2" s="1"/>
  <c r="FH170" i="2" a="1"/>
  <c r="FH171" i="2" a="1"/>
  <c r="FH171" i="2" s="1"/>
  <c r="FH172" i="2" a="1"/>
  <c r="FH172" i="2" s="1"/>
  <c r="FH173" i="2" a="1"/>
  <c r="FH173" i="2" s="1"/>
  <c r="FH174" i="2" a="1"/>
  <c r="FH174" i="2" s="1"/>
  <c r="FH175" i="2" a="1"/>
  <c r="FH175" i="2" s="1"/>
  <c r="FH176" i="2" a="1"/>
  <c r="FH177" i="2" a="1"/>
  <c r="FH177" i="2" s="1"/>
  <c r="FL177" i="2" s="1"/>
  <c r="FH178" i="2" a="1"/>
  <c r="FH178" i="2" s="1"/>
  <c r="FH179" i="2" a="1"/>
  <c r="FH179" i="2" s="1"/>
  <c r="FH180" i="2" a="1"/>
  <c r="FH180" i="2" s="1"/>
  <c r="FJ180" i="2" s="1"/>
  <c r="FH181" i="2" a="1"/>
  <c r="FH181" i="2" s="1"/>
  <c r="FH182" i="2" a="1"/>
  <c r="FH182" i="2" s="1"/>
  <c r="FH183" i="2" a="1"/>
  <c r="FH183" i="2" s="1"/>
  <c r="FH184" i="2" a="1"/>
  <c r="FH184" i="2" s="1"/>
  <c r="FH185" i="2" a="1"/>
  <c r="FH185" i="2" s="1"/>
  <c r="FK185" i="2" s="1"/>
  <c r="FH186" i="2" a="1"/>
  <c r="FH186" i="2" s="1"/>
  <c r="FH187" i="2" a="1"/>
  <c r="FH187" i="2" s="1"/>
  <c r="FH188" i="2" a="1"/>
  <c r="FH188" i="2" s="1"/>
  <c r="FH189" i="2" a="1"/>
  <c r="FH189" i="2" s="1"/>
  <c r="FH190" i="2" a="1"/>
  <c r="FH190" i="2" s="1"/>
  <c r="FH191" i="2" a="1"/>
  <c r="FH191" i="2" s="1"/>
  <c r="FH192" i="2" a="1"/>
  <c r="FH192" i="2" s="1"/>
  <c r="FH193" i="2" a="1"/>
  <c r="FH193" i="2" s="1"/>
  <c r="FK193" i="2" s="1"/>
  <c r="FH194" i="2" a="1"/>
  <c r="FH194" i="2" s="1"/>
  <c r="FH195" i="2" a="1"/>
  <c r="FH195" i="2" s="1"/>
  <c r="FH196" i="2" a="1"/>
  <c r="FH196" i="2" s="1"/>
  <c r="FL196" i="2" s="1"/>
  <c r="FH197" i="2" a="1"/>
  <c r="FH197" i="2" s="1"/>
  <c r="FH198" i="2" a="1"/>
  <c r="FH198" i="2" s="1"/>
  <c r="FH199" i="2" a="1"/>
  <c r="FH199" i="2" s="1"/>
  <c r="FH200" i="2" a="1"/>
  <c r="FH200" i="2" s="1"/>
  <c r="FH141" i="2"/>
  <c r="FL141" i="2" s="1"/>
  <c r="FH146" i="2"/>
  <c r="FH157" i="2"/>
  <c r="FH160" i="2"/>
  <c r="FJ160" i="2" s="1"/>
  <c r="FH170" i="2"/>
  <c r="FH176" i="2"/>
  <c r="FL176" i="2" s="1"/>
  <c r="ES85" i="2" a="1"/>
  <c r="ES85" i="2" s="1"/>
  <c r="EX85" i="2" a="1"/>
  <c r="EX85" i="2" s="1"/>
  <c r="FB85" i="2" s="1"/>
  <c r="FC85" i="2" a="1"/>
  <c r="FC85" i="2" s="1"/>
  <c r="ES86" i="2" a="1"/>
  <c r="ES86" i="2" s="1"/>
  <c r="EX86" i="2" a="1"/>
  <c r="EX86" i="2" s="1"/>
  <c r="FC86" i="2" a="1"/>
  <c r="FC86" i="2" s="1"/>
  <c r="ES87" i="2" a="1"/>
  <c r="ES87" i="2" s="1"/>
  <c r="EX87" i="2" a="1"/>
  <c r="EX87" i="2" s="1"/>
  <c r="FC87" i="2" a="1"/>
  <c r="FC87" i="2" s="1"/>
  <c r="ES88" i="2" a="1"/>
  <c r="ES88" i="2"/>
  <c r="EX88" i="2" a="1"/>
  <c r="EX88" i="2" s="1"/>
  <c r="FC88" i="2" a="1"/>
  <c r="FC88" i="2" s="1"/>
  <c r="ES89" i="2" a="1"/>
  <c r="ES89" i="2" s="1"/>
  <c r="EX89" i="2" a="1"/>
  <c r="EX89" i="2" s="1"/>
  <c r="FC89" i="2" a="1"/>
  <c r="FC89" i="2" s="1"/>
  <c r="ES90" i="2" a="1"/>
  <c r="ES90" i="2" s="1"/>
  <c r="EX90" i="2" a="1"/>
  <c r="EX90" i="2" s="1"/>
  <c r="FC90" i="2" a="1"/>
  <c r="FC90" i="2" s="1"/>
  <c r="ES91" i="2" a="1"/>
  <c r="ES91" i="2" s="1"/>
  <c r="EX91" i="2" a="1"/>
  <c r="EX91" i="2" s="1"/>
  <c r="FC91" i="2" a="1"/>
  <c r="FC91" i="2" s="1"/>
  <c r="ES92" i="2" a="1"/>
  <c r="ES92" i="2" s="1"/>
  <c r="EX92" i="2" a="1"/>
  <c r="EX92" i="2" s="1"/>
  <c r="FC92" i="2" a="1"/>
  <c r="FC92" i="2" s="1"/>
  <c r="ES93" i="2" a="1"/>
  <c r="ES93" i="2" s="1"/>
  <c r="EX93" i="2" a="1"/>
  <c r="EX93" i="2" s="1"/>
  <c r="FC93" i="2" a="1"/>
  <c r="FC93" i="2" s="1"/>
  <c r="ES94" i="2" a="1"/>
  <c r="ES94" i="2" s="1"/>
  <c r="EX94" i="2" a="1"/>
  <c r="EX94" i="2" s="1"/>
  <c r="FC94" i="2" a="1"/>
  <c r="FC94" i="2" s="1"/>
  <c r="ES95" i="2" a="1"/>
  <c r="ES95" i="2" s="1"/>
  <c r="EX95" i="2" a="1"/>
  <c r="EX95" i="2" s="1"/>
  <c r="FC95" i="2" a="1"/>
  <c r="FC95" i="2" s="1"/>
  <c r="EX96" i="2" a="1"/>
  <c r="EX96" i="2" s="1"/>
  <c r="FC96" i="2" a="1"/>
  <c r="FC96" i="2" s="1"/>
  <c r="ES97" i="2" a="1"/>
  <c r="ES97" i="2" s="1"/>
  <c r="EX97" i="2" a="1"/>
  <c r="EX97" i="2" s="1"/>
  <c r="FC97" i="2" a="1"/>
  <c r="FC97" i="2" s="1"/>
  <c r="ES98" i="2" a="1"/>
  <c r="ES98" i="2" s="1"/>
  <c r="EX98" i="2" a="1"/>
  <c r="EX98" i="2" s="1"/>
  <c r="FA98" i="2" s="1"/>
  <c r="FC98" i="2" a="1"/>
  <c r="FC98" i="2" s="1"/>
  <c r="ES99" i="2" a="1"/>
  <c r="ES99" i="2" s="1"/>
  <c r="EX99" i="2" a="1"/>
  <c r="EX99" i="2" s="1"/>
  <c r="FA99" i="2" s="1"/>
  <c r="FC99" i="2" a="1"/>
  <c r="FC99" i="2" s="1"/>
  <c r="ES100" i="2" a="1"/>
  <c r="ES100" i="2" s="1"/>
  <c r="EW100" i="2" s="1"/>
  <c r="EX100" i="2" a="1"/>
  <c r="EX100" i="2" s="1"/>
  <c r="FC100" i="2" a="1"/>
  <c r="FC100" i="2" s="1"/>
  <c r="ES101" i="2" a="1"/>
  <c r="ES101" i="2" s="1"/>
  <c r="EX101" i="2" a="1"/>
  <c r="EX101" i="2" s="1"/>
  <c r="FA101" i="2" s="1"/>
  <c r="FC101" i="2" a="1"/>
  <c r="FC101" i="2" s="1"/>
  <c r="ES102" i="2" a="1"/>
  <c r="ES102" i="2" s="1"/>
  <c r="EX102" i="2" a="1"/>
  <c r="EX102" i="2" s="1"/>
  <c r="FC102" i="2" a="1"/>
  <c r="FC102" i="2" s="1"/>
  <c r="ES103" i="2" a="1"/>
  <c r="ES103" i="2" s="1"/>
  <c r="EX103" i="2" a="1"/>
  <c r="EX103" i="2" s="1"/>
  <c r="EZ103" i="2" s="1"/>
  <c r="FC103" i="2" a="1"/>
  <c r="FC103" i="2" s="1"/>
  <c r="ES104" i="2" a="1"/>
  <c r="ES104" i="2" s="1"/>
  <c r="EX104" i="2" a="1"/>
  <c r="EX104" i="2"/>
  <c r="FC104" i="2" a="1"/>
  <c r="FC104" i="2" s="1"/>
  <c r="ES105" i="2" a="1"/>
  <c r="ES105" i="2" s="1"/>
  <c r="EX105" i="2" a="1"/>
  <c r="EX105" i="2" s="1"/>
  <c r="FC105" i="2" a="1"/>
  <c r="FC105" i="2" s="1"/>
  <c r="ES106" i="2" a="1"/>
  <c r="ES106" i="2" s="1"/>
  <c r="EX106" i="2" a="1"/>
  <c r="EX106" i="2" s="1"/>
  <c r="FB106" i="2" s="1"/>
  <c r="FC106" i="2" a="1"/>
  <c r="FC106" i="2" s="1"/>
  <c r="ES107" i="2" a="1"/>
  <c r="ES107" i="2" s="1"/>
  <c r="EX107" i="2" a="1"/>
  <c r="EX107" i="2" s="1"/>
  <c r="FC107" i="2" a="1"/>
  <c r="FC107" i="2" s="1"/>
  <c r="ES108" i="2" a="1"/>
  <c r="ES108" i="2" s="1"/>
  <c r="EX108" i="2" a="1"/>
  <c r="EX108" i="2"/>
  <c r="FC108" i="2" a="1"/>
  <c r="FC108" i="2" s="1"/>
  <c r="ES109" i="2" a="1"/>
  <c r="ES109" i="2" s="1"/>
  <c r="EX109" i="2" a="1"/>
  <c r="EX109" i="2" s="1"/>
  <c r="FC109" i="2" a="1"/>
  <c r="FC109" i="2" s="1"/>
  <c r="ES110" i="2" a="1"/>
  <c r="ES110" i="2" s="1"/>
  <c r="EX110" i="2" a="1"/>
  <c r="EX110" i="2" s="1"/>
  <c r="FC110" i="2" a="1"/>
  <c r="FC110" i="2" s="1"/>
  <c r="L111" i="2"/>
  <c r="L112" i="2"/>
  <c r="L113" i="2"/>
  <c r="L114" i="2"/>
  <c r="ES115" i="2" a="1"/>
  <c r="ES115" i="2" s="1"/>
  <c r="EX115" i="2" a="1"/>
  <c r="EX115" i="2" s="1"/>
  <c r="FC115" i="2" a="1"/>
  <c r="FC115" i="2" s="1"/>
  <c r="L116" i="2"/>
  <c r="L117" i="2"/>
  <c r="L119" i="2"/>
  <c r="L120" i="2"/>
  <c r="L121" i="2"/>
  <c r="L129" i="2"/>
  <c r="ED129" i="2" s="1"/>
  <c r="EJ129" i="2" s="1"/>
  <c r="L130" i="2"/>
  <c r="ED130" i="2" s="1"/>
  <c r="EL130" i="2" s="1" a="1"/>
  <c r="EL130" i="2" s="1"/>
  <c r="L131" i="2"/>
  <c r="ED131" i="2" s="1"/>
  <c r="L132" i="2"/>
  <c r="ED132" i="2" s="1"/>
  <c r="EF132" i="2" s="1"/>
  <c r="L133" i="2"/>
  <c r="ED133" i="2" s="1"/>
  <c r="EM133" i="2" s="1" a="1"/>
  <c r="EM133" i="2" s="1"/>
  <c r="L134" i="2"/>
  <c r="ED134" i="2" s="1"/>
  <c r="L135" i="2"/>
  <c r="ED135" i="2" s="1"/>
  <c r="EK135" i="2" s="1"/>
  <c r="L136" i="2"/>
  <c r="ED136" i="2" s="1"/>
  <c r="EG136" i="2" s="1"/>
  <c r="L137" i="2"/>
  <c r="ED137" i="2" s="1"/>
  <c r="L138" i="2"/>
  <c r="ED138" i="2" s="1"/>
  <c r="EJ138" i="2" s="1"/>
  <c r="L139" i="2"/>
  <c r="ED139" i="2" s="1"/>
  <c r="EK139" i="2" s="1"/>
  <c r="L140" i="2"/>
  <c r="ED140" i="2" s="1"/>
  <c r="EE140" i="2" s="1"/>
  <c r="L141" i="2"/>
  <c r="ED141" i="2" s="1"/>
  <c r="L142" i="2"/>
  <c r="ED142" i="2" s="1"/>
  <c r="L143" i="2"/>
  <c r="ED143" i="2" s="1"/>
  <c r="EF143" i="2" s="1"/>
  <c r="L144" i="2"/>
  <c r="ED144" i="2" s="1"/>
  <c r="EH144" i="2" s="1"/>
  <c r="L145" i="2"/>
  <c r="ED145" i="2" s="1"/>
  <c r="L146" i="2"/>
  <c r="ED146" i="2" s="1"/>
  <c r="EH146" i="2" s="1"/>
  <c r="L147" i="2"/>
  <c r="ED147" i="2" s="1"/>
  <c r="L148" i="2"/>
  <c r="ED148" i="2" s="1"/>
  <c r="EK148" i="2" s="1"/>
  <c r="L149" i="2"/>
  <c r="ED149" i="2" s="1"/>
  <c r="EK149" i="2" s="1"/>
  <c r="L150" i="2"/>
  <c r="ED150" i="2" s="1"/>
  <c r="L151" i="2"/>
  <c r="ED151" i="2" s="1"/>
  <c r="EL151" i="2" s="1" a="1"/>
  <c r="EL151" i="2" s="1"/>
  <c r="L152" i="2"/>
  <c r="ED152" i="2" s="1"/>
  <c r="EG152" i="2" s="1"/>
  <c r="L153" i="2"/>
  <c r="ED153" i="2" s="1"/>
  <c r="EL153" i="2" s="1" a="1"/>
  <c r="EL153" i="2" s="1"/>
  <c r="L154" i="2"/>
  <c r="ED154" i="2" s="1"/>
  <c r="EK154" i="2" s="1"/>
  <c r="L155" i="2"/>
  <c r="ED155" i="2" s="1"/>
  <c r="L156" i="2"/>
  <c r="ED156" i="2" s="1"/>
  <c r="EJ156" i="2" s="1"/>
  <c r="L157" i="2"/>
  <c r="ED157" i="2" s="1"/>
  <c r="EI157" i="2" s="1"/>
  <c r="L158" i="2"/>
  <c r="ED158" i="2" s="1"/>
  <c r="L159" i="2"/>
  <c r="ED159" i="2" s="1"/>
  <c r="EM159" i="2" s="1" a="1"/>
  <c r="EM159" i="2" s="1"/>
  <c r="L160" i="2"/>
  <c r="ED160" i="2" s="1"/>
  <c r="EG160" i="2" s="1"/>
  <c r="L161" i="2"/>
  <c r="ED161" i="2" s="1"/>
  <c r="EK161" i="2" s="1"/>
  <c r="L162" i="2"/>
  <c r="ED162" i="2" s="1"/>
  <c r="EF162" i="2" s="1"/>
  <c r="L163" i="2"/>
  <c r="ED163" i="2" s="1"/>
  <c r="EM163" i="2" s="1" a="1"/>
  <c r="EM163" i="2" s="1"/>
  <c r="L164" i="2"/>
  <c r="ED164" i="2" s="1"/>
  <c r="EK164" i="2" s="1"/>
  <c r="L165" i="2"/>
  <c r="ED165" i="2" s="1"/>
  <c r="EE165" i="2" s="1"/>
  <c r="L166" i="2"/>
  <c r="ED166" i="2" s="1"/>
  <c r="L167" i="2"/>
  <c r="ED167" i="2" s="1"/>
  <c r="EJ167" i="2" s="1"/>
  <c r="L168" i="2"/>
  <c r="ED168" i="2" s="1"/>
  <c r="EH168" i="2" s="1"/>
  <c r="L169" i="2"/>
  <c r="ED169" i="2" s="1"/>
  <c r="EF169" i="2" s="1"/>
  <c r="L170" i="2"/>
  <c r="ED170" i="2" s="1"/>
  <c r="EK170" i="2" s="1"/>
  <c r="L171" i="2"/>
  <c r="ED171" i="2" s="1"/>
  <c r="L172" i="2"/>
  <c r="ED172" i="2" s="1"/>
  <c r="EG172" i="2" s="1"/>
  <c r="L173" i="2"/>
  <c r="ED173" i="2" s="1"/>
  <c r="EF173" i="2" s="1"/>
  <c r="L174" i="2"/>
  <c r="ED174" i="2" s="1"/>
  <c r="L175" i="2"/>
  <c r="ED175" i="2" s="1"/>
  <c r="EI175" i="2" s="1"/>
  <c r="L176" i="2"/>
  <c r="ED176" i="2" s="1"/>
  <c r="EM176" i="2" s="1" a="1"/>
  <c r="EM176" i="2" s="1"/>
  <c r="L177" i="2"/>
  <c r="ED177" i="2" s="1"/>
  <c r="L178" i="2"/>
  <c r="ED178" i="2" s="1"/>
  <c r="EK178" i="2" s="1"/>
  <c r="L179" i="2"/>
  <c r="ED179" i="2" s="1"/>
  <c r="L180" i="2"/>
  <c r="ED180" i="2" s="1"/>
  <c r="EF180" i="2" s="1"/>
  <c r="L181" i="2"/>
  <c r="ED181" i="2" s="1"/>
  <c r="EL181" i="2" s="1" a="1"/>
  <c r="EL181" i="2" s="1"/>
  <c r="L182" i="2"/>
  <c r="ED182" i="2" s="1"/>
  <c r="L183" i="2"/>
  <c r="ED183" i="2" s="1"/>
  <c r="EJ183" i="2" s="1"/>
  <c r="L184" i="2"/>
  <c r="ED184" i="2" s="1"/>
  <c r="EM184" i="2" s="1" a="1"/>
  <c r="EM184" i="2" s="1"/>
  <c r="L185" i="2"/>
  <c r="ED185" i="2" s="1"/>
  <c r="EF185" i="2" s="1"/>
  <c r="L186" i="2"/>
  <c r="ED186" i="2" s="1"/>
  <c r="EI186" i="2" s="1"/>
  <c r="L187" i="2"/>
  <c r="ED187" i="2" s="1"/>
  <c r="EG187" i="2" s="1"/>
  <c r="L188" i="2"/>
  <c r="ED188" i="2" s="1"/>
  <c r="EL188" i="2" s="1" a="1"/>
  <c r="EL188" i="2" s="1"/>
  <c r="L189" i="2"/>
  <c r="ED189" i="2" s="1"/>
  <c r="EE189" i="2" s="1"/>
  <c r="L190" i="2"/>
  <c r="ED190" i="2" s="1"/>
  <c r="L191" i="2"/>
  <c r="ED191" i="2" s="1"/>
  <c r="EE191" i="2" s="1"/>
  <c r="L192" i="2"/>
  <c r="ED192" i="2" s="1"/>
  <c r="L193" i="2"/>
  <c r="ED193" i="2" s="1"/>
  <c r="L194" i="2"/>
  <c r="ED194" i="2" s="1"/>
  <c r="EG194" i="2" s="1"/>
  <c r="L195" i="2"/>
  <c r="ED195" i="2" s="1"/>
  <c r="L196" i="2"/>
  <c r="ED196" i="2" s="1"/>
  <c r="EK196" i="2" s="1"/>
  <c r="L197" i="2"/>
  <c r="ED197" i="2" s="1"/>
  <c r="EM197" i="2" s="1" a="1"/>
  <c r="EM197" i="2" s="1"/>
  <c r="L198" i="2"/>
  <c r="ED198" i="2" s="1"/>
  <c r="EG198" i="2" s="1"/>
  <c r="L199" i="2"/>
  <c r="ED199" i="2" s="1"/>
  <c r="EH199" i="2" s="1"/>
  <c r="L200" i="2"/>
  <c r="ED200" i="2" s="1"/>
  <c r="EG200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100" i="2"/>
  <c r="L101" i="2"/>
  <c r="FR116" i="2" a="1"/>
  <c r="FR116" i="2" s="1"/>
  <c r="FU116" i="2" s="1"/>
  <c r="FR117" i="2" a="1"/>
  <c r="FR117" i="2" s="1"/>
  <c r="FR119" i="2" a="1"/>
  <c r="FR119" i="2" s="1"/>
  <c r="FR120" i="2" a="1"/>
  <c r="FR120" i="2" s="1"/>
  <c r="FR121" i="2" a="1"/>
  <c r="FR121" i="2" s="1"/>
  <c r="FR122" i="2" a="1"/>
  <c r="FR122" i="2" s="1"/>
  <c r="FR123" i="2" a="1"/>
  <c r="FR123" i="2" s="1"/>
  <c r="FR125" i="2" a="1"/>
  <c r="FR129" i="2" a="1"/>
  <c r="FR129" i="2" s="1"/>
  <c r="FR130" i="2" a="1"/>
  <c r="FR130" i="2" s="1"/>
  <c r="FR131" i="2" a="1"/>
  <c r="FR131" i="2" s="1"/>
  <c r="FR132" i="2" a="1"/>
  <c r="FR132" i="2" s="1"/>
  <c r="FR133" i="2" a="1"/>
  <c r="FR133" i="2" s="1"/>
  <c r="FR134" i="2" a="1"/>
  <c r="FR134" i="2" s="1"/>
  <c r="FR135" i="2" a="1"/>
  <c r="FR136" i="2" a="1"/>
  <c r="FR136" i="2" s="1"/>
  <c r="FR137" i="2" a="1"/>
  <c r="FR137" i="2" s="1"/>
  <c r="FR138" i="2" a="1"/>
  <c r="FR138" i="2" s="1"/>
  <c r="FR139" i="2" a="1"/>
  <c r="FR139" i="2" s="1"/>
  <c r="FR140" i="2" a="1"/>
  <c r="FR140" i="2" s="1"/>
  <c r="FR141" i="2" a="1"/>
  <c r="FR141" i="2" s="1"/>
  <c r="FR142" i="2" a="1"/>
  <c r="FR142" i="2" s="1"/>
  <c r="FR143" i="2" a="1"/>
  <c r="FR143" i="2" s="1"/>
  <c r="FR144" i="2" a="1"/>
  <c r="FR144" i="2" s="1"/>
  <c r="FR145" i="2" a="1"/>
  <c r="FR145" i="2" s="1"/>
  <c r="FR146" i="2" a="1"/>
  <c r="FR146" i="2" s="1"/>
  <c r="FR147" i="2" a="1"/>
  <c r="FR147" i="2" s="1"/>
  <c r="FR148" i="2" a="1"/>
  <c r="FR148" i="2"/>
  <c r="FR149" i="2" a="1"/>
  <c r="FR149" i="2" s="1"/>
  <c r="FR150" i="2" a="1"/>
  <c r="FR150" i="2" s="1"/>
  <c r="FR151" i="2" a="1"/>
  <c r="FR151" i="2" s="1"/>
  <c r="FR152" i="2" a="1"/>
  <c r="FR152" i="2" s="1"/>
  <c r="FR153" i="2" a="1"/>
  <c r="FR153" i="2" s="1"/>
  <c r="FR154" i="2" a="1"/>
  <c r="FR154" i="2" s="1"/>
  <c r="FR155" i="2" a="1"/>
  <c r="FR155" i="2" s="1"/>
  <c r="FR156" i="2" a="1"/>
  <c r="FR156" i="2" s="1"/>
  <c r="FR157" i="2" a="1"/>
  <c r="FR157" i="2" s="1"/>
  <c r="FR158" i="2" a="1"/>
  <c r="FR158" i="2" s="1"/>
  <c r="FR159" i="2" a="1"/>
  <c r="FR159" i="2" s="1"/>
  <c r="FR160" i="2" a="1"/>
  <c r="FR160" i="2" s="1"/>
  <c r="FR161" i="2" a="1"/>
  <c r="FR161" i="2" s="1"/>
  <c r="FR162" i="2" a="1"/>
  <c r="FR162" i="2" s="1"/>
  <c r="FR163" i="2" a="1"/>
  <c r="FR163" i="2" s="1"/>
  <c r="FR164" i="2" a="1"/>
  <c r="FR164" i="2" s="1"/>
  <c r="FR165" i="2" a="1"/>
  <c r="FR165" i="2" s="1"/>
  <c r="FR166" i="2" a="1"/>
  <c r="FR166" i="2" s="1"/>
  <c r="FR167" i="2" a="1"/>
  <c r="FR167" i="2" s="1"/>
  <c r="FR168" i="2" a="1"/>
  <c r="FR168" i="2" s="1"/>
  <c r="FR169" i="2" a="1"/>
  <c r="FR169" i="2" s="1"/>
  <c r="FR170" i="2" a="1"/>
  <c r="FR170" i="2" s="1"/>
  <c r="FR171" i="2" a="1"/>
  <c r="FR171" i="2" s="1"/>
  <c r="FR172" i="2" a="1"/>
  <c r="FR172" i="2" s="1"/>
  <c r="FR173" i="2" a="1"/>
  <c r="FR173" i="2" s="1"/>
  <c r="FR174" i="2" a="1"/>
  <c r="FR174" i="2" s="1"/>
  <c r="FR175" i="2" a="1"/>
  <c r="FR175" i="2" s="1"/>
  <c r="FR176" i="2" a="1"/>
  <c r="FR176" i="2" s="1"/>
  <c r="FR177" i="2" a="1"/>
  <c r="FR177" i="2" s="1"/>
  <c r="FR178" i="2" a="1"/>
  <c r="FR178" i="2" s="1"/>
  <c r="FR179" i="2" a="1"/>
  <c r="FR179" i="2" s="1"/>
  <c r="FR180" i="2" a="1"/>
  <c r="FR180" i="2" s="1"/>
  <c r="FR181" i="2" a="1"/>
  <c r="FR181" i="2" s="1"/>
  <c r="FR182" i="2" a="1"/>
  <c r="FR182" i="2" s="1"/>
  <c r="FR183" i="2" a="1"/>
  <c r="FR183" i="2" s="1"/>
  <c r="FR184" i="2" a="1"/>
  <c r="FR184" i="2" s="1"/>
  <c r="FR185" i="2" a="1"/>
  <c r="FR185" i="2"/>
  <c r="FR186" i="2" a="1"/>
  <c r="FR186" i="2" s="1"/>
  <c r="FR187" i="2" a="1"/>
  <c r="FR187" i="2" s="1"/>
  <c r="FR188" i="2" a="1"/>
  <c r="FR188" i="2" s="1"/>
  <c r="FR189" i="2" a="1"/>
  <c r="FR189" i="2" s="1"/>
  <c r="FR190" i="2" a="1"/>
  <c r="FR190" i="2" s="1"/>
  <c r="FR191" i="2" a="1"/>
  <c r="FR191" i="2" s="1"/>
  <c r="FR192" i="2" a="1"/>
  <c r="FR192" i="2" s="1"/>
  <c r="FR193" i="2" a="1"/>
  <c r="FR193" i="2" s="1"/>
  <c r="FR194" i="2" a="1"/>
  <c r="FR194" i="2" s="1"/>
  <c r="FR195" i="2" a="1"/>
  <c r="FR195" i="2" s="1"/>
  <c r="FR196" i="2" a="1"/>
  <c r="FR196" i="2" s="1"/>
  <c r="FR197" i="2" a="1"/>
  <c r="FR197" i="2" s="1"/>
  <c r="FR198" i="2" a="1"/>
  <c r="FR198" i="2" s="1"/>
  <c r="FR199" i="2" a="1"/>
  <c r="FR199" i="2" s="1"/>
  <c r="FR200" i="2" a="1"/>
  <c r="FR200" i="2" s="1"/>
  <c r="FR125" i="2"/>
  <c r="FT125" i="2" s="1"/>
  <c r="FR135" i="2"/>
  <c r="FT135" i="2" s="1"/>
  <c r="L93" i="14"/>
  <c r="F93" i="14" s="1"/>
  <c r="EX111" i="2" a="1"/>
  <c r="EX111" i="2" s="1"/>
  <c r="EX112" i="2" a="1"/>
  <c r="EX112" i="2" s="1"/>
  <c r="EX113" i="2" a="1"/>
  <c r="EX113" i="2" s="1"/>
  <c r="EX114" i="2" a="1"/>
  <c r="EX114" i="2" s="1"/>
  <c r="EX116" i="2" a="1"/>
  <c r="EX116" i="2"/>
  <c r="EX117" i="2" a="1"/>
  <c r="EX117" i="2" s="1"/>
  <c r="EX118" i="2" a="1"/>
  <c r="EX118" i="2" s="1"/>
  <c r="EX120" i="2" a="1"/>
  <c r="EX120" i="2" s="1"/>
  <c r="EX121" i="2" a="1"/>
  <c r="EX121" i="2" s="1"/>
  <c r="EX125" i="2" a="1"/>
  <c r="EX125" i="2" s="1"/>
  <c r="EX126" i="2" a="1"/>
  <c r="EX126" i="2" s="1"/>
  <c r="EX127" i="2" a="1"/>
  <c r="EX127" i="2" s="1"/>
  <c r="EX129" i="2" a="1"/>
  <c r="EX129" i="2" s="1"/>
  <c r="FB129" i="2" s="1"/>
  <c r="EX130" i="2" a="1"/>
  <c r="EX130" i="2" s="1"/>
  <c r="EX131" i="2" a="1"/>
  <c r="EX131" i="2" s="1"/>
  <c r="EX132" i="2" a="1"/>
  <c r="EX132" i="2" s="1"/>
  <c r="EX133" i="2" a="1"/>
  <c r="EX133" i="2" s="1"/>
  <c r="EX134" i="2" a="1"/>
  <c r="EX134" i="2" s="1"/>
  <c r="EX135" i="2" a="1"/>
  <c r="EX135" i="2" s="1"/>
  <c r="EX136" i="2" a="1"/>
  <c r="EX136" i="2" s="1"/>
  <c r="EX137" i="2" a="1"/>
  <c r="EX137" i="2" s="1"/>
  <c r="EX138" i="2" a="1"/>
  <c r="EX138" i="2" s="1"/>
  <c r="EX139" i="2" a="1"/>
  <c r="EX139" i="2" s="1"/>
  <c r="EX140" i="2" a="1"/>
  <c r="EX141" i="2" a="1"/>
  <c r="EX141" i="2" s="1"/>
  <c r="EX142" i="2" a="1"/>
  <c r="EX142" i="2" s="1"/>
  <c r="EX143" i="2" a="1"/>
  <c r="EX143" i="2" s="1"/>
  <c r="EX144" i="2" a="1"/>
  <c r="EX144" i="2" s="1"/>
  <c r="EZ144" i="2" s="1"/>
  <c r="EX145" i="2" a="1"/>
  <c r="EX145" i="2" s="1"/>
  <c r="EZ145" i="2" s="1"/>
  <c r="EX146" i="2" a="1"/>
  <c r="EX146" i="2" s="1"/>
  <c r="FB146" i="2" s="1"/>
  <c r="EX147" i="2" a="1"/>
  <c r="EX147" i="2" s="1"/>
  <c r="EX148" i="2" a="1"/>
  <c r="EX148" i="2" s="1"/>
  <c r="EX149" i="2" a="1"/>
  <c r="EX149" i="2" s="1"/>
  <c r="EX150" i="2" a="1"/>
  <c r="EX150" i="2" s="1"/>
  <c r="EX151" i="2" a="1"/>
  <c r="EX151" i="2" s="1"/>
  <c r="FA151" i="2" s="1"/>
  <c r="EX152" i="2" a="1"/>
  <c r="EX152" i="2" s="1"/>
  <c r="EX153" i="2" a="1"/>
  <c r="EX153" i="2" s="1"/>
  <c r="EX154" i="2" a="1"/>
  <c r="EX154" i="2" s="1"/>
  <c r="EX155" i="2" a="1"/>
  <c r="EX155" i="2" s="1"/>
  <c r="EX156" i="2" a="1"/>
  <c r="EX156" i="2" s="1"/>
  <c r="EX157" i="2" a="1"/>
  <c r="EX157" i="2" s="1"/>
  <c r="EX158" i="2" a="1"/>
  <c r="EX158" i="2" s="1"/>
  <c r="EX159" i="2" a="1"/>
  <c r="EX159" i="2" s="1"/>
  <c r="EX160" i="2" a="1"/>
  <c r="EX160" i="2" s="1"/>
  <c r="EX161" i="2" a="1"/>
  <c r="EX161" i="2" s="1"/>
  <c r="EX162" i="2" a="1"/>
  <c r="EX162" i="2" s="1"/>
  <c r="EX163" i="2" a="1"/>
  <c r="EX163" i="2"/>
  <c r="EX164" i="2" a="1"/>
  <c r="EX164" i="2" s="1"/>
  <c r="EX165" i="2" a="1"/>
  <c r="EX165" i="2" s="1"/>
  <c r="EX166" i="2" a="1"/>
  <c r="EX166" i="2" s="1"/>
  <c r="EX167" i="2" a="1"/>
  <c r="EX167" i="2" s="1"/>
  <c r="EX168" i="2" a="1"/>
  <c r="EX168" i="2" s="1"/>
  <c r="EX169" i="2" a="1"/>
  <c r="EX169" i="2" s="1"/>
  <c r="EX170" i="2" a="1"/>
  <c r="EX170" i="2" s="1"/>
  <c r="EX171" i="2" a="1"/>
  <c r="EX171" i="2" s="1"/>
  <c r="EZ171" i="2" s="1"/>
  <c r="EX172" i="2" a="1"/>
  <c r="EX172" i="2" s="1"/>
  <c r="EX173" i="2" a="1"/>
  <c r="EX173" i="2" s="1"/>
  <c r="EX174" i="2" a="1"/>
  <c r="EX174" i="2" s="1"/>
  <c r="EX175" i="2" a="1"/>
  <c r="EX175" i="2" s="1"/>
  <c r="EX176" i="2" a="1"/>
  <c r="EX176" i="2" s="1"/>
  <c r="EX177" i="2" a="1"/>
  <c r="EX177" i="2" s="1"/>
  <c r="EX178" i="2" a="1"/>
  <c r="EX178" i="2" s="1"/>
  <c r="EZ178" i="2" s="1"/>
  <c r="EX179" i="2" a="1"/>
  <c r="EX179" i="2" s="1"/>
  <c r="FA179" i="2" s="1"/>
  <c r="EX180" i="2" a="1"/>
  <c r="EX180" i="2" s="1"/>
  <c r="EX181" i="2" a="1"/>
  <c r="EX181" i="2" s="1"/>
  <c r="EX182" i="2" a="1"/>
  <c r="EX182" i="2" s="1"/>
  <c r="EX183" i="2" a="1"/>
  <c r="EX183" i="2" s="1"/>
  <c r="EZ183" i="2" s="1"/>
  <c r="EX184" i="2" a="1"/>
  <c r="EX184" i="2" s="1"/>
  <c r="EZ184" i="2" s="1"/>
  <c r="EX185" i="2" a="1"/>
  <c r="EX185" i="2" s="1"/>
  <c r="FA185" i="2" s="1"/>
  <c r="EX186" i="2" a="1"/>
  <c r="EX186" i="2" s="1"/>
  <c r="EX187" i="2" a="1"/>
  <c r="EX187" i="2" s="1"/>
  <c r="FB187" i="2" s="1"/>
  <c r="EX188" i="2" a="1"/>
  <c r="EX188" i="2" s="1"/>
  <c r="EX189" i="2" a="1"/>
  <c r="EX189" i="2" s="1"/>
  <c r="EX190" i="2" a="1"/>
  <c r="EX190" i="2" s="1"/>
  <c r="EX191" i="2" a="1"/>
  <c r="EX191" i="2" s="1"/>
  <c r="EX192" i="2" a="1"/>
  <c r="EX192" i="2" s="1"/>
  <c r="FB192" i="2" s="1"/>
  <c r="EX193" i="2" a="1"/>
  <c r="EX193" i="2" s="1"/>
  <c r="FA193" i="2" s="1"/>
  <c r="EX194" i="2" a="1"/>
  <c r="EX194" i="2" s="1"/>
  <c r="EX195" i="2" a="1"/>
  <c r="EX195" i="2" s="1"/>
  <c r="EX196" i="2" a="1"/>
  <c r="EX196" i="2" s="1"/>
  <c r="EX197" i="2" a="1"/>
  <c r="EX197" i="2" s="1"/>
  <c r="EX198" i="2" a="1"/>
  <c r="EX198" i="2" s="1"/>
  <c r="EX199" i="2" a="1"/>
  <c r="EX199" i="2" s="1"/>
  <c r="EX200" i="2" a="1"/>
  <c r="EX200" i="2" s="1"/>
  <c r="EX140" i="2"/>
  <c r="EZ140" i="2" s="1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L94" i="14"/>
  <c r="F94" i="14" s="1"/>
  <c r="AF92" i="2"/>
  <c r="AE92" i="2"/>
  <c r="AD92" i="2"/>
  <c r="AB92" i="2"/>
  <c r="AA92" i="2"/>
  <c r="Z92" i="2"/>
  <c r="L95" i="14"/>
  <c r="F95" i="14" s="1"/>
  <c r="L96" i="14"/>
  <c r="F96" i="14" s="1"/>
  <c r="L90" i="14"/>
  <c r="F90" i="14" s="1"/>
  <c r="L91" i="14"/>
  <c r="F91" i="14" s="1"/>
  <c r="L92" i="14"/>
  <c r="F92" i="14" s="1"/>
  <c r="AF93" i="14"/>
  <c r="B93" i="14"/>
  <c r="ES111" i="2" a="1"/>
  <c r="ES111" i="2" s="1"/>
  <c r="ES112" i="2" a="1"/>
  <c r="ES112" i="2" s="1"/>
  <c r="ES113" i="2" a="1"/>
  <c r="ES114" i="2" a="1"/>
  <c r="ES114" i="2" s="1"/>
  <c r="ES116" i="2" a="1"/>
  <c r="ES116" i="2" s="1"/>
  <c r="ES117" i="2" a="1"/>
  <c r="ES117" i="2" s="1"/>
  <c r="ES120" i="2" a="1"/>
  <c r="ES120" i="2" s="1"/>
  <c r="ES121" i="2" a="1"/>
  <c r="ES121" i="2" s="1"/>
  <c r="ES122" i="2" a="1"/>
  <c r="ES122" i="2" s="1"/>
  <c r="ES125" i="2" a="1"/>
  <c r="ES125" i="2" s="1"/>
  <c r="ES126" i="2" a="1"/>
  <c r="ES126" i="2" s="1"/>
  <c r="ES129" i="2" a="1"/>
  <c r="ES129" i="2" s="1"/>
  <c r="ES130" i="2" a="1"/>
  <c r="ES130" i="2" s="1"/>
  <c r="ES131" i="2" a="1"/>
  <c r="ES132" i="2" a="1"/>
  <c r="ES132" i="2" s="1"/>
  <c r="ES133" i="2" a="1"/>
  <c r="ES133" i="2" s="1"/>
  <c r="ES134" i="2" a="1"/>
  <c r="ES134" i="2" s="1"/>
  <c r="ES135" i="2" a="1"/>
  <c r="ES135" i="2" s="1"/>
  <c r="ES136" i="2" a="1"/>
  <c r="ES136" i="2" s="1"/>
  <c r="ES137" i="2" a="1"/>
  <c r="ES137" i="2" s="1"/>
  <c r="ES138" i="2" a="1"/>
  <c r="ES138" i="2" s="1"/>
  <c r="ES139" i="2" a="1"/>
  <c r="ES139" i="2" s="1"/>
  <c r="ES140" i="2" a="1"/>
  <c r="ES140" i="2" s="1"/>
  <c r="ES141" i="2" a="1"/>
  <c r="ES141" i="2" s="1"/>
  <c r="ES142" i="2" a="1"/>
  <c r="ES142" i="2" s="1"/>
  <c r="ES143" i="2" a="1"/>
  <c r="ES143" i="2" s="1"/>
  <c r="ES144" i="2" a="1"/>
  <c r="ES144" i="2" s="1"/>
  <c r="ES145" i="2" a="1"/>
  <c r="ES145" i="2" s="1"/>
  <c r="ES146" i="2" a="1"/>
  <c r="ES146" i="2" s="1"/>
  <c r="ES147" i="2" a="1"/>
  <c r="ES147" i="2" s="1"/>
  <c r="ES148" i="2" a="1"/>
  <c r="ES148" i="2" s="1"/>
  <c r="ES149" i="2" a="1"/>
  <c r="ES149" i="2" s="1"/>
  <c r="ES150" i="2" a="1"/>
  <c r="ES150" i="2" s="1"/>
  <c r="ES151" i="2" a="1"/>
  <c r="ES151" i="2" s="1"/>
  <c r="ES152" i="2" a="1"/>
  <c r="ES152" i="2" s="1"/>
  <c r="ES153" i="2" a="1"/>
  <c r="ES153" i="2" s="1"/>
  <c r="ES154" i="2" a="1"/>
  <c r="ES154" i="2" s="1"/>
  <c r="ES155" i="2" a="1"/>
  <c r="ES155" i="2" s="1"/>
  <c r="ES156" i="2" a="1"/>
  <c r="ES156" i="2" s="1"/>
  <c r="ES157" i="2" a="1"/>
  <c r="ES157" i="2" s="1"/>
  <c r="ES158" i="2" a="1"/>
  <c r="ES158" i="2" s="1"/>
  <c r="ES159" i="2" a="1"/>
  <c r="ES159" i="2" s="1"/>
  <c r="ES160" i="2" a="1"/>
  <c r="ES160" i="2" s="1"/>
  <c r="ES161" i="2" a="1"/>
  <c r="ES161" i="2" s="1"/>
  <c r="EW161" i="2" s="1"/>
  <c r="ES162" i="2" a="1"/>
  <c r="ES162" i="2" s="1"/>
  <c r="ES163" i="2" a="1"/>
  <c r="ES163" i="2" s="1"/>
  <c r="ES164" i="2" a="1"/>
  <c r="ES164" i="2" s="1"/>
  <c r="ES165" i="2" a="1"/>
  <c r="ES165" i="2" s="1"/>
  <c r="ES166" i="2" a="1"/>
  <c r="ES166" i="2" s="1"/>
  <c r="ES167" i="2" a="1"/>
  <c r="ES167" i="2" s="1"/>
  <c r="ES168" i="2" a="1"/>
  <c r="ES168" i="2" s="1"/>
  <c r="ES169" i="2" a="1"/>
  <c r="ES169" i="2" s="1"/>
  <c r="EV169" i="2" s="1"/>
  <c r="ES170" i="2" a="1"/>
  <c r="ES170" i="2" s="1"/>
  <c r="ES171" i="2" a="1"/>
  <c r="ES171" i="2" s="1"/>
  <c r="ES172" i="2" a="1"/>
  <c r="ES172" i="2" s="1"/>
  <c r="ES173" i="2" a="1"/>
  <c r="ES173" i="2" s="1"/>
  <c r="ES174" i="2" a="1"/>
  <c r="ES174" i="2" s="1"/>
  <c r="ES175" i="2" a="1"/>
  <c r="ES175" i="2" s="1"/>
  <c r="ES176" i="2" a="1"/>
  <c r="ES176" i="2" s="1"/>
  <c r="ES177" i="2" a="1"/>
  <c r="ES177" i="2" s="1"/>
  <c r="ES178" i="2" a="1"/>
  <c r="ES178" i="2" s="1"/>
  <c r="ES179" i="2" a="1"/>
  <c r="ES179" i="2" s="1"/>
  <c r="ES180" i="2" a="1"/>
  <c r="ES180" i="2" s="1"/>
  <c r="ES181" i="2" a="1"/>
  <c r="ES181" i="2" s="1"/>
  <c r="ES182" i="2" a="1"/>
  <c r="ES182" i="2" s="1"/>
  <c r="ES183" i="2" a="1"/>
  <c r="ES183" i="2"/>
  <c r="ES184" i="2" a="1"/>
  <c r="ES184" i="2" s="1"/>
  <c r="ES185" i="2" a="1"/>
  <c r="ES185" i="2" s="1"/>
  <c r="ES186" i="2" a="1"/>
  <c r="ES186" i="2" s="1"/>
  <c r="ES187" i="2" a="1"/>
  <c r="ES187" i="2" s="1"/>
  <c r="ES188" i="2" a="1"/>
  <c r="ES188" i="2" s="1"/>
  <c r="ES189" i="2" a="1"/>
  <c r="ES189" i="2" s="1"/>
  <c r="ES190" i="2" a="1"/>
  <c r="ES190" i="2" s="1"/>
  <c r="ES191" i="2" a="1"/>
  <c r="ES191" i="2" s="1"/>
  <c r="ES192" i="2" a="1"/>
  <c r="ES192" i="2" s="1"/>
  <c r="ES193" i="2" a="1"/>
  <c r="ES193" i="2" s="1"/>
  <c r="ES194" i="2" a="1"/>
  <c r="ES194" i="2" s="1"/>
  <c r="ES195" i="2" a="1"/>
  <c r="ES195" i="2" s="1"/>
  <c r="ES196" i="2" a="1"/>
  <c r="ES196" i="2" s="1"/>
  <c r="ES197" i="2" a="1"/>
  <c r="ES197" i="2" s="1"/>
  <c r="EU197" i="2" s="1"/>
  <c r="ES198" i="2" a="1"/>
  <c r="ES198" i="2" s="1"/>
  <c r="ES199" i="2" a="1"/>
  <c r="ES199" i="2" s="1"/>
  <c r="ES200" i="2" a="1"/>
  <c r="ES200" i="2" s="1"/>
  <c r="ES113" i="2"/>
  <c r="EV113" i="2" s="1"/>
  <c r="ES131" i="2"/>
  <c r="L97" i="14"/>
  <c r="F97" i="14" s="1"/>
  <c r="B94" i="14"/>
  <c r="T93" i="14"/>
  <c r="Z93" i="14" s="1"/>
  <c r="AF95" i="14"/>
  <c r="B95" i="14" s="1"/>
  <c r="L99" i="14"/>
  <c r="F99" i="14" s="1"/>
  <c r="T94" i="14"/>
  <c r="Z94" i="14"/>
  <c r="AF96" i="14"/>
  <c r="B96" i="14"/>
  <c r="L100" i="14"/>
  <c r="F100" i="14" s="1"/>
  <c r="T95" i="14"/>
  <c r="Z95" i="14" s="1"/>
  <c r="H93" i="14"/>
  <c r="AD93" i="14"/>
  <c r="AF97" i="14"/>
  <c r="B97" i="14"/>
  <c r="T96" i="14"/>
  <c r="Z96" i="14" s="1"/>
  <c r="H94" i="14"/>
  <c r="AD94" i="14" s="1"/>
  <c r="T97" i="14"/>
  <c r="Z97" i="14"/>
  <c r="H95" i="14"/>
  <c r="AD95" i="14" s="1"/>
  <c r="AF99" i="14"/>
  <c r="B99" i="14" s="1"/>
  <c r="P93" i="14"/>
  <c r="J93" i="14" s="1"/>
  <c r="FC3" i="2" a="1"/>
  <c r="FC3" i="2" s="1"/>
  <c r="D93" i="14"/>
  <c r="V93" i="14" s="1"/>
  <c r="H96" i="14"/>
  <c r="AD96" i="14"/>
  <c r="AF100" i="14"/>
  <c r="B100" i="14" s="1"/>
  <c r="L104" i="14"/>
  <c r="F104" i="14"/>
  <c r="P94" i="14"/>
  <c r="J94" i="14" s="1"/>
  <c r="D94" i="14"/>
  <c r="V94" i="14" s="1"/>
  <c r="T99" i="14"/>
  <c r="Z99" i="14"/>
  <c r="H97" i="14"/>
  <c r="AD97" i="14" s="1"/>
  <c r="L105" i="14"/>
  <c r="F105" i="14" s="1"/>
  <c r="P95" i="14"/>
  <c r="J95" i="14" s="1"/>
  <c r="D95" i="14"/>
  <c r="V95" i="14" s="1"/>
  <c r="T100" i="14"/>
  <c r="Z100" i="14"/>
  <c r="L106" i="14"/>
  <c r="F106" i="14"/>
  <c r="P96" i="14"/>
  <c r="J96" i="14" s="1"/>
  <c r="D96" i="14"/>
  <c r="V96" i="14" s="1"/>
  <c r="H99" i="14"/>
  <c r="AD99" i="14" s="1"/>
  <c r="L107" i="14"/>
  <c r="F107" i="14" s="1"/>
  <c r="P97" i="14"/>
  <c r="J97" i="14" s="1"/>
  <c r="D97" i="14"/>
  <c r="V97" i="14" s="1"/>
  <c r="H100" i="14"/>
  <c r="AD100" i="14" s="1"/>
  <c r="AF104" i="14"/>
  <c r="B104" i="14" s="1"/>
  <c r="L108" i="14"/>
  <c r="F108" i="14" s="1"/>
  <c r="AF105" i="14"/>
  <c r="B105" i="14"/>
  <c r="L109" i="14"/>
  <c r="F109" i="14" s="1"/>
  <c r="P99" i="14"/>
  <c r="J99" i="14" s="1"/>
  <c r="N93" i="14"/>
  <c r="D99" i="14"/>
  <c r="V99" i="14" s="1"/>
  <c r="T104" i="14"/>
  <c r="Z104" i="14"/>
  <c r="AF106" i="14"/>
  <c r="B106" i="14"/>
  <c r="L110" i="14"/>
  <c r="F110" i="14" s="1"/>
  <c r="P100" i="14"/>
  <c r="J100" i="14" s="1"/>
  <c r="N94" i="14"/>
  <c r="D100" i="14"/>
  <c r="V100" i="14"/>
  <c r="T105" i="14"/>
  <c r="Z105" i="14" s="1"/>
  <c r="AF107" i="14"/>
  <c r="B107" i="14"/>
  <c r="L111" i="14"/>
  <c r="F111" i="14" s="1"/>
  <c r="N95" i="14"/>
  <c r="T106" i="14"/>
  <c r="Z106" i="14" s="1"/>
  <c r="H104" i="14"/>
  <c r="AD104" i="14" s="1"/>
  <c r="AF108" i="14"/>
  <c r="B108" i="14" s="1"/>
  <c r="L112" i="14"/>
  <c r="F112" i="14" s="1"/>
  <c r="N96" i="14"/>
  <c r="X93" i="14"/>
  <c r="R93" i="14" s="1"/>
  <c r="T107" i="14"/>
  <c r="Z107" i="14"/>
  <c r="H105" i="14"/>
  <c r="AD105" i="14"/>
  <c r="AF109" i="14"/>
  <c r="B109" i="14" s="1"/>
  <c r="N97" i="14"/>
  <c r="X94" i="14"/>
  <c r="R94" i="14" s="1"/>
  <c r="FM3" i="2" a="1"/>
  <c r="FM3" i="2" s="1"/>
  <c r="T108" i="14"/>
  <c r="Z108" i="14"/>
  <c r="H106" i="14"/>
  <c r="AD106" i="14" s="1"/>
  <c r="AF110" i="14"/>
  <c r="B110" i="14" s="1"/>
  <c r="P104" i="14"/>
  <c r="J104" i="14" s="1"/>
  <c r="X95" i="14"/>
  <c r="R95" i="14"/>
  <c r="D104" i="14"/>
  <c r="V104" i="14" s="1"/>
  <c r="T109" i="14"/>
  <c r="Z109" i="14" s="1"/>
  <c r="H107" i="14"/>
  <c r="AD107" i="14"/>
  <c r="AF111" i="14"/>
  <c r="B111" i="14"/>
  <c r="P105" i="14"/>
  <c r="J105" i="14" s="1"/>
  <c r="N99" i="14"/>
  <c r="X96" i="14"/>
  <c r="R96" i="14"/>
  <c r="D105" i="14"/>
  <c r="V105" i="14"/>
  <c r="T110" i="14"/>
  <c r="Z110" i="14" s="1"/>
  <c r="H108" i="14"/>
  <c r="AD108" i="14" s="1"/>
  <c r="AF112" i="14"/>
  <c r="B112" i="14"/>
  <c r="P106" i="14"/>
  <c r="J106" i="14" s="1"/>
  <c r="N100" i="14"/>
  <c r="X97" i="14"/>
  <c r="R97" i="14"/>
  <c r="D106" i="14"/>
  <c r="V106" i="14" s="1"/>
  <c r="T111" i="14"/>
  <c r="Z111" i="14" s="1"/>
  <c r="H109" i="14"/>
  <c r="AD109" i="14" s="1"/>
  <c r="P107" i="14"/>
  <c r="J107" i="14" s="1"/>
  <c r="D107" i="14"/>
  <c r="V107" i="14"/>
  <c r="T112" i="14"/>
  <c r="Z112" i="14" s="1"/>
  <c r="H110" i="14"/>
  <c r="AD110" i="14"/>
  <c r="P108" i="14"/>
  <c r="J108" i="14" s="1"/>
  <c r="X99" i="14"/>
  <c r="R99" i="14"/>
  <c r="D108" i="14"/>
  <c r="V108" i="14" s="1"/>
  <c r="H111" i="14"/>
  <c r="AD111" i="14" s="1"/>
  <c r="P109" i="14"/>
  <c r="J109" i="14"/>
  <c r="X100" i="14"/>
  <c r="R100" i="14" s="1"/>
  <c r="D109" i="14"/>
  <c r="V109" i="14" s="1"/>
  <c r="H112" i="14"/>
  <c r="AD112" i="14"/>
  <c r="P110" i="14"/>
  <c r="J110" i="14" s="1"/>
  <c r="N104" i="14"/>
  <c r="D110" i="14"/>
  <c r="V110" i="14" s="1"/>
  <c r="P111" i="14"/>
  <c r="J111" i="14" s="1"/>
  <c r="N105" i="14"/>
  <c r="D111" i="14"/>
  <c r="V111" i="14"/>
  <c r="P112" i="14"/>
  <c r="J112" i="14" s="1"/>
  <c r="N106" i="14"/>
  <c r="D112" i="14"/>
  <c r="V112" i="14" s="1"/>
  <c r="T117" i="14"/>
  <c r="Z117" i="14" s="1"/>
  <c r="N107" i="14"/>
  <c r="X104" i="14"/>
  <c r="R104" i="14" s="1"/>
  <c r="X101" i="14"/>
  <c r="R101" i="14" s="1"/>
  <c r="X102" i="14"/>
  <c r="R102" i="14" s="1"/>
  <c r="X103" i="14"/>
  <c r="R103" i="14" s="1"/>
  <c r="T118" i="14"/>
  <c r="Z118" i="14"/>
  <c r="N108" i="14"/>
  <c r="X105" i="14"/>
  <c r="R105" i="14"/>
  <c r="AD117" i="14"/>
  <c r="N109" i="14"/>
  <c r="X106" i="14"/>
  <c r="R106" i="14" s="1"/>
  <c r="AD118" i="14"/>
  <c r="N110" i="14"/>
  <c r="X107" i="14"/>
  <c r="R107" i="14"/>
  <c r="N111" i="14"/>
  <c r="X108" i="14"/>
  <c r="R108" i="14" s="1"/>
  <c r="V117" i="14"/>
  <c r="N112" i="14"/>
  <c r="X109" i="14"/>
  <c r="R109" i="14" s="1"/>
  <c r="V118" i="14"/>
  <c r="X110" i="14"/>
  <c r="R110" i="14"/>
  <c r="X111" i="14"/>
  <c r="R111" i="14" s="1"/>
  <c r="X112" i="14"/>
  <c r="R112" i="14"/>
  <c r="N117" i="14"/>
  <c r="N118" i="14"/>
  <c r="X117" i="14"/>
  <c r="R117" i="14"/>
  <c r="AC131" i="14"/>
  <c r="FX87" i="2" s="1" a="1"/>
  <c r="FX87" i="2" s="1"/>
  <c r="X118" i="14"/>
  <c r="R118" i="14" s="1"/>
  <c r="AC132" i="14"/>
  <c r="FX88" i="2" s="1" a="1"/>
  <c r="FX88" i="2" s="1"/>
  <c r="AC133" i="14"/>
  <c r="FX89" i="2" s="1" a="1"/>
  <c r="FX89" i="2" s="1"/>
  <c r="AG131" i="14"/>
  <c r="GC89" i="2" s="1" a="1"/>
  <c r="GC89" i="2" s="1"/>
  <c r="AC135" i="14"/>
  <c r="FX91" i="2" s="1" a="1"/>
  <c r="FX91" i="2" s="1"/>
  <c r="AG133" i="14"/>
  <c r="GC91" i="2" s="1" a="1"/>
  <c r="GC91" i="2" s="1"/>
  <c r="M131" i="14"/>
  <c r="Y131" i="14"/>
  <c r="FS92" i="2" s="1" a="1"/>
  <c r="FS92" i="2" s="1"/>
  <c r="AC136" i="14"/>
  <c r="FX92" i="2" s="1" a="1"/>
  <c r="FX92" i="2" s="1"/>
  <c r="AG134" i="14"/>
  <c r="GC92" i="2" s="1" a="1"/>
  <c r="GC92" i="2" s="1"/>
  <c r="M132" i="14"/>
  <c r="Y132" i="14"/>
  <c r="FS93" i="2" s="1" a="1"/>
  <c r="FS93" i="2" s="1"/>
  <c r="AC137" i="14"/>
  <c r="FX93" i="2" s="1" a="1"/>
  <c r="FX93" i="2" s="1"/>
  <c r="AG135" i="14"/>
  <c r="GC93" i="2" s="1" a="1"/>
  <c r="GC93" i="2" s="1"/>
  <c r="M133" i="14"/>
  <c r="Y133" i="14"/>
  <c r="FS94" i="2" s="1" a="1"/>
  <c r="FS94" i="2" s="1"/>
  <c r="AC138" i="14"/>
  <c r="FX94" i="2" s="1" a="1"/>
  <c r="FX94" i="2" s="1"/>
  <c r="AG136" i="14"/>
  <c r="GC94" i="2" s="1" a="1"/>
  <c r="GC94" i="2" s="1"/>
  <c r="M134" i="14"/>
  <c r="Y134" i="14"/>
  <c r="FS95" i="2" s="1" a="1"/>
  <c r="FS95" i="2" s="1"/>
  <c r="AC139" i="14"/>
  <c r="FX95" i="2" s="1" a="1"/>
  <c r="FX95" i="2" s="1"/>
  <c r="AG137" i="14"/>
  <c r="GC95" i="2" s="1" a="1"/>
  <c r="GC95" i="2" s="1"/>
  <c r="M136" i="14"/>
  <c r="Y136" i="14"/>
  <c r="FS97" i="2" s="1" a="1"/>
  <c r="FS97" i="2" s="1"/>
  <c r="AC141" i="14"/>
  <c r="FX97" i="2" s="1" a="1"/>
  <c r="FX97" i="2" s="1"/>
  <c r="AG139" i="14"/>
  <c r="GC97" i="2" s="1" a="1"/>
  <c r="GC97" i="2" s="1"/>
  <c r="M137" i="14"/>
  <c r="Q131" i="14"/>
  <c r="Y137" i="14"/>
  <c r="FS98" i="2" s="1" a="1"/>
  <c r="FS98" i="2" s="1"/>
  <c r="AC142" i="14"/>
  <c r="FX98" i="2" s="1" a="1"/>
  <c r="FX98" i="2" s="1"/>
  <c r="AG140" i="14"/>
  <c r="GC98" i="2" s="1" a="1"/>
  <c r="GC98" i="2" s="1"/>
  <c r="M141" i="14"/>
  <c r="Q135" i="14"/>
  <c r="U132" i="14"/>
  <c r="FN102" i="2" s="1" a="1"/>
  <c r="FN102" i="2" s="1"/>
  <c r="Y141" i="14"/>
  <c r="FS102" i="2" s="1" a="1"/>
  <c r="FS102" i="2" s="1"/>
  <c r="AC146" i="14"/>
  <c r="FX102" i="2" s="1" a="1"/>
  <c r="FX102" i="2" s="1"/>
  <c r="AG144" i="14"/>
  <c r="GC102" i="2" s="1" a="1"/>
  <c r="GC102" i="2" s="1"/>
  <c r="M142" i="14"/>
  <c r="Q136" i="14"/>
  <c r="U133" i="14"/>
  <c r="FN103" i="2" s="1" a="1"/>
  <c r="FN103" i="2" s="1"/>
  <c r="Y142" i="14"/>
  <c r="FS103" i="2" s="1" a="1"/>
  <c r="FS103" i="2" s="1"/>
  <c r="AC147" i="14"/>
  <c r="FX103" i="2" s="1" a="1"/>
  <c r="FX103" i="2" s="1"/>
  <c r="AG145" i="14"/>
  <c r="GC103" i="2" s="1" a="1"/>
  <c r="GC103" i="2" s="1"/>
  <c r="M143" i="14"/>
  <c r="Q137" i="14"/>
  <c r="U134" i="14"/>
  <c r="FN104" i="2" s="1" a="1"/>
  <c r="FN104" i="2" s="1"/>
  <c r="Y143" i="14"/>
  <c r="FS104" i="2" s="1" a="1"/>
  <c r="FS104" i="2" s="1"/>
  <c r="AC148" i="14"/>
  <c r="FX104" i="2" s="1" a="1"/>
  <c r="FX104" i="2" s="1"/>
  <c r="AG146" i="14"/>
  <c r="GC104" i="2" s="1" a="1"/>
  <c r="GC104" i="2" s="1"/>
  <c r="M144" i="14"/>
  <c r="Q138" i="14"/>
  <c r="U135" i="14"/>
  <c r="FN105" i="2" s="1" a="1"/>
  <c r="FN105" i="2" s="1"/>
  <c r="Y144" i="14"/>
  <c r="FS105" i="2" s="1" a="1"/>
  <c r="FS105" i="2" s="1"/>
  <c r="AC149" i="14"/>
  <c r="FX105" i="2" s="1" a="1"/>
  <c r="FX105" i="2" s="1"/>
  <c r="AG147" i="14"/>
  <c r="GC105" i="2" s="1" a="1"/>
  <c r="GC105" i="2" s="1"/>
  <c r="EY106" i="2" a="1"/>
  <c r="EY106" i="2" s="1"/>
  <c r="M145" i="14"/>
  <c r="Q139" i="14"/>
  <c r="U136" i="14"/>
  <c r="FN106" i="2" s="1" a="1"/>
  <c r="FN106" i="2" s="1"/>
  <c r="Y145" i="14"/>
  <c r="FS106" i="2" s="1" a="1"/>
  <c r="FS106" i="2" s="1"/>
  <c r="AC150" i="14"/>
  <c r="FX106" i="2" s="1" a="1"/>
  <c r="FX106" i="2" s="1"/>
  <c r="AG148" i="14"/>
  <c r="GC106" i="2" s="1" a="1"/>
  <c r="GC106" i="2" s="1"/>
  <c r="M146" i="14"/>
  <c r="Q140" i="14"/>
  <c r="U137" i="14"/>
  <c r="FN107" i="2" s="1" a="1"/>
  <c r="FN107" i="2" s="1"/>
  <c r="Y146" i="14"/>
  <c r="FS107" i="2" s="1" a="1"/>
  <c r="FS107" i="2" s="1"/>
  <c r="AC151" i="14"/>
  <c r="FX107" i="2" s="1" a="1"/>
  <c r="FX107" i="2" s="1"/>
  <c r="AG149" i="14"/>
  <c r="GC107" i="2" s="1" a="1"/>
  <c r="GC107" i="2" s="1"/>
  <c r="M147" i="14"/>
  <c r="Q141" i="14"/>
  <c r="U138" i="14"/>
  <c r="FN108" i="2" s="1" a="1"/>
  <c r="FN108" i="2" s="1"/>
  <c r="Y147" i="14"/>
  <c r="FS108" i="2" s="1" a="1"/>
  <c r="FS108" i="2" s="1"/>
  <c r="AC152" i="14"/>
  <c r="FX108" i="2" s="1" a="1"/>
  <c r="FX108" i="2" s="1"/>
  <c r="AG150" i="14"/>
  <c r="GC108" i="2" s="1" a="1"/>
  <c r="GC108" i="2" s="1"/>
  <c r="M148" i="14"/>
  <c r="Q142" i="14"/>
  <c r="U139" i="14"/>
  <c r="FN109" i="2" s="1" a="1"/>
  <c r="FN109" i="2" s="1"/>
  <c r="Y148" i="14"/>
  <c r="FS109" i="2" s="1" a="1"/>
  <c r="FS109" i="2" s="1"/>
  <c r="AC153" i="14"/>
  <c r="FX109" i="2" s="1" a="1"/>
  <c r="FX109" i="2" s="1"/>
  <c r="AG151" i="14"/>
  <c r="GC109" i="2" s="1" a="1"/>
  <c r="GC109" i="2" s="1"/>
  <c r="M149" i="14"/>
  <c r="Q143" i="14"/>
  <c r="U140" i="14"/>
  <c r="FN110" i="2" s="1" a="1"/>
  <c r="FN110" i="2" s="1"/>
  <c r="Y149" i="14"/>
  <c r="FS110" i="2" s="1" a="1"/>
  <c r="FS110" i="2" s="1"/>
  <c r="AC154" i="14"/>
  <c r="FX110" i="2" s="1" a="1"/>
  <c r="FX110" i="2" s="1"/>
  <c r="AG152" i="14"/>
  <c r="GC110" i="2" s="1" a="1"/>
  <c r="GC110" i="2" s="1"/>
  <c r="FC111" i="2" a="1"/>
  <c r="FC111" i="2" s="1"/>
  <c r="FC112" i="2" a="1"/>
  <c r="FC112" i="2" s="1"/>
  <c r="FC113" i="2" a="1"/>
  <c r="FC113" i="2" s="1"/>
  <c r="FC114" i="2" a="1"/>
  <c r="FC114" i="2" s="1"/>
  <c r="EY114" i="2" a="1"/>
  <c r="EY114" i="2" s="1"/>
  <c r="M154" i="14"/>
  <c r="Q148" i="14"/>
  <c r="U145" i="14"/>
  <c r="FN115" i="2" s="1" a="1"/>
  <c r="FN115" i="2" s="1"/>
  <c r="Y154" i="14"/>
  <c r="FS115" i="2" s="1" a="1"/>
  <c r="FS115" i="2" s="1"/>
  <c r="AC159" i="14"/>
  <c r="FX115" i="2" s="1" a="1"/>
  <c r="FX115" i="2" s="1"/>
  <c r="AG157" i="14"/>
  <c r="GC115" i="2" s="1" a="1"/>
  <c r="GC115" i="2" s="1"/>
  <c r="FC116" i="2" a="1"/>
  <c r="FC116" i="2" s="1"/>
  <c r="FM116" i="2" a="1"/>
  <c r="FM116" i="2" s="1"/>
  <c r="FW116" i="2" a="1"/>
  <c r="FW116" i="2" s="1"/>
  <c r="FY116" i="2" s="1"/>
  <c r="GB116" i="2" a="1"/>
  <c r="GB116" i="2" s="1"/>
  <c r="FC117" i="2" a="1"/>
  <c r="FC117" i="2" s="1"/>
  <c r="FM117" i="2" a="1"/>
  <c r="FM117" i="2" s="1"/>
  <c r="FW117" i="2" a="1"/>
  <c r="FW117" i="2" s="1"/>
  <c r="GB117" i="2" a="1"/>
  <c r="GB117" i="2" s="1"/>
  <c r="FC118" i="2" a="1"/>
  <c r="FC118" i="2" s="1"/>
  <c r="FM118" i="2" a="1"/>
  <c r="FM118" i="2" s="1"/>
  <c r="FW118" i="2" a="1"/>
  <c r="FW118" i="2" s="1"/>
  <c r="GB118" i="2" a="1"/>
  <c r="GB118" i="2" s="1"/>
  <c r="FC119" i="2" a="1"/>
  <c r="FC119" i="2" s="1"/>
  <c r="FM119" i="2" a="1"/>
  <c r="FM119" i="2" s="1"/>
  <c r="FP119" i="2" s="1"/>
  <c r="FW119" i="2" a="1"/>
  <c r="FW119" i="2" s="1"/>
  <c r="GB119" i="2" a="1"/>
  <c r="GB119" i="2" s="1"/>
  <c r="FC120" i="2" a="1"/>
  <c r="FC120" i="2" s="1"/>
  <c r="EY120" i="2" a="1"/>
  <c r="EY120" i="2" s="1"/>
  <c r="FM120" i="2" a="1"/>
  <c r="FM120" i="2" s="1"/>
  <c r="FO120" i="2" s="1"/>
  <c r="FW120" i="2" a="1"/>
  <c r="FW120" i="2" s="1"/>
  <c r="GB120" i="2" a="1"/>
  <c r="GB120" i="2" s="1"/>
  <c r="FC121" i="2" a="1"/>
  <c r="FC121" i="2" s="1"/>
  <c r="FM121" i="2" a="1"/>
  <c r="FM121" i="2" s="1"/>
  <c r="FW121" i="2" a="1"/>
  <c r="FW121" i="2" s="1"/>
  <c r="GB121" i="2" a="1"/>
  <c r="GB121" i="2" s="1"/>
  <c r="FC122" i="2" a="1"/>
  <c r="FC122" i="2" s="1"/>
  <c r="EY122" i="2" a="1"/>
  <c r="EY122" i="2" s="1"/>
  <c r="FM122" i="2" a="1"/>
  <c r="FM122" i="2" s="1"/>
  <c r="FW122" i="2" a="1"/>
  <c r="FW122" i="2" s="1"/>
  <c r="GB122" i="2" a="1"/>
  <c r="GB122" i="2" s="1"/>
  <c r="FW123" i="2" a="1"/>
  <c r="FW123" i="2" s="1"/>
  <c r="GB123" i="2" a="1"/>
  <c r="GB123" i="2" s="1"/>
  <c r="FW124" i="2" a="1"/>
  <c r="FW124" i="2" s="1"/>
  <c r="FC125" i="2" a="1"/>
  <c r="FC125" i="2" s="1"/>
  <c r="FM125" i="2" a="1"/>
  <c r="FM125" i="2" s="1"/>
  <c r="FW125" i="2" a="1"/>
  <c r="FW125" i="2" s="1"/>
  <c r="GB125" i="2" a="1"/>
  <c r="GB125" i="2" s="1"/>
  <c r="FC126" i="2" a="1"/>
  <c r="FC126" i="2" s="1"/>
  <c r="FM126" i="2" a="1"/>
  <c r="FM126" i="2" s="1"/>
  <c r="FW126" i="2" a="1"/>
  <c r="FW126" i="2" s="1"/>
  <c r="GB126" i="2" a="1"/>
  <c r="GB126" i="2" s="1"/>
  <c r="FC127" i="2" a="1"/>
  <c r="FC127" i="2" s="1"/>
  <c r="FM127" i="2" a="1"/>
  <c r="FM127" i="2" s="1"/>
  <c r="FW127" i="2" a="1"/>
  <c r="FW127" i="2" s="1"/>
  <c r="FM128" i="2" a="1"/>
  <c r="FM128" i="2" s="1"/>
  <c r="EN129" i="2" a="1"/>
  <c r="EN129" i="2" s="1"/>
  <c r="EO129" i="2" a="1"/>
  <c r="EO129" i="2" s="1"/>
  <c r="FC129" i="2" a="1"/>
  <c r="FC129" i="2" s="1"/>
  <c r="ET129" i="2" a="1"/>
  <c r="ET129" i="2" s="1"/>
  <c r="EY129" i="2" a="1"/>
  <c r="EY129" i="2" s="1"/>
  <c r="FD129" i="2" a="1"/>
  <c r="FD129" i="2" s="1"/>
  <c r="FI129" i="2" a="1"/>
  <c r="FI129" i="2" s="1"/>
  <c r="FM129" i="2" a="1"/>
  <c r="FM129" i="2" s="1"/>
  <c r="FN129" i="2" a="1"/>
  <c r="FN129" i="2" s="1"/>
  <c r="FS129" i="2" a="1"/>
  <c r="FS129" i="2" s="1"/>
  <c r="FW129" i="2" a="1"/>
  <c r="FW129" i="2" s="1"/>
  <c r="FX129" i="2" a="1"/>
  <c r="FX129" i="2" s="1"/>
  <c r="GB129" i="2" a="1"/>
  <c r="GB129" i="2" s="1"/>
  <c r="GC129" i="2" a="1"/>
  <c r="GC129" i="2" s="1"/>
  <c r="EN130" i="2" a="1"/>
  <c r="EN130" i="2" s="1"/>
  <c r="EO130" i="2" a="1"/>
  <c r="EO130" i="2" s="1"/>
  <c r="FC130" i="2" a="1"/>
  <c r="FC130" i="2" s="1"/>
  <c r="ET130" i="2" a="1"/>
  <c r="ET130" i="2" s="1"/>
  <c r="EY130" i="2" a="1"/>
  <c r="EY130" i="2" s="1"/>
  <c r="FD130" i="2" a="1"/>
  <c r="FD130" i="2" s="1"/>
  <c r="FI130" i="2" a="1"/>
  <c r="FI130" i="2" s="1"/>
  <c r="FM130" i="2" a="1"/>
  <c r="FM130" i="2" s="1"/>
  <c r="FQ130" i="2" s="1"/>
  <c r="FN130" i="2" a="1"/>
  <c r="FN130" i="2" s="1"/>
  <c r="FS130" i="2" a="1"/>
  <c r="FS130" i="2" s="1"/>
  <c r="FW130" i="2" a="1"/>
  <c r="FW130" i="2" s="1"/>
  <c r="FX130" i="2" a="1"/>
  <c r="FX130" i="2" s="1"/>
  <c r="GB130" i="2" a="1"/>
  <c r="GB130" i="2" s="1"/>
  <c r="GC130" i="2" a="1"/>
  <c r="GC130" i="2" s="1"/>
  <c r="EN131" i="2" a="1"/>
  <c r="EN131" i="2" s="1"/>
  <c r="EO131" i="2" a="1"/>
  <c r="EO131" i="2" s="1"/>
  <c r="FC131" i="2" a="1"/>
  <c r="FC131" i="2" s="1"/>
  <c r="ET131" i="2" a="1"/>
  <c r="ET131" i="2" s="1"/>
  <c r="EY131" i="2" a="1"/>
  <c r="EY131" i="2" s="1"/>
  <c r="FD131" i="2" a="1"/>
  <c r="FD131" i="2" s="1"/>
  <c r="FI131" i="2" a="1"/>
  <c r="FI131" i="2" s="1"/>
  <c r="FM131" i="2" a="1"/>
  <c r="FM131" i="2" s="1"/>
  <c r="FN131" i="2" a="1"/>
  <c r="FN131" i="2" s="1"/>
  <c r="FS131" i="2" a="1"/>
  <c r="FS131" i="2" s="1"/>
  <c r="FW131" i="2" a="1"/>
  <c r="FW131" i="2" s="1"/>
  <c r="FX131" i="2" a="1"/>
  <c r="FX131" i="2" s="1"/>
  <c r="GB131" i="2" a="1"/>
  <c r="GB131" i="2" s="1"/>
  <c r="GC131" i="2" a="1"/>
  <c r="GC131" i="2" s="1"/>
  <c r="EN132" i="2" a="1"/>
  <c r="EN132" i="2" s="1"/>
  <c r="EO132" i="2" a="1"/>
  <c r="EO132" i="2" s="1"/>
  <c r="FC132" i="2" a="1"/>
  <c r="FC132" i="2" s="1"/>
  <c r="ET132" i="2" a="1"/>
  <c r="ET132" i="2" s="1"/>
  <c r="EY132" i="2" a="1"/>
  <c r="EY132" i="2" s="1"/>
  <c r="FD132" i="2" a="1"/>
  <c r="FD132" i="2" s="1"/>
  <c r="FI132" i="2" a="1"/>
  <c r="FI132" i="2" s="1"/>
  <c r="FM132" i="2" a="1"/>
  <c r="FM132" i="2" s="1"/>
  <c r="FN132" i="2" a="1"/>
  <c r="FN132" i="2" s="1"/>
  <c r="FS132" i="2" a="1"/>
  <c r="FS132" i="2"/>
  <c r="FW132" i="2" a="1"/>
  <c r="FW132" i="2" s="1"/>
  <c r="FX132" i="2" a="1"/>
  <c r="FX132" i="2" s="1"/>
  <c r="GB132" i="2" a="1"/>
  <c r="GB132" i="2" s="1"/>
  <c r="GC132" i="2" a="1"/>
  <c r="GC132" i="2" s="1"/>
  <c r="EN133" i="2" a="1"/>
  <c r="EN133" i="2" s="1"/>
  <c r="EO133" i="2" a="1"/>
  <c r="EO133" i="2" s="1"/>
  <c r="FC133" i="2" a="1"/>
  <c r="FC133" i="2" s="1"/>
  <c r="ET133" i="2" a="1"/>
  <c r="ET133" i="2" s="1"/>
  <c r="EY133" i="2" a="1"/>
  <c r="EY133" i="2" s="1"/>
  <c r="FD133" i="2" a="1"/>
  <c r="FD133" i="2" s="1"/>
  <c r="FI133" i="2" a="1"/>
  <c r="FI133" i="2" s="1"/>
  <c r="FM133" i="2" a="1"/>
  <c r="FM133" i="2" s="1"/>
  <c r="FN133" i="2" a="1"/>
  <c r="FN133" i="2" s="1"/>
  <c r="FS133" i="2" a="1"/>
  <c r="FS133" i="2" s="1"/>
  <c r="FW133" i="2" a="1"/>
  <c r="FW133" i="2" s="1"/>
  <c r="FX133" i="2" a="1"/>
  <c r="FX133" i="2" s="1"/>
  <c r="GB133" i="2" a="1"/>
  <c r="GB133" i="2" s="1"/>
  <c r="GC133" i="2" a="1"/>
  <c r="GC133" i="2" s="1"/>
  <c r="EN134" i="2" a="1"/>
  <c r="EN134" i="2" s="1"/>
  <c r="EO134" i="2" a="1"/>
  <c r="EO134" i="2" s="1"/>
  <c r="FC134" i="2" a="1"/>
  <c r="FC134" i="2" s="1"/>
  <c r="ET134" i="2" a="1"/>
  <c r="ET134" i="2" s="1"/>
  <c r="EY134" i="2" a="1"/>
  <c r="EY134" i="2" s="1"/>
  <c r="FD134" i="2" a="1"/>
  <c r="FD134" i="2" s="1"/>
  <c r="FI134" i="2" a="1"/>
  <c r="FI134" i="2" s="1"/>
  <c r="FM134" i="2" a="1"/>
  <c r="FM134" i="2" s="1"/>
  <c r="FN134" i="2" a="1"/>
  <c r="FN134" i="2" s="1"/>
  <c r="FS134" i="2" a="1"/>
  <c r="FS134" i="2" s="1"/>
  <c r="FW134" i="2" a="1"/>
  <c r="FW134" i="2" s="1"/>
  <c r="FX134" i="2" a="1"/>
  <c r="FX134" i="2" s="1"/>
  <c r="GB134" i="2" a="1"/>
  <c r="GB134" i="2" s="1"/>
  <c r="GC134" i="2" a="1"/>
  <c r="GC134" i="2" s="1"/>
  <c r="EN135" i="2" a="1"/>
  <c r="EN135" i="2" s="1"/>
  <c r="EO135" i="2" a="1"/>
  <c r="EO135" i="2" s="1"/>
  <c r="FC135" i="2" a="1"/>
  <c r="FC135" i="2" s="1"/>
  <c r="ET135" i="2" a="1"/>
  <c r="ET135" i="2" s="1"/>
  <c r="EY135" i="2" a="1"/>
  <c r="EY135" i="2" s="1"/>
  <c r="FD135" i="2" a="1"/>
  <c r="FD135" i="2" s="1"/>
  <c r="FI135" i="2" a="1"/>
  <c r="FI135" i="2" s="1"/>
  <c r="FM135" i="2" a="1"/>
  <c r="FM135" i="2" s="1"/>
  <c r="FO135" i="2" s="1"/>
  <c r="FN135" i="2" a="1"/>
  <c r="FN135" i="2" s="1"/>
  <c r="FS135" i="2" a="1"/>
  <c r="FS135" i="2" s="1"/>
  <c r="FW135" i="2" a="1"/>
  <c r="FW135" i="2" s="1"/>
  <c r="FX135" i="2" a="1"/>
  <c r="FX135" i="2" s="1"/>
  <c r="GB135" i="2" a="1"/>
  <c r="GB135" i="2" s="1"/>
  <c r="GC135" i="2" a="1"/>
  <c r="GC135" i="2" s="1"/>
  <c r="EN136" i="2" a="1"/>
  <c r="EN136" i="2" s="1"/>
  <c r="EO136" i="2" a="1"/>
  <c r="EO136" i="2" s="1"/>
  <c r="FC136" i="2" a="1"/>
  <c r="FC136" i="2"/>
  <c r="ET136" i="2" a="1"/>
  <c r="ET136" i="2" s="1"/>
  <c r="EY136" i="2" a="1"/>
  <c r="EY136" i="2" s="1"/>
  <c r="FD136" i="2" a="1"/>
  <c r="FD136" i="2" s="1"/>
  <c r="FI136" i="2" a="1"/>
  <c r="FI136" i="2" s="1"/>
  <c r="FM136" i="2" a="1"/>
  <c r="FM136" i="2" s="1"/>
  <c r="FN136" i="2" a="1"/>
  <c r="FN136" i="2" s="1"/>
  <c r="FS136" i="2" a="1"/>
  <c r="FS136" i="2" s="1"/>
  <c r="FW136" i="2" a="1"/>
  <c r="FW136" i="2" s="1"/>
  <c r="FX136" i="2" a="1"/>
  <c r="FX136" i="2" s="1"/>
  <c r="GB136" i="2" a="1"/>
  <c r="GB136" i="2" s="1"/>
  <c r="GD136" i="2" s="1"/>
  <c r="GC136" i="2" a="1"/>
  <c r="GC136" i="2" s="1"/>
  <c r="EN137" i="2" a="1"/>
  <c r="EN137" i="2" s="1"/>
  <c r="EO137" i="2" a="1"/>
  <c r="EO137" i="2" s="1"/>
  <c r="FC137" i="2" a="1"/>
  <c r="FC137" i="2" s="1"/>
  <c r="ET137" i="2" a="1"/>
  <c r="ET137" i="2" s="1"/>
  <c r="EY137" i="2" a="1"/>
  <c r="EY137" i="2" s="1"/>
  <c r="FD137" i="2" a="1"/>
  <c r="FD137" i="2" s="1"/>
  <c r="FI137" i="2" a="1"/>
  <c r="FI137" i="2" s="1"/>
  <c r="FM137" i="2" a="1"/>
  <c r="FM137" i="2" s="1"/>
  <c r="FP137" i="2" s="1"/>
  <c r="FN137" i="2" a="1"/>
  <c r="FN137" i="2" s="1"/>
  <c r="FS137" i="2" a="1"/>
  <c r="FS137" i="2" s="1"/>
  <c r="FW137" i="2" a="1"/>
  <c r="FW137" i="2" s="1"/>
  <c r="FX137" i="2" a="1"/>
  <c r="FX137" i="2" s="1"/>
  <c r="GB137" i="2" a="1"/>
  <c r="GB137" i="2" s="1"/>
  <c r="GC137" i="2" a="1"/>
  <c r="GC137" i="2" s="1"/>
  <c r="EN138" i="2" a="1"/>
  <c r="EN138" i="2" s="1"/>
  <c r="EO138" i="2" a="1"/>
  <c r="EO138" i="2" s="1"/>
  <c r="FC138" i="2" a="1"/>
  <c r="FC138" i="2" s="1"/>
  <c r="ET138" i="2" a="1"/>
  <c r="ET138" i="2" s="1"/>
  <c r="EY138" i="2" a="1"/>
  <c r="EY138" i="2" s="1"/>
  <c r="FD138" i="2" a="1"/>
  <c r="FD138" i="2" s="1"/>
  <c r="FI138" i="2" a="1"/>
  <c r="FI138" i="2" s="1"/>
  <c r="FM138" i="2" a="1"/>
  <c r="FM138" i="2" s="1"/>
  <c r="FQ138" i="2" s="1"/>
  <c r="FN138" i="2" a="1"/>
  <c r="FN138" i="2" s="1"/>
  <c r="FS138" i="2" a="1"/>
  <c r="FS138" i="2"/>
  <c r="FW138" i="2" a="1"/>
  <c r="FW138" i="2" s="1"/>
  <c r="FX138" i="2" a="1"/>
  <c r="FX138" i="2" s="1"/>
  <c r="GB138" i="2" a="1"/>
  <c r="GB138" i="2" s="1"/>
  <c r="GC138" i="2" a="1"/>
  <c r="GC138" i="2" s="1"/>
  <c r="EN139" i="2" a="1"/>
  <c r="EN139" i="2" s="1"/>
  <c r="EO139" i="2" a="1"/>
  <c r="EO139" i="2" s="1"/>
  <c r="FC139" i="2" a="1"/>
  <c r="FC139" i="2" s="1"/>
  <c r="ET139" i="2" a="1"/>
  <c r="ET139" i="2" s="1"/>
  <c r="EY139" i="2" a="1"/>
  <c r="EY139" i="2" s="1"/>
  <c r="FD139" i="2" a="1"/>
  <c r="FD139" i="2" s="1"/>
  <c r="FI139" i="2" a="1"/>
  <c r="FI139" i="2" s="1"/>
  <c r="FM139" i="2" a="1"/>
  <c r="FM139" i="2" s="1"/>
  <c r="FN139" i="2" a="1"/>
  <c r="FN139" i="2" s="1"/>
  <c r="FS139" i="2" a="1"/>
  <c r="FS139" i="2" s="1"/>
  <c r="FW139" i="2" a="1"/>
  <c r="FW139" i="2" s="1"/>
  <c r="FX139" i="2" a="1"/>
  <c r="FX139" i="2" s="1"/>
  <c r="GB139" i="2" a="1"/>
  <c r="GB139" i="2" s="1"/>
  <c r="GC139" i="2" a="1"/>
  <c r="GC139" i="2" s="1"/>
  <c r="EN140" i="2" a="1"/>
  <c r="EN140" i="2" s="1"/>
  <c r="EO140" i="2" a="1"/>
  <c r="EO140" i="2" s="1"/>
  <c r="FC140" i="2" a="1"/>
  <c r="FC140" i="2" s="1"/>
  <c r="ET140" i="2" a="1"/>
  <c r="ET140" i="2" s="1"/>
  <c r="EY140" i="2" a="1"/>
  <c r="EY140" i="2" s="1"/>
  <c r="FD140" i="2" a="1"/>
  <c r="FD140" i="2" s="1"/>
  <c r="FI140" i="2" a="1"/>
  <c r="FI140" i="2" s="1"/>
  <c r="FM140" i="2" a="1"/>
  <c r="FM140" i="2" s="1"/>
  <c r="FN140" i="2" a="1"/>
  <c r="FN140" i="2" s="1"/>
  <c r="FS140" i="2" a="1"/>
  <c r="FS140" i="2" s="1"/>
  <c r="FW140" i="2" a="1"/>
  <c r="FW140" i="2" s="1"/>
  <c r="FX140" i="2" a="1"/>
  <c r="FX140" i="2" s="1"/>
  <c r="GB140" i="2" a="1"/>
  <c r="GB140" i="2" s="1"/>
  <c r="GC140" i="2" a="1"/>
  <c r="GC140" i="2" s="1"/>
  <c r="EN141" i="2" a="1"/>
  <c r="EN141" i="2" s="1"/>
  <c r="EO141" i="2" a="1"/>
  <c r="EO141" i="2" s="1"/>
  <c r="FC141" i="2" a="1"/>
  <c r="FC141" i="2" s="1"/>
  <c r="ET141" i="2" a="1"/>
  <c r="ET141" i="2" s="1"/>
  <c r="EY141" i="2" a="1"/>
  <c r="EY141" i="2" s="1"/>
  <c r="FD141" i="2" a="1"/>
  <c r="FD141" i="2" s="1"/>
  <c r="FI141" i="2" a="1"/>
  <c r="FI141" i="2" s="1"/>
  <c r="FM141" i="2" a="1"/>
  <c r="FM141" i="2" s="1"/>
  <c r="FO141" i="2" s="1"/>
  <c r="FN141" i="2" a="1"/>
  <c r="FN141" i="2" s="1"/>
  <c r="FS141" i="2" a="1"/>
  <c r="FS141" i="2"/>
  <c r="FW141" i="2" a="1"/>
  <c r="FW141" i="2" s="1"/>
  <c r="FX141" i="2" a="1"/>
  <c r="FX141" i="2" s="1"/>
  <c r="GB141" i="2" a="1"/>
  <c r="GB141" i="2" s="1"/>
  <c r="GC141" i="2" a="1"/>
  <c r="GC141" i="2" s="1"/>
  <c r="EN142" i="2" a="1"/>
  <c r="EN142" i="2" s="1"/>
  <c r="EO142" i="2" a="1"/>
  <c r="EO142" i="2" s="1"/>
  <c r="FC142" i="2" a="1"/>
  <c r="FC142" i="2" s="1"/>
  <c r="ET142" i="2" a="1"/>
  <c r="ET142" i="2" s="1"/>
  <c r="EY142" i="2" a="1"/>
  <c r="EY142" i="2" s="1"/>
  <c r="FD142" i="2" a="1"/>
  <c r="FD142" i="2" s="1"/>
  <c r="FI142" i="2" a="1"/>
  <c r="FI142" i="2" s="1"/>
  <c r="FM142" i="2" a="1"/>
  <c r="FM142" i="2" s="1"/>
  <c r="FN142" i="2" a="1"/>
  <c r="FN142" i="2" s="1"/>
  <c r="FS142" i="2" a="1"/>
  <c r="FS142" i="2" s="1"/>
  <c r="FW142" i="2" a="1"/>
  <c r="FW142" i="2" s="1"/>
  <c r="FX142" i="2" a="1"/>
  <c r="FX142" i="2" s="1"/>
  <c r="GB142" i="2" a="1"/>
  <c r="GB142" i="2" s="1"/>
  <c r="GC142" i="2" a="1"/>
  <c r="GC142" i="2" s="1"/>
  <c r="EN143" i="2" a="1"/>
  <c r="EN143" i="2" s="1"/>
  <c r="ER143" i="2" s="1"/>
  <c r="EO143" i="2" a="1"/>
  <c r="EO143" i="2" s="1"/>
  <c r="FC143" i="2" a="1"/>
  <c r="FC143" i="2" s="1"/>
  <c r="ET143" i="2" a="1"/>
  <c r="ET143" i="2" s="1"/>
  <c r="EY143" i="2" a="1"/>
  <c r="EY143" i="2" s="1"/>
  <c r="FD143" i="2" a="1"/>
  <c r="FD143" i="2" s="1"/>
  <c r="FI143" i="2" a="1"/>
  <c r="FI143" i="2" s="1"/>
  <c r="FM143" i="2" a="1"/>
  <c r="FM143" i="2" s="1"/>
  <c r="FN143" i="2" a="1"/>
  <c r="FN143" i="2" s="1"/>
  <c r="FS143" i="2" a="1"/>
  <c r="FS143" i="2" s="1"/>
  <c r="FW143" i="2" a="1"/>
  <c r="FW143" i="2" s="1"/>
  <c r="FX143" i="2" a="1"/>
  <c r="FX143" i="2" s="1"/>
  <c r="GB143" i="2" a="1"/>
  <c r="GB143" i="2" s="1"/>
  <c r="GC143" i="2" a="1"/>
  <c r="GC143" i="2" s="1"/>
  <c r="EN144" i="2" a="1"/>
  <c r="EN144" i="2" s="1"/>
  <c r="EO144" i="2" a="1"/>
  <c r="EO144" i="2" s="1"/>
  <c r="FC144" i="2" a="1"/>
  <c r="FC144" i="2" s="1"/>
  <c r="ET144" i="2" a="1"/>
  <c r="ET144" i="2" s="1"/>
  <c r="EY144" i="2" a="1"/>
  <c r="EY144" i="2" s="1"/>
  <c r="FD144" i="2" a="1"/>
  <c r="FD144" i="2" s="1"/>
  <c r="FI144" i="2" a="1"/>
  <c r="FI144" i="2"/>
  <c r="FM144" i="2" a="1"/>
  <c r="FM144" i="2" s="1"/>
  <c r="FN144" i="2" a="1"/>
  <c r="FN144" i="2"/>
  <c r="FS144" i="2" a="1"/>
  <c r="FS144" i="2" s="1"/>
  <c r="FW144" i="2" a="1"/>
  <c r="FW144" i="2" s="1"/>
  <c r="FX144" i="2" a="1"/>
  <c r="FX144" i="2" s="1"/>
  <c r="GB144" i="2" a="1"/>
  <c r="GB144" i="2" s="1"/>
  <c r="GC144" i="2" a="1"/>
  <c r="GC144" i="2" s="1"/>
  <c r="EN145" i="2" a="1"/>
  <c r="EN145" i="2" s="1"/>
  <c r="EO145" i="2" a="1"/>
  <c r="EO145" i="2" s="1"/>
  <c r="FC145" i="2" a="1"/>
  <c r="FC145" i="2" s="1"/>
  <c r="ET145" i="2" a="1"/>
  <c r="ET145" i="2" s="1"/>
  <c r="EY145" i="2" a="1"/>
  <c r="EY145" i="2" s="1"/>
  <c r="FD145" i="2" a="1"/>
  <c r="FD145" i="2" s="1"/>
  <c r="FI145" i="2" a="1"/>
  <c r="FI145" i="2" s="1"/>
  <c r="FM145" i="2" a="1"/>
  <c r="FM145" i="2" s="1"/>
  <c r="FO145" i="2" s="1"/>
  <c r="FN145" i="2" a="1"/>
  <c r="FN145" i="2" s="1"/>
  <c r="FS145" i="2" a="1"/>
  <c r="FS145" i="2"/>
  <c r="FW145" i="2" a="1"/>
  <c r="FW145" i="2" s="1"/>
  <c r="FX145" i="2" a="1"/>
  <c r="FX145" i="2" s="1"/>
  <c r="GB145" i="2" a="1"/>
  <c r="GB145" i="2" s="1"/>
  <c r="GC145" i="2" a="1"/>
  <c r="GC145" i="2" s="1"/>
  <c r="EN146" i="2" a="1"/>
  <c r="EN146" i="2" s="1"/>
  <c r="EO146" i="2" a="1"/>
  <c r="EO146" i="2" s="1"/>
  <c r="FC146" i="2" a="1"/>
  <c r="FC146" i="2" s="1"/>
  <c r="ET146" i="2" a="1"/>
  <c r="ET146" i="2" s="1"/>
  <c r="EY146" i="2" a="1"/>
  <c r="EY146" i="2" s="1"/>
  <c r="FD146" i="2" a="1"/>
  <c r="FD146" i="2" s="1"/>
  <c r="FI146" i="2" a="1"/>
  <c r="FI146" i="2"/>
  <c r="FM146" i="2" a="1"/>
  <c r="FM146" i="2" s="1"/>
  <c r="FN146" i="2" a="1"/>
  <c r="FN146" i="2"/>
  <c r="FS146" i="2" a="1"/>
  <c r="FS146" i="2" s="1"/>
  <c r="FW146" i="2" a="1"/>
  <c r="FW146" i="2" s="1"/>
  <c r="FX146" i="2" a="1"/>
  <c r="FX146" i="2" s="1"/>
  <c r="GB146" i="2" a="1"/>
  <c r="GB146" i="2" s="1"/>
  <c r="GC146" i="2" a="1"/>
  <c r="GC146" i="2" s="1"/>
  <c r="EN147" i="2" a="1"/>
  <c r="EN147" i="2" s="1"/>
  <c r="EO147" i="2" a="1"/>
  <c r="EO147" i="2" s="1"/>
  <c r="FC147" i="2" a="1"/>
  <c r="FC147" i="2" s="1"/>
  <c r="ET147" i="2" a="1"/>
  <c r="ET147" i="2" s="1"/>
  <c r="EY147" i="2" a="1"/>
  <c r="EY147" i="2" s="1"/>
  <c r="FD147" i="2" a="1"/>
  <c r="FD147" i="2"/>
  <c r="FI147" i="2" a="1"/>
  <c r="FI147" i="2" s="1"/>
  <c r="FM147" i="2" a="1"/>
  <c r="FM147" i="2" s="1"/>
  <c r="FP147" i="2" s="1"/>
  <c r="FN147" i="2" a="1"/>
  <c r="FN147" i="2" s="1"/>
  <c r="FS147" i="2" a="1"/>
  <c r="FS147" i="2" s="1"/>
  <c r="FW147" i="2" a="1"/>
  <c r="FW147" i="2" s="1"/>
  <c r="FX147" i="2" a="1"/>
  <c r="FX147" i="2" s="1"/>
  <c r="GB147" i="2" a="1"/>
  <c r="GB147" i="2" s="1"/>
  <c r="GC147" i="2" a="1"/>
  <c r="GC147" i="2" s="1"/>
  <c r="EN148" i="2" a="1"/>
  <c r="EN148" i="2" s="1"/>
  <c r="EO148" i="2" a="1"/>
  <c r="EO148" i="2" s="1"/>
  <c r="FC148" i="2" a="1"/>
  <c r="FC148" i="2" s="1"/>
  <c r="ET148" i="2" a="1"/>
  <c r="ET148" i="2" s="1"/>
  <c r="EY148" i="2" a="1"/>
  <c r="EY148" i="2" s="1"/>
  <c r="FD148" i="2" a="1"/>
  <c r="FD148" i="2" s="1"/>
  <c r="FI148" i="2" a="1"/>
  <c r="FI148" i="2" s="1"/>
  <c r="FM148" i="2" a="1"/>
  <c r="FM148" i="2"/>
  <c r="FN148" i="2" a="1"/>
  <c r="FN148" i="2" s="1"/>
  <c r="FS148" i="2" a="1"/>
  <c r="FS148" i="2" s="1"/>
  <c r="FW148" i="2" a="1"/>
  <c r="FW148" i="2" s="1"/>
  <c r="FX148" i="2" a="1"/>
  <c r="FX148" i="2" s="1"/>
  <c r="GB148" i="2" a="1"/>
  <c r="GB148" i="2" s="1"/>
  <c r="GC148" i="2" a="1"/>
  <c r="GC148" i="2" s="1"/>
  <c r="EN149" i="2" a="1"/>
  <c r="EN149" i="2" s="1"/>
  <c r="ER149" i="2" s="1"/>
  <c r="EO149" i="2" a="1"/>
  <c r="EO149" i="2" s="1"/>
  <c r="FC149" i="2" a="1"/>
  <c r="FC149" i="2" s="1"/>
  <c r="ET149" i="2" a="1"/>
  <c r="ET149" i="2" s="1"/>
  <c r="EY149" i="2" a="1"/>
  <c r="EY149" i="2" s="1"/>
  <c r="FD149" i="2" a="1"/>
  <c r="FD149" i="2" s="1"/>
  <c r="FI149" i="2" a="1"/>
  <c r="FI149" i="2" s="1"/>
  <c r="FM149" i="2" a="1"/>
  <c r="FM149" i="2" s="1"/>
  <c r="FP149" i="2" s="1"/>
  <c r="FN149" i="2" a="1"/>
  <c r="FN149" i="2" s="1"/>
  <c r="FS149" i="2" a="1"/>
  <c r="FS149" i="2" s="1"/>
  <c r="FW149" i="2" a="1"/>
  <c r="FW149" i="2" s="1"/>
  <c r="FX149" i="2" a="1"/>
  <c r="FX149" i="2" s="1"/>
  <c r="GB149" i="2" a="1"/>
  <c r="GB149" i="2" s="1"/>
  <c r="GC149" i="2" a="1"/>
  <c r="GC149" i="2" s="1"/>
  <c r="EN150" i="2" a="1"/>
  <c r="EN150" i="2" s="1"/>
  <c r="EO150" i="2" a="1"/>
  <c r="EO150" i="2" s="1"/>
  <c r="FC150" i="2" a="1"/>
  <c r="FC150" i="2" s="1"/>
  <c r="ET150" i="2" a="1"/>
  <c r="ET150" i="2" s="1"/>
  <c r="EY150" i="2" a="1"/>
  <c r="EY150" i="2" s="1"/>
  <c r="FD150" i="2" a="1"/>
  <c r="FD150" i="2" s="1"/>
  <c r="FI150" i="2" a="1"/>
  <c r="FI150" i="2" s="1"/>
  <c r="FM150" i="2" a="1"/>
  <c r="FM150" i="2" s="1"/>
  <c r="FN150" i="2" a="1"/>
  <c r="FN150" i="2" s="1"/>
  <c r="FS150" i="2" a="1"/>
  <c r="FS150" i="2"/>
  <c r="FW150" i="2" a="1"/>
  <c r="FW150" i="2" s="1"/>
  <c r="FX150" i="2" a="1"/>
  <c r="FX150" i="2" s="1"/>
  <c r="GB150" i="2" a="1"/>
  <c r="GB150" i="2" s="1"/>
  <c r="GC150" i="2" a="1"/>
  <c r="GC150" i="2" s="1"/>
  <c r="EN151" i="2" a="1"/>
  <c r="EN151" i="2" s="1"/>
  <c r="EO151" i="2" a="1"/>
  <c r="EO151" i="2" s="1"/>
  <c r="FC151" i="2" a="1"/>
  <c r="FC151" i="2" s="1"/>
  <c r="ET151" i="2" a="1"/>
  <c r="ET151" i="2" s="1"/>
  <c r="EY151" i="2" a="1"/>
  <c r="EY151" i="2" s="1"/>
  <c r="FD151" i="2" a="1"/>
  <c r="FD151" i="2" s="1"/>
  <c r="FI151" i="2" a="1"/>
  <c r="FI151" i="2" s="1"/>
  <c r="FM151" i="2" a="1"/>
  <c r="FM151" i="2" s="1"/>
  <c r="FP151" i="2" s="1"/>
  <c r="FN151" i="2" a="1"/>
  <c r="FN151" i="2" s="1"/>
  <c r="FS151" i="2" a="1"/>
  <c r="FS151" i="2" s="1"/>
  <c r="FW151" i="2" a="1"/>
  <c r="FW151" i="2" s="1"/>
  <c r="FX151" i="2" a="1"/>
  <c r="FX151" i="2" s="1"/>
  <c r="GB151" i="2" a="1"/>
  <c r="GB151" i="2" s="1"/>
  <c r="GC151" i="2" a="1"/>
  <c r="GC151" i="2" s="1"/>
  <c r="EN152" i="2" a="1"/>
  <c r="EN152" i="2" s="1"/>
  <c r="EO152" i="2" a="1"/>
  <c r="EO152" i="2" s="1"/>
  <c r="FC152" i="2" a="1"/>
  <c r="FC152" i="2" s="1"/>
  <c r="ET152" i="2" a="1"/>
  <c r="ET152" i="2" s="1"/>
  <c r="EY152" i="2" a="1"/>
  <c r="EY152" i="2"/>
  <c r="FD152" i="2" a="1"/>
  <c r="FD152" i="2" s="1"/>
  <c r="FI152" i="2" a="1"/>
  <c r="FI152" i="2" s="1"/>
  <c r="FM152" i="2" a="1"/>
  <c r="FM152" i="2" s="1"/>
  <c r="FN152" i="2" a="1"/>
  <c r="FN152" i="2" s="1"/>
  <c r="FS152" i="2" a="1"/>
  <c r="FS152" i="2"/>
  <c r="FW152" i="2" a="1"/>
  <c r="FW152" i="2" s="1"/>
  <c r="FX152" i="2" a="1"/>
  <c r="FX152" i="2" s="1"/>
  <c r="GB152" i="2" a="1"/>
  <c r="GB152" i="2" s="1"/>
  <c r="GC152" i="2" a="1"/>
  <c r="GC152" i="2" s="1"/>
  <c r="EN153" i="2" a="1"/>
  <c r="EN153" i="2" s="1"/>
  <c r="ER153" i="2" s="1"/>
  <c r="EO153" i="2" a="1"/>
  <c r="EO153" i="2" s="1"/>
  <c r="FC153" i="2" a="1"/>
  <c r="FC153" i="2" s="1"/>
  <c r="ET153" i="2" a="1"/>
  <c r="ET153" i="2" s="1"/>
  <c r="EY153" i="2" a="1"/>
  <c r="EY153" i="2" s="1"/>
  <c r="FD153" i="2" a="1"/>
  <c r="FD153" i="2" s="1"/>
  <c r="FI153" i="2" a="1"/>
  <c r="FI153" i="2" s="1"/>
  <c r="FM153" i="2" a="1"/>
  <c r="FM153" i="2" s="1"/>
  <c r="FN153" i="2" a="1"/>
  <c r="FN153" i="2" s="1"/>
  <c r="FS153" i="2" a="1"/>
  <c r="FS153" i="2" s="1"/>
  <c r="FW153" i="2" a="1"/>
  <c r="FW153" i="2" s="1"/>
  <c r="FX153" i="2" a="1"/>
  <c r="FX153" i="2" s="1"/>
  <c r="GB153" i="2" a="1"/>
  <c r="GB153" i="2" s="1"/>
  <c r="GC153" i="2" a="1"/>
  <c r="GC153" i="2" s="1"/>
  <c r="EN154" i="2" a="1"/>
  <c r="EN154" i="2" s="1"/>
  <c r="EO154" i="2" a="1"/>
  <c r="EO154" i="2" s="1"/>
  <c r="FC154" i="2" a="1"/>
  <c r="FC154" i="2" s="1"/>
  <c r="ET154" i="2" a="1"/>
  <c r="ET154" i="2" s="1"/>
  <c r="EY154" i="2" a="1"/>
  <c r="EY154" i="2" s="1"/>
  <c r="FD154" i="2" a="1"/>
  <c r="FD154" i="2" s="1"/>
  <c r="FI154" i="2" a="1"/>
  <c r="FI154" i="2" s="1"/>
  <c r="FM154" i="2" a="1"/>
  <c r="FM154" i="2" s="1"/>
  <c r="FN154" i="2" a="1"/>
  <c r="FN154" i="2" s="1"/>
  <c r="FS154" i="2" a="1"/>
  <c r="FS154" i="2" s="1"/>
  <c r="FW154" i="2" a="1"/>
  <c r="FW154" i="2" s="1"/>
  <c r="FX154" i="2" a="1"/>
  <c r="FX154" i="2" s="1"/>
  <c r="GB154" i="2" a="1"/>
  <c r="GB154" i="2" s="1"/>
  <c r="GC154" i="2" a="1"/>
  <c r="GC154" i="2" s="1"/>
  <c r="EN155" i="2" a="1"/>
  <c r="EN155" i="2" s="1"/>
  <c r="EO155" i="2" a="1"/>
  <c r="EO155" i="2" s="1"/>
  <c r="FC155" i="2" a="1"/>
  <c r="FC155" i="2" s="1"/>
  <c r="ET155" i="2" a="1"/>
  <c r="ET155" i="2" s="1"/>
  <c r="EY155" i="2" a="1"/>
  <c r="EY155" i="2" s="1"/>
  <c r="FD155" i="2" a="1"/>
  <c r="FD155" i="2" s="1"/>
  <c r="FI155" i="2" a="1"/>
  <c r="FI155" i="2" s="1"/>
  <c r="FM155" i="2" a="1"/>
  <c r="FM155" i="2" s="1"/>
  <c r="FO155" i="2" s="1"/>
  <c r="FN155" i="2" a="1"/>
  <c r="FN155" i="2" s="1"/>
  <c r="FS155" i="2" a="1"/>
  <c r="FS155" i="2" s="1"/>
  <c r="FW155" i="2" a="1"/>
  <c r="FW155" i="2" s="1"/>
  <c r="FX155" i="2" a="1"/>
  <c r="FX155" i="2" s="1"/>
  <c r="GB155" i="2" a="1"/>
  <c r="GB155" i="2" s="1"/>
  <c r="GC155" i="2" a="1"/>
  <c r="GC155" i="2"/>
  <c r="EN156" i="2" a="1"/>
  <c r="EN156" i="2" s="1"/>
  <c r="EO156" i="2" a="1"/>
  <c r="EO156" i="2" s="1"/>
  <c r="FC156" i="2" a="1"/>
  <c r="FC156" i="2" s="1"/>
  <c r="ET156" i="2" a="1"/>
  <c r="ET156" i="2" s="1"/>
  <c r="EY156" i="2" a="1"/>
  <c r="EY156" i="2" s="1"/>
  <c r="FD156" i="2" a="1"/>
  <c r="FD156" i="2" s="1"/>
  <c r="FI156" i="2" a="1"/>
  <c r="FI156" i="2" s="1"/>
  <c r="FM156" i="2" a="1"/>
  <c r="FM156" i="2"/>
  <c r="FN156" i="2" a="1"/>
  <c r="FN156" i="2"/>
  <c r="FS156" i="2" a="1"/>
  <c r="FS156" i="2"/>
  <c r="FW156" i="2" a="1"/>
  <c r="FW156" i="2" s="1"/>
  <c r="FX156" i="2" a="1"/>
  <c r="FX156" i="2" s="1"/>
  <c r="GB156" i="2" a="1"/>
  <c r="GB156" i="2"/>
  <c r="GF156" i="2" s="1"/>
  <c r="GC156" i="2" a="1"/>
  <c r="GC156" i="2" s="1"/>
  <c r="EN157" i="2" a="1"/>
  <c r="EN157" i="2" s="1"/>
  <c r="EO157" i="2" a="1"/>
  <c r="EO157" i="2" s="1"/>
  <c r="FC157" i="2" a="1"/>
  <c r="FC157" i="2" s="1"/>
  <c r="ET157" i="2" a="1"/>
  <c r="ET157" i="2" s="1"/>
  <c r="EY157" i="2" a="1"/>
  <c r="EY157" i="2" s="1"/>
  <c r="FD157" i="2" a="1"/>
  <c r="FD157" i="2" s="1"/>
  <c r="FI157" i="2" a="1"/>
  <c r="FI157" i="2" s="1"/>
  <c r="FM157" i="2" a="1"/>
  <c r="FM157" i="2" s="1"/>
  <c r="FN157" i="2" a="1"/>
  <c r="FN157" i="2" s="1"/>
  <c r="FS157" i="2" a="1"/>
  <c r="FS157" i="2" s="1"/>
  <c r="FW157" i="2" a="1"/>
  <c r="FW157" i="2" s="1"/>
  <c r="FX157" i="2" a="1"/>
  <c r="FX157" i="2" s="1"/>
  <c r="GB157" i="2" a="1"/>
  <c r="GB157" i="2" s="1"/>
  <c r="GC157" i="2" a="1"/>
  <c r="GC157" i="2" s="1"/>
  <c r="EN158" i="2" a="1"/>
  <c r="EN158" i="2" s="1"/>
  <c r="EO158" i="2" a="1"/>
  <c r="EO158" i="2" s="1"/>
  <c r="FC158" i="2" a="1"/>
  <c r="FC158" i="2" s="1"/>
  <c r="ET158" i="2" a="1"/>
  <c r="ET158" i="2" s="1"/>
  <c r="EY158" i="2" a="1"/>
  <c r="EY158" i="2" s="1"/>
  <c r="FD158" i="2" a="1"/>
  <c r="FD158" i="2" s="1"/>
  <c r="FI158" i="2" a="1"/>
  <c r="FI158" i="2" s="1"/>
  <c r="FM158" i="2" a="1"/>
  <c r="FM158" i="2" s="1"/>
  <c r="FN158" i="2" a="1"/>
  <c r="FN158" i="2" s="1"/>
  <c r="FS158" i="2" a="1"/>
  <c r="FS158" i="2" s="1"/>
  <c r="FW158" i="2" a="1"/>
  <c r="FW158" i="2" s="1"/>
  <c r="FX158" i="2" a="1"/>
  <c r="FX158" i="2" s="1"/>
  <c r="GB158" i="2" a="1"/>
  <c r="GB158" i="2" s="1"/>
  <c r="GC158" i="2" a="1"/>
  <c r="GC158" i="2" s="1"/>
  <c r="EN159" i="2" a="1"/>
  <c r="EN159" i="2" s="1"/>
  <c r="EO159" i="2" a="1"/>
  <c r="EO159" i="2" s="1"/>
  <c r="FC159" i="2" a="1"/>
  <c r="FC159" i="2" s="1"/>
  <c r="ET159" i="2" a="1"/>
  <c r="ET159" i="2" s="1"/>
  <c r="EY159" i="2" a="1"/>
  <c r="EY159" i="2" s="1"/>
  <c r="FD159" i="2" a="1"/>
  <c r="FD159" i="2" s="1"/>
  <c r="FI159" i="2" a="1"/>
  <c r="FI159" i="2" s="1"/>
  <c r="FM159" i="2" a="1"/>
  <c r="FM159" i="2" s="1"/>
  <c r="FO159" i="2" s="1"/>
  <c r="FN159" i="2" a="1"/>
  <c r="FN159" i="2" s="1"/>
  <c r="FS159" i="2" a="1"/>
  <c r="FS159" i="2" s="1"/>
  <c r="FW159" i="2" a="1"/>
  <c r="FW159" i="2" s="1"/>
  <c r="FX159" i="2" a="1"/>
  <c r="FX159" i="2" s="1"/>
  <c r="GB159" i="2" a="1"/>
  <c r="GB159" i="2" s="1"/>
  <c r="GC159" i="2" a="1"/>
  <c r="GC159" i="2" s="1"/>
  <c r="EN160" i="2" a="1"/>
  <c r="EN160" i="2" s="1"/>
  <c r="EO160" i="2" a="1"/>
  <c r="EO160" i="2" s="1"/>
  <c r="FC160" i="2" a="1"/>
  <c r="FC160" i="2" s="1"/>
  <c r="ET160" i="2" a="1"/>
  <c r="ET160" i="2" s="1"/>
  <c r="EY160" i="2" a="1"/>
  <c r="EY160" i="2" s="1"/>
  <c r="FD160" i="2" a="1"/>
  <c r="FD160" i="2" s="1"/>
  <c r="FI160" i="2" a="1"/>
  <c r="FI160" i="2" s="1"/>
  <c r="FM160" i="2" a="1"/>
  <c r="FM160" i="2" s="1"/>
  <c r="FN160" i="2" a="1"/>
  <c r="FN160" i="2"/>
  <c r="FS160" i="2" a="1"/>
  <c r="FS160" i="2" s="1"/>
  <c r="FW160" i="2" a="1"/>
  <c r="FW160" i="2" s="1"/>
  <c r="FX160" i="2" a="1"/>
  <c r="FX160" i="2" s="1"/>
  <c r="GB160" i="2" a="1"/>
  <c r="GB160" i="2" s="1"/>
  <c r="GE160" i="2" s="1"/>
  <c r="GC160" i="2" a="1"/>
  <c r="GC160" i="2" s="1"/>
  <c r="EN161" i="2" a="1"/>
  <c r="EN161" i="2" s="1"/>
  <c r="EO161" i="2" a="1"/>
  <c r="EO161" i="2" s="1"/>
  <c r="FC161" i="2" a="1"/>
  <c r="FC161" i="2" s="1"/>
  <c r="ET161" i="2" a="1"/>
  <c r="ET161" i="2" s="1"/>
  <c r="EY161" i="2" a="1"/>
  <c r="EY161" i="2" s="1"/>
  <c r="FD161" i="2" a="1"/>
  <c r="FD161" i="2" s="1"/>
  <c r="FI161" i="2" a="1"/>
  <c r="FI161" i="2" s="1"/>
  <c r="FM161" i="2" a="1"/>
  <c r="FM161" i="2" s="1"/>
  <c r="FN161" i="2" a="1"/>
  <c r="FN161" i="2" s="1"/>
  <c r="FS161" i="2" a="1"/>
  <c r="FS161" i="2" s="1"/>
  <c r="FW161" i="2" a="1"/>
  <c r="FW161" i="2" s="1"/>
  <c r="FX161" i="2" a="1"/>
  <c r="FX161" i="2" s="1"/>
  <c r="GB161" i="2" a="1"/>
  <c r="GB161" i="2"/>
  <c r="GF161" i="2" s="1"/>
  <c r="GC161" i="2" a="1"/>
  <c r="GC161" i="2" s="1"/>
  <c r="EN162" i="2" a="1"/>
  <c r="EN162" i="2" s="1"/>
  <c r="EO162" i="2" a="1"/>
  <c r="EO162" i="2" s="1"/>
  <c r="FC162" i="2" a="1"/>
  <c r="FC162" i="2" s="1"/>
  <c r="ET162" i="2" a="1"/>
  <c r="ET162" i="2" s="1"/>
  <c r="EY162" i="2" a="1"/>
  <c r="EY162" i="2"/>
  <c r="FD162" i="2" a="1"/>
  <c r="FD162" i="2" s="1"/>
  <c r="FI162" i="2" a="1"/>
  <c r="FI162" i="2" s="1"/>
  <c r="FM162" i="2" a="1"/>
  <c r="FM162" i="2" s="1"/>
  <c r="FN162" i="2" a="1"/>
  <c r="FN162" i="2" s="1"/>
  <c r="FS162" i="2" a="1"/>
  <c r="FS162" i="2" s="1"/>
  <c r="FW162" i="2" a="1"/>
  <c r="FW162" i="2" s="1"/>
  <c r="FX162" i="2" a="1"/>
  <c r="FX162" i="2" s="1"/>
  <c r="GB162" i="2" a="1"/>
  <c r="GB162" i="2" s="1"/>
  <c r="GE162" i="2" s="1"/>
  <c r="GC162" i="2" a="1"/>
  <c r="GC162" i="2" s="1"/>
  <c r="EN163" i="2" a="1"/>
  <c r="EN163" i="2" s="1"/>
  <c r="EO163" i="2" a="1"/>
  <c r="EO163" i="2" s="1"/>
  <c r="FC163" i="2" a="1"/>
  <c r="FC163" i="2" s="1"/>
  <c r="ET163" i="2" a="1"/>
  <c r="ET163" i="2" s="1"/>
  <c r="EY163" i="2" a="1"/>
  <c r="EY163" i="2" s="1"/>
  <c r="FD163" i="2" a="1"/>
  <c r="FD163" i="2" s="1"/>
  <c r="FI163" i="2" a="1"/>
  <c r="FI163" i="2" s="1"/>
  <c r="FM163" i="2" a="1"/>
  <c r="FM163" i="2" s="1"/>
  <c r="FN163" i="2" a="1"/>
  <c r="FN163" i="2" s="1"/>
  <c r="FS163" i="2" a="1"/>
  <c r="FS163" i="2" s="1"/>
  <c r="FW163" i="2" a="1"/>
  <c r="FW163" i="2" s="1"/>
  <c r="FX163" i="2" a="1"/>
  <c r="FX163" i="2" s="1"/>
  <c r="GB163" i="2" a="1"/>
  <c r="GB163" i="2" s="1"/>
  <c r="GE163" i="2" s="1"/>
  <c r="GC163" i="2" a="1"/>
  <c r="GC163" i="2" s="1"/>
  <c r="EN164" i="2" a="1"/>
  <c r="EN164" i="2" s="1"/>
  <c r="EO164" i="2" a="1"/>
  <c r="EO164" i="2" s="1"/>
  <c r="FC164" i="2" a="1"/>
  <c r="FC164" i="2" s="1"/>
  <c r="ET164" i="2" a="1"/>
  <c r="ET164" i="2"/>
  <c r="EY164" i="2" a="1"/>
  <c r="EY164" i="2" s="1"/>
  <c r="FD164" i="2" a="1"/>
  <c r="FD164" i="2" s="1"/>
  <c r="FI164" i="2" a="1"/>
  <c r="FI164" i="2" s="1"/>
  <c r="FM164" i="2" a="1"/>
  <c r="FM164" i="2" s="1"/>
  <c r="FN164" i="2" a="1"/>
  <c r="FN164" i="2" s="1"/>
  <c r="FS164" i="2" a="1"/>
  <c r="FS164" i="2" s="1"/>
  <c r="FW164" i="2" a="1"/>
  <c r="FW164" i="2" s="1"/>
  <c r="FX164" i="2" a="1"/>
  <c r="FX164" i="2" s="1"/>
  <c r="GB164" i="2" a="1"/>
  <c r="GB164" i="2" s="1"/>
  <c r="GC164" i="2" a="1"/>
  <c r="GC164" i="2" s="1"/>
  <c r="EN165" i="2" a="1"/>
  <c r="EN165" i="2" s="1"/>
  <c r="EO165" i="2" a="1"/>
  <c r="EO165" i="2" s="1"/>
  <c r="FC165" i="2" a="1"/>
  <c r="FC165" i="2" s="1"/>
  <c r="ET165" i="2" a="1"/>
  <c r="ET165" i="2" s="1"/>
  <c r="EY165" i="2" a="1"/>
  <c r="EY165" i="2" s="1"/>
  <c r="FD165" i="2" a="1"/>
  <c r="FD165" i="2" s="1"/>
  <c r="FI165" i="2" a="1"/>
  <c r="FI165" i="2" s="1"/>
  <c r="FM165" i="2" a="1"/>
  <c r="FM165" i="2" s="1"/>
  <c r="FN165" i="2" a="1"/>
  <c r="FN165" i="2"/>
  <c r="FS165" i="2" a="1"/>
  <c r="FS165" i="2"/>
  <c r="FW165" i="2" a="1"/>
  <c r="FW165" i="2" s="1"/>
  <c r="FX165" i="2" a="1"/>
  <c r="FX165" i="2" s="1"/>
  <c r="GB165" i="2" a="1"/>
  <c r="GB165" i="2" s="1"/>
  <c r="GC165" i="2" a="1"/>
  <c r="GC165" i="2" s="1"/>
  <c r="EN166" i="2" a="1"/>
  <c r="EN166" i="2" s="1"/>
  <c r="EO166" i="2" a="1"/>
  <c r="EO166" i="2" s="1"/>
  <c r="FC166" i="2" a="1"/>
  <c r="FC166" i="2" s="1"/>
  <c r="ET166" i="2" a="1"/>
  <c r="ET166" i="2" s="1"/>
  <c r="EY166" i="2" a="1"/>
  <c r="EY166" i="2"/>
  <c r="FD166" i="2" a="1"/>
  <c r="FD166" i="2" s="1"/>
  <c r="FI166" i="2" a="1"/>
  <c r="FI166" i="2" s="1"/>
  <c r="FM166" i="2" a="1"/>
  <c r="FM166" i="2" s="1"/>
  <c r="FO166" i="2" s="1"/>
  <c r="FN166" i="2" a="1"/>
  <c r="FN166" i="2" s="1"/>
  <c r="FS166" i="2" a="1"/>
  <c r="FS166" i="2" s="1"/>
  <c r="FW166" i="2" a="1"/>
  <c r="FW166" i="2" s="1"/>
  <c r="FX166" i="2" a="1"/>
  <c r="FX166" i="2" s="1"/>
  <c r="GB166" i="2" a="1"/>
  <c r="GB166" i="2" s="1"/>
  <c r="GD166" i="2" s="1"/>
  <c r="GC166" i="2" a="1"/>
  <c r="GC166" i="2" s="1"/>
  <c r="EN167" i="2" a="1"/>
  <c r="EN167" i="2" s="1"/>
  <c r="EO167" i="2" a="1"/>
  <c r="EO167" i="2" s="1"/>
  <c r="FC167" i="2" a="1"/>
  <c r="FC167" i="2" s="1"/>
  <c r="ET167" i="2" a="1"/>
  <c r="ET167" i="2" s="1"/>
  <c r="EY167" i="2" a="1"/>
  <c r="EY167" i="2" s="1"/>
  <c r="FD167" i="2" a="1"/>
  <c r="FD167" i="2" s="1"/>
  <c r="FI167" i="2" a="1"/>
  <c r="FI167" i="2" s="1"/>
  <c r="FM167" i="2" a="1"/>
  <c r="FM167" i="2" s="1"/>
  <c r="FN167" i="2" a="1"/>
  <c r="FN167" i="2" s="1"/>
  <c r="FS167" i="2" a="1"/>
  <c r="FS167" i="2"/>
  <c r="FW167" i="2" a="1"/>
  <c r="FW167" i="2" s="1"/>
  <c r="FX167" i="2" a="1"/>
  <c r="FX167" i="2" s="1"/>
  <c r="GB167" i="2" a="1"/>
  <c r="GB167" i="2" s="1"/>
  <c r="GC167" i="2" a="1"/>
  <c r="GC167" i="2" s="1"/>
  <c r="EN168" i="2" a="1"/>
  <c r="EN168" i="2" s="1"/>
  <c r="EQ168" i="2" s="1"/>
  <c r="EO168" i="2" a="1"/>
  <c r="EO168" i="2" s="1"/>
  <c r="FC168" i="2" a="1"/>
  <c r="FC168" i="2" s="1"/>
  <c r="ET168" i="2" a="1"/>
  <c r="ET168" i="2" s="1"/>
  <c r="EY168" i="2" a="1"/>
  <c r="EY168" i="2" s="1"/>
  <c r="FD168" i="2" a="1"/>
  <c r="FD168" i="2" s="1"/>
  <c r="FI168" i="2" a="1"/>
  <c r="FI168" i="2" s="1"/>
  <c r="FM168" i="2" a="1"/>
  <c r="FM168" i="2" s="1"/>
  <c r="FN168" i="2" a="1"/>
  <c r="FN168" i="2" s="1"/>
  <c r="FS168" i="2" a="1"/>
  <c r="FS168" i="2" s="1"/>
  <c r="FW168" i="2" a="1"/>
  <c r="FW168" i="2" s="1"/>
  <c r="FX168" i="2" a="1"/>
  <c r="FX168" i="2" s="1"/>
  <c r="GB168" i="2" a="1"/>
  <c r="GB168" i="2" s="1"/>
  <c r="GC168" i="2" a="1"/>
  <c r="GC168" i="2" s="1"/>
  <c r="EN169" i="2" a="1"/>
  <c r="EN169" i="2" s="1"/>
  <c r="EO169" i="2" a="1"/>
  <c r="EO169" i="2" s="1"/>
  <c r="FC169" i="2" a="1"/>
  <c r="FC169" i="2" s="1"/>
  <c r="ET169" i="2" a="1"/>
  <c r="ET169" i="2" s="1"/>
  <c r="EY169" i="2" a="1"/>
  <c r="EY169" i="2" s="1"/>
  <c r="FD169" i="2" a="1"/>
  <c r="FD169" i="2"/>
  <c r="FI169" i="2" a="1"/>
  <c r="FI169" i="2" s="1"/>
  <c r="FM169" i="2" a="1"/>
  <c r="FM169" i="2" s="1"/>
  <c r="FN169" i="2" a="1"/>
  <c r="FN169" i="2" s="1"/>
  <c r="FS169" i="2" a="1"/>
  <c r="FS169" i="2" s="1"/>
  <c r="FW169" i="2" a="1"/>
  <c r="FW169" i="2" s="1"/>
  <c r="FX169" i="2" a="1"/>
  <c r="FX169" i="2" s="1"/>
  <c r="GB169" i="2" a="1"/>
  <c r="GB169" i="2" s="1"/>
  <c r="GC169" i="2" a="1"/>
  <c r="GC169" i="2" s="1"/>
  <c r="EN170" i="2" a="1"/>
  <c r="EN170" i="2" s="1"/>
  <c r="EQ170" i="2" s="1"/>
  <c r="EO170" i="2" a="1"/>
  <c r="EO170" i="2" s="1"/>
  <c r="FC170" i="2" a="1"/>
  <c r="FC170" i="2" s="1"/>
  <c r="ET170" i="2" a="1"/>
  <c r="ET170" i="2" s="1"/>
  <c r="EY170" i="2" a="1"/>
  <c r="EY170" i="2" s="1"/>
  <c r="FD170" i="2" a="1"/>
  <c r="FD170" i="2" s="1"/>
  <c r="FI170" i="2" a="1"/>
  <c r="FI170" i="2" s="1"/>
  <c r="FM170" i="2" a="1"/>
  <c r="FM170" i="2" s="1"/>
  <c r="FN170" i="2" a="1"/>
  <c r="FN170" i="2" s="1"/>
  <c r="FS170" i="2" a="1"/>
  <c r="FS170" i="2"/>
  <c r="FW170" i="2" a="1"/>
  <c r="FW170" i="2" s="1"/>
  <c r="FX170" i="2" a="1"/>
  <c r="FX170" i="2" s="1"/>
  <c r="GB170" i="2" a="1"/>
  <c r="GB170" i="2" s="1"/>
  <c r="GC170" i="2" a="1"/>
  <c r="GC170" i="2" s="1"/>
  <c r="EN171" i="2" a="1"/>
  <c r="EN171" i="2" s="1"/>
  <c r="EO171" i="2" a="1"/>
  <c r="EO171" i="2" s="1"/>
  <c r="FC171" i="2" a="1"/>
  <c r="FC171" i="2" s="1"/>
  <c r="ET171" i="2" a="1"/>
  <c r="ET171" i="2" s="1"/>
  <c r="EY171" i="2" a="1"/>
  <c r="EY171" i="2" s="1"/>
  <c r="FD171" i="2" a="1"/>
  <c r="FD171" i="2" s="1"/>
  <c r="FI171" i="2" a="1"/>
  <c r="FI171" i="2" s="1"/>
  <c r="FM171" i="2" a="1"/>
  <c r="FM171" i="2" s="1"/>
  <c r="FN171" i="2" a="1"/>
  <c r="FN171" i="2"/>
  <c r="FS171" i="2" a="1"/>
  <c r="FS171" i="2" s="1"/>
  <c r="FW171" i="2" a="1"/>
  <c r="FW171" i="2" s="1"/>
  <c r="FX171" i="2" a="1"/>
  <c r="FX171" i="2" s="1"/>
  <c r="GB171" i="2" a="1"/>
  <c r="GB171" i="2" s="1"/>
  <c r="GC171" i="2" a="1"/>
  <c r="GC171" i="2" s="1"/>
  <c r="EN172" i="2" a="1"/>
  <c r="EN172" i="2" s="1"/>
  <c r="EO172" i="2" a="1"/>
  <c r="EO172" i="2" s="1"/>
  <c r="FC172" i="2" a="1"/>
  <c r="FC172" i="2" s="1"/>
  <c r="ET172" i="2" a="1"/>
  <c r="ET172" i="2" s="1"/>
  <c r="EY172" i="2" a="1"/>
  <c r="EY172" i="2" s="1"/>
  <c r="FD172" i="2" a="1"/>
  <c r="FD172" i="2"/>
  <c r="FI172" i="2" a="1"/>
  <c r="FI172" i="2" s="1"/>
  <c r="FM172" i="2" a="1"/>
  <c r="FM172" i="2" s="1"/>
  <c r="FN172" i="2" a="1"/>
  <c r="FN172" i="2" s="1"/>
  <c r="FS172" i="2" a="1"/>
  <c r="FS172" i="2" s="1"/>
  <c r="FW172" i="2" a="1"/>
  <c r="FW172" i="2" s="1"/>
  <c r="FX172" i="2" a="1"/>
  <c r="FX172" i="2" s="1"/>
  <c r="GB172" i="2" a="1"/>
  <c r="GB172" i="2" s="1"/>
  <c r="GC172" i="2" a="1"/>
  <c r="GC172" i="2" s="1"/>
  <c r="EN173" i="2" a="1"/>
  <c r="EN173" i="2" s="1"/>
  <c r="EO173" i="2" a="1"/>
  <c r="EO173" i="2" s="1"/>
  <c r="FC173" i="2" a="1"/>
  <c r="FC173" i="2" s="1"/>
  <c r="ET173" i="2" a="1"/>
  <c r="ET173" i="2" s="1"/>
  <c r="EY173" i="2" a="1"/>
  <c r="EY173" i="2" s="1"/>
  <c r="FD173" i="2" a="1"/>
  <c r="FD173" i="2" s="1"/>
  <c r="FI173" i="2" a="1"/>
  <c r="FI173" i="2" s="1"/>
  <c r="FM173" i="2" a="1"/>
  <c r="FM173" i="2" s="1"/>
  <c r="FN173" i="2" a="1"/>
  <c r="FN173" i="2" s="1"/>
  <c r="FS173" i="2" a="1"/>
  <c r="FS173" i="2" s="1"/>
  <c r="FW173" i="2" a="1"/>
  <c r="FW173" i="2" s="1"/>
  <c r="FX173" i="2" a="1"/>
  <c r="FX173" i="2" s="1"/>
  <c r="GB173" i="2" a="1"/>
  <c r="GB173" i="2" s="1"/>
  <c r="GC173" i="2" a="1"/>
  <c r="GC173" i="2" s="1"/>
  <c r="EN174" i="2" a="1"/>
  <c r="EN174" i="2" s="1"/>
  <c r="EO174" i="2" a="1"/>
  <c r="EO174" i="2" s="1"/>
  <c r="FC174" i="2" a="1"/>
  <c r="FC174" i="2" s="1"/>
  <c r="ET174" i="2" a="1"/>
  <c r="ET174" i="2" s="1"/>
  <c r="EY174" i="2" a="1"/>
  <c r="EY174" i="2" s="1"/>
  <c r="FD174" i="2" a="1"/>
  <c r="FD174" i="2" s="1"/>
  <c r="FI174" i="2" a="1"/>
  <c r="FI174" i="2" s="1"/>
  <c r="FM174" i="2" a="1"/>
  <c r="FM174" i="2" s="1"/>
  <c r="FN174" i="2" a="1"/>
  <c r="FN174" i="2" s="1"/>
  <c r="FS174" i="2" a="1"/>
  <c r="FS174" i="2" s="1"/>
  <c r="FW174" i="2" a="1"/>
  <c r="FW174" i="2" s="1"/>
  <c r="FX174" i="2" a="1"/>
  <c r="FX174" i="2" s="1"/>
  <c r="GB174" i="2" a="1"/>
  <c r="GB174" i="2" s="1"/>
  <c r="GC174" i="2" a="1"/>
  <c r="GC174" i="2" s="1"/>
  <c r="EN175" i="2" a="1"/>
  <c r="EN175" i="2" s="1"/>
  <c r="EO175" i="2" a="1"/>
  <c r="EO175" i="2" s="1"/>
  <c r="FC175" i="2" a="1"/>
  <c r="FC175" i="2" s="1"/>
  <c r="ET175" i="2" a="1"/>
  <c r="ET175" i="2" s="1"/>
  <c r="EY175" i="2" a="1"/>
  <c r="EY175" i="2" s="1"/>
  <c r="FD175" i="2" a="1"/>
  <c r="FD175" i="2" s="1"/>
  <c r="FI175" i="2" a="1"/>
  <c r="FI175" i="2" s="1"/>
  <c r="FM175" i="2" a="1"/>
  <c r="FM175" i="2" s="1"/>
  <c r="FN175" i="2" a="1"/>
  <c r="FN175" i="2" s="1"/>
  <c r="FS175" i="2" a="1"/>
  <c r="FS175" i="2" s="1"/>
  <c r="FW175" i="2" a="1"/>
  <c r="FW175" i="2" s="1"/>
  <c r="FX175" i="2" a="1"/>
  <c r="FX175" i="2" s="1"/>
  <c r="GB175" i="2" a="1"/>
  <c r="GB175" i="2" s="1"/>
  <c r="GC175" i="2" a="1"/>
  <c r="GC175" i="2" s="1"/>
  <c r="EN176" i="2" a="1"/>
  <c r="EN176" i="2" s="1"/>
  <c r="EO176" i="2" a="1"/>
  <c r="EO176" i="2" s="1"/>
  <c r="FC176" i="2" a="1"/>
  <c r="FC176" i="2" s="1"/>
  <c r="ET176" i="2" a="1"/>
  <c r="ET176" i="2" s="1"/>
  <c r="EY176" i="2" a="1"/>
  <c r="EY176" i="2" s="1"/>
  <c r="FD176" i="2" a="1"/>
  <c r="FD176" i="2" s="1"/>
  <c r="FI176" i="2" a="1"/>
  <c r="FI176" i="2" s="1"/>
  <c r="FM176" i="2" a="1"/>
  <c r="FM176" i="2" s="1"/>
  <c r="FN176" i="2" a="1"/>
  <c r="FN176" i="2" s="1"/>
  <c r="FS176" i="2" a="1"/>
  <c r="FS176" i="2" s="1"/>
  <c r="FW176" i="2" a="1"/>
  <c r="FW176" i="2" s="1"/>
  <c r="FX176" i="2" a="1"/>
  <c r="FX176" i="2" s="1"/>
  <c r="GB176" i="2" a="1"/>
  <c r="GB176" i="2" s="1"/>
  <c r="GC176" i="2" a="1"/>
  <c r="GC176" i="2"/>
  <c r="EN177" i="2" a="1"/>
  <c r="EN177" i="2" s="1"/>
  <c r="EO177" i="2" a="1"/>
  <c r="EO177" i="2" s="1"/>
  <c r="FC177" i="2" a="1"/>
  <c r="FC177" i="2" s="1"/>
  <c r="ET177" i="2" a="1"/>
  <c r="ET177" i="2" s="1"/>
  <c r="EY177" i="2" a="1"/>
  <c r="EY177" i="2" s="1"/>
  <c r="FD177" i="2" a="1"/>
  <c r="FD177" i="2" s="1"/>
  <c r="FI177" i="2" a="1"/>
  <c r="FI177" i="2" s="1"/>
  <c r="FM177" i="2" a="1"/>
  <c r="FM177" i="2" s="1"/>
  <c r="FN177" i="2" a="1"/>
  <c r="FN177" i="2" s="1"/>
  <c r="FS177" i="2" a="1"/>
  <c r="FS177" i="2" s="1"/>
  <c r="FW177" i="2" a="1"/>
  <c r="FW177" i="2" s="1"/>
  <c r="FX177" i="2" a="1"/>
  <c r="FX177" i="2" s="1"/>
  <c r="GB177" i="2" a="1"/>
  <c r="GB177" i="2" s="1"/>
  <c r="GF177" i="2" s="1"/>
  <c r="GC177" i="2" a="1"/>
  <c r="GC177" i="2" s="1"/>
  <c r="EN178" i="2" a="1"/>
  <c r="EN178" i="2" s="1"/>
  <c r="EO178" i="2" a="1"/>
  <c r="EO178" i="2" s="1"/>
  <c r="FC178" i="2" a="1"/>
  <c r="FC178" i="2" s="1"/>
  <c r="ET178" i="2" a="1"/>
  <c r="ET178" i="2" s="1"/>
  <c r="EY178" i="2" a="1"/>
  <c r="EY178" i="2" s="1"/>
  <c r="FD178" i="2" a="1"/>
  <c r="FD178" i="2"/>
  <c r="FI178" i="2" a="1"/>
  <c r="FI178" i="2" s="1"/>
  <c r="FM178" i="2" a="1"/>
  <c r="FM178" i="2" s="1"/>
  <c r="FN178" i="2" a="1"/>
  <c r="FN178" i="2" s="1"/>
  <c r="FS178" i="2" a="1"/>
  <c r="FS178" i="2" s="1"/>
  <c r="FW178" i="2" a="1"/>
  <c r="FW178" i="2" s="1"/>
  <c r="FX178" i="2" a="1"/>
  <c r="FX178" i="2" s="1"/>
  <c r="GB178" i="2" a="1"/>
  <c r="GB178" i="2" s="1"/>
  <c r="GC178" i="2" a="1"/>
  <c r="GC178" i="2" s="1"/>
  <c r="EN179" i="2" a="1"/>
  <c r="EN179" i="2" s="1"/>
  <c r="EO179" i="2" a="1"/>
  <c r="EO179" i="2" s="1"/>
  <c r="FC179" i="2" a="1"/>
  <c r="FC179" i="2" s="1"/>
  <c r="ET179" i="2" a="1"/>
  <c r="ET179" i="2" s="1"/>
  <c r="EY179" i="2" a="1"/>
  <c r="EY179" i="2" s="1"/>
  <c r="FD179" i="2" a="1"/>
  <c r="FD179" i="2" s="1"/>
  <c r="FI179" i="2" a="1"/>
  <c r="FI179" i="2" s="1"/>
  <c r="FM179" i="2" a="1"/>
  <c r="FM179" i="2" s="1"/>
  <c r="FN179" i="2" a="1"/>
  <c r="FN179" i="2" s="1"/>
  <c r="FS179" i="2" a="1"/>
  <c r="FS179" i="2"/>
  <c r="FW179" i="2" a="1"/>
  <c r="FW179" i="2"/>
  <c r="FY179" i="2" s="1"/>
  <c r="FX179" i="2" a="1"/>
  <c r="FX179" i="2" s="1"/>
  <c r="GB179" i="2" a="1"/>
  <c r="GB179" i="2" s="1"/>
  <c r="GC179" i="2" a="1"/>
  <c r="GC179" i="2" s="1"/>
  <c r="EN180" i="2" a="1"/>
  <c r="EN180" i="2" s="1"/>
  <c r="EO180" i="2" a="1"/>
  <c r="EO180" i="2" s="1"/>
  <c r="FC180" i="2" a="1"/>
  <c r="FC180" i="2" s="1"/>
  <c r="ET180" i="2" a="1"/>
  <c r="ET180" i="2" s="1"/>
  <c r="EY180" i="2" a="1"/>
  <c r="EY180" i="2" s="1"/>
  <c r="FD180" i="2" a="1"/>
  <c r="FD180" i="2" s="1"/>
  <c r="FI180" i="2" a="1"/>
  <c r="FI180" i="2" s="1"/>
  <c r="FM180" i="2" a="1"/>
  <c r="FM180" i="2" s="1"/>
  <c r="FN180" i="2" a="1"/>
  <c r="FN180" i="2" s="1"/>
  <c r="FS180" i="2" a="1"/>
  <c r="FS180" i="2" s="1"/>
  <c r="FW180" i="2" a="1"/>
  <c r="FW180" i="2" s="1"/>
  <c r="FX180" i="2" a="1"/>
  <c r="FX180" i="2" s="1"/>
  <c r="GB180" i="2" a="1"/>
  <c r="GB180" i="2" s="1"/>
  <c r="GC180" i="2" a="1"/>
  <c r="GC180" i="2" s="1"/>
  <c r="EN181" i="2" a="1"/>
  <c r="EN181" i="2" s="1"/>
  <c r="ER181" i="2" s="1"/>
  <c r="EO181" i="2" a="1"/>
  <c r="EO181" i="2" s="1"/>
  <c r="FC181" i="2" a="1"/>
  <c r="FC181" i="2" s="1"/>
  <c r="ET181" i="2" a="1"/>
  <c r="ET181" i="2" s="1"/>
  <c r="EY181" i="2" a="1"/>
  <c r="EY181" i="2" s="1"/>
  <c r="FD181" i="2" a="1"/>
  <c r="FD181" i="2" s="1"/>
  <c r="FI181" i="2" a="1"/>
  <c r="FI181" i="2" s="1"/>
  <c r="FM181" i="2" a="1"/>
  <c r="FM181" i="2" s="1"/>
  <c r="FN181" i="2" a="1"/>
  <c r="FN181" i="2" s="1"/>
  <c r="FS181" i="2" a="1"/>
  <c r="FS181" i="2"/>
  <c r="FW181" i="2" a="1"/>
  <c r="FW181" i="2" s="1"/>
  <c r="FX181" i="2" a="1"/>
  <c r="FX181" i="2" s="1"/>
  <c r="GB181" i="2" a="1"/>
  <c r="GB181" i="2" s="1"/>
  <c r="GC181" i="2" a="1"/>
  <c r="GC181" i="2" s="1"/>
  <c r="EN182" i="2" a="1"/>
  <c r="EN182" i="2" s="1"/>
  <c r="EO182" i="2" a="1"/>
  <c r="EO182" i="2" s="1"/>
  <c r="FC182" i="2" a="1"/>
  <c r="FC182" i="2" s="1"/>
  <c r="ET182" i="2" a="1"/>
  <c r="ET182" i="2" s="1"/>
  <c r="EY182" i="2" a="1"/>
  <c r="EY182" i="2" s="1"/>
  <c r="FD182" i="2" a="1"/>
  <c r="FD182" i="2" s="1"/>
  <c r="FI182" i="2" a="1"/>
  <c r="FI182" i="2" s="1"/>
  <c r="FM182" i="2" a="1"/>
  <c r="FM182" i="2" s="1"/>
  <c r="FN182" i="2" a="1"/>
  <c r="FN182" i="2" s="1"/>
  <c r="FS182" i="2" a="1"/>
  <c r="FS182" i="2" s="1"/>
  <c r="FW182" i="2" a="1"/>
  <c r="FW182" i="2" s="1"/>
  <c r="FX182" i="2" a="1"/>
  <c r="FX182" i="2" s="1"/>
  <c r="GB182" i="2" a="1"/>
  <c r="GB182" i="2" s="1"/>
  <c r="GC182" i="2" a="1"/>
  <c r="GC182" i="2" s="1"/>
  <c r="EN183" i="2" a="1"/>
  <c r="EN183" i="2" s="1"/>
  <c r="EO183" i="2" a="1"/>
  <c r="EO183" i="2" s="1"/>
  <c r="FC183" i="2" a="1"/>
  <c r="FC183" i="2" s="1"/>
  <c r="ET183" i="2" a="1"/>
  <c r="ET183" i="2" s="1"/>
  <c r="EY183" i="2" a="1"/>
  <c r="EY183" i="2" s="1"/>
  <c r="FD183" i="2" a="1"/>
  <c r="FD183" i="2" s="1"/>
  <c r="FI183" i="2" a="1"/>
  <c r="FI183" i="2" s="1"/>
  <c r="FM183" i="2" a="1"/>
  <c r="FM183" i="2" s="1"/>
  <c r="FP183" i="2" s="1"/>
  <c r="FN183" i="2" a="1"/>
  <c r="FN183" i="2" s="1"/>
  <c r="FS183" i="2" a="1"/>
  <c r="FS183" i="2" s="1"/>
  <c r="FW183" i="2" a="1"/>
  <c r="FW183" i="2" s="1"/>
  <c r="FX183" i="2" a="1"/>
  <c r="FX183" i="2" s="1"/>
  <c r="GB183" i="2" a="1"/>
  <c r="GB183" i="2" s="1"/>
  <c r="GC183" i="2" a="1"/>
  <c r="GC183" i="2"/>
  <c r="EN184" i="2" a="1"/>
  <c r="EN184" i="2" s="1"/>
  <c r="EO184" i="2" a="1"/>
  <c r="EO184" i="2" s="1"/>
  <c r="FC184" i="2" a="1"/>
  <c r="FC184" i="2" s="1"/>
  <c r="ET184" i="2" a="1"/>
  <c r="ET184" i="2" s="1"/>
  <c r="EY184" i="2" a="1"/>
  <c r="EY184" i="2" s="1"/>
  <c r="FD184" i="2" a="1"/>
  <c r="FD184" i="2" s="1"/>
  <c r="FI184" i="2" a="1"/>
  <c r="FI184" i="2" s="1"/>
  <c r="FM184" i="2" a="1"/>
  <c r="FM184" i="2" s="1"/>
  <c r="FN184" i="2" a="1"/>
  <c r="FN184" i="2" s="1"/>
  <c r="FS184" i="2" a="1"/>
  <c r="FS184" i="2" s="1"/>
  <c r="FW184" i="2" a="1"/>
  <c r="FW184" i="2" s="1"/>
  <c r="FX184" i="2" a="1"/>
  <c r="FX184" i="2" s="1"/>
  <c r="GB184" i="2" a="1"/>
  <c r="GB184" i="2" s="1"/>
  <c r="GC184" i="2" a="1"/>
  <c r="GC184" i="2"/>
  <c r="EN185" i="2" a="1"/>
  <c r="EN185" i="2" s="1"/>
  <c r="EO185" i="2" a="1"/>
  <c r="EO185" i="2" s="1"/>
  <c r="FC185" i="2" a="1"/>
  <c r="FC185" i="2" s="1"/>
  <c r="ET185" i="2" a="1"/>
  <c r="ET185" i="2" s="1"/>
  <c r="EY185" i="2" a="1"/>
  <c r="EY185" i="2" s="1"/>
  <c r="FD185" i="2" a="1"/>
  <c r="FD185" i="2" s="1"/>
  <c r="FI185" i="2" a="1"/>
  <c r="FI185" i="2" s="1"/>
  <c r="FM185" i="2" a="1"/>
  <c r="FM185" i="2" s="1"/>
  <c r="FN185" i="2" a="1"/>
  <c r="FN185" i="2" s="1"/>
  <c r="FS185" i="2" a="1"/>
  <c r="FS185" i="2" s="1"/>
  <c r="FW185" i="2" a="1"/>
  <c r="FW185" i="2" s="1"/>
  <c r="FX185" i="2" a="1"/>
  <c r="FX185" i="2"/>
  <c r="GB185" i="2" a="1"/>
  <c r="GB185" i="2" s="1"/>
  <c r="GC185" i="2" a="1"/>
  <c r="GC185" i="2" s="1"/>
  <c r="EN186" i="2" a="1"/>
  <c r="EN186" i="2" s="1"/>
  <c r="EO186" i="2" a="1"/>
  <c r="EO186" i="2" s="1"/>
  <c r="FC186" i="2" a="1"/>
  <c r="FC186" i="2" s="1"/>
  <c r="ET186" i="2" a="1"/>
  <c r="ET186" i="2" s="1"/>
  <c r="EY186" i="2" a="1"/>
  <c r="EY186" i="2" s="1"/>
  <c r="FD186" i="2" a="1"/>
  <c r="FD186" i="2" s="1"/>
  <c r="FI186" i="2" a="1"/>
  <c r="FI186" i="2" s="1"/>
  <c r="FM186" i="2" a="1"/>
  <c r="FM186" i="2" s="1"/>
  <c r="FO186" i="2" s="1"/>
  <c r="FN186" i="2" a="1"/>
  <c r="FN186" i="2" s="1"/>
  <c r="FS186" i="2" a="1"/>
  <c r="FS186" i="2"/>
  <c r="FW186" i="2" a="1"/>
  <c r="FW186" i="2" s="1"/>
  <c r="FX186" i="2" a="1"/>
  <c r="FX186" i="2" s="1"/>
  <c r="GB186" i="2" a="1"/>
  <c r="GB186" i="2" s="1"/>
  <c r="GF186" i="2" s="1"/>
  <c r="GC186" i="2" a="1"/>
  <c r="GC186" i="2" s="1"/>
  <c r="EN187" i="2" a="1"/>
  <c r="EN187" i="2" s="1"/>
  <c r="EO187" i="2" a="1"/>
  <c r="EO187" i="2" s="1"/>
  <c r="FC187" i="2" a="1"/>
  <c r="FC187" i="2" s="1"/>
  <c r="ET187" i="2" a="1"/>
  <c r="ET187" i="2" s="1"/>
  <c r="EY187" i="2" a="1"/>
  <c r="EY187" i="2" s="1"/>
  <c r="FD187" i="2" a="1"/>
  <c r="FD187" i="2" s="1"/>
  <c r="FI187" i="2" a="1"/>
  <c r="FI187" i="2" s="1"/>
  <c r="FM187" i="2" a="1"/>
  <c r="FM187" i="2" s="1"/>
  <c r="FN187" i="2" a="1"/>
  <c r="FN187" i="2" s="1"/>
  <c r="FS187" i="2" a="1"/>
  <c r="FS187" i="2" s="1"/>
  <c r="FW187" i="2" a="1"/>
  <c r="FW187" i="2" s="1"/>
  <c r="GA187" i="2" s="1"/>
  <c r="FX187" i="2" a="1"/>
  <c r="FX187" i="2" s="1"/>
  <c r="GB187" i="2" a="1"/>
  <c r="GB187" i="2" s="1"/>
  <c r="GC187" i="2" a="1"/>
  <c r="GC187" i="2" s="1"/>
  <c r="EN188" i="2" a="1"/>
  <c r="EN188" i="2" s="1"/>
  <c r="EO188" i="2" a="1"/>
  <c r="EO188" i="2" s="1"/>
  <c r="FC188" i="2" a="1"/>
  <c r="FC188" i="2" s="1"/>
  <c r="ET188" i="2" a="1"/>
  <c r="ET188" i="2" s="1"/>
  <c r="EY188" i="2" a="1"/>
  <c r="EY188" i="2" s="1"/>
  <c r="FD188" i="2" a="1"/>
  <c r="FD188" i="2" s="1"/>
  <c r="FI188" i="2" a="1"/>
  <c r="FI188" i="2" s="1"/>
  <c r="FM188" i="2" a="1"/>
  <c r="FM188" i="2" s="1"/>
  <c r="FN188" i="2" a="1"/>
  <c r="FN188" i="2" s="1"/>
  <c r="FS188" i="2" a="1"/>
  <c r="FS188" i="2" s="1"/>
  <c r="FW188" i="2" a="1"/>
  <c r="FW188" i="2" s="1"/>
  <c r="FX188" i="2" a="1"/>
  <c r="FX188" i="2" s="1"/>
  <c r="GB188" i="2" a="1"/>
  <c r="GB188" i="2" s="1"/>
  <c r="GC188" i="2" a="1"/>
  <c r="GC188" i="2" s="1"/>
  <c r="EN189" i="2" a="1"/>
  <c r="EN189" i="2" s="1"/>
  <c r="EO189" i="2" a="1"/>
  <c r="EO189" i="2" s="1"/>
  <c r="FC189" i="2" a="1"/>
  <c r="FC189" i="2" s="1"/>
  <c r="ET189" i="2" a="1"/>
  <c r="ET189" i="2" s="1"/>
  <c r="EY189" i="2" a="1"/>
  <c r="EY189" i="2" s="1"/>
  <c r="FD189" i="2" a="1"/>
  <c r="FD189" i="2" s="1"/>
  <c r="FI189" i="2" a="1"/>
  <c r="FI189" i="2" s="1"/>
  <c r="FM189" i="2" a="1"/>
  <c r="FM189" i="2" s="1"/>
  <c r="FO189" i="2" s="1"/>
  <c r="FN189" i="2" a="1"/>
  <c r="FN189" i="2" s="1"/>
  <c r="FS189" i="2" a="1"/>
  <c r="FS189" i="2" s="1"/>
  <c r="FW189" i="2" a="1"/>
  <c r="FW189" i="2" s="1"/>
  <c r="FX189" i="2" a="1"/>
  <c r="FX189" i="2" s="1"/>
  <c r="GB189" i="2" a="1"/>
  <c r="GB189" i="2" s="1"/>
  <c r="GC189" i="2" a="1"/>
  <c r="GC189" i="2" s="1"/>
  <c r="EN190" i="2" a="1"/>
  <c r="EN190" i="2" s="1"/>
  <c r="EO190" i="2" a="1"/>
  <c r="EO190" i="2" s="1"/>
  <c r="FC190" i="2" a="1"/>
  <c r="FC190" i="2" s="1"/>
  <c r="ET190" i="2" a="1"/>
  <c r="ET190" i="2" s="1"/>
  <c r="EY190" i="2" a="1"/>
  <c r="EY190" i="2" s="1"/>
  <c r="FD190" i="2" a="1"/>
  <c r="FD190" i="2" s="1"/>
  <c r="FI190" i="2" a="1"/>
  <c r="FI190" i="2" s="1"/>
  <c r="FM190" i="2" a="1"/>
  <c r="FM190" i="2" s="1"/>
  <c r="FN190" i="2" a="1"/>
  <c r="FN190" i="2" s="1"/>
  <c r="FS190" i="2" a="1"/>
  <c r="FS190" i="2" s="1"/>
  <c r="FW190" i="2" a="1"/>
  <c r="FW190" i="2" s="1"/>
  <c r="FX190" i="2" a="1"/>
  <c r="FX190" i="2" s="1"/>
  <c r="GB190" i="2" a="1"/>
  <c r="GB190" i="2" s="1"/>
  <c r="GC190" i="2" a="1"/>
  <c r="GC190" i="2" s="1"/>
  <c r="EN191" i="2" a="1"/>
  <c r="EN191" i="2" s="1"/>
  <c r="EO191" i="2" a="1"/>
  <c r="EO191" i="2" s="1"/>
  <c r="FC191" i="2" a="1"/>
  <c r="FC191" i="2" s="1"/>
  <c r="ET191" i="2" a="1"/>
  <c r="ET191" i="2" s="1"/>
  <c r="EY191" i="2" a="1"/>
  <c r="EY191" i="2" s="1"/>
  <c r="FD191" i="2" a="1"/>
  <c r="FD191" i="2" s="1"/>
  <c r="FI191" i="2" a="1"/>
  <c r="FI191" i="2" s="1"/>
  <c r="FM191" i="2" a="1"/>
  <c r="FM191" i="2" s="1"/>
  <c r="FN191" i="2" a="1"/>
  <c r="FN191" i="2" s="1"/>
  <c r="FS191" i="2" a="1"/>
  <c r="FS191" i="2" s="1"/>
  <c r="FW191" i="2" a="1"/>
  <c r="FW191" i="2" s="1"/>
  <c r="FX191" i="2" a="1"/>
  <c r="FX191" i="2" s="1"/>
  <c r="GB191" i="2" a="1"/>
  <c r="GB191" i="2" s="1"/>
  <c r="GC191" i="2" a="1"/>
  <c r="GC191" i="2" s="1"/>
  <c r="EN192" i="2" a="1"/>
  <c r="EN192" i="2" s="1"/>
  <c r="EO192" i="2" a="1"/>
  <c r="EO192" i="2" s="1"/>
  <c r="FC192" i="2" a="1"/>
  <c r="FC192" i="2" s="1"/>
  <c r="ET192" i="2" a="1"/>
  <c r="ET192" i="2" s="1"/>
  <c r="EY192" i="2" a="1"/>
  <c r="EY192" i="2" s="1"/>
  <c r="FD192" i="2" a="1"/>
  <c r="FD192" i="2" s="1"/>
  <c r="FI192" i="2" a="1"/>
  <c r="FI192" i="2" s="1"/>
  <c r="FM192" i="2" a="1"/>
  <c r="FM192" i="2" s="1"/>
  <c r="FN192" i="2" a="1"/>
  <c r="FN192" i="2" s="1"/>
  <c r="FS192" i="2" a="1"/>
  <c r="FS192" i="2" s="1"/>
  <c r="FW192" i="2" a="1"/>
  <c r="FW192" i="2" s="1"/>
  <c r="FX192" i="2" a="1"/>
  <c r="FX192" i="2" s="1"/>
  <c r="GB192" i="2" a="1"/>
  <c r="GB192" i="2" s="1"/>
  <c r="GC192" i="2" a="1"/>
  <c r="GC192" i="2" s="1"/>
  <c r="EN193" i="2" a="1"/>
  <c r="EN193" i="2" s="1"/>
  <c r="EO193" i="2" a="1"/>
  <c r="EO193" i="2" s="1"/>
  <c r="FC193" i="2" a="1"/>
  <c r="FC193" i="2" s="1"/>
  <c r="ET193" i="2" a="1"/>
  <c r="ET193" i="2" s="1"/>
  <c r="EY193" i="2" a="1"/>
  <c r="EY193" i="2" s="1"/>
  <c r="FD193" i="2" a="1"/>
  <c r="FD193" i="2" s="1"/>
  <c r="FI193" i="2" a="1"/>
  <c r="FI193" i="2" s="1"/>
  <c r="FM193" i="2" a="1"/>
  <c r="FM193" i="2" s="1"/>
  <c r="FN193" i="2" a="1"/>
  <c r="FN193" i="2" s="1"/>
  <c r="FS193" i="2" a="1"/>
  <c r="FS193" i="2" s="1"/>
  <c r="FW193" i="2" a="1"/>
  <c r="FW193" i="2" s="1"/>
  <c r="FX193" i="2" a="1"/>
  <c r="FX193" i="2" s="1"/>
  <c r="GB193" i="2" a="1"/>
  <c r="GB193" i="2"/>
  <c r="GF193" i="2" s="1"/>
  <c r="GC193" i="2" a="1"/>
  <c r="GC193" i="2" s="1"/>
  <c r="EN194" i="2" a="1"/>
  <c r="EN194" i="2" s="1"/>
  <c r="EO194" i="2" a="1"/>
  <c r="EO194" i="2" s="1"/>
  <c r="FC194" i="2" a="1"/>
  <c r="FC194" i="2" s="1"/>
  <c r="ET194" i="2" a="1"/>
  <c r="ET194" i="2" s="1"/>
  <c r="EY194" i="2" a="1"/>
  <c r="EY194" i="2" s="1"/>
  <c r="FD194" i="2" a="1"/>
  <c r="FD194" i="2" s="1"/>
  <c r="FI194" i="2" a="1"/>
  <c r="FI194" i="2" s="1"/>
  <c r="FM194" i="2" a="1"/>
  <c r="FM194" i="2" s="1"/>
  <c r="FN194" i="2" a="1"/>
  <c r="FN194" i="2" s="1"/>
  <c r="FS194" i="2" a="1"/>
  <c r="FS194" i="2" s="1"/>
  <c r="FW194" i="2" a="1"/>
  <c r="FW194" i="2" s="1"/>
  <c r="FX194" i="2" a="1"/>
  <c r="FX194" i="2" s="1"/>
  <c r="GB194" i="2" a="1"/>
  <c r="GB194" i="2" s="1"/>
  <c r="GC194" i="2" a="1"/>
  <c r="GC194" i="2"/>
  <c r="EN195" i="2" a="1"/>
  <c r="EN195" i="2" s="1"/>
  <c r="EO195" i="2" a="1"/>
  <c r="EO195" i="2" s="1"/>
  <c r="FC195" i="2" a="1"/>
  <c r="FC195" i="2"/>
  <c r="ET195" i="2" a="1"/>
  <c r="ET195" i="2" s="1"/>
  <c r="EY195" i="2" a="1"/>
  <c r="EY195" i="2" s="1"/>
  <c r="FD195" i="2" a="1"/>
  <c r="FD195" i="2" s="1"/>
  <c r="FI195" i="2" a="1"/>
  <c r="FI195" i="2" s="1"/>
  <c r="FM195" i="2" a="1"/>
  <c r="FM195" i="2" s="1"/>
  <c r="FN195" i="2" a="1"/>
  <c r="FN195" i="2" s="1"/>
  <c r="FS195" i="2" a="1"/>
  <c r="FS195" i="2"/>
  <c r="FW195" i="2" a="1"/>
  <c r="FW195" i="2" s="1"/>
  <c r="FX195" i="2" a="1"/>
  <c r="FX195" i="2" s="1"/>
  <c r="GB195" i="2" a="1"/>
  <c r="GB195" i="2" s="1"/>
  <c r="GD195" i="2" s="1"/>
  <c r="GC195" i="2" a="1"/>
  <c r="GC195" i="2" s="1"/>
  <c r="EN196" i="2" a="1"/>
  <c r="EN196" i="2" s="1"/>
  <c r="EO196" i="2" a="1"/>
  <c r="EO196" i="2" s="1"/>
  <c r="FC196" i="2" a="1"/>
  <c r="FC196" i="2" s="1"/>
  <c r="ET196" i="2" a="1"/>
  <c r="ET196" i="2" s="1"/>
  <c r="EY196" i="2" a="1"/>
  <c r="EY196" i="2" s="1"/>
  <c r="FD196" i="2" a="1"/>
  <c r="FD196" i="2" s="1"/>
  <c r="FI196" i="2" a="1"/>
  <c r="FI196" i="2" s="1"/>
  <c r="FM196" i="2" a="1"/>
  <c r="FM196" i="2" s="1"/>
  <c r="FO196" i="2" s="1"/>
  <c r="FN196" i="2" a="1"/>
  <c r="FN196" i="2" s="1"/>
  <c r="FS196" i="2" a="1"/>
  <c r="FS196" i="2" s="1"/>
  <c r="FW196" i="2" a="1"/>
  <c r="FW196" i="2" s="1"/>
  <c r="FX196" i="2" a="1"/>
  <c r="FX196" i="2" s="1"/>
  <c r="GB196" i="2" a="1"/>
  <c r="GB196" i="2" s="1"/>
  <c r="GC196" i="2" a="1"/>
  <c r="GC196" i="2" s="1"/>
  <c r="EN197" i="2" a="1"/>
  <c r="EN197" i="2" s="1"/>
  <c r="EO197" i="2" a="1"/>
  <c r="EO197" i="2" s="1"/>
  <c r="FC197" i="2" a="1"/>
  <c r="FC197" i="2" s="1"/>
  <c r="ET197" i="2" a="1"/>
  <c r="ET197" i="2" s="1"/>
  <c r="EY197" i="2" a="1"/>
  <c r="EY197" i="2"/>
  <c r="FD197" i="2" a="1"/>
  <c r="FD197" i="2" s="1"/>
  <c r="FI197" i="2" a="1"/>
  <c r="FI197" i="2" s="1"/>
  <c r="FM197" i="2" a="1"/>
  <c r="FM197" i="2" s="1"/>
  <c r="FP197" i="2" s="1"/>
  <c r="FN197" i="2" a="1"/>
  <c r="FN197" i="2" s="1"/>
  <c r="FS197" i="2" a="1"/>
  <c r="FS197" i="2" s="1"/>
  <c r="FW197" i="2" a="1"/>
  <c r="FW197" i="2" s="1"/>
  <c r="FX197" i="2" a="1"/>
  <c r="FX197" i="2" s="1"/>
  <c r="GB197" i="2" a="1"/>
  <c r="GB197" i="2" s="1"/>
  <c r="GC197" i="2" a="1"/>
  <c r="GC197" i="2" s="1"/>
  <c r="EN198" i="2" a="1"/>
  <c r="EN198" i="2" s="1"/>
  <c r="EO198" i="2" a="1"/>
  <c r="EO198" i="2" s="1"/>
  <c r="FC198" i="2" a="1"/>
  <c r="FC198" i="2" s="1"/>
  <c r="ET198" i="2" a="1"/>
  <c r="ET198" i="2" s="1"/>
  <c r="EY198" i="2" a="1"/>
  <c r="EY198" i="2"/>
  <c r="FD198" i="2" a="1"/>
  <c r="FD198" i="2" s="1"/>
  <c r="FI198" i="2" a="1"/>
  <c r="FI198" i="2" s="1"/>
  <c r="FM198" i="2" a="1"/>
  <c r="FM198" i="2" s="1"/>
  <c r="FN198" i="2" a="1"/>
  <c r="FN198" i="2" s="1"/>
  <c r="FS198" i="2" a="1"/>
  <c r="FS198" i="2" s="1"/>
  <c r="FW198" i="2" a="1"/>
  <c r="FW198" i="2" s="1"/>
  <c r="FX198" i="2" a="1"/>
  <c r="FX198" i="2" s="1"/>
  <c r="GB198" i="2" a="1"/>
  <c r="GB198" i="2" s="1"/>
  <c r="GC198" i="2" a="1"/>
  <c r="GC198" i="2" s="1"/>
  <c r="EN199" i="2" a="1"/>
  <c r="EN199" i="2" s="1"/>
  <c r="EO199" i="2" a="1"/>
  <c r="EO199" i="2" s="1"/>
  <c r="FC199" i="2" a="1"/>
  <c r="FC199" i="2" s="1"/>
  <c r="ET199" i="2" a="1"/>
  <c r="ET199" i="2" s="1"/>
  <c r="EY199" i="2" a="1"/>
  <c r="EY199" i="2" s="1"/>
  <c r="FD199" i="2" a="1"/>
  <c r="FD199" i="2" s="1"/>
  <c r="FI199" i="2" a="1"/>
  <c r="FI199" i="2" s="1"/>
  <c r="FM199" i="2" a="1"/>
  <c r="FM199" i="2" s="1"/>
  <c r="FN199" i="2" a="1"/>
  <c r="FN199" i="2" s="1"/>
  <c r="FS199" i="2" a="1"/>
  <c r="FS199" i="2" s="1"/>
  <c r="FW199" i="2" a="1"/>
  <c r="FW199" i="2" s="1"/>
  <c r="FX199" i="2" a="1"/>
  <c r="FX199" i="2" s="1"/>
  <c r="GB199" i="2" a="1"/>
  <c r="GB199" i="2" s="1"/>
  <c r="GC199" i="2" a="1"/>
  <c r="GC199" i="2" s="1"/>
  <c r="EN200" i="2" a="1"/>
  <c r="EN200" i="2" s="1"/>
  <c r="EO200" i="2" a="1"/>
  <c r="EO200" i="2" s="1"/>
  <c r="FC200" i="2" a="1"/>
  <c r="FC200" i="2" s="1"/>
  <c r="ET200" i="2" a="1"/>
  <c r="ET200" i="2" s="1"/>
  <c r="EY200" i="2" a="1"/>
  <c r="EY200" i="2" s="1"/>
  <c r="FD200" i="2" a="1"/>
  <c r="FD200" i="2" s="1"/>
  <c r="FI200" i="2" a="1"/>
  <c r="FI200" i="2" s="1"/>
  <c r="FM200" i="2" a="1"/>
  <c r="FM200" i="2" s="1"/>
  <c r="FN200" i="2" a="1"/>
  <c r="FN200" i="2" s="1"/>
  <c r="FS200" i="2" a="1"/>
  <c r="FS200" i="2" s="1"/>
  <c r="FW200" i="2" a="1"/>
  <c r="FW200" i="2" s="1"/>
  <c r="FX200" i="2" a="1"/>
  <c r="FX200" i="2" s="1"/>
  <c r="GB200" i="2" a="1"/>
  <c r="GB200" i="2" s="1"/>
  <c r="GE200" i="2" s="1"/>
  <c r="GC200" i="2" a="1"/>
  <c r="GC200" i="2" s="1"/>
  <c r="BJ6" i="2"/>
  <c r="L87" i="14"/>
  <c r="L88" i="14"/>
  <c r="F88" i="14" s="1"/>
  <c r="L89" i="14"/>
  <c r="BJ8" i="2"/>
  <c r="BJ10" i="2"/>
  <c r="BJ11" i="2"/>
  <c r="BJ18" i="2"/>
  <c r="BJ20" i="2"/>
  <c r="BJ22" i="2"/>
  <c r="BJ24" i="2"/>
  <c r="BJ27" i="2"/>
  <c r="BJ31" i="2"/>
  <c r="BJ36" i="2"/>
  <c r="BJ37" i="2"/>
  <c r="BJ38" i="2"/>
  <c r="BJ40" i="2"/>
  <c r="BJ46" i="2"/>
  <c r="BJ50" i="2"/>
  <c r="BJ52" i="2"/>
  <c r="BJ54" i="2"/>
  <c r="BJ55" i="2"/>
  <c r="BJ61" i="2"/>
  <c r="BJ64" i="2"/>
  <c r="BJ66" i="2"/>
  <c r="BJ68" i="2"/>
  <c r="BJ70" i="2"/>
  <c r="BJ75" i="2"/>
  <c r="BJ79" i="2"/>
  <c r="BJ16" i="2"/>
  <c r="BJ30" i="2"/>
  <c r="BJ32" i="2"/>
  <c r="BJ42" i="2"/>
  <c r="BJ58" i="2"/>
  <c r="BJ62" i="2"/>
  <c r="BJ74" i="2"/>
  <c r="BJ80" i="2"/>
  <c r="U131" i="14"/>
  <c r="FN101" i="2" s="1" a="1"/>
  <c r="FN101" i="2" s="1"/>
  <c r="Q132" i="14"/>
  <c r="AG132" i="14"/>
  <c r="GC90" i="2" s="1" a="1"/>
  <c r="GC90" i="2" s="1"/>
  <c r="Q133" i="14"/>
  <c r="Q134" i="14"/>
  <c r="AC134" i="14"/>
  <c r="FX90" i="2" s="1" a="1"/>
  <c r="FX90" i="2" s="1"/>
  <c r="M135" i="14"/>
  <c r="Y135" i="14"/>
  <c r="FS96" i="2" s="1" a="1"/>
  <c r="FS96" i="2" s="1"/>
  <c r="M138" i="14"/>
  <c r="Y138" i="14"/>
  <c r="FS99" i="2" s="1" a="1"/>
  <c r="FS99" i="2" s="1"/>
  <c r="AG138" i="14"/>
  <c r="GC96" i="2" s="1" a="1"/>
  <c r="GC96" i="2" s="1"/>
  <c r="EY90" i="2" a="1"/>
  <c r="EY90" i="2" s="1"/>
  <c r="M139" i="14"/>
  <c r="Y139" i="14"/>
  <c r="FS100" i="2" s="1" a="1"/>
  <c r="FS100" i="2" s="1"/>
  <c r="M140" i="14"/>
  <c r="Y140" i="14"/>
  <c r="FS101" i="2" s="1" a="1"/>
  <c r="FS101" i="2" s="1"/>
  <c r="AC140" i="14"/>
  <c r="FX96" i="2" s="1" a="1"/>
  <c r="FX96" i="2" s="1"/>
  <c r="U141" i="14"/>
  <c r="FN111" i="2" s="1" a="1"/>
  <c r="FN111" i="2" s="1"/>
  <c r="AG141" i="14"/>
  <c r="GC99" i="2" s="1" a="1"/>
  <c r="GC99" i="2" s="1"/>
  <c r="U142" i="14"/>
  <c r="FN112" i="2" s="1" a="1"/>
  <c r="FN112" i="2" s="1"/>
  <c r="AG142" i="14"/>
  <c r="GC100" i="2" s="1" a="1"/>
  <c r="GC100" i="2" s="1"/>
  <c r="U143" i="14"/>
  <c r="FN113" i="2" s="1" a="1"/>
  <c r="FN113" i="2" s="1"/>
  <c r="AC143" i="14"/>
  <c r="FX99" i="2" s="1" a="1"/>
  <c r="FX99" i="2" s="1"/>
  <c r="AG143" i="14"/>
  <c r="GC101" i="2" s="1" a="1"/>
  <c r="GC101" i="2" s="1"/>
  <c r="Q144" i="14"/>
  <c r="U144" i="14"/>
  <c r="FN114" i="2" s="1" a="1"/>
  <c r="FN114" i="2" s="1"/>
  <c r="AC144" i="14"/>
  <c r="FX100" i="2" s="1" a="1"/>
  <c r="FX100" i="2" s="1"/>
  <c r="Q145" i="14"/>
  <c r="AC145" i="14"/>
  <c r="FX101" i="2" s="1" a="1"/>
  <c r="FX101" i="2" s="1"/>
  <c r="Q146" i="14"/>
  <c r="U146" i="14"/>
  <c r="FN116" i="2" s="1" a="1"/>
  <c r="FN116" i="2" s="1"/>
  <c r="Q147" i="14"/>
  <c r="U147" i="14"/>
  <c r="FN117" i="2" s="1" a="1"/>
  <c r="FN117" i="2" s="1"/>
  <c r="U148" i="14"/>
  <c r="FN118" i="2" s="1" a="1"/>
  <c r="FN118" i="2" s="1"/>
  <c r="EY100" i="2" a="1"/>
  <c r="EY100" i="2" s="1"/>
  <c r="Q149" i="14"/>
  <c r="U149" i="14"/>
  <c r="FN119" i="2" s="1" a="1"/>
  <c r="FN119" i="2" s="1"/>
  <c r="M150" i="14"/>
  <c r="Q150" i="14"/>
  <c r="U150" i="14"/>
  <c r="FN120" i="2" s="1" a="1"/>
  <c r="FN120" i="2" s="1"/>
  <c r="Y150" i="14"/>
  <c r="FS111" i="2" s="1" a="1"/>
  <c r="FS111" i="2" s="1"/>
  <c r="M151" i="14"/>
  <c r="Q151" i="14"/>
  <c r="U151" i="14"/>
  <c r="FN121" i="2" s="1" a="1"/>
  <c r="FN121" i="2" s="1"/>
  <c r="Y151" i="14"/>
  <c r="FS112" i="2" s="1" a="1"/>
  <c r="FS112" i="2" s="1"/>
  <c r="M152" i="14"/>
  <c r="Q152" i="14"/>
  <c r="U152" i="14"/>
  <c r="FN122" i="2" s="1" a="1"/>
  <c r="FN122" i="2" s="1"/>
  <c r="Y152" i="14"/>
  <c r="FS113" i="2" s="1" a="1"/>
  <c r="FS113" i="2" s="1"/>
  <c r="M153" i="14"/>
  <c r="Q153" i="14"/>
  <c r="U153" i="14"/>
  <c r="Y153" i="14"/>
  <c r="FS114" i="2" s="1" a="1"/>
  <c r="FS114" i="2" s="1"/>
  <c r="AG153" i="14"/>
  <c r="GC111" i="2" s="1" a="1"/>
  <c r="GC111" i="2" s="1"/>
  <c r="Q154" i="14"/>
  <c r="U154" i="14"/>
  <c r="AG154" i="14"/>
  <c r="GC112" i="2" s="1" a="1"/>
  <c r="GC112" i="2" s="1"/>
  <c r="M155" i="14"/>
  <c r="Q155" i="14"/>
  <c r="U155" i="14"/>
  <c r="FN125" i="2" s="1" a="1"/>
  <c r="FN125" i="2" s="1"/>
  <c r="Y155" i="14"/>
  <c r="FS116" i="2" s="1" a="1"/>
  <c r="FS116" i="2" s="1"/>
  <c r="AC155" i="14"/>
  <c r="FX111" i="2" s="1" a="1"/>
  <c r="FX111" i="2" s="1"/>
  <c r="AG155" i="14"/>
  <c r="GC113" i="2" s="1" a="1"/>
  <c r="GC113" i="2" s="1"/>
  <c r="M156" i="14"/>
  <c r="Q156" i="14"/>
  <c r="U156" i="14"/>
  <c r="Y156" i="14"/>
  <c r="FS117" i="2" s="1" a="1"/>
  <c r="FS117" i="2" s="1"/>
  <c r="AC156" i="14"/>
  <c r="FX112" i="2" s="1" a="1"/>
  <c r="FX112" i="2" s="1"/>
  <c r="AG156" i="14"/>
  <c r="GC114" i="2" s="1" a="1"/>
  <c r="GC114" i="2" s="1"/>
  <c r="M157" i="14"/>
  <c r="Q157" i="14"/>
  <c r="U157" i="14"/>
  <c r="FN127" i="2" s="1" a="1"/>
  <c r="FN127" i="2" s="1"/>
  <c r="Y157" i="14"/>
  <c r="FS118" i="2" s="1" a="1"/>
  <c r="FS118" i="2" s="1"/>
  <c r="AC157" i="14"/>
  <c r="FX113" i="2" s="1" a="1"/>
  <c r="FX113" i="2" s="1"/>
  <c r="M158" i="14"/>
  <c r="Q158" i="14"/>
  <c r="U158" i="14"/>
  <c r="FN128" i="2" s="1" a="1"/>
  <c r="FN128" i="2" s="1"/>
  <c r="Y158" i="14"/>
  <c r="FS119" i="2" s="1" a="1"/>
  <c r="FS119" i="2" s="1"/>
  <c r="AC158" i="14"/>
  <c r="FX114" i="2" s="1" a="1"/>
  <c r="FX114" i="2" s="1"/>
  <c r="AG158" i="14"/>
  <c r="GC116" i="2" s="1" a="1"/>
  <c r="GC116" i="2" s="1"/>
  <c r="M159" i="14"/>
  <c r="Q159" i="14"/>
  <c r="U159" i="14"/>
  <c r="Y159" i="14"/>
  <c r="FS120" i="2" s="1" a="1"/>
  <c r="FS120" i="2" s="1"/>
  <c r="AG159" i="14"/>
  <c r="GC117" i="2" s="1" a="1"/>
  <c r="GC117" i="2" s="1"/>
  <c r="M160" i="14"/>
  <c r="Q160" i="14"/>
  <c r="U160" i="14"/>
  <c r="Y160" i="14"/>
  <c r="FS121" i="2" s="1" a="1"/>
  <c r="FS121" i="2" s="1"/>
  <c r="AC160" i="14"/>
  <c r="FX116" i="2" s="1" a="1"/>
  <c r="FX116" i="2" s="1"/>
  <c r="AG160" i="14"/>
  <c r="GC118" i="2" s="1" a="1"/>
  <c r="GC118" i="2" s="1"/>
  <c r="M161" i="14"/>
  <c r="Q161" i="14"/>
  <c r="U161" i="14"/>
  <c r="Y161" i="14"/>
  <c r="FS122" i="2" s="1" a="1"/>
  <c r="FS122" i="2" s="1"/>
  <c r="AC161" i="14"/>
  <c r="FX117" i="2" s="1" a="1"/>
  <c r="FX117" i="2" s="1"/>
  <c r="AG161" i="14"/>
  <c r="GC119" i="2" s="1" a="1"/>
  <c r="GC119" i="2" s="1"/>
  <c r="M162" i="14"/>
  <c r="Q162" i="14"/>
  <c r="U162" i="14"/>
  <c r="Y162" i="14"/>
  <c r="FS123" i="2" s="1" a="1"/>
  <c r="FS123" i="2" s="1"/>
  <c r="AC162" i="14"/>
  <c r="FX118" i="2" s="1" a="1"/>
  <c r="FX118" i="2" s="1"/>
  <c r="AG162" i="14"/>
  <c r="GC120" i="2" s="1" a="1"/>
  <c r="GC120" i="2" s="1"/>
  <c r="M163" i="14"/>
  <c r="Q163" i="14"/>
  <c r="U163" i="14"/>
  <c r="Y163" i="14"/>
  <c r="AC163" i="14"/>
  <c r="FX119" i="2" s="1" a="1"/>
  <c r="FX119" i="2" s="1"/>
  <c r="AG163" i="14"/>
  <c r="GC121" i="2" s="1" a="1"/>
  <c r="GC121" i="2" s="1"/>
  <c r="M164" i="14"/>
  <c r="Q164" i="14"/>
  <c r="U164" i="14"/>
  <c r="Y164" i="14"/>
  <c r="FS125" i="2" s="1" a="1"/>
  <c r="FS125" i="2" s="1"/>
  <c r="AC164" i="14"/>
  <c r="FX120" i="2" s="1" a="1"/>
  <c r="FX120" i="2" s="1"/>
  <c r="AG164" i="14"/>
  <c r="M165" i="14"/>
  <c r="Q165" i="14"/>
  <c r="U165" i="14"/>
  <c r="Y165" i="14"/>
  <c r="FS126" i="2" s="1" a="1"/>
  <c r="FS126" i="2" s="1"/>
  <c r="AC165" i="14"/>
  <c r="FX121" i="2" s="1" a="1"/>
  <c r="FX121" i="2" s="1"/>
  <c r="AG165" i="14"/>
  <c r="M166" i="14"/>
  <c r="Q166" i="14"/>
  <c r="U166" i="14"/>
  <c r="Y166" i="14"/>
  <c r="AC166" i="14"/>
  <c r="FX122" i="2" s="1" a="1"/>
  <c r="FX122" i="2" s="1"/>
  <c r="AG166" i="14"/>
  <c r="M167" i="14"/>
  <c r="Q167" i="14"/>
  <c r="U167" i="14"/>
  <c r="Y167" i="14"/>
  <c r="FS128" i="2" s="1" a="1"/>
  <c r="FS128" i="2" s="1"/>
  <c r="AC167" i="14"/>
  <c r="FX123" i="2" s="1" a="1"/>
  <c r="FX123" i="2" s="1"/>
  <c r="AG167" i="14"/>
  <c r="GC125" i="2" s="1" a="1"/>
  <c r="GC125" i="2" s="1"/>
  <c r="M168" i="14"/>
  <c r="Q168" i="14"/>
  <c r="U168" i="14"/>
  <c r="Y168" i="14"/>
  <c r="AC168" i="14"/>
  <c r="AG168" i="14"/>
  <c r="GC126" i="2" s="1" a="1"/>
  <c r="GC126" i="2" s="1"/>
  <c r="M169" i="14"/>
  <c r="Q169" i="14"/>
  <c r="U169" i="14"/>
  <c r="Y169" i="14"/>
  <c r="AC169" i="14"/>
  <c r="FX125" i="2" s="1" a="1"/>
  <c r="FX125" i="2" s="1"/>
  <c r="AG169" i="14"/>
  <c r="GC127" i="2" s="1" a="1"/>
  <c r="GC127" i="2" s="1"/>
  <c r="M170" i="14"/>
  <c r="Q170" i="14"/>
  <c r="U170" i="14"/>
  <c r="Y170" i="14"/>
  <c r="AC170" i="14"/>
  <c r="FX126" i="2" s="1" a="1"/>
  <c r="FX126" i="2" s="1"/>
  <c r="AG170" i="14"/>
  <c r="M171" i="14"/>
  <c r="Q171" i="14"/>
  <c r="U171" i="14"/>
  <c r="Y171" i="14"/>
  <c r="AC171" i="14"/>
  <c r="AG171" i="14"/>
  <c r="M172" i="14"/>
  <c r="Q172" i="14"/>
  <c r="U172" i="14"/>
  <c r="Y172" i="14"/>
  <c r="AC172" i="14"/>
  <c r="AG172" i="14"/>
  <c r="M173" i="14"/>
  <c r="Q173" i="14"/>
  <c r="U173" i="14"/>
  <c r="Y173" i="14"/>
  <c r="AC173" i="14"/>
  <c r="AG173" i="14"/>
  <c r="M174" i="14"/>
  <c r="Q174" i="14"/>
  <c r="U174" i="14"/>
  <c r="Y174" i="14"/>
  <c r="AC174" i="14"/>
  <c r="AG174" i="14"/>
  <c r="M175" i="14"/>
  <c r="Q175" i="14"/>
  <c r="U175" i="14"/>
  <c r="Y175" i="14"/>
  <c r="AC175" i="14"/>
  <c r="AG175" i="14"/>
  <c r="M176" i="14"/>
  <c r="Q176" i="14"/>
  <c r="U176" i="14"/>
  <c r="Y176" i="14"/>
  <c r="AC176" i="14"/>
  <c r="AG176" i="14"/>
  <c r="M177" i="14"/>
  <c r="Q177" i="14"/>
  <c r="U177" i="14"/>
  <c r="Y177" i="14"/>
  <c r="AC177" i="14"/>
  <c r="AG177" i="14"/>
  <c r="M178" i="14"/>
  <c r="Q178" i="14"/>
  <c r="U178" i="14"/>
  <c r="Y178" i="14"/>
  <c r="AC178" i="14"/>
  <c r="AG178" i="14"/>
  <c r="M179" i="14"/>
  <c r="Q179" i="14"/>
  <c r="U179" i="14"/>
  <c r="Y179" i="14"/>
  <c r="AC179" i="14"/>
  <c r="AG179" i="14"/>
  <c r="M180" i="14"/>
  <c r="Q180" i="14"/>
  <c r="U180" i="14"/>
  <c r="Y180" i="14"/>
  <c r="AC180" i="14"/>
  <c r="AG180" i="14"/>
  <c r="M181" i="14"/>
  <c r="Q181" i="14"/>
  <c r="U181" i="14"/>
  <c r="Y181" i="14"/>
  <c r="AC181" i="14"/>
  <c r="AG181" i="14"/>
  <c r="M182" i="14"/>
  <c r="Q182" i="14"/>
  <c r="U182" i="14"/>
  <c r="Y182" i="14"/>
  <c r="AC182" i="14"/>
  <c r="AG182" i="14"/>
  <c r="M183" i="14"/>
  <c r="Q183" i="14"/>
  <c r="U183" i="14"/>
  <c r="Y183" i="14"/>
  <c r="AC183" i="14"/>
  <c r="AG183" i="14"/>
  <c r="M184" i="14"/>
  <c r="Q184" i="14"/>
  <c r="U184" i="14"/>
  <c r="Y184" i="14"/>
  <c r="AC184" i="14"/>
  <c r="AG184" i="14"/>
  <c r="M185" i="14"/>
  <c r="Q185" i="14"/>
  <c r="U185" i="14"/>
  <c r="Y185" i="14"/>
  <c r="AC185" i="14"/>
  <c r="AG185" i="14"/>
  <c r="M186" i="14"/>
  <c r="Q186" i="14"/>
  <c r="U186" i="14"/>
  <c r="Y186" i="14"/>
  <c r="AC186" i="14"/>
  <c r="AG186" i="14"/>
  <c r="M187" i="14"/>
  <c r="Q187" i="14"/>
  <c r="U187" i="14"/>
  <c r="Y187" i="14"/>
  <c r="AC187" i="14"/>
  <c r="AG187" i="14"/>
  <c r="M188" i="14"/>
  <c r="Q188" i="14"/>
  <c r="U188" i="14"/>
  <c r="Y188" i="14"/>
  <c r="AC188" i="14"/>
  <c r="AG188" i="14"/>
  <c r="M189" i="14"/>
  <c r="Q189" i="14"/>
  <c r="U189" i="14"/>
  <c r="Y189" i="14"/>
  <c r="AC189" i="14"/>
  <c r="AG189" i="14"/>
  <c r="M190" i="14"/>
  <c r="Q190" i="14"/>
  <c r="U190" i="14"/>
  <c r="Y190" i="14"/>
  <c r="AC190" i="14"/>
  <c r="AG190" i="14"/>
  <c r="M191" i="14"/>
  <c r="Q191" i="14"/>
  <c r="U191" i="14"/>
  <c r="Y191" i="14"/>
  <c r="AC191" i="14"/>
  <c r="AG191" i="14"/>
  <c r="M192" i="14"/>
  <c r="Q192" i="14"/>
  <c r="U192" i="14"/>
  <c r="Y192" i="14"/>
  <c r="AC192" i="14"/>
  <c r="AG192" i="14"/>
  <c r="M193" i="14"/>
  <c r="Q193" i="14"/>
  <c r="U193" i="14"/>
  <c r="Y193" i="14"/>
  <c r="AC193" i="14"/>
  <c r="AG193" i="14"/>
  <c r="M194" i="14"/>
  <c r="Q194" i="14"/>
  <c r="U194" i="14"/>
  <c r="Y194" i="14"/>
  <c r="AC194" i="14"/>
  <c r="AG194" i="14"/>
  <c r="M195" i="14"/>
  <c r="Q195" i="14"/>
  <c r="U195" i="14"/>
  <c r="Y195" i="14"/>
  <c r="AC195" i="14"/>
  <c r="AG195" i="14"/>
  <c r="M196" i="14"/>
  <c r="Q196" i="14"/>
  <c r="U196" i="14"/>
  <c r="Y196" i="14"/>
  <c r="AC196" i="14"/>
  <c r="AG196" i="14"/>
  <c r="M197" i="14"/>
  <c r="Q197" i="14"/>
  <c r="U197" i="14"/>
  <c r="Y197" i="14"/>
  <c r="AC197" i="14"/>
  <c r="AG197" i="14"/>
  <c r="M198" i="14"/>
  <c r="Q198" i="14"/>
  <c r="U198" i="14"/>
  <c r="Y198" i="14"/>
  <c r="AC198" i="14"/>
  <c r="AG198" i="14"/>
  <c r="M199" i="14"/>
  <c r="Q199" i="14"/>
  <c r="U199" i="14"/>
  <c r="Y199" i="14"/>
  <c r="AC199" i="14"/>
  <c r="AG199" i="14"/>
  <c r="M200" i="14"/>
  <c r="Q200" i="14"/>
  <c r="U200" i="14"/>
  <c r="Y200" i="14"/>
  <c r="AC200" i="14"/>
  <c r="AG200" i="14"/>
  <c r="ET101" i="2" a="1"/>
  <c r="ET101" i="2" s="1"/>
  <c r="D92" i="14"/>
  <c r="H92" i="14"/>
  <c r="BJ4" i="2"/>
  <c r="N92" i="14"/>
  <c r="P92" i="14"/>
  <c r="J92" i="14" s="1"/>
  <c r="T92" i="14"/>
  <c r="X92" i="14"/>
  <c r="R92" i="14" s="1"/>
  <c r="AB92" i="14"/>
  <c r="AF92" i="14"/>
  <c r="AB93" i="14"/>
  <c r="AB94" i="14"/>
  <c r="AB95" i="14"/>
  <c r="AB96" i="14"/>
  <c r="AB97" i="14"/>
  <c r="D98" i="14"/>
  <c r="H98" i="14"/>
  <c r="AD98" i="14" s="1"/>
  <c r="L98" i="14"/>
  <c r="N98" i="14"/>
  <c r="P98" i="14"/>
  <c r="J98" i="14" s="1"/>
  <c r="T98" i="14"/>
  <c r="X98" i="14"/>
  <c r="R98" i="14" s="1"/>
  <c r="AB98" i="14"/>
  <c r="AF98" i="14"/>
  <c r="B98" i="14" s="1"/>
  <c r="AB99" i="14"/>
  <c r="AB100" i="14"/>
  <c r="D101" i="14"/>
  <c r="V101" i="14" s="1"/>
  <c r="H101" i="14"/>
  <c r="AD101" i="14" s="1"/>
  <c r="J101" i="14"/>
  <c r="L101" i="14"/>
  <c r="F101" i="14" s="1"/>
  <c r="N101" i="14"/>
  <c r="P101" i="14"/>
  <c r="T101" i="14"/>
  <c r="AB101" i="14"/>
  <c r="AF101" i="14"/>
  <c r="D102" i="14"/>
  <c r="V102" i="14" s="1"/>
  <c r="H102" i="14"/>
  <c r="L102" i="14"/>
  <c r="F102" i="14"/>
  <c r="N102" i="14"/>
  <c r="P102" i="14"/>
  <c r="T102" i="14"/>
  <c r="AB102" i="14"/>
  <c r="AD102" i="14"/>
  <c r="AF102" i="14"/>
  <c r="B102" i="14" s="1"/>
  <c r="D103" i="14"/>
  <c r="V103" i="14" s="1"/>
  <c r="H103" i="14"/>
  <c r="AD103" i="14" s="1"/>
  <c r="L103" i="14"/>
  <c r="N103" i="14"/>
  <c r="P103" i="14"/>
  <c r="J103" i="14" s="1"/>
  <c r="T103" i="14"/>
  <c r="Z103" i="14" s="1"/>
  <c r="BJ150" i="2"/>
  <c r="AB103" i="14"/>
  <c r="AF103" i="14"/>
  <c r="B103" i="14" s="1"/>
  <c r="AB104" i="14"/>
  <c r="AB105" i="14"/>
  <c r="AB106" i="14"/>
  <c r="AB107" i="14"/>
  <c r="AB108" i="14"/>
  <c r="AB109" i="14"/>
  <c r="AB110" i="14"/>
  <c r="AB111" i="14"/>
  <c r="AB112" i="14"/>
  <c r="V113" i="14"/>
  <c r="L113" i="14"/>
  <c r="F113" i="14" s="1"/>
  <c r="N113" i="14"/>
  <c r="P113" i="14"/>
  <c r="J113" i="14" s="1"/>
  <c r="T113" i="14"/>
  <c r="X113" i="14"/>
  <c r="R113" i="14" s="1"/>
  <c r="AB113" i="14"/>
  <c r="AD113" i="14"/>
  <c r="AF113" i="14"/>
  <c r="B113" i="14"/>
  <c r="L114" i="14"/>
  <c r="F114" i="14" s="1"/>
  <c r="N114" i="14"/>
  <c r="P114" i="14"/>
  <c r="J114" i="14" s="1"/>
  <c r="R114" i="14"/>
  <c r="T114" i="14"/>
  <c r="Z114" i="14" s="1"/>
  <c r="V114" i="14"/>
  <c r="X114" i="14"/>
  <c r="AB114" i="14"/>
  <c r="AD114" i="14"/>
  <c r="AF114" i="14"/>
  <c r="B114" i="14" s="1"/>
  <c r="L115" i="14"/>
  <c r="F115" i="14" s="1"/>
  <c r="N115" i="14"/>
  <c r="P115" i="14"/>
  <c r="J115" i="14" s="1"/>
  <c r="T115" i="14"/>
  <c r="Z115" i="14"/>
  <c r="V115" i="14"/>
  <c r="X115" i="14"/>
  <c r="R115" i="14" s="1"/>
  <c r="AB115" i="14"/>
  <c r="AD115" i="14"/>
  <c r="AF115" i="14"/>
  <c r="B115" i="14" s="1"/>
  <c r="V116" i="14"/>
  <c r="L116" i="14"/>
  <c r="F116" i="14" s="1"/>
  <c r="N116" i="14"/>
  <c r="P116" i="14"/>
  <c r="J116" i="14" s="1"/>
  <c r="T116" i="14"/>
  <c r="Z116" i="14" s="1"/>
  <c r="X116" i="14"/>
  <c r="R116" i="14"/>
  <c r="AB116" i="14"/>
  <c r="AB117" i="14"/>
  <c r="AB118" i="14"/>
  <c r="AD116" i="14"/>
  <c r="AF116" i="14"/>
  <c r="B116" i="14" s="1"/>
  <c r="V119" i="14"/>
  <c r="L119" i="14"/>
  <c r="F119" i="14" s="1"/>
  <c r="N119" i="14"/>
  <c r="P119" i="14"/>
  <c r="J119" i="14" s="1"/>
  <c r="T119" i="14"/>
  <c r="Z119" i="14" s="1"/>
  <c r="X119" i="14"/>
  <c r="R119" i="14" s="1"/>
  <c r="AB119" i="14"/>
  <c r="AD119" i="14"/>
  <c r="AF119" i="14"/>
  <c r="B119" i="14" s="1"/>
  <c r="L120" i="14"/>
  <c r="F120" i="14" s="1"/>
  <c r="N120" i="14"/>
  <c r="P120" i="14"/>
  <c r="T120" i="14"/>
  <c r="Z120" i="14" s="1"/>
  <c r="V120" i="14"/>
  <c r="X120" i="14"/>
  <c r="R120" i="14" s="1"/>
  <c r="AB120" i="14"/>
  <c r="AD120" i="14"/>
  <c r="AF120" i="14"/>
  <c r="B120" i="14" s="1"/>
  <c r="V121" i="14"/>
  <c r="L121" i="14"/>
  <c r="F121" i="14" s="1"/>
  <c r="N121" i="14"/>
  <c r="P121" i="14"/>
  <c r="J121" i="14" s="1"/>
  <c r="T121" i="14"/>
  <c r="Z121" i="14" s="1"/>
  <c r="X121" i="14"/>
  <c r="R121" i="14" s="1"/>
  <c r="AB121" i="14"/>
  <c r="AD121" i="14"/>
  <c r="AF121" i="14"/>
  <c r="B121" i="14" s="1"/>
  <c r="L122" i="14"/>
  <c r="F122" i="14" s="1"/>
  <c r="N122" i="14"/>
  <c r="P122" i="14"/>
  <c r="J122" i="14" s="1"/>
  <c r="T122" i="14"/>
  <c r="Z122" i="14" s="1"/>
  <c r="V122" i="14"/>
  <c r="X122" i="14"/>
  <c r="R122" i="14" s="1"/>
  <c r="AB122" i="14"/>
  <c r="AD122" i="14"/>
  <c r="AF122" i="14"/>
  <c r="B122" i="14" s="1"/>
  <c r="L123" i="14"/>
  <c r="F123" i="14" s="1"/>
  <c r="N123" i="14"/>
  <c r="P123" i="14"/>
  <c r="J123" i="14" s="1"/>
  <c r="T123" i="14"/>
  <c r="V123" i="14"/>
  <c r="X123" i="14"/>
  <c r="R123" i="14" s="1"/>
  <c r="AB123" i="14"/>
  <c r="AD123" i="14"/>
  <c r="AF123" i="14"/>
  <c r="B123" i="14" s="1"/>
  <c r="V124" i="14"/>
  <c r="L124" i="14"/>
  <c r="F124" i="14" s="1"/>
  <c r="N124" i="14"/>
  <c r="P124" i="14"/>
  <c r="J124" i="14" s="1"/>
  <c r="T124" i="14"/>
  <c r="Z124" i="14" s="1"/>
  <c r="X124" i="14"/>
  <c r="R124" i="14" s="1"/>
  <c r="AB124" i="14"/>
  <c r="AD124" i="14"/>
  <c r="AF124" i="14"/>
  <c r="B124" i="14" s="1"/>
  <c r="V125" i="14"/>
  <c r="L125" i="14"/>
  <c r="F125" i="14" s="1"/>
  <c r="N125" i="14"/>
  <c r="P125" i="14"/>
  <c r="J125" i="14" s="1"/>
  <c r="T125" i="14"/>
  <c r="Z125" i="14"/>
  <c r="X125" i="14"/>
  <c r="R125" i="14" s="1"/>
  <c r="AB125" i="14"/>
  <c r="AD125" i="14"/>
  <c r="AF125" i="14"/>
  <c r="B125" i="14" s="1"/>
  <c r="L126" i="14"/>
  <c r="F126" i="14" s="1"/>
  <c r="N126" i="14"/>
  <c r="P126" i="14"/>
  <c r="J126" i="14" s="1"/>
  <c r="T126" i="14"/>
  <c r="Z126" i="14" s="1"/>
  <c r="V126" i="14"/>
  <c r="X126" i="14"/>
  <c r="R126" i="14" s="1"/>
  <c r="AB126" i="14"/>
  <c r="AD126" i="14"/>
  <c r="AF126" i="14"/>
  <c r="V127" i="14"/>
  <c r="L127" i="14"/>
  <c r="F127" i="14" s="1"/>
  <c r="N127" i="14"/>
  <c r="P127" i="14"/>
  <c r="J127" i="14" s="1"/>
  <c r="T127" i="14"/>
  <c r="Z127" i="14" s="1"/>
  <c r="X127" i="14"/>
  <c r="AB127" i="14"/>
  <c r="AD127" i="14"/>
  <c r="AF127" i="14"/>
  <c r="B127" i="14" s="1"/>
  <c r="L128" i="14"/>
  <c r="F128" i="14" s="1"/>
  <c r="N128" i="14"/>
  <c r="P128" i="14"/>
  <c r="J128" i="14" s="1"/>
  <c r="R128" i="14"/>
  <c r="T128" i="14"/>
  <c r="Z128" i="14" s="1"/>
  <c r="V128" i="14"/>
  <c r="X128" i="14"/>
  <c r="AB128" i="14"/>
  <c r="AD128" i="14"/>
  <c r="AF128" i="14"/>
  <c r="B128" i="14" s="1"/>
  <c r="V129" i="14"/>
  <c r="L129" i="14"/>
  <c r="F129" i="14" s="1"/>
  <c r="N129" i="14"/>
  <c r="P129" i="14"/>
  <c r="J129" i="14" s="1"/>
  <c r="T129" i="14"/>
  <c r="Z129" i="14" s="1"/>
  <c r="X129" i="14"/>
  <c r="R129" i="14" s="1"/>
  <c r="AB129" i="14"/>
  <c r="AD129" i="14"/>
  <c r="AF129" i="14"/>
  <c r="B129" i="14" s="1"/>
  <c r="V130" i="14"/>
  <c r="L130" i="14"/>
  <c r="F130" i="14" s="1"/>
  <c r="N130" i="14"/>
  <c r="P130" i="14"/>
  <c r="J130" i="14" s="1"/>
  <c r="T130" i="14"/>
  <c r="Z130" i="14" s="1"/>
  <c r="X130" i="14"/>
  <c r="R130" i="14" s="1"/>
  <c r="AB130" i="14"/>
  <c r="AD130" i="14"/>
  <c r="AF130" i="14"/>
  <c r="B130" i="14" s="1"/>
  <c r="L131" i="14"/>
  <c r="N131" i="14"/>
  <c r="P131" i="14"/>
  <c r="T131" i="14"/>
  <c r="Z131" i="14"/>
  <c r="V131" i="14"/>
  <c r="X131" i="14"/>
  <c r="R131" i="14"/>
  <c r="AB131" i="14"/>
  <c r="AD131" i="14"/>
  <c r="AF131" i="14"/>
  <c r="V132" i="14"/>
  <c r="L132" i="14"/>
  <c r="N132" i="14"/>
  <c r="P132" i="14"/>
  <c r="T132" i="14"/>
  <c r="Z132" i="14"/>
  <c r="X132" i="14"/>
  <c r="R132" i="14"/>
  <c r="AB132" i="14"/>
  <c r="AD132" i="14"/>
  <c r="AF132" i="14"/>
  <c r="V133" i="14"/>
  <c r="L133" i="14"/>
  <c r="N133" i="14"/>
  <c r="P133" i="14"/>
  <c r="T133" i="14"/>
  <c r="Z133" i="14"/>
  <c r="X133" i="14"/>
  <c r="R133" i="14"/>
  <c r="AB133" i="14"/>
  <c r="AD133" i="14"/>
  <c r="AF133" i="14"/>
  <c r="L134" i="14"/>
  <c r="N134" i="14"/>
  <c r="P134" i="14"/>
  <c r="T134" i="14"/>
  <c r="Z134" i="14"/>
  <c r="V134" i="14"/>
  <c r="X134" i="14"/>
  <c r="R134" i="14"/>
  <c r="AB134" i="14"/>
  <c r="AD134" i="14"/>
  <c r="AF134" i="14"/>
  <c r="V135" i="14"/>
  <c r="L135" i="14"/>
  <c r="N135" i="14"/>
  <c r="P135" i="14"/>
  <c r="R135" i="14"/>
  <c r="T135" i="14"/>
  <c r="Z135" i="14"/>
  <c r="X135" i="14"/>
  <c r="AB135" i="14"/>
  <c r="AD135" i="14"/>
  <c r="AF135" i="14"/>
  <c r="L136" i="14"/>
  <c r="N136" i="14"/>
  <c r="P136" i="14"/>
  <c r="R136" i="14"/>
  <c r="T136" i="14"/>
  <c r="Z136" i="14"/>
  <c r="V136" i="14"/>
  <c r="X136" i="14"/>
  <c r="AB136" i="14"/>
  <c r="AD136" i="14"/>
  <c r="AF136" i="14"/>
  <c r="V137" i="14"/>
  <c r="L137" i="14"/>
  <c r="N137" i="14"/>
  <c r="P137" i="14"/>
  <c r="R137" i="14"/>
  <c r="T137" i="14"/>
  <c r="Z137" i="14"/>
  <c r="X137" i="14"/>
  <c r="AB137" i="14"/>
  <c r="AD137" i="14"/>
  <c r="AF137" i="14"/>
  <c r="V138" i="14"/>
  <c r="L138" i="14"/>
  <c r="N138" i="14"/>
  <c r="P138" i="14"/>
  <c r="R138" i="14"/>
  <c r="T138" i="14"/>
  <c r="Z138" i="14"/>
  <c r="X138" i="14"/>
  <c r="AB138" i="14"/>
  <c r="AD138" i="14"/>
  <c r="AF138" i="14"/>
  <c r="L139" i="14"/>
  <c r="N139" i="14"/>
  <c r="P139" i="14"/>
  <c r="T139" i="14"/>
  <c r="Z139" i="14"/>
  <c r="V139" i="14"/>
  <c r="X139" i="14"/>
  <c r="R139" i="14"/>
  <c r="AB139" i="14"/>
  <c r="AD139" i="14"/>
  <c r="AF139" i="14"/>
  <c r="V140" i="14"/>
  <c r="L140" i="14"/>
  <c r="N140" i="14"/>
  <c r="P140" i="14"/>
  <c r="T140" i="14"/>
  <c r="Z140" i="14"/>
  <c r="X140" i="14"/>
  <c r="R140" i="14"/>
  <c r="AB140" i="14"/>
  <c r="AD140" i="14"/>
  <c r="AF140" i="14"/>
  <c r="V141" i="14"/>
  <c r="L141" i="14"/>
  <c r="N141" i="14"/>
  <c r="P141" i="14"/>
  <c r="T141" i="14"/>
  <c r="Z141" i="14"/>
  <c r="X141" i="14"/>
  <c r="R141" i="14"/>
  <c r="AB141" i="14"/>
  <c r="AD141" i="14"/>
  <c r="AF141" i="14"/>
  <c r="L142" i="14"/>
  <c r="N142" i="14"/>
  <c r="P142" i="14"/>
  <c r="T142" i="14"/>
  <c r="Z142" i="14"/>
  <c r="V142" i="14"/>
  <c r="X142" i="14"/>
  <c r="R142" i="14"/>
  <c r="AB142" i="14"/>
  <c r="AD142" i="14"/>
  <c r="AF142" i="14"/>
  <c r="V143" i="14"/>
  <c r="L143" i="14"/>
  <c r="N143" i="14"/>
  <c r="P143" i="14"/>
  <c r="R143" i="14"/>
  <c r="T143" i="14"/>
  <c r="Z143" i="14"/>
  <c r="X143" i="14"/>
  <c r="AB143" i="14"/>
  <c r="AD143" i="14"/>
  <c r="AF143" i="14"/>
  <c r="L144" i="14"/>
  <c r="N144" i="14"/>
  <c r="P144" i="14"/>
  <c r="R144" i="14"/>
  <c r="T144" i="14"/>
  <c r="Z144" i="14"/>
  <c r="V144" i="14"/>
  <c r="X144" i="14"/>
  <c r="AB144" i="14"/>
  <c r="AD144" i="14"/>
  <c r="AF144" i="14"/>
  <c r="V145" i="14"/>
  <c r="L145" i="14"/>
  <c r="N145" i="14"/>
  <c r="P145" i="14"/>
  <c r="R145" i="14"/>
  <c r="T145" i="14"/>
  <c r="Z145" i="14"/>
  <c r="X145" i="14"/>
  <c r="AB145" i="14"/>
  <c r="AD145" i="14"/>
  <c r="AF145" i="14"/>
  <c r="L146" i="14"/>
  <c r="N146" i="14"/>
  <c r="P146" i="14"/>
  <c r="R146" i="14"/>
  <c r="T146" i="14"/>
  <c r="Z146" i="14"/>
  <c r="V146" i="14"/>
  <c r="X146" i="14"/>
  <c r="AB146" i="14"/>
  <c r="AD146" i="14"/>
  <c r="AF146" i="14"/>
  <c r="V147" i="14"/>
  <c r="L147" i="14"/>
  <c r="N147" i="14"/>
  <c r="P147" i="14"/>
  <c r="T147" i="14"/>
  <c r="Z147" i="14"/>
  <c r="X147" i="14"/>
  <c r="R147" i="14"/>
  <c r="AB147" i="14"/>
  <c r="AD147" i="14"/>
  <c r="AF147" i="14"/>
  <c r="V148" i="14"/>
  <c r="L148" i="14"/>
  <c r="N148" i="14"/>
  <c r="P148" i="14"/>
  <c r="T148" i="14"/>
  <c r="Z148" i="14"/>
  <c r="X148" i="14"/>
  <c r="R148" i="14"/>
  <c r="AB148" i="14"/>
  <c r="AD148" i="14"/>
  <c r="AF148" i="14"/>
  <c r="V149" i="14"/>
  <c r="L149" i="14"/>
  <c r="N149" i="14"/>
  <c r="P149" i="14"/>
  <c r="T149" i="14"/>
  <c r="Z149" i="14"/>
  <c r="X149" i="14"/>
  <c r="R149" i="14"/>
  <c r="AB149" i="14"/>
  <c r="AD149" i="14"/>
  <c r="AF149" i="14"/>
  <c r="L150" i="14"/>
  <c r="N150" i="14"/>
  <c r="P150" i="14"/>
  <c r="T150" i="14"/>
  <c r="Z150" i="14"/>
  <c r="V150" i="14"/>
  <c r="X150" i="14"/>
  <c r="R150" i="14"/>
  <c r="AB150" i="14"/>
  <c r="AD150" i="14"/>
  <c r="AF150" i="14"/>
  <c r="V151" i="14"/>
  <c r="L151" i="14"/>
  <c r="N151" i="14"/>
  <c r="P151" i="14"/>
  <c r="R151" i="14"/>
  <c r="T151" i="14"/>
  <c r="Z151" i="14"/>
  <c r="X151" i="14"/>
  <c r="AB151" i="14"/>
  <c r="AD151" i="14"/>
  <c r="AF151" i="14"/>
  <c r="L152" i="14"/>
  <c r="N152" i="14"/>
  <c r="P152" i="14"/>
  <c r="R152" i="14"/>
  <c r="T152" i="14"/>
  <c r="Z152" i="14"/>
  <c r="V152" i="14"/>
  <c r="X152" i="14"/>
  <c r="AB152" i="14"/>
  <c r="AD152" i="14"/>
  <c r="AF152" i="14"/>
  <c r="V153" i="14"/>
  <c r="L153" i="14"/>
  <c r="N153" i="14"/>
  <c r="P153" i="14"/>
  <c r="R153" i="14"/>
  <c r="T153" i="14"/>
  <c r="Z153" i="14"/>
  <c r="X153" i="14"/>
  <c r="AB153" i="14"/>
  <c r="AD153" i="14"/>
  <c r="AF153" i="14"/>
  <c r="L154" i="14"/>
  <c r="N154" i="14"/>
  <c r="P154" i="14"/>
  <c r="R154" i="14"/>
  <c r="T154" i="14"/>
  <c r="Z154" i="14"/>
  <c r="V154" i="14"/>
  <c r="X154" i="14"/>
  <c r="AB154" i="14"/>
  <c r="AD154" i="14"/>
  <c r="AF154" i="14"/>
  <c r="V155" i="14"/>
  <c r="L155" i="14"/>
  <c r="N155" i="14"/>
  <c r="P155" i="14"/>
  <c r="T155" i="14"/>
  <c r="Z155" i="14"/>
  <c r="X155" i="14"/>
  <c r="R155" i="14"/>
  <c r="AB155" i="14"/>
  <c r="AD155" i="14"/>
  <c r="AF155" i="14"/>
  <c r="V156" i="14"/>
  <c r="L156" i="14"/>
  <c r="N156" i="14"/>
  <c r="P156" i="14"/>
  <c r="T156" i="14"/>
  <c r="Z156" i="14"/>
  <c r="X156" i="14"/>
  <c r="R156" i="14"/>
  <c r="AB156" i="14"/>
  <c r="AD156" i="14"/>
  <c r="AF156" i="14"/>
  <c r="V157" i="14"/>
  <c r="L157" i="14"/>
  <c r="N157" i="14"/>
  <c r="P157" i="14"/>
  <c r="T157" i="14"/>
  <c r="Z157" i="14"/>
  <c r="X157" i="14"/>
  <c r="R157" i="14"/>
  <c r="AB157" i="14"/>
  <c r="AD157" i="14"/>
  <c r="AF157" i="14"/>
  <c r="L158" i="14"/>
  <c r="N158" i="14"/>
  <c r="P158" i="14"/>
  <c r="T158" i="14"/>
  <c r="Z158" i="14"/>
  <c r="V158" i="14"/>
  <c r="X158" i="14"/>
  <c r="R158" i="14"/>
  <c r="AB158" i="14"/>
  <c r="AD158" i="14"/>
  <c r="AF158" i="14"/>
  <c r="V159" i="14"/>
  <c r="L159" i="14"/>
  <c r="N159" i="14"/>
  <c r="P159" i="14"/>
  <c r="R159" i="14"/>
  <c r="T159" i="14"/>
  <c r="Z159" i="14"/>
  <c r="X159" i="14"/>
  <c r="AB159" i="14"/>
  <c r="AD159" i="14"/>
  <c r="AF159" i="14"/>
  <c r="L160" i="14"/>
  <c r="N160" i="14"/>
  <c r="P160" i="14"/>
  <c r="R160" i="14"/>
  <c r="T160" i="14"/>
  <c r="Z160" i="14"/>
  <c r="V160" i="14"/>
  <c r="X160" i="14"/>
  <c r="AB160" i="14"/>
  <c r="AD160" i="14"/>
  <c r="AF160" i="14"/>
  <c r="V161" i="14"/>
  <c r="L161" i="14"/>
  <c r="N161" i="14"/>
  <c r="P161" i="14"/>
  <c r="R161" i="14"/>
  <c r="T161" i="14"/>
  <c r="Z161" i="14"/>
  <c r="X161" i="14"/>
  <c r="AB161" i="14"/>
  <c r="AD161" i="14"/>
  <c r="AF161" i="14"/>
  <c r="V162" i="14"/>
  <c r="L162" i="14"/>
  <c r="N162" i="14"/>
  <c r="P162" i="14"/>
  <c r="R162" i="14"/>
  <c r="T162" i="14"/>
  <c r="Z162" i="14"/>
  <c r="X162" i="14"/>
  <c r="AB162" i="14"/>
  <c r="AD162" i="14"/>
  <c r="AF162" i="14"/>
  <c r="V163" i="14"/>
  <c r="L163" i="14"/>
  <c r="N163" i="14"/>
  <c r="P163" i="14"/>
  <c r="T163" i="14"/>
  <c r="Z163" i="14"/>
  <c r="X163" i="14"/>
  <c r="R163" i="14"/>
  <c r="AB163" i="14"/>
  <c r="AD163" i="14"/>
  <c r="AF163" i="14"/>
  <c r="V164" i="14"/>
  <c r="L164" i="14"/>
  <c r="N164" i="14"/>
  <c r="P164" i="14"/>
  <c r="T164" i="14"/>
  <c r="Z164" i="14"/>
  <c r="X164" i="14"/>
  <c r="R164" i="14"/>
  <c r="AB164" i="14"/>
  <c r="AD164" i="14"/>
  <c r="AF164" i="14"/>
  <c r="L165" i="14"/>
  <c r="N165" i="14"/>
  <c r="P165" i="14"/>
  <c r="T165" i="14"/>
  <c r="Z165" i="14"/>
  <c r="V165" i="14"/>
  <c r="X165" i="14"/>
  <c r="R165" i="14"/>
  <c r="AB165" i="14"/>
  <c r="AD165" i="14"/>
  <c r="AF165" i="14"/>
  <c r="L166" i="14"/>
  <c r="N166" i="14"/>
  <c r="P166" i="14"/>
  <c r="T166" i="14"/>
  <c r="Z166" i="14"/>
  <c r="V166" i="14"/>
  <c r="X166" i="14"/>
  <c r="R166" i="14"/>
  <c r="AB166" i="14"/>
  <c r="AD166" i="14"/>
  <c r="AF166" i="14"/>
  <c r="V167" i="14"/>
  <c r="L167" i="14"/>
  <c r="N167" i="14"/>
  <c r="P167" i="14"/>
  <c r="R167" i="14"/>
  <c r="T167" i="14"/>
  <c r="Z167" i="14"/>
  <c r="X167" i="14"/>
  <c r="AB167" i="14"/>
  <c r="AD167" i="14"/>
  <c r="AF167" i="14"/>
  <c r="L168" i="14"/>
  <c r="N168" i="14"/>
  <c r="P168" i="14"/>
  <c r="R168" i="14"/>
  <c r="T168" i="14"/>
  <c r="Z168" i="14"/>
  <c r="V168" i="14"/>
  <c r="X168" i="14"/>
  <c r="AB168" i="14"/>
  <c r="AD168" i="14"/>
  <c r="AF168" i="14"/>
  <c r="V169" i="14"/>
  <c r="L169" i="14"/>
  <c r="N169" i="14"/>
  <c r="P169" i="14"/>
  <c r="R169" i="14"/>
  <c r="T169" i="14"/>
  <c r="Z169" i="14"/>
  <c r="X169" i="14"/>
  <c r="AB169" i="14"/>
  <c r="AD169" i="14"/>
  <c r="AF169" i="14"/>
  <c r="V170" i="14"/>
  <c r="L170" i="14"/>
  <c r="N170" i="14"/>
  <c r="P170" i="14"/>
  <c r="R170" i="14"/>
  <c r="T170" i="14"/>
  <c r="Z170" i="14"/>
  <c r="X170" i="14"/>
  <c r="AB170" i="14"/>
  <c r="AD170" i="14"/>
  <c r="AF170" i="14"/>
  <c r="V171" i="14"/>
  <c r="L171" i="14"/>
  <c r="N171" i="14"/>
  <c r="P171" i="14"/>
  <c r="T171" i="14"/>
  <c r="Z171" i="14"/>
  <c r="X171" i="14"/>
  <c r="R171" i="14"/>
  <c r="AB171" i="14"/>
  <c r="AD171" i="14"/>
  <c r="AF171" i="14"/>
  <c r="V172" i="14"/>
  <c r="L172" i="14"/>
  <c r="N172" i="14"/>
  <c r="P172" i="14"/>
  <c r="T172" i="14"/>
  <c r="Z172" i="14"/>
  <c r="X172" i="14"/>
  <c r="R172" i="14"/>
  <c r="AB172" i="14"/>
  <c r="AD172" i="14"/>
  <c r="AF172" i="14"/>
  <c r="L173" i="14"/>
  <c r="N173" i="14"/>
  <c r="P173" i="14"/>
  <c r="T173" i="14"/>
  <c r="Z173" i="14"/>
  <c r="V173" i="14"/>
  <c r="X173" i="14"/>
  <c r="R173" i="14"/>
  <c r="AB173" i="14"/>
  <c r="AD173" i="14"/>
  <c r="AF173" i="14"/>
  <c r="L174" i="14"/>
  <c r="N174" i="14"/>
  <c r="P174" i="14"/>
  <c r="T174" i="14"/>
  <c r="Z174" i="14"/>
  <c r="V174" i="14"/>
  <c r="X174" i="14"/>
  <c r="R174" i="14"/>
  <c r="AB174" i="14"/>
  <c r="AD174" i="14"/>
  <c r="AF174" i="14"/>
  <c r="V175" i="14"/>
  <c r="AD175" i="14"/>
  <c r="L175" i="14"/>
  <c r="N175" i="14"/>
  <c r="P175" i="14"/>
  <c r="T175" i="14"/>
  <c r="Z175" i="14"/>
  <c r="X175" i="14"/>
  <c r="R175" i="14"/>
  <c r="AB175" i="14"/>
  <c r="AF175" i="14"/>
  <c r="V176" i="14"/>
  <c r="AD176" i="14"/>
  <c r="L176" i="14"/>
  <c r="N176" i="14"/>
  <c r="P176" i="14"/>
  <c r="T176" i="14"/>
  <c r="X176" i="14"/>
  <c r="R176" i="14"/>
  <c r="Z176" i="14"/>
  <c r="AB176" i="14"/>
  <c r="AF176" i="14"/>
  <c r="V177" i="14"/>
  <c r="L177" i="14"/>
  <c r="N177" i="14"/>
  <c r="P177" i="14"/>
  <c r="T177" i="14"/>
  <c r="X177" i="14"/>
  <c r="R177" i="14"/>
  <c r="Z177" i="14"/>
  <c r="AB177" i="14"/>
  <c r="AD177" i="14"/>
  <c r="AF177" i="14"/>
  <c r="V178" i="14"/>
  <c r="L178" i="14"/>
  <c r="N178" i="14"/>
  <c r="P178" i="14"/>
  <c r="T178" i="14"/>
  <c r="X178" i="14"/>
  <c r="R178" i="14"/>
  <c r="Z178" i="14"/>
  <c r="AB178" i="14"/>
  <c r="AD178" i="14"/>
  <c r="AF178" i="14"/>
  <c r="V179" i="14"/>
  <c r="L179" i="14"/>
  <c r="N179" i="14"/>
  <c r="P179" i="14"/>
  <c r="T179" i="14"/>
  <c r="X179" i="14"/>
  <c r="R179" i="14"/>
  <c r="Z179" i="14"/>
  <c r="AB179" i="14"/>
  <c r="AD179" i="14"/>
  <c r="AF179" i="14"/>
  <c r="V180" i="14"/>
  <c r="L180" i="14"/>
  <c r="N180" i="14"/>
  <c r="P180" i="14"/>
  <c r="T180" i="14"/>
  <c r="Z180" i="14"/>
  <c r="X180" i="14"/>
  <c r="R180" i="14"/>
  <c r="AB180" i="14"/>
  <c r="AD180" i="14"/>
  <c r="AF180" i="14"/>
  <c r="V181" i="14"/>
  <c r="AD181" i="14"/>
  <c r="L181" i="14"/>
  <c r="N181" i="14"/>
  <c r="P181" i="14"/>
  <c r="T181" i="14"/>
  <c r="Z181" i="14"/>
  <c r="X181" i="14"/>
  <c r="R181" i="14"/>
  <c r="AB181" i="14"/>
  <c r="AF181" i="14"/>
  <c r="V182" i="14"/>
  <c r="L182" i="14"/>
  <c r="N182" i="14"/>
  <c r="P182" i="14"/>
  <c r="T182" i="14"/>
  <c r="Z182" i="14"/>
  <c r="X182" i="14"/>
  <c r="R182" i="14"/>
  <c r="AB182" i="14"/>
  <c r="AD182" i="14"/>
  <c r="AF182" i="14"/>
  <c r="V183" i="14"/>
  <c r="AD183" i="14"/>
  <c r="L183" i="14"/>
  <c r="N183" i="14"/>
  <c r="P183" i="14"/>
  <c r="T183" i="14"/>
  <c r="Z183" i="14"/>
  <c r="X183" i="14"/>
  <c r="R183" i="14"/>
  <c r="AB183" i="14"/>
  <c r="AF183" i="14"/>
  <c r="V184" i="14"/>
  <c r="AD184" i="14"/>
  <c r="L184" i="14"/>
  <c r="N184" i="14"/>
  <c r="P184" i="14"/>
  <c r="T184" i="14"/>
  <c r="X184" i="14"/>
  <c r="R184" i="14"/>
  <c r="Z184" i="14"/>
  <c r="AB184" i="14"/>
  <c r="AF184" i="14"/>
  <c r="V185" i="14"/>
  <c r="L185" i="14"/>
  <c r="N185" i="14"/>
  <c r="P185" i="14"/>
  <c r="T185" i="14"/>
  <c r="X185" i="14"/>
  <c r="R185" i="14"/>
  <c r="Z185" i="14"/>
  <c r="AB185" i="14"/>
  <c r="AD185" i="14"/>
  <c r="AF185" i="14"/>
  <c r="V186" i="14"/>
  <c r="L186" i="14"/>
  <c r="N186" i="14"/>
  <c r="P186" i="14"/>
  <c r="T186" i="14"/>
  <c r="X186" i="14"/>
  <c r="R186" i="14"/>
  <c r="Z186" i="14"/>
  <c r="AB186" i="14"/>
  <c r="AD186" i="14"/>
  <c r="AF186" i="14"/>
  <c r="V187" i="14"/>
  <c r="L187" i="14"/>
  <c r="N187" i="14"/>
  <c r="P187" i="14"/>
  <c r="T187" i="14"/>
  <c r="X187" i="14"/>
  <c r="R187" i="14"/>
  <c r="Z187" i="14"/>
  <c r="AB187" i="14"/>
  <c r="AD187" i="14"/>
  <c r="AF187" i="14"/>
  <c r="V188" i="14"/>
  <c r="L188" i="14"/>
  <c r="N188" i="14"/>
  <c r="P188" i="14"/>
  <c r="T188" i="14"/>
  <c r="Z188" i="14"/>
  <c r="X188" i="14"/>
  <c r="R188" i="14"/>
  <c r="AB188" i="14"/>
  <c r="AD188" i="14"/>
  <c r="AF188" i="14"/>
  <c r="V189" i="14"/>
  <c r="AD189" i="14"/>
  <c r="L189" i="14"/>
  <c r="N189" i="14"/>
  <c r="P189" i="14"/>
  <c r="T189" i="14"/>
  <c r="Z189" i="14"/>
  <c r="X189" i="14"/>
  <c r="R189" i="14"/>
  <c r="AB189" i="14"/>
  <c r="AF189" i="14"/>
  <c r="V190" i="14"/>
  <c r="L190" i="14"/>
  <c r="N190" i="14"/>
  <c r="P190" i="14"/>
  <c r="T190" i="14"/>
  <c r="Z190" i="14"/>
  <c r="X190" i="14"/>
  <c r="R190" i="14"/>
  <c r="AB190" i="14"/>
  <c r="AD190" i="14"/>
  <c r="AF190" i="14"/>
  <c r="V191" i="14"/>
  <c r="AD191" i="14"/>
  <c r="L191" i="14"/>
  <c r="N191" i="14"/>
  <c r="P191" i="14"/>
  <c r="T191" i="14"/>
  <c r="Z191" i="14"/>
  <c r="X191" i="14"/>
  <c r="R191" i="14"/>
  <c r="AB191" i="14"/>
  <c r="AF191" i="14"/>
  <c r="V192" i="14"/>
  <c r="AD192" i="14"/>
  <c r="L192" i="14"/>
  <c r="N192" i="14"/>
  <c r="P192" i="14"/>
  <c r="T192" i="14"/>
  <c r="X192" i="14"/>
  <c r="R192" i="14"/>
  <c r="Z192" i="14"/>
  <c r="AB192" i="14"/>
  <c r="AF192" i="14"/>
  <c r="V193" i="14"/>
  <c r="L193" i="14"/>
  <c r="N193" i="14"/>
  <c r="P193" i="14"/>
  <c r="T193" i="14"/>
  <c r="X193" i="14"/>
  <c r="R193" i="14"/>
  <c r="Z193" i="14"/>
  <c r="AB193" i="14"/>
  <c r="AD193" i="14"/>
  <c r="AF193" i="14"/>
  <c r="V194" i="14"/>
  <c r="L194" i="14"/>
  <c r="N194" i="14"/>
  <c r="P194" i="14"/>
  <c r="T194" i="14"/>
  <c r="X194" i="14"/>
  <c r="R194" i="14"/>
  <c r="Z194" i="14"/>
  <c r="AB194" i="14"/>
  <c r="AD194" i="14"/>
  <c r="AF194" i="14"/>
  <c r="V195" i="14"/>
  <c r="L195" i="14"/>
  <c r="N195" i="14"/>
  <c r="P195" i="14"/>
  <c r="T195" i="14"/>
  <c r="X195" i="14"/>
  <c r="R195" i="14"/>
  <c r="Z195" i="14"/>
  <c r="AB195" i="14"/>
  <c r="AD195" i="14"/>
  <c r="AF195" i="14"/>
  <c r="V196" i="14"/>
  <c r="L196" i="14"/>
  <c r="N196" i="14"/>
  <c r="P196" i="14"/>
  <c r="T196" i="14"/>
  <c r="Z196" i="14"/>
  <c r="X196" i="14"/>
  <c r="R196" i="14"/>
  <c r="AB196" i="14"/>
  <c r="AD196" i="14"/>
  <c r="AF196" i="14"/>
  <c r="V197" i="14"/>
  <c r="AD197" i="14"/>
  <c r="L197" i="14"/>
  <c r="N197" i="14"/>
  <c r="P197" i="14"/>
  <c r="T197" i="14"/>
  <c r="Z197" i="14"/>
  <c r="X197" i="14"/>
  <c r="R197" i="14"/>
  <c r="AB197" i="14"/>
  <c r="AF197" i="14"/>
  <c r="V198" i="14"/>
  <c r="L198" i="14"/>
  <c r="N198" i="14"/>
  <c r="P198" i="14"/>
  <c r="T198" i="14"/>
  <c r="Z198" i="14"/>
  <c r="X198" i="14"/>
  <c r="R198" i="14"/>
  <c r="AB198" i="14"/>
  <c r="AD198" i="14"/>
  <c r="AF198" i="14"/>
  <c r="V199" i="14"/>
  <c r="AD199" i="14"/>
  <c r="L199" i="14"/>
  <c r="N199" i="14"/>
  <c r="P199" i="14"/>
  <c r="T199" i="14"/>
  <c r="Z199" i="14"/>
  <c r="X199" i="14"/>
  <c r="R199" i="14"/>
  <c r="AB199" i="14"/>
  <c r="AF199" i="14"/>
  <c r="V200" i="14"/>
  <c r="AD200" i="14"/>
  <c r="L200" i="14"/>
  <c r="N200" i="14"/>
  <c r="P200" i="14"/>
  <c r="T200" i="14"/>
  <c r="X200" i="14"/>
  <c r="R200" i="14"/>
  <c r="Z200" i="14"/>
  <c r="AB200" i="14"/>
  <c r="AF200" i="14"/>
  <c r="H4" i="14"/>
  <c r="H5" i="14"/>
  <c r="BN48" i="2" s="1"/>
  <c r="H6" i="14"/>
  <c r="H7" i="14"/>
  <c r="AD7" i="14" s="1"/>
  <c r="H8" i="14"/>
  <c r="AD8" i="14" s="1"/>
  <c r="H9" i="14"/>
  <c r="H10" i="14"/>
  <c r="H11" i="14"/>
  <c r="AD11" i="14" s="1"/>
  <c r="H12" i="14"/>
  <c r="AD12" i="14" s="1"/>
  <c r="H13" i="14"/>
  <c r="H14" i="14"/>
  <c r="AD14" i="14" s="1"/>
  <c r="H15" i="14"/>
  <c r="AD15" i="14" s="1"/>
  <c r="H16" i="14"/>
  <c r="AD16" i="14" s="1"/>
  <c r="H17" i="14"/>
  <c r="H18" i="14"/>
  <c r="H19" i="14"/>
  <c r="AD19" i="14" s="1"/>
  <c r="H20" i="14"/>
  <c r="AD20" i="14" s="1"/>
  <c r="H21" i="14"/>
  <c r="AD21" i="14" s="1"/>
  <c r="H22" i="14"/>
  <c r="AD22" i="14" s="1"/>
  <c r="H23" i="14"/>
  <c r="AD23" i="14" s="1"/>
  <c r="H24" i="14"/>
  <c r="AD24" i="14" s="1"/>
  <c r="H25" i="14"/>
  <c r="AD25" i="14" s="1"/>
  <c r="H26" i="14"/>
  <c r="H27" i="14"/>
  <c r="AD27" i="14" s="1"/>
  <c r="H28" i="14"/>
  <c r="AD28" i="14" s="1"/>
  <c r="H29" i="14"/>
  <c r="H30" i="14"/>
  <c r="AD30" i="14" s="1"/>
  <c r="H31" i="14"/>
  <c r="H32" i="14"/>
  <c r="AD32" i="14" s="1"/>
  <c r="H33" i="14"/>
  <c r="H34" i="14"/>
  <c r="H35" i="14"/>
  <c r="AD35" i="14" s="1"/>
  <c r="H36" i="14"/>
  <c r="AD36" i="14" s="1"/>
  <c r="H37" i="14"/>
  <c r="H38" i="14"/>
  <c r="AD38" i="14" s="1"/>
  <c r="H39" i="14"/>
  <c r="AD39" i="14" s="1"/>
  <c r="H40" i="14"/>
  <c r="AD40" i="14" s="1"/>
  <c r="H41" i="14"/>
  <c r="H42" i="14"/>
  <c r="H43" i="14"/>
  <c r="AD43" i="14" s="1"/>
  <c r="H44" i="14"/>
  <c r="AD44" i="14" s="1"/>
  <c r="H45" i="14"/>
  <c r="H46" i="14"/>
  <c r="AD46" i="14" s="1"/>
  <c r="H47" i="14"/>
  <c r="AD47" i="14" s="1"/>
  <c r="H48" i="14"/>
  <c r="AD48" i="14" s="1"/>
  <c r="H49" i="14"/>
  <c r="H50" i="14"/>
  <c r="H51" i="14"/>
  <c r="AD51" i="14" s="1"/>
  <c r="H52" i="14"/>
  <c r="AD52" i="14" s="1"/>
  <c r="H53" i="14"/>
  <c r="AD53" i="14" s="1"/>
  <c r="H54" i="14"/>
  <c r="AD54" i="14" s="1"/>
  <c r="H55" i="14"/>
  <c r="AD55" i="14" s="1"/>
  <c r="H56" i="14"/>
  <c r="H57" i="14"/>
  <c r="H58" i="14"/>
  <c r="H59" i="14"/>
  <c r="AD59" i="14" s="1"/>
  <c r="H60" i="14"/>
  <c r="AD60" i="14" s="1"/>
  <c r="H61" i="14"/>
  <c r="AD61" i="14" s="1"/>
  <c r="H62" i="14"/>
  <c r="AD62" i="14" s="1"/>
  <c r="H63" i="14"/>
  <c r="AD63" i="14" s="1"/>
  <c r="H64" i="14"/>
  <c r="AD64" i="14" s="1"/>
  <c r="H65" i="14"/>
  <c r="AD65" i="14" s="1"/>
  <c r="H66" i="14"/>
  <c r="H67" i="14"/>
  <c r="AD67" i="14" s="1"/>
  <c r="H68" i="14"/>
  <c r="H69" i="14"/>
  <c r="H70" i="14"/>
  <c r="AD70" i="14" s="1"/>
  <c r="H71" i="14"/>
  <c r="AD71" i="14" s="1"/>
  <c r="H72" i="14"/>
  <c r="AD72" i="14" s="1"/>
  <c r="H73" i="14"/>
  <c r="AD73" i="14" s="1"/>
  <c r="H74" i="14"/>
  <c r="H75" i="14"/>
  <c r="AD75" i="14" s="1"/>
  <c r="H76" i="14"/>
  <c r="AD76" i="14" s="1"/>
  <c r="H77" i="14"/>
  <c r="H78" i="14"/>
  <c r="AD78" i="14" s="1"/>
  <c r="H79" i="14"/>
  <c r="AD79" i="14" s="1"/>
  <c r="H80" i="14"/>
  <c r="AD80" i="14" s="1"/>
  <c r="H81" i="14"/>
  <c r="AD81" i="14" s="1"/>
  <c r="H82" i="14"/>
  <c r="H83" i="14"/>
  <c r="AD83" i="14" s="1"/>
  <c r="H84" i="14"/>
  <c r="H85" i="14"/>
  <c r="H86" i="14"/>
  <c r="AD86" i="14" s="1"/>
  <c r="H87" i="14"/>
  <c r="AD87" i="14" s="1"/>
  <c r="H88" i="14"/>
  <c r="AD88" i="14" s="1"/>
  <c r="H89" i="14"/>
  <c r="AD89" i="14" s="1"/>
  <c r="H90" i="14"/>
  <c r="H91" i="14"/>
  <c r="AD91" i="14" s="1"/>
  <c r="L4" i="14"/>
  <c r="L5" i="14"/>
  <c r="L6" i="14"/>
  <c r="L7" i="14"/>
  <c r="L8" i="14"/>
  <c r="F8" i="14" s="1"/>
  <c r="L9" i="14"/>
  <c r="L10" i="14"/>
  <c r="L11" i="14"/>
  <c r="L12" i="14"/>
  <c r="F12" i="14" s="1"/>
  <c r="L13" i="14"/>
  <c r="L14" i="14"/>
  <c r="L15" i="14"/>
  <c r="L16" i="14"/>
  <c r="F16" i="14" s="1"/>
  <c r="L17" i="14"/>
  <c r="L18" i="14"/>
  <c r="L19" i="14"/>
  <c r="L20" i="14"/>
  <c r="F20" i="14" s="1"/>
  <c r="L21" i="14"/>
  <c r="L22" i="14"/>
  <c r="L23" i="14"/>
  <c r="L24" i="14"/>
  <c r="F24" i="14" s="1"/>
  <c r="L25" i="14"/>
  <c r="L26" i="14"/>
  <c r="L27" i="14"/>
  <c r="L28" i="14"/>
  <c r="F28" i="14" s="1"/>
  <c r="L29" i="14"/>
  <c r="L30" i="14"/>
  <c r="L31" i="14"/>
  <c r="L32" i="14"/>
  <c r="F32" i="14" s="1"/>
  <c r="L33" i="14"/>
  <c r="L34" i="14"/>
  <c r="L35" i="14"/>
  <c r="L36" i="14"/>
  <c r="F36" i="14" s="1"/>
  <c r="L37" i="14"/>
  <c r="L38" i="14"/>
  <c r="L39" i="14"/>
  <c r="L40" i="14"/>
  <c r="F40" i="14" s="1"/>
  <c r="L41" i="14"/>
  <c r="L42" i="14"/>
  <c r="L43" i="14"/>
  <c r="L44" i="14"/>
  <c r="F44" i="14" s="1"/>
  <c r="L45" i="14"/>
  <c r="L46" i="14"/>
  <c r="L47" i="14"/>
  <c r="L48" i="14"/>
  <c r="F48" i="14" s="1"/>
  <c r="L49" i="14"/>
  <c r="L50" i="14"/>
  <c r="L51" i="14"/>
  <c r="L52" i="14"/>
  <c r="F52" i="14" s="1"/>
  <c r="L53" i="14"/>
  <c r="L55" i="14"/>
  <c r="L56" i="14"/>
  <c r="L57" i="14"/>
  <c r="F57" i="14" s="1"/>
  <c r="L58" i="14"/>
  <c r="L59" i="14"/>
  <c r="L60" i="14"/>
  <c r="L61" i="14"/>
  <c r="F61" i="14" s="1"/>
  <c r="L62" i="14"/>
  <c r="L63" i="14"/>
  <c r="L64" i="14"/>
  <c r="L65" i="14"/>
  <c r="F65" i="14" s="1"/>
  <c r="L66" i="14"/>
  <c r="L67" i="14"/>
  <c r="L68" i="14"/>
  <c r="F68" i="14" s="1"/>
  <c r="L69" i="14"/>
  <c r="F69" i="14" s="1"/>
  <c r="L70" i="14"/>
  <c r="L71" i="14"/>
  <c r="L72" i="14"/>
  <c r="L73" i="14"/>
  <c r="F73" i="14" s="1"/>
  <c r="L74" i="14"/>
  <c r="L75" i="14"/>
  <c r="L76" i="14"/>
  <c r="F76" i="14" s="1"/>
  <c r="L77" i="14"/>
  <c r="F77" i="14" s="1"/>
  <c r="L78" i="14"/>
  <c r="L79" i="14"/>
  <c r="L80" i="14"/>
  <c r="L81" i="14"/>
  <c r="F81" i="14" s="1"/>
  <c r="L82" i="14"/>
  <c r="L83" i="14"/>
  <c r="L84" i="14"/>
  <c r="F84" i="14" s="1"/>
  <c r="L85" i="14"/>
  <c r="F85" i="14" s="1"/>
  <c r="L86" i="14"/>
  <c r="P4" i="14"/>
  <c r="J4" i="14" s="1"/>
  <c r="P5" i="14"/>
  <c r="J5" i="14" s="1"/>
  <c r="P6" i="14"/>
  <c r="J6" i="14" s="1"/>
  <c r="P7" i="14"/>
  <c r="P8" i="14"/>
  <c r="J8" i="14" s="1"/>
  <c r="P9" i="14"/>
  <c r="J9" i="14" s="1"/>
  <c r="P10" i="14"/>
  <c r="J10" i="14" s="1"/>
  <c r="P11" i="14"/>
  <c r="J11" i="14" s="1"/>
  <c r="P12" i="14"/>
  <c r="J12" i="14" s="1"/>
  <c r="P13" i="14"/>
  <c r="J13" i="14" s="1"/>
  <c r="P14" i="14"/>
  <c r="J14" i="14" s="1"/>
  <c r="P15" i="14"/>
  <c r="J15" i="14" s="1"/>
  <c r="P16" i="14"/>
  <c r="J16" i="14" s="1"/>
  <c r="P17" i="14"/>
  <c r="J17" i="14" s="1"/>
  <c r="P18" i="14"/>
  <c r="J18" i="14" s="1"/>
  <c r="P19" i="14"/>
  <c r="J19" i="14" s="1"/>
  <c r="P20" i="14"/>
  <c r="P21" i="14"/>
  <c r="J21" i="14" s="1"/>
  <c r="P22" i="14"/>
  <c r="J22" i="14" s="1"/>
  <c r="P23" i="14"/>
  <c r="J23" i="14" s="1"/>
  <c r="P24" i="14"/>
  <c r="J24" i="14" s="1"/>
  <c r="P25" i="14"/>
  <c r="J25" i="14" s="1"/>
  <c r="P26" i="14"/>
  <c r="P27" i="14"/>
  <c r="J27" i="14" s="1"/>
  <c r="P28" i="14"/>
  <c r="J28" i="14" s="1"/>
  <c r="P29" i="14"/>
  <c r="J29" i="14" s="1"/>
  <c r="P30" i="14"/>
  <c r="J30" i="14" s="1"/>
  <c r="P31" i="14"/>
  <c r="P32" i="14"/>
  <c r="P33" i="14"/>
  <c r="J33" i="14" s="1"/>
  <c r="P34" i="14"/>
  <c r="J34" i="14" s="1"/>
  <c r="P35" i="14"/>
  <c r="J35" i="14" s="1"/>
  <c r="P36" i="14"/>
  <c r="J36" i="14" s="1"/>
  <c r="P37" i="14"/>
  <c r="J37" i="14" s="1"/>
  <c r="P38" i="14"/>
  <c r="J38" i="14" s="1"/>
  <c r="P39" i="14"/>
  <c r="J39" i="14" s="1"/>
  <c r="P40" i="14"/>
  <c r="J40" i="14" s="1"/>
  <c r="P41" i="14"/>
  <c r="J41" i="14" s="1"/>
  <c r="P42" i="14"/>
  <c r="J42" i="14" s="1"/>
  <c r="P43" i="14"/>
  <c r="J43" i="14" s="1"/>
  <c r="P44" i="14"/>
  <c r="J44" i="14" s="1"/>
  <c r="P45" i="14"/>
  <c r="P46" i="14"/>
  <c r="J46" i="14" s="1"/>
  <c r="P47" i="14"/>
  <c r="J47" i="14" s="1"/>
  <c r="P48" i="14"/>
  <c r="J48" i="14" s="1"/>
  <c r="P49" i="14"/>
  <c r="J49" i="14" s="1"/>
  <c r="P50" i="14"/>
  <c r="J50" i="14" s="1"/>
  <c r="P51" i="14"/>
  <c r="J51" i="14" s="1"/>
  <c r="P52" i="14"/>
  <c r="J52" i="14" s="1"/>
  <c r="P53" i="14"/>
  <c r="J53" i="14" s="1"/>
  <c r="P55" i="14"/>
  <c r="J55" i="14" s="1"/>
  <c r="P56" i="14"/>
  <c r="J56" i="14" s="1"/>
  <c r="P57" i="14"/>
  <c r="P58" i="14"/>
  <c r="P59" i="14"/>
  <c r="J59" i="14" s="1"/>
  <c r="P60" i="14"/>
  <c r="J60" i="14" s="1"/>
  <c r="P61" i="14"/>
  <c r="J61" i="14" s="1"/>
  <c r="P62" i="14"/>
  <c r="J62" i="14" s="1"/>
  <c r="P63" i="14"/>
  <c r="J63" i="14" s="1"/>
  <c r="P64" i="14"/>
  <c r="J64" i="14" s="1"/>
  <c r="P65" i="14"/>
  <c r="J65" i="14" s="1"/>
  <c r="P66" i="14"/>
  <c r="J66" i="14" s="1"/>
  <c r="P67" i="14"/>
  <c r="P68" i="14"/>
  <c r="J68" i="14" s="1"/>
  <c r="P69" i="14"/>
  <c r="J69" i="14" s="1"/>
  <c r="P70" i="14"/>
  <c r="J70" i="14" s="1"/>
  <c r="P71" i="14"/>
  <c r="J71" i="14" s="1"/>
  <c r="P72" i="14"/>
  <c r="P73" i="14"/>
  <c r="J73" i="14" s="1"/>
  <c r="P74" i="14"/>
  <c r="J74" i="14" s="1"/>
  <c r="P75" i="14"/>
  <c r="J75" i="14" s="1"/>
  <c r="P76" i="14"/>
  <c r="J76" i="14" s="1"/>
  <c r="P77" i="14"/>
  <c r="P78" i="14"/>
  <c r="J78" i="14" s="1"/>
  <c r="P79" i="14"/>
  <c r="J79" i="14" s="1"/>
  <c r="P80" i="14"/>
  <c r="J80" i="14" s="1"/>
  <c r="P81" i="14"/>
  <c r="J81" i="14" s="1"/>
  <c r="P82" i="14"/>
  <c r="J82" i="14" s="1"/>
  <c r="P83" i="14"/>
  <c r="P84" i="14"/>
  <c r="J84" i="14" s="1"/>
  <c r="P85" i="14"/>
  <c r="J85" i="14" s="1"/>
  <c r="P86" i="14"/>
  <c r="J86" i="14" s="1"/>
  <c r="P87" i="14"/>
  <c r="J87" i="14" s="1"/>
  <c r="P88" i="14"/>
  <c r="P89" i="14"/>
  <c r="J89" i="14" s="1"/>
  <c r="P90" i="14"/>
  <c r="J90" i="14" s="1"/>
  <c r="P91" i="14"/>
  <c r="J91" i="14" s="1"/>
  <c r="T4" i="14"/>
  <c r="T5" i="14"/>
  <c r="T6" i="14"/>
  <c r="T7" i="14"/>
  <c r="BT44" i="2" s="1"/>
  <c r="T8" i="14"/>
  <c r="T9" i="14"/>
  <c r="Z9" i="14" s="1"/>
  <c r="T10" i="14"/>
  <c r="T11" i="14"/>
  <c r="T12" i="14"/>
  <c r="T13" i="14"/>
  <c r="T14" i="14"/>
  <c r="T15" i="14"/>
  <c r="T16" i="14"/>
  <c r="T17" i="14"/>
  <c r="Z17" i="14" s="1"/>
  <c r="T18" i="14"/>
  <c r="T19" i="14"/>
  <c r="Z19" i="14" s="1"/>
  <c r="T20" i="14"/>
  <c r="T21" i="14"/>
  <c r="T22" i="14"/>
  <c r="T23" i="14"/>
  <c r="T24" i="14"/>
  <c r="T25" i="14"/>
  <c r="Z25" i="14" s="1"/>
  <c r="T26" i="14"/>
  <c r="T27" i="14"/>
  <c r="Z27" i="14" s="1"/>
  <c r="T28" i="14"/>
  <c r="T29" i="14"/>
  <c r="T30" i="14"/>
  <c r="T31" i="14"/>
  <c r="T32" i="14"/>
  <c r="T33" i="14"/>
  <c r="Z33" i="14" s="1"/>
  <c r="T34" i="14"/>
  <c r="T35" i="14"/>
  <c r="Z35" i="14" s="1"/>
  <c r="T36" i="14"/>
  <c r="T37" i="14"/>
  <c r="T38" i="14"/>
  <c r="T39" i="14"/>
  <c r="T40" i="14"/>
  <c r="T41" i="14"/>
  <c r="Z41" i="14" s="1"/>
  <c r="T42" i="14"/>
  <c r="T43" i="14"/>
  <c r="Z43" i="14" s="1"/>
  <c r="T44" i="14"/>
  <c r="T45" i="14"/>
  <c r="T46" i="14"/>
  <c r="T47" i="14"/>
  <c r="T48" i="14"/>
  <c r="T49" i="14"/>
  <c r="Z49" i="14" s="1"/>
  <c r="T50" i="14"/>
  <c r="T51" i="14"/>
  <c r="Z51" i="14" s="1"/>
  <c r="T52" i="14"/>
  <c r="T53" i="14"/>
  <c r="T54" i="14"/>
  <c r="Z54" i="14" s="1"/>
  <c r="T55" i="14"/>
  <c r="Z55" i="14" s="1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Z71" i="14" s="1"/>
  <c r="T72" i="14"/>
  <c r="T73" i="14"/>
  <c r="Z73" i="14" s="1"/>
  <c r="T74" i="14"/>
  <c r="T75" i="14"/>
  <c r="Z75" i="14" s="1"/>
  <c r="T76" i="14"/>
  <c r="T77" i="14"/>
  <c r="Z77" i="14" s="1"/>
  <c r="T78" i="14"/>
  <c r="T79" i="14"/>
  <c r="Z79" i="14" s="1"/>
  <c r="T80" i="14"/>
  <c r="T81" i="14"/>
  <c r="Z81" i="14" s="1"/>
  <c r="T82" i="14"/>
  <c r="T83" i="14"/>
  <c r="Z83" i="14" s="1"/>
  <c r="T84" i="14"/>
  <c r="T85" i="14"/>
  <c r="Z85" i="14" s="1"/>
  <c r="T86" i="14"/>
  <c r="T87" i="14"/>
  <c r="Z87" i="14" s="1"/>
  <c r="T88" i="14"/>
  <c r="T89" i="14"/>
  <c r="Z89" i="14" s="1"/>
  <c r="T90" i="14"/>
  <c r="T91" i="14"/>
  <c r="Z91" i="14" s="1"/>
  <c r="X4" i="14"/>
  <c r="BV41" i="2" s="1"/>
  <c r="X5" i="14"/>
  <c r="R5" i="14" s="1"/>
  <c r="X6" i="14"/>
  <c r="X7" i="14"/>
  <c r="BV144" i="2" s="1"/>
  <c r="X8" i="14"/>
  <c r="X9" i="14"/>
  <c r="R9" i="14" s="1"/>
  <c r="X10" i="14"/>
  <c r="X11" i="14"/>
  <c r="X12" i="14"/>
  <c r="X13" i="14"/>
  <c r="R13" i="14" s="1"/>
  <c r="X14" i="14"/>
  <c r="X15" i="14"/>
  <c r="R15" i="14" s="1"/>
  <c r="X16" i="14"/>
  <c r="X17" i="14"/>
  <c r="R17" i="14" s="1"/>
  <c r="X18" i="14"/>
  <c r="X19" i="14"/>
  <c r="X20" i="14"/>
  <c r="X21" i="14"/>
  <c r="R21" i="14" s="1"/>
  <c r="X22" i="14"/>
  <c r="X23" i="14"/>
  <c r="R23" i="14" s="1"/>
  <c r="X24" i="14"/>
  <c r="X25" i="14"/>
  <c r="R25" i="14" s="1"/>
  <c r="X26" i="14"/>
  <c r="X27" i="14"/>
  <c r="X28" i="14"/>
  <c r="X29" i="14"/>
  <c r="R29" i="14" s="1"/>
  <c r="X30" i="14"/>
  <c r="X31" i="14"/>
  <c r="R31" i="14" s="1"/>
  <c r="X32" i="14"/>
  <c r="X33" i="14"/>
  <c r="R33" i="14" s="1"/>
  <c r="X34" i="14"/>
  <c r="X35" i="14"/>
  <c r="X36" i="14"/>
  <c r="X37" i="14"/>
  <c r="R37" i="14" s="1"/>
  <c r="X38" i="14"/>
  <c r="X39" i="14"/>
  <c r="R39" i="14" s="1"/>
  <c r="X40" i="14"/>
  <c r="X41" i="14"/>
  <c r="R41" i="14" s="1"/>
  <c r="X42" i="14"/>
  <c r="X43" i="14"/>
  <c r="X44" i="14"/>
  <c r="X45" i="14"/>
  <c r="R45" i="14" s="1"/>
  <c r="X46" i="14"/>
  <c r="X47" i="14"/>
  <c r="R47" i="14" s="1"/>
  <c r="X48" i="14"/>
  <c r="X49" i="14"/>
  <c r="R49" i="14" s="1"/>
  <c r="X50" i="14"/>
  <c r="X51" i="14"/>
  <c r="X52" i="14"/>
  <c r="X53" i="14"/>
  <c r="R53" i="14" s="1"/>
  <c r="X54" i="14"/>
  <c r="X55" i="14"/>
  <c r="R55" i="14" s="1"/>
  <c r="X56" i="14"/>
  <c r="X57" i="14"/>
  <c r="R57" i="14" s="1"/>
  <c r="X58" i="14"/>
  <c r="X59" i="14"/>
  <c r="X60" i="14"/>
  <c r="X61" i="14"/>
  <c r="R61" i="14" s="1"/>
  <c r="X62" i="14"/>
  <c r="X63" i="14"/>
  <c r="R63" i="14" s="1"/>
  <c r="X64" i="14"/>
  <c r="X65" i="14"/>
  <c r="R65" i="14" s="1"/>
  <c r="X66" i="14"/>
  <c r="X67" i="14"/>
  <c r="X68" i="14"/>
  <c r="X69" i="14"/>
  <c r="R69" i="14" s="1"/>
  <c r="X70" i="14"/>
  <c r="X71" i="14"/>
  <c r="R71" i="14" s="1"/>
  <c r="X72" i="14"/>
  <c r="X73" i="14"/>
  <c r="R73" i="14" s="1"/>
  <c r="X74" i="14"/>
  <c r="X75" i="14"/>
  <c r="X76" i="14"/>
  <c r="X77" i="14"/>
  <c r="R77" i="14" s="1"/>
  <c r="X78" i="14"/>
  <c r="X79" i="14"/>
  <c r="R79" i="14" s="1"/>
  <c r="X80" i="14"/>
  <c r="X81" i="14"/>
  <c r="R81" i="14" s="1"/>
  <c r="X82" i="14"/>
  <c r="X83" i="14"/>
  <c r="X84" i="14"/>
  <c r="X85" i="14"/>
  <c r="R85" i="14" s="1"/>
  <c r="X86" i="14"/>
  <c r="X87" i="14"/>
  <c r="R87" i="14" s="1"/>
  <c r="X88" i="14"/>
  <c r="X89" i="14"/>
  <c r="R89" i="14" s="1"/>
  <c r="X90" i="14"/>
  <c r="X91" i="14"/>
  <c r="AB4" i="14"/>
  <c r="AB5" i="14"/>
  <c r="BX67" i="2" s="1"/>
  <c r="AB6" i="14"/>
  <c r="AB7" i="14"/>
  <c r="BX32" i="2" s="1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5" i="14"/>
  <c r="AB56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F4" i="14"/>
  <c r="BZ34" i="2" s="1"/>
  <c r="AF5" i="14"/>
  <c r="B5" i="14" s="1"/>
  <c r="AF6" i="14"/>
  <c r="AF7" i="14"/>
  <c r="AF8" i="14"/>
  <c r="AF9" i="14"/>
  <c r="AF10" i="14"/>
  <c r="AF11" i="14"/>
  <c r="BZ37" i="2" s="1"/>
  <c r="AF12" i="14"/>
  <c r="B12" i="14" s="1"/>
  <c r="AF13" i="14"/>
  <c r="B13" i="14" s="1"/>
  <c r="AF14" i="14"/>
  <c r="B14" i="14" s="1"/>
  <c r="AF15" i="14"/>
  <c r="AF16" i="14"/>
  <c r="AF17" i="14"/>
  <c r="AF18" i="14"/>
  <c r="B18" i="14" s="1"/>
  <c r="AF19" i="14"/>
  <c r="B19" i="14" s="1"/>
  <c r="AF20" i="14"/>
  <c r="B20" i="14" s="1"/>
  <c r="AF21" i="14"/>
  <c r="AF22" i="14"/>
  <c r="B22" i="14" s="1"/>
  <c r="AF23" i="14"/>
  <c r="AF24" i="14"/>
  <c r="AF25" i="14"/>
  <c r="AF26" i="14"/>
  <c r="AF27" i="14"/>
  <c r="B27" i="14" s="1"/>
  <c r="AF28" i="14"/>
  <c r="B28" i="14" s="1"/>
  <c r="AF29" i="14"/>
  <c r="B29" i="14" s="1"/>
  <c r="AF30" i="14"/>
  <c r="B30" i="14" s="1"/>
  <c r="AF31" i="14"/>
  <c r="AF32" i="14"/>
  <c r="AF33" i="14"/>
  <c r="AF34" i="14"/>
  <c r="AF35" i="14"/>
  <c r="B35" i="14" s="1"/>
  <c r="AF36" i="14"/>
  <c r="AF37" i="14"/>
  <c r="B37" i="14" s="1"/>
  <c r="AF38" i="14"/>
  <c r="AF39" i="14"/>
  <c r="B39" i="14" s="1"/>
  <c r="AF40" i="14"/>
  <c r="AF41" i="14"/>
  <c r="AF42" i="14"/>
  <c r="AF43" i="14"/>
  <c r="B43" i="14" s="1"/>
  <c r="AF44" i="14"/>
  <c r="AF45" i="14"/>
  <c r="AF46" i="14"/>
  <c r="B46" i="14" s="1"/>
  <c r="AF47" i="14"/>
  <c r="AF48" i="14"/>
  <c r="AF49" i="14"/>
  <c r="AF50" i="14"/>
  <c r="B50" i="14" s="1"/>
  <c r="AF51" i="14"/>
  <c r="B51" i="14" s="1"/>
  <c r="AF52" i="14"/>
  <c r="AF53" i="14"/>
  <c r="B53" i="14" s="1"/>
  <c r="AF54" i="14"/>
  <c r="B54" i="14" s="1"/>
  <c r="AF55" i="14"/>
  <c r="AF56" i="14"/>
  <c r="AF57" i="14"/>
  <c r="AF58" i="14"/>
  <c r="AF59" i="14"/>
  <c r="B59" i="14" s="1"/>
  <c r="AF60" i="14"/>
  <c r="AF61" i="14"/>
  <c r="B61" i="14" s="1"/>
  <c r="AF62" i="14"/>
  <c r="B62" i="14" s="1"/>
  <c r="AF63" i="14"/>
  <c r="B63" i="14" s="1"/>
  <c r="AF64" i="14"/>
  <c r="AF65" i="14"/>
  <c r="AF66" i="14"/>
  <c r="B66" i="14" s="1"/>
  <c r="AF67" i="14"/>
  <c r="B67" i="14" s="1"/>
  <c r="AF68" i="14"/>
  <c r="B68" i="14" s="1"/>
  <c r="AF69" i="14"/>
  <c r="B69" i="14" s="1"/>
  <c r="AF70" i="14"/>
  <c r="AF71" i="14"/>
  <c r="AF72" i="14"/>
  <c r="AF73" i="14"/>
  <c r="AF74" i="14"/>
  <c r="B74" i="14" s="1"/>
  <c r="AF75" i="14"/>
  <c r="B75" i="14" s="1"/>
  <c r="AF76" i="14"/>
  <c r="B76" i="14" s="1"/>
  <c r="AF77" i="14"/>
  <c r="B77" i="14" s="1"/>
  <c r="AF78" i="14"/>
  <c r="AF79" i="14"/>
  <c r="AF80" i="14"/>
  <c r="AF81" i="14"/>
  <c r="AF82" i="14"/>
  <c r="B82" i="14" s="1"/>
  <c r="AF83" i="14"/>
  <c r="B83" i="14" s="1"/>
  <c r="AF84" i="14"/>
  <c r="B84" i="14" s="1"/>
  <c r="AF85" i="14"/>
  <c r="B85" i="14" s="1"/>
  <c r="AF86" i="14"/>
  <c r="AF87" i="14"/>
  <c r="AF88" i="14"/>
  <c r="AF89" i="14"/>
  <c r="AF90" i="14"/>
  <c r="B90" i="14" s="1"/>
  <c r="AF91" i="14"/>
  <c r="B91" i="14" s="1"/>
  <c r="AH177" i="2"/>
  <c r="AI161" i="2"/>
  <c r="G129" i="2"/>
  <c r="AI86" i="2"/>
  <c r="AI36" i="2"/>
  <c r="W181" i="2"/>
  <c r="AB173" i="2"/>
  <c r="K149" i="2"/>
  <c r="AS132" i="2"/>
  <c r="AZ161" i="2"/>
  <c r="AW149" i="2"/>
  <c r="AE183" i="2"/>
  <c r="AJ4" i="2"/>
  <c r="AF181" i="2"/>
  <c r="Z152" i="2"/>
  <c r="BC129" i="2"/>
  <c r="AH120" i="2"/>
  <c r="BG120" i="2" s="1"/>
  <c r="C178" i="2"/>
  <c r="BB199" i="2"/>
  <c r="AM158" i="2"/>
  <c r="AO152" i="2"/>
  <c r="J157" i="2"/>
  <c r="AN162" i="2"/>
  <c r="D136" i="2"/>
  <c r="G181" i="2"/>
  <c r="AA142" i="2"/>
  <c r="AP129" i="2"/>
  <c r="BF173" i="2"/>
  <c r="N161" i="2"/>
  <c r="AD154" i="2"/>
  <c r="AY149" i="2"/>
  <c r="AY183" i="2"/>
  <c r="C161" i="2"/>
  <c r="BA161" i="2"/>
  <c r="B161" i="2"/>
  <c r="AN115" i="2"/>
  <c r="AP177" i="2"/>
  <c r="AT129" i="2"/>
  <c r="AJ161" i="2"/>
  <c r="AR152" i="2"/>
  <c r="AS129" i="2"/>
  <c r="AA161" i="2"/>
  <c r="B196" i="2"/>
  <c r="DV120" i="2" s="1" a="1"/>
  <c r="DV120" i="2" s="1"/>
  <c r="AE142" i="2"/>
  <c r="AE112" i="2"/>
  <c r="N177" i="2"/>
  <c r="AY161" i="2"/>
  <c r="Z161" i="2"/>
  <c r="BJ142" i="2"/>
  <c r="AI115" i="2"/>
  <c r="AI114" i="2"/>
  <c r="AJ115" i="2"/>
  <c r="AJ81" i="2"/>
  <c r="BF194" i="2"/>
  <c r="BC191" i="2"/>
  <c r="AV182" i="2"/>
  <c r="B177" i="2"/>
  <c r="DV101" i="2" s="1" a="1"/>
  <c r="DV101" i="2" s="1"/>
  <c r="AS161" i="2"/>
  <c r="X161" i="2"/>
  <c r="BB142" i="2"/>
  <c r="X142" i="2"/>
  <c r="BG110" i="2"/>
  <c r="O113" i="2"/>
  <c r="AI40" i="2"/>
  <c r="AI10" i="2"/>
  <c r="AY194" i="2"/>
  <c r="AU191" i="2"/>
  <c r="AI178" i="2"/>
  <c r="AR161" i="2"/>
  <c r="P161" i="2"/>
  <c r="BB153" i="2"/>
  <c r="BA142" i="2"/>
  <c r="W142" i="2"/>
  <c r="AU138" i="2"/>
  <c r="AL142" i="2"/>
  <c r="Z96" i="2"/>
  <c r="Z99" i="2"/>
  <c r="Z100" i="2"/>
  <c r="Z111" i="2"/>
  <c r="Z112" i="2"/>
  <c r="Z113" i="2"/>
  <c r="Z114" i="2" s="1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3" i="2"/>
  <c r="Z154" i="2"/>
  <c r="Z155" i="2"/>
  <c r="Z156" i="2"/>
  <c r="Z157" i="2"/>
  <c r="Z158" i="2"/>
  <c r="Z159" i="2"/>
  <c r="Z160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AT194" i="2"/>
  <c r="AQ191" i="2"/>
  <c r="AQ161" i="2"/>
  <c r="O161" i="2"/>
  <c r="BA153" i="2"/>
  <c r="AS142" i="2"/>
  <c r="R142" i="2"/>
  <c r="AV153" i="2"/>
  <c r="AR142" i="2"/>
  <c r="F142" i="2"/>
  <c r="AF116" i="2"/>
  <c r="N194" i="2"/>
  <c r="AN191" i="2"/>
  <c r="AJ77" i="2"/>
  <c r="AI45" i="2"/>
  <c r="AN23" i="2"/>
  <c r="G194" i="2"/>
  <c r="X191" i="2"/>
  <c r="AJ168" i="2"/>
  <c r="AN153" i="2"/>
  <c r="BB144" i="2"/>
  <c r="AO142" i="2"/>
  <c r="B142" i="2"/>
  <c r="H121" i="2"/>
  <c r="H122" i="2" s="1"/>
  <c r="H123" i="2" s="1"/>
  <c r="R113" i="2"/>
  <c r="AF101" i="2"/>
  <c r="T168" i="2"/>
  <c r="AA152" i="2"/>
  <c r="AZ177" i="2"/>
  <c r="AA177" i="2"/>
  <c r="AJ175" i="2"/>
  <c r="AX157" i="2"/>
  <c r="AE129" i="2"/>
  <c r="BC177" i="2"/>
  <c r="AB177" i="2"/>
  <c r="AX196" i="2"/>
  <c r="AY181" i="2"/>
  <c r="D196" i="2"/>
  <c r="AX181" i="2"/>
  <c r="AY177" i="2"/>
  <c r="X177" i="2"/>
  <c r="AA175" i="2"/>
  <c r="N171" i="2"/>
  <c r="AV157" i="2"/>
  <c r="AZ144" i="2"/>
  <c r="AD129" i="2"/>
  <c r="AU190" i="2"/>
  <c r="AI181" i="2"/>
  <c r="BA178" i="2"/>
  <c r="AU177" i="2"/>
  <c r="O177" i="2"/>
  <c r="W175" i="2"/>
  <c r="AR144" i="2"/>
  <c r="S129" i="2"/>
  <c r="O159" i="2"/>
  <c r="AY98" i="2"/>
  <c r="X181" i="2"/>
  <c r="AB178" i="2"/>
  <c r="AM177" i="2"/>
  <c r="D177" i="2"/>
  <c r="D159" i="2"/>
  <c r="BA149" i="2"/>
  <c r="AH146" i="2"/>
  <c r="AW129" i="2"/>
  <c r="F129" i="2"/>
  <c r="O120" i="2"/>
  <c r="O121" i="2" s="1"/>
  <c r="O122" i="2" s="1"/>
  <c r="O123" i="2" s="1"/>
  <c r="AE146" i="2"/>
  <c r="P17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BF198" i="2"/>
  <c r="AF194" i="2"/>
  <c r="P191" i="2"/>
  <c r="V190" i="2"/>
  <c r="AH186" i="2"/>
  <c r="X183" i="2"/>
  <c r="AQ178" i="2"/>
  <c r="O178" i="2"/>
  <c r="BJ175" i="2"/>
  <c r="AY174" i="2"/>
  <c r="BF161" i="2"/>
  <c r="AV161" i="2"/>
  <c r="AN161" i="2"/>
  <c r="AE161" i="2"/>
  <c r="T161" i="2"/>
  <c r="H161" i="2"/>
  <c r="AS159" i="2"/>
  <c r="BJ152" i="2"/>
  <c r="G144" i="2"/>
  <c r="BB136" i="2"/>
  <c r="AB122" i="2"/>
  <c r="AF121" i="2"/>
  <c r="BC110" i="2"/>
  <c r="BF109" i="2"/>
  <c r="BG107" i="2"/>
  <c r="AO190" i="2"/>
  <c r="AS178" i="2"/>
  <c r="P198" i="2"/>
  <c r="BG191" i="2"/>
  <c r="C191" i="2"/>
  <c r="N190" i="2"/>
  <c r="B186" i="2"/>
  <c r="DV110" i="2" s="1" a="1"/>
  <c r="DV110" i="2" s="1"/>
  <c r="H183" i="2"/>
  <c r="AO181" i="2"/>
  <c r="AN178" i="2"/>
  <c r="N178" i="2"/>
  <c r="AS177" i="2"/>
  <c r="P177" i="2"/>
  <c r="AW175" i="2"/>
  <c r="AO174" i="2"/>
  <c r="BA171" i="2"/>
  <c r="BB168" i="2"/>
  <c r="BC161" i="2"/>
  <c r="AU161" i="2"/>
  <c r="AM161" i="2"/>
  <c r="AD161" i="2"/>
  <c r="S161" i="2"/>
  <c r="G161" i="2"/>
  <c r="AN159" i="2"/>
  <c r="BG157" i="2"/>
  <c r="W157" i="2"/>
  <c r="AW152" i="2"/>
  <c r="AV148" i="2"/>
  <c r="BF144" i="2"/>
  <c r="D144" i="2"/>
  <c r="AT142" i="2"/>
  <c r="AU141" i="2"/>
  <c r="AA136" i="2"/>
  <c r="V132" i="2"/>
  <c r="AJ127" i="2"/>
  <c r="X121" i="2"/>
  <c r="AI110" i="2"/>
  <c r="AI109" i="2"/>
  <c r="AJ110" i="2"/>
  <c r="AM110" i="2"/>
  <c r="AV109" i="2"/>
  <c r="BG198" i="2"/>
  <c r="AT200" i="2"/>
  <c r="O198" i="2"/>
  <c r="T194" i="2"/>
  <c r="G190" i="2"/>
  <c r="CP178" i="2"/>
  <c r="F178" i="2"/>
  <c r="AR175" i="2"/>
  <c r="D174" i="2"/>
  <c r="V171" i="2"/>
  <c r="AL168" i="2"/>
  <c r="BB161" i="2"/>
  <c r="AT161" i="2"/>
  <c r="AL161" i="2"/>
  <c r="AB161" i="2"/>
  <c r="R161" i="2"/>
  <c r="DZ103" i="2" s="1" a="1"/>
  <c r="DZ103" i="2" s="1"/>
  <c r="F161" i="2"/>
  <c r="AB159" i="2"/>
  <c r="AY157" i="2"/>
  <c r="N157" i="2"/>
  <c r="K141" i="2"/>
  <c r="T136" i="2"/>
  <c r="C122" i="2"/>
  <c r="C123" i="2" s="1"/>
  <c r="J121" i="2"/>
  <c r="K120" i="2"/>
  <c r="K121" i="2" s="1"/>
  <c r="K122" i="2" s="1"/>
  <c r="K123" i="2" s="1"/>
  <c r="J114" i="2"/>
  <c r="J116" i="2"/>
  <c r="J117" i="2"/>
  <c r="J118" i="2"/>
  <c r="J119" i="2"/>
  <c r="J120" i="2"/>
  <c r="J122" i="2"/>
  <c r="J123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AO157" i="2"/>
  <c r="AO144" i="2"/>
  <c r="AZ178" i="2"/>
  <c r="AA178" i="2"/>
  <c r="AU196" i="2"/>
  <c r="AP194" i="2"/>
  <c r="AL193" i="2"/>
  <c r="AD191" i="2"/>
  <c r="AE190" i="2"/>
  <c r="R187" i="2"/>
  <c r="AP183" i="2"/>
  <c r="BJ181" i="2"/>
  <c r="H181" i="2"/>
  <c r="AV178" i="2"/>
  <c r="X178" i="2"/>
  <c r="P173" i="2"/>
  <c r="X169" i="2"/>
  <c r="BJ161" i="2"/>
  <c r="AX161" i="2"/>
  <c r="AP161" i="2"/>
  <c r="AH161" i="2"/>
  <c r="W161" i="2"/>
  <c r="AX158" i="2"/>
  <c r="AJ157" i="2"/>
  <c r="AP155" i="2"/>
  <c r="S153" i="2"/>
  <c r="R152" i="2"/>
  <c r="DZ94" i="2" s="1" a="1"/>
  <c r="DZ94" i="2" s="1"/>
  <c r="P149" i="2"/>
  <c r="G146" i="2"/>
  <c r="V144" i="2"/>
  <c r="BF142" i="2"/>
  <c r="C142" i="2"/>
  <c r="BJ129" i="2"/>
  <c r="X129" i="2"/>
  <c r="AJ121" i="2"/>
  <c r="AD113" i="2"/>
  <c r="BJ110" i="2"/>
  <c r="BJ108" i="2"/>
  <c r="AJ103" i="2"/>
  <c r="AJ100" i="2"/>
  <c r="AM100" i="2"/>
  <c r="AM101" i="2"/>
  <c r="AM102" i="2"/>
  <c r="AM103" i="2"/>
  <c r="AR103" i="2"/>
  <c r="AQ190" i="2"/>
  <c r="BG161" i="2"/>
  <c r="AW161" i="2"/>
  <c r="AO161" i="2"/>
  <c r="AF161" i="2"/>
  <c r="V161" i="2"/>
  <c r="K161" i="2"/>
  <c r="BB159" i="2"/>
  <c r="AB157" i="2"/>
  <c r="R144" i="2"/>
  <c r="AH121" i="2"/>
  <c r="AZ170" i="2"/>
  <c r="R166" i="2"/>
  <c r="DZ108" i="2" s="1" a="1"/>
  <c r="DZ108" i="2" s="1"/>
  <c r="AZ150" i="2"/>
  <c r="T145" i="2"/>
  <c r="K143" i="2"/>
  <c r="AN137" i="2"/>
  <c r="B131" i="2"/>
  <c r="F112" i="2"/>
  <c r="AI25" i="2"/>
  <c r="T199" i="2"/>
  <c r="AD196" i="2"/>
  <c r="AX194" i="2"/>
  <c r="AO194" i="2"/>
  <c r="AE194" i="2"/>
  <c r="R194" i="2"/>
  <c r="F194" i="2"/>
  <c r="P193" i="2"/>
  <c r="AZ191" i="2"/>
  <c r="AM191" i="2"/>
  <c r="O191" i="2"/>
  <c r="BJ188" i="2"/>
  <c r="AU187" i="2"/>
  <c r="AW183" i="2"/>
  <c r="V183" i="2"/>
  <c r="AT182" i="2"/>
  <c r="AY173" i="2"/>
  <c r="AT171" i="2"/>
  <c r="AR170" i="2"/>
  <c r="BF169" i="2"/>
  <c r="BA168" i="2"/>
  <c r="K168" i="2"/>
  <c r="BB165" i="2"/>
  <c r="AD158" i="2"/>
  <c r="H154" i="2"/>
  <c r="BC152" i="2"/>
  <c r="AM152" i="2"/>
  <c r="O152" i="2"/>
  <c r="AY150" i="2"/>
  <c r="BF138" i="2"/>
  <c r="AL137" i="2"/>
  <c r="AM134" i="2"/>
  <c r="AS131" i="2"/>
  <c r="X131" i="2"/>
  <c r="BF130" i="2"/>
  <c r="BB129" i="2"/>
  <c r="AN129" i="2"/>
  <c r="R129" i="2"/>
  <c r="AB112" i="2"/>
  <c r="O112" i="2"/>
  <c r="AY108" i="2"/>
  <c r="AN103" i="2"/>
  <c r="AI39" i="2"/>
  <c r="AI24" i="2"/>
  <c r="N199" i="2"/>
  <c r="AB196" i="2"/>
  <c r="BJ194" i="2"/>
  <c r="AW194" i="2"/>
  <c r="AN194" i="2"/>
  <c r="AB194" i="2"/>
  <c r="P194" i="2"/>
  <c r="C194" i="2"/>
  <c r="G193" i="2"/>
  <c r="AY191" i="2"/>
  <c r="AJ191" i="2"/>
  <c r="B190" i="2"/>
  <c r="DV114" i="2" s="1" a="1"/>
  <c r="DV114" i="2" s="1"/>
  <c r="BF188" i="2"/>
  <c r="AR187" i="2"/>
  <c r="D186" i="2"/>
  <c r="AS183" i="2"/>
  <c r="T183" i="2"/>
  <c r="AL182" i="2"/>
  <c r="AT181" i="2"/>
  <c r="S181" i="2"/>
  <c r="B178" i="2"/>
  <c r="DV102" i="2" s="1" a="1"/>
  <c r="DV102" i="2" s="1"/>
  <c r="F177" i="2"/>
  <c r="AP173" i="2"/>
  <c r="AN171" i="2"/>
  <c r="AO170" i="2"/>
  <c r="AY169" i="2"/>
  <c r="AS168" i="2"/>
  <c r="D168" i="2"/>
  <c r="AB165" i="2"/>
  <c r="BB152" i="2"/>
  <c r="AL152" i="2"/>
  <c r="K152" i="2"/>
  <c r="AJ150" i="2"/>
  <c r="AE137" i="2"/>
  <c r="AR136" i="2"/>
  <c r="AR131" i="2"/>
  <c r="W131" i="2"/>
  <c r="AZ130" i="2"/>
  <c r="AY129" i="2"/>
  <c r="AI129" i="2"/>
  <c r="P122" i="2"/>
  <c r="P123" i="2" s="1"/>
  <c r="B121" i="2"/>
  <c r="E121" i="2" s="1"/>
  <c r="B120" i="2"/>
  <c r="E120" i="2" s="1"/>
  <c r="N112" i="2"/>
  <c r="AJ109" i="2"/>
  <c r="AM109" i="2"/>
  <c r="AI108" i="2"/>
  <c r="AI107" i="2"/>
  <c r="AL107" i="2" s="1"/>
  <c r="BG106" i="2"/>
  <c r="R200" i="2"/>
  <c r="G199" i="2"/>
  <c r="V197" i="2"/>
  <c r="BG194" i="2"/>
  <c r="AV194" i="2"/>
  <c r="AL194" i="2"/>
  <c r="AA194" i="2"/>
  <c r="O194" i="2"/>
  <c r="B194" i="2"/>
  <c r="DV118" i="2" s="1" a="1"/>
  <c r="DV118" i="2" s="1"/>
  <c r="F193" i="2"/>
  <c r="AW191" i="2"/>
  <c r="AF191" i="2"/>
  <c r="H191" i="2"/>
  <c r="AN190" i="2"/>
  <c r="BG189" i="2"/>
  <c r="AS188" i="2"/>
  <c r="CK187" i="2"/>
  <c r="CN187" i="2" s="1"/>
  <c r="AX185" i="2"/>
  <c r="AR183" i="2"/>
  <c r="K183" i="2"/>
  <c r="AS181" i="2"/>
  <c r="AO178" i="2"/>
  <c r="T178" i="2"/>
  <c r="BG177" i="2"/>
  <c r="AO177" i="2"/>
  <c r="S177" i="2"/>
  <c r="AA176" i="2"/>
  <c r="X175" i="2"/>
  <c r="AF173" i="2"/>
  <c r="AD171" i="2"/>
  <c r="AF170" i="2"/>
  <c r="AP169" i="2"/>
  <c r="AN168" i="2"/>
  <c r="C168" i="2"/>
  <c r="X165" i="2"/>
  <c r="AM162" i="2"/>
  <c r="D161" i="2"/>
  <c r="C159" i="2"/>
  <c r="V158" i="2"/>
  <c r="BA152" i="2"/>
  <c r="AF152" i="2"/>
  <c r="F152" i="2"/>
  <c r="AI150" i="2"/>
  <c r="K142" i="2"/>
  <c r="X140" i="2"/>
  <c r="AD137" i="2"/>
  <c r="AN136" i="2"/>
  <c r="AZ132" i="2"/>
  <c r="AQ131" i="2"/>
  <c r="V131" i="2"/>
  <c r="AE130" i="2"/>
  <c r="AX129" i="2"/>
  <c r="AH129" i="2"/>
  <c r="H129" i="2"/>
  <c r="V114" i="2"/>
  <c r="V116" i="2"/>
  <c r="V117" i="2"/>
  <c r="V118" i="2"/>
  <c r="V119" i="2"/>
  <c r="V120" i="2"/>
  <c r="V121" i="2"/>
  <c r="V122" i="2"/>
  <c r="V123" i="2" s="1"/>
  <c r="V124" i="2"/>
  <c r="V129" i="2"/>
  <c r="V130" i="2"/>
  <c r="V133" i="2"/>
  <c r="V134" i="2"/>
  <c r="V135" i="2"/>
  <c r="V136" i="2"/>
  <c r="V137" i="2"/>
  <c r="V138" i="2"/>
  <c r="V139" i="2"/>
  <c r="V140" i="2"/>
  <c r="V141" i="2"/>
  <c r="V142" i="2"/>
  <c r="V143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9" i="2"/>
  <c r="V160" i="2"/>
  <c r="V162" i="2"/>
  <c r="V163" i="2"/>
  <c r="V164" i="2"/>
  <c r="V165" i="2"/>
  <c r="V166" i="2"/>
  <c r="V167" i="2"/>
  <c r="V168" i="2"/>
  <c r="V169" i="2"/>
  <c r="V170" i="2"/>
  <c r="V172" i="2"/>
  <c r="V173" i="2"/>
  <c r="V174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1" i="2"/>
  <c r="V192" i="2"/>
  <c r="V193" i="2"/>
  <c r="V194" i="2"/>
  <c r="V195" i="2"/>
  <c r="V196" i="2"/>
  <c r="V198" i="2"/>
  <c r="V199" i="2"/>
  <c r="V200" i="2"/>
  <c r="D113" i="2"/>
  <c r="AJ106" i="2"/>
  <c r="AR150" i="2"/>
  <c r="C137" i="2"/>
  <c r="AU131" i="2"/>
  <c r="P112" i="2"/>
  <c r="D194" i="2"/>
  <c r="O193" i="2"/>
  <c r="AT189" i="2"/>
  <c r="AP188" i="2"/>
  <c r="N185" i="2"/>
  <c r="AB170" i="2"/>
  <c r="W168" i="2"/>
  <c r="AW165" i="2"/>
  <c r="BF158" i="2"/>
  <c r="K158" i="2"/>
  <c r="AN157" i="2"/>
  <c r="AW156" i="2"/>
  <c r="AZ152" i="2"/>
  <c r="AB152" i="2"/>
  <c r="D152" i="2"/>
  <c r="X150" i="2"/>
  <c r="C144" i="2"/>
  <c r="AY137" i="2"/>
  <c r="AA137" i="2"/>
  <c r="N131" i="2"/>
  <c r="C130" i="2"/>
  <c r="D116" i="2"/>
  <c r="X112" i="2"/>
  <c r="J112" i="2"/>
  <c r="AV199" i="2"/>
  <c r="AZ196" i="2"/>
  <c r="BB194" i="2"/>
  <c r="AS194" i="2"/>
  <c r="AJ194" i="2"/>
  <c r="X194" i="2"/>
  <c r="AW193" i="2"/>
  <c r="AS191" i="2"/>
  <c r="AA191" i="2"/>
  <c r="B191" i="2"/>
  <c r="DV115" i="2" s="1" a="1"/>
  <c r="DV115" i="2" s="1"/>
  <c r="AQ189" i="2"/>
  <c r="AA188" i="2"/>
  <c r="BB184" i="2"/>
  <c r="AO183" i="2"/>
  <c r="C183" i="2"/>
  <c r="C182" i="2"/>
  <c r="R170" i="2"/>
  <c r="DZ112" i="2" s="1" a="1"/>
  <c r="DZ112" i="2" s="1"/>
  <c r="BA158" i="2"/>
  <c r="B158" i="2"/>
  <c r="H156" i="2"/>
  <c r="W150" i="2"/>
  <c r="AJ143" i="2"/>
  <c r="AP139" i="2"/>
  <c r="AW137" i="2"/>
  <c r="R137" i="2"/>
  <c r="BC131" i="2"/>
  <c r="AJ131" i="2"/>
  <c r="AJ112" i="2"/>
  <c r="V112" i="2"/>
  <c r="AI102" i="2"/>
  <c r="AI101" i="2"/>
  <c r="AI100" i="2"/>
  <c r="AL100" i="2"/>
  <c r="AL101" i="2"/>
  <c r="AL102" i="2"/>
  <c r="AJ102" i="2"/>
  <c r="AT102" i="2"/>
  <c r="H99" i="2"/>
  <c r="AI54" i="2"/>
  <c r="H188" i="2"/>
  <c r="B170" i="2"/>
  <c r="DV94" i="2" s="1" a="1"/>
  <c r="DV94" i="2" s="1"/>
  <c r="S92" i="2"/>
  <c r="AJ57" i="2"/>
  <c r="AJ49" i="2"/>
  <c r="AI14" i="2"/>
  <c r="BG8" i="2"/>
  <c r="AJ64" i="2"/>
  <c r="AJ41" i="2"/>
  <c r="AQ199" i="2"/>
  <c r="BA194" i="2"/>
  <c r="AR194" i="2"/>
  <c r="AI194" i="2"/>
  <c r="W194" i="2"/>
  <c r="K194" i="2"/>
  <c r="AS193" i="2"/>
  <c r="AE189" i="2"/>
  <c r="AF184" i="2"/>
  <c r="F183" i="2"/>
  <c r="B181" i="2"/>
  <c r="DV105" i="2" s="1" a="1"/>
  <c r="DV105" i="2" s="1"/>
  <c r="O170" i="2"/>
  <c r="C169" i="2"/>
  <c r="AB168" i="2"/>
  <c r="BA166" i="2"/>
  <c r="AA164" i="2"/>
  <c r="P158" i="2"/>
  <c r="AJ144" i="2"/>
  <c r="AF139" i="2"/>
  <c r="AU137" i="2"/>
  <c r="P137" i="2"/>
  <c r="X132" i="2"/>
  <c r="BA131" i="2"/>
  <c r="AI131" i="2"/>
  <c r="K131" i="2"/>
  <c r="B129" i="2"/>
  <c r="AI117" i="2"/>
  <c r="AI112" i="2"/>
  <c r="T112" i="2"/>
  <c r="D112" i="2"/>
  <c r="AN102" i="2"/>
  <c r="B101" i="2"/>
  <c r="AJ94" i="2"/>
  <c r="AJ40" i="2"/>
  <c r="AN6" i="2"/>
  <c r="AL199" i="2"/>
  <c r="AF198" i="2"/>
  <c r="AV196" i="2"/>
  <c r="O195" i="2"/>
  <c r="AZ194" i="2"/>
  <c r="AQ194" i="2"/>
  <c r="AH194" i="2"/>
  <c r="AM193" i="2"/>
  <c r="BF191" i="2"/>
  <c r="AP191" i="2"/>
  <c r="T191" i="2"/>
  <c r="BF190" i="2"/>
  <c r="R190" i="2"/>
  <c r="AD189" i="2"/>
  <c r="D188" i="2"/>
  <c r="CT186" i="2"/>
  <c r="BF183" i="2"/>
  <c r="AD183" i="2"/>
  <c r="BF182" i="2"/>
  <c r="BC181" i="2"/>
  <c r="AE181" i="2"/>
  <c r="AT180" i="2"/>
  <c r="AY178" i="2"/>
  <c r="AE178" i="2"/>
  <c r="AX177" i="2"/>
  <c r="AD177" i="2"/>
  <c r="H177" i="2"/>
  <c r="B172" i="2"/>
  <c r="DV96" i="2" s="1" a="1"/>
  <c r="DV96" i="2" s="1"/>
  <c r="BB170" i="2"/>
  <c r="D170" i="2"/>
  <c r="BF168" i="2"/>
  <c r="X168" i="2"/>
  <c r="N166" i="2"/>
  <c r="AT163" i="2"/>
  <c r="AP158" i="2"/>
  <c r="G155" i="2"/>
  <c r="AP152" i="2"/>
  <c r="S152" i="2"/>
  <c r="K150" i="2"/>
  <c r="N149" i="2"/>
  <c r="AA145" i="2"/>
  <c r="AB144" i="2"/>
  <c r="G143" i="2"/>
  <c r="N142" i="2"/>
  <c r="F139" i="2"/>
  <c r="AO137" i="2"/>
  <c r="B136" i="2"/>
  <c r="AZ131" i="2"/>
  <c r="AH131" i="2"/>
  <c r="BG129" i="2"/>
  <c r="AQ129" i="2"/>
  <c r="C124" i="2"/>
  <c r="C125" i="2" s="1"/>
  <c r="C126" i="2" s="1"/>
  <c r="C127" i="2" s="1"/>
  <c r="C128" i="2" s="1"/>
  <c r="G117" i="2"/>
  <c r="AF112" i="2"/>
  <c r="R112" i="2"/>
  <c r="C112" i="2"/>
  <c r="BF107" i="2"/>
  <c r="AP103" i="2"/>
  <c r="AI103" i="2"/>
  <c r="AL103" i="2"/>
  <c r="AQ103" i="2"/>
  <c r="AS103" i="2"/>
  <c r="AI93" i="2"/>
  <c r="AJ93" i="2"/>
  <c r="AM93" i="2"/>
  <c r="AJ24" i="2"/>
  <c r="AN91" i="2"/>
  <c r="AI91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3" i="2"/>
  <c r="AI52" i="2"/>
  <c r="AI51" i="2"/>
  <c r="AI50" i="2"/>
  <c r="AI49" i="2"/>
  <c r="AI48" i="2"/>
  <c r="AI47" i="2"/>
  <c r="AI46" i="2"/>
  <c r="AI44" i="2"/>
  <c r="AI43" i="2"/>
  <c r="AI42" i="2"/>
  <c r="AI41" i="2"/>
  <c r="AI38" i="2"/>
  <c r="AI37" i="2"/>
  <c r="AI35" i="2"/>
  <c r="AI34" i="2"/>
  <c r="AI33" i="2"/>
  <c r="AI32" i="2"/>
  <c r="AI31" i="2"/>
  <c r="AI30" i="2"/>
  <c r="AI29" i="2"/>
  <c r="AI28" i="2"/>
  <c r="AI27" i="2"/>
  <c r="AI26" i="2"/>
  <c r="AI23" i="2"/>
  <c r="AI22" i="2"/>
  <c r="AI21" i="2"/>
  <c r="AI20" i="2"/>
  <c r="AI19" i="2"/>
  <c r="AI18" i="2"/>
  <c r="AI17" i="2"/>
  <c r="AI16" i="2"/>
  <c r="AI15" i="2"/>
  <c r="AI13" i="2"/>
  <c r="AI12" i="2"/>
  <c r="AI11" i="2"/>
  <c r="AI9" i="2"/>
  <c r="AI8" i="2"/>
  <c r="AI7" i="2"/>
  <c r="AI6" i="2"/>
  <c r="AI5" i="2"/>
  <c r="AI4" i="2"/>
  <c r="AI3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I75" i="2"/>
  <c r="AL75" i="2"/>
  <c r="AI76" i="2"/>
  <c r="AL76" i="2"/>
  <c r="AI77" i="2"/>
  <c r="AL77" i="2"/>
  <c r="AI78" i="2"/>
  <c r="AL78" i="2"/>
  <c r="AI79" i="2"/>
  <c r="AL79" i="2"/>
  <c r="AI80" i="2"/>
  <c r="AL80" i="2"/>
  <c r="AI81" i="2"/>
  <c r="AL81" i="2"/>
  <c r="AI82" i="2"/>
  <c r="AL82" i="2"/>
  <c r="AI83" i="2"/>
  <c r="AL83" i="2"/>
  <c r="AI84" i="2"/>
  <c r="AL84" i="2"/>
  <c r="AI85" i="2"/>
  <c r="AL85" i="2"/>
  <c r="AL86" i="2"/>
  <c r="AI87" i="2"/>
  <c r="AL87" i="2"/>
  <c r="AI88" i="2"/>
  <c r="AL88" i="2"/>
  <c r="AI89" i="2"/>
  <c r="AL89" i="2"/>
  <c r="AI90" i="2"/>
  <c r="AL90" i="2"/>
  <c r="AL91" i="2"/>
  <c r="AL92" i="2"/>
  <c r="AJ91" i="2"/>
  <c r="AJ90" i="2"/>
  <c r="AJ89" i="2"/>
  <c r="AJ88" i="2"/>
  <c r="AJ87" i="2"/>
  <c r="AJ86" i="2"/>
  <c r="AJ85" i="2"/>
  <c r="AJ84" i="2"/>
  <c r="AJ83" i="2"/>
  <c r="AJ82" i="2"/>
  <c r="AJ80" i="2"/>
  <c r="AJ79" i="2"/>
  <c r="AJ78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3" i="2"/>
  <c r="AJ62" i="2"/>
  <c r="AJ61" i="2"/>
  <c r="AJ60" i="2"/>
  <c r="AJ59" i="2"/>
  <c r="AJ58" i="2"/>
  <c r="AJ56" i="2"/>
  <c r="AJ55" i="2"/>
  <c r="AJ54" i="2"/>
  <c r="AJ53" i="2"/>
  <c r="AJ52" i="2"/>
  <c r="AJ51" i="2"/>
  <c r="AJ50" i="2"/>
  <c r="AJ48" i="2"/>
  <c r="AJ47" i="2"/>
  <c r="AJ46" i="2"/>
  <c r="AJ45" i="2"/>
  <c r="AJ44" i="2"/>
  <c r="AJ43" i="2"/>
  <c r="AJ42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3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U9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D198" i="2"/>
  <c r="AJ198" i="2"/>
  <c r="AW198" i="2"/>
  <c r="H198" i="2"/>
  <c r="W198" i="2"/>
  <c r="AM198" i="2"/>
  <c r="AY198" i="2"/>
  <c r="X198" i="2"/>
  <c r="AN198" i="2"/>
  <c r="AZ198" i="2"/>
  <c r="K198" i="2"/>
  <c r="AA198" i="2"/>
  <c r="AP198" i="2"/>
  <c r="BA198" i="2"/>
  <c r="AD198" i="2"/>
  <c r="AQ198" i="2"/>
  <c r="BC198" i="2"/>
  <c r="C198" i="2"/>
  <c r="T198" i="2"/>
  <c r="AI198" i="2"/>
  <c r="AV198" i="2"/>
  <c r="BJ198" i="2"/>
  <c r="AS198" i="2"/>
  <c r="AR198" i="2"/>
  <c r="AH198" i="2"/>
  <c r="AE196" i="2"/>
  <c r="H196" i="2"/>
  <c r="O192" i="2"/>
  <c r="AT188" i="2"/>
  <c r="AB188" i="2"/>
  <c r="AO186" i="2"/>
  <c r="P179" i="2"/>
  <c r="AW179" i="2"/>
  <c r="C192" i="2"/>
  <c r="G188" i="2"/>
  <c r="W188" i="2"/>
  <c r="AL188" i="2"/>
  <c r="AX188" i="2"/>
  <c r="B188" i="2"/>
  <c r="DV112" i="2" s="1" a="1"/>
  <c r="DV112" i="2" s="1"/>
  <c r="S188" i="2"/>
  <c r="AJ188" i="2"/>
  <c r="AU188" i="2"/>
  <c r="O186" i="2"/>
  <c r="AJ186" i="2"/>
  <c r="AZ186" i="2"/>
  <c r="S186" i="2"/>
  <c r="AM186" i="2"/>
  <c r="BG186" i="2"/>
  <c r="F186" i="2"/>
  <c r="AF186" i="2"/>
  <c r="AW186" i="2"/>
  <c r="AO188" i="2"/>
  <c r="T188" i="2"/>
  <c r="BJ186" i="2"/>
  <c r="AD200" i="2"/>
  <c r="BJ196" i="2"/>
  <c r="AP196" i="2"/>
  <c r="AW195" i="2"/>
  <c r="AJ193" i="2"/>
  <c r="BA192" i="2"/>
  <c r="D191" i="2"/>
  <c r="CL191" i="2"/>
  <c r="AM190" i="2"/>
  <c r="N189" i="2"/>
  <c r="BC188" i="2"/>
  <c r="AM188" i="2"/>
  <c r="P188" i="2"/>
  <c r="BA186" i="2"/>
  <c r="W186" i="2"/>
  <c r="AB185" i="2"/>
  <c r="BG196" i="2"/>
  <c r="AO196" i="2"/>
  <c r="R196" i="2"/>
  <c r="AL195" i="2"/>
  <c r="BG193" i="2"/>
  <c r="AF193" i="2"/>
  <c r="AT192" i="2"/>
  <c r="AJ190" i="2"/>
  <c r="BB190" i="2"/>
  <c r="C190" i="2"/>
  <c r="AB190" i="2"/>
  <c r="AX190" i="2"/>
  <c r="BB188" i="2"/>
  <c r="O188" i="2"/>
  <c r="AX186" i="2"/>
  <c r="AJ179" i="2"/>
  <c r="B163" i="2"/>
  <c r="DV87" i="2" s="1" a="1"/>
  <c r="DV87" i="2" s="1"/>
  <c r="D163" i="2"/>
  <c r="AD163" i="2"/>
  <c r="AX163" i="2"/>
  <c r="H163" i="2"/>
  <c r="AE163" i="2"/>
  <c r="AY163" i="2"/>
  <c r="AI163" i="2"/>
  <c r="BB163" i="2"/>
  <c r="AJ163" i="2"/>
  <c r="R163" i="2"/>
  <c r="DZ105" i="2" s="1" a="1"/>
  <c r="DZ105" i="2" s="1"/>
  <c r="AO163" i="2"/>
  <c r="BG163" i="2"/>
  <c r="S163" i="2"/>
  <c r="AP163" i="2"/>
  <c r="W163" i="2"/>
  <c r="AQ163" i="2"/>
  <c r="BF196" i="2"/>
  <c r="AN196" i="2"/>
  <c r="P196" i="2"/>
  <c r="AD195" i="2"/>
  <c r="BF193" i="2"/>
  <c r="X193" i="2"/>
  <c r="AO192" i="2"/>
  <c r="R189" i="2"/>
  <c r="AS189" i="2"/>
  <c r="AH189" i="2"/>
  <c r="AZ188" i="2"/>
  <c r="AF188" i="2"/>
  <c r="AU186" i="2"/>
  <c r="P186" i="2"/>
  <c r="C185" i="2"/>
  <c r="AO185" i="2"/>
  <c r="AZ185" i="2"/>
  <c r="AI179" i="2"/>
  <c r="BA196" i="2"/>
  <c r="AL196" i="2"/>
  <c r="BC194" i="2"/>
  <c r="AU194" i="2"/>
  <c r="AM194" i="2"/>
  <c r="AD194" i="2"/>
  <c r="S194" i="2"/>
  <c r="H194" i="2"/>
  <c r="AY193" i="2"/>
  <c r="W193" i="2"/>
  <c r="AF192" i="2"/>
  <c r="BJ191" i="2"/>
  <c r="AV191" i="2"/>
  <c r="AH191" i="2"/>
  <c r="N191" i="2"/>
  <c r="AZ190" i="2"/>
  <c r="W190" i="2"/>
  <c r="BC189" i="2"/>
  <c r="AV188" i="2"/>
  <c r="AE188" i="2"/>
  <c r="K188" i="2"/>
  <c r="AS186" i="2"/>
  <c r="H186" i="2"/>
  <c r="AD179" i="2"/>
  <c r="BB178" i="2"/>
  <c r="AR178" i="2"/>
  <c r="AF178" i="2"/>
  <c r="R178" i="2"/>
  <c r="DZ120" i="2" s="1" a="1"/>
  <c r="DZ120" i="2" s="1"/>
  <c r="D178" i="2"/>
  <c r="BB177" i="2"/>
  <c r="AQ177" i="2"/>
  <c r="AF177" i="2"/>
  <c r="R177" i="2"/>
  <c r="DZ119" i="2" s="1" a="1"/>
  <c r="DZ119" i="2" s="1"/>
  <c r="C177" i="2"/>
  <c r="AV175" i="2"/>
  <c r="AW171" i="2"/>
  <c r="R171" i="2"/>
  <c r="DZ113" i="2" s="1" a="1"/>
  <c r="DZ113" i="2" s="1"/>
  <c r="BA170" i="2"/>
  <c r="AQ170" i="2"/>
  <c r="AE170" i="2"/>
  <c r="P170" i="2"/>
  <c r="C170" i="2"/>
  <c r="S169" i="2"/>
  <c r="AP168" i="2"/>
  <c r="P168" i="2"/>
  <c r="AY166" i="2"/>
  <c r="AA165" i="2"/>
  <c r="P164" i="2"/>
  <c r="AW162" i="2"/>
  <c r="BF159" i="2"/>
  <c r="AO158" i="2"/>
  <c r="C158" i="2"/>
  <c r="C153" i="2"/>
  <c r="P153" i="2"/>
  <c r="AS152" i="2"/>
  <c r="AD152" i="2"/>
  <c r="AQ144" i="2"/>
  <c r="AA144" i="2"/>
  <c r="F144" i="2"/>
  <c r="D141" i="2"/>
  <c r="S141" i="2"/>
  <c r="W141" i="2"/>
  <c r="AA141" i="2"/>
  <c r="B139" i="2"/>
  <c r="K139" i="2"/>
  <c r="AS139" i="2"/>
  <c r="N139" i="2"/>
  <c r="AU139" i="2"/>
  <c r="S139" i="2"/>
  <c r="AY139" i="2"/>
  <c r="X139" i="2"/>
  <c r="AH130" i="2"/>
  <c r="C117" i="2"/>
  <c r="R117" i="2"/>
  <c r="T117" i="2"/>
  <c r="AB117" i="2"/>
  <c r="AJ107" i="2"/>
  <c r="AM107" i="2"/>
  <c r="AW107" i="2"/>
  <c r="BJ107" i="2"/>
  <c r="AN107" i="2"/>
  <c r="AX107" i="2"/>
  <c r="AI106" i="2"/>
  <c r="AL106" i="2"/>
  <c r="AZ107" i="2"/>
  <c r="AP107" i="2"/>
  <c r="BA107" i="2"/>
  <c r="AR107" i="2"/>
  <c r="BB107" i="2"/>
  <c r="BC107" i="2"/>
  <c r="C145" i="2"/>
  <c r="F145" i="2"/>
  <c r="G145" i="2"/>
  <c r="AO175" i="2"/>
  <c r="F175" i="2"/>
  <c r="BC172" i="2"/>
  <c r="AR171" i="2"/>
  <c r="AY170" i="2"/>
  <c r="AN170" i="2"/>
  <c r="AA170" i="2"/>
  <c r="N170" i="2"/>
  <c r="C166" i="2"/>
  <c r="C149" i="2"/>
  <c r="AF149" i="2"/>
  <c r="AJ149" i="2"/>
  <c r="BA144" i="2"/>
  <c r="AN144" i="2"/>
  <c r="T144" i="2"/>
  <c r="D143" i="2"/>
  <c r="AU143" i="2"/>
  <c r="AZ143" i="2"/>
  <c r="AD130" i="2"/>
  <c r="AV107" i="2"/>
  <c r="AH172" i="2"/>
  <c r="AW170" i="2"/>
  <c r="AL170" i="2"/>
  <c r="K170" i="2"/>
  <c r="AX164" i="2"/>
  <c r="AU145" i="2"/>
  <c r="B144" i="2"/>
  <c r="X144" i="2"/>
  <c r="DS144" i="2"/>
  <c r="AV144" i="2"/>
  <c r="K144" i="2"/>
  <c r="AL144" i="2"/>
  <c r="AW144" i="2"/>
  <c r="BJ144" i="2"/>
  <c r="B138" i="2"/>
  <c r="G138" i="2"/>
  <c r="AB138" i="2"/>
  <c r="AM138" i="2"/>
  <c r="D130" i="2"/>
  <c r="BJ178" i="2"/>
  <c r="AW178" i="2"/>
  <c r="AL178" i="2"/>
  <c r="K178" i="2"/>
  <c r="BJ177" i="2"/>
  <c r="AW177" i="2"/>
  <c r="AL177" i="2"/>
  <c r="EE177" i="2"/>
  <c r="AD175" i="2"/>
  <c r="AA172" i="2"/>
  <c r="AI171" i="2"/>
  <c r="BJ170" i="2"/>
  <c r="AV170" i="2"/>
  <c r="X170" i="2"/>
  <c r="AU169" i="2"/>
  <c r="BF165" i="2"/>
  <c r="AW164" i="2"/>
  <c r="AL159" i="2"/>
  <c r="X158" i="2"/>
  <c r="B152" i="2"/>
  <c r="G152" i="2"/>
  <c r="AJ152" i="2"/>
  <c r="AT152" i="2"/>
  <c r="BF152" i="2"/>
  <c r="H152" i="2"/>
  <c r="W152" i="2"/>
  <c r="BY152" i="2"/>
  <c r="AU152" i="2"/>
  <c r="BG152" i="2"/>
  <c r="AQ149" i="2"/>
  <c r="AR148" i="2"/>
  <c r="AT145" i="2"/>
  <c r="AY144" i="2"/>
  <c r="AI144" i="2"/>
  <c r="P144" i="2"/>
  <c r="BB143" i="2"/>
  <c r="BC141" i="2"/>
  <c r="AI139" i="2"/>
  <c r="BF170" i="2"/>
  <c r="AT170" i="2"/>
  <c r="AJ170" i="2"/>
  <c r="G170" i="2"/>
  <c r="AQ164" i="2"/>
  <c r="AZ154" i="2"/>
  <c r="AO145" i="2"/>
  <c r="AT144" i="2"/>
  <c r="AF144" i="2"/>
  <c r="O144" i="2"/>
  <c r="B130" i="2"/>
  <c r="AN130" i="2"/>
  <c r="N130" i="2"/>
  <c r="AO130" i="2"/>
  <c r="R130" i="2"/>
  <c r="AR130" i="2"/>
  <c r="S130" i="2"/>
  <c r="AU130" i="2"/>
  <c r="AB130" i="2"/>
  <c r="AX130" i="2"/>
  <c r="BJ183" i="2"/>
  <c r="AH183" i="2"/>
  <c r="W182" i="2"/>
  <c r="AQ181" i="2"/>
  <c r="T181" i="2"/>
  <c r="BF178" i="2"/>
  <c r="AT178" i="2"/>
  <c r="AJ178" i="2"/>
  <c r="G178" i="2"/>
  <c r="BF177" i="2"/>
  <c r="AT177" i="2"/>
  <c r="AJ177" i="2"/>
  <c r="AY175" i="2"/>
  <c r="X173" i="2"/>
  <c r="BC171" i="2"/>
  <c r="AS170" i="2"/>
  <c r="AI170" i="2"/>
  <c r="T170" i="2"/>
  <c r="F170" i="2"/>
  <c r="AF169" i="2"/>
  <c r="AY168" i="2"/>
  <c r="BJ166" i="2"/>
  <c r="AA159" i="2"/>
  <c r="AQ158" i="2"/>
  <c r="AM154" i="2"/>
  <c r="AL153" i="2"/>
  <c r="AX152" i="2"/>
  <c r="AH152" i="2"/>
  <c r="P152" i="2"/>
  <c r="W149" i="2"/>
  <c r="AE145" i="2"/>
  <c r="AS144" i="2"/>
  <c r="AE144" i="2"/>
  <c r="N144" i="2"/>
  <c r="AF143" i="2"/>
  <c r="AS141" i="2"/>
  <c r="AE139" i="2"/>
  <c r="BC130" i="2"/>
  <c r="AI125" i="2"/>
  <c r="B119" i="2"/>
  <c r="AF117" i="2"/>
  <c r="BJ131" i="2"/>
  <c r="AY131" i="2"/>
  <c r="AP131" i="2"/>
  <c r="AF131" i="2"/>
  <c r="T131" i="2"/>
  <c r="F131" i="2"/>
  <c r="AI127" i="2"/>
  <c r="B124" i="2"/>
  <c r="B125" i="2" s="1"/>
  <c r="D121" i="2"/>
  <c r="D120" i="2"/>
  <c r="BJ103" i="2"/>
  <c r="AX131" i="2"/>
  <c r="AO131" i="2"/>
  <c r="AE131" i="2"/>
  <c r="S131" i="2"/>
  <c r="D131" i="2"/>
  <c r="BG103" i="2"/>
  <c r="AX142" i="2"/>
  <c r="AJ142" i="2"/>
  <c r="O142" i="2"/>
  <c r="BG131" i="2"/>
  <c r="AW131" i="2"/>
  <c r="AN131" i="2"/>
  <c r="AD131" i="2"/>
  <c r="P131" i="2"/>
  <c r="C131" i="2"/>
  <c r="AB120" i="2"/>
  <c r="AA116" i="2"/>
  <c r="AA117" i="2" s="1"/>
  <c r="AJ114" i="2"/>
  <c r="AX110" i="2"/>
  <c r="BB103" i="2"/>
  <c r="AV142" i="2"/>
  <c r="AI142" i="2"/>
  <c r="BF131" i="2"/>
  <c r="AV131" i="2"/>
  <c r="AM131" i="2"/>
  <c r="AA131" i="2"/>
  <c r="O131" i="2"/>
  <c r="AI124" i="2"/>
  <c r="T121" i="2"/>
  <c r="AH114" i="2"/>
  <c r="AW110" i="2"/>
  <c r="AW109" i="2"/>
  <c r="AW103" i="2"/>
  <c r="P121" i="2"/>
  <c r="X114" i="2"/>
  <c r="AJ113" i="2"/>
  <c r="AV110" i="2"/>
  <c r="AT103" i="2"/>
  <c r="BF98" i="2"/>
  <c r="B169" i="2"/>
  <c r="DV93" i="2" s="1" a="1"/>
  <c r="DV93" i="2" s="1"/>
  <c r="F99" i="2"/>
  <c r="F111" i="2"/>
  <c r="F113" i="2"/>
  <c r="F114" i="2"/>
  <c r="F116" i="2"/>
  <c r="F117" i="2"/>
  <c r="F118" i="2"/>
  <c r="F119" i="2"/>
  <c r="F120" i="2"/>
  <c r="F121" i="2" s="1"/>
  <c r="F122" i="2" s="1"/>
  <c r="F123" i="2" s="1"/>
  <c r="F130" i="2"/>
  <c r="F132" i="2"/>
  <c r="F133" i="2"/>
  <c r="F134" i="2"/>
  <c r="F135" i="2"/>
  <c r="F136" i="2"/>
  <c r="F137" i="2"/>
  <c r="F138" i="2"/>
  <c r="F140" i="2"/>
  <c r="F141" i="2"/>
  <c r="F143" i="2"/>
  <c r="F146" i="2"/>
  <c r="F147" i="2"/>
  <c r="F148" i="2"/>
  <c r="F149" i="2"/>
  <c r="F150" i="2"/>
  <c r="F151" i="2"/>
  <c r="F153" i="2"/>
  <c r="F154" i="2"/>
  <c r="F155" i="2"/>
  <c r="F156" i="2"/>
  <c r="F157" i="2"/>
  <c r="F158" i="2"/>
  <c r="F159" i="2"/>
  <c r="F160" i="2"/>
  <c r="F162" i="2"/>
  <c r="F163" i="2"/>
  <c r="F164" i="2"/>
  <c r="F165" i="2"/>
  <c r="F166" i="2"/>
  <c r="F167" i="2"/>
  <c r="F168" i="2"/>
  <c r="F169" i="2"/>
  <c r="F171" i="2"/>
  <c r="F172" i="2"/>
  <c r="F173" i="2"/>
  <c r="F174" i="2"/>
  <c r="F176" i="2"/>
  <c r="F179" i="2"/>
  <c r="F180" i="2"/>
  <c r="F181" i="2"/>
  <c r="F182" i="2"/>
  <c r="F184" i="2"/>
  <c r="F185" i="2"/>
  <c r="F187" i="2"/>
  <c r="F188" i="2"/>
  <c r="F189" i="2"/>
  <c r="F190" i="2"/>
  <c r="F191" i="2"/>
  <c r="F192" i="2"/>
  <c r="F195" i="2"/>
  <c r="F196" i="2"/>
  <c r="F197" i="2"/>
  <c r="F198" i="2"/>
  <c r="F199" i="2"/>
  <c r="F200" i="2"/>
  <c r="J96" i="2"/>
  <c r="J99" i="2"/>
  <c r="J100" i="2"/>
  <c r="J101" i="2"/>
  <c r="J111" i="2"/>
  <c r="J113" i="2"/>
  <c r="N96" i="2"/>
  <c r="N99" i="2"/>
  <c r="N100" i="2"/>
  <c r="N111" i="2"/>
  <c r="N113" i="2"/>
  <c r="N114" i="2"/>
  <c r="N116" i="2"/>
  <c r="N117" i="2" s="1"/>
  <c r="N118" i="2"/>
  <c r="N119" i="2" s="1"/>
  <c r="N120" i="2"/>
  <c r="N121" i="2"/>
  <c r="N122" i="2"/>
  <c r="N123" i="2" s="1"/>
  <c r="N129" i="2"/>
  <c r="N132" i="2"/>
  <c r="N133" i="2"/>
  <c r="N134" i="2"/>
  <c r="N135" i="2"/>
  <c r="N136" i="2"/>
  <c r="N137" i="2"/>
  <c r="N138" i="2"/>
  <c r="N140" i="2"/>
  <c r="N141" i="2"/>
  <c r="N143" i="2"/>
  <c r="N145" i="2"/>
  <c r="N146" i="2"/>
  <c r="N147" i="2"/>
  <c r="N148" i="2"/>
  <c r="N150" i="2"/>
  <c r="N151" i="2"/>
  <c r="N152" i="2"/>
  <c r="N153" i="2"/>
  <c r="N154" i="2"/>
  <c r="N155" i="2"/>
  <c r="N156" i="2"/>
  <c r="N158" i="2"/>
  <c r="N159" i="2"/>
  <c r="N160" i="2"/>
  <c r="N162" i="2"/>
  <c r="N163" i="2"/>
  <c r="N164" i="2"/>
  <c r="N165" i="2"/>
  <c r="N167" i="2"/>
  <c r="N168" i="2"/>
  <c r="N169" i="2"/>
  <c r="N172" i="2"/>
  <c r="N173" i="2"/>
  <c r="N174" i="2"/>
  <c r="N175" i="2"/>
  <c r="N176" i="2"/>
  <c r="N179" i="2"/>
  <c r="N180" i="2"/>
  <c r="N181" i="2"/>
  <c r="N182" i="2"/>
  <c r="N183" i="2"/>
  <c r="N184" i="2"/>
  <c r="N186" i="2"/>
  <c r="N187" i="2"/>
  <c r="N188" i="2"/>
  <c r="N192" i="2"/>
  <c r="N193" i="2"/>
  <c r="N195" i="2"/>
  <c r="N196" i="2"/>
  <c r="N197" i="2"/>
  <c r="N198" i="2"/>
  <c r="N200" i="2"/>
  <c r="R151" i="2"/>
  <c r="DZ93" i="2" s="1" a="1"/>
  <c r="DZ93" i="2" s="1"/>
  <c r="V96" i="2"/>
  <c r="V99" i="2"/>
  <c r="V100" i="2"/>
  <c r="V101" i="2"/>
  <c r="V111" i="2"/>
  <c r="V113" i="2"/>
  <c r="AD96" i="2"/>
  <c r="AD99" i="2"/>
  <c r="AD100" i="2"/>
  <c r="AD111" i="2"/>
  <c r="AD112" i="2"/>
  <c r="AD114" i="2"/>
  <c r="AD116" i="2"/>
  <c r="AD118" i="2"/>
  <c r="AD119" i="2"/>
  <c r="AD120" i="2"/>
  <c r="AD132" i="2"/>
  <c r="AD133" i="2"/>
  <c r="AD134" i="2"/>
  <c r="AD135" i="2"/>
  <c r="AD136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3" i="2"/>
  <c r="AD155" i="2"/>
  <c r="AD156" i="2"/>
  <c r="AD157" i="2"/>
  <c r="AD159" i="2"/>
  <c r="AD160" i="2"/>
  <c r="AD162" i="2"/>
  <c r="AD164" i="2"/>
  <c r="AD165" i="2"/>
  <c r="AD166" i="2"/>
  <c r="AD167" i="2"/>
  <c r="AD168" i="2"/>
  <c r="AD169" i="2"/>
  <c r="AD170" i="2"/>
  <c r="AD172" i="2"/>
  <c r="AD173" i="2"/>
  <c r="AD174" i="2"/>
  <c r="AD176" i="2"/>
  <c r="AD178" i="2"/>
  <c r="AD180" i="2"/>
  <c r="AD181" i="2"/>
  <c r="AD182" i="2"/>
  <c r="AD184" i="2"/>
  <c r="AD185" i="2"/>
  <c r="AD186" i="2"/>
  <c r="AD187" i="2"/>
  <c r="AD188" i="2"/>
  <c r="AD190" i="2"/>
  <c r="AD192" i="2"/>
  <c r="AD193" i="2"/>
  <c r="AD197" i="2"/>
  <c r="AD199" i="2"/>
  <c r="AR93" i="2"/>
  <c r="AJ92" i="2"/>
  <c r="AM9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AR9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Y90" i="2"/>
  <c r="W91" i="2"/>
  <c r="W92" i="2"/>
  <c r="AN25" i="2"/>
  <c r="AF99" i="2"/>
  <c r="P99" i="2"/>
  <c r="AI92" i="2"/>
  <c r="BG19" i="2"/>
  <c r="AN12" i="2"/>
  <c r="B174" i="2"/>
  <c r="DV98" i="2" s="1" a="1"/>
  <c r="DV98" i="2" s="1"/>
  <c r="R156" i="2"/>
  <c r="DZ98" i="2" s="1" a="1"/>
  <c r="DZ98" i="2" s="1"/>
  <c r="BG9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AI97" i="2"/>
  <c r="AI96" i="2"/>
  <c r="AL96" i="2"/>
  <c r="AL97" i="2"/>
  <c r="AQ97" i="2"/>
  <c r="B173" i="2"/>
  <c r="DV97" i="2" s="1" a="1"/>
  <c r="DV97" i="2" s="1"/>
  <c r="R155" i="2"/>
  <c r="DZ97" i="2" s="1" a="1"/>
  <c r="DZ97" i="2" s="1"/>
  <c r="B168" i="2"/>
  <c r="DV92" i="2" s="1" a="1"/>
  <c r="DV92" i="2" s="1"/>
  <c r="B96" i="2"/>
  <c r="B99" i="2"/>
  <c r="B100" i="2"/>
  <c r="B111" i="2"/>
  <c r="B112" i="2"/>
  <c r="B113" i="2"/>
  <c r="B114" i="2"/>
  <c r="DV38" i="2" a="1"/>
  <c r="DV38" i="2" s="1"/>
  <c r="B116" i="2"/>
  <c r="B117" i="2"/>
  <c r="B118" i="2"/>
  <c r="E118" i="2" s="1"/>
  <c r="B122" i="2"/>
  <c r="B123" i="2"/>
  <c r="B132" i="2"/>
  <c r="B133" i="2"/>
  <c r="B134" i="2"/>
  <c r="B135" i="2"/>
  <c r="B137" i="2"/>
  <c r="B140" i="2"/>
  <c r="B141" i="2"/>
  <c r="B143" i="2"/>
  <c r="B145" i="2"/>
  <c r="B146" i="2"/>
  <c r="B147" i="2"/>
  <c r="B148" i="2"/>
  <c r="B149" i="2"/>
  <c r="B150" i="2"/>
  <c r="B151" i="2"/>
  <c r="B153" i="2"/>
  <c r="B154" i="2"/>
  <c r="B155" i="2"/>
  <c r="B156" i="2"/>
  <c r="B157" i="2"/>
  <c r="B159" i="2"/>
  <c r="B160" i="2"/>
  <c r="B162" i="2"/>
  <c r="B164" i="2"/>
  <c r="DV88" i="2" s="1" a="1"/>
  <c r="DV88" i="2" s="1"/>
  <c r="B165" i="2"/>
  <c r="DV89" i="2" s="1" a="1"/>
  <c r="DV89" i="2" s="1"/>
  <c r="B166" i="2"/>
  <c r="DV90" i="2" s="1" a="1"/>
  <c r="DV90" i="2" s="1"/>
  <c r="B167" i="2"/>
  <c r="DV91" i="2" s="1" a="1"/>
  <c r="DV91" i="2" s="1"/>
  <c r="B171" i="2"/>
  <c r="DV95" i="2" s="1" a="1"/>
  <c r="DV95" i="2" s="1"/>
  <c r="B175" i="2"/>
  <c r="DV99" i="2" s="1" a="1"/>
  <c r="DV99" i="2" s="1"/>
  <c r="B176" i="2"/>
  <c r="DV100" i="2" s="1" a="1"/>
  <c r="DV100" i="2" s="1"/>
  <c r="B179" i="2"/>
  <c r="DV103" i="2" s="1" a="1"/>
  <c r="DV103" i="2" s="1"/>
  <c r="B180" i="2"/>
  <c r="DV104" i="2" s="1" a="1"/>
  <c r="DV104" i="2" s="1"/>
  <c r="B182" i="2"/>
  <c r="DV106" i="2" s="1" a="1"/>
  <c r="DV106" i="2" s="1"/>
  <c r="B183" i="2"/>
  <c r="DV107" i="2" s="1" a="1"/>
  <c r="DV107" i="2" s="1"/>
  <c r="B184" i="2"/>
  <c r="DV108" i="2" s="1" a="1"/>
  <c r="DV108" i="2" s="1"/>
  <c r="B185" i="2"/>
  <c r="DV109" i="2" s="1" a="1"/>
  <c r="DV109" i="2" s="1"/>
  <c r="B187" i="2"/>
  <c r="DV111" i="2" s="1" a="1"/>
  <c r="DV111" i="2" s="1"/>
  <c r="B189" i="2"/>
  <c r="DV113" i="2" s="1" a="1"/>
  <c r="DV113" i="2" s="1"/>
  <c r="B192" i="2"/>
  <c r="DV116" i="2" s="1" a="1"/>
  <c r="DV116" i="2" s="1"/>
  <c r="B193" i="2"/>
  <c r="DV117" i="2" s="1" a="1"/>
  <c r="DV117" i="2" s="1"/>
  <c r="B195" i="2"/>
  <c r="B197" i="2"/>
  <c r="B198" i="2"/>
  <c r="B199" i="2"/>
  <c r="DV123" i="2" s="1" a="1"/>
  <c r="DV123" i="2" s="1"/>
  <c r="B200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J92" i="2"/>
  <c r="R150" i="2"/>
  <c r="DZ92" i="2" s="1" a="1"/>
  <c r="DZ92" i="2" s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6" i="2"/>
  <c r="R99" i="2"/>
  <c r="R100" i="2"/>
  <c r="R101" i="2"/>
  <c r="R111" i="2"/>
  <c r="R114" i="2"/>
  <c r="R116" i="2"/>
  <c r="R118" i="2"/>
  <c r="R119" i="2"/>
  <c r="R120" i="2"/>
  <c r="U120" i="2" s="1"/>
  <c r="R121" i="2"/>
  <c r="R122" i="2" s="1"/>
  <c r="R123" i="2" s="1"/>
  <c r="R131" i="2"/>
  <c r="R132" i="2"/>
  <c r="R133" i="2"/>
  <c r="R134" i="2"/>
  <c r="R135" i="2"/>
  <c r="R136" i="2"/>
  <c r="R138" i="2"/>
  <c r="R139" i="2"/>
  <c r="R140" i="2"/>
  <c r="R141" i="2"/>
  <c r="R143" i="2"/>
  <c r="R145" i="2"/>
  <c r="DZ87" i="2" s="1" a="1"/>
  <c r="DZ87" i="2" s="1"/>
  <c r="R146" i="2"/>
  <c r="DZ88" i="2" s="1" a="1"/>
  <c r="DZ88" i="2" s="1"/>
  <c r="R147" i="2"/>
  <c r="DZ89" i="2" s="1" a="1"/>
  <c r="DZ89" i="2" s="1"/>
  <c r="R148" i="2"/>
  <c r="DZ90" i="2" s="1" a="1"/>
  <c r="DZ90" i="2" s="1"/>
  <c r="R149" i="2"/>
  <c r="DZ91" i="2" s="1" a="1"/>
  <c r="DZ91" i="2" s="1"/>
  <c r="R153" i="2"/>
  <c r="DZ95" i="2" s="1" a="1"/>
  <c r="DZ95" i="2" s="1"/>
  <c r="R154" i="2"/>
  <c r="DZ96" i="2" s="1" a="1"/>
  <c r="DZ96" i="2" s="1"/>
  <c r="R157" i="2"/>
  <c r="DZ99" i="2" s="1" a="1"/>
  <c r="DZ99" i="2" s="1"/>
  <c r="R158" i="2"/>
  <c r="DZ100" i="2" s="1" a="1"/>
  <c r="DZ100" i="2" s="1"/>
  <c r="R159" i="2"/>
  <c r="DZ101" i="2" s="1" a="1"/>
  <c r="DZ101" i="2" s="1"/>
  <c r="R160" i="2"/>
  <c r="DZ102" i="2" s="1" a="1"/>
  <c r="DZ102" i="2" s="1"/>
  <c r="R162" i="2"/>
  <c r="DZ104" i="2" s="1" a="1"/>
  <c r="DZ104" i="2" s="1"/>
  <c r="R164" i="2"/>
  <c r="DZ106" i="2" s="1" a="1"/>
  <c r="DZ106" i="2" s="1"/>
  <c r="R165" i="2"/>
  <c r="DZ107" i="2" s="1" a="1"/>
  <c r="DZ107" i="2" s="1"/>
  <c r="R167" i="2"/>
  <c r="DZ109" i="2" s="1" a="1"/>
  <c r="DZ109" i="2" s="1"/>
  <c r="R168" i="2"/>
  <c r="DZ110" i="2" s="1" a="1"/>
  <c r="DZ110" i="2" s="1"/>
  <c r="R169" i="2"/>
  <c r="DZ111" i="2" s="1" a="1"/>
  <c r="DZ111" i="2" s="1"/>
  <c r="R172" i="2"/>
  <c r="DZ114" i="2" s="1" a="1"/>
  <c r="DZ114" i="2" s="1"/>
  <c r="R173" i="2"/>
  <c r="DZ115" i="2" s="1" a="1"/>
  <c r="DZ115" i="2" s="1"/>
  <c r="R174" i="2"/>
  <c r="DZ116" i="2" s="1" a="1"/>
  <c r="DZ116" i="2" s="1"/>
  <c r="R175" i="2"/>
  <c r="DZ117" i="2" s="1" a="1"/>
  <c r="DZ117" i="2" s="1"/>
  <c r="R176" i="2"/>
  <c r="R179" i="2"/>
  <c r="DZ121" i="2" s="1" a="1"/>
  <c r="DZ121" i="2" s="1"/>
  <c r="R180" i="2"/>
  <c r="DZ122" i="2" s="1" a="1"/>
  <c r="DZ122" i="2" s="1"/>
  <c r="R181" i="2"/>
  <c r="DZ123" i="2" s="1" a="1"/>
  <c r="DZ123" i="2" s="1"/>
  <c r="R182" i="2"/>
  <c r="R183" i="2"/>
  <c r="DZ125" i="2" s="1" a="1"/>
  <c r="DZ125" i="2" s="1"/>
  <c r="R184" i="2"/>
  <c r="R185" i="2"/>
  <c r="DZ127" i="2" s="1" a="1"/>
  <c r="DZ127" i="2" s="1"/>
  <c r="R186" i="2"/>
  <c r="R188" i="2"/>
  <c r="R191" i="2"/>
  <c r="R192" i="2"/>
  <c r="R193" i="2"/>
  <c r="R195" i="2"/>
  <c r="R197" i="2"/>
  <c r="R198" i="2"/>
  <c r="R199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AW9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BG22" i="2"/>
  <c r="AN76" i="2"/>
  <c r="AN36" i="2"/>
  <c r="AX98" i="2"/>
  <c r="O96" i="2"/>
  <c r="BG27" i="2"/>
  <c r="AN40" i="2"/>
  <c r="K99" i="2"/>
  <c r="K100" i="2"/>
  <c r="K101" i="2"/>
  <c r="AI94" i="2"/>
  <c r="AM94" i="2"/>
  <c r="AR94" i="2"/>
  <c r="AN21" i="2"/>
  <c r="DU197" i="2"/>
  <c r="DX197" i="2" a="1"/>
  <c r="DX197" i="2" s="1"/>
  <c r="EC197" i="2" a="1"/>
  <c r="EC197" i="2" s="1"/>
  <c r="DY197" i="2" a="1"/>
  <c r="DY197" i="2" s="1"/>
  <c r="DZ197" i="2" a="1"/>
  <c r="DZ197" i="2" s="1"/>
  <c r="EA197" i="2" a="1"/>
  <c r="EA197" i="2" s="1"/>
  <c r="DV197" i="2" a="1"/>
  <c r="DV197" i="2" s="1"/>
  <c r="EB197" i="2" a="1"/>
  <c r="EB197" i="2" s="1"/>
  <c r="DW197" i="2" a="1"/>
  <c r="DW197" i="2" s="1"/>
  <c r="AH197" i="2"/>
  <c r="AY197" i="2"/>
  <c r="BJ197" i="2"/>
  <c r="T197" i="2"/>
  <c r="AO197" i="2"/>
  <c r="AQ197" i="2"/>
  <c r="DU180" i="2"/>
  <c r="EA180" i="2" a="1"/>
  <c r="EA180" i="2" s="1"/>
  <c r="DV180" i="2" a="1"/>
  <c r="DV180" i="2" s="1"/>
  <c r="EB180" i="2" a="1"/>
  <c r="EB180" i="2" s="1"/>
  <c r="DW180" i="2" a="1"/>
  <c r="DW180" i="2" s="1"/>
  <c r="EC180" i="2" a="1"/>
  <c r="EC180" i="2" s="1"/>
  <c r="DX180" i="2" a="1"/>
  <c r="DX180" i="2" s="1"/>
  <c r="DY180" i="2" a="1"/>
  <c r="DY180" i="2" s="1"/>
  <c r="DZ180" i="2" a="1"/>
  <c r="DZ180" i="2" s="1"/>
  <c r="G180" i="2"/>
  <c r="S180" i="2"/>
  <c r="AE180" i="2"/>
  <c r="AO180" i="2"/>
  <c r="AX180" i="2"/>
  <c r="AH180" i="2"/>
  <c r="AR180" i="2"/>
  <c r="BA180" i="2"/>
  <c r="K180" i="2"/>
  <c r="W180" i="2"/>
  <c r="AJ180" i="2"/>
  <c r="AS180" i="2"/>
  <c r="BB180" i="2"/>
  <c r="O180" i="2"/>
  <c r="AA180" i="2"/>
  <c r="AL180" i="2"/>
  <c r="AU180" i="2"/>
  <c r="H180" i="2"/>
  <c r="AF180" i="2"/>
  <c r="AZ180" i="2"/>
  <c r="BC180" i="2"/>
  <c r="P180" i="2"/>
  <c r="AM180" i="2"/>
  <c r="BF180" i="2"/>
  <c r="AN180" i="2"/>
  <c r="BG180" i="2"/>
  <c r="T180" i="2"/>
  <c r="AP180" i="2"/>
  <c r="BJ180" i="2"/>
  <c r="D180" i="2"/>
  <c r="AB180" i="2"/>
  <c r="AV180" i="2"/>
  <c r="AW180" i="2"/>
  <c r="DU167" i="2"/>
  <c r="DX167" i="2" a="1"/>
  <c r="DX167" i="2" s="1"/>
  <c r="EC167" i="2" a="1"/>
  <c r="EC167" i="2" s="1"/>
  <c r="DY167" i="2" a="1"/>
  <c r="DY167" i="2" s="1"/>
  <c r="DZ167" i="2" a="1"/>
  <c r="DZ167" i="2" s="1"/>
  <c r="DV167" i="2" a="1"/>
  <c r="DV167" i="2" s="1"/>
  <c r="EA167" i="2" a="1"/>
  <c r="EA167" i="2" s="1"/>
  <c r="DW167" i="2" a="1"/>
  <c r="DW167" i="2" s="1"/>
  <c r="EB167" i="2" a="1"/>
  <c r="EB167" i="2" s="1"/>
  <c r="C167" i="2"/>
  <c r="AA167" i="2"/>
  <c r="AV167" i="2"/>
  <c r="AE167" i="2"/>
  <c r="AX167" i="2"/>
  <c r="K167" i="2"/>
  <c r="AI167" i="2"/>
  <c r="BA167" i="2"/>
  <c r="AJ167" i="2"/>
  <c r="BC167" i="2"/>
  <c r="S167" i="2"/>
  <c r="AO167" i="2"/>
  <c r="X167" i="2"/>
  <c r="AM167" i="2"/>
  <c r="AR167" i="2"/>
  <c r="AS167" i="2"/>
  <c r="BF167" i="2"/>
  <c r="O167" i="2"/>
  <c r="W167" i="2"/>
  <c r="DU184" i="2"/>
  <c r="DV184" i="2" a="1"/>
  <c r="DV184" i="2" s="1"/>
  <c r="EB184" i="2" a="1"/>
  <c r="EB184" i="2" s="1"/>
  <c r="DW184" i="2" a="1"/>
  <c r="DW184" i="2" s="1"/>
  <c r="EC184" i="2" a="1"/>
  <c r="EC184" i="2" s="1"/>
  <c r="DX184" i="2" a="1"/>
  <c r="DX184" i="2" s="1"/>
  <c r="DY184" i="2" a="1"/>
  <c r="DY184" i="2" s="1"/>
  <c r="DZ184" i="2" a="1"/>
  <c r="DZ184" i="2" s="1"/>
  <c r="EA184" i="2" a="1"/>
  <c r="EA184" i="2" s="1"/>
  <c r="CH184" i="2"/>
  <c r="AZ184" i="2"/>
  <c r="AA184" i="2"/>
  <c r="AR184" i="2"/>
  <c r="BF184" i="2"/>
  <c r="AH184" i="2"/>
  <c r="AT184" i="2"/>
  <c r="BJ184" i="2"/>
  <c r="AL184" i="2"/>
  <c r="O184" i="2"/>
  <c r="AQ184" i="2"/>
  <c r="T184" i="2"/>
  <c r="AS184" i="2"/>
  <c r="W184" i="2"/>
  <c r="AV184" i="2"/>
  <c r="X184" i="2"/>
  <c r="AY184" i="2"/>
  <c r="C184" i="2"/>
  <c r="AI184" i="2"/>
  <c r="G184" i="2"/>
  <c r="AJ184" i="2"/>
  <c r="BI184" i="2"/>
  <c r="C147" i="2"/>
  <c r="DU147" i="2"/>
  <c r="EA147" i="2" a="1"/>
  <c r="EA147" i="2" s="1"/>
  <c r="EB147" i="2" a="1"/>
  <c r="EB147" i="2" s="1"/>
  <c r="DV147" i="2" a="1"/>
  <c r="DV147" i="2" s="1"/>
  <c r="DW147" i="2" a="1"/>
  <c r="DW147" i="2" s="1"/>
  <c r="EC147" i="2" a="1"/>
  <c r="EC147" i="2" s="1"/>
  <c r="DX147" i="2" a="1"/>
  <c r="DX147" i="2" s="1"/>
  <c r="DY147" i="2" a="1"/>
  <c r="DY147" i="2" s="1"/>
  <c r="DZ147" i="2" a="1"/>
  <c r="DZ147" i="2" s="1"/>
  <c r="AH147" i="2"/>
  <c r="BG147" i="2"/>
  <c r="K147" i="2"/>
  <c r="AO147" i="2"/>
  <c r="AS147" i="2"/>
  <c r="T147" i="2"/>
  <c r="AU147" i="2"/>
  <c r="W147" i="2"/>
  <c r="AV147" i="2"/>
  <c r="AY147" i="2"/>
  <c r="AF147" i="2"/>
  <c r="DU195" i="2"/>
  <c r="DX195" i="2" a="1"/>
  <c r="DX195" i="2" s="1"/>
  <c r="EC195" i="2" a="1"/>
  <c r="EC195" i="2" s="1"/>
  <c r="DY195" i="2" a="1"/>
  <c r="DY195" i="2" s="1"/>
  <c r="DZ195" i="2" a="1"/>
  <c r="DZ195" i="2" s="1"/>
  <c r="DV195" i="2" a="1"/>
  <c r="DV195" i="2" s="1"/>
  <c r="EA195" i="2" a="1"/>
  <c r="EA195" i="2" s="1"/>
  <c r="EB195" i="2" a="1"/>
  <c r="EB195" i="2" s="1"/>
  <c r="DW195" i="2" a="1"/>
  <c r="DW195" i="2" s="1"/>
  <c r="CH195" i="2"/>
  <c r="BF195" i="2"/>
  <c r="T195" i="2"/>
  <c r="AT195" i="2"/>
  <c r="D187" i="2"/>
  <c r="DU187" i="2"/>
  <c r="DY187" i="2" a="1"/>
  <c r="DY187" i="2" s="1"/>
  <c r="DZ187" i="2" a="1"/>
  <c r="DZ187" i="2" s="1"/>
  <c r="DV187" i="2" a="1"/>
  <c r="DV187" i="2" s="1"/>
  <c r="EA187" i="2" a="1"/>
  <c r="EA187" i="2" s="1"/>
  <c r="DW187" i="2" a="1"/>
  <c r="DW187" i="2" s="1"/>
  <c r="EB187" i="2" a="1"/>
  <c r="EB187" i="2" s="1"/>
  <c r="DX187" i="2" a="1"/>
  <c r="DX187" i="2" s="1"/>
  <c r="EC187" i="2" a="1"/>
  <c r="EC187" i="2" s="1"/>
  <c r="AL187" i="2"/>
  <c r="S187" i="2"/>
  <c r="AV187" i="2"/>
  <c r="AE187" i="2"/>
  <c r="AY187" i="2"/>
  <c r="BC185" i="2"/>
  <c r="AW182" i="2"/>
  <c r="AB182" i="2"/>
  <c r="DU179" i="2"/>
  <c r="EC179" i="2" a="1"/>
  <c r="EC179" i="2" s="1"/>
  <c r="DX179" i="2" a="1"/>
  <c r="DX179" i="2" s="1"/>
  <c r="DY179" i="2" a="1"/>
  <c r="DY179" i="2" s="1"/>
  <c r="DZ179" i="2" a="1"/>
  <c r="DZ179" i="2" s="1"/>
  <c r="DV179" i="2" a="1"/>
  <c r="DV179" i="2" s="1"/>
  <c r="EA179" i="2" a="1"/>
  <c r="EA179" i="2" s="1"/>
  <c r="EB179" i="2" a="1"/>
  <c r="EB179" i="2" s="1"/>
  <c r="DW179" i="2" a="1"/>
  <c r="DW179" i="2" s="1"/>
  <c r="C179" i="2"/>
  <c r="S179" i="2"/>
  <c r="AM179" i="2"/>
  <c r="BA179" i="2"/>
  <c r="AA179" i="2"/>
  <c r="AO179" i="2"/>
  <c r="BC179" i="2"/>
  <c r="G179" i="2"/>
  <c r="AB179" i="2"/>
  <c r="AR179" i="2"/>
  <c r="O179" i="2"/>
  <c r="AE179" i="2"/>
  <c r="AT179" i="2"/>
  <c r="DU165" i="2"/>
  <c r="EC165" i="2" a="1"/>
  <c r="EC165" i="2" s="1"/>
  <c r="DW165" i="2" a="1"/>
  <c r="DW165" i="2" s="1"/>
  <c r="DX165" i="2" a="1"/>
  <c r="DX165" i="2" s="1"/>
  <c r="DY165" i="2" a="1"/>
  <c r="DY165" i="2" s="1"/>
  <c r="DZ165" i="2" a="1"/>
  <c r="DZ165" i="2" s="1"/>
  <c r="EA165" i="2" a="1"/>
  <c r="EA165" i="2" s="1"/>
  <c r="DV165" i="2" a="1"/>
  <c r="DV165" i="2" s="1"/>
  <c r="EB165" i="2" a="1"/>
  <c r="EB165" i="2" s="1"/>
  <c r="AE165" i="2"/>
  <c r="AO165" i="2"/>
  <c r="AX165" i="2"/>
  <c r="G165" i="2"/>
  <c r="T165" i="2"/>
  <c r="AF165" i="2"/>
  <c r="AP165" i="2"/>
  <c r="AY165" i="2"/>
  <c r="BJ165" i="2"/>
  <c r="AH165" i="2"/>
  <c r="AQ165" i="2"/>
  <c r="AZ165" i="2"/>
  <c r="K165" i="2"/>
  <c r="W165" i="2"/>
  <c r="AI165" i="2"/>
  <c r="AR165" i="2"/>
  <c r="BA165" i="2"/>
  <c r="AT165" i="2"/>
  <c r="DU162" i="2"/>
  <c r="DZ162" i="2" a="1"/>
  <c r="DZ162" i="2" s="1"/>
  <c r="EA162" i="2" a="1"/>
  <c r="EA162" i="2" s="1"/>
  <c r="DV162" i="2" a="1"/>
  <c r="DV162" i="2" s="1"/>
  <c r="EB162" i="2" a="1"/>
  <c r="EB162" i="2" s="1"/>
  <c r="DW162" i="2" a="1"/>
  <c r="DW162" i="2" s="1"/>
  <c r="EC162" i="2" a="1"/>
  <c r="EC162" i="2" s="1"/>
  <c r="DX162" i="2" a="1"/>
  <c r="DX162" i="2" s="1"/>
  <c r="DY162" i="2" a="1"/>
  <c r="DY162" i="2" s="1"/>
  <c r="H162" i="2"/>
  <c r="AA162" i="2"/>
  <c r="AO162" i="2"/>
  <c r="AB162" i="2"/>
  <c r="AQ162" i="2"/>
  <c r="BF162" i="2"/>
  <c r="K162" i="2"/>
  <c r="AT162" i="2"/>
  <c r="AE162" i="2"/>
  <c r="AU162" i="2"/>
  <c r="AL162" i="2"/>
  <c r="AY162" i="2"/>
  <c r="DU200" i="2"/>
  <c r="DW200" i="2" a="1"/>
  <c r="DW200" i="2" s="1"/>
  <c r="EB200" i="2" a="1"/>
  <c r="EB200" i="2" s="1"/>
  <c r="EC200" i="2" a="1"/>
  <c r="EC200" i="2" s="1"/>
  <c r="DX200" i="2" a="1"/>
  <c r="DX200" i="2" s="1"/>
  <c r="DY200" i="2" a="1"/>
  <c r="DY200" i="2" s="1"/>
  <c r="DZ200" i="2" a="1"/>
  <c r="DZ200" i="2" s="1"/>
  <c r="EA200" i="2" a="1"/>
  <c r="EA200" i="2" s="1"/>
  <c r="DV200" i="2" a="1"/>
  <c r="DV200" i="2" s="1"/>
  <c r="AY200" i="2"/>
  <c r="C199" i="2"/>
  <c r="DU199" i="2"/>
  <c r="DY199" i="2" a="1"/>
  <c r="DY199" i="2" s="1"/>
  <c r="DZ199" i="2" a="1"/>
  <c r="DZ199" i="2" s="1"/>
  <c r="EA199" i="2" a="1"/>
  <c r="EA199" i="2" s="1"/>
  <c r="DV199" i="2" a="1"/>
  <c r="DV199" i="2" s="1"/>
  <c r="EB199" i="2" a="1"/>
  <c r="EB199" i="2" s="1"/>
  <c r="DW199" i="2" a="1"/>
  <c r="DW199" i="2" s="1"/>
  <c r="DX199" i="2" a="1"/>
  <c r="DX199" i="2" s="1"/>
  <c r="EC199" i="2" a="1"/>
  <c r="EC199" i="2" s="1"/>
  <c r="AY199" i="2"/>
  <c r="AJ199" i="2"/>
  <c r="BF199" i="2"/>
  <c r="AF195" i="2"/>
  <c r="DU185" i="2"/>
  <c r="DZ185" i="2" a="1"/>
  <c r="DZ185" i="2" s="1"/>
  <c r="DV185" i="2" a="1"/>
  <c r="DV185" i="2" s="1"/>
  <c r="EA185" i="2" a="1"/>
  <c r="EA185" i="2" s="1"/>
  <c r="DW185" i="2" a="1"/>
  <c r="DW185" i="2" s="1"/>
  <c r="EB185" i="2" a="1"/>
  <c r="EB185" i="2" s="1"/>
  <c r="DX185" i="2" a="1"/>
  <c r="DX185" i="2" s="1"/>
  <c r="EC185" i="2" a="1"/>
  <c r="EC185" i="2" s="1"/>
  <c r="DY185" i="2" a="1"/>
  <c r="DY185" i="2" s="1"/>
  <c r="G185" i="2"/>
  <c r="AA185" i="2"/>
  <c r="AP185" i="2"/>
  <c r="BF185" i="2"/>
  <c r="O185" i="2"/>
  <c r="AH185" i="2"/>
  <c r="AW185" i="2"/>
  <c r="S185" i="2"/>
  <c r="AL185" i="2"/>
  <c r="AY185" i="2"/>
  <c r="DU182" i="2"/>
  <c r="DV182" i="2" a="1"/>
  <c r="DV182" i="2" s="1"/>
  <c r="DW182" i="2" a="1"/>
  <c r="DW182" i="2" s="1"/>
  <c r="EB182" i="2" a="1"/>
  <c r="EB182" i="2" s="1"/>
  <c r="DX182" i="2" a="1"/>
  <c r="DX182" i="2" s="1"/>
  <c r="EC182" i="2" a="1"/>
  <c r="EC182" i="2" s="1"/>
  <c r="DY182" i="2" a="1"/>
  <c r="DY182" i="2" s="1"/>
  <c r="DZ182" i="2" a="1"/>
  <c r="DZ182" i="2" s="1"/>
  <c r="EA182" i="2" a="1"/>
  <c r="EA182" i="2" s="1"/>
  <c r="G182" i="2"/>
  <c r="X182" i="2"/>
  <c r="AM182" i="2"/>
  <c r="AX182" i="2"/>
  <c r="AR182" i="2"/>
  <c r="AI182" i="2"/>
  <c r="AU182" i="2"/>
  <c r="BG182" i="2"/>
  <c r="C176" i="2"/>
  <c r="DU176" i="2"/>
  <c r="EA176" i="2" a="1"/>
  <c r="EA176" i="2" s="1"/>
  <c r="DV176" i="2" a="1"/>
  <c r="DV176" i="2" s="1"/>
  <c r="DW176" i="2" a="1"/>
  <c r="DW176" i="2" s="1"/>
  <c r="EB176" i="2" a="1"/>
  <c r="EB176" i="2" s="1"/>
  <c r="EC176" i="2" a="1"/>
  <c r="EC176" i="2" s="1"/>
  <c r="DX176" i="2" a="1"/>
  <c r="DX176" i="2" s="1"/>
  <c r="DY176" i="2" a="1"/>
  <c r="DY176" i="2" s="1"/>
  <c r="DZ176" i="2" a="1"/>
  <c r="DZ176" i="2" s="1"/>
  <c r="K176" i="2"/>
  <c r="AY176" i="2"/>
  <c r="BA176" i="2"/>
  <c r="P176" i="2"/>
  <c r="BG176" i="2"/>
  <c r="X176" i="2"/>
  <c r="BH176" i="2"/>
  <c r="DU172" i="2"/>
  <c r="EA172" i="2" a="1"/>
  <c r="EA172" i="2" s="1"/>
  <c r="DV172" i="2" a="1"/>
  <c r="DV172" i="2" s="1"/>
  <c r="EB172" i="2" a="1"/>
  <c r="EB172" i="2" s="1"/>
  <c r="DW172" i="2" a="1"/>
  <c r="DW172" i="2" s="1"/>
  <c r="EC172" i="2" a="1"/>
  <c r="EC172" i="2" s="1"/>
  <c r="DX172" i="2" a="1"/>
  <c r="DX172" i="2" s="1"/>
  <c r="DY172" i="2" a="1"/>
  <c r="DY172" i="2" s="1"/>
  <c r="DZ172" i="2" a="1"/>
  <c r="DZ172" i="2" s="1"/>
  <c r="D172" i="2"/>
  <c r="P172" i="2"/>
  <c r="AB172" i="2"/>
  <c r="AM172" i="2"/>
  <c r="AV172" i="2"/>
  <c r="BF172" i="2"/>
  <c r="AN172" i="2"/>
  <c r="AW172" i="2"/>
  <c r="BG172" i="2"/>
  <c r="G172" i="2"/>
  <c r="S172" i="2"/>
  <c r="AE172" i="2"/>
  <c r="AO172" i="2"/>
  <c r="AX172" i="2"/>
  <c r="H172" i="2"/>
  <c r="T172" i="2"/>
  <c r="AF172" i="2"/>
  <c r="AP172" i="2"/>
  <c r="AZ172" i="2"/>
  <c r="BJ172" i="2"/>
  <c r="K172" i="2"/>
  <c r="W172" i="2"/>
  <c r="AJ172" i="2"/>
  <c r="AS172" i="2"/>
  <c r="BB172" i="2"/>
  <c r="C156" i="2"/>
  <c r="DU156" i="2"/>
  <c r="EC156" i="2" a="1"/>
  <c r="EC156" i="2" s="1"/>
  <c r="DX156" i="2" a="1"/>
  <c r="DX156" i="2" s="1"/>
  <c r="DY156" i="2" a="1"/>
  <c r="DY156" i="2" s="1"/>
  <c r="DZ156" i="2" a="1"/>
  <c r="DZ156" i="2"/>
  <c r="EA156" i="2" a="1"/>
  <c r="EA156" i="2" s="1"/>
  <c r="DV156" i="2" a="1"/>
  <c r="DV156" i="2" s="1"/>
  <c r="DW156" i="2" a="1"/>
  <c r="DW156" i="2" s="1"/>
  <c r="EB156" i="2" a="1"/>
  <c r="EB156" i="2" s="1"/>
  <c r="AF156" i="2"/>
  <c r="AY156" i="2"/>
  <c r="K156" i="2"/>
  <c r="AI156" i="2"/>
  <c r="BF156" i="2"/>
  <c r="AM156" i="2"/>
  <c r="BG156" i="2"/>
  <c r="AO156" i="2"/>
  <c r="BJ156" i="2"/>
  <c r="X156" i="2"/>
  <c r="AU156" i="2"/>
  <c r="DU134" i="2"/>
  <c r="DX134" i="2" a="1"/>
  <c r="DX134" i="2" s="1"/>
  <c r="EC134" i="2" a="1"/>
  <c r="EC134" i="2" s="1"/>
  <c r="DY134" i="2" a="1"/>
  <c r="DY134" i="2" s="1"/>
  <c r="DZ134" i="2" a="1"/>
  <c r="DZ134" i="2" s="1"/>
  <c r="EA134" i="2" a="1"/>
  <c r="EA134" i="2" s="1"/>
  <c r="DV134" i="2" a="1"/>
  <c r="DV134" i="2" s="1"/>
  <c r="DW134" i="2" a="1"/>
  <c r="DW134" i="2" s="1"/>
  <c r="EB134" i="2" a="1"/>
  <c r="EB134" i="2" s="1"/>
  <c r="D134" i="2"/>
  <c r="AP134" i="2"/>
  <c r="AT134" i="2"/>
  <c r="S134" i="2"/>
  <c r="AW134" i="2"/>
  <c r="T134" i="2"/>
  <c r="BC134" i="2"/>
  <c r="BF134" i="2"/>
  <c r="AF134" i="2"/>
  <c r="BG134" i="2"/>
  <c r="AJ134" i="2"/>
  <c r="AH199" i="2"/>
  <c r="DU190" i="2"/>
  <c r="DV190" i="2" a="1"/>
  <c r="DV190" i="2" s="1"/>
  <c r="EA190" i="2" a="1"/>
  <c r="EA190" i="2" s="1"/>
  <c r="DW190" i="2" a="1"/>
  <c r="DW190" i="2" s="1"/>
  <c r="EB190" i="2" a="1"/>
  <c r="EB190" i="2" s="1"/>
  <c r="DX190" i="2" a="1"/>
  <c r="DX190" i="2" s="1"/>
  <c r="EC190" i="2" a="1"/>
  <c r="EC190" i="2" s="1"/>
  <c r="DY190" i="2" a="1"/>
  <c r="DY190" i="2" s="1"/>
  <c r="DZ190" i="2" a="1"/>
  <c r="DZ190" i="2" s="1"/>
  <c r="D190" i="2"/>
  <c r="S190" i="2"/>
  <c r="AH190" i="2"/>
  <c r="AR190" i="2"/>
  <c r="BC190" i="2"/>
  <c r="K190" i="2"/>
  <c r="X190" i="2"/>
  <c r="AL190" i="2"/>
  <c r="AV190" i="2"/>
  <c r="BG190" i="2"/>
  <c r="AI187" i="2"/>
  <c r="AT185" i="2"/>
  <c r="AO182" i="2"/>
  <c r="S182" i="2"/>
  <c r="BB179" i="2"/>
  <c r="BA172" i="2"/>
  <c r="AV165" i="2"/>
  <c r="P165" i="2"/>
  <c r="AI162" i="2"/>
  <c r="BG159" i="2"/>
  <c r="AJ159" i="2"/>
  <c r="AV156" i="2"/>
  <c r="DU153" i="2"/>
  <c r="DZ153" i="2" a="1"/>
  <c r="DZ153" i="2" s="1"/>
  <c r="EA153" i="2" a="1"/>
  <c r="EA153" i="2" s="1"/>
  <c r="DV153" i="2" a="1"/>
  <c r="DV153" i="2" s="1"/>
  <c r="EB153" i="2" a="1"/>
  <c r="EB153" i="2" s="1"/>
  <c r="DW153" i="2" a="1"/>
  <c r="DW153" i="2" s="1"/>
  <c r="EC153" i="2" a="1"/>
  <c r="EC153" i="2" s="1"/>
  <c r="DX153" i="2" a="1"/>
  <c r="DX153" i="2" s="1"/>
  <c r="DY153" i="2" a="1"/>
  <c r="DY153" i="2" s="1"/>
  <c r="X153" i="2"/>
  <c r="AO153" i="2"/>
  <c r="BC153" i="2"/>
  <c r="G153" i="2"/>
  <c r="AB153" i="2"/>
  <c r="AQ153" i="2"/>
  <c r="AS153" i="2"/>
  <c r="AE153" i="2"/>
  <c r="AT153" i="2"/>
  <c r="AI153" i="2"/>
  <c r="AY153" i="2"/>
  <c r="DU148" i="2"/>
  <c r="DY148" i="2" a="1"/>
  <c r="DY148" i="2" s="1"/>
  <c r="DZ148" i="2" a="1"/>
  <c r="DZ148" i="2" s="1"/>
  <c r="EA148" i="2" a="1"/>
  <c r="EA148" i="2" s="1"/>
  <c r="DV148" i="2" a="1"/>
  <c r="DV148" i="2" s="1"/>
  <c r="DW148" i="2" a="1"/>
  <c r="DW148" i="2" s="1"/>
  <c r="EB148" i="2" a="1"/>
  <c r="EB148" i="2" s="1"/>
  <c r="DX148" i="2" a="1"/>
  <c r="DX148" i="2" s="1"/>
  <c r="EC148" i="2" a="1"/>
  <c r="EC148" i="2" s="1"/>
  <c r="AY148" i="2"/>
  <c r="AE148" i="2"/>
  <c r="AJ148" i="2"/>
  <c r="AQ148" i="2"/>
  <c r="AZ195" i="2"/>
  <c r="AW190" i="2"/>
  <c r="AI190" i="2"/>
  <c r="O190" i="2"/>
  <c r="AA187" i="2"/>
  <c r="DU186" i="2"/>
  <c r="DW186" i="2" a="1"/>
  <c r="DW186" i="2" s="1"/>
  <c r="EB186" i="2" a="1"/>
  <c r="EB186" i="2" s="1"/>
  <c r="EC186" i="2" a="1"/>
  <c r="EC186" i="2" s="1"/>
  <c r="DX186" i="2" a="1"/>
  <c r="DX186" i="2" s="1"/>
  <c r="DY186" i="2" a="1"/>
  <c r="DY186" i="2" s="1"/>
  <c r="DZ186" i="2" a="1"/>
  <c r="DZ186" i="2" s="1"/>
  <c r="DV186" i="2" a="1"/>
  <c r="DV186" i="2" s="1"/>
  <c r="EA186" i="2" a="1"/>
  <c r="EA186" i="2" s="1"/>
  <c r="C186" i="2"/>
  <c r="X186" i="2"/>
  <c r="AI186" i="2"/>
  <c r="AQ186" i="2"/>
  <c r="AY186" i="2"/>
  <c r="G186" i="2"/>
  <c r="AB186" i="2"/>
  <c r="AL186" i="2"/>
  <c r="AT186" i="2"/>
  <c r="BB186" i="2"/>
  <c r="T186" i="2"/>
  <c r="AE186" i="2"/>
  <c r="AN186" i="2"/>
  <c r="AV186" i="2"/>
  <c r="AS185" i="2"/>
  <c r="P185" i="2"/>
  <c r="DU183" i="2"/>
  <c r="DY183" i="2" a="1"/>
  <c r="DY183" i="2" s="1"/>
  <c r="DZ183" i="2" a="1"/>
  <c r="DZ183" i="2"/>
  <c r="EA183" i="2" a="1"/>
  <c r="EA183" i="2" s="1"/>
  <c r="DV183" i="2" a="1"/>
  <c r="DV183" i="2" s="1"/>
  <c r="EB183" i="2" a="1"/>
  <c r="EB183" i="2" s="1"/>
  <c r="DW183" i="2" a="1"/>
  <c r="DW183" i="2" s="1"/>
  <c r="DX183" i="2" a="1"/>
  <c r="DX183" i="2" s="1"/>
  <c r="EC183" i="2" a="1"/>
  <c r="EC183" i="2" s="1"/>
  <c r="D183" i="2"/>
  <c r="S183" i="2"/>
  <c r="AF183" i="2"/>
  <c r="AQ183" i="2"/>
  <c r="BA183" i="2"/>
  <c r="W183" i="2"/>
  <c r="AJ183" i="2"/>
  <c r="AV183" i="2"/>
  <c r="BG183" i="2"/>
  <c r="AA183" i="2"/>
  <c r="AN183" i="2"/>
  <c r="AX183" i="2"/>
  <c r="AN182" i="2"/>
  <c r="O182" i="2"/>
  <c r="AY179" i="2"/>
  <c r="AU172" i="2"/>
  <c r="AS165" i="2"/>
  <c r="O165" i="2"/>
  <c r="X162" i="2"/>
  <c r="DU160" i="2"/>
  <c r="DY160" i="2" a="1"/>
  <c r="DY160" i="2" s="1"/>
  <c r="DZ160" i="2" a="1"/>
  <c r="DZ160" i="2" s="1"/>
  <c r="EA160" i="2" a="1"/>
  <c r="EA160" i="2" s="1"/>
  <c r="DV160" i="2" a="1"/>
  <c r="DV160" i="2" s="1"/>
  <c r="EB160" i="2" a="1"/>
  <c r="EB160" i="2" s="1"/>
  <c r="DW160" i="2" a="1"/>
  <c r="DW160" i="2" s="1"/>
  <c r="EC160" i="2" a="1"/>
  <c r="EC160" i="2" s="1"/>
  <c r="DX160" i="2" a="1"/>
  <c r="DX160" i="2" s="1"/>
  <c r="H159" i="2"/>
  <c r="DU159" i="2"/>
  <c r="DV159" i="2" a="1"/>
  <c r="DV159" i="2" s="1"/>
  <c r="EB159" i="2" a="1"/>
  <c r="EB159" i="2" s="1"/>
  <c r="DW159" i="2" a="1"/>
  <c r="DW159" i="2" s="1"/>
  <c r="EC159" i="2" a="1"/>
  <c r="EC159" i="2" s="1"/>
  <c r="DX159" i="2" a="1"/>
  <c r="DX159" i="2" s="1"/>
  <c r="DY159" i="2" a="1"/>
  <c r="DY159" i="2" s="1"/>
  <c r="DZ159" i="2" a="1"/>
  <c r="DZ159" i="2" s="1"/>
  <c r="EA159" i="2" a="1"/>
  <c r="EA159" i="2" s="1"/>
  <c r="AE159" i="2"/>
  <c r="AO159" i="2"/>
  <c r="AX159" i="2"/>
  <c r="G159" i="2"/>
  <c r="T159" i="2"/>
  <c r="AF159" i="2"/>
  <c r="AP159" i="2"/>
  <c r="AY159" i="2"/>
  <c r="AH159" i="2"/>
  <c r="AQ159" i="2"/>
  <c r="AZ159" i="2"/>
  <c r="BJ159" i="2"/>
  <c r="K159" i="2"/>
  <c r="W159" i="2"/>
  <c r="AI159" i="2"/>
  <c r="AR159" i="2"/>
  <c r="BA159" i="2"/>
  <c r="BH159" i="2"/>
  <c r="AT159" i="2"/>
  <c r="AQ156" i="2"/>
  <c r="AT172" i="2"/>
  <c r="O172" i="2"/>
  <c r="AN165" i="2"/>
  <c r="DF200" i="2"/>
  <c r="AZ199" i="2"/>
  <c r="O199" i="2"/>
  <c r="AV195" i="2"/>
  <c r="H195" i="2"/>
  <c r="DU191" i="2"/>
  <c r="EC191" i="2" a="1"/>
  <c r="EC191" i="2" s="1"/>
  <c r="DY191" i="2" a="1"/>
  <c r="DY191" i="2" s="1"/>
  <c r="DZ191" i="2" a="1"/>
  <c r="DZ191" i="2" s="1"/>
  <c r="DV191" i="2" a="1"/>
  <c r="DV191" i="2" s="1"/>
  <c r="EA191" i="2" a="1"/>
  <c r="EA191" i="2" s="1"/>
  <c r="DW191" i="2" a="1"/>
  <c r="DW191" i="2" s="1"/>
  <c r="EB191" i="2" a="1"/>
  <c r="EB191" i="2" s="1"/>
  <c r="DX191" i="2" a="1"/>
  <c r="DX191" i="2" s="1"/>
  <c r="S191" i="2"/>
  <c r="AE191" i="2"/>
  <c r="AO191" i="2"/>
  <c r="AX191" i="2"/>
  <c r="K191" i="2"/>
  <c r="W191" i="2"/>
  <c r="AI191" i="2"/>
  <c r="AR191" i="2"/>
  <c r="BA191" i="2"/>
  <c r="AT190" i="2"/>
  <c r="BF187" i="2"/>
  <c r="O187" i="2"/>
  <c r="BF186" i="2"/>
  <c r="AR186" i="2"/>
  <c r="AM185" i="2"/>
  <c r="BC183" i="2"/>
  <c r="AM183" i="2"/>
  <c r="P183" i="2"/>
  <c r="BC182" i="2"/>
  <c r="AJ182" i="2"/>
  <c r="K182" i="2"/>
  <c r="AS179" i="2"/>
  <c r="AV176" i="2"/>
  <c r="AR172" i="2"/>
  <c r="AL165" i="2"/>
  <c r="D165" i="2"/>
  <c r="BB162" i="2"/>
  <c r="P162" i="2"/>
  <c r="AW159" i="2"/>
  <c r="X159" i="2"/>
  <c r="AA156" i="2"/>
  <c r="AF153" i="2"/>
  <c r="O151" i="2"/>
  <c r="DU151" i="2"/>
  <c r="EC151" i="2" a="1"/>
  <c r="EC151" i="2" s="1"/>
  <c r="DX151" i="2" a="1"/>
  <c r="DX151" i="2" s="1"/>
  <c r="DY151" i="2" a="1"/>
  <c r="DY151" i="2" s="1"/>
  <c r="DZ151" i="2" a="1"/>
  <c r="DZ151" i="2" s="1"/>
  <c r="DV151" i="2" a="1"/>
  <c r="DV151" i="2" s="1"/>
  <c r="EA151" i="2" a="1"/>
  <c r="EA151" i="2" s="1"/>
  <c r="DW151" i="2" a="1"/>
  <c r="DW151" i="2" s="1"/>
  <c r="EB151" i="2" a="1"/>
  <c r="EB151" i="2" s="1"/>
  <c r="AU151" i="2"/>
  <c r="H150" i="2"/>
  <c r="DU150" i="2"/>
  <c r="DY150" i="2" a="1"/>
  <c r="DY150" i="2" s="1"/>
  <c r="DZ150" i="2" a="1"/>
  <c r="DZ150" i="2" s="1"/>
  <c r="EA150" i="2" a="1"/>
  <c r="EA150" i="2" s="1"/>
  <c r="DV150" i="2" a="1"/>
  <c r="DV150" i="2" s="1"/>
  <c r="EB150" i="2" a="1"/>
  <c r="EB150" i="2" s="1"/>
  <c r="DW150" i="2" a="1"/>
  <c r="DW150" i="2" s="1"/>
  <c r="EC150" i="2" a="1"/>
  <c r="EC150" i="2" s="1"/>
  <c r="DX150" i="2" a="1"/>
  <c r="DX150" i="2" s="1"/>
  <c r="AS150" i="2"/>
  <c r="BA150" i="2"/>
  <c r="C150" i="2"/>
  <c r="O150" i="2"/>
  <c r="AA150" i="2"/>
  <c r="AL150" i="2"/>
  <c r="AT150" i="2"/>
  <c r="BB150" i="2"/>
  <c r="D150" i="2"/>
  <c r="P150" i="2"/>
  <c r="AB150" i="2"/>
  <c r="AM150" i="2"/>
  <c r="AU150" i="2"/>
  <c r="BC150" i="2"/>
  <c r="AE150" i="2"/>
  <c r="AN150" i="2"/>
  <c r="AV150" i="2"/>
  <c r="G150" i="2"/>
  <c r="T150" i="2"/>
  <c r="AF150" i="2"/>
  <c r="AO150" i="2"/>
  <c r="AW150" i="2"/>
  <c r="BF150" i="2"/>
  <c r="AH150" i="2"/>
  <c r="AP150" i="2"/>
  <c r="AX150" i="2"/>
  <c r="BG150" i="2"/>
  <c r="AR195" i="2"/>
  <c r="D195" i="2"/>
  <c r="AW187" i="2"/>
  <c r="BC186" i="2"/>
  <c r="AP186" i="2"/>
  <c r="AA186" i="2"/>
  <c r="K186" i="2"/>
  <c r="BJ185" i="2"/>
  <c r="AJ185" i="2"/>
  <c r="AZ183" i="2"/>
  <c r="AI183" i="2"/>
  <c r="O183" i="2"/>
  <c r="BB182" i="2"/>
  <c r="AE182" i="2"/>
  <c r="D182" i="2"/>
  <c r="AN179" i="2"/>
  <c r="D179" i="2"/>
  <c r="AQ176" i="2"/>
  <c r="AL172" i="2"/>
  <c r="BG165" i="2"/>
  <c r="AJ165" i="2"/>
  <c r="C165" i="2"/>
  <c r="DU164" i="2"/>
  <c r="DZ164" i="2" a="1"/>
  <c r="DZ164" i="2" s="1"/>
  <c r="EA164" i="2" a="1"/>
  <c r="EA164" i="2" s="1"/>
  <c r="DV164" i="2" a="1"/>
  <c r="DV164" i="2" s="1"/>
  <c r="DW164" i="2" a="1"/>
  <c r="DW164" i="2" s="1"/>
  <c r="EB164" i="2" a="1"/>
  <c r="EB164" i="2" s="1"/>
  <c r="EC164" i="2" a="1"/>
  <c r="EC164" i="2" s="1"/>
  <c r="DX164" i="2" a="1"/>
  <c r="DX164" i="2" s="1"/>
  <c r="DY164" i="2" a="1"/>
  <c r="DY164" i="2" s="1"/>
  <c r="C164" i="2"/>
  <c r="AE164" i="2"/>
  <c r="BA164" i="2"/>
  <c r="AI164" i="2"/>
  <c r="AM164" i="2"/>
  <c r="BJ164" i="2"/>
  <c r="AN164" i="2"/>
  <c r="AS164" i="2"/>
  <c r="BA162" i="2"/>
  <c r="G162" i="2"/>
  <c r="AV159" i="2"/>
  <c r="P159" i="2"/>
  <c r="DU157" i="2"/>
  <c r="DZ157" i="2" a="1"/>
  <c r="DZ157" i="2" s="1"/>
  <c r="DV157" i="2" a="1"/>
  <c r="DV157" i="2" s="1"/>
  <c r="EA157" i="2" a="1"/>
  <c r="EA157" i="2" s="1"/>
  <c r="DW157" i="2" a="1"/>
  <c r="DW157" i="2" s="1"/>
  <c r="EB157" i="2" a="1"/>
  <c r="EB157" i="2" s="1"/>
  <c r="EC157" i="2" a="1"/>
  <c r="EC157" i="2" s="1"/>
  <c r="DX157" i="2" a="1"/>
  <c r="DX157" i="2" s="1"/>
  <c r="DY157" i="2" a="1"/>
  <c r="DY157" i="2" s="1"/>
  <c r="O157" i="2"/>
  <c r="AE157" i="2"/>
  <c r="AP157" i="2"/>
  <c r="AZ157" i="2"/>
  <c r="C157" i="2"/>
  <c r="AF157" i="2"/>
  <c r="AQ157" i="2"/>
  <c r="BB157" i="2"/>
  <c r="D157" i="2"/>
  <c r="T157" i="2"/>
  <c r="AH157" i="2"/>
  <c r="AR157" i="2"/>
  <c r="G157" i="2"/>
  <c r="AI157" i="2"/>
  <c r="AT157" i="2"/>
  <c r="BF157" i="2"/>
  <c r="K157" i="2"/>
  <c r="X157" i="2"/>
  <c r="AL157" i="2"/>
  <c r="AW157" i="2"/>
  <c r="T153" i="2"/>
  <c r="AQ150" i="2"/>
  <c r="DU146" i="2"/>
  <c r="DW146" i="2" a="1"/>
  <c r="DW146" i="2" s="1"/>
  <c r="EB146" i="2" a="1"/>
  <c r="EB146" i="2" s="1"/>
  <c r="DX146" i="2" a="1"/>
  <c r="DX146" i="2" s="1"/>
  <c r="EC146" i="2" a="1"/>
  <c r="EC146" i="2" s="1"/>
  <c r="DY146" i="2" a="1"/>
  <c r="DY146" i="2" s="1"/>
  <c r="DZ146" i="2" a="1"/>
  <c r="DZ146" i="2" s="1"/>
  <c r="EA146" i="2" a="1"/>
  <c r="EA146" i="2" s="1"/>
  <c r="DV146" i="2" a="1"/>
  <c r="DV146" i="2" s="1"/>
  <c r="K146" i="2"/>
  <c r="AM146" i="2"/>
  <c r="AO146" i="2"/>
  <c r="O146" i="2"/>
  <c r="AT146" i="2"/>
  <c r="T146" i="2"/>
  <c r="AV146" i="2"/>
  <c r="AW146" i="2"/>
  <c r="AZ146" i="2"/>
  <c r="DZ126" i="2" a="1"/>
  <c r="DZ126" i="2" s="1"/>
  <c r="DV126" i="2" a="1"/>
  <c r="DV126" i="2" s="1"/>
  <c r="DZ118" i="2" a="1"/>
  <c r="DZ118" i="2" s="1"/>
  <c r="DU140" i="2"/>
  <c r="DV140" i="2" a="1"/>
  <c r="DV140" i="2" s="1"/>
  <c r="EA140" i="2" a="1"/>
  <c r="EA140" i="2" s="1"/>
  <c r="DW140" i="2" a="1"/>
  <c r="DW140" i="2" s="1"/>
  <c r="EB140" i="2" a="1"/>
  <c r="EB140" i="2" s="1"/>
  <c r="DX140" i="2" a="1"/>
  <c r="DX140" i="2" s="1"/>
  <c r="EC140" i="2" a="1"/>
  <c r="EC140" i="2" s="1"/>
  <c r="DY140" i="2" a="1"/>
  <c r="DY140" i="2" s="1"/>
  <c r="DZ140" i="2" a="1"/>
  <c r="DZ140" i="2" s="1"/>
  <c r="AT138" i="2"/>
  <c r="D138" i="2"/>
  <c r="DU137" i="2"/>
  <c r="DV137" i="2" a="1"/>
  <c r="DV137" i="2" s="1"/>
  <c r="EB137" i="2" a="1"/>
  <c r="EB137" i="2" s="1"/>
  <c r="DW137" i="2" a="1"/>
  <c r="DW137" i="2" s="1"/>
  <c r="EC137" i="2" a="1"/>
  <c r="EC137" i="2" s="1"/>
  <c r="DX137" i="2" a="1"/>
  <c r="DX137" i="2" s="1"/>
  <c r="DY137" i="2" a="1"/>
  <c r="DY137" i="2" s="1"/>
  <c r="DZ137" i="2" a="1"/>
  <c r="DZ137" i="2" s="1"/>
  <c r="EA137" i="2" a="1"/>
  <c r="EA137" i="2" s="1"/>
  <c r="AQ136" i="2"/>
  <c r="C136" i="2"/>
  <c r="K135" i="2"/>
  <c r="DU135" i="2"/>
  <c r="EA135" i="2" a="1"/>
  <c r="EA135" i="2" s="1"/>
  <c r="DV135" i="2" a="1"/>
  <c r="DV135" i="2" s="1"/>
  <c r="EB135" i="2" a="1"/>
  <c r="EB135" i="2" s="1"/>
  <c r="DW135" i="2" a="1"/>
  <c r="DW135" i="2" s="1"/>
  <c r="EC135" i="2" a="1"/>
  <c r="EC135" i="2" s="1"/>
  <c r="DX135" i="2" a="1"/>
  <c r="DX135" i="2" s="1"/>
  <c r="DY135" i="2" a="1"/>
  <c r="DY135" i="2" s="1"/>
  <c r="DZ135" i="2" a="1"/>
  <c r="DZ135" i="2" s="1"/>
  <c r="DU133" i="2"/>
  <c r="DZ133" i="2" a="1"/>
  <c r="DZ133" i="2" s="1"/>
  <c r="EA133" i="2" a="1"/>
  <c r="EA133" i="2" s="1"/>
  <c r="DV133" i="2" a="1"/>
  <c r="DV133" i="2" s="1"/>
  <c r="EB133" i="2" a="1"/>
  <c r="EB133" i="2" s="1"/>
  <c r="DW133" i="2" a="1"/>
  <c r="DW133" i="2" s="1"/>
  <c r="EC133" i="2" a="1"/>
  <c r="EC133" i="2" s="1"/>
  <c r="DX133" i="2" a="1"/>
  <c r="DX133" i="2" s="1"/>
  <c r="DY133" i="2" a="1"/>
  <c r="DY133" i="2" s="1"/>
  <c r="DZ128" i="2" a="1"/>
  <c r="DZ128" i="2" s="1"/>
  <c r="DV128" i="2" a="1"/>
  <c r="DV128" i="2" s="1"/>
  <c r="DV122" i="2" a="1"/>
  <c r="DV122" i="2" s="1"/>
  <c r="K119" i="2"/>
  <c r="AF114" i="2"/>
  <c r="T114" i="2"/>
  <c r="AB113" i="2"/>
  <c r="K113" i="2"/>
  <c r="BG108" i="2"/>
  <c r="AX108" i="2"/>
  <c r="AP108" i="2"/>
  <c r="BF102" i="2"/>
  <c r="DU188" i="2"/>
  <c r="DW188" i="2" a="1"/>
  <c r="DW188" i="2" s="1"/>
  <c r="EB188" i="2" a="1"/>
  <c r="EB188" i="2" s="1"/>
  <c r="DX188" i="2" a="1"/>
  <c r="DX188" i="2" s="1"/>
  <c r="EC188" i="2" a="1"/>
  <c r="EC188" i="2" s="1"/>
  <c r="DY188" i="2" a="1"/>
  <c r="DY188" i="2" s="1"/>
  <c r="DZ188" i="2" a="1"/>
  <c r="DZ188" i="2" s="1"/>
  <c r="EA188" i="2" a="1"/>
  <c r="EA188" i="2" s="1"/>
  <c r="DV188" i="2" a="1"/>
  <c r="DV188" i="2" s="1"/>
  <c r="C175" i="2"/>
  <c r="DU175" i="2"/>
  <c r="DX175" i="2" a="1"/>
  <c r="DX175" i="2" s="1"/>
  <c r="EC175" i="2" a="1"/>
  <c r="EC175" i="2" s="1"/>
  <c r="DY175" i="2" a="1"/>
  <c r="DY175" i="2" s="1"/>
  <c r="DZ175" i="2" a="1"/>
  <c r="DZ175" i="2" s="1"/>
  <c r="DV175" i="2" a="1"/>
  <c r="DV175" i="2" s="1"/>
  <c r="EA175" i="2" a="1"/>
  <c r="EA175" i="2" s="1"/>
  <c r="DW175" i="2" a="1"/>
  <c r="DW175" i="2" s="1"/>
  <c r="EB175" i="2" a="1"/>
  <c r="EB175" i="2" s="1"/>
  <c r="DU174" i="2"/>
  <c r="DV174" i="2" a="1"/>
  <c r="DV174" i="2" s="1"/>
  <c r="EA174" i="2" a="1"/>
  <c r="EA174" i="2" s="1"/>
  <c r="DW174" i="2" a="1"/>
  <c r="DW174" i="2" s="1"/>
  <c r="EB174" i="2" a="1"/>
  <c r="EB174" i="2" s="1"/>
  <c r="DX174" i="2" a="1"/>
  <c r="DX174" i="2" s="1"/>
  <c r="EC174" i="2" a="1"/>
  <c r="EC174" i="2" s="1"/>
  <c r="DY174" i="2" a="1"/>
  <c r="DY174" i="2" s="1"/>
  <c r="DZ174" i="2" a="1"/>
  <c r="DZ174" i="2" s="1"/>
  <c r="AS169" i="2"/>
  <c r="O169" i="2"/>
  <c r="DU168" i="2"/>
  <c r="DZ168" i="2" a="1"/>
  <c r="DZ168" i="2" s="1"/>
  <c r="DV168" i="2" a="1"/>
  <c r="DV168" i="2" s="1"/>
  <c r="EA168" i="2" a="1"/>
  <c r="EA168" i="2" s="1"/>
  <c r="DW168" i="2" a="1"/>
  <c r="DW168" i="2" s="1"/>
  <c r="EB168" i="2" a="1"/>
  <c r="EB168" i="2" s="1"/>
  <c r="DX168" i="2" a="1"/>
  <c r="DX168" i="2" s="1"/>
  <c r="EC168" i="2" a="1"/>
  <c r="EC168" i="2" s="1"/>
  <c r="DY168" i="2" a="1"/>
  <c r="DY168" i="2" s="1"/>
  <c r="DU158" i="2"/>
  <c r="DY158" i="2" a="1"/>
  <c r="DY158" i="2" s="1"/>
  <c r="DZ158" i="2" a="1"/>
  <c r="DZ158" i="2" s="1"/>
  <c r="EA158" i="2" a="1"/>
  <c r="EA158" i="2" s="1"/>
  <c r="DV158" i="2" a="1"/>
  <c r="DV158" i="2" s="1"/>
  <c r="EB158" i="2" a="1"/>
  <c r="EB158" i="2" s="1"/>
  <c r="DW158" i="2" a="1"/>
  <c r="DW158" i="2" s="1"/>
  <c r="EC158" i="2" a="1"/>
  <c r="EC158" i="2" s="1"/>
  <c r="DX158" i="2" a="1"/>
  <c r="DX158" i="2" s="1"/>
  <c r="AV155" i="2"/>
  <c r="AX149" i="2"/>
  <c r="AI149" i="2"/>
  <c r="BJ145" i="2"/>
  <c r="AQ145" i="2"/>
  <c r="AW143" i="2"/>
  <c r="AB143" i="2"/>
  <c r="H142" i="2"/>
  <c r="DU142" i="2"/>
  <c r="DV142" i="2" a="1"/>
  <c r="DV142" i="2" s="1"/>
  <c r="EA142" i="2" a="1"/>
  <c r="EA142" i="2" s="1"/>
  <c r="DW142" i="2" a="1"/>
  <c r="DW142" i="2" s="1"/>
  <c r="EB142" i="2" a="1"/>
  <c r="EB142" i="2" s="1"/>
  <c r="EC142" i="2" a="1"/>
  <c r="EC142" i="2" s="1"/>
  <c r="DX142" i="2" a="1"/>
  <c r="DX142" i="2" s="1"/>
  <c r="DY142" i="2" a="1"/>
  <c r="DY142" i="2" s="1"/>
  <c r="DZ142" i="2" a="1"/>
  <c r="DZ142" i="2" s="1"/>
  <c r="AR141" i="2"/>
  <c r="BF139" i="2"/>
  <c r="AQ139" i="2"/>
  <c r="H139" i="2"/>
  <c r="AR138" i="2"/>
  <c r="W138" i="2"/>
  <c r="BF137" i="2"/>
  <c r="AV137" i="2"/>
  <c r="AM137" i="2"/>
  <c r="AB137" i="2"/>
  <c r="AP136" i="2"/>
  <c r="AJ125" i="2"/>
  <c r="S121" i="2"/>
  <c r="S122" i="2" s="1"/>
  <c r="S123" i="2" s="1"/>
  <c r="X120" i="2"/>
  <c r="G120" i="2"/>
  <c r="O116" i="2"/>
  <c r="O117" i="2" s="1"/>
  <c r="AE114" i="2"/>
  <c r="S114" i="2"/>
  <c r="AA113" i="2"/>
  <c r="H113" i="2"/>
  <c r="I113" i="2" s="1"/>
  <c r="BF108" i="2"/>
  <c r="AW108" i="2"/>
  <c r="AJ108" i="2"/>
  <c r="AM108" i="2"/>
  <c r="BC102" i="2"/>
  <c r="DU145" i="2"/>
  <c r="DZ145" i="2" a="1"/>
  <c r="DZ145" i="2" s="1"/>
  <c r="DV145" i="2" a="1"/>
  <c r="DV145" i="2" s="1"/>
  <c r="EA145" i="2" a="1"/>
  <c r="EA145" i="2" s="1"/>
  <c r="EB145" i="2" a="1"/>
  <c r="EB145" i="2" s="1"/>
  <c r="DW145" i="2" a="1"/>
  <c r="DW145" i="2" s="1"/>
  <c r="DX145" i="2" a="1"/>
  <c r="DX145" i="2" s="1"/>
  <c r="EC145" i="2" a="1"/>
  <c r="EC145" i="2" s="1"/>
  <c r="DY145" i="2" a="1"/>
  <c r="DY145" i="2" s="1"/>
  <c r="DU143" i="2"/>
  <c r="DY143" i="2" a="1"/>
  <c r="DY143" i="2" s="1"/>
  <c r="DZ143" i="2" a="1"/>
  <c r="DZ143" i="2" s="1"/>
  <c r="DV143" i="2" a="1"/>
  <c r="DV143" i="2" s="1"/>
  <c r="EA143" i="2" a="1"/>
  <c r="EA143" i="2" s="1"/>
  <c r="EB143" i="2" a="1"/>
  <c r="EB143" i="2" s="1"/>
  <c r="DW143" i="2" a="1"/>
  <c r="DW143" i="2" s="1"/>
  <c r="EC143" i="2" a="1"/>
  <c r="EC143" i="2" s="1"/>
  <c r="DX143" i="2" a="1"/>
  <c r="DX143" i="2" s="1"/>
  <c r="DU138" i="2"/>
  <c r="DZ138" i="2" a="1"/>
  <c r="DZ138" i="2" s="1"/>
  <c r="EA138" i="2" a="1"/>
  <c r="EA138" i="2" s="1"/>
  <c r="DV138" i="2" a="1"/>
  <c r="DV138" i="2" s="1"/>
  <c r="EB138" i="2" a="1"/>
  <c r="EB138" i="2" s="1"/>
  <c r="DW138" i="2" a="1"/>
  <c r="DW138" i="2" s="1"/>
  <c r="EC138" i="2" a="1"/>
  <c r="EC138" i="2" s="1"/>
  <c r="DX138" i="2" a="1"/>
  <c r="DX138" i="2" s="1"/>
  <c r="DY138" i="2" a="1"/>
  <c r="DY138" i="2" s="1"/>
  <c r="DU136" i="2"/>
  <c r="DX136" i="2" a="1"/>
  <c r="DX136" i="2" s="1"/>
  <c r="DY136" i="2" a="1"/>
  <c r="DY136" i="2" s="1"/>
  <c r="DZ136" i="2" a="1"/>
  <c r="DZ136" i="2" s="1"/>
  <c r="EA136" i="2" a="1"/>
  <c r="EA136" i="2" s="1"/>
  <c r="DV136" i="2" a="1"/>
  <c r="DV136" i="2" s="1"/>
  <c r="EB136" i="2" a="1"/>
  <c r="EB136" i="2" s="1"/>
  <c r="EC136" i="2" a="1"/>
  <c r="EC136" i="2" s="1"/>
  <c r="DW136" i="2" a="1"/>
  <c r="DW136" i="2" s="1"/>
  <c r="DV125" i="2" a="1"/>
  <c r="DV125" i="2" s="1"/>
  <c r="DV119" i="2" a="1"/>
  <c r="DV119" i="2" s="1"/>
  <c r="AB118" i="2"/>
  <c r="AM113" i="2"/>
  <c r="AM114" i="2" s="1"/>
  <c r="G113" i="2"/>
  <c r="G114" i="2"/>
  <c r="AV108" i="2"/>
  <c r="AN108" i="2"/>
  <c r="AY102" i="2"/>
  <c r="DU196" i="2"/>
  <c r="EA196" i="2" a="1"/>
  <c r="EA196" i="2" s="1"/>
  <c r="DV196" i="2" a="1"/>
  <c r="DV196" i="2" s="1"/>
  <c r="DW196" i="2" a="1"/>
  <c r="DW196" i="2" s="1"/>
  <c r="EB196" i="2" a="1"/>
  <c r="EB196" i="2" s="1"/>
  <c r="DX196" i="2" a="1"/>
  <c r="DX196" i="2" s="1"/>
  <c r="EC196" i="2" a="1"/>
  <c r="EC196" i="2" s="1"/>
  <c r="DY196" i="2" a="1"/>
  <c r="DY196" i="2" s="1"/>
  <c r="DZ196" i="2" a="1"/>
  <c r="DZ196" i="2" s="1"/>
  <c r="BA188" i="2"/>
  <c r="AR188" i="2"/>
  <c r="AH188" i="2"/>
  <c r="BA181" i="2"/>
  <c r="AL181" i="2"/>
  <c r="BG178" i="2"/>
  <c r="AX178" i="2"/>
  <c r="AP178" i="2"/>
  <c r="AH178" i="2"/>
  <c r="W178" i="2"/>
  <c r="DU177" i="2"/>
  <c r="DX177" i="2" a="1"/>
  <c r="DX177" i="2" s="1"/>
  <c r="EC177" i="2" a="1"/>
  <c r="EC177" i="2" s="1"/>
  <c r="DY177" i="2" a="1"/>
  <c r="DY177" i="2" s="1"/>
  <c r="DZ177" i="2" a="1"/>
  <c r="DZ177" i="2" s="1"/>
  <c r="DV177" i="2" a="1"/>
  <c r="DV177" i="2" s="1"/>
  <c r="EA177" i="2" a="1"/>
  <c r="EA177" i="2" s="1"/>
  <c r="EB177" i="2" a="1"/>
  <c r="EB177" i="2" s="1"/>
  <c r="DW177" i="2" a="1"/>
  <c r="DW177" i="2" s="1"/>
  <c r="BG175" i="2"/>
  <c r="AN175" i="2"/>
  <c r="T175" i="2"/>
  <c r="AU174" i="2"/>
  <c r="BC173" i="2"/>
  <c r="BG170" i="2"/>
  <c r="AX170" i="2"/>
  <c r="AP170" i="2"/>
  <c r="AH170" i="2"/>
  <c r="W170" i="2"/>
  <c r="AL169" i="2"/>
  <c r="G169" i="2"/>
  <c r="AW168" i="2"/>
  <c r="AI168" i="2"/>
  <c r="O168" i="2"/>
  <c r="AZ163" i="2"/>
  <c r="AN163" i="2"/>
  <c r="AZ158" i="2"/>
  <c r="O158" i="2"/>
  <c r="AO155" i="2"/>
  <c r="AY152" i="2"/>
  <c r="AQ152" i="2"/>
  <c r="AI152" i="2"/>
  <c r="X152" i="2"/>
  <c r="BJ149" i="2"/>
  <c r="AU149" i="2"/>
  <c r="AA149" i="2"/>
  <c r="H149" i="2"/>
  <c r="BC145" i="2"/>
  <c r="AM145" i="2"/>
  <c r="S145" i="2"/>
  <c r="BG144" i="2"/>
  <c r="AX144" i="2"/>
  <c r="AP144" i="2"/>
  <c r="AH144" i="2"/>
  <c r="W144" i="2"/>
  <c r="AT143" i="2"/>
  <c r="X143" i="2"/>
  <c r="AZ142" i="2"/>
  <c r="AQ142" i="2"/>
  <c r="AH142" i="2"/>
  <c r="BJ141" i="2"/>
  <c r="AJ141" i="2"/>
  <c r="BC139" i="2"/>
  <c r="AO139" i="2"/>
  <c r="C139" i="2"/>
  <c r="BC138" i="2"/>
  <c r="AL138" i="2"/>
  <c r="S138" i="2"/>
  <c r="BC137" i="2"/>
  <c r="AT137" i="2"/>
  <c r="H137" i="2"/>
  <c r="BA136" i="2"/>
  <c r="AL136" i="2"/>
  <c r="P136" i="2"/>
  <c r="AV135" i="2"/>
  <c r="DU131" i="2"/>
  <c r="DX131" i="2" a="1"/>
  <c r="DX131" i="2" s="1"/>
  <c r="EC131" i="2" a="1"/>
  <c r="EC131" i="2" s="1"/>
  <c r="DY131" i="2" a="1"/>
  <c r="DY131" i="2" s="1"/>
  <c r="DZ131" i="2" a="1"/>
  <c r="DZ131" i="2" s="1"/>
  <c r="DV131" i="2" a="1"/>
  <c r="DV131" i="2" s="1"/>
  <c r="EA131" i="2" a="1"/>
  <c r="EA131" i="2" s="1"/>
  <c r="DW131" i="2" a="1"/>
  <c r="DW131" i="2" s="1"/>
  <c r="EB131" i="2" a="1"/>
  <c r="EB131" i="2" s="1"/>
  <c r="AQ130" i="2"/>
  <c r="W130" i="2"/>
  <c r="AL129" i="2"/>
  <c r="T129" i="2"/>
  <c r="DV127" i="2" a="1"/>
  <c r="DV127" i="2" s="1"/>
  <c r="AH124" i="2"/>
  <c r="X122" i="2"/>
  <c r="AA121" i="2"/>
  <c r="AA122" i="2" s="1"/>
  <c r="AA123" i="2" s="1"/>
  <c r="AA124" i="2" s="1"/>
  <c r="AA125" i="2" s="1"/>
  <c r="AA126" i="2" s="1"/>
  <c r="AA127" i="2" s="1"/>
  <c r="AA128" i="2" s="1"/>
  <c r="C121" i="2"/>
  <c r="AJ120" i="2"/>
  <c r="AM120" i="2" s="1"/>
  <c r="C120" i="2"/>
  <c r="K116" i="2"/>
  <c r="AB114" i="2"/>
  <c r="P114" i="2"/>
  <c r="C114" i="2"/>
  <c r="BC108" i="2"/>
  <c r="AW102" i="2"/>
  <c r="DU181" i="2"/>
  <c r="DY181" i="2" a="1"/>
  <c r="DY181" i="2" s="1"/>
  <c r="DZ181" i="2" a="1"/>
  <c r="DZ181" i="2" s="1"/>
  <c r="DV181" i="2" a="1"/>
  <c r="DV181" i="2" s="1"/>
  <c r="EA181" i="2" a="1"/>
  <c r="EA181" i="2" s="1"/>
  <c r="EB181" i="2" a="1"/>
  <c r="EB181" i="2" s="1"/>
  <c r="DW181" i="2" a="1"/>
  <c r="DW181" i="2" s="1"/>
  <c r="DX181" i="2" a="1"/>
  <c r="DX181" i="2" s="1"/>
  <c r="EC181" i="2" a="1"/>
  <c r="EC181" i="2" s="1"/>
  <c r="DU178" i="2"/>
  <c r="DZ178" i="2" a="1"/>
  <c r="DZ178" i="2" s="1"/>
  <c r="EA178" i="2" a="1"/>
  <c r="EA178" i="2" s="1"/>
  <c r="DV178" i="2" a="1"/>
  <c r="DV178" i="2" s="1"/>
  <c r="EB178" i="2" a="1"/>
  <c r="EB178" i="2" s="1"/>
  <c r="DW178" i="2" a="1"/>
  <c r="DW178" i="2" s="1"/>
  <c r="EC178" i="2" a="1"/>
  <c r="EC178" i="2" s="1"/>
  <c r="DX178" i="2" a="1"/>
  <c r="DX178" i="2" s="1"/>
  <c r="DY178" i="2" a="1"/>
  <c r="DY178" i="2" s="1"/>
  <c r="BC175" i="2"/>
  <c r="AM175" i="2"/>
  <c r="O175" i="2"/>
  <c r="AR174" i="2"/>
  <c r="H173" i="2"/>
  <c r="DU173" i="2"/>
  <c r="DY173" i="2" a="1"/>
  <c r="DY173" i="2" s="1"/>
  <c r="DZ173" i="2" a="1"/>
  <c r="DZ173" i="2" s="1"/>
  <c r="DV173" i="2" a="1"/>
  <c r="DV173" i="2" s="1"/>
  <c r="EA173" i="2" a="1"/>
  <c r="EA173" i="2" s="1"/>
  <c r="EB173" i="2" a="1"/>
  <c r="EB173" i="2" s="1"/>
  <c r="DW173" i="2" a="1"/>
  <c r="DW173" i="2" s="1"/>
  <c r="DX173" i="2" a="1"/>
  <c r="DX173" i="2" s="1"/>
  <c r="EC173" i="2" a="1"/>
  <c r="EC173" i="2" s="1"/>
  <c r="DU170" i="2"/>
  <c r="DZ170" i="2" a="1"/>
  <c r="DZ170" i="2" s="1"/>
  <c r="EA170" i="2" a="1"/>
  <c r="EA170" i="2" s="1"/>
  <c r="DV170" i="2" a="1"/>
  <c r="DV170" i="2"/>
  <c r="EB170" i="2" a="1"/>
  <c r="EB170" i="2" s="1"/>
  <c r="DW170" i="2" a="1"/>
  <c r="DW170" i="2" s="1"/>
  <c r="EC170" i="2" a="1"/>
  <c r="EC170" i="2" s="1"/>
  <c r="DX170" i="2" a="1"/>
  <c r="DX170" i="2" s="1"/>
  <c r="DY170" i="2" a="1"/>
  <c r="DY170" i="2" s="1"/>
  <c r="AJ169" i="2"/>
  <c r="AV168" i="2"/>
  <c r="AF168" i="2"/>
  <c r="G163" i="2"/>
  <c r="DU163" i="2"/>
  <c r="DW163" i="2" a="1"/>
  <c r="DW163" i="2" s="1"/>
  <c r="EB163" i="2" a="1"/>
  <c r="EB163" i="2" s="1"/>
  <c r="DX163" i="2" a="1"/>
  <c r="DX163" i="2" s="1"/>
  <c r="EC163" i="2" a="1"/>
  <c r="EC163" i="2" s="1"/>
  <c r="DY163" i="2" a="1"/>
  <c r="DY163" i="2" s="1"/>
  <c r="DZ163" i="2" a="1"/>
  <c r="DZ163" i="2" s="1"/>
  <c r="DV163" i="2" a="1"/>
  <c r="DV163" i="2" s="1"/>
  <c r="EA163" i="2" a="1"/>
  <c r="EA163" i="2" s="1"/>
  <c r="AY158" i="2"/>
  <c r="AI158" i="2"/>
  <c r="W154" i="2"/>
  <c r="DU154" i="2"/>
  <c r="DW154" i="2" a="1"/>
  <c r="DW154" i="2" s="1"/>
  <c r="DX154" i="2" a="1"/>
  <c r="DX154" i="2" s="1"/>
  <c r="EC154" i="2" a="1"/>
  <c r="EC154" i="2" s="1"/>
  <c r="DY154" i="2" a="1"/>
  <c r="DY154" i="2" s="1"/>
  <c r="DZ154" i="2" a="1"/>
  <c r="DZ154" i="2" s="1"/>
  <c r="EA154" i="2" a="1"/>
  <c r="EA154" i="2" s="1"/>
  <c r="DV154" i="2" a="1"/>
  <c r="DV154" i="2" s="1"/>
  <c r="EB154" i="2" a="1"/>
  <c r="EB154" i="2" s="1"/>
  <c r="C152" i="2"/>
  <c r="DU152" i="2"/>
  <c r="EB152" i="2" a="1"/>
  <c r="EB152" i="2" s="1"/>
  <c r="DV152" i="2" a="1"/>
  <c r="DV152" i="2" s="1"/>
  <c r="EC152" i="2" a="1"/>
  <c r="EC152" i="2" s="1"/>
  <c r="DW152" i="2" a="1"/>
  <c r="DW152" i="2" s="1"/>
  <c r="DX152" i="2" a="1"/>
  <c r="DX152" i="2" s="1"/>
  <c r="DY152" i="2" a="1"/>
  <c r="DY152" i="2" s="1"/>
  <c r="DZ152" i="2" a="1"/>
  <c r="DZ152" i="2" s="1"/>
  <c r="EA152" i="2" a="1"/>
  <c r="EA152" i="2" s="1"/>
  <c r="AS149" i="2"/>
  <c r="BB145" i="2"/>
  <c r="DU144" i="2"/>
  <c r="EC144" i="2" a="1"/>
  <c r="EC144" i="2" s="1"/>
  <c r="DW144" i="2" a="1"/>
  <c r="DW144" i="2" s="1"/>
  <c r="DX144" i="2" a="1"/>
  <c r="DX144" i="2" s="1"/>
  <c r="DY144" i="2" a="1"/>
  <c r="DY144" i="2" s="1"/>
  <c r="DZ144" i="2" a="1"/>
  <c r="DZ144" i="2" s="1"/>
  <c r="EA144" i="2" a="1"/>
  <c r="EA144" i="2" s="1"/>
  <c r="EB144" i="2" a="1"/>
  <c r="EB144" i="2" s="1"/>
  <c r="DV144" i="2" a="1"/>
  <c r="DV144" i="2" s="1"/>
  <c r="AO143" i="2"/>
  <c r="AY142" i="2"/>
  <c r="AP142" i="2"/>
  <c r="AF142" i="2"/>
  <c r="T142" i="2"/>
  <c r="G142" i="2"/>
  <c r="BF141" i="2"/>
  <c r="AI141" i="2"/>
  <c r="BA139" i="2"/>
  <c r="AM139" i="2"/>
  <c r="T139" i="2"/>
  <c r="BA138" i="2"/>
  <c r="DR138" i="2"/>
  <c r="P138" i="2"/>
  <c r="BB137" i="2"/>
  <c r="AS137" i="2"/>
  <c r="AJ137" i="2"/>
  <c r="X137" i="2"/>
  <c r="G137" i="2"/>
  <c r="AZ136" i="2"/>
  <c r="AI136" i="2"/>
  <c r="O136" i="2"/>
  <c r="AM135" i="2"/>
  <c r="DU130" i="2"/>
  <c r="EA130" i="2" a="1"/>
  <c r="EA130" i="2" s="1"/>
  <c r="EB130" i="2" a="1"/>
  <c r="EB130" i="2" s="1"/>
  <c r="EC130" i="2" a="1"/>
  <c r="EC130" i="2" s="1"/>
  <c r="DV130" i="2" a="1"/>
  <c r="DV130" i="2" s="1"/>
  <c r="DW130" i="2" a="1"/>
  <c r="DW130" i="2" s="1"/>
  <c r="DX130" i="2" a="1"/>
  <c r="DX130" i="2" s="1"/>
  <c r="DY130" i="2" a="1"/>
  <c r="DY130" i="2" s="1"/>
  <c r="DZ130" i="2" a="1"/>
  <c r="DZ130" i="2" s="1"/>
  <c r="DU129" i="2"/>
  <c r="DV129" i="2" a="1"/>
  <c r="DV129" i="2" s="1"/>
  <c r="EC129" i="2" a="1"/>
  <c r="EC129" i="2" s="1"/>
  <c r="DW129" i="2" a="1"/>
  <c r="DW129" i="2" s="1"/>
  <c r="DX129" i="2" a="1"/>
  <c r="DX129" i="2" s="1"/>
  <c r="DY129" i="2" a="1"/>
  <c r="DY129" i="2" s="1"/>
  <c r="DZ129" i="2" a="1"/>
  <c r="DZ129" i="2" s="1"/>
  <c r="EA129" i="2" a="1"/>
  <c r="EA129" i="2" s="1"/>
  <c r="EB129" i="2" a="1"/>
  <c r="EB129" i="2" s="1"/>
  <c r="AJ126" i="2"/>
  <c r="AF124" i="2"/>
  <c r="AF125" i="2" s="1"/>
  <c r="AF126" i="2" s="1"/>
  <c r="AF127" i="2" s="1"/>
  <c r="AF128" i="2" s="1"/>
  <c r="AJ122" i="2"/>
  <c r="AI120" i="2"/>
  <c r="AI119" i="2"/>
  <c r="O118" i="2"/>
  <c r="AA114" i="2"/>
  <c r="S113" i="2"/>
  <c r="BB108" i="2"/>
  <c r="BJ106" i="2"/>
  <c r="AI104" i="2"/>
  <c r="AL104" i="2"/>
  <c r="AV102" i="2"/>
  <c r="DU169" i="2"/>
  <c r="DW169" i="2" a="1"/>
  <c r="DW169" i="2" s="1"/>
  <c r="DX169" i="2" a="1"/>
  <c r="DX169" i="2" s="1"/>
  <c r="EC169" i="2" a="1"/>
  <c r="EC169" i="2" s="1"/>
  <c r="DY169" i="2" a="1"/>
  <c r="DY169" i="2" s="1"/>
  <c r="DZ169" i="2" a="1"/>
  <c r="DZ169" i="2" s="1"/>
  <c r="DV169" i="2" a="1"/>
  <c r="DV169" i="2" s="1"/>
  <c r="EA169" i="2" a="1"/>
  <c r="EA169" i="2" s="1"/>
  <c r="EB169" i="2" a="1"/>
  <c r="EB169" i="2" s="1"/>
  <c r="DU155" i="2"/>
  <c r="DY155" i="2" a="1"/>
  <c r="DY155" i="2" s="1"/>
  <c r="DZ155" i="2" a="1"/>
  <c r="DZ155" i="2" s="1"/>
  <c r="EA155" i="2" a="1"/>
  <c r="EA155" i="2" s="1"/>
  <c r="DV155" i="2" a="1"/>
  <c r="DV155" i="2" s="1"/>
  <c r="EB155" i="2" a="1"/>
  <c r="EB155" i="2" s="1"/>
  <c r="EC155" i="2" a="1"/>
  <c r="EC155" i="2" s="1"/>
  <c r="DW155" i="2" a="1"/>
  <c r="DW155" i="2" s="1"/>
  <c r="DX155" i="2" a="1"/>
  <c r="DX155" i="2" s="1"/>
  <c r="DU149" i="2"/>
  <c r="DV149" i="2" a="1"/>
  <c r="DV149" i="2" s="1"/>
  <c r="EB149" i="2" a="1"/>
  <c r="EB149" i="2" s="1"/>
  <c r="DW149" i="2" a="1"/>
  <c r="DW149" i="2" s="1"/>
  <c r="EC149" i="2" a="1"/>
  <c r="EC149" i="2" s="1"/>
  <c r="DX149" i="2" a="1"/>
  <c r="DX149" i="2" s="1"/>
  <c r="DY149" i="2" a="1"/>
  <c r="DY149" i="2" s="1"/>
  <c r="DZ149" i="2" a="1"/>
  <c r="DZ149" i="2" s="1"/>
  <c r="EA149" i="2" a="1"/>
  <c r="EA149" i="2" s="1"/>
  <c r="BA145" i="2"/>
  <c r="AI145" i="2"/>
  <c r="P145" i="2"/>
  <c r="BJ143" i="2"/>
  <c r="AM143" i="2"/>
  <c r="O143" i="2"/>
  <c r="DU141" i="2"/>
  <c r="DY141" i="2" a="1"/>
  <c r="DY141" i="2" s="1"/>
  <c r="DZ141" i="2" a="1"/>
  <c r="DZ141" i="2" s="1"/>
  <c r="EA141" i="2" a="1"/>
  <c r="EA141" i="2" s="1"/>
  <c r="EB141" i="2" a="1"/>
  <c r="EB141" i="2" s="1"/>
  <c r="DV141" i="2" a="1"/>
  <c r="DV141" i="2" s="1"/>
  <c r="DW141" i="2" a="1"/>
  <c r="DW141" i="2" s="1"/>
  <c r="EC141" i="2" a="1"/>
  <c r="EC141" i="2" s="1"/>
  <c r="DX141" i="2" a="1"/>
  <c r="DX141" i="2" s="1"/>
  <c r="DU139" i="2"/>
  <c r="DX139" i="2" a="1"/>
  <c r="DX139" i="2" s="1"/>
  <c r="EC139" i="2" a="1"/>
  <c r="EC139" i="2" s="1"/>
  <c r="DY139" i="2" a="1"/>
  <c r="DY139" i="2" s="1"/>
  <c r="DZ139" i="2" a="1"/>
  <c r="DZ139" i="2" s="1"/>
  <c r="EA139" i="2" a="1"/>
  <c r="EA139" i="2" s="1"/>
  <c r="DV139" i="2" a="1"/>
  <c r="DV139" i="2" s="1"/>
  <c r="DW139" i="2" a="1"/>
  <c r="DW139" i="2" s="1"/>
  <c r="EB139" i="2" a="1"/>
  <c r="EB139" i="2" s="1"/>
  <c r="AX138" i="2"/>
  <c r="AJ138" i="2"/>
  <c r="BA137" i="2"/>
  <c r="AR137" i="2"/>
  <c r="AI137" i="2"/>
  <c r="AY136" i="2"/>
  <c r="AH136" i="2"/>
  <c r="AI126" i="2"/>
  <c r="AI122" i="2"/>
  <c r="T122" i="2"/>
  <c r="G121" i="2"/>
  <c r="G122" i="2" s="1"/>
  <c r="G123" i="2" s="1"/>
  <c r="DV121" i="2" a="1"/>
  <c r="DV121" i="2" s="1"/>
  <c r="AF119" i="2"/>
  <c r="S116" i="2"/>
  <c r="D114" i="2"/>
  <c r="X111" i="2"/>
  <c r="BA108" i="2"/>
  <c r="AR108" i="2"/>
  <c r="CA3" i="2"/>
  <c r="CA4" i="2"/>
  <c r="DM4" i="2" s="1" a="1"/>
  <c r="DM4" i="2" s="1"/>
  <c r="DP4" i="2" s="1"/>
  <c r="CA5" i="2"/>
  <c r="DM5" i="2" s="1" a="1"/>
  <c r="DM5" i="2" s="1"/>
  <c r="DP5" i="2" s="1"/>
  <c r="CA6" i="2"/>
  <c r="DM6" i="2" s="1" a="1"/>
  <c r="DM6" i="2" s="1"/>
  <c r="DP6" i="2" s="1"/>
  <c r="CA7" i="2"/>
  <c r="DM7" i="2" s="1" a="1"/>
  <c r="DM7" i="2" s="1"/>
  <c r="DP7" i="2" s="1"/>
  <c r="CA8" i="2"/>
  <c r="DM8" i="2" s="1" a="1"/>
  <c r="DM8" i="2" s="1"/>
  <c r="DP8" i="2" s="1"/>
  <c r="CA9" i="2"/>
  <c r="DM9" i="2" s="1" a="1"/>
  <c r="DM9" i="2" s="1"/>
  <c r="DP9" i="2" s="1"/>
  <c r="CA10" i="2"/>
  <c r="DM10" i="2" s="1" a="1"/>
  <c r="DM10" i="2" s="1"/>
  <c r="DP10" i="2" s="1"/>
  <c r="CA11" i="2"/>
  <c r="CA12" i="2"/>
  <c r="DM12" i="2" s="1" a="1"/>
  <c r="DM12" i="2" s="1"/>
  <c r="DP12" i="2" s="1"/>
  <c r="CA13" i="2"/>
  <c r="DM13" i="2" s="1" a="1"/>
  <c r="DM13" i="2" s="1"/>
  <c r="DP13" i="2" s="1"/>
  <c r="CA14" i="2"/>
  <c r="DA14" i="2" s="1" a="1"/>
  <c r="DA14" i="2" s="1"/>
  <c r="DD14" i="2" s="1"/>
  <c r="CA15" i="2"/>
  <c r="DM15" i="2" s="1" a="1"/>
  <c r="DM15" i="2" s="1"/>
  <c r="DP15" i="2" s="1"/>
  <c r="CA16" i="2"/>
  <c r="DI16" i="2" s="1" a="1"/>
  <c r="DI16" i="2" s="1"/>
  <c r="DL16" i="2" s="1"/>
  <c r="CA17" i="2"/>
  <c r="DM17" i="2" s="1" a="1"/>
  <c r="DM17" i="2" s="1"/>
  <c r="DP17" i="2" s="1"/>
  <c r="CA18" i="2"/>
  <c r="DM18" i="2" s="1" a="1"/>
  <c r="DM18" i="2" s="1"/>
  <c r="DP18" i="2" s="1"/>
  <c r="CA19" i="2"/>
  <c r="CA20" i="2"/>
  <c r="DM20" i="2" s="1" a="1"/>
  <c r="DM20" i="2" s="1"/>
  <c r="DP20" i="2" s="1"/>
  <c r="CA21" i="2"/>
  <c r="DM21" i="2" s="1" a="1"/>
  <c r="DM21" i="2" s="1"/>
  <c r="DP21" i="2" s="1"/>
  <c r="CA22" i="2"/>
  <c r="DM22" i="2" s="1" a="1"/>
  <c r="DM22" i="2" s="1"/>
  <c r="DP22" i="2" s="1"/>
  <c r="CA23" i="2"/>
  <c r="DM23" i="2" s="1" a="1"/>
  <c r="DM23" i="2" s="1"/>
  <c r="DP23" i="2" s="1"/>
  <c r="CA24" i="2"/>
  <c r="DM24" i="2" s="1" a="1"/>
  <c r="DM24" i="2" s="1"/>
  <c r="DP24" i="2" s="1"/>
  <c r="CA25" i="2"/>
  <c r="DM25" i="2" s="1" a="1"/>
  <c r="DM25" i="2" s="1"/>
  <c r="DP25" i="2" s="1"/>
  <c r="CA26" i="2"/>
  <c r="DM26" i="2" s="1" a="1"/>
  <c r="DM26" i="2" s="1"/>
  <c r="DP26" i="2" s="1"/>
  <c r="CA27" i="2"/>
  <c r="DI27" i="2" s="1" a="1"/>
  <c r="DI27" i="2" s="1"/>
  <c r="DL27" i="2" s="1"/>
  <c r="CA28" i="2"/>
  <c r="DM28" i="2" s="1" a="1"/>
  <c r="DM28" i="2" s="1"/>
  <c r="DP28" i="2" s="1"/>
  <c r="CA29" i="2"/>
  <c r="DM29" i="2" s="1" a="1"/>
  <c r="DM29" i="2" s="1"/>
  <c r="DP29" i="2" s="1"/>
  <c r="CA30" i="2"/>
  <c r="DM30" i="2" s="1" a="1"/>
  <c r="DM30" i="2" s="1"/>
  <c r="DP30" i="2" s="1"/>
  <c r="CA31" i="2"/>
  <c r="DM31" i="2" s="1" a="1"/>
  <c r="DM31" i="2" s="1"/>
  <c r="DP31" i="2" s="1"/>
  <c r="CA32" i="2"/>
  <c r="DM32" i="2" s="1" a="1"/>
  <c r="DM32" i="2" s="1"/>
  <c r="DP32" i="2" s="1"/>
  <c r="CA33" i="2"/>
  <c r="CW33" i="2" s="1" a="1"/>
  <c r="CW33" i="2" s="1"/>
  <c r="CZ33" i="2" s="1"/>
  <c r="CA34" i="2"/>
  <c r="DM34" i="2" s="1" a="1"/>
  <c r="DM34" i="2" s="1"/>
  <c r="DP34" i="2" s="1"/>
  <c r="CA35" i="2"/>
  <c r="CA36" i="2"/>
  <c r="CA37" i="2"/>
  <c r="DM37" i="2" s="1" a="1"/>
  <c r="DM37" i="2" s="1"/>
  <c r="DP37" i="2" s="1"/>
  <c r="CA38" i="2"/>
  <c r="DM38" i="2" s="1" a="1"/>
  <c r="DM38" i="2" s="1"/>
  <c r="DP38" i="2" s="1"/>
  <c r="CA39" i="2"/>
  <c r="DM39" i="2" s="1" a="1"/>
  <c r="DM39" i="2" s="1"/>
  <c r="DP39" i="2" s="1"/>
  <c r="CA40" i="2"/>
  <c r="DM40" i="2" s="1" a="1"/>
  <c r="DM40" i="2" s="1"/>
  <c r="DP40" i="2" s="1"/>
  <c r="CA41" i="2"/>
  <c r="DM41" i="2" s="1" a="1"/>
  <c r="DM41" i="2" s="1"/>
  <c r="DP41" i="2" s="1"/>
  <c r="CA42" i="2"/>
  <c r="DM42" i="2" s="1" a="1"/>
  <c r="DM42" i="2" s="1"/>
  <c r="DP42" i="2" s="1"/>
  <c r="CA43" i="2"/>
  <c r="DI43" i="2" s="1" a="1"/>
  <c r="DI43" i="2" s="1"/>
  <c r="DL43" i="2" s="1"/>
  <c r="CA44" i="2"/>
  <c r="DM44" i="2" s="1" a="1"/>
  <c r="DM44" i="2" s="1"/>
  <c r="DP44" i="2" s="1"/>
  <c r="CA45" i="2"/>
  <c r="DM45" i="2" s="1" a="1"/>
  <c r="DM45" i="2" s="1"/>
  <c r="DP45" i="2" s="1"/>
  <c r="CA46" i="2"/>
  <c r="CO46" i="2" s="1" a="1"/>
  <c r="CO46" i="2" s="1"/>
  <c r="CR46" i="2" s="1"/>
  <c r="CA47" i="2"/>
  <c r="DM47" i="2" s="1" a="1"/>
  <c r="DM47" i="2" s="1"/>
  <c r="DP47" i="2" s="1"/>
  <c r="CA48" i="2"/>
  <c r="DM48" i="2" s="1" a="1"/>
  <c r="DM48" i="2" s="1"/>
  <c r="DP48" i="2" s="1"/>
  <c r="CA130" i="2"/>
  <c r="DM130" i="2" s="1" a="1"/>
  <c r="DM130" i="2" s="1"/>
  <c r="DP130" i="2" s="1"/>
  <c r="CA131" i="2"/>
  <c r="DM131" i="2" s="1" a="1"/>
  <c r="DM131" i="2" s="1"/>
  <c r="DP131" i="2" s="1"/>
  <c r="CA135" i="2"/>
  <c r="CA136" i="2"/>
  <c r="DM136" i="2" s="1" a="1"/>
  <c r="DM136" i="2" s="1"/>
  <c r="DP136" i="2" s="1"/>
  <c r="CA138" i="2"/>
  <c r="CA139" i="2"/>
  <c r="DE139" i="2" s="1" a="1"/>
  <c r="DE139" i="2" s="1"/>
  <c r="DH139" i="2" s="1"/>
  <c r="CA140" i="2"/>
  <c r="DM140" i="2" s="1" a="1"/>
  <c r="DM140" i="2" s="1"/>
  <c r="DP140" i="2" s="1"/>
  <c r="CA143" i="2"/>
  <c r="DM143" i="2" s="1" a="1"/>
  <c r="DM143" i="2" s="1"/>
  <c r="DP143" i="2" s="1"/>
  <c r="CA144" i="2"/>
  <c r="CW144" i="2" s="1" a="1"/>
  <c r="CW144" i="2" s="1"/>
  <c r="CZ144" i="2" s="1"/>
  <c r="CA146" i="2"/>
  <c r="DA146" i="2" s="1" a="1"/>
  <c r="DA146" i="2" s="1"/>
  <c r="DD146" i="2" s="1"/>
  <c r="CA147" i="2"/>
  <c r="DM147" i="2" s="1" a="1"/>
  <c r="DM147" i="2" s="1"/>
  <c r="DP147" i="2" s="1"/>
  <c r="CA148" i="2"/>
  <c r="CA149" i="2"/>
  <c r="DM149" i="2" s="1" a="1"/>
  <c r="DM149" i="2" s="1"/>
  <c r="DP149" i="2" s="1"/>
  <c r="CA151" i="2"/>
  <c r="DM151" i="2" s="1" a="1"/>
  <c r="DM151" i="2" s="1"/>
  <c r="DP151" i="2" s="1"/>
  <c r="CA152" i="2"/>
  <c r="DM152" i="2" s="1" a="1"/>
  <c r="DM152" i="2" s="1"/>
  <c r="DP152" i="2" s="1"/>
  <c r="CA154" i="2"/>
  <c r="DM154" i="2" s="1" a="1"/>
  <c r="DM154" i="2" s="1"/>
  <c r="DP154" i="2" s="1"/>
  <c r="CA155" i="2"/>
  <c r="DQ155" i="2" s="1" a="1"/>
  <c r="DQ155" i="2" s="1"/>
  <c r="DT155" i="2" s="1"/>
  <c r="CA156" i="2"/>
  <c r="CA159" i="2"/>
  <c r="CA160" i="2"/>
  <c r="DM160" i="2" s="1" a="1"/>
  <c r="DM160" i="2" s="1"/>
  <c r="DP160" i="2" s="1"/>
  <c r="CA162" i="2"/>
  <c r="DM162" i="2" s="1" a="1"/>
  <c r="DM162" i="2" s="1"/>
  <c r="DP162" i="2" s="1"/>
  <c r="CA163" i="2"/>
  <c r="CA167" i="2"/>
  <c r="CS167" i="2" s="1" a="1"/>
  <c r="CS167" i="2" s="1"/>
  <c r="CV167" i="2" s="1"/>
  <c r="CA168" i="2"/>
  <c r="DE168" i="2" s="1" a="1"/>
  <c r="DE168" i="2" s="1"/>
  <c r="DH168" i="2" s="1"/>
  <c r="CA170" i="2"/>
  <c r="DM170" i="2" s="1" a="1"/>
  <c r="DM170" i="2" s="1"/>
  <c r="DP170" i="2" s="1"/>
  <c r="CA171" i="2"/>
  <c r="DE171" i="2" s="1" a="1"/>
  <c r="DE171" i="2" s="1"/>
  <c r="DH171" i="2" s="1"/>
  <c r="CA175" i="2"/>
  <c r="CO175" i="2" s="1" a="1"/>
  <c r="CO175" i="2" s="1"/>
  <c r="CR175" i="2" s="1"/>
  <c r="CA176" i="2"/>
  <c r="DM176" i="2" s="1" a="1"/>
  <c r="DM176" i="2" s="1"/>
  <c r="DP176" i="2" s="1"/>
  <c r="CA178" i="2"/>
  <c r="DM178" i="2" s="1" a="1"/>
  <c r="DM178" i="2" s="1"/>
  <c r="DP178" i="2" s="1"/>
  <c r="CA179" i="2"/>
  <c r="DM179" i="2" s="1" a="1"/>
  <c r="DM179" i="2" s="1"/>
  <c r="DP179" i="2" s="1"/>
  <c r="CA180" i="2"/>
  <c r="CA183" i="2"/>
  <c r="DM183" i="2" s="1" a="1"/>
  <c r="DM183" i="2" s="1"/>
  <c r="DP183" i="2" s="1"/>
  <c r="CA184" i="2"/>
  <c r="DM184" i="2" s="1" a="1"/>
  <c r="DM184" i="2" s="1"/>
  <c r="DP184" i="2" s="1"/>
  <c r="CA186" i="2"/>
  <c r="CA187" i="2"/>
  <c r="DM187" i="2" s="1" a="1"/>
  <c r="DM187" i="2" s="1"/>
  <c r="DP187" i="2" s="1"/>
  <c r="CA191" i="2"/>
  <c r="DM191" i="2" s="1" a="1"/>
  <c r="DM191" i="2" s="1"/>
  <c r="DP191" i="2" s="1"/>
  <c r="CA192" i="2"/>
  <c r="CA194" i="2"/>
  <c r="CA195" i="2"/>
  <c r="CW195" i="2" s="1" a="1"/>
  <c r="CW195" i="2" s="1"/>
  <c r="CZ195" i="2" s="1"/>
  <c r="CA199" i="2"/>
  <c r="CA200" i="2"/>
  <c r="DM200" i="2" s="1" a="1"/>
  <c r="DM200" i="2" s="1"/>
  <c r="DP200" i="2" s="1"/>
  <c r="DU198" i="2"/>
  <c r="DV198" i="2" a="1"/>
  <c r="DV198" i="2" s="1"/>
  <c r="EB198" i="2" a="1"/>
  <c r="EB198" i="2" s="1"/>
  <c r="DW198" i="2" a="1"/>
  <c r="DW198" i="2" s="1"/>
  <c r="EC198" i="2" a="1"/>
  <c r="EC198" i="2" s="1"/>
  <c r="DX198" i="2" a="1"/>
  <c r="DX198" i="2" s="1"/>
  <c r="DY198" i="2" a="1"/>
  <c r="DY198" i="2" s="1"/>
  <c r="DZ198" i="2" a="1"/>
  <c r="DZ198" i="2" s="1"/>
  <c r="EA198" i="2" a="1"/>
  <c r="EA198" i="2" s="1"/>
  <c r="O196" i="2"/>
  <c r="DU194" i="2"/>
  <c r="DZ194" i="2" a="1"/>
  <c r="DZ194" i="2" s="1"/>
  <c r="DV194" i="2" a="1"/>
  <c r="DV194" i="2" s="1"/>
  <c r="EA194" i="2" a="1"/>
  <c r="EA194" i="2" s="1"/>
  <c r="EB194" i="2" a="1"/>
  <c r="EB194" i="2" s="1"/>
  <c r="DW194" i="2" a="1"/>
  <c r="DW194" i="2" s="1"/>
  <c r="EC194" i="2" a="1"/>
  <c r="EC194" i="2" s="1"/>
  <c r="DX194" i="2" a="1"/>
  <c r="DX194" i="2" s="1"/>
  <c r="DY194" i="2" a="1"/>
  <c r="DY194" i="2" s="1"/>
  <c r="D193" i="2"/>
  <c r="DU193" i="2"/>
  <c r="DW193" i="2" a="1"/>
  <c r="DW193" i="2" s="1"/>
  <c r="EC193" i="2" a="1"/>
  <c r="EC193" i="2" s="1"/>
  <c r="DX193" i="2" a="1"/>
  <c r="DX193" i="2" s="1"/>
  <c r="DY193" i="2" a="1"/>
  <c r="DY193" i="2" s="1"/>
  <c r="DZ193" i="2" a="1"/>
  <c r="DZ193" i="2" s="1"/>
  <c r="DV193" i="2" a="1"/>
  <c r="DV193" i="2" s="1"/>
  <c r="EA193" i="2" a="1"/>
  <c r="EA193" i="2" s="1"/>
  <c r="EB193" i="2" a="1"/>
  <c r="EB193" i="2" s="1"/>
  <c r="DU192" i="2"/>
  <c r="DZ192" i="2" a="1"/>
  <c r="DZ192" i="2" s="1"/>
  <c r="EA192" i="2" a="1"/>
  <c r="EA192" i="2" s="1"/>
  <c r="DV192" i="2" a="1"/>
  <c r="DV192" i="2" s="1"/>
  <c r="DW192" i="2" a="1"/>
  <c r="DW192" i="2" s="1"/>
  <c r="EB192" i="2" a="1"/>
  <c r="EB192" i="2" s="1"/>
  <c r="EC192" i="2" a="1"/>
  <c r="EC192" i="2" s="1"/>
  <c r="DX192" i="2" a="1"/>
  <c r="DX192" i="2" s="1"/>
  <c r="DY192" i="2" a="1"/>
  <c r="DY192" i="2" s="1"/>
  <c r="DU189" i="2"/>
  <c r="DY189" i="2" a="1"/>
  <c r="DY189" i="2" s="1"/>
  <c r="DZ189" i="2" a="1"/>
  <c r="DZ189" i="2" s="1"/>
  <c r="DV189" i="2" a="1"/>
  <c r="DV189" i="2" s="1"/>
  <c r="EA189" i="2" a="1"/>
  <c r="EA189" i="2" s="1"/>
  <c r="DW189" i="2" a="1"/>
  <c r="DW189" i="2" s="1"/>
  <c r="EB189" i="2" a="1"/>
  <c r="EB189" i="2" s="1"/>
  <c r="DX189" i="2" a="1"/>
  <c r="DX189" i="2" s="1"/>
  <c r="EC189" i="2" a="1"/>
  <c r="EC189" i="2" s="1"/>
  <c r="BG188" i="2"/>
  <c r="AW188" i="2"/>
  <c r="AN188" i="2"/>
  <c r="AU181" i="2"/>
  <c r="AH181" i="2"/>
  <c r="BC178" i="2"/>
  <c r="AU178" i="2"/>
  <c r="AM178" i="2"/>
  <c r="S178" i="2"/>
  <c r="H178" i="2"/>
  <c r="G177" i="2"/>
  <c r="AX175" i="2"/>
  <c r="AH175" i="2"/>
  <c r="K175" i="2"/>
  <c r="AM173" i="2"/>
  <c r="DU171" i="2"/>
  <c r="EC171" i="2" a="1"/>
  <c r="EC171" i="2" s="1"/>
  <c r="DX171" i="2" a="1"/>
  <c r="DX171" i="2" s="1"/>
  <c r="DY171" i="2" a="1"/>
  <c r="DY171" i="2" s="1"/>
  <c r="DZ171" i="2" a="1"/>
  <c r="DZ171" i="2" s="1"/>
  <c r="DV171" i="2" a="1"/>
  <c r="DV171" i="2" s="1"/>
  <c r="EA171" i="2" a="1"/>
  <c r="EA171" i="2" s="1"/>
  <c r="EB171" i="2" a="1"/>
  <c r="EB171" i="2" s="1"/>
  <c r="DW171" i="2" a="1"/>
  <c r="DW171" i="2" s="1"/>
  <c r="BC170" i="2"/>
  <c r="AU170" i="2"/>
  <c r="AM170" i="2"/>
  <c r="S170" i="2"/>
  <c r="H170" i="2"/>
  <c r="BB169" i="2"/>
  <c r="AA169" i="2"/>
  <c r="BG168" i="2"/>
  <c r="AR168" i="2"/>
  <c r="AA168" i="2"/>
  <c r="G168" i="2"/>
  <c r="AA166" i="2"/>
  <c r="DU166" i="2"/>
  <c r="EA166" i="2" a="1"/>
  <c r="EA166" i="2" s="1"/>
  <c r="DV166" i="2" a="1"/>
  <c r="DV166" i="2" s="1"/>
  <c r="EB166" i="2" a="1"/>
  <c r="EB166" i="2" s="1"/>
  <c r="DW166" i="2" a="1"/>
  <c r="DW166" i="2" s="1"/>
  <c r="EC166" i="2" a="1"/>
  <c r="EC166" i="2" s="1"/>
  <c r="DX166" i="2" a="1"/>
  <c r="DX166" i="2" s="1"/>
  <c r="DY166" i="2" a="1"/>
  <c r="DY166" i="2" s="1"/>
  <c r="DZ166" i="2" a="1"/>
  <c r="DZ166" i="2" s="1"/>
  <c r="AU163" i="2"/>
  <c r="AF163" i="2"/>
  <c r="DU161" i="2"/>
  <c r="DV161" i="2" a="1"/>
  <c r="DV161" i="2" s="1"/>
  <c r="EC161" i="2" a="1"/>
  <c r="EC161" i="2" s="1"/>
  <c r="DW161" i="2" a="1"/>
  <c r="DW161" i="2" s="1"/>
  <c r="DX161" i="2" a="1"/>
  <c r="DX161" i="2" s="1"/>
  <c r="DY161" i="2" a="1"/>
  <c r="DY161" i="2" s="1"/>
  <c r="DZ161" i="2" a="1"/>
  <c r="DZ161" i="2" s="1"/>
  <c r="EA161" i="2" a="1"/>
  <c r="EA161" i="2" s="1"/>
  <c r="EB161" i="2" a="1"/>
  <c r="EB161" i="2" s="1"/>
  <c r="AS158" i="2"/>
  <c r="AA158" i="2"/>
  <c r="BC154" i="2"/>
  <c r="AV152" i="2"/>
  <c r="AN152" i="2"/>
  <c r="AE152" i="2"/>
  <c r="T152" i="2"/>
  <c r="BG149" i="2"/>
  <c r="AM149" i="2"/>
  <c r="AW145" i="2"/>
  <c r="AF145" i="2"/>
  <c r="K145" i="2"/>
  <c r="BC144" i="2"/>
  <c r="AU144" i="2"/>
  <c r="AM144" i="2"/>
  <c r="S144" i="2"/>
  <c r="H144" i="2"/>
  <c r="BF143" i="2"/>
  <c r="AL143" i="2"/>
  <c r="BG142" i="2"/>
  <c r="AW142" i="2"/>
  <c r="AN142" i="2"/>
  <c r="AB142" i="2"/>
  <c r="P142" i="2"/>
  <c r="D142" i="2"/>
  <c r="AY141" i="2"/>
  <c r="X141" i="2"/>
  <c r="AP140" i="2"/>
  <c r="AW139" i="2"/>
  <c r="AH139" i="2"/>
  <c r="P139" i="2"/>
  <c r="AV138" i="2"/>
  <c r="AH138" i="2"/>
  <c r="BJ137" i="2"/>
  <c r="AZ137" i="2"/>
  <c r="AQ137" i="2"/>
  <c r="AF137" i="2"/>
  <c r="S137" i="2"/>
  <c r="D137" i="2"/>
  <c r="AW136" i="2"/>
  <c r="AB136" i="2"/>
  <c r="G136" i="2"/>
  <c r="DU132" i="2"/>
  <c r="DV132" i="2" a="1"/>
  <c r="DV132" i="2" s="1"/>
  <c r="EA132" i="2" a="1"/>
  <c r="EA132" i="2" s="1"/>
  <c r="DW132" i="2" a="1"/>
  <c r="DW132" i="2" s="1"/>
  <c r="EB132" i="2" a="1"/>
  <c r="EB132" i="2" s="1"/>
  <c r="EC132" i="2" a="1"/>
  <c r="EC132" i="2" s="1"/>
  <c r="DX132" i="2" a="1"/>
  <c r="DX132" i="2" s="1"/>
  <c r="DY132" i="2" a="1"/>
  <c r="DY132" i="2" s="1"/>
  <c r="DZ132" i="2" a="1"/>
  <c r="DZ132" i="2" s="1"/>
  <c r="H131" i="2"/>
  <c r="BB130" i="2"/>
  <c r="AJ130" i="2"/>
  <c r="O130" i="2"/>
  <c r="AF129" i="2"/>
  <c r="AH126" i="2"/>
  <c r="AF122" i="2"/>
  <c r="AF123" i="2" s="1"/>
  <c r="D122" i="2"/>
  <c r="D123" i="2" s="1"/>
  <c r="AI121" i="2"/>
  <c r="AF120" i="2"/>
  <c r="C118" i="2"/>
  <c r="AH117" i="2"/>
  <c r="K114" i="2"/>
  <c r="AF113" i="2"/>
  <c r="P113" i="2"/>
  <c r="H112" i="2"/>
  <c r="K111" i="2"/>
  <c r="K112" i="2"/>
  <c r="BB109" i="2"/>
  <c r="AZ108" i="2"/>
  <c r="BG105" i="2"/>
  <c r="AO102" i="2"/>
  <c r="T101" i="2"/>
  <c r="S101" i="2"/>
  <c r="P101" i="2"/>
  <c r="AJ101" i="2"/>
  <c r="D101" i="2"/>
  <c r="AH101" i="2"/>
  <c r="T200" i="2"/>
  <c r="AE200" i="2"/>
  <c r="AN200" i="2"/>
  <c r="AV200" i="2"/>
  <c r="C200" i="2"/>
  <c r="O200" i="2"/>
  <c r="AA200" i="2"/>
  <c r="AL200" i="2"/>
  <c r="AU200" i="2"/>
  <c r="BF200" i="2"/>
  <c r="H200" i="2"/>
  <c r="AH200" i="2"/>
  <c r="AQ200" i="2"/>
  <c r="AZ200" i="2"/>
  <c r="BJ200" i="2"/>
  <c r="K200" i="2"/>
  <c r="W200" i="2"/>
  <c r="AI200" i="2"/>
  <c r="AR200" i="2"/>
  <c r="BA200" i="2"/>
  <c r="AX200" i="2"/>
  <c r="AJ200" i="2"/>
  <c r="P200" i="2"/>
  <c r="BJ199" i="2"/>
  <c r="AT199" i="2"/>
  <c r="AF199" i="2"/>
  <c r="BC197" i="2"/>
  <c r="AN197" i="2"/>
  <c r="S197" i="2"/>
  <c r="W195" i="2"/>
  <c r="AH195" i="2"/>
  <c r="AP195" i="2"/>
  <c r="AX195" i="2"/>
  <c r="BG195" i="2"/>
  <c r="G195" i="2"/>
  <c r="S195" i="2"/>
  <c r="AE195" i="2"/>
  <c r="AO195" i="2"/>
  <c r="AY195" i="2"/>
  <c r="K195" i="2"/>
  <c r="X195" i="2"/>
  <c r="AJ195" i="2"/>
  <c r="AS195" i="2"/>
  <c r="BB195" i="2"/>
  <c r="C195" i="2"/>
  <c r="AI195" i="2"/>
  <c r="AU195" i="2"/>
  <c r="AA195" i="2"/>
  <c r="AN195" i="2"/>
  <c r="BA195" i="2"/>
  <c r="AB195" i="2"/>
  <c r="AQ195" i="2"/>
  <c r="BC195" i="2"/>
  <c r="AX193" i="2"/>
  <c r="BF192" i="2"/>
  <c r="AJ192" i="2"/>
  <c r="AW200" i="2"/>
  <c r="AF200" i="2"/>
  <c r="AS199" i="2"/>
  <c r="AA199" i="2"/>
  <c r="BB197" i="2"/>
  <c r="AI197" i="2"/>
  <c r="T193" i="2"/>
  <c r="AE193" i="2"/>
  <c r="AN193" i="2"/>
  <c r="AV193" i="2"/>
  <c r="H193" i="2"/>
  <c r="AH193" i="2"/>
  <c r="AQ193" i="2"/>
  <c r="AZ193" i="2"/>
  <c r="BJ193" i="2"/>
  <c r="AT193" i="2"/>
  <c r="BC193" i="2"/>
  <c r="C193" i="2"/>
  <c r="AI193" i="2"/>
  <c r="AU193" i="2"/>
  <c r="K193" i="2"/>
  <c r="AA193" i="2"/>
  <c r="AO193" i="2"/>
  <c r="BA193" i="2"/>
  <c r="AB193" i="2"/>
  <c r="AP193" i="2"/>
  <c r="BB193" i="2"/>
  <c r="BB192" i="2"/>
  <c r="AI192" i="2"/>
  <c r="K192" i="2"/>
  <c r="AS200" i="2"/>
  <c r="AB200" i="2"/>
  <c r="G200" i="2"/>
  <c r="AP199" i="2"/>
  <c r="X199" i="2"/>
  <c r="AX197" i="2"/>
  <c r="AF197" i="2"/>
  <c r="H197" i="2"/>
  <c r="C196" i="2"/>
  <c r="X196" i="2"/>
  <c r="AI196" i="2"/>
  <c r="AQ196" i="2"/>
  <c r="AY196" i="2"/>
  <c r="K196" i="2"/>
  <c r="W196" i="2"/>
  <c r="AJ196" i="2"/>
  <c r="AS196" i="2"/>
  <c r="BB196" i="2"/>
  <c r="AA196" i="2"/>
  <c r="AM196" i="2"/>
  <c r="AW196" i="2"/>
  <c r="S196" i="2"/>
  <c r="AF196" i="2"/>
  <c r="AR196" i="2"/>
  <c r="BC196" i="2"/>
  <c r="G196" i="2"/>
  <c r="T196" i="2"/>
  <c r="AH196" i="2"/>
  <c r="AT196" i="2"/>
  <c r="BJ195" i="2"/>
  <c r="AM195" i="2"/>
  <c r="P195" i="2"/>
  <c r="AR193" i="2"/>
  <c r="S193" i="2"/>
  <c r="AV192" i="2"/>
  <c r="AA192" i="2"/>
  <c r="BG200" i="2"/>
  <c r="AP200" i="2"/>
  <c r="AT197" i="2"/>
  <c r="G197" i="2"/>
  <c r="H192" i="2"/>
  <c r="S192" i="2"/>
  <c r="AM192" i="2"/>
  <c r="AU192" i="2"/>
  <c r="BC192" i="2"/>
  <c r="D192" i="2"/>
  <c r="P192" i="2"/>
  <c r="AB192" i="2"/>
  <c r="AN192" i="2"/>
  <c r="AW192" i="2"/>
  <c r="BG192" i="2"/>
  <c r="AH192" i="2"/>
  <c r="AQ192" i="2"/>
  <c r="AZ192" i="2"/>
  <c r="BJ192" i="2"/>
  <c r="AE192" i="2"/>
  <c r="AR192" i="2"/>
  <c r="W192" i="2"/>
  <c r="CH192" i="2"/>
  <c r="AX192" i="2"/>
  <c r="G192" i="2"/>
  <c r="X192" i="2"/>
  <c r="AL192" i="2"/>
  <c r="AY192" i="2"/>
  <c r="BC200" i="2"/>
  <c r="AO200" i="2"/>
  <c r="X200" i="2"/>
  <c r="D200" i="2"/>
  <c r="H199" i="2"/>
  <c r="S199" i="2"/>
  <c r="AM199" i="2"/>
  <c r="AU199" i="2"/>
  <c r="BC199" i="2"/>
  <c r="K199" i="2"/>
  <c r="W199" i="2"/>
  <c r="AI199" i="2"/>
  <c r="AR199" i="2"/>
  <c r="BA199" i="2"/>
  <c r="D199" i="2"/>
  <c r="P199" i="2"/>
  <c r="AB199" i="2"/>
  <c r="AN199" i="2"/>
  <c r="AW199" i="2"/>
  <c r="BG199" i="2"/>
  <c r="AE199" i="2"/>
  <c r="AO199" i="2"/>
  <c r="AX199" i="2"/>
  <c r="AS197" i="2"/>
  <c r="AA197" i="2"/>
  <c r="AS192" i="2"/>
  <c r="T192" i="2"/>
  <c r="BB200" i="2"/>
  <c r="AM200" i="2"/>
  <c r="S200" i="2"/>
  <c r="D197" i="2"/>
  <c r="O197" i="2"/>
  <c r="AJ197" i="2"/>
  <c r="AR197" i="2"/>
  <c r="AZ197" i="2"/>
  <c r="C197" i="2"/>
  <c r="P197" i="2"/>
  <c r="AB197" i="2"/>
  <c r="AM197" i="2"/>
  <c r="AV197" i="2"/>
  <c r="BF197" i="2"/>
  <c r="AE197" i="2"/>
  <c r="AP197" i="2"/>
  <c r="BA197" i="2"/>
  <c r="W197" i="2"/>
  <c r="AU197" i="2"/>
  <c r="BG197" i="2"/>
  <c r="K197" i="2"/>
  <c r="X197" i="2"/>
  <c r="AL197" i="2"/>
  <c r="AW197" i="2"/>
  <c r="AP192" i="2"/>
  <c r="D189" i="2"/>
  <c r="O189" i="2"/>
  <c r="AJ189" i="2"/>
  <c r="AR189" i="2"/>
  <c r="AZ189" i="2"/>
  <c r="C189" i="2"/>
  <c r="P189" i="2"/>
  <c r="AB189" i="2"/>
  <c r="AM189" i="2"/>
  <c r="AV189" i="2"/>
  <c r="BF189" i="2"/>
  <c r="H189" i="2"/>
  <c r="T189" i="2"/>
  <c r="AF189" i="2"/>
  <c r="AP189" i="2"/>
  <c r="AY189" i="2"/>
  <c r="BJ189" i="2"/>
  <c r="G189" i="2"/>
  <c r="W189" i="2"/>
  <c r="AL189" i="2"/>
  <c r="AX189" i="2"/>
  <c r="X189" i="2"/>
  <c r="AN189" i="2"/>
  <c r="BA189" i="2"/>
  <c r="K189" i="2"/>
  <c r="AA189" i="2"/>
  <c r="AO189" i="2"/>
  <c r="BB189" i="2"/>
  <c r="S189" i="2"/>
  <c r="AI189" i="2"/>
  <c r="AU189" i="2"/>
  <c r="AW189" i="2"/>
  <c r="AU198" i="2"/>
  <c r="BB187" i="2"/>
  <c r="AM187" i="2"/>
  <c r="X187" i="2"/>
  <c r="G198" i="2"/>
  <c r="AB198" i="2"/>
  <c r="AL198" i="2"/>
  <c r="AT198" i="2"/>
  <c r="BB198" i="2"/>
  <c r="W187" i="2"/>
  <c r="AH187" i="2"/>
  <c r="AP187" i="2"/>
  <c r="AX187" i="2"/>
  <c r="BG187" i="2"/>
  <c r="H187" i="2"/>
  <c r="T187" i="2"/>
  <c r="AF187" i="2"/>
  <c r="AQ187" i="2"/>
  <c r="AZ187" i="2"/>
  <c r="BJ187" i="2"/>
  <c r="C187" i="2"/>
  <c r="P187" i="2"/>
  <c r="AO187" i="2"/>
  <c r="BA187" i="2"/>
  <c r="G187" i="2"/>
  <c r="AJ187" i="2"/>
  <c r="AT187" i="2"/>
  <c r="AX198" i="2"/>
  <c r="AO198" i="2"/>
  <c r="AE198" i="2"/>
  <c r="S198" i="2"/>
  <c r="AS187" i="2"/>
  <c r="AB187" i="2"/>
  <c r="K187" i="2"/>
  <c r="BC187" i="2"/>
  <c r="AN187" i="2"/>
  <c r="T185" i="2"/>
  <c r="AE185" i="2"/>
  <c r="AN185" i="2"/>
  <c r="AV185" i="2"/>
  <c r="K185" i="2"/>
  <c r="W185" i="2"/>
  <c r="AI185" i="2"/>
  <c r="AR185" i="2"/>
  <c r="BA185" i="2"/>
  <c r="P190" i="2"/>
  <c r="AA190" i="2"/>
  <c r="AS190" i="2"/>
  <c r="BA190" i="2"/>
  <c r="BJ190" i="2"/>
  <c r="BG185" i="2"/>
  <c r="AU185" i="2"/>
  <c r="X185" i="2"/>
  <c r="H185" i="2"/>
  <c r="H184" i="2"/>
  <c r="S184" i="2"/>
  <c r="AM184" i="2"/>
  <c r="AU184" i="2"/>
  <c r="BC184" i="2"/>
  <c r="AE184" i="2"/>
  <c r="AO184" i="2"/>
  <c r="AX184" i="2"/>
  <c r="D184" i="2"/>
  <c r="P184" i="2"/>
  <c r="AB184" i="2"/>
  <c r="AN184" i="2"/>
  <c r="AW184" i="2"/>
  <c r="BG184" i="2"/>
  <c r="D181" i="2"/>
  <c r="O181" i="2"/>
  <c r="AJ181" i="2"/>
  <c r="AR181" i="2"/>
  <c r="AZ181" i="2"/>
  <c r="AN181" i="2"/>
  <c r="AW181" i="2"/>
  <c r="BG181" i="2"/>
  <c r="C181" i="2"/>
  <c r="P181" i="2"/>
  <c r="AB181" i="2"/>
  <c r="AM181" i="2"/>
  <c r="AV181" i="2"/>
  <c r="BF181" i="2"/>
  <c r="P174" i="2"/>
  <c r="AA174" i="2"/>
  <c r="AS174" i="2"/>
  <c r="BA174" i="2"/>
  <c r="BJ174" i="2"/>
  <c r="AH174" i="2"/>
  <c r="AQ174" i="2"/>
  <c r="AZ174" i="2"/>
  <c r="C174" i="2"/>
  <c r="O174" i="2"/>
  <c r="AB174" i="2"/>
  <c r="K174" i="2"/>
  <c r="AN174" i="2"/>
  <c r="AX174" i="2"/>
  <c r="AE174" i="2"/>
  <c r="AP174" i="2"/>
  <c r="BB174" i="2"/>
  <c r="S174" i="2"/>
  <c r="AI174" i="2"/>
  <c r="AT174" i="2"/>
  <c r="G174" i="2"/>
  <c r="W174" i="2"/>
  <c r="AL174" i="2"/>
  <c r="AV174" i="2"/>
  <c r="BG174" i="2"/>
  <c r="H174" i="2"/>
  <c r="X174" i="2"/>
  <c r="AM174" i="2"/>
  <c r="AW174" i="2"/>
  <c r="AJ174" i="2"/>
  <c r="G191" i="2"/>
  <c r="AB191" i="2"/>
  <c r="AL191" i="2"/>
  <c r="AT191" i="2"/>
  <c r="BB191" i="2"/>
  <c r="AY190" i="2"/>
  <c r="AP190" i="2"/>
  <c r="AF190" i="2"/>
  <c r="T190" i="2"/>
  <c r="H190" i="2"/>
  <c r="BB185" i="2"/>
  <c r="AQ185" i="2"/>
  <c r="AF185" i="2"/>
  <c r="D185" i="2"/>
  <c r="BA184" i="2"/>
  <c r="AP184" i="2"/>
  <c r="K184" i="2"/>
  <c r="P182" i="2"/>
  <c r="AA182" i="2"/>
  <c r="AS182" i="2"/>
  <c r="BA182" i="2"/>
  <c r="BJ182" i="2"/>
  <c r="AH182" i="2"/>
  <c r="AQ182" i="2"/>
  <c r="AZ182" i="2"/>
  <c r="H182" i="2"/>
  <c r="T182" i="2"/>
  <c r="AF182" i="2"/>
  <c r="AP182" i="2"/>
  <c r="AY182" i="2"/>
  <c r="BB181" i="2"/>
  <c r="AP181" i="2"/>
  <c r="AA181" i="2"/>
  <c r="K181" i="2"/>
  <c r="AN176" i="2"/>
  <c r="AF174" i="2"/>
  <c r="AT173" i="2"/>
  <c r="H176" i="2"/>
  <c r="S176" i="2"/>
  <c r="AM176" i="2"/>
  <c r="AU176" i="2"/>
  <c r="BC176" i="2"/>
  <c r="AE176" i="2"/>
  <c r="AO176" i="2"/>
  <c r="AX176" i="2"/>
  <c r="W176" i="2"/>
  <c r="AJ176" i="2"/>
  <c r="AT176" i="2"/>
  <c r="BF176" i="2"/>
  <c r="AL176" i="2"/>
  <c r="AW176" i="2"/>
  <c r="O176" i="2"/>
  <c r="AB176" i="2"/>
  <c r="AP176" i="2"/>
  <c r="AZ176" i="2"/>
  <c r="D176" i="2"/>
  <c r="T176" i="2"/>
  <c r="AH176" i="2"/>
  <c r="AR176" i="2"/>
  <c r="BB176" i="2"/>
  <c r="G176" i="2"/>
  <c r="AI176" i="2"/>
  <c r="AS176" i="2"/>
  <c r="BF174" i="2"/>
  <c r="D173" i="2"/>
  <c r="O173" i="2"/>
  <c r="AJ173" i="2"/>
  <c r="AR173" i="2"/>
  <c r="AZ173" i="2"/>
  <c r="AN173" i="2"/>
  <c r="AW173" i="2"/>
  <c r="BG173" i="2"/>
  <c r="K173" i="2"/>
  <c r="W173" i="2"/>
  <c r="AI173" i="2"/>
  <c r="AS173" i="2"/>
  <c r="BB173" i="2"/>
  <c r="G173" i="2"/>
  <c r="AL173" i="2"/>
  <c r="AX173" i="2"/>
  <c r="AA173" i="2"/>
  <c r="AO173" i="2"/>
  <c r="BA173" i="2"/>
  <c r="AE173" i="2"/>
  <c r="AQ173" i="2"/>
  <c r="S173" i="2"/>
  <c r="AH173" i="2"/>
  <c r="AU173" i="2"/>
  <c r="C173" i="2"/>
  <c r="T173" i="2"/>
  <c r="AV173" i="2"/>
  <c r="BJ173" i="2"/>
  <c r="BJ176" i="2"/>
  <c r="AF176" i="2"/>
  <c r="BC174" i="2"/>
  <c r="T174" i="2"/>
  <c r="G183" i="2"/>
  <c r="AB183" i="2"/>
  <c r="AL183" i="2"/>
  <c r="AT183" i="2"/>
  <c r="BB183" i="2"/>
  <c r="BF179" i="2"/>
  <c r="AU179" i="2"/>
  <c r="BS179" i="2"/>
  <c r="X179" i="2"/>
  <c r="AZ175" i="2"/>
  <c r="AP175" i="2"/>
  <c r="AE175" i="2"/>
  <c r="P175" i="2"/>
  <c r="AF166" i="2"/>
  <c r="S160" i="2"/>
  <c r="G175" i="2"/>
  <c r="AB175" i="2"/>
  <c r="AL175" i="2"/>
  <c r="AT175" i="2"/>
  <c r="BB175" i="2"/>
  <c r="BW175" i="2"/>
  <c r="AU175" i="2"/>
  <c r="T160" i="2"/>
  <c r="AE160" i="2"/>
  <c r="AN160" i="2"/>
  <c r="AV160" i="2"/>
  <c r="W160" i="2"/>
  <c r="AH160" i="2"/>
  <c r="AP160" i="2"/>
  <c r="AX160" i="2"/>
  <c r="BG160" i="2"/>
  <c r="K160" i="2"/>
  <c r="AL160" i="2"/>
  <c r="AW160" i="2"/>
  <c r="G160" i="2"/>
  <c r="AJ160" i="2"/>
  <c r="AT160" i="2"/>
  <c r="BF160" i="2"/>
  <c r="D160" i="2"/>
  <c r="X160" i="2"/>
  <c r="AO160" i="2"/>
  <c r="BB160" i="2"/>
  <c r="AM160" i="2"/>
  <c r="BC160" i="2"/>
  <c r="C160" i="2"/>
  <c r="AA160" i="2"/>
  <c r="AR160" i="2"/>
  <c r="BJ160" i="2"/>
  <c r="H160" i="2"/>
  <c r="AU160" i="2"/>
  <c r="AF160" i="2"/>
  <c r="AY160" i="2"/>
  <c r="O160" i="2"/>
  <c r="AI160" i="2"/>
  <c r="AZ160" i="2"/>
  <c r="P160" i="2"/>
  <c r="BU160" i="2"/>
  <c r="BA160" i="2"/>
  <c r="W179" i="2"/>
  <c r="AH179" i="2"/>
  <c r="AP179" i="2"/>
  <c r="AX179" i="2"/>
  <c r="BG179" i="2"/>
  <c r="H179" i="2"/>
  <c r="T179" i="2"/>
  <c r="AF179" i="2"/>
  <c r="AQ179" i="2"/>
  <c r="AZ179" i="2"/>
  <c r="BJ179" i="2"/>
  <c r="BF175" i="2"/>
  <c r="AS175" i="2"/>
  <c r="AI175" i="2"/>
  <c r="H175" i="2"/>
  <c r="T166" i="2"/>
  <c r="AE166" i="2"/>
  <c r="AN166" i="2"/>
  <c r="AV166" i="2"/>
  <c r="D166" i="2"/>
  <c r="P166" i="2"/>
  <c r="AB166" i="2"/>
  <c r="AM166" i="2"/>
  <c r="AW166" i="2"/>
  <c r="BG166" i="2"/>
  <c r="AL166" i="2"/>
  <c r="AX166" i="2"/>
  <c r="O166" i="2"/>
  <c r="AP166" i="2"/>
  <c r="AZ166" i="2"/>
  <c r="S166" i="2"/>
  <c r="AH166" i="2"/>
  <c r="AR166" i="2"/>
  <c r="BB166" i="2"/>
  <c r="G166" i="2"/>
  <c r="AI166" i="2"/>
  <c r="AS166" i="2"/>
  <c r="BC166" i="2"/>
  <c r="H166" i="2"/>
  <c r="W166" i="2"/>
  <c r="AJ166" i="2"/>
  <c r="AT166" i="2"/>
  <c r="BF166" i="2"/>
  <c r="K166" i="2"/>
  <c r="X166" i="2"/>
  <c r="AU166" i="2"/>
  <c r="AS160" i="2"/>
  <c r="BM171" i="2"/>
  <c r="AQ166" i="2"/>
  <c r="AQ160" i="2"/>
  <c r="C188" i="2"/>
  <c r="X188" i="2"/>
  <c r="AI188" i="2"/>
  <c r="AQ188" i="2"/>
  <c r="AY188" i="2"/>
  <c r="AU183" i="2"/>
  <c r="CD183" i="2"/>
  <c r="AV179" i="2"/>
  <c r="AL179" i="2"/>
  <c r="K179" i="2"/>
  <c r="T177" i="2"/>
  <c r="AE177" i="2"/>
  <c r="AN177" i="2"/>
  <c r="AV177" i="2"/>
  <c r="K177" i="2"/>
  <c r="W177" i="2"/>
  <c r="AI177" i="2"/>
  <c r="AR177" i="2"/>
  <c r="BA177" i="2"/>
  <c r="BA175" i="2"/>
  <c r="AQ175" i="2"/>
  <c r="AF175" i="2"/>
  <c r="S175" i="2"/>
  <c r="D175" i="2"/>
  <c r="W171" i="2"/>
  <c r="AH171" i="2"/>
  <c r="AP171" i="2"/>
  <c r="AX171" i="2"/>
  <c r="BG171" i="2"/>
  <c r="H171" i="2"/>
  <c r="T171" i="2"/>
  <c r="AF171" i="2"/>
  <c r="AQ171" i="2"/>
  <c r="AZ171" i="2"/>
  <c r="BJ171" i="2"/>
  <c r="K171" i="2"/>
  <c r="X171" i="2"/>
  <c r="AJ171" i="2"/>
  <c r="AS171" i="2"/>
  <c r="BB171" i="2"/>
  <c r="C171" i="2"/>
  <c r="O171" i="2"/>
  <c r="AA171" i="2"/>
  <c r="AL171" i="2"/>
  <c r="AU171" i="2"/>
  <c r="D171" i="2"/>
  <c r="P171" i="2"/>
  <c r="AB171" i="2"/>
  <c r="AM171" i="2"/>
  <c r="AV171" i="2"/>
  <c r="BF171" i="2"/>
  <c r="G171" i="2"/>
  <c r="S171" i="2"/>
  <c r="AE171" i="2"/>
  <c r="AO171" i="2"/>
  <c r="AY171" i="2"/>
  <c r="T169" i="2"/>
  <c r="AE169" i="2"/>
  <c r="AN169" i="2"/>
  <c r="AV169" i="2"/>
  <c r="K169" i="2"/>
  <c r="W169" i="2"/>
  <c r="AI169" i="2"/>
  <c r="AR169" i="2"/>
  <c r="BA169" i="2"/>
  <c r="AT169" i="2"/>
  <c r="BC169" i="2"/>
  <c r="D169" i="2"/>
  <c r="P169" i="2"/>
  <c r="AB169" i="2"/>
  <c r="AM169" i="2"/>
  <c r="AW169" i="2"/>
  <c r="BG169" i="2"/>
  <c r="AO169" i="2"/>
  <c r="AX169" i="2"/>
  <c r="H169" i="2"/>
  <c r="AH169" i="2"/>
  <c r="AQ169" i="2"/>
  <c r="AZ169" i="2"/>
  <c r="BJ169" i="2"/>
  <c r="AO166" i="2"/>
  <c r="AB160" i="2"/>
  <c r="G167" i="2"/>
  <c r="AB167" i="2"/>
  <c r="AL167" i="2"/>
  <c r="AT167" i="2"/>
  <c r="BB167" i="2"/>
  <c r="G164" i="2"/>
  <c r="AB164" i="2"/>
  <c r="AL164" i="2"/>
  <c r="AT164" i="2"/>
  <c r="BB164" i="2"/>
  <c r="H164" i="2"/>
  <c r="T164" i="2"/>
  <c r="AF164" i="2"/>
  <c r="AP164" i="2"/>
  <c r="AY164" i="2"/>
  <c r="C155" i="2"/>
  <c r="X155" i="2"/>
  <c r="AI155" i="2"/>
  <c r="AQ155" i="2"/>
  <c r="AY155" i="2"/>
  <c r="P155" i="2"/>
  <c r="AA155" i="2"/>
  <c r="AS155" i="2"/>
  <c r="BA155" i="2"/>
  <c r="BJ155" i="2"/>
  <c r="K155" i="2"/>
  <c r="AM155" i="2"/>
  <c r="AW155" i="2"/>
  <c r="D155" i="2"/>
  <c r="S155" i="2"/>
  <c r="AF155" i="2"/>
  <c r="AR155" i="2"/>
  <c r="BC155" i="2"/>
  <c r="H155" i="2"/>
  <c r="AJ155" i="2"/>
  <c r="AU155" i="2"/>
  <c r="BF155" i="2"/>
  <c r="AB155" i="2"/>
  <c r="AT155" i="2"/>
  <c r="AE155" i="2"/>
  <c r="AX155" i="2"/>
  <c r="AH155" i="2"/>
  <c r="AZ155" i="2"/>
  <c r="O155" i="2"/>
  <c r="AL155" i="2"/>
  <c r="BB155" i="2"/>
  <c r="AT168" i="2"/>
  <c r="BM168" i="2"/>
  <c r="BJ167" i="2"/>
  <c r="AZ167" i="2"/>
  <c r="AQ167" i="2"/>
  <c r="AH167" i="2"/>
  <c r="BG164" i="2"/>
  <c r="AV164" i="2"/>
  <c r="CL164" i="2"/>
  <c r="X164" i="2"/>
  <c r="K164" i="2"/>
  <c r="BC163" i="2"/>
  <c r="AR163" i="2"/>
  <c r="AH163" i="2"/>
  <c r="T163" i="2"/>
  <c r="H168" i="2"/>
  <c r="S168" i="2"/>
  <c r="AM168" i="2"/>
  <c r="AU168" i="2"/>
  <c r="BC168" i="2"/>
  <c r="AY167" i="2"/>
  <c r="AP167" i="2"/>
  <c r="AF167" i="2"/>
  <c r="T167" i="2"/>
  <c r="H167" i="2"/>
  <c r="BF164" i="2"/>
  <c r="AU164" i="2"/>
  <c r="AJ164" i="2"/>
  <c r="W164" i="2"/>
  <c r="AN155" i="2"/>
  <c r="T151" i="2"/>
  <c r="AE151" i="2"/>
  <c r="AN151" i="2"/>
  <c r="AV151" i="2"/>
  <c r="W151" i="2"/>
  <c r="AH151" i="2"/>
  <c r="AP151" i="2"/>
  <c r="AX151" i="2"/>
  <c r="BG151" i="2"/>
  <c r="AA151" i="2"/>
  <c r="AM151" i="2"/>
  <c r="AY151" i="2"/>
  <c r="BJ151" i="2"/>
  <c r="C151" i="2"/>
  <c r="P151" i="2"/>
  <c r="AQ151" i="2"/>
  <c r="BA151" i="2"/>
  <c r="G151" i="2"/>
  <c r="AR151" i="2"/>
  <c r="BF151" i="2"/>
  <c r="AJ151" i="2"/>
  <c r="AW151" i="2"/>
  <c r="D151" i="2"/>
  <c r="AL151" i="2"/>
  <c r="BB151" i="2"/>
  <c r="X151" i="2"/>
  <c r="AO151" i="2"/>
  <c r="BC151" i="2"/>
  <c r="K151" i="2"/>
  <c r="AT151" i="2"/>
  <c r="S151" i="2"/>
  <c r="AZ151" i="2"/>
  <c r="AB151" i="2"/>
  <c r="AF151" i="2"/>
  <c r="AI151" i="2"/>
  <c r="H151" i="2"/>
  <c r="AS151" i="2"/>
  <c r="BJ168" i="2"/>
  <c r="AZ168" i="2"/>
  <c r="AQ168" i="2"/>
  <c r="AH168" i="2"/>
  <c r="BG167" i="2"/>
  <c r="AW167" i="2"/>
  <c r="AN167" i="2"/>
  <c r="P167" i="2"/>
  <c r="D167" i="2"/>
  <c r="BC164" i="2"/>
  <c r="AR164" i="2"/>
  <c r="AH164" i="2"/>
  <c r="S164" i="2"/>
  <c r="D164" i="2"/>
  <c r="P163" i="2"/>
  <c r="AA163" i="2"/>
  <c r="BK163" i="2"/>
  <c r="AS163" i="2"/>
  <c r="BA163" i="2"/>
  <c r="BJ163" i="2"/>
  <c r="C163" i="2"/>
  <c r="O163" i="2"/>
  <c r="AB163" i="2"/>
  <c r="AM163" i="2"/>
  <c r="AV163" i="2"/>
  <c r="BF163" i="2"/>
  <c r="W155" i="2"/>
  <c r="C154" i="2"/>
  <c r="X154" i="2"/>
  <c r="AI154" i="2"/>
  <c r="AQ154" i="2"/>
  <c r="AY154" i="2"/>
  <c r="P154" i="2"/>
  <c r="AA154" i="2"/>
  <c r="AS154" i="2"/>
  <c r="BA154" i="2"/>
  <c r="BJ154" i="2"/>
  <c r="AE154" i="2"/>
  <c r="AP154" i="2"/>
  <c r="BB154" i="2"/>
  <c r="G154" i="2"/>
  <c r="T154" i="2"/>
  <c r="AH154" i="2"/>
  <c r="AT154" i="2"/>
  <c r="S154" i="2"/>
  <c r="AL154" i="2"/>
  <c r="AX154" i="2"/>
  <c r="AB154" i="2"/>
  <c r="AR154" i="2"/>
  <c r="BG154" i="2"/>
  <c r="AF154" i="2"/>
  <c r="AV154" i="2"/>
  <c r="D154" i="2"/>
  <c r="AJ154" i="2"/>
  <c r="BF154" i="2"/>
  <c r="K154" i="2"/>
  <c r="AN154" i="2"/>
  <c r="O154" i="2"/>
  <c r="AO154" i="2"/>
  <c r="AU154" i="2"/>
  <c r="BG155" i="2"/>
  <c r="T155" i="2"/>
  <c r="C180" i="2"/>
  <c r="X180" i="2"/>
  <c r="AI180" i="2"/>
  <c r="AQ180" i="2"/>
  <c r="AY180" i="2"/>
  <c r="C172" i="2"/>
  <c r="X172" i="2"/>
  <c r="AI172" i="2"/>
  <c r="AQ172" i="2"/>
  <c r="AY172" i="2"/>
  <c r="AX168" i="2"/>
  <c r="AO168" i="2"/>
  <c r="AE168" i="2"/>
  <c r="AU167" i="2"/>
  <c r="DS167" i="2"/>
  <c r="AZ164" i="2"/>
  <c r="AO164" i="2"/>
  <c r="O164" i="2"/>
  <c r="AW163" i="2"/>
  <c r="AL163" i="2"/>
  <c r="X163" i="2"/>
  <c r="K163" i="2"/>
  <c r="W162" i="2"/>
  <c r="AH162" i="2"/>
  <c r="AP162" i="2"/>
  <c r="AX162" i="2"/>
  <c r="BG162" i="2"/>
  <c r="D162" i="2"/>
  <c r="O162" i="2"/>
  <c r="AJ162" i="2"/>
  <c r="AR162" i="2"/>
  <c r="AZ162" i="2"/>
  <c r="S162" i="2"/>
  <c r="AF162" i="2"/>
  <c r="AS162" i="2"/>
  <c r="BC162" i="2"/>
  <c r="C162" i="2"/>
  <c r="T162" i="2"/>
  <c r="BK162" i="2"/>
  <c r="AV162" i="2"/>
  <c r="BJ162" i="2"/>
  <c r="AW154" i="2"/>
  <c r="G158" i="2"/>
  <c r="AB158" i="2"/>
  <c r="AL158" i="2"/>
  <c r="AT158" i="2"/>
  <c r="BB158" i="2"/>
  <c r="T158" i="2"/>
  <c r="AE158" i="2"/>
  <c r="AN158" i="2"/>
  <c r="AV158" i="2"/>
  <c r="H158" i="2"/>
  <c r="W158" i="2"/>
  <c r="AJ158" i="2"/>
  <c r="AU158" i="2"/>
  <c r="BG158" i="2"/>
  <c r="D158" i="2"/>
  <c r="S158" i="2"/>
  <c r="AH158" i="2"/>
  <c r="AR158" i="2"/>
  <c r="BC158" i="2"/>
  <c r="BC156" i="2"/>
  <c r="AN156" i="2"/>
  <c r="W156" i="2"/>
  <c r="D156" i="2"/>
  <c r="O156" i="2"/>
  <c r="AJ156" i="2"/>
  <c r="AR156" i="2"/>
  <c r="AZ156" i="2"/>
  <c r="G156" i="2"/>
  <c r="AB156" i="2"/>
  <c r="AL156" i="2"/>
  <c r="AT156" i="2"/>
  <c r="BB156" i="2"/>
  <c r="T156" i="2"/>
  <c r="AH156" i="2"/>
  <c r="AS156" i="2"/>
  <c r="P156" i="2"/>
  <c r="AE156" i="2"/>
  <c r="AP156" i="2"/>
  <c r="BA156" i="2"/>
  <c r="P148" i="2"/>
  <c r="AA148" i="2"/>
  <c r="AS148" i="2"/>
  <c r="BA148" i="2"/>
  <c r="BJ148" i="2"/>
  <c r="H148" i="2"/>
  <c r="S148" i="2"/>
  <c r="AM148" i="2"/>
  <c r="AU148" i="2"/>
  <c r="BC148" i="2"/>
  <c r="G148" i="2"/>
  <c r="AI148" i="2"/>
  <c r="AT148" i="2"/>
  <c r="BF148" i="2"/>
  <c r="K148" i="2"/>
  <c r="X148" i="2"/>
  <c r="AL148" i="2"/>
  <c r="AW148" i="2"/>
  <c r="D148" i="2"/>
  <c r="AP148" i="2"/>
  <c r="O148" i="2"/>
  <c r="AH148" i="2"/>
  <c r="AX148" i="2"/>
  <c r="T148" i="2"/>
  <c r="AN148" i="2"/>
  <c r="AZ148" i="2"/>
  <c r="C148" i="2"/>
  <c r="W148" i="2"/>
  <c r="AO148" i="2"/>
  <c r="BB148" i="2"/>
  <c r="H165" i="2"/>
  <c r="S165" i="2"/>
  <c r="AM165" i="2"/>
  <c r="AU165" i="2"/>
  <c r="BC165" i="2"/>
  <c r="BJ158" i="2"/>
  <c r="AW158" i="2"/>
  <c r="AF158" i="2"/>
  <c r="AX156" i="2"/>
  <c r="DK156" i="2"/>
  <c r="S156" i="2"/>
  <c r="AF148" i="2"/>
  <c r="BG148" i="2"/>
  <c r="AB148" i="2"/>
  <c r="AZ140" i="2"/>
  <c r="AL140" i="2"/>
  <c r="G149" i="2"/>
  <c r="AB149" i="2"/>
  <c r="AL149" i="2"/>
  <c r="AT149" i="2"/>
  <c r="BB149" i="2"/>
  <c r="T149" i="2"/>
  <c r="AE149" i="2"/>
  <c r="AN149" i="2"/>
  <c r="AV149" i="2"/>
  <c r="O149" i="2"/>
  <c r="AP149" i="2"/>
  <c r="AZ149" i="2"/>
  <c r="D149" i="2"/>
  <c r="S149" i="2"/>
  <c r="AH149" i="2"/>
  <c r="AR149" i="2"/>
  <c r="BC149" i="2"/>
  <c r="BC147" i="2"/>
  <c r="AM147" i="2"/>
  <c r="BB146" i="2"/>
  <c r="AN146" i="2"/>
  <c r="W146" i="2"/>
  <c r="AY140" i="2"/>
  <c r="AH140" i="2"/>
  <c r="BF133" i="2"/>
  <c r="D147" i="2"/>
  <c r="O147" i="2"/>
  <c r="AJ147" i="2"/>
  <c r="AR147" i="2"/>
  <c r="AZ147" i="2"/>
  <c r="G147" i="2"/>
  <c r="AB147" i="2"/>
  <c r="AL147" i="2"/>
  <c r="AT147" i="2"/>
  <c r="BB147" i="2"/>
  <c r="AA147" i="2"/>
  <c r="AN147" i="2"/>
  <c r="AX147" i="2"/>
  <c r="BJ147" i="2"/>
  <c r="P147" i="2"/>
  <c r="AE147" i="2"/>
  <c r="AP147" i="2"/>
  <c r="BA147" i="2"/>
  <c r="C146" i="2"/>
  <c r="X146" i="2"/>
  <c r="AI146" i="2"/>
  <c r="AQ146" i="2"/>
  <c r="AY146" i="2"/>
  <c r="P146" i="2"/>
  <c r="AA146" i="2"/>
  <c r="BI146" i="2"/>
  <c r="AS146" i="2"/>
  <c r="BA146" i="2"/>
  <c r="BJ146" i="2"/>
  <c r="D146" i="2"/>
  <c r="S146" i="2"/>
  <c r="AF146" i="2"/>
  <c r="AR146" i="2"/>
  <c r="BC146" i="2"/>
  <c r="H146" i="2"/>
  <c r="AJ146" i="2"/>
  <c r="AU146" i="2"/>
  <c r="BF146" i="2"/>
  <c r="T143" i="2"/>
  <c r="AE143" i="2"/>
  <c r="AN143" i="2"/>
  <c r="AV143" i="2"/>
  <c r="W143" i="2"/>
  <c r="AH143" i="2"/>
  <c r="AP143" i="2"/>
  <c r="AX143" i="2"/>
  <c r="BG143" i="2"/>
  <c r="C143" i="2"/>
  <c r="P143" i="2"/>
  <c r="AQ143" i="2"/>
  <c r="BA143" i="2"/>
  <c r="S143" i="2"/>
  <c r="AI143" i="2"/>
  <c r="AS143" i="2"/>
  <c r="BC143" i="2"/>
  <c r="G141" i="2"/>
  <c r="AB141" i="2"/>
  <c r="AL141" i="2"/>
  <c r="AT141" i="2"/>
  <c r="BB141" i="2"/>
  <c r="T141" i="2"/>
  <c r="AE141" i="2"/>
  <c r="AN141" i="2"/>
  <c r="AV141" i="2"/>
  <c r="AM141" i="2"/>
  <c r="AX141" i="2"/>
  <c r="O141" i="2"/>
  <c r="AP141" i="2"/>
  <c r="AZ141" i="2"/>
  <c r="C141" i="2"/>
  <c r="P141" i="2"/>
  <c r="AF141" i="2"/>
  <c r="AQ141" i="2"/>
  <c r="BA141" i="2"/>
  <c r="AX140" i="2"/>
  <c r="AE140" i="2"/>
  <c r="K140" i="2"/>
  <c r="BB133" i="2"/>
  <c r="AW147" i="2"/>
  <c r="AI147" i="2"/>
  <c r="S147" i="2"/>
  <c r="AX146" i="2"/>
  <c r="AL146" i="2"/>
  <c r="W145" i="2"/>
  <c r="AH145" i="2"/>
  <c r="AP145" i="2"/>
  <c r="AX145" i="2"/>
  <c r="BG145" i="2"/>
  <c r="D145" i="2"/>
  <c r="O145" i="2"/>
  <c r="AJ145" i="2"/>
  <c r="AR145" i="2"/>
  <c r="AZ145" i="2"/>
  <c r="X145" i="2"/>
  <c r="AL145" i="2"/>
  <c r="AV145" i="2"/>
  <c r="AB145" i="2"/>
  <c r="AN145" i="2"/>
  <c r="AY145" i="2"/>
  <c r="AY143" i="2"/>
  <c r="BY143" i="2"/>
  <c r="BG141" i="2"/>
  <c r="AO141" i="2"/>
  <c r="AW140" i="2"/>
  <c r="AB140" i="2"/>
  <c r="D140" i="2"/>
  <c r="AF133" i="2"/>
  <c r="AR140" i="2"/>
  <c r="P140" i="2"/>
  <c r="AA140" i="2"/>
  <c r="BW140" i="2"/>
  <c r="AS140" i="2"/>
  <c r="BA140" i="2"/>
  <c r="BJ140" i="2"/>
  <c r="H140" i="2"/>
  <c r="S140" i="2"/>
  <c r="AM140" i="2"/>
  <c r="AU140" i="2"/>
  <c r="BC140" i="2"/>
  <c r="C140" i="2"/>
  <c r="AF140" i="2"/>
  <c r="AQ140" i="2"/>
  <c r="BB140" i="2"/>
  <c r="G140" i="2"/>
  <c r="AI140" i="2"/>
  <c r="AT140" i="2"/>
  <c r="BF140" i="2"/>
  <c r="W140" i="2"/>
  <c r="AJ140" i="2"/>
  <c r="AV140" i="2"/>
  <c r="BG140" i="2"/>
  <c r="AO140" i="2"/>
  <c r="T140" i="2"/>
  <c r="D133" i="2"/>
  <c r="O133" i="2"/>
  <c r="AJ133" i="2"/>
  <c r="AR133" i="2"/>
  <c r="AZ133" i="2"/>
  <c r="AN133" i="2"/>
  <c r="AW133" i="2"/>
  <c r="BG133" i="2"/>
  <c r="AH133" i="2"/>
  <c r="AQ133" i="2"/>
  <c r="BA133" i="2"/>
  <c r="C133" i="2"/>
  <c r="T133" i="2"/>
  <c r="AV133" i="2"/>
  <c r="BJ133" i="2"/>
  <c r="G133" i="2"/>
  <c r="W133" i="2"/>
  <c r="AL133" i="2"/>
  <c r="AX133" i="2"/>
  <c r="S133" i="2"/>
  <c r="AO133" i="2"/>
  <c r="AA133" i="2"/>
  <c r="AS133" i="2"/>
  <c r="H133" i="2"/>
  <c r="AB133" i="2"/>
  <c r="AT133" i="2"/>
  <c r="K133" i="2"/>
  <c r="AE133" i="2"/>
  <c r="AU133" i="2"/>
  <c r="P133" i="2"/>
  <c r="AM133" i="2"/>
  <c r="BC133" i="2"/>
  <c r="X133" i="2"/>
  <c r="AI133" i="2"/>
  <c r="AP133" i="2"/>
  <c r="AY133" i="2"/>
  <c r="P157" i="2"/>
  <c r="AA157" i="2"/>
  <c r="AS157" i="2"/>
  <c r="BA157" i="2"/>
  <c r="BJ157" i="2"/>
  <c r="H157" i="2"/>
  <c r="S157" i="2"/>
  <c r="AM157" i="2"/>
  <c r="AU157" i="2"/>
  <c r="BC157" i="2"/>
  <c r="W153" i="2"/>
  <c r="AH153" i="2"/>
  <c r="AP153" i="2"/>
  <c r="AX153" i="2"/>
  <c r="BG153" i="2"/>
  <c r="D153" i="2"/>
  <c r="O153" i="2"/>
  <c r="AJ153" i="2"/>
  <c r="AR153" i="2"/>
  <c r="AZ153" i="2"/>
  <c r="H153" i="2"/>
  <c r="AU153" i="2"/>
  <c r="BF153" i="2"/>
  <c r="K153" i="2"/>
  <c r="AA153" i="2"/>
  <c r="AM153" i="2"/>
  <c r="AW153" i="2"/>
  <c r="BJ153" i="2"/>
  <c r="BF149" i="2"/>
  <c r="AO149" i="2"/>
  <c r="X149" i="2"/>
  <c r="BF147" i="2"/>
  <c r="AQ147" i="2"/>
  <c r="X147" i="2"/>
  <c r="H147" i="2"/>
  <c r="BG146" i="2"/>
  <c r="AP146" i="2"/>
  <c r="AB146" i="2"/>
  <c r="BF145" i="2"/>
  <c r="AS145" i="2"/>
  <c r="H145" i="2"/>
  <c r="AR143" i="2"/>
  <c r="AA143" i="2"/>
  <c r="H143" i="2"/>
  <c r="AW141" i="2"/>
  <c r="AH141" i="2"/>
  <c r="H141" i="2"/>
  <c r="AN140" i="2"/>
  <c r="O140" i="2"/>
  <c r="AY135" i="2"/>
  <c r="H132" i="2"/>
  <c r="S132" i="2"/>
  <c r="AM132" i="2"/>
  <c r="AU132" i="2"/>
  <c r="BC132" i="2"/>
  <c r="D132" i="2"/>
  <c r="P132" i="2"/>
  <c r="AB132" i="2"/>
  <c r="AN132" i="2"/>
  <c r="AW132" i="2"/>
  <c r="BG132" i="2"/>
  <c r="C132" i="2"/>
  <c r="AF132" i="2"/>
  <c r="AQ132" i="2"/>
  <c r="BA132" i="2"/>
  <c r="W132" i="2"/>
  <c r="AJ132" i="2"/>
  <c r="AT132" i="2"/>
  <c r="BF132" i="2"/>
  <c r="G132" i="2"/>
  <c r="AP132" i="2"/>
  <c r="K132" i="2"/>
  <c r="AA132" i="2"/>
  <c r="AR132" i="2"/>
  <c r="AH132" i="2"/>
  <c r="AY132" i="2"/>
  <c r="CJ132" i="2"/>
  <c r="BB132" i="2"/>
  <c r="O132" i="2"/>
  <c r="AL132" i="2"/>
  <c r="T132" i="2"/>
  <c r="AO132" i="2"/>
  <c r="BJ132" i="2"/>
  <c r="AE132" i="2"/>
  <c r="AX132" i="2"/>
  <c r="D139" i="2"/>
  <c r="O139" i="2"/>
  <c r="AJ139" i="2"/>
  <c r="AR139" i="2"/>
  <c r="AZ139" i="2"/>
  <c r="G139" i="2"/>
  <c r="AB139" i="2"/>
  <c r="AL139" i="2"/>
  <c r="AT139" i="2"/>
  <c r="BB139" i="2"/>
  <c r="C138" i="2"/>
  <c r="X138" i="2"/>
  <c r="AI138" i="2"/>
  <c r="AQ138" i="2"/>
  <c r="AY138" i="2"/>
  <c r="AN138" i="2"/>
  <c r="AW138" i="2"/>
  <c r="BG138" i="2"/>
  <c r="H138" i="2"/>
  <c r="T138" i="2"/>
  <c r="AF138" i="2"/>
  <c r="AP138" i="2"/>
  <c r="AZ138" i="2"/>
  <c r="BJ138" i="2"/>
  <c r="G135" i="2"/>
  <c r="AB135" i="2"/>
  <c r="AL135" i="2"/>
  <c r="AT135" i="2"/>
  <c r="BB135" i="2"/>
  <c r="BI135" i="2"/>
  <c r="AU135" i="2"/>
  <c r="D135" i="2"/>
  <c r="S135" i="2"/>
  <c r="AF135" i="2"/>
  <c r="AQ135" i="2"/>
  <c r="BA135" i="2"/>
  <c r="T135" i="2"/>
  <c r="AH135" i="2"/>
  <c r="AR135" i="2"/>
  <c r="BC135" i="2"/>
  <c r="P135" i="2"/>
  <c r="AJ135" i="2"/>
  <c r="AX135" i="2"/>
  <c r="C135" i="2"/>
  <c r="W135" i="2"/>
  <c r="AN135" i="2"/>
  <c r="AZ135" i="2"/>
  <c r="H135" i="2"/>
  <c r="X135" i="2"/>
  <c r="AO135" i="2"/>
  <c r="BF135" i="2"/>
  <c r="AA135" i="2"/>
  <c r="AP135" i="2"/>
  <c r="BG135" i="2"/>
  <c r="O135" i="2"/>
  <c r="AI135" i="2"/>
  <c r="AW135" i="2"/>
  <c r="BJ135" i="2"/>
  <c r="BJ139" i="2"/>
  <c r="AX139" i="2"/>
  <c r="AN139" i="2"/>
  <c r="AA139" i="2"/>
  <c r="AS138" i="2"/>
  <c r="AE138" i="2"/>
  <c r="O138" i="2"/>
  <c r="AS135" i="2"/>
  <c r="AV132" i="2"/>
  <c r="BC159" i="2"/>
  <c r="AU159" i="2"/>
  <c r="AM159" i="2"/>
  <c r="S159" i="2"/>
  <c r="BG139" i="2"/>
  <c r="AV139" i="2"/>
  <c r="DS139" i="2"/>
  <c r="W139" i="2"/>
  <c r="BB138" i="2"/>
  <c r="AO138" i="2"/>
  <c r="AA138" i="2"/>
  <c r="K138" i="2"/>
  <c r="AE135" i="2"/>
  <c r="AI132" i="2"/>
  <c r="P134" i="2"/>
  <c r="AA134" i="2"/>
  <c r="AS134" i="2"/>
  <c r="BA134" i="2"/>
  <c r="BJ134" i="2"/>
  <c r="AH134" i="2"/>
  <c r="AQ134" i="2"/>
  <c r="AZ134" i="2"/>
  <c r="AL134" i="2"/>
  <c r="AU134" i="2"/>
  <c r="H134" i="2"/>
  <c r="X134" i="2"/>
  <c r="AN134" i="2"/>
  <c r="AY134" i="2"/>
  <c r="K134" i="2"/>
  <c r="AB134" i="2"/>
  <c r="AO134" i="2"/>
  <c r="BB134" i="2"/>
  <c r="AX134" i="2"/>
  <c r="AI134" i="2"/>
  <c r="O134" i="2"/>
  <c r="H136" i="2"/>
  <c r="S136" i="2"/>
  <c r="AM136" i="2"/>
  <c r="AU136" i="2"/>
  <c r="BC136" i="2"/>
  <c r="AE136" i="2"/>
  <c r="AO136" i="2"/>
  <c r="AX136" i="2"/>
  <c r="W136" i="2"/>
  <c r="AJ136" i="2"/>
  <c r="AT136" i="2"/>
  <c r="BF136" i="2"/>
  <c r="K136" i="2"/>
  <c r="X136" i="2"/>
  <c r="BH136" i="2"/>
  <c r="AV136" i="2"/>
  <c r="BG136" i="2"/>
  <c r="AV134" i="2"/>
  <c r="AE134" i="2"/>
  <c r="G134" i="2"/>
  <c r="S150" i="2"/>
  <c r="BC142" i="2"/>
  <c r="AU142" i="2"/>
  <c r="AM142" i="2"/>
  <c r="S142" i="2"/>
  <c r="BJ136" i="2"/>
  <c r="AS136" i="2"/>
  <c r="AF136" i="2"/>
  <c r="AR134" i="2"/>
  <c r="W134" i="2"/>
  <c r="C134" i="2"/>
  <c r="O137" i="2"/>
  <c r="T137" i="2"/>
  <c r="K137" i="2"/>
  <c r="W137" i="2"/>
  <c r="AH137" i="2"/>
  <c r="AP137" i="2"/>
  <c r="AX137" i="2"/>
  <c r="BG137" i="2"/>
  <c r="P130" i="2"/>
  <c r="AA130" i="2"/>
  <c r="AS130" i="2"/>
  <c r="BA130" i="2"/>
  <c r="BJ130" i="2"/>
  <c r="H130" i="2"/>
  <c r="T130" i="2"/>
  <c r="AF130" i="2"/>
  <c r="AP130" i="2"/>
  <c r="AY130" i="2"/>
  <c r="G130" i="2"/>
  <c r="AI130" i="2"/>
  <c r="AT130" i="2"/>
  <c r="K130" i="2"/>
  <c r="X130" i="2"/>
  <c r="AL130" i="2"/>
  <c r="AV130" i="2"/>
  <c r="BG130" i="2"/>
  <c r="AM130" i="2"/>
  <c r="AW130" i="2"/>
  <c r="D129" i="2"/>
  <c r="O129" i="2"/>
  <c r="AJ129" i="2"/>
  <c r="AR129" i="2"/>
  <c r="AZ129" i="2"/>
  <c r="C129" i="2"/>
  <c r="P129" i="2"/>
  <c r="AB129" i="2"/>
  <c r="AM129" i="2"/>
  <c r="AV129" i="2"/>
  <c r="W129" i="2"/>
  <c r="AU129" i="2"/>
  <c r="BF129" i="2"/>
  <c r="AI128" i="2"/>
  <c r="AJ128" i="2"/>
  <c r="BA129" i="2"/>
  <c r="AO129" i="2"/>
  <c r="AA129" i="2"/>
  <c r="K129" i="2"/>
  <c r="T123" i="2"/>
  <c r="X123" i="2"/>
  <c r="AI123" i="2"/>
  <c r="AH123" i="2"/>
  <c r="AB123" i="2"/>
  <c r="G131" i="2"/>
  <c r="AB131" i="2"/>
  <c r="AL131" i="2"/>
  <c r="AT131" i="2"/>
  <c r="BB131" i="2"/>
  <c r="AH127" i="2"/>
  <c r="AJ123" i="2"/>
  <c r="AH125" i="2"/>
  <c r="D119" i="2"/>
  <c r="O119" i="2"/>
  <c r="AJ119" i="2"/>
  <c r="G119" i="2"/>
  <c r="AB119" i="2"/>
  <c r="S119" i="2"/>
  <c r="T119" i="2"/>
  <c r="AH119" i="2"/>
  <c r="P119" i="2"/>
  <c r="C119" i="2"/>
  <c r="X119" i="2"/>
  <c r="P118" i="2"/>
  <c r="AA118" i="2"/>
  <c r="AA119" i="2" s="1"/>
  <c r="T118" i="2"/>
  <c r="AE118" i="2"/>
  <c r="AE119" i="2" s="1"/>
  <c r="AE120" i="2" s="1"/>
  <c r="AE121" i="2" s="1"/>
  <c r="AE122" i="2" s="1"/>
  <c r="AE123" i="2" s="1"/>
  <c r="D118" i="2"/>
  <c r="S118" i="2"/>
  <c r="AH118" i="2"/>
  <c r="AN118" i="2" s="1"/>
  <c r="AJ118" i="2"/>
  <c r="K118" i="2"/>
  <c r="X118" i="2"/>
  <c r="G118" i="2"/>
  <c r="AI118" i="2"/>
  <c r="AF118" i="2"/>
  <c r="C116" i="2"/>
  <c r="X116" i="2"/>
  <c r="AI116" i="2"/>
  <c r="G116" i="2"/>
  <c r="AB116" i="2"/>
  <c r="P116" i="2"/>
  <c r="AE116" i="2"/>
  <c r="T116" i="2"/>
  <c r="AH116" i="2"/>
  <c r="AJ116" i="2"/>
  <c r="D111" i="2"/>
  <c r="O111" i="2"/>
  <c r="AJ111" i="2"/>
  <c r="AR111" i="2"/>
  <c r="H111" i="2"/>
  <c r="S111" i="2"/>
  <c r="AM111" i="2"/>
  <c r="P111" i="2"/>
  <c r="AE111" i="2"/>
  <c r="C111" i="2"/>
  <c r="AF111" i="2"/>
  <c r="T111" i="2"/>
  <c r="AH111" i="2"/>
  <c r="G111" i="2"/>
  <c r="G112" i="2"/>
  <c r="I112" i="2"/>
  <c r="AI111" i="2"/>
  <c r="AJ124" i="2"/>
  <c r="AH122" i="2"/>
  <c r="T120" i="2"/>
  <c r="AE117" i="2"/>
  <c r="P117" i="2"/>
  <c r="AB111" i="2"/>
  <c r="S120" i="2"/>
  <c r="H120" i="2"/>
  <c r="D117" i="2"/>
  <c r="AJ117" i="2"/>
  <c r="S117" i="2"/>
  <c r="AA111" i="2"/>
  <c r="AA112" i="2"/>
  <c r="AB121" i="2"/>
  <c r="AA120" i="2"/>
  <c r="P120" i="2"/>
  <c r="X117" i="2"/>
  <c r="K117" i="2"/>
  <c r="BG115" i="2"/>
  <c r="CK105" i="2"/>
  <c r="CK106" i="2"/>
  <c r="CK107" i="2"/>
  <c r="CK108" i="2"/>
  <c r="CK109" i="2"/>
  <c r="CK110" i="2"/>
  <c r="AP105" i="2"/>
  <c r="AI105" i="2"/>
  <c r="AL105" i="2"/>
  <c r="AQ105" i="2"/>
  <c r="AJ105" i="2"/>
  <c r="AM104" i="2"/>
  <c r="AM105" i="2"/>
  <c r="AR105" i="2"/>
  <c r="AS105" i="2"/>
  <c r="BA105" i="2"/>
  <c r="BJ105" i="2"/>
  <c r="BB105" i="2"/>
  <c r="AV105" i="2"/>
  <c r="BF105" i="2"/>
  <c r="AU105" i="2"/>
  <c r="AW105" i="2"/>
  <c r="AX105" i="2"/>
  <c r="AN105" i="2"/>
  <c r="AY105" i="2"/>
  <c r="AJ104" i="2"/>
  <c r="AR104" i="2"/>
  <c r="AZ104" i="2"/>
  <c r="AO104" i="2"/>
  <c r="AX104" i="2"/>
  <c r="AP104" i="2"/>
  <c r="AY104" i="2"/>
  <c r="BJ104" i="2"/>
  <c r="AQ104" i="2"/>
  <c r="AS104" i="2"/>
  <c r="BB104" i="2"/>
  <c r="BC104" i="2"/>
  <c r="AN104" i="2"/>
  <c r="BF104" i="2"/>
  <c r="AT104" i="2"/>
  <c r="BG104" i="2"/>
  <c r="AM106" i="2"/>
  <c r="AT106" i="2"/>
  <c r="BB106" i="2"/>
  <c r="AV106" i="2"/>
  <c r="BF106" i="2"/>
  <c r="AP106" i="2"/>
  <c r="AY106" i="2"/>
  <c r="BM106" i="2"/>
  <c r="AX106" i="2"/>
  <c r="AN106" i="2"/>
  <c r="AZ106" i="2"/>
  <c r="AO106" i="2"/>
  <c r="BA106" i="2"/>
  <c r="AQ106" i="2"/>
  <c r="BC106" i="2"/>
  <c r="BC105" i="2"/>
  <c r="AZ105" i="2"/>
  <c r="O114" i="2"/>
  <c r="AI113" i="2"/>
  <c r="X113" i="2"/>
  <c r="C113" i="2"/>
  <c r="AH112" i="2"/>
  <c r="BF110" i="2"/>
  <c r="AP110" i="2"/>
  <c r="AR110" i="2"/>
  <c r="AW106" i="2"/>
  <c r="AT105" i="2"/>
  <c r="BA104" i="2"/>
  <c r="AH113" i="2"/>
  <c r="AN113" i="2"/>
  <c r="AP109" i="2"/>
  <c r="AX109" i="2"/>
  <c r="BG109" i="2"/>
  <c r="AY109" i="2"/>
  <c r="AR109" i="2"/>
  <c r="AZ109" i="2"/>
  <c r="BM109" i="2"/>
  <c r="BA109" i="2"/>
  <c r="BJ109" i="2"/>
  <c r="AU106" i="2"/>
  <c r="AW104" i="2"/>
  <c r="AY110" i="2"/>
  <c r="AZ110" i="2"/>
  <c r="BO110" i="2"/>
  <c r="BB110" i="2"/>
  <c r="AN109" i="2"/>
  <c r="AR106" i="2"/>
  <c r="AS106" i="2"/>
  <c r="AV104" i="2"/>
  <c r="AE113" i="2"/>
  <c r="T113" i="2"/>
  <c r="AM112" i="2"/>
  <c r="AR112" i="2"/>
  <c r="S112" i="2"/>
  <c r="BA110" i="2"/>
  <c r="AN110" i="2"/>
  <c r="BC109" i="2"/>
  <c r="AO105" i="2"/>
  <c r="AU104" i="2"/>
  <c r="AY107" i="2"/>
  <c r="BC103" i="2"/>
  <c r="AY103" i="2"/>
  <c r="AU103" i="2"/>
  <c r="AV103" i="2"/>
  <c r="BF103" i="2"/>
  <c r="AO103" i="2"/>
  <c r="AX103" i="2"/>
  <c r="BA103" i="2"/>
  <c r="BO103" i="2"/>
  <c r="AZ103" i="2"/>
  <c r="AP102" i="2"/>
  <c r="AX102" i="2"/>
  <c r="BG102" i="2"/>
  <c r="AR102" i="2"/>
  <c r="BA102" i="2"/>
  <c r="AQ102" i="2"/>
  <c r="AS102" i="2"/>
  <c r="BB102" i="2"/>
  <c r="AU102" i="2"/>
  <c r="AZ102" i="2"/>
  <c r="BJ102" i="2"/>
  <c r="BJ97" i="2"/>
  <c r="BA97" i="2"/>
  <c r="AI98" i="2"/>
  <c r="AL98" i="2"/>
  <c r="AP97" i="2"/>
  <c r="AJ97" i="2"/>
  <c r="AJ96" i="2"/>
  <c r="AM96" i="2"/>
  <c r="AM97" i="2"/>
  <c r="AR97" i="2"/>
  <c r="AS97" i="2"/>
  <c r="AP98" i="2"/>
  <c r="AH9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P9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AI95" i="2"/>
  <c r="AJ95" i="2"/>
  <c r="AM95" i="2"/>
  <c r="AR95" i="2"/>
  <c r="AN95" i="2"/>
  <c r="CL3" i="2"/>
  <c r="CM3" i="2"/>
  <c r="CP3" i="2"/>
  <c r="CQ3" i="2"/>
  <c r="CT3" i="2"/>
  <c r="CU3" i="2"/>
  <c r="CX3" i="2"/>
  <c r="CY3" i="2"/>
  <c r="DB3" i="2"/>
  <c r="DC3" i="2"/>
  <c r="DF3" i="2"/>
  <c r="DG3" i="2"/>
  <c r="DJ3" i="2"/>
  <c r="DK3" i="2"/>
  <c r="DN3" i="2"/>
  <c r="DO3" i="2"/>
  <c r="DR3" i="2"/>
  <c r="DS3" i="2"/>
  <c r="CL4" i="2"/>
  <c r="CM4" i="2"/>
  <c r="CP4" i="2"/>
  <c r="CQ4" i="2"/>
  <c r="CT4" i="2"/>
  <c r="CU4" i="2"/>
  <c r="CX4" i="2"/>
  <c r="CY4" i="2"/>
  <c r="DB4" i="2"/>
  <c r="DC4" i="2"/>
  <c r="DF4" i="2"/>
  <c r="DG4" i="2"/>
  <c r="DJ4" i="2"/>
  <c r="DK4" i="2"/>
  <c r="DN4" i="2"/>
  <c r="DO4" i="2"/>
  <c r="DR4" i="2"/>
  <c r="DS4" i="2"/>
  <c r="CL5" i="2"/>
  <c r="CM5" i="2"/>
  <c r="CP5" i="2"/>
  <c r="CQ5" i="2"/>
  <c r="CT5" i="2"/>
  <c r="CU5" i="2"/>
  <c r="CX5" i="2"/>
  <c r="CY5" i="2"/>
  <c r="DB5" i="2"/>
  <c r="DC5" i="2"/>
  <c r="DF5" i="2"/>
  <c r="DG5" i="2"/>
  <c r="DJ5" i="2"/>
  <c r="DK5" i="2"/>
  <c r="DN5" i="2"/>
  <c r="DO5" i="2"/>
  <c r="DR5" i="2"/>
  <c r="DS5" i="2"/>
  <c r="CL6" i="2"/>
  <c r="CM6" i="2"/>
  <c r="CP6" i="2"/>
  <c r="CQ6" i="2"/>
  <c r="CT6" i="2"/>
  <c r="CU6" i="2"/>
  <c r="CX6" i="2"/>
  <c r="CY6" i="2"/>
  <c r="DB6" i="2"/>
  <c r="DC6" i="2"/>
  <c r="DF6" i="2"/>
  <c r="DG6" i="2"/>
  <c r="DJ6" i="2"/>
  <c r="DK6" i="2"/>
  <c r="DN6" i="2"/>
  <c r="DO6" i="2"/>
  <c r="DR6" i="2"/>
  <c r="DS6" i="2"/>
  <c r="CL7" i="2"/>
  <c r="CM7" i="2"/>
  <c r="CP7" i="2"/>
  <c r="CQ7" i="2"/>
  <c r="CT7" i="2"/>
  <c r="CU7" i="2"/>
  <c r="CX7" i="2"/>
  <c r="CY7" i="2"/>
  <c r="DB7" i="2"/>
  <c r="DC7" i="2"/>
  <c r="DF7" i="2"/>
  <c r="DG7" i="2"/>
  <c r="DJ7" i="2"/>
  <c r="DK7" i="2"/>
  <c r="DN7" i="2"/>
  <c r="DO7" i="2"/>
  <c r="DR7" i="2"/>
  <c r="DS7" i="2"/>
  <c r="CL8" i="2"/>
  <c r="CM8" i="2"/>
  <c r="CP8" i="2"/>
  <c r="CQ8" i="2"/>
  <c r="CT8" i="2"/>
  <c r="CU8" i="2"/>
  <c r="CX8" i="2"/>
  <c r="CY8" i="2"/>
  <c r="DB8" i="2"/>
  <c r="DC8" i="2"/>
  <c r="DF8" i="2"/>
  <c r="DG8" i="2"/>
  <c r="DJ8" i="2"/>
  <c r="DK8" i="2"/>
  <c r="DN8" i="2"/>
  <c r="DO8" i="2"/>
  <c r="DR8" i="2"/>
  <c r="DS8" i="2"/>
  <c r="CL9" i="2"/>
  <c r="CM9" i="2"/>
  <c r="CP9" i="2"/>
  <c r="CQ9" i="2"/>
  <c r="CT9" i="2"/>
  <c r="CU9" i="2"/>
  <c r="CX9" i="2"/>
  <c r="CY9" i="2"/>
  <c r="DB9" i="2"/>
  <c r="DC9" i="2"/>
  <c r="DF9" i="2"/>
  <c r="DG9" i="2"/>
  <c r="DJ9" i="2"/>
  <c r="DK9" i="2"/>
  <c r="DN9" i="2"/>
  <c r="DO9" i="2"/>
  <c r="DR9" i="2"/>
  <c r="DS9" i="2"/>
  <c r="CL10" i="2"/>
  <c r="CM10" i="2"/>
  <c r="CP10" i="2"/>
  <c r="CQ10" i="2"/>
  <c r="CT10" i="2"/>
  <c r="CU10" i="2"/>
  <c r="CX10" i="2"/>
  <c r="CY10" i="2"/>
  <c r="DB10" i="2"/>
  <c r="DC10" i="2"/>
  <c r="DF10" i="2"/>
  <c r="DG10" i="2"/>
  <c r="DJ10" i="2"/>
  <c r="DK10" i="2"/>
  <c r="DN10" i="2"/>
  <c r="DO10" i="2"/>
  <c r="DR10" i="2"/>
  <c r="DS10" i="2"/>
  <c r="CL11" i="2"/>
  <c r="CM11" i="2"/>
  <c r="CP11" i="2"/>
  <c r="CQ11" i="2"/>
  <c r="CT11" i="2"/>
  <c r="CU11" i="2"/>
  <c r="CX11" i="2"/>
  <c r="CY11" i="2"/>
  <c r="DB11" i="2"/>
  <c r="DC11" i="2"/>
  <c r="DF11" i="2"/>
  <c r="DG11" i="2"/>
  <c r="DJ11" i="2"/>
  <c r="DK11" i="2"/>
  <c r="DN11" i="2"/>
  <c r="DO11" i="2"/>
  <c r="DR11" i="2"/>
  <c r="DS11" i="2"/>
  <c r="CL12" i="2"/>
  <c r="CM12" i="2"/>
  <c r="CP12" i="2"/>
  <c r="CQ12" i="2"/>
  <c r="CT12" i="2"/>
  <c r="CU12" i="2"/>
  <c r="CX12" i="2"/>
  <c r="CY12" i="2"/>
  <c r="DB12" i="2"/>
  <c r="DC12" i="2"/>
  <c r="DF12" i="2"/>
  <c r="DG12" i="2"/>
  <c r="DJ12" i="2"/>
  <c r="DK12" i="2"/>
  <c r="DN12" i="2"/>
  <c r="DO12" i="2"/>
  <c r="DR12" i="2"/>
  <c r="DS12" i="2"/>
  <c r="CL13" i="2"/>
  <c r="CM13" i="2"/>
  <c r="CP13" i="2"/>
  <c r="CQ13" i="2"/>
  <c r="CT13" i="2"/>
  <c r="CU13" i="2"/>
  <c r="CX13" i="2"/>
  <c r="CY13" i="2"/>
  <c r="DB13" i="2"/>
  <c r="DC13" i="2"/>
  <c r="DF13" i="2"/>
  <c r="DG13" i="2"/>
  <c r="DJ13" i="2"/>
  <c r="DK13" i="2"/>
  <c r="DN13" i="2"/>
  <c r="DO13" i="2"/>
  <c r="DR13" i="2"/>
  <c r="DS13" i="2"/>
  <c r="CL14" i="2"/>
  <c r="CM14" i="2"/>
  <c r="CP14" i="2"/>
  <c r="CQ14" i="2"/>
  <c r="CT14" i="2"/>
  <c r="CU14" i="2"/>
  <c r="CX14" i="2"/>
  <c r="CY14" i="2"/>
  <c r="DB14" i="2"/>
  <c r="DC14" i="2"/>
  <c r="DF14" i="2"/>
  <c r="DG14" i="2"/>
  <c r="DJ14" i="2"/>
  <c r="DK14" i="2"/>
  <c r="DN14" i="2"/>
  <c r="DO14" i="2"/>
  <c r="DR14" i="2"/>
  <c r="DS14" i="2"/>
  <c r="CL15" i="2"/>
  <c r="CM15" i="2"/>
  <c r="CP15" i="2"/>
  <c r="CQ15" i="2"/>
  <c r="CT15" i="2"/>
  <c r="CU15" i="2"/>
  <c r="CX15" i="2"/>
  <c r="CY15" i="2"/>
  <c r="DB15" i="2"/>
  <c r="DC15" i="2"/>
  <c r="DF15" i="2"/>
  <c r="DG15" i="2"/>
  <c r="DJ15" i="2"/>
  <c r="DK15" i="2"/>
  <c r="DN15" i="2"/>
  <c r="DO15" i="2"/>
  <c r="DR15" i="2"/>
  <c r="DS15" i="2"/>
  <c r="CL16" i="2"/>
  <c r="CM16" i="2"/>
  <c r="CP16" i="2"/>
  <c r="CQ16" i="2"/>
  <c r="CT16" i="2"/>
  <c r="CU16" i="2"/>
  <c r="CX16" i="2"/>
  <c r="CY16" i="2"/>
  <c r="DB16" i="2"/>
  <c r="DC16" i="2"/>
  <c r="DF16" i="2"/>
  <c r="DG16" i="2"/>
  <c r="DJ16" i="2"/>
  <c r="DK16" i="2"/>
  <c r="DN16" i="2"/>
  <c r="DO16" i="2"/>
  <c r="DR16" i="2"/>
  <c r="DS16" i="2"/>
  <c r="CL17" i="2"/>
  <c r="CM17" i="2"/>
  <c r="CP17" i="2"/>
  <c r="CQ17" i="2"/>
  <c r="CT17" i="2"/>
  <c r="CU17" i="2"/>
  <c r="CX17" i="2"/>
  <c r="CY17" i="2"/>
  <c r="DB17" i="2"/>
  <c r="DC17" i="2"/>
  <c r="DF17" i="2"/>
  <c r="DG17" i="2"/>
  <c r="DJ17" i="2"/>
  <c r="DK17" i="2"/>
  <c r="DN17" i="2"/>
  <c r="DO17" i="2"/>
  <c r="DR17" i="2"/>
  <c r="DS17" i="2"/>
  <c r="CL18" i="2"/>
  <c r="CM18" i="2"/>
  <c r="CP18" i="2"/>
  <c r="CQ18" i="2"/>
  <c r="CT18" i="2"/>
  <c r="CU18" i="2"/>
  <c r="CX18" i="2"/>
  <c r="CY18" i="2"/>
  <c r="DB18" i="2"/>
  <c r="DC18" i="2"/>
  <c r="DF18" i="2"/>
  <c r="DG18" i="2"/>
  <c r="DJ18" i="2"/>
  <c r="DK18" i="2"/>
  <c r="DN18" i="2"/>
  <c r="DO18" i="2"/>
  <c r="DR18" i="2"/>
  <c r="DS18" i="2"/>
  <c r="CL19" i="2"/>
  <c r="CM19" i="2"/>
  <c r="CP19" i="2"/>
  <c r="CQ19" i="2"/>
  <c r="CT19" i="2"/>
  <c r="CU19" i="2"/>
  <c r="CX19" i="2"/>
  <c r="CY19" i="2"/>
  <c r="DB19" i="2"/>
  <c r="DC19" i="2"/>
  <c r="DF19" i="2"/>
  <c r="DG19" i="2"/>
  <c r="DJ19" i="2"/>
  <c r="DK19" i="2"/>
  <c r="DN19" i="2"/>
  <c r="DO19" i="2"/>
  <c r="DR19" i="2"/>
  <c r="DS19" i="2"/>
  <c r="CL20" i="2"/>
  <c r="CM20" i="2"/>
  <c r="CP20" i="2"/>
  <c r="CQ20" i="2"/>
  <c r="CT20" i="2"/>
  <c r="CU20" i="2"/>
  <c r="CX20" i="2"/>
  <c r="CY20" i="2"/>
  <c r="DB20" i="2"/>
  <c r="DC20" i="2"/>
  <c r="DF20" i="2"/>
  <c r="DG20" i="2"/>
  <c r="DJ20" i="2"/>
  <c r="DK20" i="2"/>
  <c r="DN20" i="2"/>
  <c r="DO20" i="2"/>
  <c r="DR20" i="2"/>
  <c r="DS20" i="2"/>
  <c r="CL21" i="2"/>
  <c r="CM21" i="2"/>
  <c r="CP21" i="2"/>
  <c r="CQ21" i="2"/>
  <c r="CT21" i="2"/>
  <c r="CU21" i="2"/>
  <c r="CX21" i="2"/>
  <c r="CY21" i="2"/>
  <c r="DB21" i="2"/>
  <c r="DC21" i="2"/>
  <c r="DF21" i="2"/>
  <c r="DG21" i="2"/>
  <c r="DJ21" i="2"/>
  <c r="DK21" i="2"/>
  <c r="DN21" i="2"/>
  <c r="DO21" i="2"/>
  <c r="DR21" i="2"/>
  <c r="DS21" i="2"/>
  <c r="CL22" i="2"/>
  <c r="CM22" i="2"/>
  <c r="CP22" i="2"/>
  <c r="CQ22" i="2"/>
  <c r="CT22" i="2"/>
  <c r="CU22" i="2"/>
  <c r="CX22" i="2"/>
  <c r="CY22" i="2"/>
  <c r="DB22" i="2"/>
  <c r="DC22" i="2"/>
  <c r="DF22" i="2"/>
  <c r="DG22" i="2"/>
  <c r="DJ22" i="2"/>
  <c r="DK22" i="2"/>
  <c r="DN22" i="2"/>
  <c r="DO22" i="2"/>
  <c r="DR22" i="2"/>
  <c r="DS22" i="2"/>
  <c r="CL23" i="2"/>
  <c r="CM23" i="2"/>
  <c r="CP23" i="2"/>
  <c r="CQ23" i="2"/>
  <c r="CT23" i="2"/>
  <c r="CU23" i="2"/>
  <c r="CX23" i="2"/>
  <c r="CY23" i="2"/>
  <c r="DB23" i="2"/>
  <c r="DC23" i="2"/>
  <c r="DF23" i="2"/>
  <c r="DG23" i="2"/>
  <c r="DJ23" i="2"/>
  <c r="DK23" i="2"/>
  <c r="DN23" i="2"/>
  <c r="DO23" i="2"/>
  <c r="DR23" i="2"/>
  <c r="DS23" i="2"/>
  <c r="CL24" i="2"/>
  <c r="CM24" i="2"/>
  <c r="CP24" i="2"/>
  <c r="CQ24" i="2"/>
  <c r="CT24" i="2"/>
  <c r="CU24" i="2"/>
  <c r="CX24" i="2"/>
  <c r="CY24" i="2"/>
  <c r="DB24" i="2"/>
  <c r="DC24" i="2"/>
  <c r="DF24" i="2"/>
  <c r="DG24" i="2"/>
  <c r="DJ24" i="2"/>
  <c r="DK24" i="2"/>
  <c r="DN24" i="2"/>
  <c r="DO24" i="2"/>
  <c r="DR24" i="2"/>
  <c r="DS24" i="2"/>
  <c r="CL25" i="2"/>
  <c r="CM25" i="2"/>
  <c r="CP25" i="2"/>
  <c r="CQ25" i="2"/>
  <c r="CT25" i="2"/>
  <c r="CU25" i="2"/>
  <c r="CX25" i="2"/>
  <c r="CY25" i="2"/>
  <c r="DB25" i="2"/>
  <c r="DC25" i="2"/>
  <c r="DF25" i="2"/>
  <c r="DG25" i="2"/>
  <c r="DJ25" i="2"/>
  <c r="DK25" i="2"/>
  <c r="DN25" i="2"/>
  <c r="DO25" i="2"/>
  <c r="DR25" i="2"/>
  <c r="DS25" i="2"/>
  <c r="CL26" i="2"/>
  <c r="CM26" i="2"/>
  <c r="CP26" i="2"/>
  <c r="CQ26" i="2"/>
  <c r="CT26" i="2"/>
  <c r="CU26" i="2"/>
  <c r="CX26" i="2"/>
  <c r="CY26" i="2"/>
  <c r="DB26" i="2"/>
  <c r="DC26" i="2"/>
  <c r="DF26" i="2"/>
  <c r="DG26" i="2"/>
  <c r="DJ26" i="2"/>
  <c r="DK26" i="2"/>
  <c r="DN26" i="2"/>
  <c r="DO26" i="2"/>
  <c r="DR26" i="2"/>
  <c r="DS26" i="2"/>
  <c r="CL27" i="2"/>
  <c r="CM27" i="2"/>
  <c r="CP27" i="2"/>
  <c r="CQ27" i="2"/>
  <c r="CT27" i="2"/>
  <c r="CU27" i="2"/>
  <c r="CX27" i="2"/>
  <c r="CY27" i="2"/>
  <c r="DB27" i="2"/>
  <c r="DC27" i="2"/>
  <c r="DF27" i="2"/>
  <c r="DG27" i="2"/>
  <c r="DJ27" i="2"/>
  <c r="DK27" i="2"/>
  <c r="DN27" i="2"/>
  <c r="DO27" i="2"/>
  <c r="DR27" i="2"/>
  <c r="DS27" i="2"/>
  <c r="CL28" i="2"/>
  <c r="CM28" i="2"/>
  <c r="CP28" i="2"/>
  <c r="CQ28" i="2"/>
  <c r="CT28" i="2"/>
  <c r="CU28" i="2"/>
  <c r="CX28" i="2"/>
  <c r="CY28" i="2"/>
  <c r="DB28" i="2"/>
  <c r="DC28" i="2"/>
  <c r="DF28" i="2"/>
  <c r="DG28" i="2"/>
  <c r="DJ28" i="2"/>
  <c r="DK28" i="2"/>
  <c r="DN28" i="2"/>
  <c r="DO28" i="2"/>
  <c r="DR28" i="2"/>
  <c r="DS28" i="2"/>
  <c r="CL29" i="2"/>
  <c r="CM29" i="2"/>
  <c r="CP29" i="2"/>
  <c r="CQ29" i="2"/>
  <c r="CT29" i="2"/>
  <c r="CU29" i="2"/>
  <c r="CX29" i="2"/>
  <c r="CY29" i="2"/>
  <c r="DB29" i="2"/>
  <c r="DC29" i="2"/>
  <c r="DF29" i="2"/>
  <c r="DG29" i="2"/>
  <c r="DJ29" i="2"/>
  <c r="DK29" i="2"/>
  <c r="DN29" i="2"/>
  <c r="DO29" i="2"/>
  <c r="DR29" i="2"/>
  <c r="DS29" i="2"/>
  <c r="CL30" i="2"/>
  <c r="CM30" i="2"/>
  <c r="CP30" i="2"/>
  <c r="CQ30" i="2"/>
  <c r="CT30" i="2"/>
  <c r="CU30" i="2"/>
  <c r="CX30" i="2"/>
  <c r="CY30" i="2"/>
  <c r="DB30" i="2"/>
  <c r="DC30" i="2"/>
  <c r="DF30" i="2"/>
  <c r="DG30" i="2"/>
  <c r="DJ30" i="2"/>
  <c r="DK30" i="2"/>
  <c r="DN30" i="2"/>
  <c r="DO30" i="2"/>
  <c r="DR30" i="2"/>
  <c r="DS30" i="2"/>
  <c r="CL31" i="2"/>
  <c r="CM31" i="2"/>
  <c r="CP31" i="2"/>
  <c r="CQ31" i="2"/>
  <c r="CT31" i="2"/>
  <c r="CU31" i="2"/>
  <c r="CX31" i="2"/>
  <c r="CY31" i="2"/>
  <c r="DB31" i="2"/>
  <c r="DC31" i="2"/>
  <c r="DF31" i="2"/>
  <c r="DG31" i="2"/>
  <c r="DJ31" i="2"/>
  <c r="DK31" i="2"/>
  <c r="DN31" i="2"/>
  <c r="DO31" i="2"/>
  <c r="DR31" i="2"/>
  <c r="DS31" i="2"/>
  <c r="CL32" i="2"/>
  <c r="CM32" i="2"/>
  <c r="CP32" i="2"/>
  <c r="CQ32" i="2"/>
  <c r="CT32" i="2"/>
  <c r="CU32" i="2"/>
  <c r="CX32" i="2"/>
  <c r="CY32" i="2"/>
  <c r="DB32" i="2"/>
  <c r="DC32" i="2"/>
  <c r="DF32" i="2"/>
  <c r="DG32" i="2"/>
  <c r="DJ32" i="2"/>
  <c r="DK32" i="2"/>
  <c r="DN32" i="2"/>
  <c r="DO32" i="2"/>
  <c r="DR32" i="2"/>
  <c r="DS32" i="2"/>
  <c r="CL33" i="2"/>
  <c r="CM33" i="2"/>
  <c r="CP33" i="2"/>
  <c r="CQ33" i="2"/>
  <c r="CT33" i="2"/>
  <c r="CU33" i="2"/>
  <c r="CX33" i="2"/>
  <c r="CY33" i="2"/>
  <c r="DB33" i="2"/>
  <c r="DC33" i="2"/>
  <c r="DF33" i="2"/>
  <c r="DG33" i="2"/>
  <c r="DJ33" i="2"/>
  <c r="DK33" i="2"/>
  <c r="DN33" i="2"/>
  <c r="DO33" i="2"/>
  <c r="DR33" i="2"/>
  <c r="DS33" i="2"/>
  <c r="CL34" i="2"/>
  <c r="CM34" i="2"/>
  <c r="CP34" i="2"/>
  <c r="CQ34" i="2"/>
  <c r="CT34" i="2"/>
  <c r="CU34" i="2"/>
  <c r="CX34" i="2"/>
  <c r="CY34" i="2"/>
  <c r="DB34" i="2"/>
  <c r="DC34" i="2"/>
  <c r="DF34" i="2"/>
  <c r="DG34" i="2"/>
  <c r="DJ34" i="2"/>
  <c r="DK34" i="2"/>
  <c r="DN34" i="2"/>
  <c r="DO34" i="2"/>
  <c r="DR34" i="2"/>
  <c r="DS34" i="2"/>
  <c r="CL35" i="2"/>
  <c r="CM35" i="2"/>
  <c r="CP35" i="2"/>
  <c r="CQ35" i="2"/>
  <c r="CT35" i="2"/>
  <c r="CU35" i="2"/>
  <c r="CX35" i="2"/>
  <c r="CY35" i="2"/>
  <c r="DB35" i="2"/>
  <c r="DC35" i="2"/>
  <c r="DF35" i="2"/>
  <c r="DG35" i="2"/>
  <c r="DJ35" i="2"/>
  <c r="DK35" i="2"/>
  <c r="DN35" i="2"/>
  <c r="DO35" i="2"/>
  <c r="DR35" i="2"/>
  <c r="DS35" i="2"/>
  <c r="CL36" i="2"/>
  <c r="CM36" i="2"/>
  <c r="CP36" i="2"/>
  <c r="CQ36" i="2"/>
  <c r="CT36" i="2"/>
  <c r="CU36" i="2"/>
  <c r="CX36" i="2"/>
  <c r="CY36" i="2"/>
  <c r="DB36" i="2"/>
  <c r="DC36" i="2"/>
  <c r="DF36" i="2"/>
  <c r="DG36" i="2"/>
  <c r="DJ36" i="2"/>
  <c r="DK36" i="2"/>
  <c r="DN36" i="2"/>
  <c r="DO36" i="2"/>
  <c r="DR36" i="2"/>
  <c r="DS36" i="2"/>
  <c r="CL37" i="2"/>
  <c r="CM37" i="2"/>
  <c r="CP37" i="2"/>
  <c r="CQ37" i="2"/>
  <c r="CT37" i="2"/>
  <c r="CU37" i="2"/>
  <c r="CX37" i="2"/>
  <c r="CY37" i="2"/>
  <c r="DB37" i="2"/>
  <c r="DC37" i="2"/>
  <c r="DF37" i="2"/>
  <c r="DG37" i="2"/>
  <c r="DJ37" i="2"/>
  <c r="DK37" i="2"/>
  <c r="DN37" i="2"/>
  <c r="DO37" i="2"/>
  <c r="DR37" i="2"/>
  <c r="DS37" i="2"/>
  <c r="CL38" i="2"/>
  <c r="CM38" i="2"/>
  <c r="CP38" i="2"/>
  <c r="CQ38" i="2"/>
  <c r="CT38" i="2"/>
  <c r="CU38" i="2"/>
  <c r="CX38" i="2"/>
  <c r="CY38" i="2"/>
  <c r="DB38" i="2"/>
  <c r="DC38" i="2"/>
  <c r="DF38" i="2"/>
  <c r="DG38" i="2"/>
  <c r="DJ38" i="2"/>
  <c r="DK38" i="2"/>
  <c r="DN38" i="2"/>
  <c r="DO38" i="2"/>
  <c r="DR38" i="2"/>
  <c r="DS38" i="2"/>
  <c r="CL39" i="2"/>
  <c r="CM39" i="2"/>
  <c r="CP39" i="2"/>
  <c r="CQ39" i="2"/>
  <c r="CT39" i="2"/>
  <c r="CU39" i="2"/>
  <c r="CX39" i="2"/>
  <c r="CY39" i="2"/>
  <c r="DB39" i="2"/>
  <c r="DC39" i="2"/>
  <c r="DF39" i="2"/>
  <c r="DG39" i="2"/>
  <c r="DJ39" i="2"/>
  <c r="DK39" i="2"/>
  <c r="DN39" i="2"/>
  <c r="DO39" i="2"/>
  <c r="DR39" i="2"/>
  <c r="DS39" i="2"/>
  <c r="CL40" i="2"/>
  <c r="CM40" i="2"/>
  <c r="CP40" i="2"/>
  <c r="CQ40" i="2"/>
  <c r="CT40" i="2"/>
  <c r="CU40" i="2"/>
  <c r="CX40" i="2"/>
  <c r="CY40" i="2"/>
  <c r="DB40" i="2"/>
  <c r="DC40" i="2"/>
  <c r="DF40" i="2"/>
  <c r="DG40" i="2"/>
  <c r="DJ40" i="2"/>
  <c r="DK40" i="2"/>
  <c r="DN40" i="2"/>
  <c r="DO40" i="2"/>
  <c r="DR40" i="2"/>
  <c r="DS40" i="2"/>
  <c r="CL41" i="2"/>
  <c r="CM41" i="2"/>
  <c r="CP41" i="2"/>
  <c r="CQ41" i="2"/>
  <c r="CT41" i="2"/>
  <c r="CU41" i="2"/>
  <c r="CX41" i="2"/>
  <c r="CY41" i="2"/>
  <c r="DB41" i="2"/>
  <c r="DC41" i="2"/>
  <c r="DF41" i="2"/>
  <c r="DG41" i="2"/>
  <c r="DJ41" i="2"/>
  <c r="DK41" i="2"/>
  <c r="DN41" i="2"/>
  <c r="DO41" i="2"/>
  <c r="DR41" i="2"/>
  <c r="DS41" i="2"/>
  <c r="CL42" i="2"/>
  <c r="CM42" i="2"/>
  <c r="CP42" i="2"/>
  <c r="CQ42" i="2"/>
  <c r="CT42" i="2"/>
  <c r="CU42" i="2"/>
  <c r="CX42" i="2"/>
  <c r="CY42" i="2"/>
  <c r="DB42" i="2"/>
  <c r="DC42" i="2"/>
  <c r="DF42" i="2"/>
  <c r="DG42" i="2"/>
  <c r="DJ42" i="2"/>
  <c r="DK42" i="2"/>
  <c r="DN42" i="2"/>
  <c r="DO42" i="2"/>
  <c r="DR42" i="2"/>
  <c r="DS42" i="2"/>
  <c r="CL43" i="2"/>
  <c r="CM43" i="2"/>
  <c r="CP43" i="2"/>
  <c r="CQ43" i="2"/>
  <c r="CT43" i="2"/>
  <c r="CU43" i="2"/>
  <c r="CX43" i="2"/>
  <c r="CY43" i="2"/>
  <c r="DB43" i="2"/>
  <c r="DC43" i="2"/>
  <c r="DF43" i="2"/>
  <c r="DG43" i="2"/>
  <c r="DJ43" i="2"/>
  <c r="DK43" i="2"/>
  <c r="DN43" i="2"/>
  <c r="DO43" i="2"/>
  <c r="DR43" i="2"/>
  <c r="DS43" i="2"/>
  <c r="CL44" i="2"/>
  <c r="CM44" i="2"/>
  <c r="CP44" i="2"/>
  <c r="CQ44" i="2"/>
  <c r="CT44" i="2"/>
  <c r="CU44" i="2"/>
  <c r="CX44" i="2"/>
  <c r="CY44" i="2"/>
  <c r="DB44" i="2"/>
  <c r="DC44" i="2"/>
  <c r="DF44" i="2"/>
  <c r="DG44" i="2"/>
  <c r="DJ44" i="2"/>
  <c r="DK44" i="2"/>
  <c r="DN44" i="2"/>
  <c r="DO44" i="2"/>
  <c r="DR44" i="2"/>
  <c r="DS44" i="2"/>
  <c r="CL45" i="2"/>
  <c r="CM45" i="2"/>
  <c r="CP45" i="2"/>
  <c r="CQ45" i="2"/>
  <c r="CT45" i="2"/>
  <c r="CU45" i="2"/>
  <c r="CX45" i="2"/>
  <c r="CY45" i="2"/>
  <c r="DB45" i="2"/>
  <c r="DC45" i="2"/>
  <c r="DF45" i="2"/>
  <c r="DG45" i="2"/>
  <c r="DJ45" i="2"/>
  <c r="DK45" i="2"/>
  <c r="DN45" i="2"/>
  <c r="DO45" i="2"/>
  <c r="DR45" i="2"/>
  <c r="DS45" i="2"/>
  <c r="CL46" i="2"/>
  <c r="CM46" i="2"/>
  <c r="CP46" i="2"/>
  <c r="CQ46" i="2"/>
  <c r="CT46" i="2"/>
  <c r="CU46" i="2"/>
  <c r="CX46" i="2"/>
  <c r="CY46" i="2"/>
  <c r="DB46" i="2"/>
  <c r="DC46" i="2"/>
  <c r="DF46" i="2"/>
  <c r="DG46" i="2"/>
  <c r="DJ46" i="2"/>
  <c r="DK46" i="2"/>
  <c r="DN46" i="2"/>
  <c r="DO46" i="2"/>
  <c r="DR46" i="2"/>
  <c r="DS46" i="2"/>
  <c r="CL47" i="2"/>
  <c r="CM47" i="2"/>
  <c r="CP47" i="2"/>
  <c r="CQ47" i="2"/>
  <c r="CT47" i="2"/>
  <c r="CU47" i="2"/>
  <c r="CX47" i="2"/>
  <c r="CY47" i="2"/>
  <c r="DB47" i="2"/>
  <c r="DC47" i="2"/>
  <c r="DF47" i="2"/>
  <c r="DG47" i="2"/>
  <c r="DJ47" i="2"/>
  <c r="DK47" i="2"/>
  <c r="DN47" i="2"/>
  <c r="DO47" i="2"/>
  <c r="DR47" i="2"/>
  <c r="DS47" i="2"/>
  <c r="CL48" i="2"/>
  <c r="CM48" i="2"/>
  <c r="CP48" i="2"/>
  <c r="CQ48" i="2"/>
  <c r="CT48" i="2"/>
  <c r="CU48" i="2"/>
  <c r="CX48" i="2"/>
  <c r="CY48" i="2"/>
  <c r="DB48" i="2"/>
  <c r="DC48" i="2"/>
  <c r="DF48" i="2"/>
  <c r="DG48" i="2"/>
  <c r="DJ48" i="2"/>
  <c r="DK48" i="2"/>
  <c r="DN48" i="2"/>
  <c r="DO48" i="2"/>
  <c r="DR48" i="2"/>
  <c r="DS48" i="2"/>
  <c r="CK97" i="2"/>
  <c r="CN97" i="2"/>
  <c r="CK98" i="2"/>
  <c r="CN98" i="2"/>
  <c r="CK102" i="2"/>
  <c r="CK101" i="2"/>
  <c r="CN102" i="2"/>
  <c r="CK103" i="2"/>
  <c r="CN103" i="2"/>
  <c r="CK104" i="2"/>
  <c r="CN104" i="2"/>
  <c r="CN105" i="2"/>
  <c r="CN106" i="2"/>
  <c r="CN107" i="2"/>
  <c r="CN108" i="2"/>
  <c r="CN109" i="2"/>
  <c r="CN110" i="2"/>
  <c r="CP129" i="2"/>
  <c r="CU129" i="2"/>
  <c r="CX129" i="2"/>
  <c r="DF129" i="2"/>
  <c r="DK129" i="2"/>
  <c r="DN129" i="2"/>
  <c r="CK130" i="2"/>
  <c r="CN130" i="2" s="1"/>
  <c r="CL130" i="2"/>
  <c r="CM130" i="2"/>
  <c r="CP130" i="2"/>
  <c r="CQ130" i="2"/>
  <c r="CT130" i="2"/>
  <c r="CU130" i="2"/>
  <c r="CX130" i="2"/>
  <c r="CY130" i="2"/>
  <c r="DB130" i="2"/>
  <c r="DC130" i="2"/>
  <c r="DF130" i="2"/>
  <c r="DG130" i="2"/>
  <c r="DJ130" i="2"/>
  <c r="DK130" i="2"/>
  <c r="DN130" i="2"/>
  <c r="DO130" i="2"/>
  <c r="DR130" i="2"/>
  <c r="DS130" i="2"/>
  <c r="CK131" i="2"/>
  <c r="CN131" i="2" s="1"/>
  <c r="CL131" i="2"/>
  <c r="CM131" i="2"/>
  <c r="CP131" i="2"/>
  <c r="CQ131" i="2"/>
  <c r="CT131" i="2"/>
  <c r="CU131" i="2"/>
  <c r="CX131" i="2"/>
  <c r="CY131" i="2"/>
  <c r="DB131" i="2"/>
  <c r="DC131" i="2"/>
  <c r="DF131" i="2"/>
  <c r="DG131" i="2"/>
  <c r="DJ131" i="2"/>
  <c r="DK131" i="2"/>
  <c r="DN131" i="2"/>
  <c r="DO131" i="2"/>
  <c r="DR131" i="2"/>
  <c r="DS131" i="2"/>
  <c r="CK132" i="2"/>
  <c r="CN132" i="2" s="1"/>
  <c r="CM132" i="2"/>
  <c r="CP132" i="2"/>
  <c r="CQ132" i="2"/>
  <c r="CT132" i="2"/>
  <c r="CU132" i="2"/>
  <c r="CX132" i="2"/>
  <c r="CY132" i="2"/>
  <c r="DC132" i="2"/>
  <c r="DF132" i="2"/>
  <c r="DG132" i="2"/>
  <c r="DJ132" i="2"/>
  <c r="DK132" i="2"/>
  <c r="DN132" i="2"/>
  <c r="DO132" i="2"/>
  <c r="DS132" i="2"/>
  <c r="CL133" i="2"/>
  <c r="CM133" i="2"/>
  <c r="CP133" i="2"/>
  <c r="DG133" i="2"/>
  <c r="DK133" i="2"/>
  <c r="DN133" i="2"/>
  <c r="CU134" i="2"/>
  <c r="CX134" i="2"/>
  <c r="DN134" i="2"/>
  <c r="DO134" i="2"/>
  <c r="CK135" i="2"/>
  <c r="CN135" i="2" s="1"/>
  <c r="CL135" i="2"/>
  <c r="CM135" i="2"/>
  <c r="CP135" i="2"/>
  <c r="CQ135" i="2"/>
  <c r="CT135" i="2"/>
  <c r="CU135" i="2"/>
  <c r="CX135" i="2"/>
  <c r="CY135" i="2"/>
  <c r="DB135" i="2"/>
  <c r="DC135" i="2"/>
  <c r="DF135" i="2"/>
  <c r="DG135" i="2"/>
  <c r="DJ135" i="2"/>
  <c r="DK135" i="2"/>
  <c r="DN135" i="2"/>
  <c r="DO135" i="2"/>
  <c r="DR135" i="2"/>
  <c r="DS135" i="2"/>
  <c r="CK136" i="2"/>
  <c r="CN136" i="2" s="1"/>
  <c r="CL136" i="2"/>
  <c r="CM136" i="2"/>
  <c r="CP136" i="2"/>
  <c r="CQ136" i="2"/>
  <c r="CT136" i="2"/>
  <c r="CU136" i="2"/>
  <c r="CX136" i="2"/>
  <c r="CY136" i="2"/>
  <c r="DB136" i="2"/>
  <c r="DC136" i="2"/>
  <c r="DF136" i="2"/>
  <c r="DG136" i="2"/>
  <c r="DJ136" i="2"/>
  <c r="DK136" i="2"/>
  <c r="DN136" i="2"/>
  <c r="DO136" i="2"/>
  <c r="DR136" i="2"/>
  <c r="DS136" i="2"/>
  <c r="CP137" i="2"/>
  <c r="CU137" i="2"/>
  <c r="CX137" i="2"/>
  <c r="DF137" i="2"/>
  <c r="DK137" i="2"/>
  <c r="DN137" i="2"/>
  <c r="CK138" i="2"/>
  <c r="CN138" i="2" s="1"/>
  <c r="CL138" i="2"/>
  <c r="CM138" i="2"/>
  <c r="CP138" i="2"/>
  <c r="CQ138" i="2"/>
  <c r="CT138" i="2"/>
  <c r="CU138" i="2"/>
  <c r="CX138" i="2"/>
  <c r="CY138" i="2"/>
  <c r="DB138" i="2"/>
  <c r="DC138" i="2"/>
  <c r="DF138" i="2"/>
  <c r="DG138" i="2"/>
  <c r="DJ138" i="2"/>
  <c r="DK138" i="2"/>
  <c r="DN138" i="2"/>
  <c r="DO138" i="2"/>
  <c r="DS138" i="2"/>
  <c r="CK139" i="2"/>
  <c r="CN139" i="2" s="1"/>
  <c r="CL139" i="2"/>
  <c r="CM139" i="2"/>
  <c r="CP139" i="2"/>
  <c r="CQ139" i="2"/>
  <c r="CT139" i="2"/>
  <c r="CU139" i="2"/>
  <c r="CX139" i="2"/>
  <c r="CY139" i="2"/>
  <c r="DB139" i="2"/>
  <c r="DC139" i="2"/>
  <c r="DF139" i="2"/>
  <c r="DG139" i="2"/>
  <c r="DJ139" i="2"/>
  <c r="DK139" i="2"/>
  <c r="DN139" i="2"/>
  <c r="DO139" i="2"/>
  <c r="DR139" i="2"/>
  <c r="CL140" i="2"/>
  <c r="CM140" i="2"/>
  <c r="CP140" i="2"/>
  <c r="CQ140" i="2"/>
  <c r="CT140" i="2"/>
  <c r="CU140" i="2"/>
  <c r="CX140" i="2"/>
  <c r="DB140" i="2"/>
  <c r="DC140" i="2"/>
  <c r="DF140" i="2"/>
  <c r="DG140" i="2"/>
  <c r="DJ140" i="2"/>
  <c r="DK140" i="2"/>
  <c r="DN140" i="2"/>
  <c r="DR140" i="2"/>
  <c r="DS140" i="2"/>
  <c r="CK141" i="2"/>
  <c r="CN141" i="2" s="1"/>
  <c r="CM141" i="2"/>
  <c r="DC141" i="2"/>
  <c r="DG141" i="2"/>
  <c r="DJ141" i="2"/>
  <c r="CK142" i="2"/>
  <c r="CN142" i="2" s="1"/>
  <c r="CL142" i="2"/>
  <c r="DB142" i="2"/>
  <c r="DF142" i="2"/>
  <c r="CK143" i="2"/>
  <c r="CN143" i="2" s="1"/>
  <c r="CL143" i="2"/>
  <c r="CM143" i="2"/>
  <c r="CP143" i="2"/>
  <c r="CQ143" i="2"/>
  <c r="CT143" i="2"/>
  <c r="CU143" i="2"/>
  <c r="CX143" i="2"/>
  <c r="CY143" i="2"/>
  <c r="DB143" i="2"/>
  <c r="DC143" i="2"/>
  <c r="DF143" i="2"/>
  <c r="DG143" i="2"/>
  <c r="DJ143" i="2"/>
  <c r="DK143" i="2"/>
  <c r="DN143" i="2"/>
  <c r="DO143" i="2"/>
  <c r="DR143" i="2"/>
  <c r="DS143" i="2"/>
  <c r="CK144" i="2"/>
  <c r="CN144" i="2" s="1"/>
  <c r="CL144" i="2"/>
  <c r="CM144" i="2"/>
  <c r="CP144" i="2"/>
  <c r="CQ144" i="2"/>
  <c r="CT144" i="2"/>
  <c r="CU144" i="2"/>
  <c r="CX144" i="2"/>
  <c r="CY144" i="2"/>
  <c r="DB144" i="2"/>
  <c r="DC144" i="2"/>
  <c r="DF144" i="2"/>
  <c r="DG144" i="2"/>
  <c r="DJ144" i="2"/>
  <c r="DK144" i="2"/>
  <c r="DN144" i="2"/>
  <c r="DO144" i="2"/>
  <c r="DR144" i="2"/>
  <c r="CM145" i="2"/>
  <c r="CP145" i="2"/>
  <c r="CX145" i="2"/>
  <c r="DC145" i="2"/>
  <c r="DF145" i="2"/>
  <c r="DN145" i="2"/>
  <c r="DS145" i="2"/>
  <c r="CK146" i="2"/>
  <c r="CN146" i="2" s="1"/>
  <c r="CL146" i="2"/>
  <c r="CM146" i="2"/>
  <c r="CP146" i="2"/>
  <c r="CQ146" i="2"/>
  <c r="CT146" i="2"/>
  <c r="CU146" i="2"/>
  <c r="CX146" i="2"/>
  <c r="CY146" i="2"/>
  <c r="DB146" i="2"/>
  <c r="DC146" i="2"/>
  <c r="DF146" i="2"/>
  <c r="DG146" i="2"/>
  <c r="DJ146" i="2"/>
  <c r="DK146" i="2"/>
  <c r="DN146" i="2"/>
  <c r="DO146" i="2"/>
  <c r="DR146" i="2"/>
  <c r="DS146" i="2"/>
  <c r="CK147" i="2"/>
  <c r="CN147" i="2" s="1"/>
  <c r="CL147" i="2"/>
  <c r="CM147" i="2"/>
  <c r="CP147" i="2"/>
  <c r="CQ147" i="2"/>
  <c r="CT147" i="2"/>
  <c r="CU147" i="2"/>
  <c r="CX147" i="2"/>
  <c r="CY147" i="2"/>
  <c r="DB147" i="2"/>
  <c r="DC147" i="2"/>
  <c r="DF147" i="2"/>
  <c r="DG147" i="2"/>
  <c r="DK147" i="2"/>
  <c r="DN147" i="2"/>
  <c r="DO147" i="2"/>
  <c r="DR147" i="2"/>
  <c r="DS147" i="2"/>
  <c r="CK148" i="2"/>
  <c r="CN148" i="2" s="1"/>
  <c r="CL148" i="2"/>
  <c r="CM148" i="2"/>
  <c r="CP148" i="2"/>
  <c r="CQ148" i="2"/>
  <c r="CT148" i="2"/>
  <c r="CX148" i="2"/>
  <c r="CY148" i="2"/>
  <c r="DB148" i="2"/>
  <c r="DC148" i="2"/>
  <c r="DF148" i="2"/>
  <c r="DG148" i="2"/>
  <c r="DJ148" i="2"/>
  <c r="DN148" i="2"/>
  <c r="DO148" i="2"/>
  <c r="DR148" i="2"/>
  <c r="DS148" i="2"/>
  <c r="CQ149" i="2"/>
  <c r="CT149" i="2"/>
  <c r="CX149" i="2"/>
  <c r="DN149" i="2"/>
  <c r="DO149" i="2"/>
  <c r="DR149" i="2"/>
  <c r="CP150" i="2"/>
  <c r="CQ150" i="2"/>
  <c r="DG150" i="2"/>
  <c r="DJ150" i="2"/>
  <c r="CK151" i="2"/>
  <c r="CN151" i="2" s="1"/>
  <c r="CL151" i="2"/>
  <c r="CM151" i="2"/>
  <c r="CP151" i="2"/>
  <c r="CQ151" i="2"/>
  <c r="CT151" i="2"/>
  <c r="CU151" i="2"/>
  <c r="CX151" i="2"/>
  <c r="CY151" i="2"/>
  <c r="DB151" i="2"/>
  <c r="DC151" i="2"/>
  <c r="DF151" i="2"/>
  <c r="DG151" i="2"/>
  <c r="DJ151" i="2"/>
  <c r="DK151" i="2"/>
  <c r="DN151" i="2"/>
  <c r="DO151" i="2"/>
  <c r="DR151" i="2"/>
  <c r="DS151" i="2"/>
  <c r="CK152" i="2"/>
  <c r="CN152" i="2" s="1"/>
  <c r="CL152" i="2"/>
  <c r="CM152" i="2"/>
  <c r="CP152" i="2"/>
  <c r="CQ152" i="2"/>
  <c r="CT152" i="2"/>
  <c r="CU152" i="2"/>
  <c r="CX152" i="2"/>
  <c r="CY152" i="2"/>
  <c r="DB152" i="2"/>
  <c r="DC152" i="2"/>
  <c r="DF152" i="2"/>
  <c r="DG152" i="2"/>
  <c r="DJ152" i="2"/>
  <c r="DK152" i="2"/>
  <c r="DN152" i="2"/>
  <c r="DO152" i="2"/>
  <c r="DR152" i="2"/>
  <c r="DS152" i="2"/>
  <c r="CM153" i="2"/>
  <c r="CP153" i="2"/>
  <c r="CX153" i="2"/>
  <c r="DC153" i="2"/>
  <c r="DF153" i="2"/>
  <c r="DN153" i="2"/>
  <c r="DS153" i="2"/>
  <c r="CK154" i="2"/>
  <c r="CN154" i="2" s="1"/>
  <c r="CL154" i="2"/>
  <c r="CM154" i="2"/>
  <c r="CP154" i="2"/>
  <c r="CQ154" i="2"/>
  <c r="CT154" i="2"/>
  <c r="CU154" i="2"/>
  <c r="CX154" i="2"/>
  <c r="CY154" i="2"/>
  <c r="DB154" i="2"/>
  <c r="DC154" i="2"/>
  <c r="DF154" i="2"/>
  <c r="DG154" i="2"/>
  <c r="DJ154" i="2"/>
  <c r="DK154" i="2"/>
  <c r="DN154" i="2"/>
  <c r="DO154" i="2"/>
  <c r="DR154" i="2"/>
  <c r="DS154" i="2"/>
  <c r="CK155" i="2"/>
  <c r="CN155" i="2" s="1"/>
  <c r="CL155" i="2"/>
  <c r="CM155" i="2"/>
  <c r="CP155" i="2"/>
  <c r="CQ155" i="2"/>
  <c r="CT155" i="2"/>
  <c r="CU155" i="2"/>
  <c r="CX155" i="2"/>
  <c r="CY155" i="2"/>
  <c r="DB155" i="2"/>
  <c r="DC155" i="2"/>
  <c r="DF155" i="2"/>
  <c r="DG155" i="2"/>
  <c r="DJ155" i="2"/>
  <c r="DK155" i="2"/>
  <c r="DN155" i="2"/>
  <c r="DO155" i="2"/>
  <c r="DR155" i="2"/>
  <c r="DS155" i="2"/>
  <c r="CK156" i="2"/>
  <c r="CN156" i="2" s="1"/>
  <c r="CL156" i="2"/>
  <c r="CM156" i="2"/>
  <c r="CP156" i="2"/>
  <c r="CQ156" i="2"/>
  <c r="CT156" i="2"/>
  <c r="CU156" i="2"/>
  <c r="CY156" i="2"/>
  <c r="DB156" i="2"/>
  <c r="DC156" i="2"/>
  <c r="DF156" i="2"/>
  <c r="DG156" i="2"/>
  <c r="DJ156" i="2"/>
  <c r="DN156" i="2"/>
  <c r="DR156" i="2"/>
  <c r="DS156" i="2"/>
  <c r="CL157" i="2"/>
  <c r="DC157" i="2"/>
  <c r="DF157" i="2"/>
  <c r="DG157" i="2"/>
  <c r="CL158" i="2"/>
  <c r="CM158" i="2"/>
  <c r="DC158" i="2"/>
  <c r="DF158" i="2"/>
  <c r="CK159" i="2"/>
  <c r="CN159" i="2" s="1"/>
  <c r="CL159" i="2"/>
  <c r="CM159" i="2"/>
  <c r="CP159" i="2"/>
  <c r="CQ159" i="2"/>
  <c r="CT159" i="2"/>
  <c r="CU159" i="2"/>
  <c r="CX159" i="2"/>
  <c r="CY159" i="2"/>
  <c r="DB159" i="2"/>
  <c r="DC159" i="2"/>
  <c r="DF159" i="2"/>
  <c r="DG159" i="2"/>
  <c r="DJ159" i="2"/>
  <c r="DK159" i="2"/>
  <c r="DN159" i="2"/>
  <c r="DO159" i="2"/>
  <c r="DR159" i="2"/>
  <c r="DS159" i="2"/>
  <c r="CK160" i="2"/>
  <c r="CN160" i="2" s="1"/>
  <c r="CL160" i="2"/>
  <c r="CM160" i="2"/>
  <c r="CP160" i="2"/>
  <c r="CQ160" i="2"/>
  <c r="CT160" i="2"/>
  <c r="CU160" i="2"/>
  <c r="CX160" i="2"/>
  <c r="CY160" i="2"/>
  <c r="DB160" i="2"/>
  <c r="DC160" i="2"/>
  <c r="DF160" i="2"/>
  <c r="DG160" i="2"/>
  <c r="DJ160" i="2"/>
  <c r="DK160" i="2"/>
  <c r="DN160" i="2"/>
  <c r="DO160" i="2"/>
  <c r="DR160" i="2"/>
  <c r="DS160" i="2"/>
  <c r="CK161" i="2"/>
  <c r="CN161" i="2" s="1"/>
  <c r="CP161" i="2"/>
  <c r="CQ161" i="2"/>
  <c r="CY161" i="2"/>
  <c r="DF161" i="2"/>
  <c r="DG161" i="2"/>
  <c r="DO161" i="2"/>
  <c r="CK162" i="2"/>
  <c r="CN162" i="2" s="1"/>
  <c r="CL162" i="2"/>
  <c r="CM162" i="2"/>
  <c r="CP162" i="2"/>
  <c r="CQ162" i="2"/>
  <c r="CT162" i="2"/>
  <c r="CU162" i="2"/>
  <c r="CX162" i="2"/>
  <c r="CY162" i="2"/>
  <c r="DB162" i="2"/>
  <c r="DC162" i="2"/>
  <c r="DF162" i="2"/>
  <c r="DG162" i="2"/>
  <c r="DJ162" i="2"/>
  <c r="DK162" i="2"/>
  <c r="DN162" i="2"/>
  <c r="DO162" i="2"/>
  <c r="DR162" i="2"/>
  <c r="DS162" i="2"/>
  <c r="CK163" i="2"/>
  <c r="CN163" i="2" s="1"/>
  <c r="CL163" i="2"/>
  <c r="CM163" i="2"/>
  <c r="CP163" i="2"/>
  <c r="CQ163" i="2"/>
  <c r="CT163" i="2"/>
  <c r="CU163" i="2"/>
  <c r="CX163" i="2"/>
  <c r="CY163" i="2"/>
  <c r="DB163" i="2"/>
  <c r="DC163" i="2"/>
  <c r="DF163" i="2"/>
  <c r="DG163" i="2"/>
  <c r="DJ163" i="2"/>
  <c r="DK163" i="2"/>
  <c r="DN163" i="2"/>
  <c r="DO163" i="2"/>
  <c r="DR163" i="2"/>
  <c r="DS163" i="2"/>
  <c r="CK164" i="2"/>
  <c r="CN164" i="2" s="1"/>
  <c r="CM164" i="2"/>
  <c r="CP164" i="2"/>
  <c r="CQ164" i="2"/>
  <c r="CU164" i="2"/>
  <c r="CX164" i="2"/>
  <c r="CY164" i="2"/>
  <c r="DB164" i="2"/>
  <c r="DC164" i="2"/>
  <c r="DF164" i="2"/>
  <c r="DG164" i="2"/>
  <c r="DK164" i="2"/>
  <c r="DN164" i="2"/>
  <c r="DO164" i="2"/>
  <c r="DR164" i="2"/>
  <c r="DS164" i="2"/>
  <c r="CM165" i="2"/>
  <c r="CQ165" i="2"/>
  <c r="CT165" i="2"/>
  <c r="DJ165" i="2"/>
  <c r="DK165" i="2"/>
  <c r="DO165" i="2"/>
  <c r="CK166" i="2"/>
  <c r="CN166" i="2" s="1"/>
  <c r="CL166" i="2"/>
  <c r="DB166" i="2"/>
  <c r="DF166" i="2"/>
  <c r="CK167" i="2"/>
  <c r="CN167" i="2" s="1"/>
  <c r="CL167" i="2"/>
  <c r="CM167" i="2"/>
  <c r="CP167" i="2"/>
  <c r="CQ167" i="2"/>
  <c r="CT167" i="2"/>
  <c r="CU167" i="2"/>
  <c r="CX167" i="2"/>
  <c r="CY167" i="2"/>
  <c r="DB167" i="2"/>
  <c r="DC167" i="2"/>
  <c r="DF167" i="2"/>
  <c r="DG167" i="2"/>
  <c r="DJ167" i="2"/>
  <c r="DK167" i="2"/>
  <c r="DN167" i="2"/>
  <c r="DO167" i="2"/>
  <c r="DR167" i="2"/>
  <c r="CK168" i="2"/>
  <c r="CN168" i="2" s="1"/>
  <c r="CL168" i="2"/>
  <c r="CM168" i="2"/>
  <c r="CP168" i="2"/>
  <c r="CQ168" i="2"/>
  <c r="CT168" i="2"/>
  <c r="CU168" i="2"/>
  <c r="CX168" i="2"/>
  <c r="CY168" i="2"/>
  <c r="DB168" i="2"/>
  <c r="DC168" i="2"/>
  <c r="DF168" i="2"/>
  <c r="DG168" i="2"/>
  <c r="DJ168" i="2"/>
  <c r="DK168" i="2"/>
  <c r="DN168" i="2"/>
  <c r="DO168" i="2"/>
  <c r="DR168" i="2"/>
  <c r="DS168" i="2"/>
  <c r="CL169" i="2"/>
  <c r="CQ169" i="2"/>
  <c r="CT169" i="2"/>
  <c r="DB169" i="2"/>
  <c r="DG169" i="2"/>
  <c r="DJ169" i="2"/>
  <c r="DR169" i="2"/>
  <c r="CK170" i="2"/>
  <c r="CN170" i="2" s="1"/>
  <c r="CL170" i="2"/>
  <c r="CM170" i="2"/>
  <c r="CP170" i="2"/>
  <c r="CQ170" i="2"/>
  <c r="CT170" i="2"/>
  <c r="CU170" i="2"/>
  <c r="CX170" i="2"/>
  <c r="CY170" i="2"/>
  <c r="DB170" i="2"/>
  <c r="DC170" i="2"/>
  <c r="DF170" i="2"/>
  <c r="DG170" i="2"/>
  <c r="DJ170" i="2"/>
  <c r="DK170" i="2"/>
  <c r="DN170" i="2"/>
  <c r="DO170" i="2"/>
  <c r="DR170" i="2"/>
  <c r="DS170" i="2"/>
  <c r="CK171" i="2"/>
  <c r="CN171" i="2" s="1"/>
  <c r="CL171" i="2"/>
  <c r="CM171" i="2"/>
  <c r="CP171" i="2"/>
  <c r="CQ171" i="2"/>
  <c r="CT171" i="2"/>
  <c r="CU171" i="2"/>
  <c r="CX171" i="2"/>
  <c r="CY171" i="2"/>
  <c r="DB171" i="2"/>
  <c r="DC171" i="2"/>
  <c r="DF171" i="2"/>
  <c r="DG171" i="2"/>
  <c r="DJ171" i="2"/>
  <c r="DK171" i="2"/>
  <c r="DN171" i="2"/>
  <c r="DO171" i="2"/>
  <c r="DR171" i="2"/>
  <c r="DS171" i="2"/>
  <c r="CK172" i="2"/>
  <c r="CN172" i="2" s="1"/>
  <c r="CM172" i="2"/>
  <c r="CP172" i="2"/>
  <c r="CQ172" i="2"/>
  <c r="CT172" i="2"/>
  <c r="CU172" i="2"/>
  <c r="CX172" i="2"/>
  <c r="CY172" i="2"/>
  <c r="DC172" i="2"/>
  <c r="DF172" i="2"/>
  <c r="DG172" i="2"/>
  <c r="DJ172" i="2"/>
  <c r="DK172" i="2"/>
  <c r="DN172" i="2"/>
  <c r="DO172" i="2"/>
  <c r="CK173" i="2"/>
  <c r="CN173" i="2" s="1"/>
  <c r="CY173" i="2"/>
  <c r="DB173" i="2"/>
  <c r="DC173" i="2"/>
  <c r="DS173" i="2"/>
  <c r="CM174" i="2"/>
  <c r="CP174" i="2"/>
  <c r="DF174" i="2"/>
  <c r="DG174" i="2"/>
  <c r="CK175" i="2"/>
  <c r="CN175" i="2" s="1"/>
  <c r="CL175" i="2"/>
  <c r="CM175" i="2"/>
  <c r="CP175" i="2"/>
  <c r="CQ175" i="2"/>
  <c r="CT175" i="2"/>
  <c r="CU175" i="2"/>
  <c r="CX175" i="2"/>
  <c r="CY175" i="2"/>
  <c r="DB175" i="2"/>
  <c r="DC175" i="2"/>
  <c r="DF175" i="2"/>
  <c r="DG175" i="2"/>
  <c r="DJ175" i="2"/>
  <c r="DK175" i="2"/>
  <c r="DN175" i="2"/>
  <c r="DO175" i="2"/>
  <c r="DR175" i="2"/>
  <c r="DS175" i="2"/>
  <c r="CK176" i="2"/>
  <c r="CN176" i="2" s="1"/>
  <c r="CL176" i="2"/>
  <c r="CM176" i="2"/>
  <c r="CP176" i="2"/>
  <c r="CQ176" i="2"/>
  <c r="CT176" i="2"/>
  <c r="CU176" i="2"/>
  <c r="CX176" i="2"/>
  <c r="CY176" i="2"/>
  <c r="DB176" i="2"/>
  <c r="DC176" i="2"/>
  <c r="DF176" i="2"/>
  <c r="DG176" i="2"/>
  <c r="DJ176" i="2"/>
  <c r="DK176" i="2"/>
  <c r="DN176" i="2"/>
  <c r="DO176" i="2"/>
  <c r="DR176" i="2"/>
  <c r="DS176" i="2"/>
  <c r="CL177" i="2"/>
  <c r="CQ177" i="2"/>
  <c r="CT177" i="2"/>
  <c r="DB177" i="2"/>
  <c r="DG177" i="2"/>
  <c r="DJ177" i="2"/>
  <c r="DR177" i="2"/>
  <c r="CK178" i="2"/>
  <c r="CN178" i="2" s="1"/>
  <c r="CL178" i="2"/>
  <c r="CM178" i="2"/>
  <c r="CQ178" i="2"/>
  <c r="CT178" i="2"/>
  <c r="CU178" i="2"/>
  <c r="CX178" i="2"/>
  <c r="CY178" i="2"/>
  <c r="DB178" i="2"/>
  <c r="DC178" i="2"/>
  <c r="DF178" i="2"/>
  <c r="DG178" i="2"/>
  <c r="DJ178" i="2"/>
  <c r="DK178" i="2"/>
  <c r="DN178" i="2"/>
  <c r="DO178" i="2"/>
  <c r="DR178" i="2"/>
  <c r="DS178" i="2"/>
  <c r="CK179" i="2"/>
  <c r="CN179" i="2" s="1"/>
  <c r="CL179" i="2"/>
  <c r="CM179" i="2"/>
  <c r="CP179" i="2"/>
  <c r="CQ179" i="2"/>
  <c r="CT179" i="2"/>
  <c r="CU179" i="2"/>
  <c r="CX179" i="2"/>
  <c r="CY179" i="2"/>
  <c r="DB179" i="2"/>
  <c r="DC179" i="2"/>
  <c r="DF179" i="2"/>
  <c r="DG179" i="2"/>
  <c r="DJ179" i="2"/>
  <c r="DK179" i="2"/>
  <c r="DN179" i="2"/>
  <c r="DO179" i="2"/>
  <c r="DR179" i="2"/>
  <c r="DS179" i="2"/>
  <c r="CK180" i="2"/>
  <c r="CN180" i="2" s="1"/>
  <c r="CL180" i="2"/>
  <c r="CM180" i="2"/>
  <c r="CP180" i="2"/>
  <c r="CQ180" i="2"/>
  <c r="CU180" i="2"/>
  <c r="CY180" i="2"/>
  <c r="DB180" i="2"/>
  <c r="DC180" i="2"/>
  <c r="DF180" i="2"/>
  <c r="DG180" i="2"/>
  <c r="DJ180" i="2"/>
  <c r="DK180" i="2"/>
  <c r="DO180" i="2"/>
  <c r="DR180" i="2"/>
  <c r="DS180" i="2"/>
  <c r="CL181" i="2"/>
  <c r="CP181" i="2"/>
  <c r="CQ181" i="2"/>
  <c r="DG181" i="2"/>
  <c r="DJ181" i="2"/>
  <c r="DN181" i="2"/>
  <c r="CM182" i="2"/>
  <c r="CP182" i="2"/>
  <c r="DF182" i="2"/>
  <c r="DG182" i="2"/>
  <c r="CK183" i="2"/>
  <c r="CN183" i="2" s="1"/>
  <c r="CL183" i="2"/>
  <c r="CM183" i="2"/>
  <c r="CP183" i="2"/>
  <c r="CQ183" i="2"/>
  <c r="CT183" i="2"/>
  <c r="CU183" i="2"/>
  <c r="CX183" i="2"/>
  <c r="CY183" i="2"/>
  <c r="DB183" i="2"/>
  <c r="DC183" i="2"/>
  <c r="DF183" i="2"/>
  <c r="DG183" i="2"/>
  <c r="DJ183" i="2"/>
  <c r="DK183" i="2"/>
  <c r="DN183" i="2"/>
  <c r="DO183" i="2"/>
  <c r="DR183" i="2"/>
  <c r="DS183" i="2"/>
  <c r="CK184" i="2"/>
  <c r="CN184" i="2" s="1"/>
  <c r="CL184" i="2"/>
  <c r="CM184" i="2"/>
  <c r="CP184" i="2"/>
  <c r="CQ184" i="2"/>
  <c r="CT184" i="2"/>
  <c r="CU184" i="2"/>
  <c r="CX184" i="2"/>
  <c r="CY184" i="2"/>
  <c r="DB184" i="2"/>
  <c r="DC184" i="2"/>
  <c r="DF184" i="2"/>
  <c r="DG184" i="2"/>
  <c r="DJ184" i="2"/>
  <c r="DK184" i="2"/>
  <c r="DN184" i="2"/>
  <c r="DO184" i="2"/>
  <c r="DR184" i="2"/>
  <c r="DS184" i="2"/>
  <c r="CL185" i="2"/>
  <c r="CP185" i="2"/>
  <c r="CQ185" i="2"/>
  <c r="CY185" i="2"/>
  <c r="DF185" i="2"/>
  <c r="DG185" i="2"/>
  <c r="DO185" i="2"/>
  <c r="CK186" i="2"/>
  <c r="CN186" i="2" s="1"/>
  <c r="CL186" i="2"/>
  <c r="CM186" i="2"/>
  <c r="CP186" i="2"/>
  <c r="CQ186" i="2"/>
  <c r="CU186" i="2"/>
  <c r="CX186" i="2"/>
  <c r="CY186" i="2"/>
  <c r="DB186" i="2"/>
  <c r="DC186" i="2"/>
  <c r="DF186" i="2"/>
  <c r="DG186" i="2"/>
  <c r="DJ186" i="2"/>
  <c r="DK186" i="2"/>
  <c r="DN186" i="2"/>
  <c r="DO186" i="2"/>
  <c r="DR186" i="2"/>
  <c r="DS186" i="2"/>
  <c r="CL187" i="2"/>
  <c r="CM187" i="2"/>
  <c r="CP187" i="2"/>
  <c r="CQ187" i="2"/>
  <c r="CT187" i="2"/>
  <c r="CU187" i="2"/>
  <c r="CX187" i="2"/>
  <c r="CY187" i="2"/>
  <c r="DB187" i="2"/>
  <c r="DC187" i="2"/>
  <c r="DF187" i="2"/>
  <c r="DG187" i="2"/>
  <c r="DJ187" i="2"/>
  <c r="DK187" i="2"/>
  <c r="DN187" i="2"/>
  <c r="DO187" i="2"/>
  <c r="DR187" i="2"/>
  <c r="DS187" i="2"/>
  <c r="CK188" i="2"/>
  <c r="CN188" i="2" s="1"/>
  <c r="CL188" i="2"/>
  <c r="CM188" i="2"/>
  <c r="CP188" i="2"/>
  <c r="CT188" i="2"/>
  <c r="CU188" i="2"/>
  <c r="CX188" i="2"/>
  <c r="CY188" i="2"/>
  <c r="DB188" i="2"/>
  <c r="DC188" i="2"/>
  <c r="DF188" i="2"/>
  <c r="DJ188" i="2"/>
  <c r="DK188" i="2"/>
  <c r="DN188" i="2"/>
  <c r="DO188" i="2"/>
  <c r="DR188" i="2"/>
  <c r="DS188" i="2"/>
  <c r="CX189" i="2"/>
  <c r="CY189" i="2"/>
  <c r="DC189" i="2"/>
  <c r="DS189" i="2"/>
  <c r="CM190" i="2"/>
  <c r="CP190" i="2"/>
  <c r="DF190" i="2"/>
  <c r="DJ190" i="2"/>
  <c r="CK191" i="2"/>
  <c r="CN191" i="2" s="1"/>
  <c r="CM191" i="2"/>
  <c r="CP191" i="2"/>
  <c r="CQ191" i="2"/>
  <c r="CT191" i="2"/>
  <c r="CU191" i="2"/>
  <c r="CX191" i="2"/>
  <c r="CY191" i="2"/>
  <c r="DB191" i="2"/>
  <c r="DC191" i="2"/>
  <c r="DF191" i="2"/>
  <c r="DG191" i="2"/>
  <c r="DJ191" i="2"/>
  <c r="DK191" i="2"/>
  <c r="DN191" i="2"/>
  <c r="DO191" i="2"/>
  <c r="DR191" i="2"/>
  <c r="DS191" i="2"/>
  <c r="CK192" i="2"/>
  <c r="CN192" i="2" s="1"/>
  <c r="CL192" i="2"/>
  <c r="CM192" i="2"/>
  <c r="CP192" i="2"/>
  <c r="CQ192" i="2"/>
  <c r="CT192" i="2"/>
  <c r="CU192" i="2"/>
  <c r="CX192" i="2"/>
  <c r="CY192" i="2"/>
  <c r="DB192" i="2"/>
  <c r="DC192" i="2"/>
  <c r="DF192" i="2"/>
  <c r="DG192" i="2"/>
  <c r="DJ192" i="2"/>
  <c r="DK192" i="2"/>
  <c r="DN192" i="2"/>
  <c r="DO192" i="2"/>
  <c r="DR192" i="2"/>
  <c r="DS192" i="2"/>
  <c r="CQ193" i="2"/>
  <c r="CT193" i="2"/>
  <c r="CU193" i="2"/>
  <c r="DB193" i="2"/>
  <c r="DF193" i="2"/>
  <c r="DG193" i="2"/>
  <c r="DJ193" i="2"/>
  <c r="DR193" i="2"/>
  <c r="CK194" i="2"/>
  <c r="CN194" i="2" s="1"/>
  <c r="CL194" i="2"/>
  <c r="CM194" i="2"/>
  <c r="CP194" i="2"/>
  <c r="CQ194" i="2"/>
  <c r="CT194" i="2"/>
  <c r="CU194" i="2"/>
  <c r="CX194" i="2"/>
  <c r="CY194" i="2"/>
  <c r="DB194" i="2"/>
  <c r="DC194" i="2"/>
  <c r="DF194" i="2"/>
  <c r="DG194" i="2"/>
  <c r="DJ194" i="2"/>
  <c r="DK194" i="2"/>
  <c r="DN194" i="2"/>
  <c r="DO194" i="2"/>
  <c r="DR194" i="2"/>
  <c r="CK195" i="2"/>
  <c r="CN195" i="2" s="1"/>
  <c r="CL195" i="2"/>
  <c r="CM195" i="2"/>
  <c r="CP195" i="2"/>
  <c r="CQ195" i="2"/>
  <c r="CT195" i="2"/>
  <c r="CU195" i="2"/>
  <c r="CX195" i="2"/>
  <c r="CY195" i="2"/>
  <c r="DB195" i="2"/>
  <c r="DC195" i="2"/>
  <c r="DF195" i="2"/>
  <c r="DG195" i="2"/>
  <c r="DJ195" i="2"/>
  <c r="DK195" i="2"/>
  <c r="DN195" i="2"/>
  <c r="DO195" i="2"/>
  <c r="DR195" i="2"/>
  <c r="DS195" i="2"/>
  <c r="CL196" i="2"/>
  <c r="CM196" i="2"/>
  <c r="CP196" i="2"/>
  <c r="CQ196" i="2"/>
  <c r="CT196" i="2"/>
  <c r="CU196" i="2"/>
  <c r="CX196" i="2"/>
  <c r="DB196" i="2"/>
  <c r="DC196" i="2"/>
  <c r="DF196" i="2"/>
  <c r="DG196" i="2"/>
  <c r="DJ196" i="2"/>
  <c r="DK196" i="2"/>
  <c r="DN196" i="2"/>
  <c r="DR196" i="2"/>
  <c r="DS196" i="2"/>
  <c r="CM197" i="2"/>
  <c r="CP197" i="2"/>
  <c r="CT197" i="2"/>
  <c r="DJ197" i="2"/>
  <c r="DK197" i="2"/>
  <c r="DN197" i="2"/>
  <c r="CL198" i="2"/>
  <c r="CM198" i="2"/>
  <c r="DB198" i="2"/>
  <c r="DC198" i="2"/>
  <c r="DR198" i="2"/>
  <c r="DS198" i="2"/>
  <c r="CK199" i="2"/>
  <c r="CN199" i="2" s="1"/>
  <c r="CL199" i="2"/>
  <c r="CM199" i="2"/>
  <c r="CP199" i="2"/>
  <c r="CQ199" i="2"/>
  <c r="CT199" i="2"/>
  <c r="CU199" i="2"/>
  <c r="CX199" i="2"/>
  <c r="CY199" i="2"/>
  <c r="DB199" i="2"/>
  <c r="DC199" i="2"/>
  <c r="DF199" i="2"/>
  <c r="DG199" i="2"/>
  <c r="DJ199" i="2"/>
  <c r="DK199" i="2"/>
  <c r="DN199" i="2"/>
  <c r="DO199" i="2"/>
  <c r="DR199" i="2"/>
  <c r="DS199" i="2"/>
  <c r="CK200" i="2"/>
  <c r="CN200" i="2" s="1"/>
  <c r="CL200" i="2"/>
  <c r="CM200" i="2"/>
  <c r="CP200" i="2"/>
  <c r="CQ200" i="2"/>
  <c r="CT200" i="2"/>
  <c r="CU200" i="2"/>
  <c r="CX200" i="2"/>
  <c r="CY200" i="2"/>
  <c r="DB200" i="2"/>
  <c r="DC200" i="2"/>
  <c r="DG200" i="2"/>
  <c r="DJ200" i="2"/>
  <c r="DK200" i="2"/>
  <c r="DN200" i="2"/>
  <c r="DO200" i="2"/>
  <c r="DR200" i="2"/>
  <c r="DS200" i="2"/>
  <c r="C100" i="2"/>
  <c r="C101" i="2"/>
  <c r="AN101" i="2"/>
  <c r="AF100" i="2"/>
  <c r="H96" i="2"/>
  <c r="AR96" i="2"/>
  <c r="BG96" i="2"/>
  <c r="S96" i="2"/>
  <c r="D96" i="2"/>
  <c r="K96" i="2"/>
  <c r="C96" i="2"/>
  <c r="X96" i="2"/>
  <c r="AF96" i="2"/>
  <c r="AA96" i="2"/>
  <c r="AA99" i="2"/>
  <c r="G99" i="2"/>
  <c r="G100" i="2"/>
  <c r="G101" i="2"/>
  <c r="AB99" i="2"/>
  <c r="AO97" i="2"/>
  <c r="BB97" i="2"/>
  <c r="BC97" i="2"/>
  <c r="AN93" i="2"/>
  <c r="S99" i="2"/>
  <c r="BG94" i="2"/>
  <c r="BG98" i="2"/>
  <c r="AJ98" i="2"/>
  <c r="AM98" i="2"/>
  <c r="O91" i="2"/>
  <c r="O92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N81" i="2"/>
  <c r="CK3" i="2"/>
  <c r="CN3" i="2"/>
  <c r="CK4" i="2"/>
  <c r="CN4" i="2"/>
  <c r="CK5" i="2"/>
  <c r="CN5" i="2"/>
  <c r="CK6" i="2"/>
  <c r="CN6" i="2"/>
  <c r="CK7" i="2"/>
  <c r="CN7" i="2"/>
  <c r="CK8" i="2"/>
  <c r="CN8" i="2"/>
  <c r="CK9" i="2"/>
  <c r="CN9" i="2"/>
  <c r="CK10" i="2"/>
  <c r="CN10" i="2"/>
  <c r="CK11" i="2"/>
  <c r="CN11" i="2"/>
  <c r="CK12" i="2"/>
  <c r="CN12" i="2"/>
  <c r="CK13" i="2"/>
  <c r="CN13" i="2"/>
  <c r="CK14" i="2"/>
  <c r="CN14" i="2"/>
  <c r="CK15" i="2"/>
  <c r="CN15" i="2"/>
  <c r="CK16" i="2"/>
  <c r="CN16" i="2"/>
  <c r="CK17" i="2"/>
  <c r="CN17" i="2"/>
  <c r="CK18" i="2"/>
  <c r="CN18" i="2"/>
  <c r="CK19" i="2"/>
  <c r="CN19" i="2"/>
  <c r="CK20" i="2"/>
  <c r="CN20" i="2"/>
  <c r="CK21" i="2"/>
  <c r="CN21" i="2"/>
  <c r="CK22" i="2"/>
  <c r="CN22" i="2"/>
  <c r="CK23" i="2"/>
  <c r="CN23" i="2"/>
  <c r="CK24" i="2"/>
  <c r="CN24" i="2"/>
  <c r="CK25" i="2"/>
  <c r="CN25" i="2"/>
  <c r="CK26" i="2"/>
  <c r="CN26" i="2"/>
  <c r="CK27" i="2"/>
  <c r="CN27" i="2"/>
  <c r="CK28" i="2"/>
  <c r="CN28" i="2"/>
  <c r="CK29" i="2"/>
  <c r="CN29" i="2"/>
  <c r="CK30" i="2"/>
  <c r="CN30" i="2"/>
  <c r="CK31" i="2"/>
  <c r="CN31" i="2"/>
  <c r="CK32" i="2"/>
  <c r="CN32" i="2"/>
  <c r="CK33" i="2"/>
  <c r="CN33" i="2"/>
  <c r="CK34" i="2"/>
  <c r="CN34" i="2"/>
  <c r="CK35" i="2"/>
  <c r="CN35" i="2"/>
  <c r="CK36" i="2"/>
  <c r="CN36" i="2"/>
  <c r="CK37" i="2"/>
  <c r="CN37" i="2"/>
  <c r="CK38" i="2"/>
  <c r="CN38" i="2"/>
  <c r="CK39" i="2"/>
  <c r="CN39" i="2"/>
  <c r="CK40" i="2"/>
  <c r="CN40" i="2"/>
  <c r="CK41" i="2"/>
  <c r="CN41" i="2"/>
  <c r="CK42" i="2"/>
  <c r="CN42" i="2"/>
  <c r="CK43" i="2"/>
  <c r="CN43" i="2"/>
  <c r="CK44" i="2"/>
  <c r="CN44" i="2"/>
  <c r="CK45" i="2"/>
  <c r="CN45" i="2"/>
  <c r="CK46" i="2"/>
  <c r="CN46" i="2"/>
  <c r="CK47" i="2"/>
  <c r="CN47" i="2"/>
  <c r="CK48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X91" i="2"/>
  <c r="X9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AA100" i="2"/>
  <c r="AA101" i="2"/>
  <c r="P100" i="2"/>
  <c r="BJ98" i="2"/>
  <c r="BA98" i="2"/>
  <c r="AR98" i="2"/>
  <c r="BF97" i="2"/>
  <c r="AU97" i="2"/>
  <c r="AN94" i="2"/>
  <c r="D100" i="2"/>
  <c r="AE99" i="2"/>
  <c r="AE100" i="2"/>
  <c r="AE101" i="2"/>
  <c r="T99" i="2"/>
  <c r="AZ98" i="2"/>
  <c r="AT97" i="2"/>
  <c r="AX97" i="2"/>
  <c r="AZ97" i="2"/>
  <c r="AJ99" i="2"/>
  <c r="O99" i="2"/>
  <c r="D99" i="2"/>
  <c r="AV98" i="2"/>
  <c r="AN98" i="2"/>
  <c r="AY97" i="2"/>
  <c r="AN97" i="2"/>
  <c r="S100" i="2"/>
  <c r="H100" i="2"/>
  <c r="H101" i="2"/>
  <c r="AI99" i="2"/>
  <c r="X99" i="2"/>
  <c r="C99" i="2"/>
  <c r="BC98" i="2"/>
  <c r="AW97" i="2"/>
  <c r="G96" i="2"/>
  <c r="T96" i="2"/>
  <c r="AE96" i="2"/>
  <c r="AN96" i="2"/>
  <c r="BG95" i="2"/>
  <c r="BG93" i="2"/>
  <c r="AT91" i="2"/>
  <c r="T100" i="2"/>
  <c r="AB100" i="2"/>
  <c r="AB101" i="2"/>
  <c r="AH99" i="2"/>
  <c r="W99" i="2"/>
  <c r="W100" i="2"/>
  <c r="BB98" i="2"/>
  <c r="BG97" i="2"/>
  <c r="AV97" i="2"/>
  <c r="BG91" i="2"/>
  <c r="AQ91" i="2"/>
  <c r="AR91" i="2"/>
  <c r="AR90" i="2"/>
  <c r="AN89" i="2"/>
  <c r="AN92" i="2"/>
  <c r="T92" i="2"/>
  <c r="AN8" i="2"/>
  <c r="Z72" i="14"/>
  <c r="AB57" i="14"/>
  <c r="Z4" i="14"/>
  <c r="Z5" i="14"/>
  <c r="Z6" i="14"/>
  <c r="Z7" i="14"/>
  <c r="Z8" i="14"/>
  <c r="Z10" i="14"/>
  <c r="Z12" i="14"/>
  <c r="Z13" i="14"/>
  <c r="Z14" i="14"/>
  <c r="Z15" i="14"/>
  <c r="Z16" i="14"/>
  <c r="Z18" i="14"/>
  <c r="Z20" i="14"/>
  <c r="Z21" i="14"/>
  <c r="Z22" i="14"/>
  <c r="Z23" i="14"/>
  <c r="Z24" i="14"/>
  <c r="Z26" i="14"/>
  <c r="Z28" i="14"/>
  <c r="Z29" i="14"/>
  <c r="Z30" i="14"/>
  <c r="Z31" i="14"/>
  <c r="Z32" i="14"/>
  <c r="Z34" i="14"/>
  <c r="Z36" i="14"/>
  <c r="Z37" i="14"/>
  <c r="Z38" i="14"/>
  <c r="Z39" i="14"/>
  <c r="Z40" i="14"/>
  <c r="Z42" i="14"/>
  <c r="Z44" i="14"/>
  <c r="Z45" i="14"/>
  <c r="Z46" i="14"/>
  <c r="Z47" i="14"/>
  <c r="Z48" i="14"/>
  <c r="Z50" i="14"/>
  <c r="Z52" i="14"/>
  <c r="Z53" i="14"/>
  <c r="Z56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4" i="14"/>
  <c r="Z76" i="14"/>
  <c r="Z78" i="14"/>
  <c r="Z80" i="14"/>
  <c r="Z82" i="14"/>
  <c r="Z84" i="14"/>
  <c r="Z86" i="14"/>
  <c r="Z88" i="14"/>
  <c r="Z90" i="14"/>
  <c r="AB3" i="14"/>
  <c r="R4" i="14"/>
  <c r="R6" i="14"/>
  <c r="R8" i="14"/>
  <c r="R10" i="14"/>
  <c r="R11" i="14"/>
  <c r="R12" i="14"/>
  <c r="R14" i="14"/>
  <c r="R16" i="14"/>
  <c r="R18" i="14"/>
  <c r="R19" i="14"/>
  <c r="R20" i="14"/>
  <c r="R22" i="14"/>
  <c r="R24" i="14"/>
  <c r="R26" i="14"/>
  <c r="R27" i="14"/>
  <c r="R28" i="14"/>
  <c r="R30" i="14"/>
  <c r="R32" i="14"/>
  <c r="R34" i="14"/>
  <c r="R35" i="14"/>
  <c r="R36" i="14"/>
  <c r="R38" i="14"/>
  <c r="R40" i="14"/>
  <c r="R42" i="14"/>
  <c r="R43" i="14"/>
  <c r="R44" i="14"/>
  <c r="R46" i="14"/>
  <c r="R48" i="14"/>
  <c r="R50" i="14"/>
  <c r="R51" i="14"/>
  <c r="R52" i="14"/>
  <c r="R54" i="14"/>
  <c r="R56" i="14"/>
  <c r="R58" i="14"/>
  <c r="R59" i="14"/>
  <c r="R60" i="14"/>
  <c r="R62" i="14"/>
  <c r="R64" i="14"/>
  <c r="R66" i="14"/>
  <c r="R67" i="14"/>
  <c r="R68" i="14"/>
  <c r="R70" i="14"/>
  <c r="R72" i="14"/>
  <c r="R74" i="14"/>
  <c r="R75" i="14"/>
  <c r="R76" i="14"/>
  <c r="R78" i="14"/>
  <c r="R80" i="14"/>
  <c r="R82" i="14"/>
  <c r="R83" i="14"/>
  <c r="R84" i="14"/>
  <c r="R86" i="14"/>
  <c r="R88" i="14"/>
  <c r="R90" i="14"/>
  <c r="R91" i="14"/>
  <c r="T3" i="14"/>
  <c r="D4" i="14"/>
  <c r="V4" i="14" s="1"/>
  <c r="D5" i="14"/>
  <c r="V5" i="14" s="1"/>
  <c r="D6" i="14"/>
  <c r="V6" i="14" s="1"/>
  <c r="D7" i="14"/>
  <c r="V7" i="14" s="1"/>
  <c r="D8" i="14"/>
  <c r="V8" i="14" s="1"/>
  <c r="D9" i="14"/>
  <c r="V9" i="14" s="1"/>
  <c r="D10" i="14"/>
  <c r="V10" i="14" s="1"/>
  <c r="D11" i="14"/>
  <c r="V11" i="14" s="1"/>
  <c r="D12" i="14"/>
  <c r="V12" i="14" s="1"/>
  <c r="D13" i="14"/>
  <c r="V13" i="14" s="1"/>
  <c r="D14" i="14"/>
  <c r="V14" i="14" s="1"/>
  <c r="D15" i="14"/>
  <c r="V15" i="14" s="1"/>
  <c r="D16" i="14"/>
  <c r="V16" i="14" s="1"/>
  <c r="D17" i="14"/>
  <c r="V17" i="14"/>
  <c r="D18" i="14"/>
  <c r="V18" i="14" s="1"/>
  <c r="D19" i="14"/>
  <c r="V19" i="14" s="1"/>
  <c r="D20" i="14"/>
  <c r="V20" i="14" s="1"/>
  <c r="D21" i="14"/>
  <c r="V21" i="14"/>
  <c r="D22" i="14"/>
  <c r="V22" i="14" s="1"/>
  <c r="D23" i="14"/>
  <c r="V23" i="14" s="1"/>
  <c r="D24" i="14"/>
  <c r="V24" i="14" s="1"/>
  <c r="D25" i="14"/>
  <c r="V25" i="14"/>
  <c r="D26" i="14"/>
  <c r="V26" i="14" s="1"/>
  <c r="D27" i="14"/>
  <c r="V27" i="14" s="1"/>
  <c r="D28" i="14"/>
  <c r="V28" i="14" s="1"/>
  <c r="D29" i="14"/>
  <c r="V29" i="14"/>
  <c r="D30" i="14"/>
  <c r="V30" i="14" s="1"/>
  <c r="D31" i="14"/>
  <c r="V31" i="14" s="1"/>
  <c r="D32" i="14"/>
  <c r="V32" i="14" s="1"/>
  <c r="D33" i="14"/>
  <c r="V33" i="14" s="1"/>
  <c r="D34" i="14"/>
  <c r="V34" i="14" s="1"/>
  <c r="D35" i="14"/>
  <c r="V35" i="14" s="1"/>
  <c r="D36" i="14"/>
  <c r="V36" i="14" s="1"/>
  <c r="D37" i="14"/>
  <c r="V37" i="14" s="1"/>
  <c r="D38" i="14"/>
  <c r="V38" i="14" s="1"/>
  <c r="D39" i="14"/>
  <c r="V39" i="14" s="1"/>
  <c r="D40" i="14"/>
  <c r="V40" i="14" s="1"/>
  <c r="D41" i="14"/>
  <c r="V41" i="14" s="1"/>
  <c r="D42" i="14"/>
  <c r="V42" i="14" s="1"/>
  <c r="D43" i="14"/>
  <c r="V43" i="14" s="1"/>
  <c r="D44" i="14"/>
  <c r="V44" i="14" s="1"/>
  <c r="D45" i="14"/>
  <c r="V45" i="14" s="1"/>
  <c r="D46" i="14"/>
  <c r="V46" i="14" s="1"/>
  <c r="D47" i="14"/>
  <c r="V47" i="14" s="1"/>
  <c r="D48" i="14"/>
  <c r="V48" i="14" s="1"/>
  <c r="D49" i="14"/>
  <c r="V49" i="14"/>
  <c r="D50" i="14"/>
  <c r="V50" i="14" s="1"/>
  <c r="D51" i="14"/>
  <c r="V51" i="14" s="1"/>
  <c r="D52" i="14"/>
  <c r="V52" i="14" s="1"/>
  <c r="D53" i="14"/>
  <c r="V53" i="14"/>
  <c r="D54" i="14"/>
  <c r="V54" i="14" s="1"/>
  <c r="D55" i="14"/>
  <c r="V55" i="14" s="1"/>
  <c r="D56" i="14"/>
  <c r="V56" i="14" s="1"/>
  <c r="D57" i="14"/>
  <c r="V57" i="14"/>
  <c r="D58" i="14"/>
  <c r="V58" i="14" s="1"/>
  <c r="D59" i="14"/>
  <c r="V59" i="14" s="1"/>
  <c r="D60" i="14"/>
  <c r="V60" i="14" s="1"/>
  <c r="D61" i="14"/>
  <c r="V61" i="14"/>
  <c r="D62" i="14"/>
  <c r="V62" i="14" s="1"/>
  <c r="D63" i="14"/>
  <c r="V63" i="14" s="1"/>
  <c r="D64" i="14"/>
  <c r="V64" i="14" s="1"/>
  <c r="D65" i="14"/>
  <c r="V65" i="14" s="1"/>
  <c r="D66" i="14"/>
  <c r="V66" i="14" s="1"/>
  <c r="D67" i="14"/>
  <c r="V67" i="14" s="1"/>
  <c r="D68" i="14"/>
  <c r="V68" i="14" s="1"/>
  <c r="D69" i="14"/>
  <c r="V69" i="14" s="1"/>
  <c r="D70" i="14"/>
  <c r="V70" i="14" s="1"/>
  <c r="D71" i="14"/>
  <c r="V71" i="14" s="1"/>
  <c r="D72" i="14"/>
  <c r="V72" i="14" s="1"/>
  <c r="D73" i="14"/>
  <c r="V73" i="14" s="1"/>
  <c r="D74" i="14"/>
  <c r="V74" i="14" s="1"/>
  <c r="D75" i="14"/>
  <c r="V75" i="14" s="1"/>
  <c r="D76" i="14"/>
  <c r="V76" i="14" s="1"/>
  <c r="D77" i="14"/>
  <c r="V77" i="14" s="1"/>
  <c r="D78" i="14"/>
  <c r="V78" i="14" s="1"/>
  <c r="D79" i="14"/>
  <c r="V79" i="14" s="1"/>
  <c r="D80" i="14"/>
  <c r="V80" i="14" s="1"/>
  <c r="D81" i="14"/>
  <c r="V81" i="14"/>
  <c r="D82" i="14"/>
  <c r="V82" i="14" s="1"/>
  <c r="D83" i="14"/>
  <c r="V83" i="14" s="1"/>
  <c r="D84" i="14"/>
  <c r="V84" i="14" s="1"/>
  <c r="D85" i="14"/>
  <c r="V85" i="14"/>
  <c r="D86" i="14"/>
  <c r="V86" i="14" s="1"/>
  <c r="D87" i="14"/>
  <c r="V87" i="14" s="1"/>
  <c r="D88" i="14"/>
  <c r="V88" i="14" s="1"/>
  <c r="D89" i="14"/>
  <c r="V89" i="14"/>
  <c r="D90" i="14"/>
  <c r="V90" i="14" s="1"/>
  <c r="D91" i="14"/>
  <c r="V91" i="14" s="1"/>
  <c r="D3" i="14"/>
  <c r="V3" i="14" s="1"/>
  <c r="X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6" i="14"/>
  <c r="N57" i="14"/>
  <c r="N58" i="14"/>
  <c r="N59" i="14"/>
  <c r="N60" i="14"/>
  <c r="N61" i="14"/>
  <c r="N62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3" i="14"/>
  <c r="DU1" i="2"/>
  <c r="B64" i="14"/>
  <c r="B65" i="14"/>
  <c r="B70" i="14"/>
  <c r="B71" i="14"/>
  <c r="B72" i="14"/>
  <c r="B73" i="14"/>
  <c r="B78" i="14"/>
  <c r="B79" i="14"/>
  <c r="B80" i="14"/>
  <c r="B81" i="14"/>
  <c r="B86" i="14"/>
  <c r="B87" i="14"/>
  <c r="B88" i="14"/>
  <c r="B89" i="14"/>
  <c r="AD66" i="14"/>
  <c r="AD68" i="14"/>
  <c r="AD69" i="14"/>
  <c r="AD74" i="14"/>
  <c r="AD77" i="14"/>
  <c r="AD82" i="14"/>
  <c r="AD84" i="14"/>
  <c r="AD85" i="14"/>
  <c r="AD90" i="14"/>
  <c r="F64" i="14"/>
  <c r="F66" i="14"/>
  <c r="F67" i="14"/>
  <c r="F70" i="14"/>
  <c r="F71" i="14"/>
  <c r="F72" i="14"/>
  <c r="F74" i="14"/>
  <c r="F75" i="14"/>
  <c r="F78" i="14"/>
  <c r="F79" i="14"/>
  <c r="F80" i="14"/>
  <c r="F82" i="14"/>
  <c r="F83" i="14"/>
  <c r="F86" i="14"/>
  <c r="F87" i="14"/>
  <c r="F89" i="14"/>
  <c r="J67" i="14"/>
  <c r="J72" i="14"/>
  <c r="J77" i="14"/>
  <c r="J83" i="14"/>
  <c r="J88" i="14"/>
  <c r="L3" i="14"/>
  <c r="AD4" i="14"/>
  <c r="H3" i="14"/>
  <c r="AD3" i="14" s="1"/>
  <c r="AF3" i="14"/>
  <c r="AZ2" i="2"/>
  <c r="AX2" i="2"/>
  <c r="AW2" i="2"/>
  <c r="AV2" i="2"/>
  <c r="P3" i="14"/>
  <c r="J20" i="14"/>
  <c r="J7" i="14"/>
  <c r="J57" i="14"/>
  <c r="J31" i="14"/>
  <c r="J26" i="14"/>
  <c r="J32" i="14"/>
  <c r="J45" i="14"/>
  <c r="J58" i="14"/>
  <c r="AD5" i="14"/>
  <c r="B6" i="14"/>
  <c r="F5" i="14"/>
  <c r="B7" i="14"/>
  <c r="F6" i="14"/>
  <c r="B8" i="14"/>
  <c r="F7" i="14"/>
  <c r="B9" i="14"/>
  <c r="AD9" i="14"/>
  <c r="B10" i="14"/>
  <c r="AD10" i="14"/>
  <c r="F9" i="14"/>
  <c r="F10" i="14"/>
  <c r="F11" i="14"/>
  <c r="AD13" i="14"/>
  <c r="F13" i="14"/>
  <c r="B15" i="14"/>
  <c r="F14" i="14"/>
  <c r="B16" i="14"/>
  <c r="F15" i="14"/>
  <c r="B17" i="14"/>
  <c r="AD17" i="14"/>
  <c r="AD18" i="14"/>
  <c r="F17" i="14"/>
  <c r="F18" i="14"/>
  <c r="F19" i="14"/>
  <c r="B21" i="14"/>
  <c r="F21" i="14"/>
  <c r="B23" i="14"/>
  <c r="F22" i="14"/>
  <c r="B24" i="14"/>
  <c r="F23" i="14"/>
  <c r="B25" i="14"/>
  <c r="B26" i="14"/>
  <c r="AD26" i="14"/>
  <c r="F25" i="14"/>
  <c r="F26" i="14"/>
  <c r="F27" i="14"/>
  <c r="AD29" i="14"/>
  <c r="F29" i="14"/>
  <c r="B31" i="14"/>
  <c r="AD31" i="14"/>
  <c r="F30" i="14"/>
  <c r="B32" i="14"/>
  <c r="F31" i="14"/>
  <c r="B33" i="14"/>
  <c r="AD33" i="14"/>
  <c r="B34" i="14"/>
  <c r="AD34" i="14"/>
  <c r="F33" i="14"/>
  <c r="F34" i="14"/>
  <c r="B36" i="14"/>
  <c r="F35" i="14"/>
  <c r="AD37" i="14"/>
  <c r="B38" i="14"/>
  <c r="F37" i="14"/>
  <c r="F38" i="14"/>
  <c r="B40" i="14"/>
  <c r="F39" i="14"/>
  <c r="B41" i="14"/>
  <c r="AD41" i="14"/>
  <c r="B42" i="14"/>
  <c r="AD42" i="14"/>
  <c r="F41" i="14"/>
  <c r="F42" i="14"/>
  <c r="B44" i="14"/>
  <c r="F43" i="14"/>
  <c r="B45" i="14"/>
  <c r="AD45" i="14"/>
  <c r="F45" i="14"/>
  <c r="B47" i="14"/>
  <c r="F46" i="14"/>
  <c r="B48" i="14"/>
  <c r="F47" i="14"/>
  <c r="B49" i="14"/>
  <c r="AD49" i="14"/>
  <c r="AD50" i="14"/>
  <c r="F49" i="14"/>
  <c r="F50" i="14"/>
  <c r="B52" i="14"/>
  <c r="F51" i="14"/>
  <c r="F53" i="14"/>
  <c r="B56" i="14"/>
  <c r="AD56" i="14"/>
  <c r="F55" i="14"/>
  <c r="B57" i="14"/>
  <c r="AD57" i="14"/>
  <c r="F56" i="14"/>
  <c r="B58" i="14"/>
  <c r="AD58" i="14"/>
  <c r="F58" i="14"/>
  <c r="B60" i="14"/>
  <c r="F59" i="14"/>
  <c r="F60" i="14"/>
  <c r="N63" i="14"/>
  <c r="F62" i="14"/>
  <c r="F63" i="14"/>
  <c r="BS149" i="2"/>
  <c r="AQ89" i="2"/>
  <c r="BG89" i="2"/>
  <c r="BG23" i="2"/>
  <c r="AN22" i="2"/>
  <c r="CI160" i="2"/>
  <c r="CH132" i="2"/>
  <c r="CI200" i="2"/>
  <c r="CO3" i="2" a="1"/>
  <c r="CO3" i="2" s="1"/>
  <c r="CR3" i="2" s="1"/>
  <c r="CW3" i="2" a="1"/>
  <c r="CW3" i="2" s="1"/>
  <c r="CZ3" i="2" s="1"/>
  <c r="DE3" i="2" a="1"/>
  <c r="DE3" i="2" s="1"/>
  <c r="DH3" i="2" s="1"/>
  <c r="DI3" i="2" a="1"/>
  <c r="DI3" i="2" s="1"/>
  <c r="DL3" i="2" s="1"/>
  <c r="DQ3" i="2" a="1"/>
  <c r="DQ3" i="2" s="1"/>
  <c r="DT3" i="2" s="1"/>
  <c r="CW5" i="2" a="1"/>
  <c r="CW5" i="2" s="1"/>
  <c r="CZ5" i="2" s="1"/>
  <c r="CS10" i="2" a="1"/>
  <c r="CS10" i="2" s="1"/>
  <c r="CV10" i="2" s="1"/>
  <c r="DA10" i="2" a="1"/>
  <c r="DA10" i="2" s="1"/>
  <c r="DD10" i="2" s="1"/>
  <c r="DE12" i="2" a="1"/>
  <c r="DE12" i="2" s="1"/>
  <c r="DH12" i="2" s="1"/>
  <c r="CO18" i="2" a="1"/>
  <c r="CO18" i="2" s="1"/>
  <c r="CR18" i="2" s="1"/>
  <c r="DA20" i="2" a="1"/>
  <c r="DA20" i="2" s="1"/>
  <c r="DD20" i="2" s="1"/>
  <c r="DI22" i="2" a="1"/>
  <c r="DI22" i="2" s="1"/>
  <c r="DL22" i="2" s="1"/>
  <c r="DA26" i="2" a="1"/>
  <c r="DA26" i="2" s="1"/>
  <c r="DD26" i="2" s="1"/>
  <c r="CS28" i="2" a="1"/>
  <c r="CS28" i="2" s="1"/>
  <c r="CV28" i="2" s="1"/>
  <c r="DA28" i="2" a="1"/>
  <c r="DA28" i="2" s="1"/>
  <c r="DD28" i="2" s="1"/>
  <c r="DQ29" i="2" a="1"/>
  <c r="DQ29" i="2" s="1"/>
  <c r="DT29" i="2" s="1"/>
  <c r="DQ34" i="2" a="1"/>
  <c r="DQ34" i="2" s="1"/>
  <c r="DT34" i="2" s="1"/>
  <c r="DA35" i="2" a="1"/>
  <c r="DA35" i="2" s="1"/>
  <c r="DD35" i="2" s="1"/>
  <c r="DI36" i="2" a="1"/>
  <c r="DI36" i="2" s="1"/>
  <c r="DL36" i="2" s="1"/>
  <c r="CO38" i="2" a="1"/>
  <c r="CO38" i="2" s="1"/>
  <c r="CR38" i="2" s="1"/>
  <c r="CO42" i="2" a="1"/>
  <c r="CO42" i="2" s="1"/>
  <c r="CR42" i="2" s="1"/>
  <c r="DA43" i="2" a="1"/>
  <c r="DA43" i="2" s="1"/>
  <c r="DD43" i="2" s="1"/>
  <c r="CO44" i="2" a="1"/>
  <c r="CO44" i="2" s="1"/>
  <c r="CR44" i="2" s="1"/>
  <c r="DA44" i="2" a="1"/>
  <c r="DA44" i="2" s="1"/>
  <c r="DD44" i="2" s="1"/>
  <c r="DI44" i="2" a="1"/>
  <c r="DI44" i="2" s="1"/>
  <c r="DL44" i="2" s="1"/>
  <c r="DI45" i="2" a="1"/>
  <c r="DI45" i="2" s="1"/>
  <c r="DL45" i="2" s="1"/>
  <c r="DQ45" i="2" a="1"/>
  <c r="DQ45" i="2" s="1"/>
  <c r="DT45" i="2" s="1"/>
  <c r="CS46" i="2" a="1"/>
  <c r="CS46" i="2" s="1"/>
  <c r="CV46" i="2" s="1"/>
  <c r="CS48" i="2" a="1"/>
  <c r="CS48" i="2" s="1"/>
  <c r="CV48" i="2" s="1"/>
  <c r="CO132" i="2" a="1"/>
  <c r="CO132" i="2" s="1"/>
  <c r="CR132" i="2" s="1"/>
  <c r="CW132" i="2" a="1"/>
  <c r="CW132" i="2" s="1"/>
  <c r="CZ132" i="2" s="1"/>
  <c r="CJ144" i="2"/>
  <c r="DA38" i="2" a="1"/>
  <c r="DA38" i="2" s="1"/>
  <c r="DD38" i="2" s="1"/>
  <c r="CS131" i="2" a="1"/>
  <c r="CS131" i="2" s="1"/>
  <c r="CV131" i="2" s="1"/>
  <c r="DA131" i="2" a="1"/>
  <c r="DA131" i="2" s="1"/>
  <c r="DD131" i="2" s="1"/>
  <c r="DA132" i="2" a="1"/>
  <c r="DA132" i="2" s="1"/>
  <c r="DD132" i="2" s="1"/>
  <c r="DI132" i="2" a="1"/>
  <c r="DI132" i="2" s="1"/>
  <c r="DL132" i="2" s="1"/>
  <c r="DQ132" i="2" a="1"/>
  <c r="DQ132" i="2" s="1"/>
  <c r="DT132" i="2" s="1"/>
  <c r="CO135" i="2" a="1"/>
  <c r="CO135" i="2" s="1"/>
  <c r="CR135" i="2" s="1"/>
  <c r="CW135" i="2" a="1"/>
  <c r="CW135" i="2" s="1"/>
  <c r="CZ135" i="2" s="1"/>
  <c r="DA135" i="2" a="1"/>
  <c r="DA135" i="2" s="1"/>
  <c r="DD135" i="2" s="1"/>
  <c r="DI135" i="2" a="1"/>
  <c r="DI135" i="2" s="1"/>
  <c r="DL135" i="2" s="1"/>
  <c r="CO136" i="2" a="1"/>
  <c r="CO136" i="2" s="1"/>
  <c r="CR136" i="2" s="1"/>
  <c r="DE136" i="2" a="1"/>
  <c r="DE136" i="2" s="1"/>
  <c r="DH136" i="2" s="1"/>
  <c r="DQ136" i="2" a="1"/>
  <c r="DQ136" i="2" s="1"/>
  <c r="DT136" i="2" s="1"/>
  <c r="CW140" i="2" a="1"/>
  <c r="CW140" i="2" s="1"/>
  <c r="CZ140" i="2" s="1"/>
  <c r="CO143" i="2" a="1"/>
  <c r="CO143" i="2" s="1"/>
  <c r="CR143" i="2" s="1"/>
  <c r="CW143" i="2" a="1"/>
  <c r="CW143" i="2" s="1"/>
  <c r="CZ143" i="2" s="1"/>
  <c r="DE143" i="2" a="1"/>
  <c r="DE143" i="2" s="1"/>
  <c r="DH143" i="2" s="1"/>
  <c r="DA144" i="2" a="1"/>
  <c r="DA144" i="2" s="1"/>
  <c r="DD144" i="2" s="1"/>
  <c r="DE144" i="2" a="1"/>
  <c r="DE144" i="2" s="1"/>
  <c r="DH144" i="2" s="1"/>
  <c r="DI144" i="2" a="1"/>
  <c r="DI144" i="2" s="1"/>
  <c r="DL144" i="2" s="1"/>
  <c r="CO146" i="2" a="1"/>
  <c r="CO146" i="2" s="1"/>
  <c r="CR146" i="2" s="1"/>
  <c r="CS146" i="2" a="1"/>
  <c r="CS146" i="2" s="1"/>
  <c r="CV146" i="2" s="1"/>
  <c r="DQ146" i="2" a="1"/>
  <c r="DQ146" i="2" s="1"/>
  <c r="DT146" i="2" s="1"/>
  <c r="CO147" i="2" a="1"/>
  <c r="CO147" i="2" s="1"/>
  <c r="CR147" i="2" s="1"/>
  <c r="CW147" i="2" a="1"/>
  <c r="CW147" i="2" s="1"/>
  <c r="CZ147" i="2" s="1"/>
  <c r="DA147" i="2" a="1"/>
  <c r="DA147" i="2" s="1"/>
  <c r="DD147" i="2" s="1"/>
  <c r="DQ147" i="2" a="1"/>
  <c r="DQ147" i="2" s="1"/>
  <c r="DT147" i="2" s="1"/>
  <c r="DE152" i="2" a="1"/>
  <c r="DE152" i="2" s="1"/>
  <c r="DH152" i="2" s="1"/>
  <c r="CO154" i="2" a="1"/>
  <c r="CO154" i="2" s="1"/>
  <c r="CR154" i="2" s="1"/>
  <c r="CW154" i="2" a="1"/>
  <c r="CW154" i="2" s="1"/>
  <c r="CZ154" i="2" s="1"/>
  <c r="DE154" i="2" a="1"/>
  <c r="DE154" i="2" s="1"/>
  <c r="DH154" i="2" s="1"/>
  <c r="CO155" i="2" a="1"/>
  <c r="CO155" i="2" s="1"/>
  <c r="CR155" i="2" s="1"/>
  <c r="DA155" i="2" a="1"/>
  <c r="DA155" i="2" s="1"/>
  <c r="DD155" i="2" s="1"/>
  <c r="DE155" i="2" a="1"/>
  <c r="DE155" i="2" s="1"/>
  <c r="DH155" i="2" s="1"/>
  <c r="CS156" i="2" a="1"/>
  <c r="CS156" i="2" s="1"/>
  <c r="CV156" i="2" s="1"/>
  <c r="CW156" i="2" a="1"/>
  <c r="CW156" i="2" s="1"/>
  <c r="CZ156" i="2" s="1"/>
  <c r="DA156" i="2" a="1"/>
  <c r="DA156" i="2" s="1"/>
  <c r="DD156" i="2" s="1"/>
  <c r="DE156" i="2" a="1"/>
  <c r="DE156" i="2" s="1"/>
  <c r="DH156" i="2" s="1"/>
  <c r="CO162" i="2" a="1"/>
  <c r="CO162" i="2" s="1"/>
  <c r="CR162" i="2" s="1"/>
  <c r="CW162" i="2" a="1"/>
  <c r="CW162" i="2" s="1"/>
  <c r="CZ162" i="2" s="1"/>
  <c r="DE162" i="2" a="1"/>
  <c r="DE162" i="2" s="1"/>
  <c r="DH162" i="2" s="1"/>
  <c r="CO163" i="2" a="1"/>
  <c r="CO163" i="2" s="1"/>
  <c r="CR163" i="2" s="1"/>
  <c r="CS163" i="2" a="1"/>
  <c r="CS163" i="2" s="1"/>
  <c r="CV163" i="2" s="1"/>
  <c r="CW163" i="2" a="1"/>
  <c r="CW163" i="2" s="1"/>
  <c r="CZ163" i="2" s="1"/>
  <c r="CS164" i="2" a="1"/>
  <c r="CS164" i="2" s="1"/>
  <c r="CV164" i="2" s="1"/>
  <c r="CW164" i="2" a="1"/>
  <c r="CW164" i="2" s="1"/>
  <c r="CZ164" i="2" s="1"/>
  <c r="DA164" i="2" a="1"/>
  <c r="DA164" i="2" s="1"/>
  <c r="DD164" i="2" s="1"/>
  <c r="DI164" i="2" a="1"/>
  <c r="DI164" i="2" s="1"/>
  <c r="DL164" i="2" s="1"/>
  <c r="DQ164" i="2" a="1"/>
  <c r="DQ164" i="2" s="1"/>
  <c r="DT164" i="2" s="1"/>
  <c r="DA167" i="2" a="1"/>
  <c r="DA167" i="2" s="1"/>
  <c r="DD167" i="2" s="1"/>
  <c r="DE167" i="2" a="1"/>
  <c r="DE167" i="2" s="1"/>
  <c r="DH167" i="2" s="1"/>
  <c r="DI167" i="2" a="1"/>
  <c r="DI167" i="2" s="1"/>
  <c r="DL167" i="2" s="1"/>
  <c r="DQ167" i="2" a="1"/>
  <c r="DQ167" i="2" s="1"/>
  <c r="DT167" i="2" s="1"/>
  <c r="CW168" i="2" a="1"/>
  <c r="CW168" i="2" s="1"/>
  <c r="CZ168" i="2" s="1"/>
  <c r="DE170" i="2" a="1"/>
  <c r="DE170" i="2" s="1"/>
  <c r="DH170" i="2" s="1"/>
  <c r="DI170" i="2" a="1"/>
  <c r="DI170" i="2" s="1"/>
  <c r="DL170" i="2" s="1"/>
  <c r="DQ171" i="2" a="1"/>
  <c r="DQ171" i="2" s="1"/>
  <c r="DT171" i="2" s="1"/>
  <c r="DA175" i="2" a="1"/>
  <c r="DA175" i="2" s="1"/>
  <c r="DD175" i="2" s="1"/>
  <c r="DE175" i="2" a="1"/>
  <c r="DE175" i="2" s="1"/>
  <c r="DH175" i="2" s="1"/>
  <c r="DI175" i="2" a="1"/>
  <c r="DI175" i="2" s="1"/>
  <c r="DL175" i="2" s="1"/>
  <c r="DQ175" i="2" a="1"/>
  <c r="DQ175" i="2" s="1"/>
  <c r="DT175" i="2" s="1"/>
  <c r="CS178" i="2" a="1"/>
  <c r="CS178" i="2" s="1"/>
  <c r="CV178" i="2" s="1"/>
  <c r="CW178" i="2" a="1"/>
  <c r="CW178" i="2" s="1"/>
  <c r="CZ178" i="2" s="1"/>
  <c r="DA178" i="2" a="1"/>
  <c r="DA178" i="2" s="1"/>
  <c r="DD178" i="2" s="1"/>
  <c r="DI178" i="2" a="1"/>
  <c r="DI178" i="2" s="1"/>
  <c r="DL178" i="2" s="1"/>
  <c r="DI179" i="2" a="1"/>
  <c r="DI179" i="2" s="1"/>
  <c r="DL179" i="2" s="1"/>
  <c r="DQ179" i="2" a="1"/>
  <c r="DQ179" i="2" s="1"/>
  <c r="DT179" i="2" s="1"/>
  <c r="CO180" i="2" a="1"/>
  <c r="CO180" i="2" s="1"/>
  <c r="CR180" i="2" s="1"/>
  <c r="CW180" i="2" a="1"/>
  <c r="CW180" i="2" s="1"/>
  <c r="CZ180" i="2" s="1"/>
  <c r="DA180" i="2" a="1"/>
  <c r="DA180" i="2" s="1"/>
  <c r="DD180" i="2" s="1"/>
  <c r="DE180" i="2" a="1"/>
  <c r="DE180" i="2" s="1"/>
  <c r="DH180" i="2" s="1"/>
  <c r="CO183" i="2" a="1"/>
  <c r="CO183" i="2" s="1"/>
  <c r="CR183" i="2" s="1"/>
  <c r="CW183" i="2" a="1"/>
  <c r="CW183" i="2" s="1"/>
  <c r="CZ183" i="2" s="1"/>
  <c r="DE183" i="2" a="1"/>
  <c r="DE183" i="2" s="1"/>
  <c r="DH183" i="2" s="1"/>
  <c r="DI183" i="2" a="1"/>
  <c r="DI183" i="2" s="1"/>
  <c r="DL183" i="2" s="1"/>
  <c r="DQ183" i="2" a="1"/>
  <c r="DQ183" i="2" s="1"/>
  <c r="DT183" i="2" s="1"/>
  <c r="DA186" i="2" a="1"/>
  <c r="DA186" i="2" s="1"/>
  <c r="DD186" i="2" s="1"/>
  <c r="CO187" i="2" a="1"/>
  <c r="CO187" i="2" s="1"/>
  <c r="CR187" i="2" s="1"/>
  <c r="CS187" i="2" a="1"/>
  <c r="CS187" i="2" s="1"/>
  <c r="CV187" i="2" s="1"/>
  <c r="DQ187" i="2" a="1"/>
  <c r="DQ187" i="2" s="1"/>
  <c r="DT187" i="2" s="1"/>
  <c r="CO191" i="2" a="1"/>
  <c r="CO191" i="2" s="1"/>
  <c r="CR191" i="2" s="1"/>
  <c r="CS191" i="2" a="1"/>
  <c r="CS191" i="2" s="1"/>
  <c r="CV191" i="2" s="1"/>
  <c r="CW191" i="2" a="1"/>
  <c r="CW191" i="2" s="1"/>
  <c r="CZ191" i="2" s="1"/>
  <c r="DE191" i="2" a="1"/>
  <c r="DE191" i="2" s="1"/>
  <c r="DH191" i="2" s="1"/>
  <c r="DI191" i="2" a="1"/>
  <c r="DI191" i="2" s="1"/>
  <c r="DL191" i="2" s="1"/>
  <c r="DQ191" i="2" a="1"/>
  <c r="DQ191" i="2" s="1"/>
  <c r="DT191" i="2" s="1"/>
  <c r="CO194" i="2" a="1"/>
  <c r="CO194" i="2" s="1"/>
  <c r="CR194" i="2" s="1"/>
  <c r="DE194" i="2" a="1"/>
  <c r="DE194" i="2" s="1"/>
  <c r="DH194" i="2" s="1"/>
  <c r="CO195" i="2" a="1"/>
  <c r="CO195" i="2" s="1"/>
  <c r="CR195" i="2" s="1"/>
  <c r="DA195" i="2" a="1"/>
  <c r="DA195" i="2" s="1"/>
  <c r="DD195" i="2" s="1"/>
  <c r="DI195" i="2" a="1"/>
  <c r="DI195" i="2" s="1"/>
  <c r="DL195" i="2" s="1"/>
  <c r="DA196" i="2" a="1"/>
  <c r="DA196" i="2" s="1"/>
  <c r="DD196" i="2" s="1"/>
  <c r="DI196" i="2" a="1"/>
  <c r="DI196" i="2" s="1"/>
  <c r="DL196" i="2" s="1"/>
  <c r="CS199" i="2" a="1"/>
  <c r="CS199" i="2" s="1"/>
  <c r="CV199" i="2" s="1"/>
  <c r="CS200" i="2" a="1"/>
  <c r="CS200" i="2" s="1"/>
  <c r="CV200" i="2" s="1"/>
  <c r="CI184" i="2"/>
  <c r="CE171" i="2"/>
  <c r="BG6" i="2"/>
  <c r="BH186" i="2"/>
  <c r="AN66" i="2"/>
  <c r="AN88" i="2"/>
  <c r="BG40" i="2"/>
  <c r="B55" i="14"/>
  <c r="N55" i="14"/>
  <c r="B3" i="14"/>
  <c r="R3" i="14"/>
  <c r="L54" i="14"/>
  <c r="F54" i="14"/>
  <c r="P54" i="14"/>
  <c r="J54" i="14" s="1"/>
  <c r="BQ149" i="2"/>
  <c r="AN47" i="2"/>
  <c r="AB54" i="14"/>
  <c r="BX81" i="2" s="1"/>
  <c r="BW199" i="2"/>
  <c r="BW194" i="2"/>
  <c r="BG25" i="2"/>
  <c r="BG36" i="2"/>
  <c r="BG12" i="2"/>
  <c r="CD191" i="2"/>
  <c r="CC198" i="2"/>
  <c r="CB175" i="2"/>
  <c r="CC169" i="2"/>
  <c r="EI188" i="2"/>
  <c r="CC152" i="2"/>
  <c r="CC141" i="2"/>
  <c r="CB193" i="2"/>
  <c r="CD199" i="2"/>
  <c r="BG76" i="2"/>
  <c r="BG47" i="2"/>
  <c r="BG11" i="2"/>
  <c r="BG72" i="2"/>
  <c r="BG59" i="2"/>
  <c r="BG33" i="2"/>
  <c r="BH184" i="2"/>
  <c r="BY141" i="2"/>
  <c r="BS141" i="2"/>
  <c r="BY144" i="2"/>
  <c r="BO141" i="2"/>
  <c r="BS188" i="2"/>
  <c r="BS191" i="2"/>
  <c r="AN19" i="2"/>
  <c r="AN59" i="2"/>
  <c r="AN34" i="2"/>
  <c r="AN41" i="2"/>
  <c r="AN79" i="2"/>
  <c r="BG73" i="2"/>
  <c r="AN14" i="2"/>
  <c r="BG28" i="2"/>
  <c r="BG55" i="2"/>
  <c r="BG81" i="2"/>
  <c r="AN75" i="2"/>
  <c r="AN10" i="2"/>
  <c r="AN38" i="2"/>
  <c r="BG65" i="2"/>
  <c r="AN72" i="2"/>
  <c r="AN24" i="2"/>
  <c r="BW158" i="2"/>
  <c r="BQ188" i="2"/>
  <c r="BG50" i="2"/>
  <c r="AN13" i="2"/>
  <c r="AN26" i="2"/>
  <c r="AN48" i="2"/>
  <c r="BG57" i="2"/>
  <c r="BG18" i="2"/>
  <c r="AN27" i="2"/>
  <c r="BG66" i="2"/>
  <c r="BG21" i="2"/>
  <c r="AN20" i="2"/>
  <c r="BG29" i="2"/>
  <c r="BG60" i="2"/>
  <c r="AN30" i="2"/>
  <c r="AN5" i="2"/>
  <c r="AN11" i="2"/>
  <c r="AN77" i="2"/>
  <c r="BW132" i="2"/>
  <c r="AN62" i="2"/>
  <c r="AN53" i="2"/>
  <c r="AN60" i="2"/>
  <c r="BU173" i="2"/>
  <c r="BQ155" i="2"/>
  <c r="BQ97" i="2"/>
  <c r="AN16" i="2"/>
  <c r="BY97" i="2"/>
  <c r="AN57" i="2"/>
  <c r="BK144" i="2"/>
  <c r="BS152" i="2"/>
  <c r="BW188" i="2"/>
  <c r="BH198" i="2"/>
  <c r="AN81" i="2"/>
  <c r="BS198" i="2"/>
  <c r="BO174" i="2"/>
  <c r="BO97" i="2"/>
  <c r="BU174" i="2"/>
  <c r="BG53" i="2"/>
  <c r="BG64" i="2"/>
  <c r="AN73" i="2"/>
  <c r="BY132" i="2"/>
  <c r="DU3" i="2"/>
  <c r="BG5" i="2"/>
  <c r="BY169" i="2"/>
  <c r="BM169" i="2"/>
  <c r="BU176" i="2"/>
  <c r="BO134" i="2"/>
  <c r="BW146" i="2"/>
  <c r="BO105" i="2"/>
  <c r="BI162" i="2"/>
  <c r="BY183" i="2"/>
  <c r="BS175" i="2"/>
  <c r="BM105" i="2"/>
  <c r="BY105" i="2"/>
  <c r="BK160" i="2"/>
  <c r="BO160" i="2"/>
  <c r="BW160" i="2"/>
  <c r="BQ160" i="2"/>
  <c r="BK175" i="2"/>
  <c r="BS183" i="2"/>
  <c r="BU105" i="2"/>
  <c r="BW105" i="2"/>
  <c r="BQ109" i="2"/>
  <c r="BS105" i="2"/>
  <c r="BK105" i="2"/>
  <c r="BO133" i="2"/>
  <c r="BY171" i="2"/>
  <c r="BH160" i="2"/>
  <c r="BH173" i="2"/>
  <c r="BS197" i="2"/>
  <c r="BO197" i="2"/>
  <c r="BW109" i="2"/>
  <c r="BM143" i="2"/>
  <c r="BY103" i="2"/>
  <c r="BQ105" i="2"/>
  <c r="BI173" i="2"/>
  <c r="BO193" i="2"/>
  <c r="BY134" i="2"/>
  <c r="BM175" i="2"/>
  <c r="BH140" i="2"/>
  <c r="BW155" i="2"/>
  <c r="BU109" i="2"/>
  <c r="BU136" i="2"/>
  <c r="BU153" i="2"/>
  <c r="BK157" i="2"/>
  <c r="BS157" i="2"/>
  <c r="BO157" i="2"/>
  <c r="BQ157" i="2"/>
  <c r="BK146" i="2"/>
  <c r="BH164" i="2"/>
  <c r="BO164" i="2"/>
  <c r="BW164" i="2"/>
  <c r="BW183" i="2"/>
  <c r="BQ183" i="2"/>
  <c r="BO183" i="2"/>
  <c r="BQ171" i="2"/>
  <c r="BH175" i="2"/>
  <c r="BM173" i="2"/>
  <c r="BO173" i="2"/>
  <c r="BW182" i="2"/>
  <c r="BM198" i="2"/>
  <c r="BI198" i="2"/>
  <c r="BY197" i="2"/>
  <c r="BW193" i="2"/>
  <c r="BQ193" i="2"/>
  <c r="BU97" i="2"/>
  <c r="BQ98" i="2"/>
  <c r="J3" i="14"/>
  <c r="F3" i="14"/>
  <c r="Z3" i="14"/>
  <c r="BG45" i="2"/>
  <c r="BW97" i="2"/>
  <c r="BG77" i="2"/>
  <c r="BG3" i="2"/>
  <c r="BF3" i="2"/>
  <c r="AN3" i="2"/>
  <c r="AN29" i="2"/>
  <c r="BG30" i="2"/>
  <c r="AN17" i="2"/>
  <c r="BG87" i="2"/>
  <c r="AN87" i="2"/>
  <c r="BG52" i="2"/>
  <c r="BG88" i="2"/>
  <c r="AN18" i="2"/>
  <c r="AN45" i="2"/>
  <c r="AN35" i="2"/>
  <c r="BG35" i="2"/>
  <c r="BG9" i="2"/>
  <c r="AN9" i="2"/>
  <c r="BG32" i="2"/>
  <c r="BG39" i="2"/>
  <c r="AN39" i="2"/>
  <c r="AN7" i="2"/>
  <c r="BG7" i="2"/>
  <c r="AN15" i="2"/>
  <c r="BG26" i="2"/>
  <c r="BG10" i="2"/>
  <c r="BG14" i="2"/>
  <c r="AN33" i="2"/>
  <c r="AN37" i="2"/>
  <c r="BG37" i="2"/>
  <c r="BG13" i="2"/>
  <c r="BG20" i="2"/>
  <c r="BG17" i="2"/>
  <c r="BG31" i="2"/>
  <c r="AN32" i="2"/>
  <c r="AN42" i="2"/>
  <c r="BG42" i="2"/>
  <c r="BG43" i="2"/>
  <c r="AN43" i="2"/>
  <c r="BG16" i="2"/>
  <c r="BG15" i="2"/>
  <c r="AN28" i="2"/>
  <c r="BG24" i="2"/>
  <c r="AN31" i="2"/>
  <c r="BG34" i="2"/>
  <c r="AN52" i="2"/>
  <c r="AN51" i="2"/>
  <c r="BG38" i="2"/>
  <c r="AN80" i="2"/>
  <c r="BG80" i="2"/>
  <c r="BG79" i="2"/>
  <c r="BG83" i="2"/>
  <c r="AN82" i="2"/>
  <c r="AN83" i="2"/>
  <c r="AN44" i="2"/>
  <c r="AN46" i="2"/>
  <c r="BG46" i="2"/>
  <c r="BG63" i="2"/>
  <c r="AN63" i="2"/>
  <c r="BG62" i="2"/>
  <c r="BG70" i="2"/>
  <c r="BG69" i="2"/>
  <c r="AN69" i="2"/>
  <c r="AN70" i="2"/>
  <c r="BG86" i="2"/>
  <c r="AN86" i="2"/>
  <c r="BG75" i="2"/>
  <c r="BG74" i="2"/>
  <c r="BG85" i="2"/>
  <c r="BG84" i="2"/>
  <c r="AN85" i="2"/>
  <c r="BG41" i="2"/>
  <c r="BG44" i="2"/>
  <c r="BG56" i="2"/>
  <c r="AN56" i="2"/>
  <c r="AN64" i="2"/>
  <c r="AN65" i="2"/>
  <c r="BG68" i="2"/>
  <c r="BG67" i="2"/>
  <c r="AN68" i="2"/>
  <c r="AN67" i="2"/>
  <c r="AN50" i="2"/>
  <c r="BG51" i="2"/>
  <c r="AN55" i="2"/>
  <c r="AN49" i="2"/>
  <c r="BG49" i="2"/>
  <c r="BG48" i="2"/>
  <c r="AN58" i="2"/>
  <c r="BG58" i="2"/>
  <c r="BG54" i="2"/>
  <c r="AN54" i="2"/>
  <c r="BG71" i="2"/>
  <c r="AN71" i="2"/>
  <c r="AN74" i="2"/>
  <c r="BG82" i="2"/>
  <c r="BG61" i="2"/>
  <c r="AN61" i="2"/>
  <c r="AN78" i="2"/>
  <c r="BG78" i="2"/>
  <c r="AN84" i="2"/>
  <c r="BK97" i="2"/>
  <c r="BS97" i="2"/>
  <c r="BO98" i="2"/>
  <c r="Z58" i="14"/>
  <c r="Z57" i="14"/>
  <c r="AT3" i="2"/>
  <c r="AR3" i="2"/>
  <c r="AN4" i="2"/>
  <c r="BG4" i="2"/>
  <c r="AQ3" i="2"/>
  <c r="AU3" i="2"/>
  <c r="DV3" i="2" a="1"/>
  <c r="DV3" i="2" s="1"/>
  <c r="CI3" i="2"/>
  <c r="DZ55" i="2" a="1"/>
  <c r="DZ55" i="2" s="1"/>
  <c r="DZ46" i="2" a="1"/>
  <c r="DZ46" i="2" s="1"/>
  <c r="DZ24" i="2" a="1"/>
  <c r="DZ24" i="2" s="1"/>
  <c r="DZ5" i="2" a="1"/>
  <c r="DZ5" i="2" s="1"/>
  <c r="DZ13" i="2" a="1"/>
  <c r="DZ13" i="2" s="1"/>
  <c r="DZ75" i="2" a="1"/>
  <c r="DZ75" i="2" s="1"/>
  <c r="DZ57" i="2" a="1"/>
  <c r="DZ57" i="2" s="1"/>
  <c r="CB3" i="2"/>
  <c r="CC3" i="2"/>
  <c r="CH3" i="2"/>
  <c r="CG3" i="2"/>
  <c r="CF3" i="2"/>
  <c r="CE3" i="2"/>
  <c r="CD3" i="2"/>
  <c r="DZ49" i="2" a="1"/>
  <c r="DZ49" i="2" s="1"/>
  <c r="DZ43" i="2" a="1"/>
  <c r="DZ43" i="2" s="1"/>
  <c r="DZ84" i="2" a="1"/>
  <c r="DZ84" i="2" s="1"/>
  <c r="DZ23" i="2" a="1"/>
  <c r="DZ23" i="2" s="1"/>
  <c r="DZ28" i="2" a="1"/>
  <c r="DZ28" i="2" s="1"/>
  <c r="DZ64" i="2" a="1"/>
  <c r="DZ64" i="2" s="1"/>
  <c r="DZ31" i="2" a="1"/>
  <c r="DZ31" i="2" s="1"/>
  <c r="DZ63" i="2" a="1"/>
  <c r="DZ63" i="2" s="1"/>
  <c r="DZ52" i="2" a="1"/>
  <c r="DZ52" i="2" s="1"/>
  <c r="DZ74" i="2" a="1"/>
  <c r="DZ74" i="2" s="1"/>
  <c r="DZ27" i="2" a="1"/>
  <c r="DZ27" i="2" s="1"/>
  <c r="DV62" i="2" a="1"/>
  <c r="DV62" i="2" s="1"/>
  <c r="DV23" i="2" a="1"/>
  <c r="DV23" i="2" s="1"/>
  <c r="DV43" i="2" a="1"/>
  <c r="DV43" i="2" s="1"/>
  <c r="DV80" i="2" a="1"/>
  <c r="DV80" i="2" s="1"/>
  <c r="DV44" i="2" a="1"/>
  <c r="DV44" i="2" s="1"/>
  <c r="DV85" i="2" a="1"/>
  <c r="DV85" i="2" s="1"/>
  <c r="DV47" i="2" a="1"/>
  <c r="DV47" i="2" s="1"/>
  <c r="DV20" i="2" a="1"/>
  <c r="DV20" i="2" s="1"/>
  <c r="DV11" i="2" a="1"/>
  <c r="DV11" i="2" s="1"/>
  <c r="DV73" i="2" a="1"/>
  <c r="DV73" i="2" s="1"/>
  <c r="DV82" i="2" a="1"/>
  <c r="DV82" i="2" s="1"/>
  <c r="DV48" i="2" a="1"/>
  <c r="DV48" i="2" s="1"/>
  <c r="DV84" i="2" a="1"/>
  <c r="DV84" i="2" s="1"/>
  <c r="DV66" i="2" a="1"/>
  <c r="DV66" i="2" s="1"/>
  <c r="DV29" i="2" a="1"/>
  <c r="DV29" i="2" s="1"/>
  <c r="DV9" i="2" a="1"/>
  <c r="DV9" i="2" s="1"/>
  <c r="DV15" i="2" a="1"/>
  <c r="DV15" i="2" s="1"/>
  <c r="DV79" i="2" a="1"/>
  <c r="DV79" i="2" s="1"/>
  <c r="DV4" i="2" a="1"/>
  <c r="DV4" i="2" s="1"/>
  <c r="DV18" i="2" a="1"/>
  <c r="DV18" i="2" s="1"/>
  <c r="DV32" i="2" a="1"/>
  <c r="DV32" i="2" s="1"/>
  <c r="DV81" i="2" a="1"/>
  <c r="DV81" i="2" s="1"/>
  <c r="DV76" i="2" a="1"/>
  <c r="DV76" i="2" s="1"/>
  <c r="DV77" i="2" a="1"/>
  <c r="DV77" i="2" s="1"/>
  <c r="DV53" i="2" a="1"/>
  <c r="DV53" i="2" s="1"/>
  <c r="DV36" i="2" a="1"/>
  <c r="DV36" i="2" s="1"/>
  <c r="DZ44" i="2" a="1"/>
  <c r="DZ44" i="2" s="1"/>
  <c r="DZ51" i="2" a="1"/>
  <c r="DZ51" i="2" s="1"/>
  <c r="DV30" i="2" a="1"/>
  <c r="DV30" i="2" s="1"/>
  <c r="DV5" i="2" a="1"/>
  <c r="DV5" i="2" s="1"/>
  <c r="DV54" i="2" a="1"/>
  <c r="DV54" i="2" s="1"/>
  <c r="DV57" i="2" a="1"/>
  <c r="DV57" i="2" s="1"/>
  <c r="DV6" i="2" a="1"/>
  <c r="DV6" i="2" s="1"/>
  <c r="DV71" i="2" a="1"/>
  <c r="DV71" i="2" s="1"/>
  <c r="DV61" i="2" a="1"/>
  <c r="DV61" i="2" s="1"/>
  <c r="DV13" i="2" a="1"/>
  <c r="DV13" i="2" s="1"/>
  <c r="DV19" i="2" a="1"/>
  <c r="DV19" i="2" s="1"/>
  <c r="DV60" i="2" a="1"/>
  <c r="DV60" i="2" s="1"/>
  <c r="DV69" i="2" a="1"/>
  <c r="DV69" i="2" s="1"/>
  <c r="DV59" i="2" a="1"/>
  <c r="DV59" i="2" s="1"/>
  <c r="DV39" i="2" a="1"/>
  <c r="DV39" i="2" s="1"/>
  <c r="DV75" i="2" a="1"/>
  <c r="DV75" i="2" s="1"/>
  <c r="DV49" i="2" a="1"/>
  <c r="DV49" i="2" s="1"/>
  <c r="DV78" i="2" a="1"/>
  <c r="DV78" i="2" s="1"/>
  <c r="DV17" i="2" a="1"/>
  <c r="DV17" i="2" s="1"/>
  <c r="DV25" i="2" a="1"/>
  <c r="DV25" i="2" s="1"/>
  <c r="DV37" i="2" a="1"/>
  <c r="DV37" i="2" s="1"/>
  <c r="DV63" i="2" a="1"/>
  <c r="DV63" i="2" s="1"/>
  <c r="DV10" i="2" a="1"/>
  <c r="DV10" i="2" s="1"/>
  <c r="DV86" i="2" a="1"/>
  <c r="DV86" i="2" s="1"/>
  <c r="DV70" i="2" a="1"/>
  <c r="DV70" i="2" s="1"/>
  <c r="DV55" i="2" a="1"/>
  <c r="DV55" i="2" s="1"/>
  <c r="BC3" i="2"/>
  <c r="AO3" i="2"/>
  <c r="DV22" i="2" a="1"/>
  <c r="DV22" i="2" s="1"/>
  <c r="DV46" i="2" a="1"/>
  <c r="DV46" i="2" s="1"/>
  <c r="DV42" i="2" a="1"/>
  <c r="DV42" i="2" s="1"/>
  <c r="DV24" i="2" a="1"/>
  <c r="DV24" i="2" s="1"/>
  <c r="DV21" i="2" a="1"/>
  <c r="DV21" i="2" s="1"/>
  <c r="DV26" i="2" a="1"/>
  <c r="DV26" i="2" s="1"/>
  <c r="DV7" i="2" a="1"/>
  <c r="DV7" i="2" s="1"/>
  <c r="DV8" i="2" a="1"/>
  <c r="DV8" i="2" s="1"/>
  <c r="DV35" i="2" a="1"/>
  <c r="DV35" i="2" s="1"/>
  <c r="DV28" i="2" a="1"/>
  <c r="DV28" i="2" s="1"/>
  <c r="DV16" i="2" a="1"/>
  <c r="DV16" i="2" s="1"/>
  <c r="DV83" i="2" a="1"/>
  <c r="DV83" i="2" s="1"/>
  <c r="DV74" i="2" a="1"/>
  <c r="DV74" i="2" s="1"/>
  <c r="DV27" i="2" a="1"/>
  <c r="DV27" i="2" s="1"/>
  <c r="DV58" i="2" a="1"/>
  <c r="DV58" i="2" s="1"/>
  <c r="DV64" i="2" a="1"/>
  <c r="DV64" i="2" s="1"/>
  <c r="DV56" i="2" a="1"/>
  <c r="DV56" i="2" s="1"/>
  <c r="DV68" i="2" a="1"/>
  <c r="DV68" i="2" s="1"/>
  <c r="DV12" i="2" a="1"/>
  <c r="DV12" i="2" s="1"/>
  <c r="AX3" i="2"/>
  <c r="AY3" i="2"/>
  <c r="DZ4" i="2" a="1"/>
  <c r="DZ4" i="2" s="1"/>
  <c r="DZ41" i="2" a="1"/>
  <c r="DZ41" i="2" s="1"/>
  <c r="DZ83" i="2" a="1"/>
  <c r="DZ83" i="2" s="1"/>
  <c r="DZ42" i="2" a="1"/>
  <c r="DZ42" i="2" s="1"/>
  <c r="DZ16" i="2" a="1"/>
  <c r="DZ16" i="2" s="1"/>
  <c r="DZ82" i="2" a="1"/>
  <c r="DZ82" i="2" s="1"/>
  <c r="DZ21" i="2" a="1"/>
  <c r="DZ21" i="2" s="1"/>
  <c r="DZ45" i="2" a="1"/>
  <c r="DZ45" i="2" s="1"/>
  <c r="DZ56" i="2" a="1"/>
  <c r="DZ56" i="2" s="1"/>
  <c r="AW3" i="2"/>
  <c r="DZ77" i="2" a="1"/>
  <c r="DZ77" i="2" s="1"/>
  <c r="DZ15" i="2" a="1"/>
  <c r="DZ15" i="2" s="1"/>
  <c r="DZ11" i="2" a="1"/>
  <c r="DZ11" i="2" s="1"/>
  <c r="DZ8" i="2" a="1"/>
  <c r="DZ8" i="2" s="1"/>
  <c r="DZ35" i="2" a="1"/>
  <c r="DZ35" i="2" s="1"/>
  <c r="DZ47" i="2" a="1"/>
  <c r="DZ47" i="2" s="1"/>
  <c r="DZ9" i="2" a="1"/>
  <c r="DZ9" i="2" s="1"/>
  <c r="DZ19" i="2" a="1"/>
  <c r="DZ19" i="2" s="1"/>
  <c r="DZ85" i="2" a="1"/>
  <c r="DZ85" i="2" s="1"/>
  <c r="DZ80" i="2" a="1"/>
  <c r="DZ80" i="2" s="1"/>
  <c r="DZ39" i="2" a="1"/>
  <c r="DZ39" i="2" s="1"/>
  <c r="DZ48" i="2" a="1"/>
  <c r="DZ48" i="2" s="1"/>
  <c r="DZ36" i="2" a="1"/>
  <c r="DZ36" i="2" s="1"/>
  <c r="DZ79" i="2" a="1"/>
  <c r="DZ79" i="2" s="1"/>
  <c r="DZ50" i="2" a="1"/>
  <c r="DZ50" i="2" s="1"/>
  <c r="DZ65" i="2" a="1"/>
  <c r="DZ65" i="2" s="1"/>
  <c r="DZ72" i="2" a="1"/>
  <c r="DZ72" i="2" s="1"/>
  <c r="DZ37" i="2" a="1"/>
  <c r="DZ37" i="2" s="1"/>
  <c r="DZ20" i="2" a="1"/>
  <c r="DZ20" i="2" s="1"/>
  <c r="DZ76" i="2" a="1"/>
  <c r="DZ76" i="2" s="1"/>
  <c r="DZ33" i="2" a="1"/>
  <c r="DZ33" i="2" s="1"/>
  <c r="DZ29" i="2" a="1"/>
  <c r="DZ29" i="2" s="1"/>
  <c r="DZ34" i="2" a="1"/>
  <c r="DZ34" i="2" s="1"/>
  <c r="DZ61" i="2" a="1"/>
  <c r="DZ61" i="2" s="1"/>
  <c r="DZ30" i="2" a="1"/>
  <c r="DZ30" i="2" s="1"/>
  <c r="DZ18" i="2" a="1"/>
  <c r="DZ18" i="2" s="1"/>
  <c r="DZ60" i="2" a="1"/>
  <c r="DZ60" i="2" s="1"/>
  <c r="DZ59" i="2" a="1"/>
  <c r="DZ59" i="2" s="1"/>
  <c r="DZ38" i="2" a="1"/>
  <c r="DZ38" i="2" s="1"/>
  <c r="DZ6" i="2" a="1"/>
  <c r="DZ6" i="2" s="1"/>
  <c r="AP3" i="2"/>
  <c r="AS3" i="2"/>
  <c r="BJ3" i="2"/>
  <c r="DZ3" i="2" a="1"/>
  <c r="DZ3" i="2" s="1"/>
  <c r="DZ86" i="2" a="1"/>
  <c r="DZ86" i="2" s="1"/>
  <c r="DZ71" i="2" a="1"/>
  <c r="DZ71" i="2" s="1"/>
  <c r="DZ78" i="2" a="1"/>
  <c r="DZ78" i="2" s="1"/>
  <c r="DZ17" i="2" a="1"/>
  <c r="DZ17" i="2" s="1"/>
  <c r="DZ12" i="2" a="1"/>
  <c r="DZ12" i="2" s="1"/>
  <c r="DZ54" i="2" a="1"/>
  <c r="DZ54" i="2" s="1"/>
  <c r="DZ32" i="2" a="1"/>
  <c r="DZ32" i="2" s="1"/>
  <c r="DZ10" i="2" a="1"/>
  <c r="DZ10" i="2" s="1"/>
  <c r="DZ14" i="2" a="1"/>
  <c r="DZ14" i="2" s="1"/>
  <c r="DZ53" i="2" a="1"/>
  <c r="DZ53" i="2" s="1"/>
  <c r="BA3" i="2"/>
  <c r="BH3" i="2"/>
  <c r="DZ7" i="2" a="1"/>
  <c r="DZ7" i="2" s="1"/>
  <c r="DZ73" i="2" a="1"/>
  <c r="DZ73" i="2" s="1"/>
  <c r="DZ22" i="2" a="1"/>
  <c r="DZ22" i="2" s="1"/>
  <c r="DZ62" i="2" a="1"/>
  <c r="DZ62" i="2" s="1"/>
  <c r="DZ25" i="2" a="1"/>
  <c r="DZ25" i="2" s="1"/>
  <c r="DZ81" i="2" a="1"/>
  <c r="DZ81" i="2" s="1"/>
  <c r="DZ58" i="2" a="1"/>
  <c r="DZ58" i="2" s="1"/>
  <c r="DZ40" i="2" a="1"/>
  <c r="DZ40" i="2" s="1"/>
  <c r="DZ26" i="2" a="1"/>
  <c r="DZ26" i="2" s="1"/>
  <c r="DV31" i="2" a="1"/>
  <c r="DV31" i="2" s="1"/>
  <c r="DV65" i="2" a="1"/>
  <c r="DV65" i="2" s="1"/>
  <c r="DV40" i="2" a="1"/>
  <c r="DV40" i="2" s="1"/>
  <c r="DV67" i="2" a="1"/>
  <c r="DV67" i="2" s="1"/>
  <c r="DV72" i="2" a="1"/>
  <c r="DV72" i="2" s="1"/>
  <c r="DV45" i="2" a="1"/>
  <c r="DV45" i="2" s="1"/>
  <c r="DV33" i="2" a="1"/>
  <c r="DV33" i="2" s="1"/>
  <c r="DV41" i="2" a="1"/>
  <c r="DV41" i="2" s="1"/>
  <c r="DV34" i="2" a="1"/>
  <c r="DV34" i="2" s="1"/>
  <c r="CJ3" i="2"/>
  <c r="BI3" i="2"/>
  <c r="AV3" i="2"/>
  <c r="BB3" i="2"/>
  <c r="AZ3" i="2"/>
  <c r="AR4" i="2"/>
  <c r="BF4" i="2"/>
  <c r="BO3" i="2"/>
  <c r="BS3" i="2"/>
  <c r="BW3" i="2"/>
  <c r="BQ3" i="2"/>
  <c r="BY3" i="2"/>
  <c r="BM3" i="2"/>
  <c r="BU3" i="2"/>
  <c r="BK3" i="2"/>
  <c r="AT4" i="2"/>
  <c r="AQ4" i="2"/>
  <c r="AU4" i="2"/>
  <c r="CJ4" i="2"/>
  <c r="CF4" i="2"/>
  <c r="CH4" i="2"/>
  <c r="CE4" i="2"/>
  <c r="CG4" i="2"/>
  <c r="CI4" i="2"/>
  <c r="CB4" i="2"/>
  <c r="CD4" i="2"/>
  <c r="CC4" i="2"/>
  <c r="AT5" i="2"/>
  <c r="AU5" i="2"/>
  <c r="AQ5" i="2"/>
  <c r="BA4" i="2"/>
  <c r="AX4" i="2"/>
  <c r="BQ4" i="2"/>
  <c r="AY4" i="2"/>
  <c r="BB4" i="2"/>
  <c r="BF5" i="2"/>
  <c r="AW4" i="2"/>
  <c r="BC4" i="2"/>
  <c r="AP4" i="2"/>
  <c r="AS4" i="2"/>
  <c r="BW4" i="2"/>
  <c r="BK4" i="2"/>
  <c r="BY4" i="2"/>
  <c r="AZ4" i="2"/>
  <c r="BU4" i="2"/>
  <c r="BO4" i="2"/>
  <c r="AV4" i="2"/>
  <c r="BM4" i="2"/>
  <c r="AO4" i="2"/>
  <c r="BS4" i="2"/>
  <c r="AR5" i="2"/>
  <c r="CF5" i="2"/>
  <c r="CH5" i="2"/>
  <c r="CJ5" i="2"/>
  <c r="CG5" i="2"/>
  <c r="CE5" i="2"/>
  <c r="CI5" i="2"/>
  <c r="CB5" i="2"/>
  <c r="CC5" i="2"/>
  <c r="CD5" i="2"/>
  <c r="AX5" i="2"/>
  <c r="BF6" i="2"/>
  <c r="BQ5" i="2"/>
  <c r="BJ5" i="2"/>
  <c r="AO5" i="2"/>
  <c r="AP5" i="2"/>
  <c r="AS5" i="2"/>
  <c r="BS5" i="2"/>
  <c r="AZ5" i="2"/>
  <c r="BA5" i="2"/>
  <c r="BM5" i="2"/>
  <c r="BB5" i="2"/>
  <c r="BU5" i="2"/>
  <c r="AY5" i="2"/>
  <c r="BO5" i="2"/>
  <c r="AV5" i="2"/>
  <c r="BY5" i="2"/>
  <c r="BW5" i="2"/>
  <c r="AW5" i="2"/>
  <c r="BC5" i="2"/>
  <c r="BK5" i="2"/>
  <c r="AR6" i="2"/>
  <c r="AU6" i="2"/>
  <c r="AT6" i="2"/>
  <c r="AQ6" i="2"/>
  <c r="CG6" i="2"/>
  <c r="CI6" i="2"/>
  <c r="CF6" i="2"/>
  <c r="CJ6" i="2"/>
  <c r="CE6" i="2"/>
  <c r="CH6" i="2"/>
  <c r="CB6" i="2"/>
  <c r="CC6" i="2"/>
  <c r="CD6" i="2"/>
  <c r="AQ7" i="2"/>
  <c r="AU7" i="2"/>
  <c r="AT7" i="2"/>
  <c r="AW6" i="2"/>
  <c r="BF7" i="2"/>
  <c r="BU6" i="2"/>
  <c r="AV6" i="2"/>
  <c r="BC6" i="2"/>
  <c r="AZ6" i="2"/>
  <c r="AY6" i="2"/>
  <c r="BO6" i="2"/>
  <c r="BM6" i="2"/>
  <c r="BQ6" i="2"/>
  <c r="BS6" i="2"/>
  <c r="AP6" i="2"/>
  <c r="AS6" i="2"/>
  <c r="BK6" i="2"/>
  <c r="BB6" i="2"/>
  <c r="BA6" i="2"/>
  <c r="BW6" i="2"/>
  <c r="AO6" i="2"/>
  <c r="BY6" i="2"/>
  <c r="AX6" i="2"/>
  <c r="AR7" i="2"/>
  <c r="CG7" i="2"/>
  <c r="CI7" i="2"/>
  <c r="CF7" i="2"/>
  <c r="CJ7" i="2"/>
  <c r="CH7" i="2"/>
  <c r="CE7" i="2"/>
  <c r="CD7" i="2"/>
  <c r="CC7" i="2"/>
  <c r="CB7" i="2"/>
  <c r="AR8" i="2"/>
  <c r="AZ7" i="2"/>
  <c r="BQ7" i="2"/>
  <c r="BK7" i="2"/>
  <c r="AY7" i="2"/>
  <c r="AX7" i="2"/>
  <c r="BC7" i="2"/>
  <c r="BU7" i="2"/>
  <c r="BA7" i="2"/>
  <c r="BO7" i="2"/>
  <c r="BB7" i="2"/>
  <c r="BF8" i="2"/>
  <c r="BJ7" i="2"/>
  <c r="BM7" i="2"/>
  <c r="BW7" i="2"/>
  <c r="AO7" i="2"/>
  <c r="BY7" i="2"/>
  <c r="AV7" i="2"/>
  <c r="AW7" i="2"/>
  <c r="AP7" i="2"/>
  <c r="AS7" i="2"/>
  <c r="BS7" i="2"/>
  <c r="AT8" i="2"/>
  <c r="AU8" i="2"/>
  <c r="AQ8" i="2"/>
  <c r="CE8" i="2"/>
  <c r="CG8" i="2"/>
  <c r="CI8" i="2"/>
  <c r="CJ8" i="2"/>
  <c r="CF8" i="2"/>
  <c r="CH8" i="2"/>
  <c r="CB8" i="2"/>
  <c r="CC8" i="2"/>
  <c r="CD8" i="2"/>
  <c r="AU9" i="2"/>
  <c r="AT9" i="2"/>
  <c r="AQ9" i="2"/>
  <c r="AR9" i="2"/>
  <c r="BB8" i="2"/>
  <c r="BF9" i="2"/>
  <c r="AP8" i="2"/>
  <c r="AS8" i="2"/>
  <c r="AO8" i="2"/>
  <c r="BO8" i="2"/>
  <c r="BS8" i="2"/>
  <c r="AZ8" i="2"/>
  <c r="BK8" i="2"/>
  <c r="BM8" i="2"/>
  <c r="AW8" i="2"/>
  <c r="BY8" i="2"/>
  <c r="BW8" i="2"/>
  <c r="BU8" i="2"/>
  <c r="BC8" i="2"/>
  <c r="BQ8" i="2"/>
  <c r="AY8" i="2"/>
  <c r="BA8" i="2"/>
  <c r="AV8" i="2"/>
  <c r="AX8" i="2"/>
  <c r="CG9" i="2"/>
  <c r="CI9" i="2"/>
  <c r="CE9" i="2"/>
  <c r="CF9" i="2"/>
  <c r="CH9" i="2"/>
  <c r="CJ9" i="2"/>
  <c r="CB9" i="2"/>
  <c r="CC9" i="2"/>
  <c r="CD9" i="2"/>
  <c r="AR10" i="2"/>
  <c r="BF10" i="2"/>
  <c r="AP9" i="2"/>
  <c r="AS9" i="2"/>
  <c r="AZ9" i="2"/>
  <c r="BC9" i="2"/>
  <c r="AY9" i="2"/>
  <c r="AV9" i="2"/>
  <c r="AO9" i="2"/>
  <c r="BJ9" i="2"/>
  <c r="AX9" i="2"/>
  <c r="BQ9" i="2"/>
  <c r="BK9" i="2"/>
  <c r="BM9" i="2"/>
  <c r="AW9" i="2"/>
  <c r="BA9" i="2"/>
  <c r="BS9" i="2"/>
  <c r="BW9" i="2"/>
  <c r="BY9" i="2"/>
  <c r="BO9" i="2"/>
  <c r="BU9" i="2"/>
  <c r="BB9" i="2"/>
  <c r="AU10" i="2"/>
  <c r="AQ10" i="2"/>
  <c r="AT10" i="2"/>
  <c r="CJ10" i="2"/>
  <c r="CF10" i="2"/>
  <c r="CH10" i="2"/>
  <c r="CE10" i="2"/>
  <c r="CG10" i="2"/>
  <c r="CI10" i="2"/>
  <c r="CB10" i="2"/>
  <c r="CD10" i="2"/>
  <c r="CC10" i="2"/>
  <c r="AO10" i="2"/>
  <c r="BQ10" i="2"/>
  <c r="AX10" i="2"/>
  <c r="BF11" i="2"/>
  <c r="AW10" i="2"/>
  <c r="BW10" i="2"/>
  <c r="BK10" i="2"/>
  <c r="BA10" i="2"/>
  <c r="AP10" i="2"/>
  <c r="AS10" i="2"/>
  <c r="AY10" i="2"/>
  <c r="BC10" i="2"/>
  <c r="BO10" i="2"/>
  <c r="BB10" i="2"/>
  <c r="BS10" i="2"/>
  <c r="BU10" i="2"/>
  <c r="BY10" i="2"/>
  <c r="BM10" i="2"/>
  <c r="AV10" i="2"/>
  <c r="AZ10" i="2"/>
  <c r="BH6" i="2"/>
  <c r="AR11" i="2"/>
  <c r="AQ11" i="2"/>
  <c r="AT11" i="2"/>
  <c r="AU11" i="2"/>
  <c r="BH7" i="2"/>
  <c r="CF11" i="2"/>
  <c r="CH11" i="2"/>
  <c r="CJ11" i="2"/>
  <c r="CG11" i="2"/>
  <c r="CI11" i="2"/>
  <c r="CE11" i="2"/>
  <c r="CC11" i="2"/>
  <c r="CD11" i="2"/>
  <c r="CB11" i="2"/>
  <c r="AQ12" i="2"/>
  <c r="AU12" i="2"/>
  <c r="AT12" i="2"/>
  <c r="AO11" i="2"/>
  <c r="BK11" i="2"/>
  <c r="AX11" i="2"/>
  <c r="BS11" i="2"/>
  <c r="BF12" i="2"/>
  <c r="BQ11" i="2"/>
  <c r="AV11" i="2"/>
  <c r="BO11" i="2"/>
  <c r="AP11" i="2"/>
  <c r="AS11" i="2"/>
  <c r="BB11" i="2"/>
  <c r="BU11" i="2"/>
  <c r="BY11" i="2"/>
  <c r="BC11" i="2"/>
  <c r="AW11" i="2"/>
  <c r="BW11" i="2"/>
  <c r="BM11" i="2"/>
  <c r="AY11" i="2"/>
  <c r="BA11" i="2"/>
  <c r="AZ11" i="2"/>
  <c r="AR12" i="2"/>
  <c r="CG12" i="2"/>
  <c r="CI12" i="2"/>
  <c r="CJ12" i="2"/>
  <c r="CF12" i="2"/>
  <c r="CH12" i="2"/>
  <c r="CE12" i="2"/>
  <c r="CD12" i="2"/>
  <c r="CB12" i="2"/>
  <c r="CC12" i="2"/>
  <c r="AR13" i="2"/>
  <c r="BO12" i="2"/>
  <c r="BW12" i="2"/>
  <c r="BQ12" i="2"/>
  <c r="AZ12" i="2"/>
  <c r="BK12" i="2"/>
  <c r="BU12" i="2"/>
  <c r="BB12" i="2"/>
  <c r="AO12" i="2"/>
  <c r="AY12" i="2"/>
  <c r="BM12" i="2"/>
  <c r="BA12" i="2"/>
  <c r="BF13" i="2"/>
  <c r="BS12" i="2"/>
  <c r="BJ12" i="2"/>
  <c r="BY12" i="2"/>
  <c r="AX12" i="2"/>
  <c r="AP12" i="2"/>
  <c r="AS12" i="2"/>
  <c r="AW12" i="2"/>
  <c r="AV12" i="2"/>
  <c r="BC12" i="2"/>
  <c r="AT13" i="2"/>
  <c r="AQ13" i="2"/>
  <c r="AU13" i="2"/>
  <c r="CF13" i="2"/>
  <c r="CH13" i="2"/>
  <c r="CJ13" i="2"/>
  <c r="CG13" i="2"/>
  <c r="CI13" i="2"/>
  <c r="CE13" i="2"/>
  <c r="CC13" i="2"/>
  <c r="CD13" i="2"/>
  <c r="CB13" i="2"/>
  <c r="BJ13" i="2"/>
  <c r="BY13" i="2"/>
  <c r="BA13" i="2"/>
  <c r="AV13" i="2"/>
  <c r="BW13" i="2"/>
  <c r="BQ13" i="2"/>
  <c r="BC13" i="2"/>
  <c r="BO13" i="2"/>
  <c r="AO13" i="2"/>
  <c r="BU13" i="2"/>
  <c r="AX13" i="2"/>
  <c r="BF14" i="2"/>
  <c r="BS13" i="2"/>
  <c r="BK13" i="2"/>
  <c r="AW13" i="2"/>
  <c r="BM13" i="2"/>
  <c r="AY13" i="2"/>
  <c r="AP13" i="2"/>
  <c r="AS13" i="2"/>
  <c r="AZ13" i="2"/>
  <c r="BB13" i="2"/>
  <c r="AU14" i="2"/>
  <c r="AT14" i="2"/>
  <c r="AQ14" i="2"/>
  <c r="AR14" i="2"/>
  <c r="CJ14" i="2"/>
  <c r="CH14" i="2"/>
  <c r="CI14" i="2"/>
  <c r="CF14" i="2"/>
  <c r="CG14" i="2"/>
  <c r="CE14" i="2"/>
  <c r="CB14" i="2"/>
  <c r="CC14" i="2"/>
  <c r="CD14" i="2"/>
  <c r="AX14" i="2"/>
  <c r="BO14" i="2"/>
  <c r="BS14" i="2"/>
  <c r="BC14" i="2"/>
  <c r="BM14" i="2"/>
  <c r="BW14" i="2"/>
  <c r="AP14" i="2"/>
  <c r="AS14" i="2"/>
  <c r="BK14" i="2"/>
  <c r="BB14" i="2"/>
  <c r="AO14" i="2"/>
  <c r="AY14" i="2"/>
  <c r="AW14" i="2"/>
  <c r="BJ14" i="2"/>
  <c r="BQ14" i="2"/>
  <c r="AV14" i="2"/>
  <c r="AZ14" i="2"/>
  <c r="BY14" i="2"/>
  <c r="BA14" i="2"/>
  <c r="BF15" i="2"/>
  <c r="BU14" i="2"/>
  <c r="AR15" i="2"/>
  <c r="AQ15" i="2"/>
  <c r="AU15" i="2"/>
  <c r="AT15" i="2"/>
  <c r="CG15" i="2"/>
  <c r="CI15" i="2"/>
  <c r="CF15" i="2"/>
  <c r="CH15" i="2"/>
  <c r="CJ15" i="2"/>
  <c r="CE15" i="2"/>
  <c r="CB15" i="2"/>
  <c r="CC15" i="2"/>
  <c r="CD15" i="2"/>
  <c r="AZ15" i="2"/>
  <c r="BO15" i="2"/>
  <c r="BW15" i="2"/>
  <c r="BQ15" i="2"/>
  <c r="BJ15" i="2"/>
  <c r="AV15" i="2"/>
  <c r="BS15" i="2"/>
  <c r="BB15" i="2"/>
  <c r="AX15" i="2"/>
  <c r="AW15" i="2"/>
  <c r="BF16" i="2"/>
  <c r="BA15" i="2"/>
  <c r="BM15" i="2"/>
  <c r="AY15" i="2"/>
  <c r="AP15" i="2"/>
  <c r="AS15" i="2"/>
  <c r="BK15" i="2"/>
  <c r="BC15" i="2"/>
  <c r="AO15" i="2"/>
  <c r="BY15" i="2"/>
  <c r="BU15" i="2"/>
  <c r="AR16" i="2"/>
  <c r="AT16" i="2"/>
  <c r="AQ16" i="2"/>
  <c r="AU16" i="2"/>
  <c r="CE16" i="2"/>
  <c r="CI16" i="2"/>
  <c r="CJ16" i="2"/>
  <c r="CF16" i="2"/>
  <c r="CG16" i="2"/>
  <c r="CH16" i="2"/>
  <c r="CD16" i="2"/>
  <c r="CC16" i="2"/>
  <c r="CB16" i="2"/>
  <c r="AU17" i="2"/>
  <c r="AQ17" i="2"/>
  <c r="AT17" i="2"/>
  <c r="BW16" i="2"/>
  <c r="AP16" i="2"/>
  <c r="AS16" i="2"/>
  <c r="BM16" i="2"/>
  <c r="BY16" i="2"/>
  <c r="BK16" i="2"/>
  <c r="BQ16" i="2"/>
  <c r="BA16" i="2"/>
  <c r="BC16" i="2"/>
  <c r="AO16" i="2"/>
  <c r="AZ16" i="2"/>
  <c r="AY16" i="2"/>
  <c r="AW16" i="2"/>
  <c r="BS16" i="2"/>
  <c r="BF17" i="2"/>
  <c r="AV16" i="2"/>
  <c r="BO16" i="2"/>
  <c r="AX16" i="2"/>
  <c r="BU16" i="2"/>
  <c r="BB16" i="2"/>
  <c r="AR17" i="2"/>
  <c r="CF17" i="2"/>
  <c r="CH17" i="2"/>
  <c r="CI17" i="2"/>
  <c r="CE17" i="2"/>
  <c r="CG17" i="2"/>
  <c r="CJ17" i="2"/>
  <c r="CC17" i="2"/>
  <c r="CD17" i="2"/>
  <c r="CB17" i="2"/>
  <c r="BF18" i="2"/>
  <c r="BO17" i="2"/>
  <c r="BA17" i="2"/>
  <c r="AO17" i="2"/>
  <c r="BM17" i="2"/>
  <c r="BB17" i="2"/>
  <c r="BW17" i="2"/>
  <c r="BY17" i="2"/>
  <c r="AW17" i="2"/>
  <c r="AV17" i="2"/>
  <c r="BC17" i="2"/>
  <c r="BQ17" i="2"/>
  <c r="BJ17" i="2"/>
  <c r="AX17" i="2"/>
  <c r="AZ17" i="2"/>
  <c r="BK17" i="2"/>
  <c r="BU17" i="2"/>
  <c r="AP17" i="2"/>
  <c r="AS17" i="2"/>
  <c r="BS17" i="2"/>
  <c r="AY17" i="2"/>
  <c r="AR18" i="2"/>
  <c r="AQ18" i="2"/>
  <c r="AT18" i="2"/>
  <c r="AU18" i="2"/>
  <c r="CG18" i="2"/>
  <c r="CI18" i="2"/>
  <c r="CF18" i="2"/>
  <c r="CH18" i="2"/>
  <c r="CJ18" i="2"/>
  <c r="CE18" i="2"/>
  <c r="CB18" i="2"/>
  <c r="CC18" i="2"/>
  <c r="CD18" i="2"/>
  <c r="AR19" i="2"/>
  <c r="AT19" i="2"/>
  <c r="AU19" i="2"/>
  <c r="AQ19" i="2"/>
  <c r="AZ18" i="2"/>
  <c r="BM18" i="2"/>
  <c r="AO18" i="2"/>
  <c r="BU18" i="2"/>
  <c r="AW18" i="2"/>
  <c r="BY18" i="2"/>
  <c r="AP18" i="2"/>
  <c r="AS18" i="2"/>
  <c r="BF19" i="2"/>
  <c r="BB18" i="2"/>
  <c r="BQ18" i="2"/>
  <c r="BA18" i="2"/>
  <c r="BK18" i="2"/>
  <c r="BW18" i="2"/>
  <c r="BS18" i="2"/>
  <c r="AY18" i="2"/>
  <c r="AX18" i="2"/>
  <c r="BO18" i="2"/>
  <c r="BC18" i="2"/>
  <c r="AV18" i="2"/>
  <c r="CI19" i="2"/>
  <c r="CE19" i="2"/>
  <c r="CG19" i="2"/>
  <c r="CJ19" i="2"/>
  <c r="CF19" i="2"/>
  <c r="CH19" i="2"/>
  <c r="CB19" i="2"/>
  <c r="CD19" i="2"/>
  <c r="CC19" i="2"/>
  <c r="BU19" i="2"/>
  <c r="AX19" i="2"/>
  <c r="AY19" i="2"/>
  <c r="BJ19" i="2"/>
  <c r="AV19" i="2"/>
  <c r="AW19" i="2"/>
  <c r="AO19" i="2"/>
  <c r="BY19" i="2"/>
  <c r="AP19" i="2"/>
  <c r="AS19" i="2"/>
  <c r="BA19" i="2"/>
  <c r="BM19" i="2"/>
  <c r="BO19" i="2"/>
  <c r="BS19" i="2"/>
  <c r="BC19" i="2"/>
  <c r="BF20" i="2"/>
  <c r="BK19" i="2"/>
  <c r="BW19" i="2"/>
  <c r="BB19" i="2"/>
  <c r="AZ19" i="2"/>
  <c r="BQ19" i="2"/>
  <c r="AT20" i="2"/>
  <c r="AQ20" i="2"/>
  <c r="AU20" i="2"/>
  <c r="AR20" i="2"/>
  <c r="CE20" i="2"/>
  <c r="CG20" i="2"/>
  <c r="CI20" i="2"/>
  <c r="CF20" i="2"/>
  <c r="CH20" i="2"/>
  <c r="CJ20" i="2"/>
  <c r="CC20" i="2"/>
  <c r="CB20" i="2"/>
  <c r="CD20" i="2"/>
  <c r="BC20" i="2"/>
  <c r="BY20" i="2"/>
  <c r="AO20" i="2"/>
  <c r="AW20" i="2"/>
  <c r="AY20" i="2"/>
  <c r="BA20" i="2"/>
  <c r="BB20" i="2"/>
  <c r="BQ20" i="2"/>
  <c r="AP20" i="2"/>
  <c r="AS20" i="2"/>
  <c r="AX20" i="2"/>
  <c r="BU20" i="2"/>
  <c r="AV20" i="2"/>
  <c r="BO20" i="2"/>
  <c r="BF21" i="2"/>
  <c r="BM20" i="2"/>
  <c r="BW20" i="2"/>
  <c r="AZ20" i="2"/>
  <c r="BS20" i="2"/>
  <c r="BK20" i="2"/>
  <c r="AQ21" i="2"/>
  <c r="AT21" i="2"/>
  <c r="AU21" i="2"/>
  <c r="AR21" i="2"/>
  <c r="CI21" i="2"/>
  <c r="CE21" i="2"/>
  <c r="CG21" i="2"/>
  <c r="CJ21" i="2"/>
  <c r="CF21" i="2"/>
  <c r="CH21" i="2"/>
  <c r="CC21" i="2"/>
  <c r="CD21" i="2"/>
  <c r="CB21" i="2"/>
  <c r="AR22" i="2"/>
  <c r="AX21" i="2"/>
  <c r="BA21" i="2"/>
  <c r="AZ21" i="2"/>
  <c r="BK21" i="2"/>
  <c r="BC21" i="2"/>
  <c r="AV21" i="2"/>
  <c r="BU21" i="2"/>
  <c r="BQ21" i="2"/>
  <c r="AW21" i="2"/>
  <c r="AP21" i="2"/>
  <c r="AS21" i="2"/>
  <c r="BW21" i="2"/>
  <c r="BJ21" i="2"/>
  <c r="BB21" i="2"/>
  <c r="AY21" i="2"/>
  <c r="BM21" i="2"/>
  <c r="AO21" i="2"/>
  <c r="BY21" i="2"/>
  <c r="BO21" i="2"/>
  <c r="BF22" i="2"/>
  <c r="BS21" i="2"/>
  <c r="AQ22" i="2"/>
  <c r="AU22" i="2"/>
  <c r="AT22" i="2"/>
  <c r="CE22" i="2"/>
  <c r="CJ22" i="2"/>
  <c r="CG22" i="2"/>
  <c r="CH22" i="2"/>
  <c r="CF22" i="2"/>
  <c r="CI22" i="2"/>
  <c r="CC22" i="2"/>
  <c r="CD22" i="2"/>
  <c r="CB22" i="2"/>
  <c r="BY22" i="2"/>
  <c r="BC22" i="2"/>
  <c r="BU22" i="2"/>
  <c r="AV22" i="2"/>
  <c r="AW22" i="2"/>
  <c r="BO22" i="2"/>
  <c r="BA22" i="2"/>
  <c r="BW22" i="2"/>
  <c r="AO22" i="2"/>
  <c r="BM22" i="2"/>
  <c r="AP22" i="2"/>
  <c r="AS22" i="2"/>
  <c r="AZ22" i="2"/>
  <c r="AX22" i="2"/>
  <c r="AY22" i="2"/>
  <c r="BK22" i="2"/>
  <c r="BS22" i="2"/>
  <c r="BQ22" i="2"/>
  <c r="BB22" i="2"/>
  <c r="BF23" i="2"/>
  <c r="AU23" i="2"/>
  <c r="AQ23" i="2"/>
  <c r="AT23" i="2"/>
  <c r="AR23" i="2"/>
  <c r="CF23" i="2"/>
  <c r="CH23" i="2"/>
  <c r="CG23" i="2"/>
  <c r="CI23" i="2"/>
  <c r="CJ23" i="2"/>
  <c r="CE23" i="2"/>
  <c r="CB23" i="2"/>
  <c r="CC23" i="2"/>
  <c r="CD23" i="2"/>
  <c r="BO23" i="2"/>
  <c r="BY23" i="2"/>
  <c r="AZ23" i="2"/>
  <c r="AP23" i="2"/>
  <c r="AS23" i="2"/>
  <c r="BS23" i="2"/>
  <c r="BW23" i="2"/>
  <c r="BQ23" i="2"/>
  <c r="BB23" i="2"/>
  <c r="BK23" i="2"/>
  <c r="BF24" i="2"/>
  <c r="AY23" i="2"/>
  <c r="AO23" i="2"/>
  <c r="BM23" i="2"/>
  <c r="BU23" i="2"/>
  <c r="AV23" i="2"/>
  <c r="BC23" i="2"/>
  <c r="AW23" i="2"/>
  <c r="BJ23" i="2"/>
  <c r="AX23" i="2"/>
  <c r="BA23" i="2"/>
  <c r="AR24" i="2"/>
  <c r="AQ24" i="2"/>
  <c r="AU24" i="2"/>
  <c r="AT24" i="2"/>
  <c r="CF24" i="2"/>
  <c r="CH24" i="2"/>
  <c r="CJ24" i="2"/>
  <c r="CE24" i="2"/>
  <c r="CG24" i="2"/>
  <c r="CI24" i="2"/>
  <c r="CD24" i="2"/>
  <c r="CB24" i="2"/>
  <c r="CC24" i="2"/>
  <c r="AT25" i="2"/>
  <c r="AQ25" i="2"/>
  <c r="AU25" i="2"/>
  <c r="BO24" i="2"/>
  <c r="BA24" i="2"/>
  <c r="BY24" i="2"/>
  <c r="BB24" i="2"/>
  <c r="BW24" i="2"/>
  <c r="AV24" i="2"/>
  <c r="AO24" i="2"/>
  <c r="AZ24" i="2"/>
  <c r="BF25" i="2"/>
  <c r="BU24" i="2"/>
  <c r="AW24" i="2"/>
  <c r="BQ24" i="2"/>
  <c r="AP24" i="2"/>
  <c r="AS24" i="2"/>
  <c r="BC24" i="2"/>
  <c r="BS24" i="2"/>
  <c r="BM24" i="2"/>
  <c r="AX24" i="2"/>
  <c r="AY24" i="2"/>
  <c r="BK24" i="2"/>
  <c r="AR25" i="2"/>
  <c r="CI25" i="2"/>
  <c r="CE25" i="2"/>
  <c r="CG25" i="2"/>
  <c r="CJ25" i="2"/>
  <c r="CF25" i="2"/>
  <c r="CH25" i="2"/>
  <c r="CC25" i="2"/>
  <c r="CD25" i="2"/>
  <c r="CB25" i="2"/>
  <c r="AR26" i="2"/>
  <c r="BC25" i="2"/>
  <c r="BO25" i="2"/>
  <c r="AO25" i="2"/>
  <c r="BW25" i="2"/>
  <c r="AZ25" i="2"/>
  <c r="BQ25" i="2"/>
  <c r="BA25" i="2"/>
  <c r="BM25" i="2"/>
  <c r="AY25" i="2"/>
  <c r="BF26" i="2"/>
  <c r="BS25" i="2"/>
  <c r="AW25" i="2"/>
  <c r="BY25" i="2"/>
  <c r="BU25" i="2"/>
  <c r="BJ25" i="2"/>
  <c r="AX25" i="2"/>
  <c r="AP25" i="2"/>
  <c r="AS25" i="2"/>
  <c r="AV25" i="2"/>
  <c r="BB25" i="2"/>
  <c r="BK25" i="2"/>
  <c r="AU26" i="2"/>
  <c r="AT26" i="2"/>
  <c r="AQ26" i="2"/>
  <c r="CF26" i="2"/>
  <c r="CH26" i="2"/>
  <c r="CJ26" i="2"/>
  <c r="CE26" i="2"/>
  <c r="CG26" i="2"/>
  <c r="CI26" i="2"/>
  <c r="CC26" i="2"/>
  <c r="CB26" i="2"/>
  <c r="CD26" i="2"/>
  <c r="AQ27" i="2"/>
  <c r="AT27" i="2"/>
  <c r="AU27" i="2"/>
  <c r="BJ26" i="2"/>
  <c r="BC26" i="2"/>
  <c r="BF27" i="2"/>
  <c r="BB26" i="2"/>
  <c r="AV26" i="2"/>
  <c r="AO26" i="2"/>
  <c r="AW26" i="2"/>
  <c r="BS26" i="2"/>
  <c r="AY26" i="2"/>
  <c r="BM26" i="2"/>
  <c r="BO26" i="2"/>
  <c r="BQ26" i="2"/>
  <c r="AZ26" i="2"/>
  <c r="BU26" i="2"/>
  <c r="BA26" i="2"/>
  <c r="BW26" i="2"/>
  <c r="BK26" i="2"/>
  <c r="BY26" i="2"/>
  <c r="AX26" i="2"/>
  <c r="AP26" i="2"/>
  <c r="AS26" i="2"/>
  <c r="AR27" i="2"/>
  <c r="CI27" i="2"/>
  <c r="CE27" i="2"/>
  <c r="CJ27" i="2"/>
  <c r="CG27" i="2"/>
  <c r="CH27" i="2"/>
  <c r="CF27" i="2"/>
  <c r="CB27" i="2"/>
  <c r="CC27" i="2"/>
  <c r="CD27" i="2"/>
  <c r="AR28" i="2"/>
  <c r="BO27" i="2"/>
  <c r="AZ27" i="2"/>
  <c r="BW27" i="2"/>
  <c r="BK27" i="2"/>
  <c r="AO27" i="2"/>
  <c r="BF28" i="2"/>
  <c r="BM27" i="2"/>
  <c r="BU27" i="2"/>
  <c r="BB27" i="2"/>
  <c r="BY27" i="2"/>
  <c r="AW27" i="2"/>
  <c r="BS27" i="2"/>
  <c r="BA27" i="2"/>
  <c r="AP27" i="2"/>
  <c r="AS27" i="2"/>
  <c r="AX27" i="2"/>
  <c r="BC27" i="2"/>
  <c r="AV27" i="2"/>
  <c r="BQ27" i="2"/>
  <c r="AY27" i="2"/>
  <c r="AT28" i="2"/>
  <c r="AQ28" i="2"/>
  <c r="AU28" i="2"/>
  <c r="CE28" i="2"/>
  <c r="CG28" i="2"/>
  <c r="CI28" i="2"/>
  <c r="CF28" i="2"/>
  <c r="CH28" i="2"/>
  <c r="CJ28" i="2"/>
  <c r="CB28" i="2"/>
  <c r="CC28" i="2"/>
  <c r="CD28" i="2"/>
  <c r="AQ29" i="2"/>
  <c r="AU29" i="2"/>
  <c r="AT29" i="2"/>
  <c r="AW28" i="2"/>
  <c r="AY28" i="2"/>
  <c r="BM28" i="2"/>
  <c r="BJ28" i="2"/>
  <c r="BF29" i="2"/>
  <c r="AV28" i="2"/>
  <c r="BY28" i="2"/>
  <c r="BB28" i="2"/>
  <c r="AO28" i="2"/>
  <c r="BC28" i="2"/>
  <c r="BA28" i="2"/>
  <c r="BO28" i="2"/>
  <c r="BW28" i="2"/>
  <c r="BK28" i="2"/>
  <c r="BS28" i="2"/>
  <c r="AP28" i="2"/>
  <c r="AS28" i="2"/>
  <c r="BU28" i="2"/>
  <c r="AZ28" i="2"/>
  <c r="BQ28" i="2"/>
  <c r="AX28" i="2"/>
  <c r="AR29" i="2"/>
  <c r="CG29" i="2"/>
  <c r="CJ29" i="2"/>
  <c r="CF29" i="2"/>
  <c r="CH29" i="2"/>
  <c r="CI29" i="2"/>
  <c r="CE29" i="2"/>
  <c r="CB29" i="2"/>
  <c r="CD29" i="2"/>
  <c r="CC29" i="2"/>
  <c r="AR30" i="2"/>
  <c r="AO29" i="2"/>
  <c r="AX29" i="2"/>
  <c r="BK29" i="2"/>
  <c r="AZ29" i="2"/>
  <c r="BJ29" i="2"/>
  <c r="AV29" i="2"/>
  <c r="BM29" i="2"/>
  <c r="BF30" i="2"/>
  <c r="BW29" i="2"/>
  <c r="BY29" i="2"/>
  <c r="BA29" i="2"/>
  <c r="BQ29" i="2"/>
  <c r="AP29" i="2"/>
  <c r="AS29" i="2"/>
  <c r="AY29" i="2"/>
  <c r="BB29" i="2"/>
  <c r="BO29" i="2"/>
  <c r="BC29" i="2"/>
  <c r="AW29" i="2"/>
  <c r="BS29" i="2"/>
  <c r="BU29" i="2"/>
  <c r="AT30" i="2"/>
  <c r="AU30" i="2"/>
  <c r="AQ30" i="2"/>
  <c r="CE30" i="2"/>
  <c r="CG30" i="2"/>
  <c r="CI30" i="2"/>
  <c r="CF30" i="2"/>
  <c r="CH30" i="2"/>
  <c r="CJ30" i="2"/>
  <c r="CD30" i="2"/>
  <c r="CB30" i="2"/>
  <c r="CC30" i="2"/>
  <c r="BW30" i="2"/>
  <c r="BF31" i="2"/>
  <c r="BC30" i="2"/>
  <c r="AV30" i="2"/>
  <c r="AO30" i="2"/>
  <c r="AZ30" i="2"/>
  <c r="BS30" i="2"/>
  <c r="AY30" i="2"/>
  <c r="BB30" i="2"/>
  <c r="BU30" i="2"/>
  <c r="BY30" i="2"/>
  <c r="AX30" i="2"/>
  <c r="AW30" i="2"/>
  <c r="BM30" i="2"/>
  <c r="BK30" i="2"/>
  <c r="AP30" i="2"/>
  <c r="AS30" i="2"/>
  <c r="BO30" i="2"/>
  <c r="BA30" i="2"/>
  <c r="BQ30" i="2"/>
  <c r="AU31" i="2"/>
  <c r="AQ31" i="2"/>
  <c r="AT31" i="2"/>
  <c r="AR31" i="2"/>
  <c r="CF31" i="2"/>
  <c r="CH31" i="2"/>
  <c r="CI31" i="2"/>
  <c r="CG31" i="2"/>
  <c r="CE31" i="2"/>
  <c r="CJ31" i="2"/>
  <c r="CB31" i="2"/>
  <c r="CC31" i="2"/>
  <c r="CD31" i="2"/>
  <c r="AR32" i="2"/>
  <c r="AY31" i="2"/>
  <c r="BY31" i="2"/>
  <c r="BO31" i="2"/>
  <c r="AV31" i="2"/>
  <c r="BQ31" i="2"/>
  <c r="BB31" i="2"/>
  <c r="BK31" i="2"/>
  <c r="AX31" i="2"/>
  <c r="AO31" i="2"/>
  <c r="BM31" i="2"/>
  <c r="BC31" i="2"/>
  <c r="BW31" i="2"/>
  <c r="BS31" i="2"/>
  <c r="AP31" i="2"/>
  <c r="AS31" i="2"/>
  <c r="BF32" i="2"/>
  <c r="AZ31" i="2"/>
  <c r="BU31" i="2"/>
  <c r="BA31" i="2"/>
  <c r="AW31" i="2"/>
  <c r="AT32" i="2"/>
  <c r="AU32" i="2"/>
  <c r="AQ32" i="2"/>
  <c r="CE32" i="2"/>
  <c r="CG32" i="2"/>
  <c r="CI32" i="2"/>
  <c r="CF32" i="2"/>
  <c r="CH32" i="2"/>
  <c r="CJ32" i="2"/>
  <c r="CB32" i="2"/>
  <c r="CD32" i="2"/>
  <c r="CC32" i="2"/>
  <c r="AU33" i="2"/>
  <c r="AT33" i="2"/>
  <c r="AQ33" i="2"/>
  <c r="BM32" i="2"/>
  <c r="BA32" i="2"/>
  <c r="BC32" i="2"/>
  <c r="BO32" i="2"/>
  <c r="BU32" i="2"/>
  <c r="BS32" i="2"/>
  <c r="AW32" i="2"/>
  <c r="AX32" i="2"/>
  <c r="AO32" i="2"/>
  <c r="BK32" i="2"/>
  <c r="AZ32" i="2"/>
  <c r="BB32" i="2"/>
  <c r="BF33" i="2"/>
  <c r="BY32" i="2"/>
  <c r="AV32" i="2"/>
  <c r="BW32" i="2"/>
  <c r="AY32" i="2"/>
  <c r="BQ32" i="2"/>
  <c r="AP32" i="2"/>
  <c r="AS32" i="2"/>
  <c r="AR33" i="2"/>
  <c r="CI33" i="2"/>
  <c r="CE33" i="2"/>
  <c r="CG33" i="2"/>
  <c r="CJ33" i="2"/>
  <c r="CF33" i="2"/>
  <c r="CH33" i="2"/>
  <c r="CD33" i="2"/>
  <c r="CC33" i="2"/>
  <c r="CB33" i="2"/>
  <c r="AR34" i="2"/>
  <c r="AU34" i="2"/>
  <c r="AT34" i="2"/>
  <c r="AQ34" i="2"/>
  <c r="BK33" i="2"/>
  <c r="AW33" i="2"/>
  <c r="AV33" i="2"/>
  <c r="BY33" i="2"/>
  <c r="AY33" i="2"/>
  <c r="BQ33" i="2"/>
  <c r="BA33" i="2"/>
  <c r="BS33" i="2"/>
  <c r="BW33" i="2"/>
  <c r="BM33" i="2"/>
  <c r="BB33" i="2"/>
  <c r="AO33" i="2"/>
  <c r="BC33" i="2"/>
  <c r="BF34" i="2"/>
  <c r="AP33" i="2"/>
  <c r="AS33" i="2"/>
  <c r="AZ33" i="2"/>
  <c r="AX33" i="2"/>
  <c r="BU33" i="2"/>
  <c r="BO33" i="2"/>
  <c r="BJ33" i="2"/>
  <c r="CF34" i="2"/>
  <c r="CH34" i="2"/>
  <c r="CJ34" i="2"/>
  <c r="CE34" i="2"/>
  <c r="CG34" i="2"/>
  <c r="CI34" i="2"/>
  <c r="CD34" i="2"/>
  <c r="CC34" i="2"/>
  <c r="CB34" i="2"/>
  <c r="AQ35" i="2"/>
  <c r="AU35" i="2"/>
  <c r="AT35" i="2"/>
  <c r="AR35" i="2"/>
  <c r="BO34" i="2"/>
  <c r="BC34" i="2"/>
  <c r="BM34" i="2"/>
  <c r="AO34" i="2"/>
  <c r="BB34" i="2"/>
  <c r="AZ34" i="2"/>
  <c r="BW34" i="2"/>
  <c r="AY34" i="2"/>
  <c r="AP34" i="2"/>
  <c r="AS34" i="2"/>
  <c r="BY34" i="2"/>
  <c r="AV34" i="2"/>
  <c r="BK34" i="2"/>
  <c r="AW34" i="2"/>
  <c r="AX34" i="2"/>
  <c r="BJ34" i="2"/>
  <c r="BQ34" i="2"/>
  <c r="BF35" i="2"/>
  <c r="BS34" i="2"/>
  <c r="BA34" i="2"/>
  <c r="BU34" i="2"/>
  <c r="CJ35" i="2"/>
  <c r="CG35" i="2"/>
  <c r="CI35" i="2"/>
  <c r="CH35" i="2"/>
  <c r="CE35" i="2"/>
  <c r="CF35" i="2"/>
  <c r="CC35" i="2"/>
  <c r="CD35" i="2"/>
  <c r="CB35" i="2"/>
  <c r="BU35" i="2"/>
  <c r="AX35" i="2"/>
  <c r="BQ35" i="2"/>
  <c r="BM35" i="2"/>
  <c r="BJ35" i="2"/>
  <c r="BK35" i="2"/>
  <c r="AV35" i="2"/>
  <c r="AP35" i="2"/>
  <c r="AS35" i="2"/>
  <c r="AZ35" i="2"/>
  <c r="AO35" i="2"/>
  <c r="AW35" i="2"/>
  <c r="BA35" i="2"/>
  <c r="BF36" i="2"/>
  <c r="BC35" i="2"/>
  <c r="BY35" i="2"/>
  <c r="BW35" i="2"/>
  <c r="AY35" i="2"/>
  <c r="BO35" i="2"/>
  <c r="BS35" i="2"/>
  <c r="BB35" i="2"/>
  <c r="AR36" i="2"/>
  <c r="AU36" i="2"/>
  <c r="AQ36" i="2"/>
  <c r="AT36" i="2"/>
  <c r="CE36" i="2"/>
  <c r="CG36" i="2"/>
  <c r="CI36" i="2"/>
  <c r="CF36" i="2"/>
  <c r="CH36" i="2"/>
  <c r="CJ36" i="2"/>
  <c r="CB36" i="2"/>
  <c r="CC36" i="2"/>
  <c r="CD36" i="2"/>
  <c r="AU37" i="2"/>
  <c r="AQ37" i="2"/>
  <c r="AT37" i="2"/>
  <c r="AR37" i="2"/>
  <c r="BA36" i="2"/>
  <c r="BC36" i="2"/>
  <c r="AY36" i="2"/>
  <c r="BU36" i="2"/>
  <c r="BK36" i="2"/>
  <c r="BW36" i="2"/>
  <c r="AX36" i="2"/>
  <c r="BM36" i="2"/>
  <c r="AZ36" i="2"/>
  <c r="BQ36" i="2"/>
  <c r="BO36" i="2"/>
  <c r="AP36" i="2"/>
  <c r="AS36" i="2"/>
  <c r="BF37" i="2"/>
  <c r="BB36" i="2"/>
  <c r="BS36" i="2"/>
  <c r="BY36" i="2"/>
  <c r="AW36" i="2"/>
  <c r="AV36" i="2"/>
  <c r="AO36" i="2"/>
  <c r="CJ37" i="2"/>
  <c r="CF37" i="2"/>
  <c r="CH37" i="2"/>
  <c r="CI37" i="2"/>
  <c r="CE37" i="2"/>
  <c r="CG37" i="2"/>
  <c r="CB37" i="2"/>
  <c r="CC37" i="2"/>
  <c r="CD37" i="2"/>
  <c r="AT38" i="2"/>
  <c r="AQ38" i="2"/>
  <c r="AU38" i="2"/>
  <c r="AV37" i="2"/>
  <c r="BM37" i="2"/>
  <c r="BW37" i="2"/>
  <c r="BF38" i="2"/>
  <c r="AP37" i="2"/>
  <c r="AS37" i="2"/>
  <c r="BK37" i="2"/>
  <c r="AW37" i="2"/>
  <c r="AZ37" i="2"/>
  <c r="BO37" i="2"/>
  <c r="AO37" i="2"/>
  <c r="BB37" i="2"/>
  <c r="BA37" i="2"/>
  <c r="BQ37" i="2"/>
  <c r="BS37" i="2"/>
  <c r="BC37" i="2"/>
  <c r="AY37" i="2"/>
  <c r="AX37" i="2"/>
  <c r="BY37" i="2"/>
  <c r="BU37" i="2"/>
  <c r="AR38" i="2"/>
  <c r="CG38" i="2"/>
  <c r="CI38" i="2"/>
  <c r="CF38" i="2"/>
  <c r="CH38" i="2"/>
  <c r="CJ38" i="2"/>
  <c r="CE38" i="2"/>
  <c r="CC38" i="2"/>
  <c r="CB38" i="2"/>
  <c r="CD38" i="2"/>
  <c r="AR39" i="2"/>
  <c r="AY38" i="2"/>
  <c r="BQ38" i="2"/>
  <c r="BM38" i="2"/>
  <c r="AX38" i="2"/>
  <c r="BS38" i="2"/>
  <c r="BW38" i="2"/>
  <c r="BF39" i="2"/>
  <c r="BK38" i="2"/>
  <c r="BO38" i="2"/>
  <c r="AW38" i="2"/>
  <c r="BU38" i="2"/>
  <c r="AP38" i="2"/>
  <c r="AS38" i="2"/>
  <c r="BC38" i="2"/>
  <c r="BA38" i="2"/>
  <c r="BB38" i="2"/>
  <c r="AO38" i="2"/>
  <c r="AV38" i="2"/>
  <c r="BY38" i="2"/>
  <c r="AZ38" i="2"/>
  <c r="AQ39" i="2"/>
  <c r="AU39" i="2"/>
  <c r="AT39" i="2"/>
  <c r="CI39" i="2"/>
  <c r="CE39" i="2"/>
  <c r="CH39" i="2"/>
  <c r="CJ39" i="2"/>
  <c r="CF39" i="2"/>
  <c r="CG39" i="2"/>
  <c r="CB39" i="2"/>
  <c r="CC39" i="2"/>
  <c r="CD39" i="2"/>
  <c r="AT40" i="2"/>
  <c r="AQ40" i="2"/>
  <c r="AU40" i="2"/>
  <c r="AO39" i="2"/>
  <c r="AW39" i="2"/>
  <c r="BA39" i="2"/>
  <c r="AV39" i="2"/>
  <c r="BJ39" i="2"/>
  <c r="BF40" i="2"/>
  <c r="BB39" i="2"/>
  <c r="AY39" i="2"/>
  <c r="BO39" i="2"/>
  <c r="BK39" i="2"/>
  <c r="AP39" i="2"/>
  <c r="AS39" i="2"/>
  <c r="BQ39" i="2"/>
  <c r="AX39" i="2"/>
  <c r="BU39" i="2"/>
  <c r="BY39" i="2"/>
  <c r="BC39" i="2"/>
  <c r="BW39" i="2"/>
  <c r="BS39" i="2"/>
  <c r="BM39" i="2"/>
  <c r="AZ39" i="2"/>
  <c r="AR40" i="2"/>
  <c r="CE40" i="2"/>
  <c r="CG40" i="2"/>
  <c r="CI40" i="2"/>
  <c r="CF40" i="2"/>
  <c r="CH40" i="2"/>
  <c r="CJ40" i="2"/>
  <c r="CB40" i="2"/>
  <c r="CD40" i="2"/>
  <c r="CC40" i="2"/>
  <c r="BX39" i="2"/>
  <c r="BM40" i="2"/>
  <c r="AO40" i="2"/>
  <c r="BK40" i="2"/>
  <c r="AV40" i="2"/>
  <c r="BW40" i="2"/>
  <c r="BQ40" i="2"/>
  <c r="AY40" i="2"/>
  <c r="BC40" i="2"/>
  <c r="AP40" i="2"/>
  <c r="AS40" i="2"/>
  <c r="BU40" i="2"/>
  <c r="BS40" i="2"/>
  <c r="BO40" i="2"/>
  <c r="BA40" i="2"/>
  <c r="BY40" i="2"/>
  <c r="AW40" i="2"/>
  <c r="AX40" i="2"/>
  <c r="BB40" i="2"/>
  <c r="BF41" i="2"/>
  <c r="AZ40" i="2"/>
  <c r="AT41" i="2"/>
  <c r="AU41" i="2"/>
  <c r="AQ41" i="2"/>
  <c r="AR41" i="2"/>
  <c r="CI41" i="2"/>
  <c r="CE41" i="2"/>
  <c r="CG41" i="2"/>
  <c r="CJ41" i="2"/>
  <c r="CF41" i="2"/>
  <c r="CH41" i="2"/>
  <c r="CC41" i="2"/>
  <c r="CD41" i="2"/>
  <c r="CB41" i="2"/>
  <c r="AR42" i="2"/>
  <c r="AU42" i="2"/>
  <c r="AQ42" i="2"/>
  <c r="AT42" i="2"/>
  <c r="BW41" i="2"/>
  <c r="AX41" i="2"/>
  <c r="AV41" i="2"/>
  <c r="BF42" i="2"/>
  <c r="BO41" i="2"/>
  <c r="BB41" i="2"/>
  <c r="BK41" i="2"/>
  <c r="AP41" i="2"/>
  <c r="AS41" i="2"/>
  <c r="AW41" i="2"/>
  <c r="AZ41" i="2"/>
  <c r="BM41" i="2"/>
  <c r="BY41" i="2"/>
  <c r="BQ41" i="2"/>
  <c r="BA41" i="2"/>
  <c r="BC41" i="2"/>
  <c r="AO41" i="2"/>
  <c r="BJ41" i="2"/>
  <c r="BU41" i="2"/>
  <c r="BS41" i="2"/>
  <c r="AY41" i="2"/>
  <c r="CF42" i="2"/>
  <c r="CH42" i="2"/>
  <c r="CJ42" i="2"/>
  <c r="CE42" i="2"/>
  <c r="CG42" i="2"/>
  <c r="CI42" i="2"/>
  <c r="CD42" i="2"/>
  <c r="CB42" i="2"/>
  <c r="CC42" i="2"/>
  <c r="AT43" i="2"/>
  <c r="AU43" i="2"/>
  <c r="AQ43" i="2"/>
  <c r="BM42" i="2"/>
  <c r="BF43" i="2"/>
  <c r="AW42" i="2"/>
  <c r="AY42" i="2"/>
  <c r="BB42" i="2"/>
  <c r="BS42" i="2"/>
  <c r="BY42" i="2"/>
  <c r="AO42" i="2"/>
  <c r="BU42" i="2"/>
  <c r="BQ42" i="2"/>
  <c r="AP42" i="2"/>
  <c r="AS42" i="2"/>
  <c r="BO42" i="2"/>
  <c r="AZ42" i="2"/>
  <c r="AX42" i="2"/>
  <c r="BA42" i="2"/>
  <c r="BW42" i="2"/>
  <c r="AV42" i="2"/>
  <c r="BK42" i="2"/>
  <c r="BC42" i="2"/>
  <c r="AR43" i="2"/>
  <c r="CF43" i="2"/>
  <c r="CH43" i="2"/>
  <c r="CI43" i="2"/>
  <c r="CE43" i="2"/>
  <c r="CJ43" i="2"/>
  <c r="CG43" i="2"/>
  <c r="CB43" i="2"/>
  <c r="CC43" i="2"/>
  <c r="CD43" i="2"/>
  <c r="AQ44" i="2"/>
  <c r="AU44" i="2"/>
  <c r="AT44" i="2"/>
  <c r="AY43" i="2"/>
  <c r="BS43" i="2"/>
  <c r="BO43" i="2"/>
  <c r="BH38" i="2"/>
  <c r="BC43" i="2"/>
  <c r="AX43" i="2"/>
  <c r="BW43" i="2"/>
  <c r="AW43" i="2"/>
  <c r="BQ43" i="2"/>
  <c r="BH39" i="2"/>
  <c r="BY43" i="2"/>
  <c r="BM43" i="2"/>
  <c r="BK43" i="2"/>
  <c r="BF44" i="2"/>
  <c r="BA43" i="2"/>
  <c r="BB43" i="2"/>
  <c r="AZ43" i="2"/>
  <c r="AO43" i="2"/>
  <c r="AV43" i="2"/>
  <c r="AP43" i="2"/>
  <c r="AS43" i="2"/>
  <c r="BU43" i="2"/>
  <c r="BJ43" i="2"/>
  <c r="AR44" i="2"/>
  <c r="CF44" i="2"/>
  <c r="CH44" i="2"/>
  <c r="CJ44" i="2"/>
  <c r="CE44" i="2"/>
  <c r="CG44" i="2"/>
  <c r="CI44" i="2"/>
  <c r="CB44" i="2"/>
  <c r="CC44" i="2"/>
  <c r="CD44" i="2"/>
  <c r="AV44" i="2"/>
  <c r="BM44" i="2"/>
  <c r="BH40" i="2"/>
  <c r="AO44" i="2"/>
  <c r="BK44" i="2"/>
  <c r="AZ44" i="2"/>
  <c r="AY44" i="2"/>
  <c r="BW44" i="2"/>
  <c r="BC44" i="2"/>
  <c r="BY44" i="2"/>
  <c r="BS44" i="2"/>
  <c r="BB44" i="2"/>
  <c r="AX44" i="2"/>
  <c r="BA44" i="2"/>
  <c r="BQ44" i="2"/>
  <c r="BU44" i="2"/>
  <c r="BJ44" i="2"/>
  <c r="BF45" i="2"/>
  <c r="BO44" i="2"/>
  <c r="AP44" i="2"/>
  <c r="AS44" i="2"/>
  <c r="AW44" i="2"/>
  <c r="AQ45" i="2"/>
  <c r="AU45" i="2"/>
  <c r="AT45" i="2"/>
  <c r="AR45" i="2"/>
  <c r="CJ45" i="2"/>
  <c r="CF45" i="2"/>
  <c r="CH45" i="2"/>
  <c r="CI45" i="2"/>
  <c r="CE45" i="2"/>
  <c r="CG45" i="2"/>
  <c r="CC45" i="2"/>
  <c r="CB45" i="2"/>
  <c r="CD45" i="2"/>
  <c r="AR46" i="2"/>
  <c r="BK45" i="2"/>
  <c r="BQ45" i="2"/>
  <c r="BB45" i="2"/>
  <c r="BS45" i="2"/>
  <c r="AV45" i="2"/>
  <c r="BU45" i="2"/>
  <c r="AO45" i="2"/>
  <c r="AY45" i="2"/>
  <c r="BO45" i="2"/>
  <c r="AW45" i="2"/>
  <c r="BM45" i="2"/>
  <c r="BJ45" i="2"/>
  <c r="BY45" i="2"/>
  <c r="BW45" i="2"/>
  <c r="AP45" i="2"/>
  <c r="AS45" i="2"/>
  <c r="BF46" i="2"/>
  <c r="AZ45" i="2"/>
  <c r="BA45" i="2"/>
  <c r="BC45" i="2"/>
  <c r="AX45" i="2"/>
  <c r="AU46" i="2"/>
  <c r="AQ46" i="2"/>
  <c r="AT46" i="2"/>
  <c r="CF46" i="2"/>
  <c r="CH46" i="2"/>
  <c r="CJ46" i="2"/>
  <c r="CE46" i="2"/>
  <c r="CG46" i="2"/>
  <c r="CI46" i="2"/>
  <c r="CD46" i="2"/>
  <c r="CB46" i="2"/>
  <c r="CC46" i="2"/>
  <c r="AQ47" i="2"/>
  <c r="AT47" i="2"/>
  <c r="AU47" i="2"/>
  <c r="BK46" i="2"/>
  <c r="AO46" i="2"/>
  <c r="BS46" i="2"/>
  <c r="AW46" i="2"/>
  <c r="AP46" i="2"/>
  <c r="AS46" i="2"/>
  <c r="BM46" i="2"/>
  <c r="AZ46" i="2"/>
  <c r="BW46" i="2"/>
  <c r="BO46" i="2"/>
  <c r="BB46" i="2"/>
  <c r="AV46" i="2"/>
  <c r="BY46" i="2"/>
  <c r="AY46" i="2"/>
  <c r="BQ46" i="2"/>
  <c r="AX46" i="2"/>
  <c r="BU46" i="2"/>
  <c r="BC46" i="2"/>
  <c r="BF47" i="2"/>
  <c r="BA46" i="2"/>
  <c r="AR47" i="2"/>
  <c r="CH47" i="2"/>
  <c r="CF47" i="2"/>
  <c r="CG47" i="2"/>
  <c r="CI47" i="2"/>
  <c r="CE47" i="2"/>
  <c r="CJ47" i="2"/>
  <c r="CC47" i="2"/>
  <c r="CD47" i="2"/>
  <c r="CB47" i="2"/>
  <c r="BU47" i="2"/>
  <c r="BA47" i="2"/>
  <c r="BK47" i="2"/>
  <c r="BC47" i="2"/>
  <c r="BJ47" i="2"/>
  <c r="AZ47" i="2"/>
  <c r="AO47" i="2"/>
  <c r="AY47" i="2"/>
  <c r="BQ47" i="2"/>
  <c r="BY47" i="2"/>
  <c r="BO47" i="2"/>
  <c r="AV47" i="2"/>
  <c r="AW47" i="2"/>
  <c r="AX47" i="2"/>
  <c r="BB47" i="2"/>
  <c r="BF48" i="2"/>
  <c r="BM47" i="2"/>
  <c r="BS47" i="2"/>
  <c r="BW47" i="2"/>
  <c r="AP47" i="2"/>
  <c r="AS47" i="2"/>
  <c r="AU48" i="2"/>
  <c r="AQ48" i="2"/>
  <c r="AT48" i="2"/>
  <c r="AR48" i="2"/>
  <c r="CE48" i="2"/>
  <c r="CG48" i="2"/>
  <c r="CI48" i="2"/>
  <c r="CF48" i="2"/>
  <c r="CH48" i="2"/>
  <c r="CJ48" i="2"/>
  <c r="CB48" i="2"/>
  <c r="CC48" i="2"/>
  <c r="CD48" i="2"/>
  <c r="AZ48" i="2"/>
  <c r="AP48" i="2"/>
  <c r="AS48" i="2"/>
  <c r="BJ48" i="2"/>
  <c r="BB48" i="2"/>
  <c r="BO48" i="2"/>
  <c r="BF49" i="2"/>
  <c r="BC48" i="2"/>
  <c r="BK48" i="2"/>
  <c r="AO48" i="2"/>
  <c r="AW48" i="2"/>
  <c r="BU48" i="2"/>
  <c r="AY48" i="2"/>
  <c r="BM48" i="2"/>
  <c r="AX48" i="2"/>
  <c r="BA48" i="2"/>
  <c r="BQ48" i="2"/>
  <c r="BY48" i="2"/>
  <c r="BW48" i="2"/>
  <c r="BS48" i="2"/>
  <c r="AV48" i="2"/>
  <c r="AU49" i="2"/>
  <c r="AQ49" i="2"/>
  <c r="AT49" i="2"/>
  <c r="AR49" i="2"/>
  <c r="AR50" i="2"/>
  <c r="AQ50" i="2"/>
  <c r="AT50" i="2"/>
  <c r="AU50" i="2"/>
  <c r="AW49" i="2"/>
  <c r="BC49" i="2"/>
  <c r="AV49" i="2"/>
  <c r="BA49" i="2"/>
  <c r="BJ49" i="2"/>
  <c r="BM49" i="2"/>
  <c r="BY49" i="2"/>
  <c r="AY49" i="2"/>
  <c r="BS49" i="2"/>
  <c r="AZ49" i="2"/>
  <c r="BF50" i="2"/>
  <c r="BO49" i="2"/>
  <c r="BU49" i="2"/>
  <c r="AP49" i="2"/>
  <c r="AS49" i="2"/>
  <c r="AX49" i="2"/>
  <c r="BB49" i="2"/>
  <c r="BK49" i="2"/>
  <c r="AO49" i="2"/>
  <c r="BQ49" i="2"/>
  <c r="BW49" i="2"/>
  <c r="AQ51" i="2"/>
  <c r="AT51" i="2"/>
  <c r="AU51" i="2"/>
  <c r="BF51" i="2"/>
  <c r="BC50" i="2"/>
  <c r="BM50" i="2"/>
  <c r="AO50" i="2"/>
  <c r="BY50" i="2"/>
  <c r="BW50" i="2"/>
  <c r="BU50" i="2"/>
  <c r="AW50" i="2"/>
  <c r="AX50" i="2"/>
  <c r="AY50" i="2"/>
  <c r="AV50" i="2"/>
  <c r="BQ50" i="2"/>
  <c r="BO50" i="2"/>
  <c r="AP50" i="2"/>
  <c r="AS50" i="2"/>
  <c r="AZ50" i="2"/>
  <c r="BA50" i="2"/>
  <c r="BK50" i="2"/>
  <c r="BB50" i="2"/>
  <c r="BS50" i="2"/>
  <c r="AR51" i="2"/>
  <c r="BQ51" i="2"/>
  <c r="BF52" i="2"/>
  <c r="BU51" i="2"/>
  <c r="BW51" i="2"/>
  <c r="BO51" i="2"/>
  <c r="BM51" i="2"/>
  <c r="BA51" i="2"/>
  <c r="BY51" i="2"/>
  <c r="AO51" i="2"/>
  <c r="BB51" i="2"/>
  <c r="AV51" i="2"/>
  <c r="BC51" i="2"/>
  <c r="BJ51" i="2"/>
  <c r="AW51" i="2"/>
  <c r="BK51" i="2"/>
  <c r="AY51" i="2"/>
  <c r="BS51" i="2"/>
  <c r="AZ51" i="2"/>
  <c r="AP51" i="2"/>
  <c r="AS51" i="2"/>
  <c r="AX51" i="2"/>
  <c r="AR52" i="2"/>
  <c r="AU52" i="2"/>
  <c r="AQ52" i="2"/>
  <c r="AT52" i="2"/>
  <c r="AR53" i="2"/>
  <c r="AT53" i="2"/>
  <c r="AU53" i="2"/>
  <c r="AQ53" i="2"/>
  <c r="BS52" i="2"/>
  <c r="BB52" i="2"/>
  <c r="AO52" i="2"/>
  <c r="BQ52" i="2"/>
  <c r="AX52" i="2"/>
  <c r="AV52" i="2"/>
  <c r="BF53" i="2"/>
  <c r="BO52" i="2"/>
  <c r="BK52" i="2"/>
  <c r="AW52" i="2"/>
  <c r="BM52" i="2"/>
  <c r="BW52" i="2"/>
  <c r="AY52" i="2"/>
  <c r="BC52" i="2"/>
  <c r="AP52" i="2"/>
  <c r="AS52" i="2"/>
  <c r="AZ52" i="2"/>
  <c r="BU52" i="2"/>
  <c r="BY52" i="2"/>
  <c r="BA52" i="2"/>
  <c r="AT54" i="2"/>
  <c r="AU54" i="2"/>
  <c r="AQ54" i="2"/>
  <c r="AO53" i="2"/>
  <c r="BF54" i="2"/>
  <c r="AP53" i="2"/>
  <c r="AS53" i="2"/>
  <c r="AW53" i="2"/>
  <c r="AY53" i="2"/>
  <c r="BQ53" i="2"/>
  <c r="BA53" i="2"/>
  <c r="BO53" i="2"/>
  <c r="BW53" i="2"/>
  <c r="BJ53" i="2"/>
  <c r="BM53" i="2"/>
  <c r="BB53" i="2"/>
  <c r="AZ53" i="2"/>
  <c r="AX53" i="2"/>
  <c r="BK53" i="2"/>
  <c r="BY53" i="2"/>
  <c r="BS53" i="2"/>
  <c r="AV53" i="2"/>
  <c r="BC53" i="2"/>
  <c r="BU53" i="2"/>
  <c r="AR54" i="2"/>
  <c r="AX54" i="2"/>
  <c r="BY54" i="2"/>
  <c r="BF55" i="2"/>
  <c r="BU54" i="2"/>
  <c r="BK54" i="2"/>
  <c r="AO54" i="2"/>
  <c r="BS54" i="2"/>
  <c r="BB54" i="2"/>
  <c r="BO54" i="2"/>
  <c r="AY54" i="2"/>
  <c r="AZ54" i="2"/>
  <c r="AP54" i="2"/>
  <c r="AS54" i="2"/>
  <c r="BC54" i="2"/>
  <c r="BQ54" i="2"/>
  <c r="AV54" i="2"/>
  <c r="BA54" i="2"/>
  <c r="BW54" i="2"/>
  <c r="AW54" i="2"/>
  <c r="BM54" i="2"/>
  <c r="AR55" i="2"/>
  <c r="AU55" i="2"/>
  <c r="AT55" i="2"/>
  <c r="AQ55" i="2"/>
  <c r="AR56" i="2"/>
  <c r="AQ56" i="2"/>
  <c r="AT56" i="2"/>
  <c r="AU56" i="2"/>
  <c r="BK55" i="2"/>
  <c r="AW55" i="2"/>
  <c r="AP55" i="2"/>
  <c r="AS55" i="2"/>
  <c r="BB55" i="2"/>
  <c r="BQ55" i="2"/>
  <c r="BC55" i="2"/>
  <c r="BS55" i="2"/>
  <c r="AO55" i="2"/>
  <c r="BO55" i="2"/>
  <c r="BM55" i="2"/>
  <c r="AY55" i="2"/>
  <c r="AX55" i="2"/>
  <c r="BU55" i="2"/>
  <c r="BY55" i="2"/>
  <c r="AZ55" i="2"/>
  <c r="AV55" i="2"/>
  <c r="BA55" i="2"/>
  <c r="BF56" i="2"/>
  <c r="BW55" i="2"/>
  <c r="AU57" i="2"/>
  <c r="AT57" i="2"/>
  <c r="AQ57" i="2"/>
  <c r="BY56" i="2"/>
  <c r="BJ56" i="2"/>
  <c r="BO56" i="2"/>
  <c r="BB56" i="2"/>
  <c r="BC56" i="2"/>
  <c r="BU56" i="2"/>
  <c r="AO56" i="2"/>
  <c r="BS56" i="2"/>
  <c r="AY56" i="2"/>
  <c r="AV56" i="2"/>
  <c r="AZ56" i="2"/>
  <c r="AP56" i="2"/>
  <c r="AS56" i="2"/>
  <c r="BF57" i="2"/>
  <c r="BK56" i="2"/>
  <c r="BA56" i="2"/>
  <c r="AW56" i="2"/>
  <c r="BQ56" i="2"/>
  <c r="BM56" i="2"/>
  <c r="AX56" i="2"/>
  <c r="BW56" i="2"/>
  <c r="AR57" i="2"/>
  <c r="BQ57" i="2"/>
  <c r="BF58" i="2"/>
  <c r="AP57" i="2"/>
  <c r="AS57" i="2"/>
  <c r="AO57" i="2"/>
  <c r="AW57" i="2"/>
  <c r="BO57" i="2"/>
  <c r="BB57" i="2"/>
  <c r="BJ57" i="2"/>
  <c r="AX57" i="2"/>
  <c r="AZ57" i="2"/>
  <c r="BS57" i="2"/>
  <c r="BU57" i="2"/>
  <c r="BK57" i="2"/>
  <c r="AY57" i="2"/>
  <c r="BW57" i="2"/>
  <c r="AV57" i="2"/>
  <c r="BA57" i="2"/>
  <c r="BC57" i="2"/>
  <c r="BY57" i="2"/>
  <c r="BM57" i="2"/>
  <c r="AR58" i="2"/>
  <c r="AQ58" i="2"/>
  <c r="AU58" i="2"/>
  <c r="AT58" i="2"/>
  <c r="AR59" i="2"/>
  <c r="AZ58" i="2"/>
  <c r="BS58" i="2"/>
  <c r="BC58" i="2"/>
  <c r="BK58" i="2"/>
  <c r="AO58" i="2"/>
  <c r="BB58" i="2"/>
  <c r="AY58" i="2"/>
  <c r="BO58" i="2"/>
  <c r="AW58" i="2"/>
  <c r="AP58" i="2"/>
  <c r="AS58" i="2"/>
  <c r="BY58" i="2"/>
  <c r="BA58" i="2"/>
  <c r="AV58" i="2"/>
  <c r="BQ58" i="2"/>
  <c r="AX58" i="2"/>
  <c r="BU58" i="2"/>
  <c r="BF59" i="2"/>
  <c r="BM58" i="2"/>
  <c r="BW58" i="2"/>
  <c r="AU59" i="2"/>
  <c r="AQ59" i="2"/>
  <c r="AT59" i="2"/>
  <c r="BX57" i="2"/>
  <c r="AQ60" i="2"/>
  <c r="AT60" i="2"/>
  <c r="AU60" i="2"/>
  <c r="BO59" i="2"/>
  <c r="BF60" i="2"/>
  <c r="AY59" i="2"/>
  <c r="BK59" i="2"/>
  <c r="BY59" i="2"/>
  <c r="BB59" i="2"/>
  <c r="AO59" i="2"/>
  <c r="BQ59" i="2"/>
  <c r="BC59" i="2"/>
  <c r="BW59" i="2"/>
  <c r="AX59" i="2"/>
  <c r="BJ59" i="2"/>
  <c r="BU59" i="2"/>
  <c r="AZ59" i="2"/>
  <c r="BS59" i="2"/>
  <c r="AW59" i="2"/>
  <c r="AV59" i="2"/>
  <c r="AP59" i="2"/>
  <c r="AS59" i="2"/>
  <c r="BA59" i="2"/>
  <c r="BM59" i="2"/>
  <c r="AR60" i="2"/>
  <c r="BS60" i="2"/>
  <c r="BO60" i="2"/>
  <c r="BY60" i="2"/>
  <c r="BA60" i="2"/>
  <c r="BK60" i="2"/>
  <c r="BB60" i="2"/>
  <c r="AZ60" i="2"/>
  <c r="BW60" i="2"/>
  <c r="AX60" i="2"/>
  <c r="AP60" i="2"/>
  <c r="AS60" i="2"/>
  <c r="BF61" i="2"/>
  <c r="BU60" i="2"/>
  <c r="AY60" i="2"/>
  <c r="AO60" i="2"/>
  <c r="BQ60" i="2"/>
  <c r="BM60" i="2"/>
  <c r="BC60" i="2"/>
  <c r="BJ60" i="2"/>
  <c r="AW60" i="2"/>
  <c r="AV60" i="2"/>
  <c r="AQ61" i="2"/>
  <c r="AU61" i="2"/>
  <c r="AT61" i="2"/>
  <c r="AR61" i="2"/>
  <c r="AR62" i="2"/>
  <c r="AT62" i="2"/>
  <c r="AU62" i="2"/>
  <c r="AQ62" i="2"/>
  <c r="AP61" i="2"/>
  <c r="AS61" i="2"/>
  <c r="BB61" i="2"/>
  <c r="BO61" i="2"/>
  <c r="BS61" i="2"/>
  <c r="BA61" i="2"/>
  <c r="BY61" i="2"/>
  <c r="AV61" i="2"/>
  <c r="AY61" i="2"/>
  <c r="BM61" i="2"/>
  <c r="BF62" i="2"/>
  <c r="AZ61" i="2"/>
  <c r="BU61" i="2"/>
  <c r="AO61" i="2"/>
  <c r="BQ61" i="2"/>
  <c r="AX61" i="2"/>
  <c r="BK61" i="2"/>
  <c r="AW61" i="2"/>
  <c r="BW61" i="2"/>
  <c r="BC61" i="2"/>
  <c r="AO62" i="2"/>
  <c r="BQ62" i="2"/>
  <c r="BW62" i="2"/>
  <c r="BB62" i="2"/>
  <c r="BS62" i="2"/>
  <c r="BO62" i="2"/>
  <c r="BY62" i="2"/>
  <c r="BU62" i="2"/>
  <c r="BC62" i="2"/>
  <c r="BM62" i="2"/>
  <c r="AY62" i="2"/>
  <c r="BF63" i="2"/>
  <c r="BK62" i="2"/>
  <c r="AZ62" i="2"/>
  <c r="AP62" i="2"/>
  <c r="AS62" i="2"/>
  <c r="AX62" i="2"/>
  <c r="BA62" i="2"/>
  <c r="AW62" i="2"/>
  <c r="AV62" i="2"/>
  <c r="AQ63" i="2"/>
  <c r="AT63" i="2"/>
  <c r="AU63" i="2"/>
  <c r="AR63" i="2"/>
  <c r="BV62" i="2"/>
  <c r="AR64" i="2"/>
  <c r="AU64" i="2"/>
  <c r="AT64" i="2"/>
  <c r="AQ64" i="2"/>
  <c r="AZ63" i="2"/>
  <c r="AV63" i="2"/>
  <c r="AW63" i="2"/>
  <c r="BW63" i="2"/>
  <c r="BA63" i="2"/>
  <c r="AP63" i="2"/>
  <c r="AS63" i="2"/>
  <c r="BB63" i="2"/>
  <c r="BU63" i="2"/>
  <c r="AX63" i="2"/>
  <c r="BK63" i="2"/>
  <c r="BC63" i="2"/>
  <c r="BO63" i="2"/>
  <c r="BS63" i="2"/>
  <c r="BJ63" i="2"/>
  <c r="AY63" i="2"/>
  <c r="AO63" i="2"/>
  <c r="BQ63" i="2"/>
  <c r="BF64" i="2"/>
  <c r="BY63" i="2"/>
  <c r="BM63" i="2"/>
  <c r="AT65" i="2"/>
  <c r="AU65" i="2"/>
  <c r="AQ65" i="2"/>
  <c r="AV64" i="2"/>
  <c r="AZ64" i="2"/>
  <c r="AP64" i="2"/>
  <c r="AS64" i="2"/>
  <c r="BY64" i="2"/>
  <c r="BF65" i="2"/>
  <c r="BO64" i="2"/>
  <c r="BB64" i="2"/>
  <c r="AW64" i="2"/>
  <c r="BA64" i="2"/>
  <c r="BC64" i="2"/>
  <c r="AY64" i="2"/>
  <c r="BK64" i="2"/>
  <c r="BM64" i="2"/>
  <c r="BQ64" i="2"/>
  <c r="BS64" i="2"/>
  <c r="AO64" i="2"/>
  <c r="BU64" i="2"/>
  <c r="BW64" i="2"/>
  <c r="AX64" i="2"/>
  <c r="BX63" i="2"/>
  <c r="AR65" i="2"/>
  <c r="BF66" i="2"/>
  <c r="AP65" i="2"/>
  <c r="AS65" i="2"/>
  <c r="BS65" i="2"/>
  <c r="AO65" i="2"/>
  <c r="BW65" i="2"/>
  <c r="BJ65" i="2"/>
  <c r="BU65" i="2"/>
  <c r="BM65" i="2"/>
  <c r="AW65" i="2"/>
  <c r="AV65" i="2"/>
  <c r="AX65" i="2"/>
  <c r="BQ65" i="2"/>
  <c r="BK65" i="2"/>
  <c r="BA65" i="2"/>
  <c r="AY65" i="2"/>
  <c r="AZ65" i="2"/>
  <c r="BC65" i="2"/>
  <c r="BB65" i="2"/>
  <c r="BO65" i="2"/>
  <c r="BY65" i="2"/>
  <c r="AR66" i="2"/>
  <c r="AQ66" i="2"/>
  <c r="AU66" i="2"/>
  <c r="AT66" i="2"/>
  <c r="AR67" i="2"/>
  <c r="BZ65" i="2"/>
  <c r="BO66" i="2"/>
  <c r="BK66" i="2"/>
  <c r="AY66" i="2"/>
  <c r="BY66" i="2"/>
  <c r="BS66" i="2"/>
  <c r="BM66" i="2"/>
  <c r="BQ66" i="2"/>
  <c r="AO66" i="2"/>
  <c r="BW66" i="2"/>
  <c r="BC66" i="2"/>
  <c r="AW66" i="2"/>
  <c r="BA66" i="2"/>
  <c r="AV66" i="2"/>
  <c r="AP66" i="2"/>
  <c r="AS66" i="2"/>
  <c r="AX66" i="2"/>
  <c r="BB66" i="2"/>
  <c r="BU66" i="2"/>
  <c r="AZ66" i="2"/>
  <c r="BF67" i="2"/>
  <c r="AU67" i="2"/>
  <c r="AT67" i="2"/>
  <c r="AQ67" i="2"/>
  <c r="AQ68" i="2"/>
  <c r="AU68" i="2"/>
  <c r="AT68" i="2"/>
  <c r="BW67" i="2"/>
  <c r="AX67" i="2"/>
  <c r="BM67" i="2"/>
  <c r="AY67" i="2"/>
  <c r="AZ67" i="2"/>
  <c r="BB67" i="2"/>
  <c r="BU67" i="2"/>
  <c r="BF68" i="2"/>
  <c r="BY67" i="2"/>
  <c r="AV67" i="2"/>
  <c r="AO67" i="2"/>
  <c r="BS67" i="2"/>
  <c r="BO67" i="2"/>
  <c r="AW67" i="2"/>
  <c r="BC67" i="2"/>
  <c r="BQ67" i="2"/>
  <c r="BJ67" i="2"/>
  <c r="AP67" i="2"/>
  <c r="AS67" i="2"/>
  <c r="BK67" i="2"/>
  <c r="BA67" i="2"/>
  <c r="BZ66" i="2"/>
  <c r="AR68" i="2"/>
  <c r="AR69" i="2"/>
  <c r="AQ69" i="2"/>
  <c r="AT69" i="2"/>
  <c r="AU69" i="2"/>
  <c r="BK68" i="2"/>
  <c r="BM68" i="2"/>
  <c r="AO68" i="2"/>
  <c r="BU68" i="2"/>
  <c r="AY68" i="2"/>
  <c r="AV68" i="2"/>
  <c r="BO68" i="2"/>
  <c r="AW68" i="2"/>
  <c r="BW68" i="2"/>
  <c r="BC68" i="2"/>
  <c r="BB68" i="2"/>
  <c r="BY68" i="2"/>
  <c r="BQ68" i="2"/>
  <c r="AX68" i="2"/>
  <c r="BS68" i="2"/>
  <c r="BF69" i="2"/>
  <c r="AP68" i="2"/>
  <c r="AS68" i="2"/>
  <c r="BA68" i="2"/>
  <c r="AZ68" i="2"/>
  <c r="AY69" i="2"/>
  <c r="BS69" i="2"/>
  <c r="BQ69" i="2"/>
  <c r="BB69" i="2"/>
  <c r="AV69" i="2"/>
  <c r="BO69" i="2"/>
  <c r="BU69" i="2"/>
  <c r="BY69" i="2"/>
  <c r="BA69" i="2"/>
  <c r="AO69" i="2"/>
  <c r="AP69" i="2"/>
  <c r="AS69" i="2"/>
  <c r="BK69" i="2"/>
  <c r="BJ69" i="2"/>
  <c r="AZ69" i="2"/>
  <c r="BC69" i="2"/>
  <c r="BW69" i="2"/>
  <c r="AX69" i="2"/>
  <c r="AW69" i="2"/>
  <c r="BM69" i="2"/>
  <c r="BF70" i="2"/>
  <c r="AQ70" i="2"/>
  <c r="AT70" i="2"/>
  <c r="AU70" i="2"/>
  <c r="BV68" i="2"/>
  <c r="AR70" i="2"/>
  <c r="AT71" i="2"/>
  <c r="AQ71" i="2"/>
  <c r="AU71" i="2"/>
  <c r="BS70" i="2"/>
  <c r="AV70" i="2"/>
  <c r="BQ70" i="2"/>
  <c r="BY70" i="2"/>
  <c r="AX70" i="2"/>
  <c r="BU70" i="2"/>
  <c r="AO70" i="2"/>
  <c r="BB70" i="2"/>
  <c r="BO70" i="2"/>
  <c r="BM70" i="2"/>
  <c r="BC70" i="2"/>
  <c r="BF71" i="2"/>
  <c r="AY70" i="2"/>
  <c r="AW70" i="2"/>
  <c r="AZ70" i="2"/>
  <c r="BK70" i="2"/>
  <c r="BA70" i="2"/>
  <c r="AP70" i="2"/>
  <c r="AS70" i="2"/>
  <c r="BW70" i="2"/>
  <c r="AR71" i="2"/>
  <c r="BJ71" i="2"/>
  <c r="BS71" i="2"/>
  <c r="BK71" i="2"/>
  <c r="BU71" i="2"/>
  <c r="BW71" i="2"/>
  <c r="AW71" i="2"/>
  <c r="AZ71" i="2"/>
  <c r="BQ71" i="2"/>
  <c r="BY71" i="2"/>
  <c r="AY71" i="2"/>
  <c r="BB71" i="2"/>
  <c r="BF72" i="2"/>
  <c r="AX71" i="2"/>
  <c r="BC71" i="2"/>
  <c r="AO71" i="2"/>
  <c r="BO71" i="2"/>
  <c r="BM71" i="2"/>
  <c r="AP71" i="2"/>
  <c r="AS71" i="2"/>
  <c r="AV71" i="2"/>
  <c r="BA71" i="2"/>
  <c r="AR72" i="2"/>
  <c r="BZ70" i="2"/>
  <c r="AT72" i="2"/>
  <c r="AQ72" i="2"/>
  <c r="AU72" i="2"/>
  <c r="AR73" i="2"/>
  <c r="AU73" i="2"/>
  <c r="AQ73" i="2"/>
  <c r="AT73" i="2"/>
  <c r="AP72" i="2"/>
  <c r="AS72" i="2"/>
  <c r="BB72" i="2"/>
  <c r="AV72" i="2"/>
  <c r="BY72" i="2"/>
  <c r="BS72" i="2"/>
  <c r="BM72" i="2"/>
  <c r="BJ72" i="2"/>
  <c r="BW72" i="2"/>
  <c r="AW72" i="2"/>
  <c r="BU72" i="2"/>
  <c r="BQ72" i="2"/>
  <c r="AO72" i="2"/>
  <c r="BA72" i="2"/>
  <c r="BK72" i="2"/>
  <c r="BC72" i="2"/>
  <c r="BF73" i="2"/>
  <c r="AX72" i="2"/>
  <c r="AZ72" i="2"/>
  <c r="BO72" i="2"/>
  <c r="AY72" i="2"/>
  <c r="AQ74" i="2"/>
  <c r="AU74" i="2"/>
  <c r="AT74" i="2"/>
  <c r="AY73" i="2"/>
  <c r="AZ73" i="2"/>
  <c r="BC73" i="2"/>
  <c r="BU73" i="2"/>
  <c r="BO73" i="2"/>
  <c r="BB73" i="2"/>
  <c r="BY73" i="2"/>
  <c r="BW73" i="2"/>
  <c r="BQ73" i="2"/>
  <c r="AW73" i="2"/>
  <c r="AP73" i="2"/>
  <c r="AS73" i="2"/>
  <c r="BS73" i="2"/>
  <c r="BJ73" i="2"/>
  <c r="BK73" i="2"/>
  <c r="AO73" i="2"/>
  <c r="BM73" i="2"/>
  <c r="AV73" i="2"/>
  <c r="BA73" i="2"/>
  <c r="BF74" i="2"/>
  <c r="AX73" i="2"/>
  <c r="BV72" i="2"/>
  <c r="AR74" i="2"/>
  <c r="AR75" i="2"/>
  <c r="AQ75" i="2"/>
  <c r="AT75" i="2"/>
  <c r="AU75" i="2"/>
  <c r="BU74" i="2"/>
  <c r="AO74" i="2"/>
  <c r="BA74" i="2"/>
  <c r="AP74" i="2"/>
  <c r="AS74" i="2"/>
  <c r="BS74" i="2"/>
  <c r="AW74" i="2"/>
  <c r="BF75" i="2"/>
  <c r="BQ74" i="2"/>
  <c r="BK74" i="2"/>
  <c r="AY74" i="2"/>
  <c r="AZ74" i="2"/>
  <c r="AX74" i="2"/>
  <c r="BY74" i="2"/>
  <c r="BM74" i="2"/>
  <c r="BB74" i="2"/>
  <c r="AV74" i="2"/>
  <c r="BO74" i="2"/>
  <c r="BC74" i="2"/>
  <c r="BW74" i="2"/>
  <c r="BX74" i="2"/>
  <c r="AU76" i="2"/>
  <c r="AQ76" i="2"/>
  <c r="AT76" i="2"/>
  <c r="AZ75" i="2"/>
  <c r="BS75" i="2"/>
  <c r="AO75" i="2"/>
  <c r="BQ75" i="2"/>
  <c r="BC75" i="2"/>
  <c r="AW75" i="2"/>
  <c r="BW75" i="2"/>
  <c r="AX75" i="2"/>
  <c r="AP75" i="2"/>
  <c r="AS75" i="2"/>
  <c r="BA75" i="2"/>
  <c r="BM75" i="2"/>
  <c r="BO75" i="2"/>
  <c r="BF76" i="2"/>
  <c r="BU75" i="2"/>
  <c r="BY75" i="2"/>
  <c r="BB75" i="2"/>
  <c r="AV75" i="2"/>
  <c r="AY75" i="2"/>
  <c r="BK75" i="2"/>
  <c r="AR76" i="2"/>
  <c r="BC76" i="2"/>
  <c r="AX76" i="2"/>
  <c r="BA76" i="2"/>
  <c r="AV76" i="2"/>
  <c r="BO76" i="2"/>
  <c r="BY76" i="2"/>
  <c r="BU76" i="2"/>
  <c r="BW76" i="2"/>
  <c r="AO76" i="2"/>
  <c r="BS76" i="2"/>
  <c r="AW76" i="2"/>
  <c r="BK76" i="2"/>
  <c r="BF77" i="2"/>
  <c r="AP76" i="2"/>
  <c r="AS76" i="2"/>
  <c r="BJ76" i="2"/>
  <c r="BB76" i="2"/>
  <c r="BM76" i="2"/>
  <c r="BQ76" i="2"/>
  <c r="AY76" i="2"/>
  <c r="AZ76" i="2"/>
  <c r="AQ77" i="2"/>
  <c r="AT77" i="2"/>
  <c r="AU77" i="2"/>
  <c r="AR77" i="2"/>
  <c r="BV76" i="2"/>
  <c r="AU78" i="2"/>
  <c r="AT78" i="2"/>
  <c r="AQ78" i="2"/>
  <c r="AR78" i="2"/>
  <c r="BA77" i="2"/>
  <c r="AP77" i="2"/>
  <c r="AS77" i="2"/>
  <c r="BJ77" i="2"/>
  <c r="BU77" i="2"/>
  <c r="AO77" i="2"/>
  <c r="BF78" i="2"/>
  <c r="BO77" i="2"/>
  <c r="AW77" i="2"/>
  <c r="BB77" i="2"/>
  <c r="AX77" i="2"/>
  <c r="AY77" i="2"/>
  <c r="BK77" i="2"/>
  <c r="AZ77" i="2"/>
  <c r="BS77" i="2"/>
  <c r="BY77" i="2"/>
  <c r="AV77" i="2"/>
  <c r="BQ77" i="2"/>
  <c r="BC77" i="2"/>
  <c r="BW77" i="2"/>
  <c r="BM77" i="2"/>
  <c r="AR79" i="2"/>
  <c r="AV78" i="2"/>
  <c r="BO78" i="2"/>
  <c r="BC78" i="2"/>
  <c r="BM78" i="2"/>
  <c r="BJ78" i="2"/>
  <c r="AZ78" i="2"/>
  <c r="BA78" i="2"/>
  <c r="BB78" i="2"/>
  <c r="BS78" i="2"/>
  <c r="AO78" i="2"/>
  <c r="BQ78" i="2"/>
  <c r="BY78" i="2"/>
  <c r="BU78" i="2"/>
  <c r="AW78" i="2"/>
  <c r="BW78" i="2"/>
  <c r="AP78" i="2"/>
  <c r="AS78" i="2"/>
  <c r="BK78" i="2"/>
  <c r="BF79" i="2"/>
  <c r="AX78" i="2"/>
  <c r="AY78" i="2"/>
  <c r="AQ79" i="2"/>
  <c r="AU79" i="2"/>
  <c r="AT79" i="2"/>
  <c r="BX78" i="2"/>
  <c r="AU80" i="2"/>
  <c r="AQ80" i="2"/>
  <c r="AT80" i="2"/>
  <c r="AR80" i="2"/>
  <c r="BQ79" i="2"/>
  <c r="AP79" i="2"/>
  <c r="AS79" i="2"/>
  <c r="AO79" i="2"/>
  <c r="BW79" i="2"/>
  <c r="AY79" i="2"/>
  <c r="BB79" i="2"/>
  <c r="AW79" i="2"/>
  <c r="AZ79" i="2"/>
  <c r="AV79" i="2"/>
  <c r="BM79" i="2"/>
  <c r="BA79" i="2"/>
  <c r="BF80" i="2"/>
  <c r="BY79" i="2"/>
  <c r="BK79" i="2"/>
  <c r="BO79" i="2"/>
  <c r="BS79" i="2"/>
  <c r="BC79" i="2"/>
  <c r="BU79" i="2"/>
  <c r="AX79" i="2"/>
  <c r="BV79" i="2"/>
  <c r="AR81" i="2"/>
  <c r="AP80" i="2"/>
  <c r="AS80" i="2"/>
  <c r="AY80" i="2"/>
  <c r="BW80" i="2"/>
  <c r="BO80" i="2"/>
  <c r="BQ80" i="2"/>
  <c r="AW80" i="2"/>
  <c r="BK80" i="2"/>
  <c r="BF81" i="2"/>
  <c r="BU80" i="2"/>
  <c r="AO80" i="2"/>
  <c r="BB80" i="2"/>
  <c r="BS80" i="2"/>
  <c r="AZ80" i="2"/>
  <c r="AV80" i="2"/>
  <c r="BA80" i="2"/>
  <c r="BM80" i="2"/>
  <c r="BY80" i="2"/>
  <c r="BC80" i="2"/>
  <c r="AX80" i="2"/>
  <c r="AQ81" i="2"/>
  <c r="AT81" i="2"/>
  <c r="AU81" i="2"/>
  <c r="AQ82" i="2"/>
  <c r="AU82" i="2"/>
  <c r="AT82" i="2"/>
  <c r="BF82" i="2"/>
  <c r="BW81" i="2"/>
  <c r="BU81" i="2"/>
  <c r="AO81" i="2"/>
  <c r="AY81" i="2"/>
  <c r="BO81" i="2"/>
  <c r="AW81" i="2"/>
  <c r="BA81" i="2"/>
  <c r="AX81" i="2"/>
  <c r="BS81" i="2"/>
  <c r="BQ81" i="2"/>
  <c r="BJ81" i="2"/>
  <c r="AV81" i="2"/>
  <c r="AR82" i="2"/>
  <c r="AR83" i="2"/>
  <c r="AQ83" i="2"/>
  <c r="AU83" i="2"/>
  <c r="AT83" i="2"/>
  <c r="AT84" i="2"/>
  <c r="AU84" i="2"/>
  <c r="AQ84" i="2"/>
  <c r="AR84" i="2"/>
  <c r="AR85" i="2"/>
  <c r="AT85" i="2"/>
  <c r="AQ85" i="2"/>
  <c r="AU85" i="2"/>
  <c r="AU86" i="2"/>
  <c r="AT86" i="2"/>
  <c r="AQ86" i="2"/>
  <c r="AR86" i="2"/>
  <c r="AR87" i="2"/>
  <c r="AQ87" i="2"/>
  <c r="AT87" i="2"/>
  <c r="AU87" i="2"/>
  <c r="BH9" i="2"/>
  <c r="BH13" i="2"/>
  <c r="BH12" i="2"/>
  <c r="BH14" i="2"/>
  <c r="BH15" i="2"/>
  <c r="BH30" i="2"/>
  <c r="BH45" i="2"/>
  <c r="AR88" i="2"/>
  <c r="AU88" i="2"/>
  <c r="AQ88" i="2"/>
  <c r="AT88" i="2"/>
  <c r="AR89" i="2"/>
  <c r="AU89" i="2"/>
  <c r="AT89" i="2"/>
  <c r="BH139" i="2"/>
  <c r="BI158" i="2"/>
  <c r="BY158" i="2"/>
  <c r="BQ152" i="2"/>
  <c r="CC137" i="2"/>
  <c r="CD152" i="2"/>
  <c r="CD139" i="2"/>
  <c r="BK189" i="2"/>
  <c r="BI175" i="2"/>
  <c r="BY109" i="2"/>
  <c r="BU135" i="2"/>
  <c r="BY162" i="2"/>
  <c r="BS150" i="2"/>
  <c r="BU191" i="2"/>
  <c r="BK176" i="2"/>
  <c r="BS145" i="2"/>
  <c r="BS138" i="2"/>
  <c r="CC188" i="2"/>
  <c r="CG191" i="2"/>
  <c r="BM97" i="2"/>
  <c r="BU198" i="2"/>
  <c r="BM183" i="2"/>
  <c r="BS109" i="2"/>
  <c r="BK169" i="2"/>
  <c r="BM193" i="2"/>
  <c r="BK109" i="2"/>
  <c r="BI171" i="2"/>
  <c r="BO109" i="2"/>
  <c r="BH137" i="2"/>
  <c r="BI132" i="2"/>
  <c r="BH141" i="2"/>
  <c r="BK145" i="2"/>
  <c r="BU145" i="2"/>
  <c r="CC145" i="2"/>
  <c r="CD132" i="2"/>
  <c r="CF141" i="2"/>
  <c r="CJ137" i="2"/>
  <c r="EQ153" i="2"/>
  <c r="BW171" i="2"/>
  <c r="BY184" i="2"/>
  <c r="BQ136" i="2"/>
  <c r="EJ194" i="2"/>
  <c r="BO187" i="2"/>
  <c r="CI191" i="2"/>
  <c r="BW152" i="2"/>
  <c r="CI139" i="2"/>
  <c r="BZ75" i="2"/>
  <c r="BZ49" i="2"/>
  <c r="BZ3" i="2"/>
  <c r="BZ175" i="2"/>
  <c r="BZ14" i="2"/>
  <c r="BZ144" i="2"/>
  <c r="BZ38" i="2"/>
  <c r="B92" i="14"/>
  <c r="BZ59" i="2"/>
  <c r="BZ19" i="2"/>
  <c r="BZ13" i="2"/>
  <c r="BZ80" i="2"/>
  <c r="BZ68" i="2"/>
  <c r="BZ50" i="2"/>
  <c r="BZ11" i="2"/>
  <c r="BZ36" i="2"/>
  <c r="BZ32" i="2"/>
  <c r="BZ183" i="2"/>
  <c r="BX29" i="2"/>
  <c r="BX12" i="2"/>
  <c r="EM173" i="2" a="1"/>
  <c r="EM173" i="2" s="1"/>
  <c r="BX48" i="2"/>
  <c r="FY117" i="2"/>
  <c r="BX25" i="2"/>
  <c r="BX15" i="2"/>
  <c r="FV117" i="2"/>
  <c r="FT117" i="2"/>
  <c r="FU117" i="2"/>
  <c r="FV135" i="2"/>
  <c r="BV3" i="2"/>
  <c r="EG139" i="2"/>
  <c r="FU135" i="2"/>
  <c r="FV125" i="2"/>
  <c r="FU125" i="2"/>
  <c r="BV34" i="2"/>
  <c r="EK173" i="2"/>
  <c r="EH173" i="2"/>
  <c r="EM149" i="2" a="1"/>
  <c r="EM149" i="2" s="1"/>
  <c r="BV24" i="2"/>
  <c r="FQ91" i="2"/>
  <c r="FQ145" i="2"/>
  <c r="FO119" i="2"/>
  <c r="FQ119" i="2"/>
  <c r="FQ8" i="2"/>
  <c r="FP181" i="2"/>
  <c r="FQ149" i="2"/>
  <c r="EH150" i="2"/>
  <c r="EK133" i="2"/>
  <c r="EH149" i="2"/>
  <c r="EH148" i="2"/>
  <c r="EH161" i="2"/>
  <c r="EI177" i="2"/>
  <c r="EF177" i="2"/>
  <c r="BP76" i="2"/>
  <c r="BP7" i="2"/>
  <c r="BP47" i="2"/>
  <c r="EI182" i="2"/>
  <c r="BP15" i="2"/>
  <c r="EF181" i="2"/>
  <c r="EM169" i="2" a="1"/>
  <c r="EM169" i="2" s="1"/>
  <c r="EF175" i="2"/>
  <c r="EE133" i="2"/>
  <c r="EI149" i="2"/>
  <c r="FB140" i="2"/>
  <c r="FA140" i="2"/>
  <c r="EJ165" i="2"/>
  <c r="EH133" i="2"/>
  <c r="EL149" i="2" a="1"/>
  <c r="EL149" i="2" s="1"/>
  <c r="EH165" i="2"/>
  <c r="EG133" i="2"/>
  <c r="EV131" i="2"/>
  <c r="EU131" i="2"/>
  <c r="EW131" i="2"/>
  <c r="EF157" i="2"/>
  <c r="EG149" i="2"/>
  <c r="EK182" i="2"/>
  <c r="EM182" i="2" a="1"/>
  <c r="EM182" i="2" s="1"/>
  <c r="BL8" i="2"/>
  <c r="BL40" i="2"/>
  <c r="BL72" i="2"/>
  <c r="V92" i="14"/>
  <c r="BL3" i="2"/>
  <c r="EW116" i="2"/>
  <c r="EF133" i="2"/>
  <c r="EL133" i="2" a="1"/>
  <c r="EL133" i="2" s="1"/>
  <c r="EJ133" i="2"/>
  <c r="EG197" i="2"/>
  <c r="EL175" i="2" a="1"/>
  <c r="EL175" i="2" s="1"/>
  <c r="EJ150" i="2"/>
  <c r="EI133" i="2"/>
  <c r="EH185" i="2"/>
  <c r="BL78" i="2"/>
  <c r="EW113" i="2"/>
  <c r="BN75" i="2"/>
  <c r="BN59" i="2"/>
  <c r="BN27" i="2"/>
  <c r="BN11" i="2"/>
  <c r="Z92" i="14"/>
  <c r="BN74" i="2"/>
  <c r="BN58" i="2"/>
  <c r="BN26" i="2"/>
  <c r="BN10" i="2"/>
  <c r="BL73" i="2"/>
  <c r="BL41" i="2"/>
  <c r="BN65" i="2"/>
  <c r="BN49" i="2"/>
  <c r="BN33" i="2"/>
  <c r="BT28" i="2"/>
  <c r="BN80" i="2"/>
  <c r="BN32" i="2"/>
  <c r="BN16" i="2"/>
  <c r="BL71" i="2"/>
  <c r="BL55" i="2"/>
  <c r="BL39" i="2"/>
  <c r="AD92" i="14"/>
  <c r="BN79" i="2"/>
  <c r="BN31" i="2"/>
  <c r="BN15" i="2"/>
  <c r="BZ4" i="2"/>
  <c r="BZ104" i="2"/>
  <c r="BN78" i="2"/>
  <c r="BN46" i="2"/>
  <c r="BN30" i="2"/>
  <c r="BN14" i="2"/>
  <c r="BL45" i="2"/>
  <c r="BL5" i="2"/>
  <c r="BN77" i="2"/>
  <c r="BN45" i="2"/>
  <c r="BN29" i="2"/>
  <c r="BN13" i="2"/>
  <c r="BX105" i="2"/>
  <c r="BN76" i="2"/>
  <c r="BN44" i="2"/>
  <c r="BN28" i="2"/>
  <c r="BN12" i="2"/>
  <c r="BL67" i="2"/>
  <c r="BP17" i="2"/>
  <c r="BH179" i="2"/>
  <c r="EK174" i="2"/>
  <c r="EI181" i="2"/>
  <c r="BN184" i="2"/>
  <c r="CF194" i="2"/>
  <c r="BY146" i="2"/>
  <c r="BU132" i="2"/>
  <c r="BS134" i="2"/>
  <c r="BS135" i="2"/>
  <c r="BO143" i="2"/>
  <c r="BH134" i="2"/>
  <c r="BO191" i="2"/>
  <c r="EJ174" i="2"/>
  <c r="EK150" i="2"/>
  <c r="EI173" i="2"/>
  <c r="EG181" i="2"/>
  <c r="BK191" i="2"/>
  <c r="CB132" i="2"/>
  <c r="CB191" i="2"/>
  <c r="EE185" i="2"/>
  <c r="EL173" i="2" a="1"/>
  <c r="EL173" i="2" s="1"/>
  <c r="CG132" i="2"/>
  <c r="CJ146" i="2"/>
  <c r="EI151" i="2"/>
  <c r="EF155" i="2"/>
  <c r="EG155" i="2"/>
  <c r="EE160" i="2"/>
  <c r="BQ175" i="2"/>
  <c r="BH193" i="2"/>
  <c r="BI193" i="2"/>
  <c r="EL169" i="2" a="1"/>
  <c r="EL169" i="2" s="1"/>
  <c r="EI169" i="2"/>
  <c r="EK169" i="2"/>
  <c r="CI189" i="2"/>
  <c r="CB192" i="2"/>
  <c r="EH181" i="2"/>
  <c r="EE181" i="2"/>
  <c r="EH174" i="2"/>
  <c r="CI194" i="2"/>
  <c r="CD194" i="2"/>
  <c r="CC194" i="2"/>
  <c r="BM136" i="2"/>
  <c r="BY168" i="2"/>
  <c r="BO132" i="2"/>
  <c r="BY136" i="2"/>
  <c r="BW153" i="2"/>
  <c r="EF167" i="2"/>
  <c r="EJ140" i="2"/>
  <c r="CC191" i="2"/>
  <c r="EJ155" i="2"/>
  <c r="EM175" i="2" a="1"/>
  <c r="EM175" i="2" s="1"/>
  <c r="CH141" i="2"/>
  <c r="BZ146" i="2"/>
  <c r="EE169" i="2"/>
  <c r="EI180" i="2"/>
  <c r="BI130" i="2"/>
  <c r="BI139" i="2"/>
  <c r="BO139" i="2"/>
  <c r="CC135" i="2"/>
  <c r="ER167" i="2"/>
  <c r="EQ167" i="2"/>
  <c r="BS143" i="2"/>
  <c r="BU189" i="2"/>
  <c r="BY156" i="2"/>
  <c r="BY191" i="2"/>
  <c r="BU141" i="2"/>
  <c r="EJ169" i="2"/>
  <c r="EG174" i="2"/>
  <c r="CD141" i="2"/>
  <c r="EG180" i="2"/>
  <c r="CB194" i="2"/>
  <c r="BY104" i="2"/>
  <c r="EM130" i="2" a="1"/>
  <c r="EM130" i="2" s="1"/>
  <c r="BH194" i="2"/>
  <c r="BU98" i="2"/>
  <c r="BM98" i="2"/>
  <c r="BM132" i="2"/>
  <c r="BK132" i="2"/>
  <c r="BM146" i="2"/>
  <c r="BH146" i="2"/>
  <c r="BO146" i="2"/>
  <c r="CE160" i="2"/>
  <c r="BI160" i="2"/>
  <c r="BM160" i="2"/>
  <c r="BK174" i="2"/>
  <c r="BY174" i="2"/>
  <c r="BS174" i="2"/>
  <c r="BS139" i="2"/>
  <c r="BM135" i="2"/>
  <c r="CH191" i="2"/>
  <c r="CE191" i="2"/>
  <c r="BH191" i="2"/>
  <c r="BM191" i="2"/>
  <c r="BI191" i="2"/>
  <c r="EJ173" i="2"/>
  <c r="EG173" i="2"/>
  <c r="BH192" i="2"/>
  <c r="BO168" i="2"/>
  <c r="BO135" i="2"/>
  <c r="BT200" i="2"/>
  <c r="EH169" i="2"/>
  <c r="EE174" i="2"/>
  <c r="CB189" i="2"/>
  <c r="EJ153" i="2"/>
  <c r="CE194" i="2"/>
  <c r="CD200" i="2"/>
  <c r="CE141" i="2"/>
  <c r="BQ141" i="2"/>
  <c r="BI141" i="2"/>
  <c r="BK141" i="2"/>
  <c r="EL150" i="2" a="1"/>
  <c r="EL150" i="2" s="1"/>
  <c r="EF150" i="2"/>
  <c r="EE150" i="2"/>
  <c r="BO192" i="2"/>
  <c r="BU167" i="2"/>
  <c r="BO107" i="2"/>
  <c r="BH132" i="2"/>
  <c r="BY160" i="2"/>
  <c r="BK139" i="2"/>
  <c r="BQ191" i="2"/>
  <c r="BK192" i="2"/>
  <c r="BW191" i="2"/>
  <c r="BW141" i="2"/>
  <c r="EG169" i="2"/>
  <c r="EE157" i="2"/>
  <c r="EE173" i="2"/>
  <c r="EK181" i="2"/>
  <c r="EG153" i="2"/>
  <c r="CG192" i="2"/>
  <c r="CJ191" i="2"/>
  <c r="CF191" i="2"/>
  <c r="CI141" i="2"/>
  <c r="CH194" i="2"/>
  <c r="EK172" i="2"/>
  <c r="EE172" i="2"/>
  <c r="BM176" i="2"/>
  <c r="CD149" i="2"/>
  <c r="BW176" i="2"/>
  <c r="CD131" i="2"/>
  <c r="BM102" i="2"/>
  <c r="BK102" i="2"/>
  <c r="BU102" i="2"/>
  <c r="BQ102" i="2"/>
  <c r="BW102" i="2"/>
  <c r="CK100" i="2"/>
  <c r="CN100" i="2"/>
  <c r="CN101" i="2"/>
  <c r="BV159" i="2"/>
  <c r="BY98" i="2"/>
  <c r="BW139" i="2"/>
  <c r="CB151" i="2"/>
  <c r="BM200" i="2"/>
  <c r="CG184" i="2"/>
  <c r="EI198" i="2"/>
  <c r="EK198" i="2"/>
  <c r="EM198" i="2" a="1"/>
  <c r="EM198" i="2" s="1"/>
  <c r="BO200" i="2"/>
  <c r="CG135" i="2"/>
  <c r="EE153" i="2"/>
  <c r="EM153" i="2" a="1"/>
  <c r="EM153" i="2" s="1"/>
  <c r="EF153" i="2"/>
  <c r="EH153" i="2"/>
  <c r="BW151" i="2"/>
  <c r="CD184" i="2"/>
  <c r="BK200" i="2"/>
  <c r="CE139" i="2"/>
  <c r="CH139" i="2"/>
  <c r="CC139" i="2"/>
  <c r="CB139" i="2"/>
  <c r="BW98" i="2"/>
  <c r="BI136" i="2"/>
  <c r="BQ139" i="2"/>
  <c r="BQ135" i="2"/>
  <c r="BK184" i="2"/>
  <c r="BH200" i="2"/>
  <c r="BU200" i="2"/>
  <c r="BQ184" i="2"/>
  <c r="CD135" i="2"/>
  <c r="CG139" i="2"/>
  <c r="CH200" i="2"/>
  <c r="BW107" i="2"/>
  <c r="CI132" i="2"/>
  <c r="BQ132" i="2"/>
  <c r="BS132" i="2"/>
  <c r="CF132" i="2"/>
  <c r="CC132" i="2"/>
  <c r="CE138" i="2"/>
  <c r="CC138" i="2"/>
  <c r="CC176" i="2"/>
  <c r="BU184" i="2"/>
  <c r="BY139" i="2"/>
  <c r="BU162" i="2"/>
  <c r="BY135" i="2"/>
  <c r="BO162" i="2"/>
  <c r="BW200" i="2"/>
  <c r="CB135" i="2"/>
  <c r="EK153" i="2"/>
  <c r="CI135" i="2"/>
  <c r="CJ164" i="2"/>
  <c r="EJ171" i="2"/>
  <c r="EK171" i="2"/>
  <c r="CF197" i="2"/>
  <c r="BI145" i="2"/>
  <c r="BM145" i="2"/>
  <c r="BX156" i="2"/>
  <c r="EI197" i="2"/>
  <c r="EH197" i="2"/>
  <c r="CJ186" i="2"/>
  <c r="BW186" i="2"/>
  <c r="CD151" i="2"/>
  <c r="BM151" i="2"/>
  <c r="CC151" i="2"/>
  <c r="BI151" i="2"/>
  <c r="CJ200" i="2"/>
  <c r="CC200" i="2"/>
  <c r="BI200" i="2"/>
  <c r="BY200" i="2"/>
  <c r="CB184" i="2"/>
  <c r="BS184" i="2"/>
  <c r="BM184" i="2"/>
  <c r="BO184" i="2"/>
  <c r="BH135" i="2"/>
  <c r="BM139" i="2"/>
  <c r="BW135" i="2"/>
  <c r="BK135" i="2"/>
  <c r="BU139" i="2"/>
  <c r="BH144" i="2"/>
  <c r="BW184" i="2"/>
  <c r="BU104" i="2"/>
  <c r="CB200" i="2"/>
  <c r="CB174" i="2"/>
  <c r="EI153" i="2"/>
  <c r="EE197" i="2"/>
  <c r="BQ200" i="2"/>
  <c r="BO186" i="2"/>
  <c r="BS200" i="2"/>
  <c r="BI176" i="2"/>
  <c r="CE132" i="2"/>
  <c r="CG200" i="2"/>
  <c r="CE149" i="2"/>
  <c r="BS155" i="2"/>
  <c r="CB171" i="2"/>
  <c r="BO171" i="2"/>
  <c r="EE149" i="2"/>
  <c r="EJ149" i="2"/>
  <c r="EM180" i="2" a="1"/>
  <c r="EM180" i="2" s="1"/>
  <c r="EL180" i="2" a="1"/>
  <c r="EL180" i="2" s="1"/>
  <c r="CC170" i="2"/>
  <c r="CB170" i="2"/>
  <c r="BY170" i="2"/>
  <c r="EH182" i="2"/>
  <c r="EL182" i="2" a="1"/>
  <c r="EL182" i="2" s="1"/>
  <c r="BK143" i="2"/>
  <c r="BU150" i="2"/>
  <c r="CE172" i="2"/>
  <c r="BU172" i="2"/>
  <c r="CB172" i="2"/>
  <c r="EK167" i="2"/>
  <c r="BM172" i="2"/>
  <c r="BW172" i="2"/>
  <c r="BM150" i="2"/>
  <c r="BI150" i="2"/>
  <c r="CE150" i="2"/>
  <c r="BK150" i="2"/>
  <c r="BH150" i="2"/>
  <c r="CJ150" i="2"/>
  <c r="BW150" i="2"/>
  <c r="CC150" i="2"/>
  <c r="CI150" i="2"/>
  <c r="CB150" i="2"/>
  <c r="BY150" i="2"/>
  <c r="BQ150" i="2"/>
  <c r="BS180" i="2"/>
  <c r="BO180" i="2"/>
  <c r="BQ180" i="2"/>
  <c r="CD180" i="2"/>
  <c r="CC180" i="2"/>
  <c r="BU180" i="2"/>
  <c r="BK180" i="2"/>
  <c r="BM180" i="2"/>
  <c r="BW180" i="2"/>
  <c r="BY180" i="2"/>
  <c r="BN194" i="2"/>
  <c r="BI180" i="2"/>
  <c r="CH150" i="2"/>
  <c r="CH129" i="2"/>
  <c r="CB129" i="2"/>
  <c r="CJ129" i="2"/>
  <c r="CC129" i="2"/>
  <c r="BY129" i="2"/>
  <c r="BI129" i="2"/>
  <c r="BS129" i="2"/>
  <c r="BW143" i="2"/>
  <c r="BH143" i="2"/>
  <c r="BI143" i="2"/>
  <c r="CH143" i="2"/>
  <c r="BQ143" i="2"/>
  <c r="CE196" i="2"/>
  <c r="CC196" i="2"/>
  <c r="BM196" i="2"/>
  <c r="CF159" i="2"/>
  <c r="CB159" i="2"/>
  <c r="BM159" i="2"/>
  <c r="BZ178" i="2"/>
  <c r="BX191" i="2"/>
  <c r="EJ163" i="2"/>
  <c r="EK163" i="2"/>
  <c r="EG163" i="2"/>
  <c r="EH163" i="2"/>
  <c r="EF163" i="2"/>
  <c r="EI163" i="2"/>
  <c r="EL163" i="2" a="1"/>
  <c r="EL163" i="2" s="1"/>
  <c r="BX196" i="2"/>
  <c r="EL157" i="2" a="1"/>
  <c r="EL157" i="2" s="1"/>
  <c r="EH157" i="2"/>
  <c r="EJ157" i="2"/>
  <c r="EG157" i="2"/>
  <c r="EK157" i="2"/>
  <c r="BQ177" i="2"/>
  <c r="BX185" i="2"/>
  <c r="EL186" i="2" a="1"/>
  <c r="EL186" i="2" s="1"/>
  <c r="EH186" i="2"/>
  <c r="CC172" i="2"/>
  <c r="BO172" i="2"/>
  <c r="CG172" i="2"/>
  <c r="BY172" i="2"/>
  <c r="CH172" i="2"/>
  <c r="BQ172" i="2"/>
  <c r="BH172" i="2"/>
  <c r="CF172" i="2"/>
  <c r="CD172" i="2"/>
  <c r="BS172" i="2"/>
  <c r="BX197" i="2"/>
  <c r="BV197" i="2"/>
  <c r="BM129" i="2"/>
  <c r="BQ129" i="2"/>
  <c r="EK189" i="2"/>
  <c r="EE163" i="2"/>
  <c r="BK129" i="2"/>
  <c r="BW129" i="2"/>
  <c r="BK172" i="2"/>
  <c r="CD150" i="2"/>
  <c r="EM157" i="2" a="1"/>
  <c r="EM157" i="2" s="1"/>
  <c r="CG150" i="2"/>
  <c r="CI129" i="2"/>
  <c r="EG164" i="2"/>
  <c r="EF164" i="2"/>
  <c r="EI185" i="2"/>
  <c r="EK185" i="2"/>
  <c r="EM185" i="2" a="1"/>
  <c r="EM185" i="2" s="1"/>
  <c r="EL185" i="2" a="1"/>
  <c r="EL185" i="2" s="1"/>
  <c r="EG185" i="2"/>
  <c r="EJ185" i="2"/>
  <c r="EL165" i="2" a="1"/>
  <c r="EL165" i="2" s="1"/>
  <c r="EM165" i="2" a="1"/>
  <c r="EM165" i="2" s="1"/>
  <c r="EG165" i="2"/>
  <c r="EF165" i="2"/>
  <c r="EI165" i="2"/>
  <c r="EK165" i="2"/>
  <c r="BH129" i="2"/>
  <c r="BY196" i="2"/>
  <c r="BI172" i="2"/>
  <c r="BO150" i="2"/>
  <c r="CB180" i="2"/>
  <c r="CD157" i="2"/>
  <c r="CF157" i="2"/>
  <c r="CJ198" i="2"/>
  <c r="BK198" i="2"/>
  <c r="CG198" i="2"/>
  <c r="BS104" i="2"/>
  <c r="BU108" i="2"/>
  <c r="BK108" i="2"/>
  <c r="CF176" i="2"/>
  <c r="CB176" i="2"/>
  <c r="CD176" i="2"/>
  <c r="CJ176" i="2"/>
  <c r="EM200" i="2" a="1"/>
  <c r="EM200" i="2" s="1"/>
  <c r="CI195" i="2"/>
  <c r="BY195" i="2"/>
  <c r="BM195" i="2"/>
  <c r="BO198" i="2"/>
  <c r="BI183" i="2"/>
  <c r="BM157" i="2"/>
  <c r="BZ153" i="2"/>
  <c r="BU134" i="2"/>
  <c r="BW197" i="2"/>
  <c r="BK183" i="2"/>
  <c r="BW134" i="2"/>
  <c r="BK164" i="2"/>
  <c r="BO176" i="2"/>
  <c r="BU171" i="2"/>
  <c r="BK149" i="2"/>
  <c r="CC149" i="2"/>
  <c r="BH149" i="2"/>
  <c r="BO149" i="2"/>
  <c r="BU183" i="2"/>
  <c r="BY164" i="2"/>
  <c r="BU157" i="2"/>
  <c r="BQ134" i="2"/>
  <c r="BY176" i="2"/>
  <c r="BY198" i="2"/>
  <c r="BQ176" i="2"/>
  <c r="BU130" i="2"/>
  <c r="CB130" i="2"/>
  <c r="BS130" i="2"/>
  <c r="BY133" i="2"/>
  <c r="BN148" i="2"/>
  <c r="BX148" i="2"/>
  <c r="CB147" i="2"/>
  <c r="CH187" i="2"/>
  <c r="BW198" i="2"/>
  <c r="BH183" i="2"/>
  <c r="BU164" i="2"/>
  <c r="BI157" i="2"/>
  <c r="BV132" i="2"/>
  <c r="BM197" i="2"/>
  <c r="BK134" i="2"/>
  <c r="BS176" i="2"/>
  <c r="CC157" i="2"/>
  <c r="CC183" i="2"/>
  <c r="CH176" i="2"/>
  <c r="BS146" i="2"/>
  <c r="CF146" i="2"/>
  <c r="BZ154" i="2"/>
  <c r="BW174" i="2"/>
  <c r="CI145" i="2"/>
  <c r="CJ184" i="2"/>
  <c r="CE184" i="2"/>
  <c r="CC184" i="2"/>
  <c r="CF184" i="2"/>
  <c r="EJ197" i="2"/>
  <c r="EL197" i="2" a="1"/>
  <c r="EL197" i="2" s="1"/>
  <c r="EK197" i="2"/>
  <c r="EF197" i="2"/>
  <c r="CJ139" i="2"/>
  <c r="CH135" i="2"/>
  <c r="BZ109" i="2"/>
  <c r="CE148" i="2"/>
  <c r="BW148" i="2"/>
  <c r="BQ148" i="2"/>
  <c r="BY148" i="2"/>
  <c r="BS148" i="2"/>
  <c r="BI148" i="2"/>
  <c r="CD148" i="2"/>
  <c r="BO148" i="2"/>
  <c r="BL155" i="2"/>
  <c r="BZ155" i="2"/>
  <c r="EK166" i="2"/>
  <c r="EL166" i="2" a="1"/>
  <c r="EL166" i="2" s="1"/>
  <c r="EF166" i="2"/>
  <c r="EI166" i="2"/>
  <c r="EE166" i="2"/>
  <c r="EJ166" i="2"/>
  <c r="BO185" i="2"/>
  <c r="BK185" i="2"/>
  <c r="BM185" i="2"/>
  <c r="BW185" i="2"/>
  <c r="BQ185" i="2"/>
  <c r="EJ193" i="2"/>
  <c r="EE193" i="2"/>
  <c r="EG199" i="2"/>
  <c r="BW106" i="2"/>
  <c r="BY185" i="2"/>
  <c r="BK168" i="2"/>
  <c r="BS107" i="2"/>
  <c r="BW192" i="2"/>
  <c r="BQ130" i="2"/>
  <c r="BK133" i="2"/>
  <c r="BQ168" i="2"/>
  <c r="BQ196" i="2"/>
  <c r="BM189" i="2"/>
  <c r="BY189" i="2"/>
  <c r="BU148" i="2"/>
  <c r="CD182" i="2"/>
  <c r="CB168" i="2"/>
  <c r="CH138" i="2"/>
  <c r="CG138" i="2"/>
  <c r="CI138" i="2"/>
  <c r="BQ138" i="2"/>
  <c r="BY138" i="2"/>
  <c r="CF138" i="2"/>
  <c r="BH138" i="2"/>
  <c r="BU138" i="2"/>
  <c r="BK138" i="2"/>
  <c r="CB138" i="2"/>
  <c r="BW138" i="2"/>
  <c r="BI138" i="2"/>
  <c r="BO138" i="2"/>
  <c r="EJ132" i="2"/>
  <c r="EE132" i="2"/>
  <c r="EH132" i="2"/>
  <c r="EG159" i="2"/>
  <c r="EI137" i="2"/>
  <c r="EK137" i="2"/>
  <c r="EJ135" i="2"/>
  <c r="EG135" i="2"/>
  <c r="CE142" i="2"/>
  <c r="BY142" i="2"/>
  <c r="BW142" i="2"/>
  <c r="BY161" i="2"/>
  <c r="CF161" i="2"/>
  <c r="CJ161" i="2"/>
  <c r="BS161" i="2"/>
  <c r="CI161" i="2"/>
  <c r="CD161" i="2"/>
  <c r="CB161" i="2"/>
  <c r="CE161" i="2"/>
  <c r="BO161" i="2"/>
  <c r="CH161" i="2"/>
  <c r="BK161" i="2"/>
  <c r="BH161" i="2"/>
  <c r="BH185" i="2"/>
  <c r="BW110" i="2"/>
  <c r="BY110" i="2"/>
  <c r="BU110" i="2"/>
  <c r="BQ110" i="2"/>
  <c r="BK110" i="2"/>
  <c r="CH140" i="2"/>
  <c r="CE140" i="2"/>
  <c r="CC140" i="2"/>
  <c r="BI140" i="2"/>
  <c r="BM140" i="2"/>
  <c r="BO140" i="2"/>
  <c r="BK140" i="2"/>
  <c r="EE143" i="2"/>
  <c r="BK154" i="2"/>
  <c r="CC154" i="2"/>
  <c r="BU154" i="2"/>
  <c r="BQ154" i="2"/>
  <c r="BI154" i="2"/>
  <c r="BO154" i="2"/>
  <c r="BH154" i="2"/>
  <c r="BZ168" i="2"/>
  <c r="BV192" i="2"/>
  <c r="BZ192" i="2"/>
  <c r="BZ137" i="2"/>
  <c r="DV14" i="2" a="1"/>
  <c r="DV14" i="2" s="1"/>
  <c r="BS185" i="2"/>
  <c r="BW179" i="2"/>
  <c r="BH189" i="2"/>
  <c r="CD138" i="2"/>
  <c r="EL135" i="2" a="1"/>
  <c r="EL135" i="2" s="1"/>
  <c r="BW104" i="2"/>
  <c r="BQ104" i="2"/>
  <c r="BO104" i="2"/>
  <c r="BK104" i="2"/>
  <c r="BM104" i="2"/>
  <c r="BW108" i="2"/>
  <c r="BY108" i="2"/>
  <c r="BM108" i="2"/>
  <c r="BQ108" i="2"/>
  <c r="BO108" i="2"/>
  <c r="BS108" i="2"/>
  <c r="CG137" i="2"/>
  <c r="CF137" i="2"/>
  <c r="BM137" i="2"/>
  <c r="CI137" i="2"/>
  <c r="CB137" i="2"/>
  <c r="BI137" i="2"/>
  <c r="BO137" i="2"/>
  <c r="CH137" i="2"/>
  <c r="CD137" i="2"/>
  <c r="BQ137" i="2"/>
  <c r="BS137" i="2"/>
  <c r="BW137" i="2"/>
  <c r="BU137" i="2"/>
  <c r="BK137" i="2"/>
  <c r="BN149" i="2"/>
  <c r="CI158" i="2"/>
  <c r="CE158" i="2"/>
  <c r="CG158" i="2"/>
  <c r="CH158" i="2"/>
  <c r="CC158" i="2"/>
  <c r="BU158" i="2"/>
  <c r="BQ158" i="2"/>
  <c r="BK158" i="2"/>
  <c r="BM158" i="2"/>
  <c r="CF158" i="2"/>
  <c r="BS158" i="2"/>
  <c r="CB158" i="2"/>
  <c r="CD158" i="2"/>
  <c r="BO158" i="2"/>
  <c r="BH158" i="2"/>
  <c r="CJ159" i="2"/>
  <c r="CG159" i="2"/>
  <c r="CE159" i="2"/>
  <c r="CI159" i="2"/>
  <c r="CC159" i="2"/>
  <c r="BW159" i="2"/>
  <c r="BO159" i="2"/>
  <c r="BI159" i="2"/>
  <c r="BU159" i="2"/>
  <c r="CH159" i="2"/>
  <c r="CD159" i="2"/>
  <c r="BQ159" i="2"/>
  <c r="BS159" i="2"/>
  <c r="BK159" i="2"/>
  <c r="BY159" i="2"/>
  <c r="BZ166" i="2"/>
  <c r="EM177" i="2" a="1"/>
  <c r="EM177" i="2" s="1"/>
  <c r="EK177" i="2"/>
  <c r="EG177" i="2"/>
  <c r="EL177" i="2" a="1"/>
  <c r="EL177" i="2" s="1"/>
  <c r="EH177" i="2"/>
  <c r="EJ177" i="2"/>
  <c r="CE144" i="2"/>
  <c r="CI144" i="2"/>
  <c r="CF144" i="2"/>
  <c r="CG144" i="2"/>
  <c r="BO144" i="2"/>
  <c r="BW144" i="2"/>
  <c r="CB144" i="2"/>
  <c r="BM144" i="2"/>
  <c r="CD144" i="2"/>
  <c r="BS144" i="2"/>
  <c r="CC144" i="2"/>
  <c r="BU144" i="2"/>
  <c r="BQ144" i="2"/>
  <c r="BI144" i="2"/>
  <c r="CH144" i="2"/>
  <c r="CG188" i="2"/>
  <c r="CJ188" i="2"/>
  <c r="CE188" i="2"/>
  <c r="BH188" i="2"/>
  <c r="CF188" i="2"/>
  <c r="CI188" i="2"/>
  <c r="BI188" i="2"/>
  <c r="BU188" i="2"/>
  <c r="BY188" i="2"/>
  <c r="BO188" i="2"/>
  <c r="CH188" i="2"/>
  <c r="CB188" i="2"/>
  <c r="CD188" i="2"/>
  <c r="BM188" i="2"/>
  <c r="CI186" i="2"/>
  <c r="CG186" i="2"/>
  <c r="BU186" i="2"/>
  <c r="CF186" i="2"/>
  <c r="CC186" i="2"/>
  <c r="CD186" i="2"/>
  <c r="BM186" i="2"/>
  <c r="CH186" i="2"/>
  <c r="BQ186" i="2"/>
  <c r="BK186" i="2"/>
  <c r="CE131" i="2"/>
  <c r="CH131" i="2"/>
  <c r="CF131" i="2"/>
  <c r="BK131" i="2"/>
  <c r="BW131" i="2"/>
  <c r="CC131" i="2"/>
  <c r="BY131" i="2"/>
  <c r="CJ131" i="2"/>
  <c r="BI131" i="2"/>
  <c r="BU131" i="2"/>
  <c r="CB131" i="2"/>
  <c r="BQ131" i="2"/>
  <c r="EM161" i="2" a="1"/>
  <c r="EM161" i="2" s="1"/>
  <c r="EL161" i="2" a="1"/>
  <c r="EL161" i="2" s="1"/>
  <c r="EG161" i="2"/>
  <c r="EI161" i="2"/>
  <c r="EF161" i="2"/>
  <c r="EJ161" i="2"/>
  <c r="EE161" i="2"/>
  <c r="CH199" i="2"/>
  <c r="CF199" i="2"/>
  <c r="BK199" i="2"/>
  <c r="BQ199" i="2"/>
  <c r="CI199" i="2"/>
  <c r="CB199" i="2"/>
  <c r="BO199" i="2"/>
  <c r="CC199" i="2"/>
  <c r="BI185" i="2"/>
  <c r="BV169" i="2"/>
  <c r="BQ107" i="2"/>
  <c r="BM148" i="2"/>
  <c r="BS110" i="2"/>
  <c r="CJ130" i="2"/>
  <c r="CG130" i="2"/>
  <c r="CI130" i="2"/>
  <c r="CD130" i="2"/>
  <c r="BH130" i="2"/>
  <c r="BO130" i="2"/>
  <c r="BM130" i="2"/>
  <c r="BK130" i="2"/>
  <c r="CC130" i="2"/>
  <c r="BW130" i="2"/>
  <c r="CF136" i="2"/>
  <c r="CG136" i="2"/>
  <c r="BO136" i="2"/>
  <c r="CC136" i="2"/>
  <c r="CJ136" i="2"/>
  <c r="BS136" i="2"/>
  <c r="CB136" i="2"/>
  <c r="CD136" i="2"/>
  <c r="CH133" i="2"/>
  <c r="CJ133" i="2"/>
  <c r="CC133" i="2"/>
  <c r="BQ133" i="2"/>
  <c r="BU133" i="2"/>
  <c r="BI133" i="2"/>
  <c r="BM133" i="2"/>
  <c r="CD133" i="2"/>
  <c r="BW133" i="2"/>
  <c r="BH133" i="2"/>
  <c r="BS133" i="2"/>
  <c r="CI156" i="2"/>
  <c r="CF156" i="2"/>
  <c r="CE156" i="2"/>
  <c r="CB156" i="2"/>
  <c r="CC156" i="2"/>
  <c r="BM156" i="2"/>
  <c r="BU156" i="2"/>
  <c r="BI156" i="2"/>
  <c r="BQ156" i="2"/>
  <c r="BW156" i="2"/>
  <c r="BS156" i="2"/>
  <c r="BH156" i="2"/>
  <c r="BK156" i="2"/>
  <c r="CI168" i="2"/>
  <c r="CE168" i="2"/>
  <c r="CF168" i="2"/>
  <c r="CG168" i="2"/>
  <c r="CJ168" i="2"/>
  <c r="BH168" i="2"/>
  <c r="CH168" i="2"/>
  <c r="CC168" i="2"/>
  <c r="BI168" i="2"/>
  <c r="BW168" i="2"/>
  <c r="CD168" i="2"/>
  <c r="BS168" i="2"/>
  <c r="CF179" i="2"/>
  <c r="CI179" i="2"/>
  <c r="CH179" i="2"/>
  <c r="CG179" i="2"/>
  <c r="CD179" i="2"/>
  <c r="CC179" i="2"/>
  <c r="CE179" i="2"/>
  <c r="CB179" i="2"/>
  <c r="BO179" i="2"/>
  <c r="BU179" i="2"/>
  <c r="BQ179" i="2"/>
  <c r="BI179" i="2"/>
  <c r="BM179" i="2"/>
  <c r="EE187" i="2"/>
  <c r="EL187" i="2" a="1"/>
  <c r="EL187" i="2" s="1"/>
  <c r="EK187" i="2"/>
  <c r="EM187" i="2" a="1"/>
  <c r="EM187" i="2" s="1"/>
  <c r="EF187" i="2"/>
  <c r="EH187" i="2"/>
  <c r="EJ187" i="2"/>
  <c r="EI187" i="2"/>
  <c r="CH189" i="2"/>
  <c r="CJ189" i="2"/>
  <c r="CE189" i="2"/>
  <c r="BW189" i="2"/>
  <c r="BQ189" i="2"/>
  <c r="BI189" i="2"/>
  <c r="CC189" i="2"/>
  <c r="CD189" i="2"/>
  <c r="CJ192" i="2"/>
  <c r="CF192" i="2"/>
  <c r="CC192" i="2"/>
  <c r="CI192" i="2"/>
  <c r="CE192" i="2"/>
  <c r="CD192" i="2"/>
  <c r="BI192" i="2"/>
  <c r="BM192" i="2"/>
  <c r="BQ192" i="2"/>
  <c r="BS192" i="2"/>
  <c r="BY192" i="2"/>
  <c r="BX200" i="2"/>
  <c r="CI196" i="2"/>
  <c r="BS196" i="2"/>
  <c r="CF196" i="2"/>
  <c r="BH196" i="2"/>
  <c r="CB196" i="2"/>
  <c r="BU196" i="2"/>
  <c r="BW196" i="2"/>
  <c r="BK196" i="2"/>
  <c r="CD196" i="2"/>
  <c r="BK179" i="2"/>
  <c r="BK136" i="2"/>
  <c r="BY130" i="2"/>
  <c r="BO156" i="2"/>
  <c r="BU140" i="2"/>
  <c r="BO196" i="2"/>
  <c r="BM138" i="2"/>
  <c r="CD156" i="2"/>
  <c r="EH166" i="2"/>
  <c r="CC161" i="2"/>
  <c r="EJ170" i="2"/>
  <c r="EF170" i="2"/>
  <c r="EG170" i="2"/>
  <c r="CE152" i="2"/>
  <c r="BI152" i="2"/>
  <c r="BO152" i="2"/>
  <c r="CF152" i="2"/>
  <c r="BK152" i="2"/>
  <c r="CH152" i="2"/>
  <c r="BM152" i="2"/>
  <c r="CB152" i="2"/>
  <c r="BH152" i="2"/>
  <c r="BU152" i="2"/>
  <c r="CF170" i="2"/>
  <c r="CH170" i="2"/>
  <c r="CE170" i="2"/>
  <c r="BO170" i="2"/>
  <c r="CI170" i="2"/>
  <c r="CD170" i="2"/>
  <c r="BQ170" i="2"/>
  <c r="BM170" i="2"/>
  <c r="BS170" i="2"/>
  <c r="BI170" i="2"/>
  <c r="BW170" i="2"/>
  <c r="CJ170" i="2"/>
  <c r="BK170" i="2"/>
  <c r="BH170" i="2"/>
  <c r="EM194" i="2" a="1"/>
  <c r="EM194" i="2" s="1"/>
  <c r="EK194" i="2"/>
  <c r="BM187" i="2"/>
  <c r="BS187" i="2"/>
  <c r="CE187" i="2"/>
  <c r="CF187" i="2"/>
  <c r="CJ187" i="2"/>
  <c r="BK187" i="2"/>
  <c r="CI187" i="2"/>
  <c r="BQ187" i="2"/>
  <c r="CC187" i="2"/>
  <c r="BU187" i="2"/>
  <c r="CD187" i="2"/>
  <c r="CB187" i="2"/>
  <c r="BV108" i="2"/>
  <c r="CG177" i="2"/>
  <c r="BO177" i="2"/>
  <c r="CC177" i="2"/>
  <c r="BK177" i="2"/>
  <c r="BW177" i="2"/>
  <c r="CH177" i="2"/>
  <c r="CE177" i="2"/>
  <c r="CJ177" i="2"/>
  <c r="BM110" i="2"/>
  <c r="BY154" i="2"/>
  <c r="BU185" i="2"/>
  <c r="BS140" i="2"/>
  <c r="BY140" i="2"/>
  <c r="CB148" i="2"/>
  <c r="BK107" i="2"/>
  <c r="BU107" i="2"/>
  <c r="BY107" i="2"/>
  <c r="BM107" i="2"/>
  <c r="BM167" i="2"/>
  <c r="BI167" i="2"/>
  <c r="BH167" i="2"/>
  <c r="BS167" i="2"/>
  <c r="CG163" i="2"/>
  <c r="CJ163" i="2"/>
  <c r="CI163" i="2"/>
  <c r="BS163" i="2"/>
  <c r="CD163" i="2"/>
  <c r="BU163" i="2"/>
  <c r="CI166" i="2"/>
  <c r="BW166" i="2"/>
  <c r="CD190" i="2"/>
  <c r="CJ190" i="2"/>
  <c r="BO190" i="2"/>
  <c r="BU192" i="2"/>
  <c r="BQ182" i="2"/>
  <c r="BU168" i="2"/>
  <c r="BW136" i="2"/>
  <c r="BH148" i="2"/>
  <c r="BY179" i="2"/>
  <c r="BO189" i="2"/>
  <c r="EJ137" i="2"/>
  <c r="CB133" i="2"/>
  <c r="BQ161" i="2"/>
  <c r="CH156" i="2"/>
  <c r="BV170" i="2"/>
  <c r="BH181" i="2"/>
  <c r="EM155" i="2" a="1"/>
  <c r="EM155" i="2" s="1"/>
  <c r="EK155" i="2"/>
  <c r="EI155" i="2"/>
  <c r="EH155" i="2"/>
  <c r="CI155" i="2"/>
  <c r="CJ155" i="2"/>
  <c r="CC155" i="2"/>
  <c r="CE155" i="2"/>
  <c r="CB155" i="2"/>
  <c r="CF155" i="2"/>
  <c r="BO155" i="2"/>
  <c r="CG155" i="2"/>
  <c r="CD155" i="2"/>
  <c r="BU155" i="2"/>
  <c r="CH155" i="2"/>
  <c r="BK155" i="2"/>
  <c r="BH155" i="2"/>
  <c r="CJ169" i="2"/>
  <c r="CH169" i="2"/>
  <c r="CB169" i="2"/>
  <c r="CF169" i="2"/>
  <c r="BW169" i="2"/>
  <c r="BI169" i="2"/>
  <c r="CJ171" i="2"/>
  <c r="CG171" i="2"/>
  <c r="CC171" i="2"/>
  <c r="CI171" i="2"/>
  <c r="CG175" i="2"/>
  <c r="CD175" i="2"/>
  <c r="BY175" i="2"/>
  <c r="BO175" i="2"/>
  <c r="CE173" i="2"/>
  <c r="CF173" i="2"/>
  <c r="CI173" i="2"/>
  <c r="CB173" i="2"/>
  <c r="BW173" i="2"/>
  <c r="BS173" i="2"/>
  <c r="CI193" i="2"/>
  <c r="CE193" i="2"/>
  <c r="CF193" i="2"/>
  <c r="CJ193" i="2"/>
  <c r="CC193" i="2"/>
  <c r="BY193" i="2"/>
  <c r="EE192" i="2"/>
  <c r="EI146" i="2"/>
  <c r="EF146" i="2"/>
  <c r="BH169" i="2"/>
  <c r="BU193" i="2"/>
  <c r="BK171" i="2"/>
  <c r="BQ169" i="2"/>
  <c r="BU169" i="2"/>
  <c r="CD169" i="2"/>
  <c r="CD171" i="2"/>
  <c r="CC175" i="2"/>
  <c r="EL155" i="2" a="1"/>
  <c r="EL155" i="2" s="1"/>
  <c r="BU175" i="2"/>
  <c r="BH171" i="2"/>
  <c r="BY155" i="2"/>
  <c r="BS193" i="2"/>
  <c r="BQ173" i="2"/>
  <c r="CD193" i="2"/>
  <c r="CH193" i="2"/>
  <c r="CE175" i="2"/>
  <c r="BZ182" i="2"/>
  <c r="BO169" i="2"/>
  <c r="BM155" i="2"/>
  <c r="BK193" i="2"/>
  <c r="BK173" i="2"/>
  <c r="BI155" i="2"/>
  <c r="BS171" i="2"/>
  <c r="EE155" i="2"/>
  <c r="CE169" i="2"/>
  <c r="CG193" i="2"/>
  <c r="CH180" i="2"/>
  <c r="CJ180" i="2"/>
  <c r="CG180" i="2"/>
  <c r="CI180" i="2"/>
  <c r="CF180" i="2"/>
  <c r="CE180" i="2"/>
  <c r="BN197" i="2"/>
  <c r="CE200" i="2"/>
  <c r="CF200" i="2"/>
  <c r="EJ148" i="2"/>
  <c r="CI176" i="2"/>
  <c r="CG176" i="2"/>
  <c r="CE176" i="2"/>
  <c r="CI172" i="2"/>
  <c r="CF150" i="2"/>
  <c r="BW149" i="2"/>
  <c r="BM149" i="2"/>
  <c r="CF149" i="2"/>
  <c r="BY149" i="2"/>
  <c r="BU149" i="2"/>
  <c r="CI149" i="2"/>
  <c r="CF139" i="2"/>
  <c r="CF135" i="2"/>
  <c r="CJ135" i="2"/>
  <c r="CE135" i="2"/>
  <c r="CI165" i="2"/>
  <c r="BK165" i="2"/>
  <c r="CF165" i="2"/>
  <c r="CH165" i="2"/>
  <c r="CJ165" i="2"/>
  <c r="BY165" i="2"/>
  <c r="CB165" i="2"/>
  <c r="BW165" i="2"/>
  <c r="BH165" i="2"/>
  <c r="CG165" i="2"/>
  <c r="BS106" i="2"/>
  <c r="BU106" i="2"/>
  <c r="BV104" i="2"/>
  <c r="CS3" i="2" a="1"/>
  <c r="CS3" i="2" s="1"/>
  <c r="DI8" i="2" a="1"/>
  <c r="DI8" i="2" s="1"/>
  <c r="DL8" i="2" s="1"/>
  <c r="CS11" i="2" a="1"/>
  <c r="CS11" i="2" s="1"/>
  <c r="CV11" i="2" s="1"/>
  <c r="DM16" i="2" a="1"/>
  <c r="DM16" i="2" s="1"/>
  <c r="DP16" i="2" s="1"/>
  <c r="CS17" i="2" a="1"/>
  <c r="CS17" i="2" s="1"/>
  <c r="CV17" i="2" s="1"/>
  <c r="DQ20" i="2" a="1"/>
  <c r="DQ20" i="2" s="1"/>
  <c r="DT20" i="2" s="1"/>
  <c r="CW21" i="2" a="1"/>
  <c r="CW21" i="2" s="1"/>
  <c r="CZ21" i="2" s="1"/>
  <c r="DI23" i="2" a="1"/>
  <c r="DI23" i="2" s="1"/>
  <c r="DL23" i="2" s="1"/>
  <c r="DE27" i="2" a="1"/>
  <c r="DE27" i="2" s="1"/>
  <c r="DH27" i="2" s="1"/>
  <c r="DQ28" i="2" a="1"/>
  <c r="DQ28" i="2" s="1"/>
  <c r="DT28" i="2" s="1"/>
  <c r="DA36" i="2" a="1"/>
  <c r="DA36" i="2" s="1"/>
  <c r="DD36" i="2" s="1"/>
  <c r="CO40" i="2" a="1"/>
  <c r="CO40" i="2" s="1"/>
  <c r="CR40" i="2" s="1"/>
  <c r="DQ44" i="2" a="1"/>
  <c r="DQ44" i="2" s="1"/>
  <c r="DT44" i="2" s="1"/>
  <c r="DA45" i="2" a="1"/>
  <c r="DA45" i="2" s="1"/>
  <c r="DD45" i="2" s="1"/>
  <c r="DE48" i="2" a="1"/>
  <c r="DE48" i="2" s="1"/>
  <c r="DH48" i="2" s="1"/>
  <c r="DA140" i="2" a="1"/>
  <c r="DA140" i="2" s="1"/>
  <c r="DD140" i="2" s="1"/>
  <c r="DQ154" i="2" a="1"/>
  <c r="DQ154" i="2" s="1"/>
  <c r="DT154" i="2" s="1"/>
  <c r="DI155" i="2" a="1"/>
  <c r="DI155" i="2" s="1"/>
  <c r="DL155" i="2" s="1"/>
  <c r="DI163" i="2" a="1"/>
  <c r="DI163" i="2" s="1"/>
  <c r="DL163" i="2" s="1"/>
  <c r="CO164" i="2" a="1"/>
  <c r="CO164" i="2" s="1"/>
  <c r="CR164" i="2" s="1"/>
  <c r="CO176" i="2" a="1"/>
  <c r="CO176" i="2" s="1"/>
  <c r="CR176" i="2" s="1"/>
  <c r="DE176" i="2" a="1"/>
  <c r="DE176" i="2" s="1"/>
  <c r="DH176" i="2" s="1"/>
  <c r="DA179" i="2" a="1"/>
  <c r="DA179" i="2" s="1"/>
  <c r="DD179" i="2" s="1"/>
  <c r="CO186" i="2" a="1"/>
  <c r="CO186" i="2" s="1"/>
  <c r="CR186" i="2" s="1"/>
  <c r="CW187" i="2" a="1"/>
  <c r="CW187" i="2" s="1"/>
  <c r="CZ187" i="2" s="1"/>
  <c r="DE195" i="2" a="1"/>
  <c r="DE195" i="2" s="1"/>
  <c r="DH195" i="2" s="1"/>
  <c r="DM195" i="2" a="1"/>
  <c r="DM195" i="2" s="1"/>
  <c r="DP195" i="2" s="1"/>
  <c r="CS196" i="2" a="1"/>
  <c r="CS196" i="2" s="1"/>
  <c r="CV196" i="2" s="1"/>
  <c r="DE196" i="2" a="1"/>
  <c r="DE196" i="2" s="1"/>
  <c r="DH196" i="2" s="1"/>
  <c r="DQ199" i="2" a="1"/>
  <c r="DQ199" i="2" s="1"/>
  <c r="DT199" i="2" s="1"/>
  <c r="EG134" i="2"/>
  <c r="EE134" i="2"/>
  <c r="EL134" i="2" a="1"/>
  <c r="EL134" i="2" s="1"/>
  <c r="EJ134" i="2"/>
  <c r="BQ153" i="2"/>
  <c r="CC153" i="2"/>
  <c r="CD153" i="2"/>
  <c r="EL145" i="2" a="1"/>
  <c r="EL145" i="2" s="1"/>
  <c r="EH145" i="2"/>
  <c r="EI145" i="2"/>
  <c r="EK145" i="2"/>
  <c r="EE145" i="2"/>
  <c r="CF167" i="2"/>
  <c r="CE167" i="2"/>
  <c r="CC167" i="2"/>
  <c r="BW167" i="2"/>
  <c r="CB167" i="2"/>
  <c r="BY167" i="2"/>
  <c r="EH154" i="2"/>
  <c r="CE163" i="2"/>
  <c r="CC163" i="2"/>
  <c r="CG166" i="2"/>
  <c r="CH166" i="2"/>
  <c r="BS166" i="2"/>
  <c r="CC166" i="2"/>
  <c r="CD166" i="2"/>
  <c r="CH182" i="2"/>
  <c r="CC182" i="2"/>
  <c r="BS182" i="2"/>
  <c r="BI182" i="2"/>
  <c r="CB182" i="2"/>
  <c r="CG182" i="2"/>
  <c r="CH190" i="2"/>
  <c r="CF190" i="2"/>
  <c r="CG190" i="2"/>
  <c r="CB190" i="2"/>
  <c r="EL196" i="2" a="1"/>
  <c r="EL196" i="2" s="1"/>
  <c r="EM196" i="2" a="1"/>
  <c r="EM196" i="2" s="1"/>
  <c r="EE196" i="2"/>
  <c r="CG195" i="2"/>
  <c r="CE195" i="2"/>
  <c r="CB195" i="2"/>
  <c r="BO195" i="2"/>
  <c r="CC195" i="2"/>
  <c r="BQ195" i="2"/>
  <c r="CD195" i="2"/>
  <c r="CJ195" i="2"/>
  <c r="BH195" i="2"/>
  <c r="CF195" i="2"/>
  <c r="BI195" i="2"/>
  <c r="CG181" i="2"/>
  <c r="CJ181" i="2"/>
  <c r="CF181" i="2"/>
  <c r="CE181" i="2"/>
  <c r="BO181" i="2"/>
  <c r="BU181" i="2"/>
  <c r="BY181" i="2"/>
  <c r="BQ181" i="2"/>
  <c r="CC181" i="2"/>
  <c r="BZ198" i="2"/>
  <c r="EL198" i="2" a="1"/>
  <c r="EL198" i="2" s="1"/>
  <c r="EE198" i="2"/>
  <c r="EH198" i="2"/>
  <c r="EJ198" i="2"/>
  <c r="EK129" i="2"/>
  <c r="EE129" i="2"/>
  <c r="EF129" i="2"/>
  <c r="EL129" i="2" a="1"/>
  <c r="EL129" i="2" s="1"/>
  <c r="EH129" i="2"/>
  <c r="BH190" i="2"/>
  <c r="BM182" i="2"/>
  <c r="BI163" i="2"/>
  <c r="BM153" i="2"/>
  <c r="BQ166" i="2"/>
  <c r="BI190" i="2"/>
  <c r="BM166" i="2"/>
  <c r="BK182" i="2"/>
  <c r="BW195" i="2"/>
  <c r="BO106" i="2"/>
  <c r="BY153" i="2"/>
  <c r="EI129" i="2"/>
  <c r="CC165" i="2"/>
  <c r="CB153" i="2"/>
  <c r="CB163" i="2"/>
  <c r="CH167" i="2"/>
  <c r="CI181" i="2"/>
  <c r="AN90" i="2"/>
  <c r="CH134" i="2"/>
  <c r="CG134" i="2"/>
  <c r="CJ134" i="2"/>
  <c r="CC134" i="2"/>
  <c r="BM134" i="2"/>
  <c r="CE134" i="2"/>
  <c r="CD134" i="2"/>
  <c r="CJ157" i="2"/>
  <c r="CE157" i="2"/>
  <c r="CI157" i="2"/>
  <c r="CH157" i="2"/>
  <c r="EM141" i="2" a="1"/>
  <c r="EM141" i="2" s="1"/>
  <c r="EI141" i="2"/>
  <c r="EJ141" i="2"/>
  <c r="EE141" i="2"/>
  <c r="EF141" i="2"/>
  <c r="CI146" i="2"/>
  <c r="CE146" i="2"/>
  <c r="CH146" i="2"/>
  <c r="CG146" i="2"/>
  <c r="CB146" i="2"/>
  <c r="CC146" i="2"/>
  <c r="CD146" i="2"/>
  <c r="EF140" i="2"/>
  <c r="EG140" i="2"/>
  <c r="EH140" i="2"/>
  <c r="CG160" i="2"/>
  <c r="CF160" i="2"/>
  <c r="CC160" i="2"/>
  <c r="CH160" i="2"/>
  <c r="CB160" i="2"/>
  <c r="CI174" i="2"/>
  <c r="CE174" i="2"/>
  <c r="BH174" i="2"/>
  <c r="CG174" i="2"/>
  <c r="CJ174" i="2"/>
  <c r="BQ174" i="2"/>
  <c r="CC174" i="2"/>
  <c r="BQ190" i="2"/>
  <c r="BH182" i="2"/>
  <c r="BQ163" i="2"/>
  <c r="BZ147" i="2"/>
  <c r="BK153" i="2"/>
  <c r="BI134" i="2"/>
  <c r="BZ171" i="2"/>
  <c r="BW163" i="2"/>
  <c r="BO166" i="2"/>
  <c r="BS195" i="2"/>
  <c r="BK195" i="2"/>
  <c r="BM174" i="2"/>
  <c r="BU195" i="2"/>
  <c r="BU146" i="2"/>
  <c r="BI153" i="2"/>
  <c r="CD181" i="2"/>
  <c r="CB166" i="2"/>
  <c r="EG129" i="2"/>
  <c r="EF134" i="2"/>
  <c r="CD165" i="2"/>
  <c r="EG145" i="2"/>
  <c r="EL140" i="2" a="1"/>
  <c r="EL140" i="2" s="1"/>
  <c r="EL141" i="2" a="1"/>
  <c r="EL141" i="2" s="1"/>
  <c r="CI134" i="2"/>
  <c r="CH174" i="2"/>
  <c r="CI182" i="2"/>
  <c r="ER162" i="2"/>
  <c r="EQ162" i="2"/>
  <c r="BW190" i="2"/>
  <c r="BM190" i="2"/>
  <c r="BS153" i="2"/>
  <c r="BO163" i="2"/>
  <c r="BS190" i="2"/>
  <c r="BK166" i="2"/>
  <c r="BW181" i="2"/>
  <c r="BS165" i="2"/>
  <c r="BM181" i="2"/>
  <c r="CD167" i="2"/>
  <c r="CD160" i="2"/>
  <c r="EK141" i="2"/>
  <c r="EF196" i="2"/>
  <c r="EF145" i="2"/>
  <c r="EM140" i="2" a="1"/>
  <c r="EM140" i="2" s="1"/>
  <c r="CG157" i="2"/>
  <c r="CF134" i="2"/>
  <c r="CJ160" i="2"/>
  <c r="CF174" i="2"/>
  <c r="BY190" i="2"/>
  <c r="BU182" i="2"/>
  <c r="BY163" i="2"/>
  <c r="BQ167" i="2"/>
  <c r="BH163" i="2"/>
  <c r="BI166" i="2"/>
  <c r="BY166" i="2"/>
  <c r="BK106" i="2"/>
  <c r="BK167" i="2"/>
  <c r="BI181" i="2"/>
  <c r="BQ146" i="2"/>
  <c r="BQ165" i="2"/>
  <c r="BI165" i="2"/>
  <c r="EI134" i="2"/>
  <c r="EH141" i="2"/>
  <c r="CB134" i="2"/>
  <c r="BK190" i="2"/>
  <c r="BO182" i="2"/>
  <c r="BM163" i="2"/>
  <c r="BO167" i="2"/>
  <c r="BH166" i="2"/>
  <c r="BS160" i="2"/>
  <c r="BO153" i="2"/>
  <c r="BS181" i="2"/>
  <c r="BY106" i="2"/>
  <c r="BQ106" i="2"/>
  <c r="BK181" i="2"/>
  <c r="BO165" i="2"/>
  <c r="EF198" i="2"/>
  <c r="EG154" i="2"/>
  <c r="EG141" i="2"/>
  <c r="CD174" i="2"/>
  <c r="CC190" i="2"/>
  <c r="EM129" i="2" a="1"/>
  <c r="EM129" i="2" s="1"/>
  <c r="CB157" i="2"/>
  <c r="EM164" i="2" a="1"/>
  <c r="EM164" i="2" s="1"/>
  <c r="BI194" i="2"/>
  <c r="BS194" i="2"/>
  <c r="BU194" i="2"/>
  <c r="EJ182" i="2"/>
  <c r="EF182" i="2"/>
  <c r="EE164" i="2"/>
  <c r="EF149" i="2"/>
  <c r="EJ181" i="2"/>
  <c r="CD129" i="2"/>
  <c r="EG166" i="2"/>
  <c r="BO102" i="2"/>
  <c r="BK148" i="2"/>
  <c r="BI147" i="2"/>
  <c r="BK194" i="2"/>
  <c r="EM181" i="2" a="1"/>
  <c r="EM181" i="2" s="1"/>
  <c r="EL174" i="2" a="1"/>
  <c r="EL174" i="2" s="1"/>
  <c r="EM166" i="2" a="1"/>
  <c r="EM166" i="2" s="1"/>
  <c r="CH148" i="2"/>
  <c r="CJ194" i="2"/>
  <c r="CF129" i="2"/>
  <c r="BY194" i="2"/>
  <c r="BM194" i="2"/>
  <c r="ER146" i="2"/>
  <c r="EQ146" i="2"/>
  <c r="BY102" i="2"/>
  <c r="EK186" i="2"/>
  <c r="CC148" i="2"/>
  <c r="BQ194" i="2"/>
  <c r="BO194" i="2"/>
  <c r="BS102" i="2"/>
  <c r="CE129" i="2"/>
  <c r="CJ179" i="2"/>
  <c r="CG189" i="2"/>
  <c r="ER174" i="2"/>
  <c r="EQ174" i="2"/>
  <c r="BP185" i="2"/>
  <c r="CI136" i="2"/>
  <c r="CE137" i="2"/>
  <c r="CJ158" i="2"/>
  <c r="BH199" i="2"/>
  <c r="EQ143" i="2"/>
  <c r="ER152" i="2"/>
  <c r="EQ152" i="2"/>
  <c r="ER195" i="2"/>
  <c r="EQ195" i="2"/>
  <c r="EM189" i="2" a="1"/>
  <c r="EM189" i="2" s="1"/>
  <c r="EF189" i="2"/>
  <c r="EG189" i="2"/>
  <c r="EH189" i="2"/>
  <c r="EI189" i="2"/>
  <c r="EJ189" i="2"/>
  <c r="BI178" i="2"/>
  <c r="CB178" i="2"/>
  <c r="BU178" i="2"/>
  <c r="CH178" i="2"/>
  <c r="BM178" i="2"/>
  <c r="BY178" i="2"/>
  <c r="BO178" i="2"/>
  <c r="BS178" i="2"/>
  <c r="BK178" i="2"/>
  <c r="BW178" i="2"/>
  <c r="CG178" i="2"/>
  <c r="BQ178" i="2"/>
  <c r="CE178" i="2"/>
  <c r="CI178" i="2"/>
  <c r="CC178" i="2"/>
  <c r="CF178" i="2"/>
  <c r="CD178" i="2"/>
  <c r="BK98" i="2"/>
  <c r="BS98" i="2"/>
  <c r="EK130" i="2"/>
  <c r="EI130" i="2"/>
  <c r="EM139" i="2" a="1"/>
  <c r="EM139" i="2" s="1"/>
  <c r="EH139" i="2"/>
  <c r="EF139" i="2"/>
  <c r="EI139" i="2"/>
  <c r="EL139" i="2" a="1"/>
  <c r="EL139" i="2" s="1"/>
  <c r="EE139" i="2"/>
  <c r="CJ143" i="2"/>
  <c r="CI143" i="2"/>
  <c r="CE143" i="2"/>
  <c r="BU143" i="2"/>
  <c r="CC143" i="2"/>
  <c r="CD143" i="2"/>
  <c r="CB143" i="2"/>
  <c r="BN151" i="2"/>
  <c r="BV151" i="2"/>
  <c r="CF164" i="2"/>
  <c r="BI164" i="2"/>
  <c r="CB164" i="2"/>
  <c r="CC164" i="2"/>
  <c r="BQ164" i="2"/>
  <c r="BM164" i="2"/>
  <c r="CD164" i="2"/>
  <c r="BS164" i="2"/>
  <c r="EI171" i="2"/>
  <c r="EE171" i="2"/>
  <c r="EF171" i="2"/>
  <c r="EG171" i="2"/>
  <c r="EH171" i="2"/>
  <c r="EL171" i="2" a="1"/>
  <c r="EL171" i="2" s="1"/>
  <c r="CI183" i="2"/>
  <c r="CG183" i="2"/>
  <c r="CF183" i="2"/>
  <c r="CB183" i="2"/>
  <c r="CJ183" i="2"/>
  <c r="CE183" i="2"/>
  <c r="BZ176" i="2"/>
  <c r="CF185" i="2"/>
  <c r="CJ185" i="2"/>
  <c r="CB185" i="2"/>
  <c r="CE185" i="2"/>
  <c r="CC185" i="2"/>
  <c r="CG185" i="2"/>
  <c r="CD185" i="2"/>
  <c r="EK193" i="2"/>
  <c r="EL193" i="2" a="1"/>
  <c r="EL193" i="2" s="1"/>
  <c r="EF193" i="2"/>
  <c r="EM193" i="2" a="1"/>
  <c r="EM193" i="2" s="1"/>
  <c r="EG193" i="2"/>
  <c r="EH193" i="2"/>
  <c r="EI193" i="2"/>
  <c r="EM199" i="2" a="1"/>
  <c r="EM199" i="2" s="1"/>
  <c r="EI136" i="2"/>
  <c r="EL138" i="2" a="1"/>
  <c r="EL138" i="2" s="1"/>
  <c r="EE138" i="2"/>
  <c r="EI138" i="2"/>
  <c r="CG145" i="2"/>
  <c r="CF145" i="2"/>
  <c r="BH145" i="2"/>
  <c r="CH145" i="2"/>
  <c r="BW145" i="2"/>
  <c r="CB145" i="2"/>
  <c r="CJ145" i="2"/>
  <c r="BO145" i="2"/>
  <c r="CE145" i="2"/>
  <c r="CH151" i="2"/>
  <c r="CE151" i="2"/>
  <c r="BY151" i="2"/>
  <c r="CI151" i="2"/>
  <c r="BU151" i="2"/>
  <c r="BS151" i="2"/>
  <c r="BH151" i="2"/>
  <c r="BO151" i="2"/>
  <c r="BK151" i="2"/>
  <c r="CF151" i="2"/>
  <c r="CJ151" i="2"/>
  <c r="BQ151" i="2"/>
  <c r="EL172" i="2" a="1"/>
  <c r="EL172" i="2" s="1"/>
  <c r="EF172" i="2"/>
  <c r="EM172" i="2" a="1"/>
  <c r="EM172" i="2" s="1"/>
  <c r="BT183" i="2"/>
  <c r="EJ159" i="2"/>
  <c r="EM137" i="2" a="1"/>
  <c r="EM137" i="2" s="1"/>
  <c r="EL137" i="2" a="1"/>
  <c r="EL137" i="2" s="1"/>
  <c r="EE137" i="2"/>
  <c r="EF137" i="2"/>
  <c r="EG137" i="2"/>
  <c r="EH137" i="2"/>
  <c r="BU142" i="2"/>
  <c r="BI142" i="2"/>
  <c r="CI142" i="2"/>
  <c r="BK142" i="2"/>
  <c r="CG142" i="2"/>
  <c r="CJ142" i="2"/>
  <c r="BM142" i="2"/>
  <c r="CC142" i="2"/>
  <c r="BS142" i="2"/>
  <c r="CF142" i="2"/>
  <c r="BO142" i="2"/>
  <c r="CB142" i="2"/>
  <c r="BH142" i="2"/>
  <c r="CH142" i="2"/>
  <c r="CD142" i="2"/>
  <c r="BQ142" i="2"/>
  <c r="BH178" i="2"/>
  <c r="BY145" i="2"/>
  <c r="CD145" i="2"/>
  <c r="EJ139" i="2"/>
  <c r="EM171" i="2" a="1"/>
  <c r="EM171" i="2" s="1"/>
  <c r="CJ178" i="2"/>
  <c r="CH183" i="2"/>
  <c r="CG151" i="2"/>
  <c r="EL189" i="2" a="1"/>
  <c r="EL189" i="2" s="1"/>
  <c r="CF140" i="2"/>
  <c r="CJ140" i="2"/>
  <c r="CF154" i="2"/>
  <c r="CG154" i="2"/>
  <c r="CB154" i="2"/>
  <c r="CJ154" i="2"/>
  <c r="CE154" i="2"/>
  <c r="CF198" i="2"/>
  <c r="CI198" i="2"/>
  <c r="CH198" i="2"/>
  <c r="CD198" i="2"/>
  <c r="BH197" i="2"/>
  <c r="CE197" i="2"/>
  <c r="CI197" i="2"/>
  <c r="CH197" i="2"/>
  <c r="CJ197" i="2"/>
  <c r="BP195" i="2"/>
  <c r="EM156" i="2" a="1"/>
  <c r="EM156" i="2" s="1"/>
  <c r="EI156" i="2"/>
  <c r="EK156" i="2"/>
  <c r="EQ200" i="2"/>
  <c r="ER200" i="2"/>
  <c r="BS154" i="2"/>
  <c r="EK143" i="2"/>
  <c r="CD140" i="2"/>
  <c r="CE198" i="2"/>
  <c r="EQ155" i="2"/>
  <c r="ER155" i="2"/>
  <c r="BI197" i="2"/>
  <c r="BM154" i="2"/>
  <c r="CD197" i="2"/>
  <c r="EG156" i="2"/>
  <c r="CB140" i="2"/>
  <c r="EQ172" i="2"/>
  <c r="ER172" i="2"/>
  <c r="CC197" i="2"/>
  <c r="EF156" i="2"/>
  <c r="EM143" i="2" a="1"/>
  <c r="EM143" i="2" s="1"/>
  <c r="CG140" i="2"/>
  <c r="CI140" i="2"/>
  <c r="CI154" i="2"/>
  <c r="BW154" i="2"/>
  <c r="BQ140" i="2"/>
  <c r="BQ197" i="2"/>
  <c r="BX195" i="2"/>
  <c r="BU197" i="2"/>
  <c r="CD154" i="2"/>
  <c r="CB198" i="2"/>
  <c r="BN145" i="2"/>
  <c r="EE146" i="2"/>
  <c r="BZ110" i="2"/>
  <c r="CG170" i="2"/>
  <c r="BI186" i="2"/>
  <c r="BS186" i="2"/>
  <c r="BY186" i="2"/>
  <c r="CB186" i="2"/>
  <c r="CE186" i="2"/>
  <c r="BM131" i="2"/>
  <c r="CG131" i="2"/>
  <c r="CI131" i="2"/>
  <c r="ER178" i="2"/>
  <c r="EQ178" i="2"/>
  <c r="EM145" i="2" a="1"/>
  <c r="EM145" i="2" s="1"/>
  <c r="EJ145" i="2"/>
  <c r="CJ167" i="2"/>
  <c r="CG167" i="2"/>
  <c r="CI167" i="2"/>
  <c r="CH163" i="2"/>
  <c r="CF166" i="2"/>
  <c r="CE166" i="2"/>
  <c r="CJ166" i="2"/>
  <c r="CG196" i="2"/>
  <c r="CH196" i="2"/>
  <c r="CJ196" i="2"/>
  <c r="BI196" i="2"/>
  <c r="CI152" i="2"/>
  <c r="CG152" i="2"/>
  <c r="BN144" i="2"/>
  <c r="BP196" i="2"/>
  <c r="BU199" i="2"/>
  <c r="BI199" i="2"/>
  <c r="BS199" i="2"/>
  <c r="ER151" i="2"/>
  <c r="EQ151" i="2"/>
  <c r="CG199" i="2"/>
  <c r="CJ152" i="2"/>
  <c r="CG129" i="2"/>
  <c r="BO129" i="2"/>
  <c r="CG148" i="2"/>
  <c r="CI148" i="2"/>
  <c r="CF148" i="2"/>
  <c r="CJ148" i="2"/>
  <c r="ER197" i="2"/>
  <c r="EQ197" i="2"/>
  <c r="CJ138" i="2"/>
  <c r="BI187" i="2"/>
  <c r="CG187" i="2"/>
  <c r="BH187" i="2"/>
  <c r="EQ150" i="2"/>
  <c r="ER150" i="2"/>
  <c r="EQ134" i="2"/>
  <c r="ER134" i="2"/>
  <c r="CF130" i="2"/>
  <c r="CH136" i="2"/>
  <c r="CE136" i="2"/>
  <c r="CG133" i="2"/>
  <c r="CI133" i="2"/>
  <c r="CF133" i="2"/>
  <c r="CG194" i="2"/>
  <c r="CI190" i="2"/>
  <c r="BP159" i="2"/>
  <c r="BN159" i="2"/>
  <c r="BP184" i="2"/>
  <c r="EQ164" i="2"/>
  <c r="ER164" i="2"/>
  <c r="ER133" i="2"/>
  <c r="EQ133" i="2"/>
  <c r="CF182" i="2"/>
  <c r="CJ182" i="2"/>
  <c r="CE190" i="2"/>
  <c r="BP175" i="2"/>
  <c r="ER157" i="2"/>
  <c r="EQ157" i="2"/>
  <c r="CH173" i="2"/>
  <c r="BN137" i="2"/>
  <c r="BL137" i="2"/>
  <c r="BP157" i="2"/>
  <c r="EQ185" i="2"/>
  <c r="ER185" i="2"/>
  <c r="CI162" i="2"/>
  <c r="CG147" i="2"/>
  <c r="BH162" i="2"/>
  <c r="BQ162" i="2"/>
  <c r="CD147" i="2"/>
  <c r="CD162" i="2"/>
  <c r="BN135" i="2"/>
  <c r="BN138" i="2"/>
  <c r="CF153" i="2"/>
  <c r="BL140" i="2"/>
  <c r="BP140" i="2"/>
  <c r="BN147" i="2"/>
  <c r="BP181" i="2"/>
  <c r="BN181" i="2"/>
  <c r="BY177" i="2"/>
  <c r="CB177" i="2"/>
  <c r="CD177" i="2"/>
  <c r="BS177" i="2"/>
  <c r="BH177" i="2"/>
  <c r="BM177" i="2"/>
  <c r="BI177" i="2"/>
  <c r="BS162" i="2"/>
  <c r="BQ103" i="2"/>
  <c r="BO147" i="2"/>
  <c r="CC162" i="2"/>
  <c r="CJ162" i="2"/>
  <c r="CE153" i="2"/>
  <c r="BM162" i="2"/>
  <c r="BU103" i="2"/>
  <c r="BW103" i="2"/>
  <c r="BH147" i="2"/>
  <c r="BM147" i="2"/>
  <c r="CB162" i="2"/>
  <c r="CI153" i="2"/>
  <c r="BU177" i="2"/>
  <c r="BH131" i="2"/>
  <c r="BS131" i="2"/>
  <c r="BK103" i="2"/>
  <c r="BS147" i="2"/>
  <c r="BQ147" i="2"/>
  <c r="CG153" i="2"/>
  <c r="CE147" i="2"/>
  <c r="CF143" i="2"/>
  <c r="CG143" i="2"/>
  <c r="CH164" i="2"/>
  <c r="CE164" i="2"/>
  <c r="CI164" i="2"/>
  <c r="CG164" i="2"/>
  <c r="BP167" i="2"/>
  <c r="BN179" i="2"/>
  <c r="BP179" i="2"/>
  <c r="CH185" i="2"/>
  <c r="CI185" i="2"/>
  <c r="BS103" i="2"/>
  <c r="BM103" i="2"/>
  <c r="BW147" i="2"/>
  <c r="CC147" i="2"/>
  <c r="BU147" i="2"/>
  <c r="CF147" i="2"/>
  <c r="CG162" i="2"/>
  <c r="CF177" i="2"/>
  <c r="CI177" i="2"/>
  <c r="CJ153" i="2"/>
  <c r="CJ175" i="2"/>
  <c r="BL168" i="2"/>
  <c r="BW162" i="2"/>
  <c r="BY147" i="2"/>
  <c r="BK147" i="2"/>
  <c r="CI147" i="2"/>
  <c r="CE162" i="2"/>
  <c r="CH147" i="2"/>
  <c r="CH153" i="2"/>
  <c r="CF162" i="2"/>
  <c r="BL163" i="2"/>
  <c r="BP163" i="2"/>
  <c r="CG169" i="2"/>
  <c r="CI169" i="2"/>
  <c r="CH171" i="2"/>
  <c r="CF171" i="2"/>
  <c r="CF175" i="2"/>
  <c r="CI175" i="2"/>
  <c r="CH175" i="2"/>
  <c r="BP192" i="2"/>
  <c r="CJ147" i="2"/>
  <c r="CH162" i="2"/>
  <c r="CJ156" i="2"/>
  <c r="CG156" i="2"/>
  <c r="CJ172" i="2"/>
  <c r="BL183" i="2"/>
  <c r="BP107" i="2"/>
  <c r="BN107" i="2"/>
  <c r="BP168" i="2"/>
  <c r="BL186" i="2"/>
  <c r="BL198" i="2"/>
  <c r="BP98" i="2"/>
  <c r="BL130" i="2"/>
  <c r="BN132" i="2"/>
  <c r="BN153" i="2"/>
  <c r="CF163" i="2"/>
  <c r="CJ173" i="2"/>
  <c r="CG173" i="2"/>
  <c r="BP182" i="2"/>
  <c r="BP199" i="2"/>
  <c r="BN199" i="2"/>
  <c r="BH180" i="2"/>
  <c r="BY187" i="2"/>
  <c r="BP152" i="2"/>
  <c r="BL169" i="2"/>
  <c r="ER192" i="2"/>
  <c r="EQ192" i="2"/>
  <c r="EQ148" i="2"/>
  <c r="ER148" i="2"/>
  <c r="BN105" i="2"/>
  <c r="ER173" i="2"/>
  <c r="EQ173" i="2"/>
  <c r="EQ156" i="2"/>
  <c r="ER156" i="2"/>
  <c r="BM161" i="2"/>
  <c r="BW161" i="2"/>
  <c r="BI161" i="2"/>
  <c r="BU161" i="2"/>
  <c r="CE182" i="2"/>
  <c r="BM199" i="2"/>
  <c r="CJ199" i="2"/>
  <c r="CE199" i="2"/>
  <c r="BY199" i="2"/>
  <c r="BP148" i="2"/>
  <c r="EQ171" i="2"/>
  <c r="ER171" i="2"/>
  <c r="EQ169" i="2"/>
  <c r="ER169" i="2"/>
  <c r="ER168" i="2"/>
  <c r="EQ154" i="2"/>
  <c r="ER154" i="2"/>
  <c r="ER130" i="2"/>
  <c r="EQ130" i="2"/>
  <c r="BW187" i="2"/>
  <c r="BG90" i="2"/>
  <c r="BL97" i="2"/>
  <c r="CE130" i="2"/>
  <c r="CH130" i="2"/>
  <c r="CH154" i="2"/>
  <c r="BP189" i="2"/>
  <c r="BP165" i="2"/>
  <c r="BL194" i="2"/>
  <c r="BP194" i="2"/>
  <c r="BN188" i="2"/>
  <c r="BP188" i="2"/>
  <c r="CH149" i="2"/>
  <c r="ER183" i="2"/>
  <c r="EQ183" i="2"/>
  <c r="BP187" i="2"/>
  <c r="BP104" i="2"/>
  <c r="BN134" i="2"/>
  <c r="BL143" i="2"/>
  <c r="BL171" i="2"/>
  <c r="BP171" i="2"/>
  <c r="BN177" i="2"/>
  <c r="BL166" i="2"/>
  <c r="EQ180" i="2"/>
  <c r="ER180" i="2"/>
  <c r="ER160" i="2"/>
  <c r="EQ160" i="2"/>
  <c r="BP106" i="2"/>
  <c r="BN108" i="2"/>
  <c r="BL161" i="2"/>
  <c r="BN161" i="2"/>
  <c r="ER170" i="2"/>
  <c r="BL172" i="2"/>
  <c r="EQ181" i="2"/>
  <c r="EQ149" i="2"/>
  <c r="AU90" i="2"/>
  <c r="AQ90" i="2"/>
  <c r="AT90" i="2"/>
  <c r="AK82" i="2"/>
  <c r="AZ81" i="2"/>
  <c r="BY81" i="2"/>
  <c r="AP81" i="2"/>
  <c r="AS81" i="2"/>
  <c r="BC81" i="2"/>
  <c r="BK81" i="2"/>
  <c r="BB81" i="2"/>
  <c r="BM81" i="2"/>
  <c r="BP81" i="2"/>
  <c r="I82" i="2"/>
  <c r="F83" i="2"/>
  <c r="BZ81" i="2"/>
  <c r="I81" i="2"/>
  <c r="GF112" i="2"/>
  <c r="GA116" i="2"/>
  <c r="FZ116" i="2"/>
  <c r="FO173" i="2"/>
  <c r="FQ173" i="2"/>
  <c r="FP173" i="2"/>
  <c r="FP159" i="2"/>
  <c r="FO149" i="2"/>
  <c r="FP118" i="2"/>
  <c r="FO118" i="2"/>
  <c r="FQ118" i="2"/>
  <c r="FP186" i="2"/>
  <c r="FQ186" i="2"/>
  <c r="FP143" i="2"/>
  <c r="FQ143" i="2"/>
  <c r="FO143" i="2"/>
  <c r="FO137" i="2"/>
  <c r="FQ137" i="2"/>
  <c r="FO152" i="2"/>
  <c r="FQ159" i="2"/>
  <c r="FQ156" i="2"/>
  <c r="FP101" i="2"/>
  <c r="BP46" i="2"/>
  <c r="BP18" i="2"/>
  <c r="EP116" i="2"/>
  <c r="F98" i="14"/>
  <c r="BP38" i="2"/>
  <c r="BP158" i="2"/>
  <c r="BP24" i="2"/>
  <c r="BP37" i="2"/>
  <c r="BP50" i="2"/>
  <c r="AU92" i="2"/>
  <c r="AT92" i="2"/>
  <c r="AL93" i="2"/>
  <c r="AQ92" i="2"/>
  <c r="W93" i="2"/>
  <c r="Y92" i="2"/>
  <c r="Y91" i="2"/>
  <c r="BV7" i="2"/>
  <c r="BV187" i="2"/>
  <c r="BL38" i="2"/>
  <c r="BL32" i="2"/>
  <c r="BV103" i="2"/>
  <c r="V98" i="14"/>
  <c r="BP40" i="2"/>
  <c r="BP20" i="2"/>
  <c r="Z98" i="14"/>
  <c r="BL6" i="2"/>
  <c r="BZ16" i="2"/>
  <c r="BX167" i="2"/>
  <c r="BL64" i="2"/>
  <c r="BL62" i="2"/>
  <c r="ER158" i="2"/>
  <c r="EQ158" i="2"/>
  <c r="BX98" i="2"/>
  <c r="BZ98" i="2"/>
  <c r="ER199" i="2"/>
  <c r="EQ199" i="2"/>
  <c r="EQ176" i="2"/>
  <c r="ER176" i="2"/>
  <c r="EQ132" i="2"/>
  <c r="ER132" i="2"/>
  <c r="E96" i="2"/>
  <c r="AC96" i="2"/>
  <c r="AG96" i="2"/>
  <c r="U96" i="2"/>
  <c r="Q96" i="2"/>
  <c r="L96" i="2"/>
  <c r="M96" i="2"/>
  <c r="F84" i="2"/>
  <c r="I83" i="2"/>
  <c r="BJ82" i="2"/>
  <c r="BQ82" i="2"/>
  <c r="BB82" i="2"/>
  <c r="BO82" i="2"/>
  <c r="AK83" i="2"/>
  <c r="AX82" i="2"/>
  <c r="BY82" i="2"/>
  <c r="AW82" i="2"/>
  <c r="BA82" i="2"/>
  <c r="BU82" i="2"/>
  <c r="CK82" i="2"/>
  <c r="CN82" i="2"/>
  <c r="BM82" i="2"/>
  <c r="BC82" i="2"/>
  <c r="AO82" i="2"/>
  <c r="AV82" i="2"/>
  <c r="AP82" i="2"/>
  <c r="AS82" i="2"/>
  <c r="BK82" i="2"/>
  <c r="BW82" i="2"/>
  <c r="AY82" i="2"/>
  <c r="BF83" i="2"/>
  <c r="AZ82" i="2"/>
  <c r="BS82" i="2"/>
  <c r="W94" i="2"/>
  <c r="Y93" i="2"/>
  <c r="AQ93" i="2"/>
  <c r="AL94" i="2"/>
  <c r="AU93" i="2"/>
  <c r="AT93" i="2"/>
  <c r="BV82" i="2"/>
  <c r="F85" i="2"/>
  <c r="I84" i="2"/>
  <c r="BJ83" i="2"/>
  <c r="CK83" i="2"/>
  <c r="CN83" i="2"/>
  <c r="BA83" i="2"/>
  <c r="AO83" i="2"/>
  <c r="BB83" i="2"/>
  <c r="AP83" i="2"/>
  <c r="AS83" i="2"/>
  <c r="AV83" i="2"/>
  <c r="AK84" i="2"/>
  <c r="BF84" i="2"/>
  <c r="AZ83" i="2"/>
  <c r="BQ83" i="2"/>
  <c r="BC83" i="2"/>
  <c r="BM83" i="2"/>
  <c r="BW83" i="2"/>
  <c r="BO83" i="2"/>
  <c r="BS83" i="2"/>
  <c r="BY83" i="2"/>
  <c r="AX83" i="2"/>
  <c r="AW83" i="2"/>
  <c r="AY83" i="2"/>
  <c r="BK83" i="2"/>
  <c r="BU83" i="2"/>
  <c r="AT94" i="2"/>
  <c r="AU94" i="2"/>
  <c r="AQ94" i="2"/>
  <c r="AL95" i="2"/>
  <c r="Y94" i="2"/>
  <c r="W95" i="2"/>
  <c r="BN83" i="2"/>
  <c r="BP83" i="2"/>
  <c r="F86" i="2"/>
  <c r="I85" i="2"/>
  <c r="AK85" i="2"/>
  <c r="BJ84" i="2"/>
  <c r="BY84" i="2"/>
  <c r="AP84" i="2"/>
  <c r="AS84" i="2"/>
  <c r="AY84" i="2"/>
  <c r="CK84" i="2"/>
  <c r="BK84" i="2"/>
  <c r="BM84" i="2"/>
  <c r="AW84" i="2"/>
  <c r="BO84" i="2"/>
  <c r="BU84" i="2"/>
  <c r="BW84" i="2"/>
  <c r="AO84" i="2"/>
  <c r="BF85" i="2"/>
  <c r="BQ84" i="2"/>
  <c r="AV84" i="2"/>
  <c r="BC84" i="2"/>
  <c r="AZ84" i="2"/>
  <c r="BS84" i="2"/>
  <c r="BA84" i="2"/>
  <c r="AX84" i="2"/>
  <c r="BB84" i="2"/>
  <c r="AU95" i="2"/>
  <c r="AT95" i="2"/>
  <c r="AQ95" i="2"/>
  <c r="Y95" i="2"/>
  <c r="Y96" i="2"/>
  <c r="I86" i="2"/>
  <c r="F87" i="2"/>
  <c r="CN84" i="2"/>
  <c r="BP84" i="2"/>
  <c r="BX84" i="2"/>
  <c r="AK86" i="2"/>
  <c r="BU85" i="2"/>
  <c r="BB85" i="2"/>
  <c r="BS85" i="2"/>
  <c r="BQ85" i="2"/>
  <c r="AY85" i="2"/>
  <c r="BO85" i="2"/>
  <c r="AO85" i="2"/>
  <c r="AZ85" i="2"/>
  <c r="BW85" i="2"/>
  <c r="AV85" i="2"/>
  <c r="BJ85" i="2"/>
  <c r="BC85" i="2"/>
  <c r="AP85" i="2"/>
  <c r="AS85" i="2"/>
  <c r="CK85" i="2"/>
  <c r="CN85" i="2"/>
  <c r="AW85" i="2"/>
  <c r="BM85" i="2"/>
  <c r="BF86" i="2"/>
  <c r="BK85" i="2"/>
  <c r="AX85" i="2"/>
  <c r="BA85" i="2"/>
  <c r="BY85" i="2"/>
  <c r="AU96" i="2"/>
  <c r="AQ96" i="2"/>
  <c r="AT96" i="2"/>
  <c r="BV85" i="2"/>
  <c r="I87" i="2"/>
  <c r="F88" i="2"/>
  <c r="AP86" i="2"/>
  <c r="AS86" i="2"/>
  <c r="AX86" i="2"/>
  <c r="AK87" i="2"/>
  <c r="BS86" i="2"/>
  <c r="CK86" i="2"/>
  <c r="CN86" i="2"/>
  <c r="BK86" i="2"/>
  <c r="BW86" i="2"/>
  <c r="AW86" i="2"/>
  <c r="BJ86" i="2"/>
  <c r="BA86" i="2"/>
  <c r="BQ86" i="2"/>
  <c r="AV86" i="2"/>
  <c r="BF87" i="2"/>
  <c r="BY86" i="2"/>
  <c r="AY86" i="2"/>
  <c r="AO86" i="2"/>
  <c r="BC86" i="2"/>
  <c r="AZ86" i="2"/>
  <c r="BO86" i="2"/>
  <c r="BB86" i="2"/>
  <c r="BM86" i="2"/>
  <c r="BU86" i="2"/>
  <c r="AZ87" i="2"/>
  <c r="BS87" i="2"/>
  <c r="BQ87" i="2"/>
  <c r="BK87" i="2"/>
  <c r="BW87" i="2"/>
  <c r="BO87" i="2"/>
  <c r="AK88" i="2"/>
  <c r="BA87" i="2"/>
  <c r="BY87" i="2"/>
  <c r="BC87" i="2"/>
  <c r="BU87" i="2"/>
  <c r="CK87" i="2"/>
  <c r="CN87" i="2"/>
  <c r="AV87" i="2"/>
  <c r="BB87" i="2"/>
  <c r="BM87" i="2"/>
  <c r="BJ87" i="2"/>
  <c r="AW87" i="2"/>
  <c r="AX87" i="2"/>
  <c r="AO87" i="2"/>
  <c r="AP87" i="2"/>
  <c r="AS87" i="2"/>
  <c r="BF88" i="2"/>
  <c r="AY87" i="2"/>
  <c r="BZ86" i="2"/>
  <c r="I88" i="2"/>
  <c r="F89" i="2"/>
  <c r="BN87" i="2"/>
  <c r="BP87" i="2"/>
  <c r="AK89" i="2"/>
  <c r="BF89" i="2"/>
  <c r="BU88" i="2"/>
  <c r="BK88" i="2"/>
  <c r="AV88" i="2"/>
  <c r="BC88" i="2"/>
  <c r="AX88" i="2"/>
  <c r="AO88" i="2"/>
  <c r="AP88" i="2"/>
  <c r="AS88" i="2"/>
  <c r="BQ88" i="2"/>
  <c r="BO88" i="2"/>
  <c r="AZ88" i="2"/>
  <c r="BJ88" i="2"/>
  <c r="CK88" i="2"/>
  <c r="CN88" i="2"/>
  <c r="BM88" i="2"/>
  <c r="BW88" i="2"/>
  <c r="AW88" i="2"/>
  <c r="AY88" i="2"/>
  <c r="BY88" i="2"/>
  <c r="BA88" i="2"/>
  <c r="BB88" i="2"/>
  <c r="BS88" i="2"/>
  <c r="F90" i="2"/>
  <c r="I89" i="2"/>
  <c r="BV88" i="2"/>
  <c r="BP88" i="2"/>
  <c r="BZ88" i="2"/>
  <c r="AK90" i="2"/>
  <c r="BO89" i="2"/>
  <c r="BW89" i="2"/>
  <c r="BJ89" i="2"/>
  <c r="AY89" i="2"/>
  <c r="BB89" i="2"/>
  <c r="BA89" i="2"/>
  <c r="BU89" i="2"/>
  <c r="BK89" i="2"/>
  <c r="AX89" i="2"/>
  <c r="AZ89" i="2"/>
  <c r="BY89" i="2"/>
  <c r="CK89" i="2"/>
  <c r="CN89" i="2"/>
  <c r="BQ89" i="2"/>
  <c r="AW89" i="2"/>
  <c r="BM89" i="2"/>
  <c r="BS89" i="2"/>
  <c r="AO89" i="2"/>
  <c r="BC89" i="2"/>
  <c r="BF90" i="2"/>
  <c r="AV89" i="2"/>
  <c r="AP89" i="2"/>
  <c r="AS89" i="2"/>
  <c r="I90" i="2"/>
  <c r="F91" i="2"/>
  <c r="BN89" i="2"/>
  <c r="BP89" i="2"/>
  <c r="BF91" i="2"/>
  <c r="AZ90" i="2"/>
  <c r="AK91" i="2"/>
  <c r="BA90" i="2"/>
  <c r="AX90" i="2"/>
  <c r="BM90" i="2"/>
  <c r="AW90" i="2"/>
  <c r="BQ90" i="2"/>
  <c r="BW90" i="2"/>
  <c r="BY90" i="2"/>
  <c r="AP90" i="2"/>
  <c r="AS90" i="2"/>
  <c r="BS90" i="2"/>
  <c r="BK90" i="2"/>
  <c r="CK90" i="2"/>
  <c r="CN90" i="2"/>
  <c r="BB90" i="2"/>
  <c r="BC90" i="2"/>
  <c r="AV90" i="2"/>
  <c r="AY90" i="2"/>
  <c r="BO90" i="2"/>
  <c r="BJ90" i="2"/>
  <c r="BU90" i="2"/>
  <c r="AO90" i="2"/>
  <c r="F92" i="2"/>
  <c r="I91" i="2"/>
  <c r="F93" i="2"/>
  <c r="I92" i="2"/>
  <c r="BN90" i="2"/>
  <c r="BP90" i="2"/>
  <c r="BB91" i="2"/>
  <c r="CK91" i="2"/>
  <c r="CN91" i="2"/>
  <c r="AX91" i="2"/>
  <c r="BK91" i="2"/>
  <c r="BM91" i="2"/>
  <c r="BS91" i="2"/>
  <c r="AW91" i="2"/>
  <c r="AK92" i="2"/>
  <c r="BF92" i="2"/>
  <c r="AY91" i="2"/>
  <c r="BW91" i="2"/>
  <c r="AV91" i="2"/>
  <c r="BA91" i="2"/>
  <c r="BU91" i="2"/>
  <c r="BJ91" i="2"/>
  <c r="BO91" i="2"/>
  <c r="AP91" i="2"/>
  <c r="AS91" i="2"/>
  <c r="BC91" i="2"/>
  <c r="BQ91" i="2"/>
  <c r="AZ91" i="2"/>
  <c r="BY91" i="2"/>
  <c r="AO91" i="2"/>
  <c r="BA92" i="2"/>
  <c r="AP92" i="2"/>
  <c r="AS92" i="2"/>
  <c r="AY92" i="2"/>
  <c r="BJ92" i="2"/>
  <c r="BU92" i="2"/>
  <c r="BC92" i="2"/>
  <c r="CK92" i="2"/>
  <c r="CN92" i="2"/>
  <c r="BK92" i="2"/>
  <c r="AZ92" i="2"/>
  <c r="BW92" i="2"/>
  <c r="AK93" i="2"/>
  <c r="BM92" i="2"/>
  <c r="BS92" i="2"/>
  <c r="BO92" i="2"/>
  <c r="BY92" i="2"/>
  <c r="AV92" i="2"/>
  <c r="BF93" i="2"/>
  <c r="AX92" i="2"/>
  <c r="AW92" i="2"/>
  <c r="BQ92" i="2"/>
  <c r="BB92" i="2"/>
  <c r="AO92" i="2"/>
  <c r="BP91" i="2"/>
  <c r="BZ91" i="2"/>
  <c r="F94" i="2"/>
  <c r="I93" i="2"/>
  <c r="BZ92" i="2"/>
  <c r="BN92" i="2"/>
  <c r="BP92" i="2"/>
  <c r="AK94" i="2"/>
  <c r="CK93" i="2"/>
  <c r="CN93" i="2"/>
  <c r="BJ93" i="2"/>
  <c r="BC93" i="2"/>
  <c r="AP93" i="2"/>
  <c r="AS93" i="2"/>
  <c r="AZ93" i="2"/>
  <c r="BW93" i="2"/>
  <c r="BQ93" i="2"/>
  <c r="BF94" i="2"/>
  <c r="BA93" i="2"/>
  <c r="BO93" i="2"/>
  <c r="BK93" i="2"/>
  <c r="BS93" i="2"/>
  <c r="BM93" i="2"/>
  <c r="AY93" i="2"/>
  <c r="AX93" i="2"/>
  <c r="BB93" i="2"/>
  <c r="AV93" i="2"/>
  <c r="AW93" i="2"/>
  <c r="BU93" i="2"/>
  <c r="BY93" i="2"/>
  <c r="AO93" i="2"/>
  <c r="F95" i="2"/>
  <c r="I94" i="2"/>
  <c r="F96" i="2"/>
  <c r="I95" i="2"/>
  <c r="BZ93" i="2"/>
  <c r="BP93" i="2"/>
  <c r="AK95" i="2"/>
  <c r="CK94" i="2"/>
  <c r="CN94" i="2"/>
  <c r="AP94" i="2"/>
  <c r="AS94" i="2"/>
  <c r="BM94" i="2"/>
  <c r="BF95" i="2"/>
  <c r="AX94" i="2"/>
  <c r="BC94" i="2"/>
  <c r="BY94" i="2"/>
  <c r="BJ94" i="2"/>
  <c r="BQ94" i="2"/>
  <c r="BS94" i="2"/>
  <c r="BA94" i="2"/>
  <c r="AZ94" i="2"/>
  <c r="AW94" i="2"/>
  <c r="BB94" i="2"/>
  <c r="BO94" i="2"/>
  <c r="BW94" i="2"/>
  <c r="AV94" i="2"/>
  <c r="BU94" i="2"/>
  <c r="BK94" i="2"/>
  <c r="AY94" i="2"/>
  <c r="AO94" i="2"/>
  <c r="BV94" i="2"/>
  <c r="BP94" i="2"/>
  <c r="BX94" i="2"/>
  <c r="BB95" i="2"/>
  <c r="AP95" i="2"/>
  <c r="AS95" i="2"/>
  <c r="BJ95" i="2"/>
  <c r="AV95" i="2"/>
  <c r="CK95" i="2"/>
  <c r="CN95" i="2"/>
  <c r="AW95" i="2"/>
  <c r="BA95" i="2"/>
  <c r="BF96" i="2"/>
  <c r="AY95" i="2"/>
  <c r="BQ95" i="2"/>
  <c r="BC95" i="2"/>
  <c r="BM95" i="2"/>
  <c r="BS95" i="2"/>
  <c r="AZ95" i="2"/>
  <c r="BY95" i="2"/>
  <c r="BK95" i="2"/>
  <c r="BO95" i="2"/>
  <c r="BU95" i="2"/>
  <c r="AX95" i="2"/>
  <c r="BW95" i="2"/>
  <c r="AK96" i="2"/>
  <c r="AO95" i="2"/>
  <c r="I96" i="2"/>
  <c r="BS96" i="2"/>
  <c r="BB96" i="2"/>
  <c r="BK96" i="2"/>
  <c r="BJ96" i="2"/>
  <c r="BW96" i="2"/>
  <c r="BQ96" i="2"/>
  <c r="AX96" i="2"/>
  <c r="AW96" i="2"/>
  <c r="BO96" i="2"/>
  <c r="AY96" i="2"/>
  <c r="AV96" i="2"/>
  <c r="AP96" i="2"/>
  <c r="AS96" i="2"/>
  <c r="CK96" i="2"/>
  <c r="CN96" i="2"/>
  <c r="BM96" i="2"/>
  <c r="BU96" i="2"/>
  <c r="AZ96" i="2"/>
  <c r="BA96" i="2"/>
  <c r="BC96" i="2"/>
  <c r="BY96" i="2"/>
  <c r="AO96" i="2"/>
  <c r="BR95" i="2"/>
  <c r="BP95" i="2"/>
  <c r="BL96" i="2"/>
  <c r="GF179" i="2"/>
  <c r="GE192" i="2"/>
  <c r="GF130" i="2"/>
  <c r="B101" i="14"/>
  <c r="BZ130" i="2"/>
  <c r="BZ58" i="2"/>
  <c r="BZ77" i="2"/>
  <c r="BZ17" i="2"/>
  <c r="BZ60" i="2"/>
  <c r="BZ200" i="2"/>
  <c r="BZ64" i="2"/>
  <c r="BZ55" i="2"/>
  <c r="BZ74" i="2"/>
  <c r="BZ42" i="2"/>
  <c r="BZ193" i="2"/>
  <c r="BZ160" i="2"/>
  <c r="BZ44" i="2"/>
  <c r="GF110" i="2"/>
  <c r="GF196" i="2"/>
  <c r="GE170" i="2"/>
  <c r="GA179" i="2"/>
  <c r="FZ179" i="2"/>
  <c r="BX55" i="2"/>
  <c r="BX47" i="2"/>
  <c r="BX68" i="2"/>
  <c r="BX76" i="2"/>
  <c r="BX179" i="2"/>
  <c r="BX176" i="2"/>
  <c r="BX30" i="2"/>
  <c r="BX56" i="2"/>
  <c r="BX54" i="2"/>
  <c r="BX24" i="2"/>
  <c r="BX144" i="2"/>
  <c r="BX143" i="2"/>
  <c r="FT148" i="2"/>
  <c r="FT116" i="2"/>
  <c r="FV116" i="2"/>
  <c r="BV16" i="2"/>
  <c r="FV185" i="2"/>
  <c r="FQ176" i="2"/>
  <c r="FP176" i="2"/>
  <c r="FO176" i="2"/>
  <c r="FQ166" i="2"/>
  <c r="FP166" i="2"/>
  <c r="FQ54" i="2"/>
  <c r="BT179" i="2"/>
  <c r="FQ5" i="2"/>
  <c r="FQ26" i="2"/>
  <c r="FQ25" i="2"/>
  <c r="FO103" i="2"/>
  <c r="FP103" i="2"/>
  <c r="FQ77" i="2"/>
  <c r="FP170" i="2"/>
  <c r="FQ170" i="2"/>
  <c r="FO170" i="2"/>
  <c r="FQ161" i="2"/>
  <c r="FO161" i="2"/>
  <c r="FP161" i="2"/>
  <c r="FQ83" i="2"/>
  <c r="FQ6" i="2"/>
  <c r="FP109" i="2"/>
  <c r="FO109" i="2"/>
  <c r="FQ109" i="2"/>
  <c r="FQ81" i="2"/>
  <c r="FQ125" i="2"/>
  <c r="FO125" i="2"/>
  <c r="FP125" i="2"/>
  <c r="FP111" i="2"/>
  <c r="FO111" i="2"/>
  <c r="FQ111" i="2"/>
  <c r="FQ30" i="2"/>
  <c r="FP200" i="2"/>
  <c r="FQ7" i="2"/>
  <c r="FO162" i="2"/>
  <c r="FQ162" i="2"/>
  <c r="FP162" i="2"/>
  <c r="FQ64" i="2"/>
  <c r="FP196" i="2"/>
  <c r="FQ196" i="2"/>
  <c r="FP145" i="2"/>
  <c r="FQ58" i="2"/>
  <c r="FO106" i="2"/>
  <c r="FQ106" i="2"/>
  <c r="FO197" i="2"/>
  <c r="FQ197" i="2"/>
  <c r="FQ82" i="2"/>
  <c r="FP141" i="2"/>
  <c r="FQ141" i="2"/>
  <c r="FP106" i="2"/>
  <c r="FP135" i="2"/>
  <c r="FQ135" i="2"/>
  <c r="FQ17" i="2"/>
  <c r="FQ20" i="2"/>
  <c r="FP3" i="2"/>
  <c r="FO151" i="2"/>
  <c r="FQ151" i="2"/>
  <c r="FO138" i="2"/>
  <c r="FP138" i="2"/>
  <c r="FO130" i="2"/>
  <c r="FP130" i="2"/>
  <c r="FQ144" i="2"/>
  <c r="FL111" i="2"/>
  <c r="FK111" i="2"/>
  <c r="FL180" i="2"/>
  <c r="FL195" i="2"/>
  <c r="BR47" i="2"/>
  <c r="FE189" i="2"/>
  <c r="FE116" i="2"/>
  <c r="FG93" i="2"/>
  <c r="FE144" i="2"/>
  <c r="FF93" i="2"/>
  <c r="FE129" i="2"/>
  <c r="FF195" i="2"/>
  <c r="EP195" i="2"/>
  <c r="EZ117" i="2"/>
  <c r="EZ148" i="2"/>
  <c r="FA82" i="2"/>
  <c r="EZ82" i="2"/>
  <c r="BL42" i="2"/>
  <c r="BL104" i="2"/>
  <c r="BL27" i="2"/>
  <c r="BL79" i="2"/>
  <c r="BL4" i="2"/>
  <c r="EU88" i="2"/>
  <c r="EV88" i="2"/>
  <c r="EW88" i="2"/>
  <c r="BX134" i="2"/>
  <c r="BZ10" i="2"/>
  <c r="F103" i="14"/>
  <c r="J102" i="14"/>
  <c r="Z102" i="14"/>
  <c r="BV180" i="2"/>
  <c r="BZ148" i="2"/>
  <c r="Z101" i="14"/>
  <c r="BZ6" i="2"/>
  <c r="AM99" i="2"/>
  <c r="AD101" i="2"/>
  <c r="Z101" i="2"/>
  <c r="BG101" i="2"/>
  <c r="AN100" i="2"/>
  <c r="U101" i="2"/>
  <c r="N101" i="2"/>
  <c r="Q101" i="2"/>
  <c r="EQ140" i="2"/>
  <c r="ER140" i="2"/>
  <c r="AT98" i="2"/>
  <c r="AU98" i="2"/>
  <c r="AO98" i="2"/>
  <c r="AQ98" i="2"/>
  <c r="AS98" i="2"/>
  <c r="AL99" i="2"/>
  <c r="ER144" i="2"/>
  <c r="EQ144" i="2"/>
  <c r="EQ194" i="2"/>
  <c r="ER194" i="2"/>
  <c r="EQ193" i="2"/>
  <c r="ER193" i="2"/>
  <c r="BG100" i="2"/>
  <c r="AR100" i="2"/>
  <c r="AR99" i="2"/>
  <c r="ER198" i="2"/>
  <c r="EQ198" i="2"/>
  <c r="ER189" i="2"/>
  <c r="EQ189" i="2"/>
  <c r="EQ145" i="2"/>
  <c r="ER145" i="2"/>
  <c r="EQ190" i="2"/>
  <c r="ER190" i="2"/>
  <c r="BG99" i="2"/>
  <c r="AC101" i="2"/>
  <c r="M101" i="2"/>
  <c r="AG101" i="2"/>
  <c r="E101" i="2"/>
  <c r="I101" i="2"/>
  <c r="Y101" i="2"/>
  <c r="Q100" i="2"/>
  <c r="AG100" i="2"/>
  <c r="Y100" i="2"/>
  <c r="M100" i="2"/>
  <c r="I100" i="2"/>
  <c r="AC100" i="2"/>
  <c r="E100" i="2"/>
  <c r="U100" i="2"/>
  <c r="BF99" i="2"/>
  <c r="AN99" i="2"/>
  <c r="AC99" i="2"/>
  <c r="U99" i="2"/>
  <c r="M99" i="2"/>
  <c r="I99" i="2"/>
  <c r="Q99" i="2"/>
  <c r="Y99" i="2"/>
  <c r="AG99" i="2"/>
  <c r="L99" i="2"/>
  <c r="AK99" i="2"/>
  <c r="BF100" i="2"/>
  <c r="E99" i="2"/>
  <c r="AQ101" i="2"/>
  <c r="AQ100" i="2"/>
  <c r="AT99" i="2"/>
  <c r="AQ99" i="2"/>
  <c r="AU99" i="2"/>
  <c r="AT100" i="2"/>
  <c r="AU100" i="2"/>
  <c r="BO99" i="2"/>
  <c r="BC99" i="2"/>
  <c r="CK99" i="2"/>
  <c r="CN99" i="2"/>
  <c r="BB99" i="2"/>
  <c r="AP99" i="2"/>
  <c r="AS99" i="2"/>
  <c r="AX99" i="2"/>
  <c r="AY99" i="2"/>
  <c r="BA99" i="2"/>
  <c r="AV99" i="2"/>
  <c r="AZ99" i="2"/>
  <c r="AW99" i="2"/>
  <c r="AO99" i="2"/>
  <c r="BJ99" i="2"/>
  <c r="BQ99" i="2"/>
  <c r="BY99" i="2"/>
  <c r="BU99" i="2"/>
  <c r="BK99" i="2"/>
  <c r="BM99" i="2"/>
  <c r="BW99" i="2"/>
  <c r="BS99" i="2"/>
  <c r="AU101" i="2"/>
  <c r="AR101" i="2"/>
  <c r="AT101" i="2"/>
  <c r="BA100" i="2"/>
  <c r="BY100" i="2"/>
  <c r="AW100" i="2"/>
  <c r="BC100" i="2"/>
  <c r="AY100" i="2"/>
  <c r="BO100" i="2"/>
  <c r="BK100" i="2"/>
  <c r="BQ100" i="2"/>
  <c r="BJ100" i="2"/>
  <c r="BM100" i="2"/>
  <c r="AX100" i="2"/>
  <c r="BW100" i="2"/>
  <c r="BU100" i="2"/>
  <c r="BS100" i="2"/>
  <c r="AP100" i="2"/>
  <c r="AS100" i="2"/>
  <c r="BB100" i="2"/>
  <c r="AV100" i="2"/>
  <c r="AZ100" i="2"/>
  <c r="AO100" i="2"/>
  <c r="BF101" i="2"/>
  <c r="BV99" i="2"/>
  <c r="BL99" i="2"/>
  <c r="BC101" i="2"/>
  <c r="BU101" i="2"/>
  <c r="BO101" i="2"/>
  <c r="AZ101" i="2"/>
  <c r="BM101" i="2"/>
  <c r="AO101" i="2"/>
  <c r="AW101" i="2"/>
  <c r="BQ101" i="2"/>
  <c r="AV101" i="2"/>
  <c r="BA101" i="2"/>
  <c r="BY101" i="2"/>
  <c r="BK101" i="2"/>
  <c r="AP101" i="2"/>
  <c r="AS101" i="2"/>
  <c r="AX101" i="2"/>
  <c r="BW101" i="2"/>
  <c r="BB101" i="2"/>
  <c r="BS101" i="2"/>
  <c r="AY101" i="2"/>
  <c r="BJ101" i="2"/>
  <c r="BT100" i="2"/>
  <c r="BV100" i="2"/>
  <c r="BP100" i="2"/>
  <c r="BN101" i="2"/>
  <c r="BP101" i="2"/>
  <c r="BZ101" i="2"/>
  <c r="GE173" i="2"/>
  <c r="GF95" i="2"/>
  <c r="GD117" i="2"/>
  <c r="GE117" i="2"/>
  <c r="GF117" i="2"/>
  <c r="GD156" i="2"/>
  <c r="GE156" i="2"/>
  <c r="GF166" i="2"/>
  <c r="GE166" i="2"/>
  <c r="GD125" i="2"/>
  <c r="GF119" i="2"/>
  <c r="GF87" i="2"/>
  <c r="GF159" i="2"/>
  <c r="GF14" i="2"/>
  <c r="BZ149" i="2"/>
  <c r="BZ97" i="2"/>
  <c r="BZ161" i="2"/>
  <c r="BZ52" i="2"/>
  <c r="GF32" i="2"/>
  <c r="BX23" i="2"/>
  <c r="BX59" i="2"/>
  <c r="BX188" i="2"/>
  <c r="FV87" i="2"/>
  <c r="FO108" i="2"/>
  <c r="FP108" i="2"/>
  <c r="FQ108" i="2"/>
  <c r="FP189" i="2"/>
  <c r="FQ189" i="2"/>
  <c r="FO167" i="2"/>
  <c r="FQ155" i="2"/>
  <c r="FP155" i="2"/>
  <c r="FQ28" i="2"/>
  <c r="FQ29" i="2"/>
  <c r="FQ120" i="2"/>
  <c r="FP120" i="2"/>
  <c r="FQ87" i="2"/>
  <c r="FO146" i="2"/>
  <c r="FQ148" i="2"/>
  <c r="FO140" i="2"/>
  <c r="FQ57" i="2"/>
  <c r="FQ41" i="2"/>
  <c r="FQ32" i="2"/>
  <c r="FK114" i="2"/>
  <c r="FL78" i="2"/>
  <c r="FL27" i="2"/>
  <c r="FL106" i="2"/>
  <c r="FK106" i="2"/>
  <c r="FJ187" i="2"/>
  <c r="FL187" i="2"/>
  <c r="FK187" i="2"/>
  <c r="FK166" i="2"/>
  <c r="FL179" i="2"/>
  <c r="FL170" i="2"/>
  <c r="FK170" i="2"/>
  <c r="FJ170" i="2"/>
  <c r="FJ158" i="2"/>
  <c r="FK171" i="2"/>
  <c r="FG161" i="2"/>
  <c r="FG186" i="2"/>
  <c r="FF174" i="2"/>
  <c r="BP25" i="2"/>
  <c r="BP56" i="2"/>
  <c r="BP74" i="2"/>
  <c r="BP26" i="2"/>
  <c r="BP39" i="2"/>
  <c r="EZ182" i="2"/>
  <c r="EZ121" i="2"/>
  <c r="EZ104" i="2"/>
  <c r="FA104" i="2"/>
  <c r="FB104" i="2"/>
  <c r="FB200" i="2"/>
  <c r="FB72" i="2"/>
  <c r="EZ191" i="2"/>
  <c r="FB127" i="2"/>
  <c r="EZ163" i="2"/>
  <c r="FA163" i="2"/>
  <c r="FB163" i="2"/>
  <c r="EZ108" i="2"/>
  <c r="FA108" i="2"/>
  <c r="FB108" i="2"/>
  <c r="EZ186" i="2"/>
  <c r="FB152" i="2"/>
  <c r="EU183" i="2"/>
  <c r="EV183" i="2"/>
  <c r="EW183" i="2"/>
  <c r="EW129" i="2"/>
  <c r="EW117" i="2"/>
  <c r="EV117" i="2"/>
  <c r="EV193" i="2"/>
  <c r="EW106" i="2"/>
  <c r="EV148" i="2"/>
  <c r="EW175" i="2"/>
  <c r="EW12" i="2"/>
  <c r="Q113" i="2"/>
  <c r="BG114" i="2"/>
  <c r="AN114" i="2"/>
  <c r="EJ162" i="2"/>
  <c r="EG162" i="2"/>
  <c r="EI162" i="2"/>
  <c r="EM183" i="2" a="1"/>
  <c r="EM183" i="2" s="1"/>
  <c r="EF183" i="2"/>
  <c r="FQ114" i="2"/>
  <c r="FO114" i="2"/>
  <c r="AG114" i="2"/>
  <c r="M114" i="2"/>
  <c r="E114" i="2"/>
  <c r="Q114" i="2"/>
  <c r="U114" i="2"/>
  <c r="EE195" i="2"/>
  <c r="EI195" i="2"/>
  <c r="EL195" i="2" a="1"/>
  <c r="EL195" i="2" s="1"/>
  <c r="EK195" i="2"/>
  <c r="EH195" i="2"/>
  <c r="EG195" i="2"/>
  <c r="EJ195" i="2"/>
  <c r="EM195" i="2" a="1"/>
  <c r="EM195" i="2" s="1"/>
  <c r="EF195" i="2"/>
  <c r="EM179" i="2" a="1"/>
  <c r="EM179" i="2" s="1"/>
  <c r="EJ179" i="2"/>
  <c r="EI179" i="2"/>
  <c r="EG179" i="2"/>
  <c r="EH179" i="2"/>
  <c r="EK179" i="2"/>
  <c r="EE179" i="2"/>
  <c r="EL179" i="2" a="1"/>
  <c r="EL179" i="2" s="1"/>
  <c r="EF179" i="2"/>
  <c r="EE158" i="2"/>
  <c r="EH158" i="2"/>
  <c r="EG158" i="2"/>
  <c r="EK158" i="2"/>
  <c r="EI158" i="2"/>
  <c r="EL158" i="2" a="1"/>
  <c r="EL158" i="2" s="1"/>
  <c r="EJ158" i="2"/>
  <c r="EM158" i="2" a="1"/>
  <c r="EM158" i="2" s="1"/>
  <c r="EF158" i="2"/>
  <c r="EI142" i="2"/>
  <c r="EK142" i="2"/>
  <c r="EM142" i="2" a="1"/>
  <c r="EM142" i="2" s="1"/>
  <c r="EE142" i="2"/>
  <c r="EF142" i="2"/>
  <c r="EJ142" i="2"/>
  <c r="EL142" i="2" a="1"/>
  <c r="EL142" i="2" s="1"/>
  <c r="EH142" i="2"/>
  <c r="EG142" i="2"/>
  <c r="EL178" i="2" a="1"/>
  <c r="EL178" i="2" s="1"/>
  <c r="EF178" i="2"/>
  <c r="EE178" i="2"/>
  <c r="EM191" i="2" a="1"/>
  <c r="EM191" i="2" s="1"/>
  <c r="EF191" i="2"/>
  <c r="EE190" i="2"/>
  <c r="EL190" i="2" a="1"/>
  <c r="EL190" i="2" s="1"/>
  <c r="EM190" i="2" a="1"/>
  <c r="EM190" i="2" s="1"/>
  <c r="EK190" i="2"/>
  <c r="EG190" i="2"/>
  <c r="EI190" i="2"/>
  <c r="EH190" i="2"/>
  <c r="EJ190" i="2"/>
  <c r="EF190" i="2"/>
  <c r="EJ147" i="2"/>
  <c r="EK147" i="2"/>
  <c r="EH147" i="2"/>
  <c r="EE147" i="2"/>
  <c r="EG147" i="2"/>
  <c r="EM147" i="2" a="1"/>
  <c r="EM147" i="2" s="1"/>
  <c r="EF147" i="2"/>
  <c r="EI147" i="2"/>
  <c r="EL147" i="2" a="1"/>
  <c r="EL147" i="2" s="1"/>
  <c r="EK131" i="2"/>
  <c r="EI131" i="2"/>
  <c r="EL131" i="2" a="1"/>
  <c r="EL131" i="2" s="1"/>
  <c r="EJ131" i="2"/>
  <c r="EM131" i="2" a="1"/>
  <c r="EM131" i="2" s="1"/>
  <c r="EE131" i="2"/>
  <c r="EH131" i="2"/>
  <c r="EF131" i="2"/>
  <c r="EG131" i="2"/>
  <c r="BG113" i="2"/>
  <c r="U113" i="2"/>
  <c r="M113" i="2"/>
  <c r="AC113" i="2"/>
  <c r="E113" i="2"/>
  <c r="AG113" i="2"/>
  <c r="GE152" i="2"/>
  <c r="GD184" i="2"/>
  <c r="GE151" i="2"/>
  <c r="GF115" i="2"/>
  <c r="GF104" i="2"/>
  <c r="GE94" i="2"/>
  <c r="GD94" i="2"/>
  <c r="GF80" i="2"/>
  <c r="GD149" i="2"/>
  <c r="GF136" i="2"/>
  <c r="GE136" i="2"/>
  <c r="GD93" i="2"/>
  <c r="GF113" i="2"/>
  <c r="GE147" i="2"/>
  <c r="GD169" i="2"/>
  <c r="GD161" i="2"/>
  <c r="GE161" i="2"/>
  <c r="GF96" i="2"/>
  <c r="GF4" i="2"/>
  <c r="GF15" i="2"/>
  <c r="GF21" i="2"/>
  <c r="GF176" i="2"/>
  <c r="GD163" i="2"/>
  <c r="GF163" i="2"/>
  <c r="GD144" i="2"/>
  <c r="GF141" i="2"/>
  <c r="GE123" i="2"/>
  <c r="GF59" i="2"/>
  <c r="GF3" i="2"/>
  <c r="GF148" i="2"/>
  <c r="GF134" i="2"/>
  <c r="GD107" i="2"/>
  <c r="GF107" i="2"/>
  <c r="GF42" i="2"/>
  <c r="GF171" i="2"/>
  <c r="GF135" i="2"/>
  <c r="GF64" i="2"/>
  <c r="GF11" i="2"/>
  <c r="GD89" i="2"/>
  <c r="GE116" i="2"/>
  <c r="GD116" i="2"/>
  <c r="GF116" i="2"/>
  <c r="GF109" i="2"/>
  <c r="GF70" i="2"/>
  <c r="GA36" i="2"/>
  <c r="GA117" i="2"/>
  <c r="FZ117" i="2"/>
  <c r="GA5" i="2"/>
  <c r="FU102" i="2"/>
  <c r="FV102" i="2"/>
  <c r="FT102" i="2"/>
  <c r="FU148" i="2"/>
  <c r="FV148" i="2"/>
  <c r="FV195" i="2"/>
  <c r="FV34" i="2"/>
  <c r="FU191" i="2"/>
  <c r="FU185" i="2"/>
  <c r="FT185" i="2"/>
  <c r="FV143" i="2"/>
  <c r="FQ84" i="2"/>
  <c r="FQ16" i="2"/>
  <c r="FQ15" i="2"/>
  <c r="FQ73" i="2"/>
  <c r="FQ36" i="2"/>
  <c r="FQ35" i="2"/>
  <c r="FP105" i="2"/>
  <c r="FO105" i="2"/>
  <c r="FQ105" i="2"/>
  <c r="FQ33" i="2"/>
  <c r="FQ34" i="2"/>
  <c r="FQ44" i="2"/>
  <c r="FQ38" i="2"/>
  <c r="FQ31" i="2"/>
  <c r="FQ78" i="2"/>
  <c r="FQ3" i="2"/>
  <c r="FO3" i="2"/>
  <c r="BT39" i="2"/>
  <c r="BT109" i="2"/>
  <c r="BT88" i="2"/>
  <c r="BT168" i="2"/>
  <c r="BT107" i="2"/>
  <c r="FO183" i="2"/>
  <c r="FQ183" i="2"/>
  <c r="BT164" i="2"/>
  <c r="BT196" i="2"/>
  <c r="BT17" i="2"/>
  <c r="FQ152" i="2"/>
  <c r="FP152" i="2"/>
  <c r="FO181" i="2"/>
  <c r="FQ181" i="2"/>
  <c r="Z113" i="14"/>
  <c r="BT67" i="2"/>
  <c r="BT24" i="2"/>
  <c r="BT91" i="2"/>
  <c r="FJ141" i="2"/>
  <c r="FL109" i="2"/>
  <c r="FK109" i="2"/>
  <c r="FL41" i="2"/>
  <c r="FJ139" i="2"/>
  <c r="FK139" i="2"/>
  <c r="FL139" i="2"/>
  <c r="FJ131" i="2"/>
  <c r="FL112" i="2"/>
  <c r="FJ107" i="2"/>
  <c r="FL90" i="2"/>
  <c r="FJ115" i="2"/>
  <c r="FK115" i="2"/>
  <c r="FL115" i="2"/>
  <c r="FJ101" i="2"/>
  <c r="FL99" i="2"/>
  <c r="FJ99" i="2"/>
  <c r="FK99" i="2"/>
  <c r="FL81" i="2"/>
  <c r="FK146" i="2"/>
  <c r="FJ146" i="2"/>
  <c r="FL146" i="2"/>
  <c r="FL147" i="2"/>
  <c r="FJ147" i="2"/>
  <c r="FK147" i="2"/>
  <c r="FK108" i="2"/>
  <c r="FL108" i="2"/>
  <c r="FK104" i="2"/>
  <c r="FL63" i="2"/>
  <c r="FK182" i="2"/>
  <c r="FL55" i="2"/>
  <c r="FL16" i="2"/>
  <c r="FL37" i="2"/>
  <c r="FL48" i="2"/>
  <c r="FL26" i="2"/>
  <c r="FL8" i="2"/>
  <c r="FL110" i="2"/>
  <c r="FL100" i="2"/>
  <c r="FL160" i="2"/>
  <c r="FK116" i="2"/>
  <c r="FL13" i="2"/>
  <c r="FK198" i="2"/>
  <c r="FJ177" i="2"/>
  <c r="FJ3" i="2"/>
  <c r="FK3" i="2"/>
  <c r="FL3" i="2"/>
  <c r="FJ185" i="2"/>
  <c r="FK103" i="2"/>
  <c r="FL77" i="2"/>
  <c r="FK105" i="2"/>
  <c r="FL92" i="2"/>
  <c r="FL44" i="2"/>
  <c r="FL45" i="2"/>
  <c r="FL31" i="2"/>
  <c r="FL28" i="2"/>
  <c r="FL188" i="2"/>
  <c r="FJ174" i="2"/>
  <c r="FL174" i="2"/>
  <c r="FK174" i="2"/>
  <c r="FJ190" i="2"/>
  <c r="FK190" i="2"/>
  <c r="FL190" i="2"/>
  <c r="FL163" i="2"/>
  <c r="FJ163" i="2"/>
  <c r="FK163" i="2"/>
  <c r="FL157" i="2"/>
  <c r="FJ157" i="2"/>
  <c r="FK157" i="2"/>
  <c r="FK117" i="2"/>
  <c r="FL117" i="2"/>
  <c r="FJ117" i="2"/>
  <c r="FL102" i="2"/>
  <c r="FL6" i="2"/>
  <c r="EP192" i="2"/>
  <c r="FF192" i="2"/>
  <c r="FF136" i="2"/>
  <c r="FG136" i="2"/>
  <c r="EP136" i="2"/>
  <c r="FE136" i="2"/>
  <c r="FG143" i="2"/>
  <c r="FF143" i="2"/>
  <c r="FF185" i="2"/>
  <c r="FG185" i="2"/>
  <c r="EP176" i="2"/>
  <c r="FE176" i="2"/>
  <c r="FG194" i="2"/>
  <c r="FE194" i="2"/>
  <c r="FG100" i="2"/>
  <c r="FF100" i="2"/>
  <c r="FG179" i="2"/>
  <c r="EP179" i="2"/>
  <c r="FG28" i="2"/>
  <c r="FG42" i="2"/>
  <c r="FG51" i="2"/>
  <c r="FG46" i="2"/>
  <c r="FG89" i="2"/>
  <c r="EP89" i="2"/>
  <c r="FG7" i="2"/>
  <c r="FG8" i="2"/>
  <c r="FE199" i="2"/>
  <c r="FF199" i="2"/>
  <c r="EP180" i="2"/>
  <c r="FF180" i="2"/>
  <c r="FE152" i="2"/>
  <c r="EP152" i="2"/>
  <c r="FG95" i="2"/>
  <c r="FE95" i="2"/>
  <c r="FG151" i="2"/>
  <c r="EP151" i="2"/>
  <c r="FF106" i="2"/>
  <c r="FE106" i="2"/>
  <c r="FG173" i="2"/>
  <c r="FF173" i="2"/>
  <c r="FG137" i="2"/>
  <c r="FF137" i="2"/>
  <c r="FF133" i="2"/>
  <c r="EP133" i="2"/>
  <c r="FE122" i="2"/>
  <c r="EP122" i="2"/>
  <c r="FG187" i="2"/>
  <c r="FE187" i="2"/>
  <c r="EP163" i="2"/>
  <c r="FE163" i="2"/>
  <c r="FE157" i="2"/>
  <c r="EP157" i="2"/>
  <c r="EP141" i="2"/>
  <c r="FF141" i="2"/>
  <c r="EP91" i="2"/>
  <c r="FG91" i="2"/>
  <c r="EP190" i="2"/>
  <c r="FF190" i="2"/>
  <c r="EP178" i="2"/>
  <c r="FF178" i="2"/>
  <c r="FG177" i="2"/>
  <c r="FE177" i="2"/>
  <c r="FE167" i="2"/>
  <c r="FG167" i="2"/>
  <c r="FG83" i="2"/>
  <c r="FG74" i="2"/>
  <c r="FG73" i="2"/>
  <c r="FG39" i="2"/>
  <c r="FG34" i="2"/>
  <c r="FG29" i="2"/>
  <c r="FE196" i="2"/>
  <c r="FF196" i="2"/>
  <c r="FE183" i="2"/>
  <c r="FF183" i="2"/>
  <c r="EP164" i="2"/>
  <c r="FE164" i="2"/>
  <c r="FG159" i="2"/>
  <c r="EP127" i="2"/>
  <c r="FG127" i="2"/>
  <c r="FG114" i="2"/>
  <c r="FE114" i="2"/>
  <c r="EP125" i="2"/>
  <c r="FG112" i="2"/>
  <c r="EP112" i="2"/>
  <c r="EP200" i="2"/>
  <c r="FG195" i="2"/>
  <c r="FE195" i="2"/>
  <c r="FE182" i="2"/>
  <c r="FE158" i="2"/>
  <c r="FG158" i="2"/>
  <c r="FG147" i="2"/>
  <c r="EP142" i="2"/>
  <c r="FF101" i="2"/>
  <c r="FF98" i="2"/>
  <c r="FE149" i="2"/>
  <c r="FG149" i="2"/>
  <c r="EP117" i="2"/>
  <c r="FG16" i="2"/>
  <c r="EP85" i="2"/>
  <c r="FF168" i="2"/>
  <c r="FE139" i="2"/>
  <c r="FF139" i="2"/>
  <c r="FG134" i="2"/>
  <c r="FE134" i="2"/>
  <c r="FG108" i="2"/>
  <c r="FG189" i="2"/>
  <c r="FF165" i="2"/>
  <c r="FG165" i="2"/>
  <c r="FG116" i="2"/>
  <c r="FF116" i="2"/>
  <c r="FG59" i="2"/>
  <c r="FG131" i="2"/>
  <c r="FE131" i="2"/>
  <c r="FF115" i="2"/>
  <c r="FG97" i="2"/>
  <c r="FG15" i="2"/>
  <c r="FB194" i="2"/>
  <c r="FA142" i="2"/>
  <c r="FA116" i="2"/>
  <c r="FB116" i="2"/>
  <c r="EZ116" i="2"/>
  <c r="FB83" i="2"/>
  <c r="FA192" i="2"/>
  <c r="EZ192" i="2"/>
  <c r="FB198" i="2"/>
  <c r="EZ147" i="2"/>
  <c r="EZ101" i="2"/>
  <c r="FB101" i="2"/>
  <c r="FB97" i="2"/>
  <c r="FB75" i="2"/>
  <c r="EZ185" i="2"/>
  <c r="FB185" i="2"/>
  <c r="FA178" i="2"/>
  <c r="FB178" i="2"/>
  <c r="FA173" i="2"/>
  <c r="EZ98" i="2"/>
  <c r="FB98" i="2"/>
  <c r="FB94" i="2"/>
  <c r="EZ151" i="2"/>
  <c r="FB151" i="2"/>
  <c r="FB195" i="2"/>
  <c r="FB171" i="2"/>
  <c r="FA171" i="2"/>
  <c r="FA103" i="2"/>
  <c r="FB103" i="2"/>
  <c r="FB22" i="2"/>
  <c r="FB34" i="2"/>
  <c r="FB16" i="2"/>
  <c r="EZ129" i="2"/>
  <c r="FA129" i="2"/>
  <c r="FB4" i="2"/>
  <c r="FA95" i="2"/>
  <c r="FB84" i="2"/>
  <c r="EZ84" i="2"/>
  <c r="FB27" i="2"/>
  <c r="EZ179" i="2"/>
  <c r="FB179" i="2"/>
  <c r="EZ85" i="2"/>
  <c r="FA85" i="2"/>
  <c r="FB31" i="2"/>
  <c r="FB184" i="2"/>
  <c r="FA184" i="2"/>
  <c r="EZ146" i="2"/>
  <c r="FA146" i="2"/>
  <c r="EZ106" i="2"/>
  <c r="FA106" i="2"/>
  <c r="FB102" i="2"/>
  <c r="FA189" i="2"/>
  <c r="FA183" i="2"/>
  <c r="FB183" i="2"/>
  <c r="FB145" i="2"/>
  <c r="FA145" i="2"/>
  <c r="FB8" i="2"/>
  <c r="EZ193" i="2"/>
  <c r="FB193" i="2"/>
  <c r="FB188" i="2"/>
  <c r="FA150" i="2"/>
  <c r="FA144" i="2"/>
  <c r="FB144" i="2"/>
  <c r="EZ120" i="2"/>
  <c r="FB197" i="2"/>
  <c r="EZ187" i="2"/>
  <c r="FA187" i="2"/>
  <c r="EZ149" i="2"/>
  <c r="FB125" i="2"/>
  <c r="EZ99" i="2"/>
  <c r="FB99" i="2"/>
  <c r="EZ3" i="2"/>
  <c r="EW172" i="2"/>
  <c r="EW168" i="2"/>
  <c r="EW197" i="2"/>
  <c r="EV197" i="2"/>
  <c r="EU169" i="2"/>
  <c r="EW169" i="2"/>
  <c r="EU116" i="2"/>
  <c r="EV116" i="2"/>
  <c r="EV100" i="2"/>
  <c r="EU100" i="2"/>
  <c r="EU161" i="2"/>
  <c r="EV161" i="2"/>
  <c r="EU117" i="2"/>
  <c r="EQ188" i="2"/>
  <c r="ER188" i="2"/>
  <c r="Q112" i="2"/>
  <c r="EQ161" i="2"/>
  <c r="ER161" i="2"/>
  <c r="EQ129" i="2"/>
  <c r="ER129" i="2"/>
  <c r="EQ139" i="2"/>
  <c r="ER139" i="2"/>
  <c r="ER163" i="2"/>
  <c r="EQ163" i="2"/>
  <c r="ER142" i="2"/>
  <c r="EQ142" i="2"/>
  <c r="EQ175" i="2"/>
  <c r="ER175" i="2"/>
  <c r="ER179" i="2"/>
  <c r="EQ179" i="2"/>
  <c r="BG112" i="2"/>
  <c r="ER141" i="2"/>
  <c r="EQ141" i="2"/>
  <c r="EQ131" i="2"/>
  <c r="ER131" i="2"/>
  <c r="ER196" i="2"/>
  <c r="EQ196" i="2"/>
  <c r="EQ138" i="2"/>
  <c r="ER138" i="2"/>
  <c r="EQ136" i="2"/>
  <c r="ER136" i="2"/>
  <c r="BG111" i="2"/>
  <c r="BF111" i="2"/>
  <c r="AN112" i="2"/>
  <c r="AC112" i="2"/>
  <c r="M112" i="2"/>
  <c r="U112" i="2"/>
  <c r="AG112" i="2"/>
  <c r="E112" i="2"/>
  <c r="AK111" i="2"/>
  <c r="AK112" i="2"/>
  <c r="BS112" i="2" s="1"/>
  <c r="AN111" i="2"/>
  <c r="I111" i="2"/>
  <c r="AG111" i="2"/>
  <c r="Q111" i="2"/>
  <c r="M111" i="2"/>
  <c r="AC111" i="2"/>
  <c r="E111" i="2"/>
  <c r="U111" i="2"/>
  <c r="BF112" i="2"/>
  <c r="AW111" i="2"/>
  <c r="AY111" i="2"/>
  <c r="BA111" i="2"/>
  <c r="BJ111" i="2"/>
  <c r="AX111" i="2"/>
  <c r="BB111" i="2"/>
  <c r="BC111" i="2"/>
  <c r="CK111" i="2"/>
  <c r="CN111" i="2"/>
  <c r="AV111" i="2"/>
  <c r="AZ111" i="2"/>
  <c r="AP111" i="2"/>
  <c r="BU111" i="2"/>
  <c r="BY111" i="2"/>
  <c r="BM111" i="2"/>
  <c r="BO111" i="2"/>
  <c r="BS111" i="2"/>
  <c r="BQ111" i="2"/>
  <c r="BW111" i="2"/>
  <c r="BK111" i="2"/>
  <c r="BZ111" i="2"/>
  <c r="BN111" i="2"/>
  <c r="BP111" i="2"/>
  <c r="I123" i="14"/>
  <c r="AG125" i="14"/>
  <c r="AG128" i="14"/>
  <c r="Q126" i="14"/>
  <c r="I124" i="14"/>
  <c r="E122" i="14"/>
  <c r="AC122" i="14"/>
  <c r="Y124" i="14"/>
  <c r="Q125" i="14"/>
  <c r="U123" i="14"/>
  <c r="Y129" i="14"/>
  <c r="I125" i="14"/>
  <c r="E123" i="14"/>
  <c r="Y127" i="14"/>
  <c r="M130" i="14"/>
  <c r="U122" i="14"/>
  <c r="I126" i="14"/>
  <c r="E124" i="14"/>
  <c r="AG122" i="14"/>
  <c r="AG127" i="14"/>
  <c r="Q124" i="14"/>
  <c r="Q130" i="14"/>
  <c r="I127" i="14"/>
  <c r="E125" i="14"/>
  <c r="AG124" i="14"/>
  <c r="Y123" i="14"/>
  <c r="Y126" i="14"/>
  <c r="AG130" i="14"/>
  <c r="Y130" i="14"/>
  <c r="Q123" i="14"/>
  <c r="I128" i="14"/>
  <c r="M128" i="14"/>
  <c r="Q128" i="14"/>
  <c r="U126" i="14"/>
  <c r="I129" i="14"/>
  <c r="Y122" i="14"/>
  <c r="AG126" i="14"/>
  <c r="Y125" i="14"/>
  <c r="AG129" i="14"/>
  <c r="Q122" i="14"/>
  <c r="Q127" i="14"/>
  <c r="U125" i="14"/>
  <c r="M129" i="14"/>
  <c r="I122" i="14"/>
  <c r="I130" i="14"/>
  <c r="AG123" i="14"/>
  <c r="AC130" i="14"/>
  <c r="M127" i="14"/>
  <c r="Y128" i="14"/>
  <c r="U124" i="14"/>
  <c r="Q129" i="14"/>
  <c r="BD121" i="2"/>
  <c r="BD125" i="2"/>
  <c r="BE121" i="2"/>
  <c r="BE125" i="2"/>
  <c r="BD122" i="2"/>
  <c r="BD126" i="2"/>
  <c r="BE127" i="2"/>
  <c r="BE122" i="2"/>
  <c r="BD123" i="2"/>
  <c r="BE126" i="2"/>
  <c r="BE123" i="2"/>
  <c r="BD127" i="2"/>
  <c r="BD120" i="2"/>
  <c r="E121" i="14"/>
  <c r="AC120" i="14"/>
  <c r="E120" i="14"/>
  <c r="Y121" i="14"/>
  <c r="Q121" i="14"/>
  <c r="AG121" i="14"/>
  <c r="BE118" i="2"/>
  <c r="AG120" i="14"/>
  <c r="Y120" i="14"/>
  <c r="AC121" i="14"/>
  <c r="I121" i="14"/>
  <c r="I120" i="14"/>
  <c r="U121" i="14"/>
  <c r="Q120" i="14"/>
  <c r="U120" i="14"/>
  <c r="ET92" i="2" l="1" a="1"/>
  <c r="ET92" i="2" s="1"/>
  <c r="GF191" i="2"/>
  <c r="GD191" i="2"/>
  <c r="GE191" i="2"/>
  <c r="GD101" i="2"/>
  <c r="GE101" i="2"/>
  <c r="GF101" i="2"/>
  <c r="GF155" i="2"/>
  <c r="GD155" i="2"/>
  <c r="GE155" i="2"/>
  <c r="GD172" i="2"/>
  <c r="GE172" i="2"/>
  <c r="GF172" i="2"/>
  <c r="BZ108" i="2"/>
  <c r="BZ131" i="2"/>
  <c r="BZ57" i="2"/>
  <c r="BZ18" i="2"/>
  <c r="BZ179" i="2"/>
  <c r="BZ136" i="2"/>
  <c r="BZ15" i="2"/>
  <c r="BZ31" i="2"/>
  <c r="BZ90" i="2"/>
  <c r="BZ83" i="2"/>
  <c r="BZ173" i="2"/>
  <c r="BZ103" i="2"/>
  <c r="BZ129" i="2"/>
  <c r="BZ141" i="2"/>
  <c r="BZ191" i="2"/>
  <c r="BZ159" i="2"/>
  <c r="EE152" i="2"/>
  <c r="BZ157" i="2"/>
  <c r="BZ30" i="2"/>
  <c r="BZ40" i="2"/>
  <c r="BZ139" i="2"/>
  <c r="BZ134" i="2"/>
  <c r="GF89" i="2"/>
  <c r="BZ71" i="2"/>
  <c r="BZ62" i="2"/>
  <c r="B11" i="14"/>
  <c r="BZ35" i="2"/>
  <c r="BZ67" i="2"/>
  <c r="BZ79" i="2"/>
  <c r="BZ165" i="2"/>
  <c r="BZ188" i="2"/>
  <c r="BZ164" i="2"/>
  <c r="BZ45" i="2"/>
  <c r="BZ102" i="2"/>
  <c r="BZ63" i="2"/>
  <c r="BZ43" i="2"/>
  <c r="BZ96" i="2"/>
  <c r="BZ82" i="2"/>
  <c r="BZ138" i="2"/>
  <c r="BZ158" i="2"/>
  <c r="BZ133" i="2"/>
  <c r="BZ105" i="2"/>
  <c r="EL200" i="2" a="1"/>
  <c r="EL200" i="2" s="1"/>
  <c r="BZ196" i="2"/>
  <c r="BZ172" i="2"/>
  <c r="BZ140" i="2"/>
  <c r="BZ150" i="2"/>
  <c r="BZ41" i="2"/>
  <c r="BZ73" i="2"/>
  <c r="BZ27" i="2"/>
  <c r="BZ12" i="2"/>
  <c r="BZ46" i="2"/>
  <c r="BZ47" i="2"/>
  <c r="GF50" i="2"/>
  <c r="BZ48" i="2"/>
  <c r="GF53" i="2"/>
  <c r="BZ9" i="2"/>
  <c r="BZ25" i="2"/>
  <c r="BZ76" i="2"/>
  <c r="BZ69" i="2"/>
  <c r="BZ26" i="2"/>
  <c r="BZ54" i="2"/>
  <c r="B4" i="14"/>
  <c r="GF63" i="2"/>
  <c r="BZ84" i="2"/>
  <c r="GE193" i="2"/>
  <c r="BZ99" i="2"/>
  <c r="BZ186" i="2"/>
  <c r="BZ20" i="2"/>
  <c r="BZ143" i="2"/>
  <c r="BZ142" i="2"/>
  <c r="BZ169" i="2"/>
  <c r="BZ156" i="2"/>
  <c r="BZ151" i="2"/>
  <c r="BZ5" i="2"/>
  <c r="BZ106" i="2"/>
  <c r="BZ22" i="2"/>
  <c r="BZ53" i="2"/>
  <c r="BZ61" i="2"/>
  <c r="BZ21" i="2"/>
  <c r="BZ51" i="2"/>
  <c r="BZ78" i="2"/>
  <c r="BZ72" i="2"/>
  <c r="BZ94" i="2"/>
  <c r="BZ177" i="2"/>
  <c r="BZ163" i="2"/>
  <c r="BZ199" i="2"/>
  <c r="BZ184" i="2"/>
  <c r="BZ23" i="2"/>
  <c r="BZ95" i="2"/>
  <c r="BZ8" i="2"/>
  <c r="BZ107" i="2"/>
  <c r="BZ152" i="2"/>
  <c r="BZ180" i="2"/>
  <c r="BZ170" i="2"/>
  <c r="BZ197" i="2"/>
  <c r="BZ185" i="2"/>
  <c r="BZ194" i="2"/>
  <c r="BZ29" i="2"/>
  <c r="BZ100" i="2"/>
  <c r="BZ174" i="2"/>
  <c r="BZ39" i="2"/>
  <c r="BZ7" i="2"/>
  <c r="BZ190" i="2"/>
  <c r="BZ89" i="2"/>
  <c r="BZ87" i="2"/>
  <c r="BZ85" i="2"/>
  <c r="BZ135" i="2"/>
  <c r="BZ181" i="2"/>
  <c r="BZ145" i="2"/>
  <c r="BZ167" i="2"/>
  <c r="BZ24" i="2"/>
  <c r="BZ33" i="2"/>
  <c r="BZ132" i="2"/>
  <c r="BZ28" i="2"/>
  <c r="BZ56" i="2"/>
  <c r="FY104" i="2"/>
  <c r="GA104" i="2"/>
  <c r="FZ104" i="2"/>
  <c r="FY110" i="2"/>
  <c r="GA110" i="2"/>
  <c r="FZ110" i="2"/>
  <c r="FZ174" i="2"/>
  <c r="FY174" i="2"/>
  <c r="GA174" i="2"/>
  <c r="BX75" i="2"/>
  <c r="BX26" i="2"/>
  <c r="BX104" i="2"/>
  <c r="BX109" i="2"/>
  <c r="BX100" i="2"/>
  <c r="BX99" i="2"/>
  <c r="BX22" i="2"/>
  <c r="BX184" i="2"/>
  <c r="BX73" i="2"/>
  <c r="BX140" i="2"/>
  <c r="BX60" i="2"/>
  <c r="BX50" i="2"/>
  <c r="BX36" i="2"/>
  <c r="BX96" i="2"/>
  <c r="BX93" i="2"/>
  <c r="BX90" i="2"/>
  <c r="BX89" i="2"/>
  <c r="BX194" i="2"/>
  <c r="BX130" i="2"/>
  <c r="BX129" i="2"/>
  <c r="BX163" i="2"/>
  <c r="BX161" i="2"/>
  <c r="BX172" i="2"/>
  <c r="BX139" i="2"/>
  <c r="BX34" i="2"/>
  <c r="BX45" i="2"/>
  <c r="BX62" i="2"/>
  <c r="BX38" i="2"/>
  <c r="BX27" i="2"/>
  <c r="BX102" i="2"/>
  <c r="BX58" i="2"/>
  <c r="BX91" i="2"/>
  <c r="BX85" i="2"/>
  <c r="BX20" i="2"/>
  <c r="BX155" i="2"/>
  <c r="BX159" i="2"/>
  <c r="BX154" i="2"/>
  <c r="BX103" i="2"/>
  <c r="BX110" i="2"/>
  <c r="BX151" i="2"/>
  <c r="BX52" i="2"/>
  <c r="BX173" i="2"/>
  <c r="BX18" i="2"/>
  <c r="BX19" i="2"/>
  <c r="BX178" i="2"/>
  <c r="BX145" i="2"/>
  <c r="BX135" i="2"/>
  <c r="BX107" i="2"/>
  <c r="BX97" i="2"/>
  <c r="BX35" i="2"/>
  <c r="BX174" i="2"/>
  <c r="BX8" i="2"/>
  <c r="BX9" i="2"/>
  <c r="BX175" i="2"/>
  <c r="BX71" i="2"/>
  <c r="BX142" i="2"/>
  <c r="BX5" i="2"/>
  <c r="BX31" i="2"/>
  <c r="BX88" i="2"/>
  <c r="BX4" i="2"/>
  <c r="BX164" i="2"/>
  <c r="BX149" i="2"/>
  <c r="BX49" i="2"/>
  <c r="BX14" i="2"/>
  <c r="BX6" i="2"/>
  <c r="BX70" i="2"/>
  <c r="BX171" i="2"/>
  <c r="BX46" i="2"/>
  <c r="BX37" i="2"/>
  <c r="BX95" i="2"/>
  <c r="BX83" i="2"/>
  <c r="BX182" i="2"/>
  <c r="BX165" i="2"/>
  <c r="BX13" i="2"/>
  <c r="BX3" i="2"/>
  <c r="BX65" i="2"/>
  <c r="BX77" i="2"/>
  <c r="BX64" i="2"/>
  <c r="BX61" i="2"/>
  <c r="BX92" i="2"/>
  <c r="BX190" i="2"/>
  <c r="BX183" i="2"/>
  <c r="BX53" i="2"/>
  <c r="BX51" i="2"/>
  <c r="BX198" i="2"/>
  <c r="BX101" i="2"/>
  <c r="BX21" i="2"/>
  <c r="BX17" i="2"/>
  <c r="BX177" i="2"/>
  <c r="BX69" i="2"/>
  <c r="BX108" i="2"/>
  <c r="BX180" i="2"/>
  <c r="BX44" i="2"/>
  <c r="BX86" i="2"/>
  <c r="BX82" i="2"/>
  <c r="BX192" i="2"/>
  <c r="BX152" i="2"/>
  <c r="BX147" i="2"/>
  <c r="BX186" i="2"/>
  <c r="BX170" i="2"/>
  <c r="BX160" i="2"/>
  <c r="BX131" i="2"/>
  <c r="BX137" i="2"/>
  <c r="BX166" i="2"/>
  <c r="BX7" i="2"/>
  <c r="BX42" i="2"/>
  <c r="BX11" i="2"/>
  <c r="BX80" i="2"/>
  <c r="BX111" i="2"/>
  <c r="BX16" i="2"/>
  <c r="BX168" i="2"/>
  <c r="BX79" i="2"/>
  <c r="BX28" i="2"/>
  <c r="BX153" i="2"/>
  <c r="BX66" i="2"/>
  <c r="BX187" i="2"/>
  <c r="BX87" i="2"/>
  <c r="BX181" i="2"/>
  <c r="BX10" i="2"/>
  <c r="BX169" i="2"/>
  <c r="BX150" i="2"/>
  <c r="BX106" i="2"/>
  <c r="BX72" i="2"/>
  <c r="FV3" i="2"/>
  <c r="FT3" i="2"/>
  <c r="FU3" i="2"/>
  <c r="FU199" i="2"/>
  <c r="FV199" i="2"/>
  <c r="FT199" i="2"/>
  <c r="FT152" i="2"/>
  <c r="FU152" i="2"/>
  <c r="FV152" i="2"/>
  <c r="FT129" i="2"/>
  <c r="FV129" i="2"/>
  <c r="FU129" i="2"/>
  <c r="FU175" i="2"/>
  <c r="FV175" i="2"/>
  <c r="FT175" i="2"/>
  <c r="FV101" i="2"/>
  <c r="FT101" i="2"/>
  <c r="FU101" i="2"/>
  <c r="FV85" i="2"/>
  <c r="FV99" i="2"/>
  <c r="FU99" i="2"/>
  <c r="FT99" i="2"/>
  <c r="FT139" i="2"/>
  <c r="FV139" i="2"/>
  <c r="FU139" i="2"/>
  <c r="FV100" i="2"/>
  <c r="FT100" i="2"/>
  <c r="FU100" i="2"/>
  <c r="FV74" i="2"/>
  <c r="FV75" i="2"/>
  <c r="BV161" i="2"/>
  <c r="BV97" i="2"/>
  <c r="BV8" i="2"/>
  <c r="BV19" i="2"/>
  <c r="BV70" i="2"/>
  <c r="BV66" i="2"/>
  <c r="BV55" i="2"/>
  <c r="BV54" i="2"/>
  <c r="BV52" i="2"/>
  <c r="BV51" i="2"/>
  <c r="BV37" i="2"/>
  <c r="BV36" i="2"/>
  <c r="BV11" i="2"/>
  <c r="FV60" i="2"/>
  <c r="BV172" i="2"/>
  <c r="BV165" i="2"/>
  <c r="BV96" i="2"/>
  <c r="BV98" i="2"/>
  <c r="BV149" i="2"/>
  <c r="BV102" i="2"/>
  <c r="BV184" i="2"/>
  <c r="BV135" i="2"/>
  <c r="BV129" i="2"/>
  <c r="BV137" i="2"/>
  <c r="BV106" i="2"/>
  <c r="BV17" i="2"/>
  <c r="BV175" i="2"/>
  <c r="BV28" i="2"/>
  <c r="BV80" i="2"/>
  <c r="BV77" i="2"/>
  <c r="BV69" i="2"/>
  <c r="BV65" i="2"/>
  <c r="BV56" i="2"/>
  <c r="BV31" i="2"/>
  <c r="FV53" i="2"/>
  <c r="FV37" i="2"/>
  <c r="BV18" i="2"/>
  <c r="BV91" i="2"/>
  <c r="BV89" i="2"/>
  <c r="BV83" i="2"/>
  <c r="BV182" i="2"/>
  <c r="BV186" i="2"/>
  <c r="BV110" i="2"/>
  <c r="BV200" i="2"/>
  <c r="BV105" i="2"/>
  <c r="BV109" i="2"/>
  <c r="BV26" i="2"/>
  <c r="BV131" i="2"/>
  <c r="BV47" i="2"/>
  <c r="BV9" i="2"/>
  <c r="BV78" i="2"/>
  <c r="BV73" i="2"/>
  <c r="BV71" i="2"/>
  <c r="BV67" i="2"/>
  <c r="BV57" i="2"/>
  <c r="FV62" i="2"/>
  <c r="FV19" i="2"/>
  <c r="BV93" i="2"/>
  <c r="BV86" i="2"/>
  <c r="BV64" i="2"/>
  <c r="BV162" i="2"/>
  <c r="BV166" i="2"/>
  <c r="BV196" i="2"/>
  <c r="BV111" i="2"/>
  <c r="BV150" i="2"/>
  <c r="BV101" i="2"/>
  <c r="BV5" i="2"/>
  <c r="BV92" i="2"/>
  <c r="BV87" i="2"/>
  <c r="BV140" i="2"/>
  <c r="BV183" i="2"/>
  <c r="BV152" i="2"/>
  <c r="BV138" i="2"/>
  <c r="BV171" i="2"/>
  <c r="BV142" i="2"/>
  <c r="BV130" i="2"/>
  <c r="BV139" i="2"/>
  <c r="BV160" i="2"/>
  <c r="BV39" i="2"/>
  <c r="BV148" i="2"/>
  <c r="BV50" i="2"/>
  <c r="BV61" i="2"/>
  <c r="BV60" i="2"/>
  <c r="BV40" i="2"/>
  <c r="R7" i="14"/>
  <c r="BV30" i="2"/>
  <c r="BV95" i="2"/>
  <c r="BV193" i="2"/>
  <c r="BV164" i="2"/>
  <c r="BV107" i="2"/>
  <c r="BV145" i="2"/>
  <c r="BV27" i="2"/>
  <c r="BV48" i="2"/>
  <c r="BV14" i="2"/>
  <c r="BV75" i="2"/>
  <c r="BV10" i="2"/>
  <c r="BV191" i="2"/>
  <c r="BV134" i="2"/>
  <c r="BV167" i="2"/>
  <c r="BV46" i="2"/>
  <c r="BV190" i="2"/>
  <c r="BV156" i="2"/>
  <c r="BV81" i="2"/>
  <c r="BV74" i="2"/>
  <c r="BV43" i="2"/>
  <c r="BV42" i="2"/>
  <c r="BV163" i="2"/>
  <c r="BV90" i="2"/>
  <c r="BV84" i="2"/>
  <c r="BV141" i="2"/>
  <c r="BV188" i="2"/>
  <c r="BV198" i="2"/>
  <c r="BV181" i="2"/>
  <c r="BV177" i="2"/>
  <c r="BV174" i="2"/>
  <c r="BV155" i="2"/>
  <c r="BV185" i="2"/>
  <c r="BV194" i="2"/>
  <c r="BV4" i="2"/>
  <c r="BV143" i="2"/>
  <c r="BV15" i="2"/>
  <c r="BV63" i="2"/>
  <c r="BV59" i="2"/>
  <c r="BV58" i="2"/>
  <c r="BV49" i="2"/>
  <c r="BV44" i="2"/>
  <c r="BV22" i="2"/>
  <c r="FP117" i="2"/>
  <c r="FO117" i="2"/>
  <c r="FQ75" i="2"/>
  <c r="FQ76" i="2"/>
  <c r="BT63" i="2"/>
  <c r="BT62" i="2"/>
  <c r="FQ167" i="2"/>
  <c r="FP167" i="2"/>
  <c r="BT129" i="2"/>
  <c r="EG184" i="2"/>
  <c r="BT106" i="2"/>
  <c r="EE184" i="2"/>
  <c r="BT78" i="2"/>
  <c r="FQ200" i="2"/>
  <c r="FO200" i="2"/>
  <c r="BT11" i="2"/>
  <c r="BT157" i="2"/>
  <c r="BT31" i="2"/>
  <c r="BT7" i="2"/>
  <c r="BT86" i="2"/>
  <c r="BT47" i="2"/>
  <c r="FO144" i="2"/>
  <c r="FP144" i="2"/>
  <c r="FQ94" i="2"/>
  <c r="FQ95" i="2"/>
  <c r="FO147" i="2"/>
  <c r="FQ147" i="2"/>
  <c r="FQ113" i="2"/>
  <c r="FP113" i="2"/>
  <c r="FO113" i="2"/>
  <c r="FP110" i="2"/>
  <c r="FO110" i="2"/>
  <c r="FQ110" i="2"/>
  <c r="FQ100" i="2"/>
  <c r="FQ97" i="2"/>
  <c r="FQ98" i="2"/>
  <c r="FQ18" i="2"/>
  <c r="FQ19" i="2"/>
  <c r="BT93" i="2"/>
  <c r="BT131" i="2"/>
  <c r="BT137" i="2"/>
  <c r="BT182" i="2"/>
  <c r="BT89" i="2"/>
  <c r="BT101" i="2"/>
  <c r="BT176" i="2"/>
  <c r="BT185" i="2"/>
  <c r="BT58" i="2"/>
  <c r="BT151" i="2"/>
  <c r="BT79" i="2"/>
  <c r="BT190" i="2"/>
  <c r="BT152" i="2"/>
  <c r="BT105" i="2"/>
  <c r="BT66" i="2"/>
  <c r="BT80" i="2"/>
  <c r="BT33" i="2"/>
  <c r="BT21" i="2"/>
  <c r="BT134" i="2"/>
  <c r="BT4" i="2"/>
  <c r="BT154" i="2"/>
  <c r="BT198" i="2"/>
  <c r="BT193" i="2"/>
  <c r="BT83" i="2"/>
  <c r="BT8" i="2"/>
  <c r="BT29" i="2"/>
  <c r="BT160" i="2"/>
  <c r="BT177" i="2"/>
  <c r="BT187" i="2"/>
  <c r="BT85" i="2"/>
  <c r="BT12" i="2"/>
  <c r="BT15" i="2"/>
  <c r="BT147" i="2"/>
  <c r="BT165" i="2"/>
  <c r="BT76" i="2"/>
  <c r="BT159" i="2"/>
  <c r="BT48" i="2"/>
  <c r="BT90" i="2"/>
  <c r="BT46" i="2"/>
  <c r="BT26" i="2"/>
  <c r="BT181" i="2"/>
  <c r="Z11" i="14"/>
  <c r="BT50" i="2"/>
  <c r="BT19" i="2"/>
  <c r="BT103" i="2"/>
  <c r="BT173" i="2"/>
  <c r="BT186" i="2"/>
  <c r="BT70" i="2"/>
  <c r="BT59" i="2"/>
  <c r="BT174" i="2"/>
  <c r="BT65" i="2"/>
  <c r="BT141" i="2"/>
  <c r="BT34" i="2"/>
  <c r="BT68" i="2"/>
  <c r="BT170" i="2"/>
  <c r="BT178" i="2"/>
  <c r="BT145" i="2"/>
  <c r="BT74" i="2"/>
  <c r="BT27" i="2"/>
  <c r="BT42" i="2"/>
  <c r="BT55" i="2"/>
  <c r="BT166" i="2"/>
  <c r="BT169" i="2"/>
  <c r="BT43" i="2"/>
  <c r="BT140" i="2"/>
  <c r="BT10" i="2"/>
  <c r="BT97" i="2"/>
  <c r="BT72" i="2"/>
  <c r="BT40" i="2"/>
  <c r="BT133" i="2"/>
  <c r="BT94" i="2"/>
  <c r="BT111" i="2"/>
  <c r="FO156" i="2"/>
  <c r="FP156" i="2"/>
  <c r="FP148" i="2"/>
  <c r="FO148" i="2"/>
  <c r="FQ146" i="2"/>
  <c r="FP146" i="2"/>
  <c r="EJ200" i="2"/>
  <c r="EE200" i="2"/>
  <c r="EI200" i="2"/>
  <c r="EK200" i="2"/>
  <c r="EH200" i="2"/>
  <c r="EF200" i="2"/>
  <c r="EF192" i="2"/>
  <c r="EL192" i="2" a="1"/>
  <c r="EL192" i="2" s="1"/>
  <c r="EI192" i="2"/>
  <c r="EG192" i="2"/>
  <c r="EH192" i="2"/>
  <c r="EM192" i="2" a="1"/>
  <c r="EM192" i="2" s="1"/>
  <c r="EK192" i="2"/>
  <c r="EJ192" i="2"/>
  <c r="EL184" i="2" a="1"/>
  <c r="EL184" i="2" s="1"/>
  <c r="EH184" i="2"/>
  <c r="EK184" i="2"/>
  <c r="EI184" i="2"/>
  <c r="EJ184" i="2"/>
  <c r="EF184" i="2"/>
  <c r="EI176" i="2"/>
  <c r="EK176" i="2"/>
  <c r="EL176" i="2" a="1"/>
  <c r="EL176" i="2" s="1"/>
  <c r="EE176" i="2"/>
  <c r="EG176" i="2"/>
  <c r="EF176" i="2"/>
  <c r="EH176" i="2"/>
  <c r="EJ176" i="2"/>
  <c r="EK168" i="2"/>
  <c r="EG168" i="2"/>
  <c r="EM168" i="2" a="1"/>
  <c r="EM168" i="2" s="1"/>
  <c r="EI168" i="2"/>
  <c r="EF168" i="2"/>
  <c r="EL168" i="2" a="1"/>
  <c r="EL168" i="2" s="1"/>
  <c r="EE168" i="2"/>
  <c r="EJ168" i="2"/>
  <c r="EF160" i="2"/>
  <c r="EK160" i="2"/>
  <c r="EM160" i="2" a="1"/>
  <c r="EM160" i="2" s="1"/>
  <c r="EI160" i="2"/>
  <c r="EJ160" i="2"/>
  <c r="EL160" i="2" a="1"/>
  <c r="EL160" i="2" s="1"/>
  <c r="EH160" i="2"/>
  <c r="EI152" i="2"/>
  <c r="EK152" i="2"/>
  <c r="EH152" i="2"/>
  <c r="EL152" i="2" a="1"/>
  <c r="EL152" i="2" s="1"/>
  <c r="EF152" i="2"/>
  <c r="EJ152" i="2"/>
  <c r="EM152" i="2" a="1"/>
  <c r="EM152" i="2" s="1"/>
  <c r="EG144" i="2"/>
  <c r="EI144" i="2"/>
  <c r="EJ144" i="2"/>
  <c r="EM144" i="2" a="1"/>
  <c r="EM144" i="2" s="1"/>
  <c r="EF144" i="2"/>
  <c r="EE144" i="2"/>
  <c r="EK144" i="2"/>
  <c r="EL136" i="2" a="1"/>
  <c r="EL136" i="2" s="1"/>
  <c r="EE136" i="2"/>
  <c r="EM136" i="2" a="1"/>
  <c r="EM136" i="2" s="1"/>
  <c r="EJ136" i="2"/>
  <c r="EK136" i="2"/>
  <c r="EF136" i="2"/>
  <c r="EH136" i="2"/>
  <c r="BT22" i="2"/>
  <c r="BT77" i="2"/>
  <c r="BT57" i="2"/>
  <c r="BT143" i="2"/>
  <c r="BT36" i="2"/>
  <c r="BT49" i="2"/>
  <c r="BT153" i="2"/>
  <c r="BT18" i="2"/>
  <c r="BT92" i="2"/>
  <c r="FQ117" i="2"/>
  <c r="BT98" i="2"/>
  <c r="BT84" i="2"/>
  <c r="EL144" i="2" a="1"/>
  <c r="EL144" i="2" s="1"/>
  <c r="BT14" i="2"/>
  <c r="BT52" i="2"/>
  <c r="BT51" i="2"/>
  <c r="BT87" i="2"/>
  <c r="BT188" i="2"/>
  <c r="BT184" i="2"/>
  <c r="BT64" i="2"/>
  <c r="BT71" i="2"/>
  <c r="BT37" i="2"/>
  <c r="BT162" i="2"/>
  <c r="BT104" i="2"/>
  <c r="BT56" i="2"/>
  <c r="BT30" i="2"/>
  <c r="BT136" i="2"/>
  <c r="BT35" i="2"/>
  <c r="BT3" i="2"/>
  <c r="BT82" i="2"/>
  <c r="BT16" i="2"/>
  <c r="BT142" i="2"/>
  <c r="BT45" i="2"/>
  <c r="BT99" i="2"/>
  <c r="BT138" i="2"/>
  <c r="BT41" i="2"/>
  <c r="BT96" i="2"/>
  <c r="BT102" i="2"/>
  <c r="BT171" i="2"/>
  <c r="BT110" i="2"/>
  <c r="BT199" i="2"/>
  <c r="BT144" i="2"/>
  <c r="BT172" i="2"/>
  <c r="BT194" i="2"/>
  <c r="BT25" i="2"/>
  <c r="BT108" i="2"/>
  <c r="BT6" i="2"/>
  <c r="BT156" i="2"/>
  <c r="BT32" i="2"/>
  <c r="FQ80" i="2"/>
  <c r="FQ49" i="2"/>
  <c r="BT135" i="2"/>
  <c r="BT149" i="2"/>
  <c r="BT13" i="2"/>
  <c r="BT73" i="2"/>
  <c r="BT132" i="2"/>
  <c r="BT61" i="2"/>
  <c r="BT191" i="2"/>
  <c r="BT180" i="2"/>
  <c r="BT161" i="2"/>
  <c r="BT5" i="2"/>
  <c r="BT197" i="2"/>
  <c r="BT195" i="2"/>
  <c r="BT38" i="2"/>
  <c r="BT54" i="2"/>
  <c r="BT9" i="2"/>
  <c r="BT95" i="2"/>
  <c r="BT192" i="2"/>
  <c r="BT163" i="2"/>
  <c r="BT139" i="2"/>
  <c r="FQ60" i="2"/>
  <c r="FJ130" i="2"/>
  <c r="FL130" i="2"/>
  <c r="FK176" i="2"/>
  <c r="EL156" i="2" a="1"/>
  <c r="EL156" i="2" s="1"/>
  <c r="EI172" i="2"/>
  <c r="EJ196" i="2"/>
  <c r="EK132" i="2"/>
  <c r="EI132" i="2"/>
  <c r="EH164" i="2"/>
  <c r="EG148" i="2"/>
  <c r="EF188" i="2"/>
  <c r="EM188" i="2" a="1"/>
  <c r="EM188" i="2" s="1"/>
  <c r="FL97" i="2"/>
  <c r="BR33" i="2"/>
  <c r="EF148" i="2"/>
  <c r="EJ172" i="2"/>
  <c r="EE148" i="2"/>
  <c r="EH196" i="2"/>
  <c r="EH172" i="2"/>
  <c r="EI140" i="2"/>
  <c r="EG196" i="2"/>
  <c r="EI164" i="2"/>
  <c r="EE180" i="2"/>
  <c r="EI148" i="2"/>
  <c r="EK188" i="2"/>
  <c r="FL21" i="2"/>
  <c r="EJ188" i="2"/>
  <c r="FG120" i="2"/>
  <c r="FE120" i="2"/>
  <c r="FF120" i="2"/>
  <c r="EP120" i="2"/>
  <c r="FE169" i="2"/>
  <c r="EP169" i="2"/>
  <c r="FF169" i="2"/>
  <c r="FG169" i="2"/>
  <c r="EP172" i="2"/>
  <c r="FE172" i="2"/>
  <c r="FG172" i="2"/>
  <c r="FF172" i="2"/>
  <c r="FG188" i="2"/>
  <c r="EP188" i="2"/>
  <c r="FE188" i="2"/>
  <c r="FF188" i="2"/>
  <c r="BP4" i="2"/>
  <c r="BP44" i="2"/>
  <c r="FG24" i="2"/>
  <c r="BP9" i="2"/>
  <c r="BP66" i="2"/>
  <c r="BP172" i="2"/>
  <c r="BP139" i="2"/>
  <c r="BP146" i="2"/>
  <c r="BP129" i="2"/>
  <c r="BP43" i="2"/>
  <c r="BP14" i="2"/>
  <c r="FG10" i="2"/>
  <c r="BP3" i="2"/>
  <c r="FA131" i="2"/>
  <c r="FB131" i="2"/>
  <c r="EZ131" i="2"/>
  <c r="BN143" i="2"/>
  <c r="BN129" i="2"/>
  <c r="BN155" i="2"/>
  <c r="BN164" i="2"/>
  <c r="BN173" i="2"/>
  <c r="BN141" i="2"/>
  <c r="BN63" i="2"/>
  <c r="FB52" i="2"/>
  <c r="FB48" i="2"/>
  <c r="FB24" i="2"/>
  <c r="BN67" i="2"/>
  <c r="BN150" i="2"/>
  <c r="EW171" i="2"/>
  <c r="EV171" i="2"/>
  <c r="EU171" i="2"/>
  <c r="EV139" i="2"/>
  <c r="EW139" i="2"/>
  <c r="EU139" i="2"/>
  <c r="FI109" i="2" a="1"/>
  <c r="FI109" i="2" s="1"/>
  <c r="BL70" i="2"/>
  <c r="BL164" i="2"/>
  <c r="BL84" i="2"/>
  <c r="BL10" i="2"/>
  <c r="BL132" i="2"/>
  <c r="BL110" i="2"/>
  <c r="BL95" i="2"/>
  <c r="BL107" i="2"/>
  <c r="BL135" i="2"/>
  <c r="BL51" i="2"/>
  <c r="BL48" i="2"/>
  <c r="FI116" i="2" a="1"/>
  <c r="FI116" i="2" s="1"/>
  <c r="EW37" i="2"/>
  <c r="FI122" i="2" a="1"/>
  <c r="FI122" i="2" s="1"/>
  <c r="FI120" i="2" a="1"/>
  <c r="FI120" i="2" s="1"/>
  <c r="BL58" i="2"/>
  <c r="BL86" i="2"/>
  <c r="BL83" i="2"/>
  <c r="BL146" i="2"/>
  <c r="BL103" i="2"/>
  <c r="BL133" i="2"/>
  <c r="BL147" i="2"/>
  <c r="BL29" i="2"/>
  <c r="BL57" i="2"/>
  <c r="BL34" i="2"/>
  <c r="BL60" i="2"/>
  <c r="ET125" i="2" a="1"/>
  <c r="ET125" i="2" s="1"/>
  <c r="ET117" i="2" a="1"/>
  <c r="ET117" i="2" s="1"/>
  <c r="ET93" i="2" a="1"/>
  <c r="ET93" i="2" s="1"/>
  <c r="EY123" i="2" a="1"/>
  <c r="EY123" i="2" s="1"/>
  <c r="EY115" i="2" a="1"/>
  <c r="EY115" i="2" s="1"/>
  <c r="EY107" i="2" a="1"/>
  <c r="EY107" i="2" s="1"/>
  <c r="EY99" i="2" a="1"/>
  <c r="EY99" i="2" s="1"/>
  <c r="EY91" i="2" a="1"/>
  <c r="EY91" i="2" s="1"/>
  <c r="EY83" i="2" a="1"/>
  <c r="EY83" i="2" s="1"/>
  <c r="FI125" i="2" a="1"/>
  <c r="FI125" i="2" s="1"/>
  <c r="FD116" i="2" a="1"/>
  <c r="FD116" i="2" s="1"/>
  <c r="EY110" i="2" a="1"/>
  <c r="EY110" i="2" s="1"/>
  <c r="EY126" i="2" a="1"/>
  <c r="EY126" i="2" s="1"/>
  <c r="FI128" i="2" a="1"/>
  <c r="FI128" i="2" s="1"/>
  <c r="ET123" i="2" a="1"/>
  <c r="ET123" i="2" s="1"/>
  <c r="ET115" i="2" a="1"/>
  <c r="ET115" i="2" s="1"/>
  <c r="ET107" i="2" a="1"/>
  <c r="ET107" i="2" s="1"/>
  <c r="ET99" i="2" a="1"/>
  <c r="ET99" i="2" s="1"/>
  <c r="ET91" i="2" a="1"/>
  <c r="ET91" i="2" s="1"/>
  <c r="EY111" i="2" a="1"/>
  <c r="EY111" i="2" s="1"/>
  <c r="FI103" i="2" a="1"/>
  <c r="FI103" i="2" s="1"/>
  <c r="EY86" i="2" a="1"/>
  <c r="EY86" i="2" s="1"/>
  <c r="FI100" i="2" a="1"/>
  <c r="FI100" i="2" s="1"/>
  <c r="FI118" i="2" a="1"/>
  <c r="FI118" i="2" s="1"/>
  <c r="FK192" i="2"/>
  <c r="FJ192" i="2"/>
  <c r="FL192" i="2"/>
  <c r="FJ184" i="2"/>
  <c r="FK184" i="2"/>
  <c r="FL184" i="2"/>
  <c r="FL144" i="2"/>
  <c r="FK144" i="2"/>
  <c r="FJ144" i="2"/>
  <c r="FI112" i="2" a="1"/>
  <c r="FI112" i="2" s="1"/>
  <c r="FL75" i="2"/>
  <c r="BR52" i="2"/>
  <c r="FI105" i="2" a="1"/>
  <c r="FI105" i="2" s="1"/>
  <c r="FL14" i="2"/>
  <c r="FL96" i="2"/>
  <c r="FL10" i="2"/>
  <c r="FI113" i="2" a="1"/>
  <c r="FI113" i="2" s="1"/>
  <c r="BR35" i="2"/>
  <c r="BR15" i="2"/>
  <c r="FL56" i="2"/>
  <c r="FI106" i="2" a="1"/>
  <c r="FI106" i="2" s="1"/>
  <c r="FI114" i="2" a="1"/>
  <c r="FI114" i="2" s="1"/>
  <c r="FI127" i="2" a="1"/>
  <c r="FI127" i="2" s="1"/>
  <c r="FI101" i="2" a="1"/>
  <c r="FI101" i="2" s="1"/>
  <c r="FI108" i="2" a="1"/>
  <c r="FI108" i="2" s="1"/>
  <c r="FD103" i="2" a="1"/>
  <c r="FD103" i="2" s="1"/>
  <c r="FL70" i="2"/>
  <c r="FL71" i="2"/>
  <c r="FL137" i="2"/>
  <c r="FJ137" i="2"/>
  <c r="FK137" i="2"/>
  <c r="FK133" i="2"/>
  <c r="FL133" i="2"/>
  <c r="FJ133" i="2"/>
  <c r="FJ172" i="2"/>
  <c r="FL172" i="2"/>
  <c r="FK172" i="2"/>
  <c r="FJ153" i="2"/>
  <c r="FK153" i="2"/>
  <c r="FL153" i="2"/>
  <c r="BR186" i="2"/>
  <c r="BR54" i="2"/>
  <c r="BR18" i="2"/>
  <c r="FK180" i="2"/>
  <c r="BR178" i="2"/>
  <c r="EJ146" i="2"/>
  <c r="EH159" i="2"/>
  <c r="EH138" i="2"/>
  <c r="EJ130" i="2"/>
  <c r="EG186" i="2"/>
  <c r="EM154" i="2" a="1"/>
  <c r="EM154" i="2" s="1"/>
  <c r="EF199" i="2"/>
  <c r="EI194" i="2"/>
  <c r="EI170" i="2"/>
  <c r="BR166" i="2"/>
  <c r="EG143" i="2"/>
  <c r="EH135" i="2"/>
  <c r="EF159" i="2"/>
  <c r="EE199" i="2"/>
  <c r="EF151" i="2"/>
  <c r="EH167" i="2"/>
  <c r="EJ175" i="2"/>
  <c r="BR4" i="2"/>
  <c r="FI126" i="2" a="1"/>
  <c r="FI126" i="2" s="1"/>
  <c r="FI99" i="2" a="1"/>
  <c r="FI99" i="2" s="1"/>
  <c r="FI102" i="2" a="1"/>
  <c r="FI102" i="2" s="1"/>
  <c r="FJ103" i="2"/>
  <c r="FK100" i="2"/>
  <c r="FK112" i="2"/>
  <c r="FK141" i="2"/>
  <c r="EG191" i="2"/>
  <c r="EI178" i="2"/>
  <c r="EE183" i="2"/>
  <c r="EI183" i="2"/>
  <c r="EH162" i="2"/>
  <c r="FL76" i="2"/>
  <c r="FL104" i="2"/>
  <c r="EH191" i="2"/>
  <c r="EJ178" i="2"/>
  <c r="EL183" i="2" a="1"/>
  <c r="EL183" i="2" s="1"/>
  <c r="EM162" i="2" a="1"/>
  <c r="EM162" i="2" s="1"/>
  <c r="EL162" i="2" a="1"/>
  <c r="EL162" i="2" s="1"/>
  <c r="BR10" i="2"/>
  <c r="BR71" i="2"/>
  <c r="EJ143" i="2"/>
  <c r="EK159" i="2"/>
  <c r="EM138" i="2" a="1"/>
  <c r="EM138" i="2" s="1"/>
  <c r="EH130" i="2"/>
  <c r="EE154" i="2"/>
  <c r="BR132" i="2"/>
  <c r="EM146" i="2" a="1"/>
  <c r="EM146" i="2" s="1"/>
  <c r="EL194" i="2" a="1"/>
  <c r="EL194" i="2" s="1"/>
  <c r="EE170" i="2"/>
  <c r="EE135" i="2"/>
  <c r="EH143" i="2"/>
  <c r="EF135" i="2"/>
  <c r="EL199" i="2" a="1"/>
  <c r="EL199" i="2" s="1"/>
  <c r="EJ151" i="2"/>
  <c r="EL167" i="2" a="1"/>
  <c r="EL167" i="2" s="1"/>
  <c r="EJ186" i="2"/>
  <c r="EK146" i="2"/>
  <c r="EG175" i="2"/>
  <c r="EK151" i="2"/>
  <c r="FI123" i="2" a="1"/>
  <c r="FI123" i="2" s="1"/>
  <c r="FI111" i="2" a="1"/>
  <c r="FI111" i="2" s="1"/>
  <c r="FD99" i="2" a="1"/>
  <c r="FD99" i="2" s="1"/>
  <c r="FI107" i="2" a="1"/>
  <c r="FI107" i="2" s="1"/>
  <c r="FL25" i="2"/>
  <c r="FL24" i="2"/>
  <c r="FI121" i="2" a="1"/>
  <c r="FI121" i="2" s="1"/>
  <c r="FI119" i="2" a="1"/>
  <c r="FI119" i="2" s="1"/>
  <c r="FI117" i="2" a="1"/>
  <c r="FI117" i="2" s="1"/>
  <c r="FI115" i="2" a="1"/>
  <c r="FI115" i="2" s="1"/>
  <c r="FL46" i="2"/>
  <c r="BR7" i="2"/>
  <c r="EH151" i="2"/>
  <c r="BR141" i="2"/>
  <c r="FL95" i="2"/>
  <c r="FL94" i="2"/>
  <c r="FK177" i="2"/>
  <c r="FJ116" i="2"/>
  <c r="FJ176" i="2"/>
  <c r="FL193" i="2"/>
  <c r="FK113" i="2"/>
  <c r="EJ191" i="2"/>
  <c r="EM178" i="2" a="1"/>
  <c r="EM178" i="2" s="1"/>
  <c r="EH178" i="2"/>
  <c r="EK183" i="2"/>
  <c r="EK162" i="2"/>
  <c r="BR63" i="2"/>
  <c r="BR73" i="2"/>
  <c r="BR36" i="2"/>
  <c r="EK138" i="2"/>
  <c r="EE159" i="2"/>
  <c r="EG138" i="2"/>
  <c r="EJ199" i="2"/>
  <c r="EG130" i="2"/>
  <c r="EF154" i="2"/>
  <c r="EG146" i="2"/>
  <c r="EL146" i="2" a="1"/>
  <c r="EL146" i="2" s="1"/>
  <c r="EG151" i="2"/>
  <c r="EE194" i="2"/>
  <c r="EL170" i="2" a="1"/>
  <c r="EL170" i="2" s="1"/>
  <c r="EM135" i="2" a="1"/>
  <c r="EM135" i="2" s="1"/>
  <c r="EE167" i="2"/>
  <c r="EF186" i="2"/>
  <c r="EM167" i="2" a="1"/>
  <c r="EM167" i="2" s="1"/>
  <c r="EH170" i="2"/>
  <c r="BR175" i="2"/>
  <c r="FI104" i="2" a="1"/>
  <c r="FI104" i="2" s="1"/>
  <c r="FL60" i="2"/>
  <c r="EL143" i="2" a="1"/>
  <c r="EL143" i="2" s="1"/>
  <c r="EI159" i="2"/>
  <c r="EK199" i="2"/>
  <c r="BR43" i="2"/>
  <c r="BR196" i="2"/>
  <c r="EL159" i="2" a="1"/>
  <c r="EL159" i="2" s="1"/>
  <c r="EF130" i="2"/>
  <c r="EJ154" i="2"/>
  <c r="EE151" i="2"/>
  <c r="EM151" i="2" a="1"/>
  <c r="EM151" i="2" s="1"/>
  <c r="EI154" i="2"/>
  <c r="EM170" i="2" a="1"/>
  <c r="EM170" i="2" s="1"/>
  <c r="EM186" i="2" a="1"/>
  <c r="EM186" i="2" s="1"/>
  <c r="BR64" i="2"/>
  <c r="FI98" i="2" a="1"/>
  <c r="FI98" i="2" s="1"/>
  <c r="FL84" i="2"/>
  <c r="FL40" i="2"/>
  <c r="FL185" i="2"/>
  <c r="FL113" i="2"/>
  <c r="EL191" i="2" a="1"/>
  <c r="EL191" i="2" s="1"/>
  <c r="EI191" i="2"/>
  <c r="EH183" i="2"/>
  <c r="BR100" i="2"/>
  <c r="BR104" i="2"/>
  <c r="EI135" i="2"/>
  <c r="FK196" i="2"/>
  <c r="FK160" i="2"/>
  <c r="FJ193" i="2"/>
  <c r="FK130" i="2"/>
  <c r="EK191" i="2"/>
  <c r="EG178" i="2"/>
  <c r="EG183" i="2"/>
  <c r="EE162" i="2"/>
  <c r="BR19" i="2"/>
  <c r="EI143" i="2"/>
  <c r="EI199" i="2"/>
  <c r="EH194" i="2"/>
  <c r="EI167" i="2"/>
  <c r="EK175" i="2"/>
  <c r="BR6" i="2"/>
  <c r="EE175" i="2"/>
  <c r="EE186" i="2"/>
  <c r="FJ196" i="2"/>
  <c r="BR103" i="2"/>
  <c r="BR169" i="2"/>
  <c r="EF138" i="2"/>
  <c r="EE130" i="2"/>
  <c r="EL154" i="2" a="1"/>
  <c r="EL154" i="2" s="1"/>
  <c r="BR163" i="2"/>
  <c r="EF194" i="2"/>
  <c r="EG167" i="2"/>
  <c r="EH175" i="2"/>
  <c r="BR97" i="2"/>
  <c r="FI110" i="2" a="1"/>
  <c r="FI110" i="2" s="1"/>
  <c r="FD109" i="2" a="1"/>
  <c r="FD109" i="2" s="1"/>
  <c r="EY112" i="2" a="1"/>
  <c r="EY112" i="2" s="1"/>
  <c r="EY104" i="2" a="1"/>
  <c r="EY104" i="2" s="1"/>
  <c r="EY96" i="2" a="1"/>
  <c r="EY96" i="2" s="1"/>
  <c r="EY88" i="2" a="1"/>
  <c r="EY88" i="2" s="1"/>
  <c r="FD127" i="2" a="1"/>
  <c r="FD127" i="2" s="1"/>
  <c r="ET109" i="2" a="1"/>
  <c r="ET109" i="2" s="1"/>
  <c r="FD96" i="2" a="1"/>
  <c r="FD96" i="2" s="1"/>
  <c r="FD111" i="2" a="1"/>
  <c r="FD111" i="2" s="1"/>
  <c r="FD117" i="2" a="1"/>
  <c r="FD117" i="2" s="1"/>
  <c r="EY121" i="2" a="1"/>
  <c r="EY121" i="2" s="1"/>
  <c r="EY113" i="2" a="1"/>
  <c r="EY113" i="2" s="1"/>
  <c r="EY105" i="2" a="1"/>
  <c r="EY105" i="2" s="1"/>
  <c r="EY97" i="2" a="1"/>
  <c r="EY97" i="2" s="1"/>
  <c r="EY89" i="2" a="1"/>
  <c r="EY89" i="2" s="1"/>
  <c r="FD97" i="2" a="1"/>
  <c r="FD97" i="2" s="1"/>
  <c r="FD125" i="2" a="1"/>
  <c r="FD125" i="2" s="1"/>
  <c r="FD121" i="2" a="1"/>
  <c r="FD121" i="2" s="1"/>
  <c r="FD118" i="2" a="1"/>
  <c r="FD118" i="2" s="1"/>
  <c r="FD113" i="2" a="1"/>
  <c r="FD113" i="2" s="1"/>
  <c r="FD104" i="2" a="1"/>
  <c r="FD104" i="2" s="1"/>
  <c r="FD110" i="2" a="1"/>
  <c r="FD110" i="2" s="1"/>
  <c r="FD95" i="2" a="1"/>
  <c r="FD95" i="2" s="1"/>
  <c r="EP162" i="2"/>
  <c r="FF162" i="2"/>
  <c r="FE162" i="2"/>
  <c r="FG162" i="2"/>
  <c r="EP102" i="2"/>
  <c r="FE102" i="2"/>
  <c r="FF102" i="2"/>
  <c r="FG102" i="2"/>
  <c r="FG86" i="2"/>
  <c r="EP86" i="2"/>
  <c r="EP171" i="2"/>
  <c r="FE171" i="2"/>
  <c r="FF171" i="2"/>
  <c r="FG171" i="2"/>
  <c r="FE166" i="2"/>
  <c r="EP166" i="2"/>
  <c r="FG166" i="2"/>
  <c r="FF166" i="2"/>
  <c r="EP193" i="2"/>
  <c r="FF193" i="2"/>
  <c r="FE193" i="2"/>
  <c r="FG193" i="2"/>
  <c r="FF181" i="2"/>
  <c r="EP181" i="2"/>
  <c r="FG181" i="2"/>
  <c r="FE181" i="2"/>
  <c r="FG170" i="2"/>
  <c r="EP170" i="2"/>
  <c r="FF170" i="2"/>
  <c r="FE170" i="2"/>
  <c r="FE160" i="2"/>
  <c r="FG160" i="2"/>
  <c r="EP160" i="2"/>
  <c r="FF160" i="2"/>
  <c r="FE135" i="2"/>
  <c r="FF135" i="2"/>
  <c r="EP135" i="2"/>
  <c r="FG135" i="2"/>
  <c r="FG130" i="2"/>
  <c r="FE130" i="2"/>
  <c r="EP130" i="2"/>
  <c r="FF130" i="2"/>
  <c r="FG138" i="2"/>
  <c r="EP138" i="2"/>
  <c r="FF138" i="2"/>
  <c r="FE138" i="2"/>
  <c r="FG3" i="2"/>
  <c r="FF3" i="2"/>
  <c r="FE3" i="2"/>
  <c r="FG103" i="2"/>
  <c r="FF103" i="2"/>
  <c r="EP103" i="2"/>
  <c r="FE103" i="2"/>
  <c r="FG87" i="2"/>
  <c r="EP87" i="2"/>
  <c r="EP155" i="2"/>
  <c r="FG155" i="2"/>
  <c r="FF155" i="2"/>
  <c r="FE155" i="2"/>
  <c r="FE121" i="2"/>
  <c r="FG121" i="2"/>
  <c r="EP121" i="2"/>
  <c r="FF121" i="2"/>
  <c r="FG61" i="2"/>
  <c r="FG60" i="2"/>
  <c r="FD92" i="2" a="1"/>
  <c r="FD92" i="2" s="1"/>
  <c r="BP109" i="2"/>
  <c r="BP99" i="2"/>
  <c r="BP36" i="2"/>
  <c r="BP85" i="2"/>
  <c r="BP22" i="2"/>
  <c r="BP52" i="2"/>
  <c r="BP55" i="2"/>
  <c r="BP166" i="2"/>
  <c r="BP110" i="2"/>
  <c r="BP155" i="2"/>
  <c r="BP190" i="2"/>
  <c r="BP132" i="2"/>
  <c r="BP164" i="2"/>
  <c r="BP191" i="2"/>
  <c r="BP200" i="2"/>
  <c r="BP108" i="2"/>
  <c r="BP33" i="2"/>
  <c r="BP29" i="2"/>
  <c r="BP77" i="2"/>
  <c r="BP78" i="2"/>
  <c r="BP67" i="2"/>
  <c r="F4" i="14"/>
  <c r="FD100" i="2" a="1"/>
  <c r="FD100" i="2" s="1"/>
  <c r="FD98" i="2" a="1"/>
  <c r="FD98" i="2" s="1"/>
  <c r="FG32" i="2"/>
  <c r="BP147" i="2"/>
  <c r="BP156" i="2"/>
  <c r="BP173" i="2"/>
  <c r="FD126" i="2" a="1"/>
  <c r="FD126" i="2" s="1"/>
  <c r="FD105" i="2" a="1"/>
  <c r="FD105" i="2" s="1"/>
  <c r="FG72" i="2"/>
  <c r="BP150" i="2"/>
  <c r="BP41" i="2"/>
  <c r="BP59" i="2"/>
  <c r="BP80" i="2"/>
  <c r="BP69" i="2"/>
  <c r="BP58" i="2"/>
  <c r="BP32" i="2"/>
  <c r="BP8" i="2"/>
  <c r="BP61" i="2"/>
  <c r="BP82" i="2"/>
  <c r="BP75" i="2"/>
  <c r="BP11" i="2"/>
  <c r="BP6" i="2"/>
  <c r="BP160" i="2"/>
  <c r="BP151" i="2"/>
  <c r="BP178" i="2"/>
  <c r="BP142" i="2"/>
  <c r="BP130" i="2"/>
  <c r="BP135" i="2"/>
  <c r="BP145" i="2"/>
  <c r="BP49" i="2"/>
  <c r="BP71" i="2"/>
  <c r="BP60" i="2"/>
  <c r="BP48" i="2"/>
  <c r="FD119" i="2" a="1"/>
  <c r="FD119" i="2" s="1"/>
  <c r="FD106" i="2" a="1"/>
  <c r="FD106" i="2" s="1"/>
  <c r="FD93" i="2" a="1"/>
  <c r="FD93" i="2" s="1"/>
  <c r="BP57" i="2"/>
  <c r="BP13" i="2"/>
  <c r="BP62" i="2"/>
  <c r="BP51" i="2"/>
  <c r="BP30" i="2"/>
  <c r="FD114" i="2" a="1"/>
  <c r="FD114" i="2" s="1"/>
  <c r="FD112" i="2" a="1"/>
  <c r="FD112" i="2" s="1"/>
  <c r="FD102" i="2" a="1"/>
  <c r="FD102" i="2" s="1"/>
  <c r="BP63" i="2"/>
  <c r="BP96" i="2"/>
  <c r="BP31" i="2"/>
  <c r="BP10" i="2"/>
  <c r="BP27" i="2"/>
  <c r="BP143" i="2"/>
  <c r="BP197" i="2"/>
  <c r="BP105" i="2"/>
  <c r="BP102" i="2"/>
  <c r="BP131" i="2"/>
  <c r="BP149" i="2"/>
  <c r="BP174" i="2"/>
  <c r="BP73" i="2"/>
  <c r="BP28" i="2"/>
  <c r="BP53" i="2"/>
  <c r="BP42" i="2"/>
  <c r="BP12" i="2"/>
  <c r="FD120" i="2" a="1"/>
  <c r="FD120" i="2" s="1"/>
  <c r="ET120" i="2" a="1"/>
  <c r="ET120" i="2" s="1"/>
  <c r="FD107" i="2" a="1"/>
  <c r="FD107" i="2" s="1"/>
  <c r="FG62" i="2"/>
  <c r="BP86" i="2"/>
  <c r="BP54" i="2"/>
  <c r="BP137" i="2"/>
  <c r="BP141" i="2"/>
  <c r="BP177" i="2"/>
  <c r="BP193" i="2"/>
  <c r="BP97" i="2"/>
  <c r="BP153" i="2"/>
  <c r="BP198" i="2"/>
  <c r="BP183" i="2"/>
  <c r="BP176" i="2"/>
  <c r="BP138" i="2"/>
  <c r="BP186" i="2"/>
  <c r="BP170" i="2"/>
  <c r="BP72" i="2"/>
  <c r="BP19" i="2"/>
  <c r="BP16" i="2"/>
  <c r="BP5" i="2"/>
  <c r="FD101" i="2" a="1"/>
  <c r="FD101" i="2" s="1"/>
  <c r="FD115" i="2" a="1"/>
  <c r="FD115" i="2" s="1"/>
  <c r="FD108" i="2" a="1"/>
  <c r="FD108" i="2" s="1"/>
  <c r="FD94" i="2" a="1"/>
  <c r="FD94" i="2" s="1"/>
  <c r="FG85" i="2"/>
  <c r="EY103" i="2" a="1"/>
  <c r="EY103" i="2" s="1"/>
  <c r="EY87" i="2" a="1"/>
  <c r="EY87" i="2" s="1"/>
  <c r="EY82" i="2" a="1"/>
  <c r="EY82" i="2" s="1"/>
  <c r="FB115" i="2"/>
  <c r="EZ115" i="2"/>
  <c r="FA115" i="2"/>
  <c r="EZ176" i="2"/>
  <c r="FB176" i="2"/>
  <c r="FA176" i="2"/>
  <c r="FB73" i="2"/>
  <c r="FB105" i="2"/>
  <c r="FA105" i="2"/>
  <c r="EZ105" i="2"/>
  <c r="BN200" i="2"/>
  <c r="BN180" i="2"/>
  <c r="BN174" i="2"/>
  <c r="BN165" i="2"/>
  <c r="BN102" i="2"/>
  <c r="BN103" i="2"/>
  <c r="BN163" i="2"/>
  <c r="BN131" i="2"/>
  <c r="BN36" i="2"/>
  <c r="BN37" i="2"/>
  <c r="BN38" i="2"/>
  <c r="BN23" i="2"/>
  <c r="BN40" i="2"/>
  <c r="BN57" i="2"/>
  <c r="BN18" i="2"/>
  <c r="BN3" i="2"/>
  <c r="BN19" i="2"/>
  <c r="BN130" i="2"/>
  <c r="FB61" i="2"/>
  <c r="BN94" i="2"/>
  <c r="BN166" i="2"/>
  <c r="BN178" i="2"/>
  <c r="BN176" i="2"/>
  <c r="BN193" i="2"/>
  <c r="BN52" i="2"/>
  <c r="BN53" i="2"/>
  <c r="BN54" i="2"/>
  <c r="BN39" i="2"/>
  <c r="BN56" i="2"/>
  <c r="BN9" i="2"/>
  <c r="BN73" i="2"/>
  <c r="BN34" i="2"/>
  <c r="BN35" i="2"/>
  <c r="AD6" i="14"/>
  <c r="FB28" i="2"/>
  <c r="FB10" i="2"/>
  <c r="BN106" i="2"/>
  <c r="BN109" i="2"/>
  <c r="BN195" i="2"/>
  <c r="BN160" i="2"/>
  <c r="BN162" i="2"/>
  <c r="BN95" i="2"/>
  <c r="BN85" i="2"/>
  <c r="BN82" i="2"/>
  <c r="BN196" i="2"/>
  <c r="BN170" i="2"/>
  <c r="BN187" i="2"/>
  <c r="BN142" i="2"/>
  <c r="BN190" i="2"/>
  <c r="BN198" i="2"/>
  <c r="BN175" i="2"/>
  <c r="BN191" i="2"/>
  <c r="BN110" i="2"/>
  <c r="BN182" i="2"/>
  <c r="BN60" i="2"/>
  <c r="BN61" i="2"/>
  <c r="BN62" i="2"/>
  <c r="BN47" i="2"/>
  <c r="BN64" i="2"/>
  <c r="BN17" i="2"/>
  <c r="BN81" i="2"/>
  <c r="BN42" i="2"/>
  <c r="BN43" i="2"/>
  <c r="BN96" i="2"/>
  <c r="BN100" i="2"/>
  <c r="BN99" i="2"/>
  <c r="BN86" i="2"/>
  <c r="BN171" i="2"/>
  <c r="BN97" i="2"/>
  <c r="BN169" i="2"/>
  <c r="BN154" i="2"/>
  <c r="BN183" i="2"/>
  <c r="BN168" i="2"/>
  <c r="BN158" i="2"/>
  <c r="BN140" i="2"/>
  <c r="BN156" i="2"/>
  <c r="BN68" i="2"/>
  <c r="BN5" i="2"/>
  <c r="BN69" i="2"/>
  <c r="BN6" i="2"/>
  <c r="BN70" i="2"/>
  <c r="BN55" i="2"/>
  <c r="BN8" i="2"/>
  <c r="BN72" i="2"/>
  <c r="BN25" i="2"/>
  <c r="BN50" i="2"/>
  <c r="BN51" i="2"/>
  <c r="FB77" i="2"/>
  <c r="EY118" i="2" a="1"/>
  <c r="EY118" i="2" s="1"/>
  <c r="EY102" i="2" a="1"/>
  <c r="EY102" i="2" s="1"/>
  <c r="EY94" i="2" a="1"/>
  <c r="EY94" i="2" s="1"/>
  <c r="BN4" i="2"/>
  <c r="BN93" i="2"/>
  <c r="BN91" i="2"/>
  <c r="BN88" i="2"/>
  <c r="BN84" i="2"/>
  <c r="BN98" i="2"/>
  <c r="BN104" i="2"/>
  <c r="BN152" i="2"/>
  <c r="BN186" i="2"/>
  <c r="BN192" i="2"/>
  <c r="BN167" i="2"/>
  <c r="BN139" i="2"/>
  <c r="BN172" i="2"/>
  <c r="BN185" i="2"/>
  <c r="BN20" i="2"/>
  <c r="BN21" i="2"/>
  <c r="BN22" i="2"/>
  <c r="BN7" i="2"/>
  <c r="BN71" i="2"/>
  <c r="BN24" i="2"/>
  <c r="BN41" i="2"/>
  <c r="BN66" i="2"/>
  <c r="FB39" i="2"/>
  <c r="EY116" i="2" a="1"/>
  <c r="EY116" i="2" s="1"/>
  <c r="EY108" i="2" a="1"/>
  <c r="EY108" i="2" s="1"/>
  <c r="EY92" i="2" a="1"/>
  <c r="EY92" i="2" s="1"/>
  <c r="EY84" i="2" a="1"/>
  <c r="EY84" i="2" s="1"/>
  <c r="ET112" i="2" a="1"/>
  <c r="ET112" i="2" s="1"/>
  <c r="ET96" i="2" a="1"/>
  <c r="ET96" i="2" s="1"/>
  <c r="ET118" i="2" a="1"/>
  <c r="ET118" i="2" s="1"/>
  <c r="ET110" i="2" a="1"/>
  <c r="ET110" i="2" s="1"/>
  <c r="EV184" i="2"/>
  <c r="EU184" i="2"/>
  <c r="EW184" i="2"/>
  <c r="EV96" i="2"/>
  <c r="EW96" i="2"/>
  <c r="EU96" i="2"/>
  <c r="BL189" i="2"/>
  <c r="BL101" i="2"/>
  <c r="BL28" i="2"/>
  <c r="BL150" i="2"/>
  <c r="BL50" i="2"/>
  <c r="BL94" i="2"/>
  <c r="BL91" i="2"/>
  <c r="BL90" i="2"/>
  <c r="BL30" i="2"/>
  <c r="BL80" i="2"/>
  <c r="BL108" i="2"/>
  <c r="BL170" i="2"/>
  <c r="BL178" i="2"/>
  <c r="BL152" i="2"/>
  <c r="BL182" i="2"/>
  <c r="BL176" i="2"/>
  <c r="BL138" i="2"/>
  <c r="BL159" i="2"/>
  <c r="BL191" i="2"/>
  <c r="BL131" i="2"/>
  <c r="BL145" i="2"/>
  <c r="BL185" i="2"/>
  <c r="BL144" i="2"/>
  <c r="BL59" i="2"/>
  <c r="BL21" i="2"/>
  <c r="BL47" i="2"/>
  <c r="BL49" i="2"/>
  <c r="BL54" i="2"/>
  <c r="BL68" i="2"/>
  <c r="BL56" i="2"/>
  <c r="BL165" i="2"/>
  <c r="ET102" i="2" a="1"/>
  <c r="ET102" i="2" s="1"/>
  <c r="ET94" i="2" a="1"/>
  <c r="ET94" i="2" s="1"/>
  <c r="BL139" i="2"/>
  <c r="BL174" i="2"/>
  <c r="BL17" i="2"/>
  <c r="BL102" i="2"/>
  <c r="BL85" i="2"/>
  <c r="BL92" i="2"/>
  <c r="BL88" i="2"/>
  <c r="BL98" i="2"/>
  <c r="BL22" i="2"/>
  <c r="BL141" i="2"/>
  <c r="BL154" i="2"/>
  <c r="BL148" i="2"/>
  <c r="BL179" i="2"/>
  <c r="BL199" i="2"/>
  <c r="BL75" i="2"/>
  <c r="BL37" i="2"/>
  <c r="BL63" i="2"/>
  <c r="BL65" i="2"/>
  <c r="BL76" i="2"/>
  <c r="BL24" i="2"/>
  <c r="EU113" i="2"/>
  <c r="EW28" i="2"/>
  <c r="ET116" i="2" a="1"/>
  <c r="ET116" i="2" s="1"/>
  <c r="ET108" i="2" a="1"/>
  <c r="ET108" i="2" s="1"/>
  <c r="BL11" i="2"/>
  <c r="EW58" i="2"/>
  <c r="BL46" i="2"/>
  <c r="BL52" i="2"/>
  <c r="BL129" i="2"/>
  <c r="BL142" i="2"/>
  <c r="BL200" i="2"/>
  <c r="BL197" i="2"/>
  <c r="BL19" i="2"/>
  <c r="BL53" i="2"/>
  <c r="BL7" i="2"/>
  <c r="BL44" i="2"/>
  <c r="ET122" i="2" a="1"/>
  <c r="ET122" i="2" s="1"/>
  <c r="ET114" i="2" a="1"/>
  <c r="ET114" i="2" s="1"/>
  <c r="ET106" i="2" a="1"/>
  <c r="ET106" i="2" s="1"/>
  <c r="ET98" i="2" a="1"/>
  <c r="ET98" i="2" s="1"/>
  <c r="ET90" i="2" a="1"/>
  <c r="ET90" i="2" s="1"/>
  <c r="BL100" i="2"/>
  <c r="BL15" i="2"/>
  <c r="BL181" i="2"/>
  <c r="BL89" i="2"/>
  <c r="BL74" i="2"/>
  <c r="BL81" i="2"/>
  <c r="BL105" i="2"/>
  <c r="BL9" i="2"/>
  <c r="BL36" i="2"/>
  <c r="BL77" i="2"/>
  <c r="BL158" i="2"/>
  <c r="BL20" i="2"/>
  <c r="BL66" i="2"/>
  <c r="BL16" i="2"/>
  <c r="BL187" i="2"/>
  <c r="BL134" i="2"/>
  <c r="BL160" i="2"/>
  <c r="BL193" i="2"/>
  <c r="BL153" i="2"/>
  <c r="BL192" i="2"/>
  <c r="BL167" i="2"/>
  <c r="BL188" i="2"/>
  <c r="BL177" i="2"/>
  <c r="BL149" i="2"/>
  <c r="BL35" i="2"/>
  <c r="BL61" i="2"/>
  <c r="BL23" i="2"/>
  <c r="BL25" i="2"/>
  <c r="BL12" i="2"/>
  <c r="EW40" i="2"/>
  <c r="BL111" i="2"/>
  <c r="BL13" i="2"/>
  <c r="BL151" i="2"/>
  <c r="BL93" i="2"/>
  <c r="BL87" i="2"/>
  <c r="BL82" i="2"/>
  <c r="BL175" i="2"/>
  <c r="BL18" i="2"/>
  <c r="BL106" i="2"/>
  <c r="BL180" i="2"/>
  <c r="BL109" i="2"/>
  <c r="BL184" i="2"/>
  <c r="BL156" i="2"/>
  <c r="BL196" i="2"/>
  <c r="BL190" i="2"/>
  <c r="BL43" i="2"/>
  <c r="BL69" i="2"/>
  <c r="BL31" i="2"/>
  <c r="BL33" i="2"/>
  <c r="BL14" i="2"/>
  <c r="BL26" i="2"/>
  <c r="ET104" i="2" a="1"/>
  <c r="ET104" i="2" s="1"/>
  <c r="ET88" i="2" a="1"/>
  <c r="ET88" i="2" s="1"/>
  <c r="FI96" i="2" a="1"/>
  <c r="FI96" i="2" s="1"/>
  <c r="FN94" i="2" a="1"/>
  <c r="FN94" i="2" s="1"/>
  <c r="FS89" i="2" a="1"/>
  <c r="FS89" i="2" s="1"/>
  <c r="FX86" i="2" a="1"/>
  <c r="FX86" i="2" s="1"/>
  <c r="GC81" i="2" a="1"/>
  <c r="GC81" i="2" s="1"/>
  <c r="EY81" i="2" a="1"/>
  <c r="EY81" i="2" s="1"/>
  <c r="EY73" i="2" a="1"/>
  <c r="EY73" i="2" s="1"/>
  <c r="FD90" i="2" a="1"/>
  <c r="FD90" i="2" s="1"/>
  <c r="FN95" i="2" a="1"/>
  <c r="FN95" i="2" s="1"/>
  <c r="FI94" i="2" a="1"/>
  <c r="FI94" i="2" s="1"/>
  <c r="FI89" i="2" a="1"/>
  <c r="FI89" i="2" s="1"/>
  <c r="GC87" i="2" a="1"/>
  <c r="GC87" i="2" s="1"/>
  <c r="FS86" i="2" a="1"/>
  <c r="FS86" i="2" s="1"/>
  <c r="GC84" i="2" a="1"/>
  <c r="GC84" i="2" s="1"/>
  <c r="FS83" i="2" a="1"/>
  <c r="FS83" i="2" s="1"/>
  <c r="EY80" i="2" a="1"/>
  <c r="EY80" i="2" s="1"/>
  <c r="FN96" i="2" a="1"/>
  <c r="FN96" i="2" s="1"/>
  <c r="FI95" i="2" a="1"/>
  <c r="FI95" i="2" s="1"/>
  <c r="FD89" i="2" a="1"/>
  <c r="FD89" i="2" s="1"/>
  <c r="EY79" i="2" a="1"/>
  <c r="EY79" i="2" s="1"/>
  <c r="FI90" i="2" a="1"/>
  <c r="FI90" i="2" s="1"/>
  <c r="FS91" i="2" a="1"/>
  <c r="FS91" i="2" s="1"/>
  <c r="GC88" i="2" a="1"/>
  <c r="GC88" i="2" s="1"/>
  <c r="FS87" i="2" a="1"/>
  <c r="FS87" i="2" s="1"/>
  <c r="FS84" i="2" a="1"/>
  <c r="FS84" i="2" s="1"/>
  <c r="GC82" i="2" a="1"/>
  <c r="GC82" i="2" s="1"/>
  <c r="ET80" i="2" a="1"/>
  <c r="ET80" i="2" s="1"/>
  <c r="EY78" i="2" a="1"/>
  <c r="EY78" i="2" s="1"/>
  <c r="FI97" i="2" a="1"/>
  <c r="FI97" i="2" s="1"/>
  <c r="FI91" i="2" a="1"/>
  <c r="FI91" i="2" s="1"/>
  <c r="GC85" i="2" a="1"/>
  <c r="GC85" i="2" s="1"/>
  <c r="GC80" i="2" a="1"/>
  <c r="GC80" i="2" s="1"/>
  <c r="ET79" i="2" a="1"/>
  <c r="ET79" i="2" s="1"/>
  <c r="EY77" i="2" a="1"/>
  <c r="EY77" i="2" s="1"/>
  <c r="FN92" i="2" a="1"/>
  <c r="FN92" i="2" s="1"/>
  <c r="FD91" i="2" a="1"/>
  <c r="FD91" i="2" s="1"/>
  <c r="FS88" i="2" a="1"/>
  <c r="FS88" i="2" s="1"/>
  <c r="ET78" i="2" a="1"/>
  <c r="ET78" i="2" s="1"/>
  <c r="EY76" i="2" a="1"/>
  <c r="EY76" i="2" s="1"/>
  <c r="FS90" i="2" a="1"/>
  <c r="FS90" i="2" s="1"/>
  <c r="FN93" i="2" a="1"/>
  <c r="FN93" i="2" s="1"/>
  <c r="FI92" i="2" a="1"/>
  <c r="FI92" i="2" s="1"/>
  <c r="FS85" i="2" a="1"/>
  <c r="FS85" i="2" s="1"/>
  <c r="FX78" i="2" a="1"/>
  <c r="FX78" i="2" s="1"/>
  <c r="ET77" i="2" a="1"/>
  <c r="ET77" i="2" s="1"/>
  <c r="EY75" i="2" a="1"/>
  <c r="EY75" i="2" s="1"/>
  <c r="FI93" i="2" a="1"/>
  <c r="FI93" i="2" s="1"/>
  <c r="GC86" i="2" a="1"/>
  <c r="GC86" i="2" s="1"/>
  <c r="GC83" i="2" a="1"/>
  <c r="GC83" i="2" s="1"/>
  <c r="EY74" i="2" a="1"/>
  <c r="EY74" i="2" s="1"/>
  <c r="BV23" i="2"/>
  <c r="BV21" i="2"/>
  <c r="BV12" i="2"/>
  <c r="BT155" i="2"/>
  <c r="Z123" i="14"/>
  <c r="BX41" i="2"/>
  <c r="BV179" i="2"/>
  <c r="BV178" i="2"/>
  <c r="BV25" i="2"/>
  <c r="BX136" i="2"/>
  <c r="BX193" i="2"/>
  <c r="BV199" i="2"/>
  <c r="BX141" i="2"/>
  <c r="B126" i="14"/>
  <c r="BV147" i="2"/>
  <c r="BT148" i="2"/>
  <c r="BR187" i="2"/>
  <c r="R127" i="14"/>
  <c r="BV32" i="2"/>
  <c r="BX146" i="2"/>
  <c r="BX158" i="2"/>
  <c r="BX40" i="2"/>
  <c r="BX33" i="2"/>
  <c r="BV20" i="2"/>
  <c r="BX132" i="2"/>
  <c r="BX133" i="2"/>
  <c r="BR190" i="2"/>
  <c r="BV35" i="2"/>
  <c r="BV33" i="2"/>
  <c r="BV168" i="2"/>
  <c r="BR160" i="2"/>
  <c r="BT175" i="2"/>
  <c r="DQ131" i="2" a="1"/>
  <c r="DQ131" i="2" s="1"/>
  <c r="DT131" i="2" s="1"/>
  <c r="CS155" i="2" a="1"/>
  <c r="CS155" i="2" s="1"/>
  <c r="CV155" i="2" s="1"/>
  <c r="DQ144" i="2" a="1"/>
  <c r="DQ144" i="2" s="1"/>
  <c r="DT144" i="2" s="1"/>
  <c r="DQ37" i="2" a="1"/>
  <c r="DQ37" i="2" s="1"/>
  <c r="DT37" i="2" s="1"/>
  <c r="DI10" i="2" a="1"/>
  <c r="DI10" i="2" s="1"/>
  <c r="DL10" i="2" s="1"/>
  <c r="AN126" i="2"/>
  <c r="DI146" i="2" a="1"/>
  <c r="DI146" i="2" s="1"/>
  <c r="DL146" i="2" s="1"/>
  <c r="DI131" i="2" a="1"/>
  <c r="DI131" i="2" s="1"/>
  <c r="DL131" i="2" s="1"/>
  <c r="DQ42" i="2" a="1"/>
  <c r="DQ42" i="2" s="1"/>
  <c r="DT42" i="2" s="1"/>
  <c r="DE34" i="2" a="1"/>
  <c r="DE34" i="2" s="1"/>
  <c r="DH34" i="2" s="1"/>
  <c r="DE18" i="2" a="1"/>
  <c r="DE18" i="2" s="1"/>
  <c r="DH18" i="2" s="1"/>
  <c r="DI200" i="2" a="1"/>
  <c r="DI200" i="2" s="1"/>
  <c r="DL200" i="2" s="1"/>
  <c r="DQ152" i="2" a="1"/>
  <c r="DQ152" i="2" s="1"/>
  <c r="DT152" i="2" s="1"/>
  <c r="DE131" i="2" a="1"/>
  <c r="DE131" i="2" s="1"/>
  <c r="DH131" i="2" s="1"/>
  <c r="CW42" i="2" a="1"/>
  <c r="CW42" i="2" s="1"/>
  <c r="CZ42" i="2" s="1"/>
  <c r="CS34" i="2" a="1"/>
  <c r="CS34" i="2" s="1"/>
  <c r="CV34" i="2" s="1"/>
  <c r="DA18" i="2" a="1"/>
  <c r="DA18" i="2" s="1"/>
  <c r="DD18" i="2" s="1"/>
  <c r="DR197" i="2"/>
  <c r="DF189" i="2"/>
  <c r="DO181" i="2"/>
  <c r="DG173" i="2"/>
  <c r="DR165" i="2"/>
  <c r="DK157" i="2"/>
  <c r="DK141" i="2"/>
  <c r="CQ141" i="2"/>
  <c r="DO133" i="2"/>
  <c r="CU133" i="2"/>
  <c r="DM192" i="2" a="1"/>
  <c r="DM192" i="2" s="1"/>
  <c r="DP192" i="2" s="1"/>
  <c r="DA192" i="2" a="1"/>
  <c r="DA192" i="2" s="1"/>
  <c r="DD192" i="2" s="1"/>
  <c r="DM167" i="2" a="1"/>
  <c r="DM167" i="2" s="1"/>
  <c r="DP167" i="2" s="1"/>
  <c r="CW167" i="2" a="1"/>
  <c r="CW167" i="2" s="1"/>
  <c r="CZ167" i="2" s="1"/>
  <c r="DM163" i="2" a="1"/>
  <c r="DM163" i="2" s="1"/>
  <c r="DP163" i="2" s="1"/>
  <c r="DE163" i="2" a="1"/>
  <c r="DE163" i="2" s="1"/>
  <c r="DH163" i="2" s="1"/>
  <c r="EE182" i="2"/>
  <c r="EG182" i="2"/>
  <c r="EM174" i="2" a="1"/>
  <c r="EM174" i="2" s="1"/>
  <c r="EI174" i="2"/>
  <c r="EF174" i="2"/>
  <c r="EI150" i="2"/>
  <c r="EG150" i="2"/>
  <c r="EM150" i="2" a="1"/>
  <c r="EM150" i="2" s="1"/>
  <c r="EH134" i="2"/>
  <c r="EK134" i="2"/>
  <c r="EM134" i="2" a="1"/>
  <c r="EM134" i="2" s="1"/>
  <c r="CK197" i="2"/>
  <c r="CN197" i="2" s="1"/>
  <c r="CY197" i="2"/>
  <c r="DO197" i="2"/>
  <c r="CQ197" i="2"/>
  <c r="DG197" i="2"/>
  <c r="BK197" i="2"/>
  <c r="CG197" i="2"/>
  <c r="CB197" i="2"/>
  <c r="CL189" i="2"/>
  <c r="DB189" i="2"/>
  <c r="DR189" i="2"/>
  <c r="CA189" i="2"/>
  <c r="BS189" i="2"/>
  <c r="CT189" i="2"/>
  <c r="DJ189" i="2"/>
  <c r="DI189" i="2" a="1"/>
  <c r="DI189" i="2" s="1"/>
  <c r="DL189" i="2" s="1"/>
  <c r="CF189" i="2"/>
  <c r="CM181" i="2"/>
  <c r="DC181" i="2"/>
  <c r="DS181" i="2"/>
  <c r="CU181" i="2"/>
  <c r="DK181" i="2"/>
  <c r="CB181" i="2"/>
  <c r="CS181" i="2" a="1"/>
  <c r="CS181" i="2" s="1"/>
  <c r="CV181" i="2" s="1"/>
  <c r="CH181" i="2"/>
  <c r="CP173" i="2"/>
  <c r="DF173" i="2"/>
  <c r="CX173" i="2"/>
  <c r="DN173" i="2"/>
  <c r="BY173" i="2"/>
  <c r="CC173" i="2"/>
  <c r="CP165" i="2"/>
  <c r="DF165" i="2"/>
  <c r="BM165" i="2"/>
  <c r="CA165" i="2"/>
  <c r="CX165" i="2"/>
  <c r="DN165" i="2"/>
  <c r="BU165" i="2"/>
  <c r="CE165" i="2"/>
  <c r="CQ157" i="2"/>
  <c r="DJ157" i="2"/>
  <c r="CK157" i="2"/>
  <c r="CN157" i="2" s="1"/>
  <c r="DB157" i="2"/>
  <c r="DR157" i="2"/>
  <c r="BY157" i="2"/>
  <c r="BW157" i="2"/>
  <c r="BH157" i="2"/>
  <c r="CU149" i="2"/>
  <c r="DK149" i="2"/>
  <c r="BI149" i="2"/>
  <c r="CM149" i="2"/>
  <c r="DC149" i="2"/>
  <c r="DS149" i="2"/>
  <c r="CB149" i="2"/>
  <c r="CG149" i="2"/>
  <c r="CJ149" i="2"/>
  <c r="CX141" i="2"/>
  <c r="DN141" i="2"/>
  <c r="CL141" i="2"/>
  <c r="CP141" i="2"/>
  <c r="DF141" i="2"/>
  <c r="CG141" i="2"/>
  <c r="CJ141" i="2"/>
  <c r="BM141" i="2"/>
  <c r="CB141" i="2"/>
  <c r="CT133" i="2"/>
  <c r="DJ133" i="2"/>
  <c r="CK133" i="2"/>
  <c r="CN133" i="2" s="1"/>
  <c r="DB133" i="2"/>
  <c r="DR133" i="2"/>
  <c r="CE133" i="2"/>
  <c r="DM186" i="2" a="1"/>
  <c r="DM186" i="2" s="1"/>
  <c r="DP186" i="2" s="1"/>
  <c r="DE186" i="2" a="1"/>
  <c r="DE186" i="2" s="1"/>
  <c r="DH186" i="2" s="1"/>
  <c r="DQ186" i="2" a="1"/>
  <c r="DQ186" i="2" s="1"/>
  <c r="DT186" i="2" s="1"/>
  <c r="DF197" i="2"/>
  <c r="CL197" i="2"/>
  <c r="DO189" i="2"/>
  <c r="CU189" i="2"/>
  <c r="DF181" i="2"/>
  <c r="CK181" i="2"/>
  <c r="CN181" i="2" s="1"/>
  <c r="DR173" i="2"/>
  <c r="CU173" i="2"/>
  <c r="DG165" i="2"/>
  <c r="CL165" i="2"/>
  <c r="CY157" i="2"/>
  <c r="DJ149" i="2"/>
  <c r="CP149" i="2"/>
  <c r="DB141" i="2"/>
  <c r="DF133" i="2"/>
  <c r="BL173" i="2"/>
  <c r="BV173" i="2"/>
  <c r="DM199" i="2" a="1"/>
  <c r="DM199" i="2" s="1"/>
  <c r="DP199" i="2" s="1"/>
  <c r="DA199" i="2" a="1"/>
  <c r="DA199" i="2" s="1"/>
  <c r="DD199" i="2" s="1"/>
  <c r="CA173" i="2"/>
  <c r="DI186" i="2" a="1"/>
  <c r="DI186" i="2" s="1"/>
  <c r="DL186" i="2" s="1"/>
  <c r="DC197" i="2"/>
  <c r="DN189" i="2"/>
  <c r="CQ189" i="2"/>
  <c r="DB181" i="2"/>
  <c r="DO173" i="2"/>
  <c r="CT173" i="2"/>
  <c r="DC165" i="2"/>
  <c r="CK165" i="2"/>
  <c r="CN165" i="2" s="1"/>
  <c r="DS157" i="2"/>
  <c r="CX157" i="2"/>
  <c r="DG149" i="2"/>
  <c r="CL149" i="2"/>
  <c r="DS141" i="2"/>
  <c r="CY141" i="2"/>
  <c r="DC133" i="2"/>
  <c r="CA197" i="2"/>
  <c r="DM197" i="2" s="1" a="1"/>
  <c r="DM197" i="2" s="1"/>
  <c r="DP197" i="2" s="1"/>
  <c r="CA157" i="2"/>
  <c r="DB197" i="2"/>
  <c r="DK189" i="2"/>
  <c r="CP189" i="2"/>
  <c r="CY181" i="2"/>
  <c r="DK173" i="2"/>
  <c r="CQ173" i="2"/>
  <c r="DB165" i="2"/>
  <c r="DO157" i="2"/>
  <c r="CT157" i="2"/>
  <c r="DF149" i="2"/>
  <c r="CK149" i="2"/>
  <c r="CN149" i="2" s="1"/>
  <c r="DR141" i="2"/>
  <c r="CU141" i="2"/>
  <c r="CY133" i="2"/>
  <c r="CU157" i="2"/>
  <c r="CD173" i="2"/>
  <c r="CA181" i="2"/>
  <c r="DQ181" i="2" s="1" a="1"/>
  <c r="DQ181" i="2" s="1"/>
  <c r="DT181" i="2" s="1"/>
  <c r="CO156" i="2" a="1"/>
  <c r="CO156" i="2" s="1"/>
  <c r="CR156" i="2" s="1"/>
  <c r="DQ156" i="2" a="1"/>
  <c r="DQ156" i="2" s="1"/>
  <c r="DT156" i="2" s="1"/>
  <c r="DM146" i="2" a="1"/>
  <c r="DM146" i="2" s="1"/>
  <c r="DP146" i="2" s="1"/>
  <c r="CW146" i="2" a="1"/>
  <c r="CW146" i="2" s="1"/>
  <c r="CZ146" i="2" s="1"/>
  <c r="DM135" i="2" a="1"/>
  <c r="DM135" i="2" s="1"/>
  <c r="DP135" i="2" s="1"/>
  <c r="DQ135" i="2" a="1"/>
  <c r="DQ135" i="2" s="1"/>
  <c r="DT135" i="2" s="1"/>
  <c r="DM36" i="2" a="1"/>
  <c r="DM36" i="2" s="1"/>
  <c r="DP36" i="2" s="1"/>
  <c r="CO36" i="2" a="1"/>
  <c r="CO36" i="2" s="1"/>
  <c r="CR36" i="2" s="1"/>
  <c r="CW200" i="2" a="1"/>
  <c r="CW200" i="2" s="1"/>
  <c r="CZ200" i="2" s="1"/>
  <c r="CW186" i="2" a="1"/>
  <c r="CW186" i="2" s="1"/>
  <c r="CZ186" i="2" s="1"/>
  <c r="DS197" i="2"/>
  <c r="CX197" i="2"/>
  <c r="DG189" i="2"/>
  <c r="CM189" i="2"/>
  <c r="DR181" i="2"/>
  <c r="CX181" i="2"/>
  <c r="DJ173" i="2"/>
  <c r="CM173" i="2"/>
  <c r="DS165" i="2"/>
  <c r="CY165" i="2"/>
  <c r="DN157" i="2"/>
  <c r="CP157" i="2"/>
  <c r="DB149" i="2"/>
  <c r="DO141" i="2"/>
  <c r="CT141" i="2"/>
  <c r="DS133" i="2"/>
  <c r="CX133" i="2"/>
  <c r="DM194" i="2" a="1"/>
  <c r="DM194" i="2" s="1"/>
  <c r="DP194" i="2" s="1"/>
  <c r="DA194" i="2" a="1"/>
  <c r="DA194" i="2" s="1"/>
  <c r="DD194" i="2" s="1"/>
  <c r="DM180" i="2" a="1"/>
  <c r="DM180" i="2" s="1"/>
  <c r="DP180" i="2" s="1"/>
  <c r="DQ180" i="2" a="1"/>
  <c r="DQ180" i="2" s="1"/>
  <c r="DT180" i="2" s="1"/>
  <c r="DM155" i="2" a="1"/>
  <c r="DM155" i="2" s="1"/>
  <c r="DP155" i="2" s="1"/>
  <c r="CW155" i="2" a="1"/>
  <c r="CW155" i="2" s="1"/>
  <c r="CZ155" i="2" s="1"/>
  <c r="DM144" i="2" a="1"/>
  <c r="DM144" i="2" s="1"/>
  <c r="DP144" i="2" s="1"/>
  <c r="CO144" i="2" a="1"/>
  <c r="CO144" i="2" s="1"/>
  <c r="CR144" i="2" s="1"/>
  <c r="CA133" i="2"/>
  <c r="DM3" i="2" a="1"/>
  <c r="DM3" i="2" s="1"/>
  <c r="DP3" i="2" s="1"/>
  <c r="DA3" i="2" a="1"/>
  <c r="DA3" i="2" s="1"/>
  <c r="DD3" i="2" s="1"/>
  <c r="CO47" i="2" a="1"/>
  <c r="CO47" i="2" s="1"/>
  <c r="CR47" i="2" s="1"/>
  <c r="CS151" i="2" a="1"/>
  <c r="CS151" i="2" s="1"/>
  <c r="CV151" i="2" s="1"/>
  <c r="CO45" i="2" a="1"/>
  <c r="CO45" i="2" s="1"/>
  <c r="CR45" i="2" s="1"/>
  <c r="DE4" i="2" a="1"/>
  <c r="DE4" i="2" s="1"/>
  <c r="DH4" i="2" s="1"/>
  <c r="BV146" i="2"/>
  <c r="BV133" i="2"/>
  <c r="DQ173" i="2" a="1"/>
  <c r="DQ173" i="2" s="1"/>
  <c r="DT173" i="2" s="1"/>
  <c r="DA139" i="2" a="1"/>
  <c r="DA139" i="2" s="1"/>
  <c r="DD139" i="2" s="1"/>
  <c r="CW139" i="2" a="1"/>
  <c r="CW139" i="2" s="1"/>
  <c r="CZ139" i="2" s="1"/>
  <c r="BN146" i="2"/>
  <c r="CS160" i="2" a="1"/>
  <c r="CS160" i="2" s="1"/>
  <c r="CV160" i="2" s="1"/>
  <c r="BR193" i="2"/>
  <c r="BR146" i="2"/>
  <c r="CS44" i="2" a="1"/>
  <c r="CS44" i="2" s="1"/>
  <c r="CV44" i="2" s="1"/>
  <c r="CS39" i="2" a="1"/>
  <c r="CS39" i="2" s="1"/>
  <c r="CV39" i="2" s="1"/>
  <c r="DA47" i="2" a="1"/>
  <c r="DA47" i="2" s="1"/>
  <c r="DD47" i="2" s="1"/>
  <c r="BT158" i="2"/>
  <c r="BX199" i="2"/>
  <c r="BZ187" i="2"/>
  <c r="BN133" i="2"/>
  <c r="BV158" i="2"/>
  <c r="DE135" i="2" a="1"/>
  <c r="DE135" i="2" s="1"/>
  <c r="DH135" i="2" s="1"/>
  <c r="DE42" i="2" a="1"/>
  <c r="DE42" i="2" s="1"/>
  <c r="DH42" i="2" s="1"/>
  <c r="DI26" i="2" a="1"/>
  <c r="DI26" i="2" s="1"/>
  <c r="DL26" i="2" s="1"/>
  <c r="AG120" i="2"/>
  <c r="DA37" i="2" a="1"/>
  <c r="DA37" i="2" s="1"/>
  <c r="DD37" i="2" s="1"/>
  <c r="DI29" i="2" a="1"/>
  <c r="DI29" i="2" s="1"/>
  <c r="DL29" i="2" s="1"/>
  <c r="DQ21" i="2" a="1"/>
  <c r="DQ21" i="2" s="1"/>
  <c r="DT21" i="2" s="1"/>
  <c r="DE45" i="2" a="1"/>
  <c r="DE45" i="2" s="1"/>
  <c r="DH45" i="2" s="1"/>
  <c r="CO29" i="2" a="1"/>
  <c r="CO29" i="2" s="1"/>
  <c r="CR29" i="2" s="1"/>
  <c r="AD121" i="2"/>
  <c r="AD122" i="2" s="1"/>
  <c r="AD123" i="2" s="1"/>
  <c r="DI13" i="2" a="1"/>
  <c r="DI13" i="2" s="1"/>
  <c r="DL13" i="2" s="1"/>
  <c r="M120" i="2"/>
  <c r="BT146" i="2"/>
  <c r="CS140" i="2" a="1"/>
  <c r="CS140" i="2" s="1"/>
  <c r="CV140" i="2" s="1"/>
  <c r="CO32" i="2" a="1"/>
  <c r="CO32" i="2" s="1"/>
  <c r="CR32" i="2" s="1"/>
  <c r="CW37" i="2" a="1"/>
  <c r="CW37" i="2" s="1"/>
  <c r="CZ37" i="2" s="1"/>
  <c r="DQ32" i="2" a="1"/>
  <c r="DQ32" i="2" s="1"/>
  <c r="DT32" i="2" s="1"/>
  <c r="DE21" i="2" a="1"/>
  <c r="DE21" i="2" s="1"/>
  <c r="DH21" i="2" s="1"/>
  <c r="CS13" i="2" a="1"/>
  <c r="CS13" i="2" s="1"/>
  <c r="CV13" i="2" s="1"/>
  <c r="CO5" i="2" a="1"/>
  <c r="CO5" i="2" s="1"/>
  <c r="CR5" i="2" s="1"/>
  <c r="CS186" i="2" a="1"/>
  <c r="CS186" i="2" s="1"/>
  <c r="CV186" i="2" s="1"/>
  <c r="CS162" i="2" a="1"/>
  <c r="CS162" i="2" s="1"/>
  <c r="CV162" i="2" s="1"/>
  <c r="DI147" i="2" a="1"/>
  <c r="DI147" i="2" s="1"/>
  <c r="DL147" i="2" s="1"/>
  <c r="CO140" i="2" a="1"/>
  <c r="CO140" i="2" s="1"/>
  <c r="CR140" i="2" s="1"/>
  <c r="CO37" i="2" a="1"/>
  <c r="CO37" i="2" s="1"/>
  <c r="CR37" i="2" s="1"/>
  <c r="DA32" i="2" a="1"/>
  <c r="DA32" i="2" s="1"/>
  <c r="DD32" i="2" s="1"/>
  <c r="DA21" i="2" a="1"/>
  <c r="DA21" i="2" s="1"/>
  <c r="DD21" i="2" s="1"/>
  <c r="CO13" i="2" a="1"/>
  <c r="CO13" i="2" s="1"/>
  <c r="CR13" i="2" s="1"/>
  <c r="DQ140" i="2" a="1"/>
  <c r="DQ140" i="2" s="1"/>
  <c r="DT140" i="2" s="1"/>
  <c r="DE29" i="2" a="1"/>
  <c r="DE29" i="2" s="1"/>
  <c r="DH29" i="2" s="1"/>
  <c r="DQ162" i="2" a="1"/>
  <c r="DQ162" i="2" s="1"/>
  <c r="DT162" i="2" s="1"/>
  <c r="DE151" i="2" a="1"/>
  <c r="DE151" i="2" s="1"/>
  <c r="DH151" i="2" s="1"/>
  <c r="DI140" i="2" a="1"/>
  <c r="DI140" i="2" s="1"/>
  <c r="DL140" i="2" s="1"/>
  <c r="CW45" i="2" a="1"/>
  <c r="CW45" i="2" s="1"/>
  <c r="CZ45" i="2" s="1"/>
  <c r="DI37" i="2" a="1"/>
  <c r="DI37" i="2" s="1"/>
  <c r="DL37" i="2" s="1"/>
  <c r="DA29" i="2" a="1"/>
  <c r="DA29" i="2" s="1"/>
  <c r="DD29" i="2" s="1"/>
  <c r="CW24" i="2" a="1"/>
  <c r="CW24" i="2" s="1"/>
  <c r="CZ24" i="2" s="1"/>
  <c r="CS5" i="2" a="1"/>
  <c r="CS5" i="2" s="1"/>
  <c r="CV5" i="2" s="1"/>
  <c r="CS175" i="2" a="1"/>
  <c r="CS175" i="2" s="1"/>
  <c r="CV175" i="2" s="1"/>
  <c r="DI162" i="2" a="1"/>
  <c r="DI162" i="2" s="1"/>
  <c r="DL162" i="2" s="1"/>
  <c r="DA151" i="2" a="1"/>
  <c r="DA151" i="2" s="1"/>
  <c r="DD151" i="2" s="1"/>
  <c r="DE140" i="2" a="1"/>
  <c r="DE140" i="2" s="1"/>
  <c r="DH140" i="2" s="1"/>
  <c r="CW136" i="2" a="1"/>
  <c r="CW136" i="2" s="1"/>
  <c r="CZ136" i="2" s="1"/>
  <c r="CW48" i="2" a="1"/>
  <c r="CW48" i="2" s="1"/>
  <c r="CZ48" i="2" s="1"/>
  <c r="CS45" i="2" a="1"/>
  <c r="CS45" i="2" s="1"/>
  <c r="CV45" i="2" s="1"/>
  <c r="DE37" i="2" a="1"/>
  <c r="DE37" i="2" s="1"/>
  <c r="DH37" i="2" s="1"/>
  <c r="CW29" i="2" a="1"/>
  <c r="CW29" i="2" s="1"/>
  <c r="CZ29" i="2" s="1"/>
  <c r="DQ13" i="2" a="1"/>
  <c r="DQ13" i="2" s="1"/>
  <c r="DT13" i="2" s="1"/>
  <c r="DI5" i="2" a="1"/>
  <c r="DI5" i="2" s="1"/>
  <c r="DL5" i="2" s="1"/>
  <c r="DA42" i="2" a="1"/>
  <c r="DA42" i="2" s="1"/>
  <c r="DD42" i="2" s="1"/>
  <c r="DI34" i="2" a="1"/>
  <c r="DI34" i="2" s="1"/>
  <c r="DL34" i="2" s="1"/>
  <c r="DQ26" i="2" a="1"/>
  <c r="DQ26" i="2" s="1"/>
  <c r="DT26" i="2" s="1"/>
  <c r="CS18" i="2" a="1"/>
  <c r="CS18" i="2" s="1"/>
  <c r="CV18" i="2" s="1"/>
  <c r="DE10" i="2" a="1"/>
  <c r="DE10" i="2" s="1"/>
  <c r="DH10" i="2" s="1"/>
  <c r="CS42" i="2" a="1"/>
  <c r="CS42" i="2" s="1"/>
  <c r="CV42" i="2" s="1"/>
  <c r="DA34" i="2" a="1"/>
  <c r="DA34" i="2" s="1"/>
  <c r="DD34" i="2" s="1"/>
  <c r="DE26" i="2" a="1"/>
  <c r="DE26" i="2" s="1"/>
  <c r="DH26" i="2" s="1"/>
  <c r="CW10" i="2" a="1"/>
  <c r="CW10" i="2" s="1"/>
  <c r="CZ10" i="2" s="1"/>
  <c r="CO34" i="2" a="1"/>
  <c r="CO34" i="2" s="1"/>
  <c r="CR34" i="2" s="1"/>
  <c r="CS26" i="2" a="1"/>
  <c r="CS26" i="2" s="1"/>
  <c r="CV26" i="2" s="1"/>
  <c r="DQ18" i="2" a="1"/>
  <c r="DQ18" i="2" s="1"/>
  <c r="DT18" i="2" s="1"/>
  <c r="CW131" i="2" a="1"/>
  <c r="CW131" i="2" s="1"/>
  <c r="CZ131" i="2" s="1"/>
  <c r="CO26" i="2" a="1"/>
  <c r="CO26" i="2" s="1"/>
  <c r="CR26" i="2" s="1"/>
  <c r="DI18" i="2" a="1"/>
  <c r="DI18" i="2" s="1"/>
  <c r="DL18" i="2" s="1"/>
  <c r="DE30" i="2" a="1"/>
  <c r="DE30" i="2" s="1"/>
  <c r="DH30" i="2" s="1"/>
  <c r="DQ38" i="2" a="1"/>
  <c r="DQ38" i="2" s="1"/>
  <c r="DT38" i="2" s="1"/>
  <c r="DQ46" i="2" a="1"/>
  <c r="DQ46" i="2" s="1"/>
  <c r="DT46" i="2" s="1"/>
  <c r="DI46" i="2" a="1"/>
  <c r="DI46" i="2" s="1"/>
  <c r="DL46" i="2" s="1"/>
  <c r="DQ30" i="2" a="1"/>
  <c r="DQ30" i="2" s="1"/>
  <c r="DT30" i="2" s="1"/>
  <c r="CS154" i="2" a="1"/>
  <c r="CS154" i="2" s="1"/>
  <c r="CV154" i="2" s="1"/>
  <c r="CW13" i="2" a="1"/>
  <c r="CW13" i="2" s="1"/>
  <c r="CZ13" i="2" s="1"/>
  <c r="Z115" i="2"/>
  <c r="AC114" i="2"/>
  <c r="CK112" i="2"/>
  <c r="CN112" i="2" s="1"/>
  <c r="BK112" i="2"/>
  <c r="BF113" i="2"/>
  <c r="BQ112" i="2"/>
  <c r="BA112" i="2"/>
  <c r="BB112" i="2"/>
  <c r="BO112" i="2"/>
  <c r="BM112" i="2"/>
  <c r="AV112" i="2"/>
  <c r="AZ112" i="2"/>
  <c r="BU112" i="2"/>
  <c r="AY112" i="2"/>
  <c r="DA30" i="2" a="1"/>
  <c r="DA30" i="2" s="1"/>
  <c r="DD30" i="2" s="1"/>
  <c r="BC112" i="2"/>
  <c r="AP112" i="2"/>
  <c r="BW112" i="2"/>
  <c r="BJ112" i="2"/>
  <c r="DM14" i="2" a="1"/>
  <c r="DM14" i="2" s="1"/>
  <c r="DP14" i="2" s="1"/>
  <c r="BY112" i="2"/>
  <c r="AK113" i="2"/>
  <c r="AX112" i="2"/>
  <c r="AW112" i="2"/>
  <c r="DE22" i="2" a="1"/>
  <c r="DE22" i="2" s="1"/>
  <c r="DH22" i="2" s="1"/>
  <c r="Y109" i="2"/>
  <c r="W111" i="2"/>
  <c r="Y110" i="2"/>
  <c r="AO107" i="2"/>
  <c r="AQ107" i="2"/>
  <c r="AS107" i="2" s="1"/>
  <c r="AT107" i="2"/>
  <c r="AU107" i="2"/>
  <c r="AL108" i="2"/>
  <c r="DA152" i="2" a="1"/>
  <c r="DA152" i="2" s="1"/>
  <c r="DD152" i="2" s="1"/>
  <c r="DQ9" i="2" a="1"/>
  <c r="DQ9" i="2" s="1"/>
  <c r="DT9" i="2" s="1"/>
  <c r="DA187" i="2" a="1"/>
  <c r="DA187" i="2" s="1"/>
  <c r="DD187" i="2" s="1"/>
  <c r="DQ163" i="2" a="1"/>
  <c r="DQ163" i="2" s="1"/>
  <c r="DT163" i="2" s="1"/>
  <c r="DI41" i="2" a="1"/>
  <c r="DI41" i="2" s="1"/>
  <c r="DL41" i="2" s="1"/>
  <c r="DI152" i="2" a="1"/>
  <c r="DI152" i="2" s="1"/>
  <c r="DL152" i="2" s="1"/>
  <c r="DE36" i="2" a="1"/>
  <c r="DE36" i="2" s="1"/>
  <c r="DH36" i="2" s="1"/>
  <c r="DA12" i="2" a="1"/>
  <c r="DA12" i="2" s="1"/>
  <c r="DD12" i="2" s="1"/>
  <c r="CW20" i="2" a="1"/>
  <c r="CW20" i="2" s="1"/>
  <c r="CZ20" i="2" s="1"/>
  <c r="DQ12" i="2" a="1"/>
  <c r="DQ12" i="2" s="1"/>
  <c r="DT12" i="2" s="1"/>
  <c r="CW152" i="2" a="1"/>
  <c r="CW152" i="2" s="1"/>
  <c r="CZ152" i="2" s="1"/>
  <c r="CO33" i="2" a="1"/>
  <c r="CO33" i="2" s="1"/>
  <c r="CR33" i="2" s="1"/>
  <c r="DA41" i="2" a="1"/>
  <c r="DA41" i="2" s="1"/>
  <c r="DD41" i="2" s="1"/>
  <c r="DI9" i="2" a="1"/>
  <c r="DI9" i="2" s="1"/>
  <c r="DL9" i="2" s="1"/>
  <c r="CO152" i="2" a="1"/>
  <c r="CO152" i="2" s="1"/>
  <c r="CR152" i="2" s="1"/>
  <c r="CW141" i="2" a="1"/>
  <c r="CW141" i="2" s="1"/>
  <c r="CZ141" i="2" s="1"/>
  <c r="CW41" i="2" a="1"/>
  <c r="CW41" i="2" s="1"/>
  <c r="CZ41" i="2" s="1"/>
  <c r="DA163" i="2" a="1"/>
  <c r="DA163" i="2" s="1"/>
  <c r="DD163" i="2" s="1"/>
  <c r="CO141" i="2" a="1"/>
  <c r="CO141" i="2" s="1"/>
  <c r="CR141" i="2" s="1"/>
  <c r="CO17" i="2" a="1"/>
  <c r="CO17" i="2" s="1"/>
  <c r="CR17" i="2" s="1"/>
  <c r="CO25" i="2" a="1"/>
  <c r="CO25" i="2" s="1"/>
  <c r="CR25" i="2" s="1"/>
  <c r="AN123" i="2"/>
  <c r="DQ33" i="2" a="1"/>
  <c r="DQ33" i="2" s="1"/>
  <c r="DT33" i="2" s="1"/>
  <c r="DQ41" i="2" a="1"/>
  <c r="DQ41" i="2" s="1"/>
  <c r="DT41" i="2" s="1"/>
  <c r="CS33" i="2" a="1"/>
  <c r="CS33" i="2" s="1"/>
  <c r="CV33" i="2" s="1"/>
  <c r="DA4" i="2" a="1"/>
  <c r="DA4" i="2" s="1"/>
  <c r="DD4" i="2" s="1"/>
  <c r="CW36" i="2" a="1"/>
  <c r="CW36" i="2" s="1"/>
  <c r="CZ36" i="2" s="1"/>
  <c r="DI28" i="2" a="1"/>
  <c r="DI28" i="2" s="1"/>
  <c r="DL28" i="2" s="1"/>
  <c r="CS20" i="2" a="1"/>
  <c r="CS20" i="2" s="1"/>
  <c r="CV20" i="2" s="1"/>
  <c r="CW12" i="2" a="1"/>
  <c r="CW12" i="2" s="1"/>
  <c r="CZ12" i="2" s="1"/>
  <c r="CS4" i="2" a="1"/>
  <c r="CS4" i="2" s="1"/>
  <c r="CV4" i="2" s="1"/>
  <c r="AN120" i="2"/>
  <c r="CS36" i="2" a="1"/>
  <c r="CS36" i="2" s="1"/>
  <c r="CV36" i="2" s="1"/>
  <c r="DE28" i="2" a="1"/>
  <c r="DE28" i="2" s="1"/>
  <c r="DH28" i="2" s="1"/>
  <c r="CO20" i="2" a="1"/>
  <c r="CO20" i="2" s="1"/>
  <c r="CR20" i="2" s="1"/>
  <c r="CS12" i="2" a="1"/>
  <c r="CS12" i="2" s="1"/>
  <c r="CV12" i="2" s="1"/>
  <c r="DE44" i="2" a="1"/>
  <c r="DE44" i="2" s="1"/>
  <c r="DH44" i="2" s="1"/>
  <c r="CW28" i="2" a="1"/>
  <c r="CW28" i="2" s="1"/>
  <c r="CZ28" i="2" s="1"/>
  <c r="DI20" i="2" a="1"/>
  <c r="DI20" i="2" s="1"/>
  <c r="DL20" i="2" s="1"/>
  <c r="DQ4" i="2" a="1"/>
  <c r="DQ4" i="2" s="1"/>
  <c r="DT4" i="2" s="1"/>
  <c r="CW4" i="2" a="1"/>
  <c r="CW4" i="2" s="1"/>
  <c r="CZ4" i="2" s="1"/>
  <c r="CW44" i="2" a="1"/>
  <c r="CW44" i="2" s="1"/>
  <c r="CZ44" i="2" s="1"/>
  <c r="DQ36" i="2" a="1"/>
  <c r="DQ36" i="2" s="1"/>
  <c r="DT36" i="2" s="1"/>
  <c r="CO28" i="2" a="1"/>
  <c r="CO28" i="2" s="1"/>
  <c r="CR28" i="2" s="1"/>
  <c r="DE20" i="2" a="1"/>
  <c r="DE20" i="2" s="1"/>
  <c r="DH20" i="2" s="1"/>
  <c r="DI12" i="2" a="1"/>
  <c r="DI12" i="2" s="1"/>
  <c r="DL12" i="2" s="1"/>
  <c r="DI4" i="2" a="1"/>
  <c r="DI4" i="2" s="1"/>
  <c r="DL4" i="2" s="1"/>
  <c r="CO21" i="2" a="1"/>
  <c r="CO21" i="2" s="1"/>
  <c r="CR21" i="2" s="1"/>
  <c r="DE13" i="2" a="1"/>
  <c r="DE13" i="2" s="1"/>
  <c r="DH13" i="2" s="1"/>
  <c r="DE5" i="2" a="1"/>
  <c r="DE5" i="2" s="1"/>
  <c r="DH5" i="2" s="1"/>
  <c r="DQ151" i="2" a="1"/>
  <c r="DQ151" i="2" s="1"/>
  <c r="DT151" i="2" s="1"/>
  <c r="DI21" i="2" a="1"/>
  <c r="DI21" i="2" s="1"/>
  <c r="DL21" i="2" s="1"/>
  <c r="BZ189" i="2"/>
  <c r="BX189" i="2"/>
  <c r="DE197" i="2" a="1"/>
  <c r="DE197" i="2" s="1"/>
  <c r="DH197" i="2" s="1"/>
  <c r="BV136" i="2"/>
  <c r="BN189" i="2"/>
  <c r="BP136" i="2"/>
  <c r="BZ162" i="2"/>
  <c r="BP162" i="2"/>
  <c r="BT189" i="2"/>
  <c r="BL162" i="2"/>
  <c r="BL136" i="2"/>
  <c r="BG127" i="2"/>
  <c r="BN136" i="2"/>
  <c r="DQ39" i="2" a="1"/>
  <c r="DQ39" i="2" s="1"/>
  <c r="DT39" i="2" s="1"/>
  <c r="BX162" i="2"/>
  <c r="BG126" i="2"/>
  <c r="DI173" i="2" a="1"/>
  <c r="DI173" i="2" s="1"/>
  <c r="DL173" i="2" s="1"/>
  <c r="DA173" i="2" a="1"/>
  <c r="DA173" i="2" s="1"/>
  <c r="DD173" i="2" s="1"/>
  <c r="CW173" i="2" a="1"/>
  <c r="CW173" i="2" s="1"/>
  <c r="CZ173" i="2" s="1"/>
  <c r="CS173" i="2" a="1"/>
  <c r="CS173" i="2" s="1"/>
  <c r="CV173" i="2" s="1"/>
  <c r="CO173" i="2" a="1"/>
  <c r="CO173" i="2" s="1"/>
  <c r="CR173" i="2" s="1"/>
  <c r="CS31" i="2" a="1"/>
  <c r="CS31" i="2" s="1"/>
  <c r="CV31" i="2" s="1"/>
  <c r="AR120" i="2"/>
  <c r="AM121" i="2"/>
  <c r="DM33" i="2" a="1"/>
  <c r="DM33" i="2" s="1"/>
  <c r="DP33" i="2" s="1"/>
  <c r="AN121" i="2"/>
  <c r="BG121" i="2"/>
  <c r="FJ121" i="2"/>
  <c r="FL121" i="2"/>
  <c r="DM172" i="2" a="1"/>
  <c r="DM172" i="2" s="1"/>
  <c r="DP172" i="2" s="1"/>
  <c r="CW172" i="2" a="1"/>
  <c r="CW172" i="2" s="1"/>
  <c r="CZ172" i="2" s="1"/>
  <c r="DE172" i="2" a="1"/>
  <c r="DE172" i="2" s="1"/>
  <c r="DH172" i="2" s="1"/>
  <c r="DI172" i="2" a="1"/>
  <c r="DI172" i="2" s="1"/>
  <c r="DL172" i="2" s="1"/>
  <c r="CO172" i="2" a="1"/>
  <c r="CO172" i="2" s="1"/>
  <c r="CR172" i="2" s="1"/>
  <c r="DA172" i="2" a="1"/>
  <c r="DA172" i="2" s="1"/>
  <c r="DD172" i="2" s="1"/>
  <c r="DQ172" i="2" a="1"/>
  <c r="DQ172" i="2" s="1"/>
  <c r="DT172" i="2" s="1"/>
  <c r="DM171" i="2" a="1"/>
  <c r="DM171" i="2" s="1"/>
  <c r="DP171" i="2" s="1"/>
  <c r="CW171" i="2" a="1"/>
  <c r="CW171" i="2" s="1"/>
  <c r="CZ171" i="2" s="1"/>
  <c r="DA171" i="2" a="1"/>
  <c r="DA171" i="2" s="1"/>
  <c r="DD171" i="2" s="1"/>
  <c r="DI171" i="2" a="1"/>
  <c r="DI171" i="2" s="1"/>
  <c r="DL171" i="2" s="1"/>
  <c r="CS171" i="2" a="1"/>
  <c r="CS171" i="2" s="1"/>
  <c r="CV171" i="2" s="1"/>
  <c r="DM159" i="2" a="1"/>
  <c r="DM159" i="2" s="1"/>
  <c r="DP159" i="2" s="1"/>
  <c r="CS159" i="2" a="1"/>
  <c r="CS159" i="2" s="1"/>
  <c r="CV159" i="2" s="1"/>
  <c r="CW159" i="2" a="1"/>
  <c r="CW159" i="2" s="1"/>
  <c r="CZ159" i="2" s="1"/>
  <c r="DQ159" i="2" a="1"/>
  <c r="DQ159" i="2" s="1"/>
  <c r="DT159" i="2" s="1"/>
  <c r="CO159" i="2" a="1"/>
  <c r="CO159" i="2" s="1"/>
  <c r="CR159" i="2" s="1"/>
  <c r="DE159" i="2" a="1"/>
  <c r="DE159" i="2" s="1"/>
  <c r="DH159" i="2" s="1"/>
  <c r="DM148" i="2" a="1"/>
  <c r="DM148" i="2" s="1"/>
  <c r="DP148" i="2" s="1"/>
  <c r="DA148" i="2" a="1"/>
  <c r="DA148" i="2" s="1"/>
  <c r="DD148" i="2" s="1"/>
  <c r="DE148" i="2" a="1"/>
  <c r="DE148" i="2" s="1"/>
  <c r="DH148" i="2" s="1"/>
  <c r="CO148" i="2" a="1"/>
  <c r="CO148" i="2" s="1"/>
  <c r="CR148" i="2" s="1"/>
  <c r="CW138" i="2" a="1"/>
  <c r="CW138" i="2" s="1"/>
  <c r="CZ138" i="2" s="1"/>
  <c r="CO138" i="2" a="1"/>
  <c r="CO138" i="2" s="1"/>
  <c r="CR138" i="2" s="1"/>
  <c r="DA138" i="2" a="1"/>
  <c r="DA138" i="2" s="1"/>
  <c r="DD138" i="2" s="1"/>
  <c r="DE138" i="2" a="1"/>
  <c r="DE138" i="2" s="1"/>
  <c r="DH138" i="2" s="1"/>
  <c r="DI138" i="2" a="1"/>
  <c r="DI138" i="2" s="1"/>
  <c r="DL138" i="2" s="1"/>
  <c r="DQ138" i="2" a="1"/>
  <c r="DQ138" i="2" s="1"/>
  <c r="DT138" i="2" s="1"/>
  <c r="E123" i="2"/>
  <c r="CS138" i="2" a="1"/>
  <c r="CS138" i="2" s="1"/>
  <c r="CV138" i="2" s="1"/>
  <c r="DM181" i="2" a="1"/>
  <c r="DM181" i="2" s="1"/>
  <c r="DP181" i="2" s="1"/>
  <c r="CW181" i="2" a="1"/>
  <c r="CW181" i="2" s="1"/>
  <c r="CZ181" i="2" s="1"/>
  <c r="DE181" i="2" a="1"/>
  <c r="DE181" i="2" s="1"/>
  <c r="DH181" i="2" s="1"/>
  <c r="DI181" i="2" a="1"/>
  <c r="DI181" i="2" s="1"/>
  <c r="DL181" i="2" s="1"/>
  <c r="CO181" i="2" a="1"/>
  <c r="CO181" i="2" s="1"/>
  <c r="CR181" i="2" s="1"/>
  <c r="DQ148" i="2" a="1"/>
  <c r="DQ148" i="2" s="1"/>
  <c r="DT148" i="2" s="1"/>
  <c r="DM43" i="2" a="1"/>
  <c r="DM43" i="2" s="1"/>
  <c r="DP43" i="2" s="1"/>
  <c r="DE43" i="2" a="1"/>
  <c r="DE43" i="2" s="1"/>
  <c r="DH43" i="2" s="1"/>
  <c r="DQ43" i="2" a="1"/>
  <c r="DQ43" i="2" s="1"/>
  <c r="DT43" i="2" s="1"/>
  <c r="CO43" i="2" a="1"/>
  <c r="CO43" i="2" s="1"/>
  <c r="CR43" i="2" s="1"/>
  <c r="CW43" i="2" a="1"/>
  <c r="CW43" i="2" s="1"/>
  <c r="CZ43" i="2" s="1"/>
  <c r="DM35" i="2" a="1"/>
  <c r="DM35" i="2" s="1"/>
  <c r="DP35" i="2" s="1"/>
  <c r="DE35" i="2" a="1"/>
  <c r="DE35" i="2" s="1"/>
  <c r="DH35" i="2" s="1"/>
  <c r="DI35" i="2" a="1"/>
  <c r="DI35" i="2" s="1"/>
  <c r="DL35" i="2" s="1"/>
  <c r="DQ35" i="2" a="1"/>
  <c r="DQ35" i="2" s="1"/>
  <c r="DT35" i="2" s="1"/>
  <c r="CO35" i="2" a="1"/>
  <c r="CO35" i="2" s="1"/>
  <c r="CR35" i="2" s="1"/>
  <c r="CS35" i="2" a="1"/>
  <c r="CS35" i="2" s="1"/>
  <c r="CV35" i="2" s="1"/>
  <c r="CW35" i="2" a="1"/>
  <c r="CW35" i="2" s="1"/>
  <c r="CZ35" i="2" s="1"/>
  <c r="DM27" i="2" a="1"/>
  <c r="DM27" i="2" s="1"/>
  <c r="DP27" i="2" s="1"/>
  <c r="DQ27" i="2" a="1"/>
  <c r="DQ27" i="2" s="1"/>
  <c r="DT27" i="2" s="1"/>
  <c r="CO27" i="2" a="1"/>
  <c r="CO27" i="2" s="1"/>
  <c r="CR27" i="2" s="1"/>
  <c r="CS27" i="2" a="1"/>
  <c r="CS27" i="2" s="1"/>
  <c r="CV27" i="2" s="1"/>
  <c r="CW27" i="2" a="1"/>
  <c r="CW27" i="2" s="1"/>
  <c r="CZ27" i="2" s="1"/>
  <c r="DA27" i="2" a="1"/>
  <c r="DA27" i="2" s="1"/>
  <c r="DD27" i="2" s="1"/>
  <c r="DM19" i="2" a="1"/>
  <c r="DM19" i="2" s="1"/>
  <c r="DP19" i="2" s="1"/>
  <c r="CS19" i="2" a="1"/>
  <c r="CS19" i="2" s="1"/>
  <c r="CV19" i="2" s="1"/>
  <c r="CW19" i="2" a="1"/>
  <c r="CW19" i="2" s="1"/>
  <c r="CZ19" i="2" s="1"/>
  <c r="DA19" i="2" a="1"/>
  <c r="DA19" i="2" s="1"/>
  <c r="DD19" i="2" s="1"/>
  <c r="DE19" i="2" a="1"/>
  <c r="DE19" i="2" s="1"/>
  <c r="DH19" i="2" s="1"/>
  <c r="DI19" i="2" a="1"/>
  <c r="DI19" i="2" s="1"/>
  <c r="DL19" i="2" s="1"/>
  <c r="DQ19" i="2" a="1"/>
  <c r="DQ19" i="2" s="1"/>
  <c r="DT19" i="2" s="1"/>
  <c r="DM11" i="2" a="1"/>
  <c r="DM11" i="2" s="1"/>
  <c r="DP11" i="2" s="1"/>
  <c r="CO11" i="2" a="1"/>
  <c r="CO11" i="2" s="1"/>
  <c r="CR11" i="2" s="1"/>
  <c r="DA11" i="2" a="1"/>
  <c r="DA11" i="2" s="1"/>
  <c r="DD11" i="2" s="1"/>
  <c r="DE11" i="2" a="1"/>
  <c r="DE11" i="2" s="1"/>
  <c r="DH11" i="2" s="1"/>
  <c r="DI11" i="2" a="1"/>
  <c r="DI11" i="2" s="1"/>
  <c r="DL11" i="2" s="1"/>
  <c r="DQ11" i="2" a="1"/>
  <c r="DQ11" i="2" s="1"/>
  <c r="DT11" i="2" s="1"/>
  <c r="AN125" i="2"/>
  <c r="BG125" i="2"/>
  <c r="B126" i="2"/>
  <c r="I123" i="2"/>
  <c r="V125" i="2"/>
  <c r="FR124" i="2" a="1"/>
  <c r="FR124" i="2" s="1"/>
  <c r="FM124" i="2" a="1"/>
  <c r="FM124" i="2" s="1"/>
  <c r="AB124" i="2"/>
  <c r="AB125" i="2" s="1"/>
  <c r="AB126" i="2" s="1"/>
  <c r="AB127" i="2" s="1"/>
  <c r="AB128" i="2" s="1"/>
  <c r="J124" i="2"/>
  <c r="K124" i="2"/>
  <c r="K125" i="2" s="1"/>
  <c r="K126" i="2" s="1"/>
  <c r="K127" i="2" s="1"/>
  <c r="K128" i="2" s="1"/>
  <c r="R124" i="2"/>
  <c r="ES124" i="2" a="1"/>
  <c r="ES124" i="2" s="1"/>
  <c r="FN124" i="2" a="1"/>
  <c r="FN124" i="2" s="1"/>
  <c r="FH124" i="2" a="1"/>
  <c r="FH124" i="2" s="1"/>
  <c r="FS124" i="2" a="1"/>
  <c r="FS124" i="2" s="1"/>
  <c r="N124" i="2"/>
  <c r="T124" i="2"/>
  <c r="T125" i="2" s="1"/>
  <c r="T126" i="2" s="1"/>
  <c r="T127" i="2" s="1"/>
  <c r="T128" i="2" s="1"/>
  <c r="FC124" i="2" a="1"/>
  <c r="FC124" i="2" s="1"/>
  <c r="EX124" i="2" a="1"/>
  <c r="EX124" i="2" s="1"/>
  <c r="EZ124" i="2" s="1"/>
  <c r="DV124" i="2" a="1"/>
  <c r="DV124" i="2" s="1"/>
  <c r="AE124" i="2"/>
  <c r="AE125" i="2" s="1"/>
  <c r="AE126" i="2" s="1"/>
  <c r="AE127" i="2" s="1"/>
  <c r="AE128" i="2" s="1"/>
  <c r="FI124" i="2" a="1"/>
  <c r="FI124" i="2" s="1"/>
  <c r="P124" i="2"/>
  <c r="P125" i="2" s="1"/>
  <c r="P126" i="2" s="1"/>
  <c r="P127" i="2" s="1"/>
  <c r="P128" i="2" s="1"/>
  <c r="BG124" i="2"/>
  <c r="FD124" i="2" a="1"/>
  <c r="FD124" i="2" s="1"/>
  <c r="CA188" i="2"/>
  <c r="CW188" i="2" s="1" a="1"/>
  <c r="CW188" i="2" s="1"/>
  <c r="CZ188" i="2" s="1"/>
  <c r="AN122" i="2"/>
  <c r="E122" i="2"/>
  <c r="G124" i="2"/>
  <c r="G125" i="2" s="1"/>
  <c r="G126" i="2" s="1"/>
  <c r="G127" i="2" s="1"/>
  <c r="G128" i="2" s="1"/>
  <c r="S124" i="2"/>
  <c r="S125" i="2" s="1"/>
  <c r="S126" i="2" s="1"/>
  <c r="S127" i="2" s="1"/>
  <c r="S128" i="2" s="1"/>
  <c r="EY124" i="2" a="1"/>
  <c r="EY124" i="2" s="1"/>
  <c r="EX128" i="2" a="1"/>
  <c r="EX128" i="2" s="1"/>
  <c r="EZ128" i="2" s="1"/>
  <c r="ET128" i="2" a="1"/>
  <c r="ET128" i="2" s="1"/>
  <c r="FW128" i="2" a="1"/>
  <c r="FW128" i="2" s="1"/>
  <c r="EY128" i="2" a="1"/>
  <c r="EY128" i="2" s="1"/>
  <c r="FX128" i="2" a="1"/>
  <c r="FX128" i="2" s="1"/>
  <c r="FD128" i="2" a="1"/>
  <c r="FD128" i="2" s="1"/>
  <c r="GB128" i="2" a="1"/>
  <c r="GB128" i="2" s="1"/>
  <c r="GF128" i="2" s="1"/>
  <c r="AH128" i="2"/>
  <c r="BG128" i="2" s="1"/>
  <c r="GC128" i="2" a="1"/>
  <c r="GC128" i="2" s="1"/>
  <c r="FR128" i="2" a="1"/>
  <c r="FR128" i="2" s="1"/>
  <c r="FT128" i="2" s="1"/>
  <c r="ES128" i="2" a="1"/>
  <c r="ES128" i="2" s="1"/>
  <c r="AN124" i="2"/>
  <c r="D124" i="2"/>
  <c r="D125" i="2" s="1"/>
  <c r="D126" i="2" s="1"/>
  <c r="D127" i="2" s="1"/>
  <c r="D128" i="2" s="1"/>
  <c r="U121" i="2"/>
  <c r="X124" i="2"/>
  <c r="X125" i="2" s="1"/>
  <c r="X126" i="2" s="1"/>
  <c r="X127" i="2" s="1"/>
  <c r="X128" i="2" s="1"/>
  <c r="ET124" i="2" a="1"/>
  <c r="ET124" i="2" s="1"/>
  <c r="I121" i="2"/>
  <c r="DZ124" i="2" a="1"/>
  <c r="DZ124" i="2" s="1"/>
  <c r="DS172" i="2"/>
  <c r="Q121" i="2"/>
  <c r="BK188" i="2"/>
  <c r="GC124" i="2" a="1"/>
  <c r="GC124" i="2" s="1"/>
  <c r="I122" i="2"/>
  <c r="BG122" i="2"/>
  <c r="AG121" i="2"/>
  <c r="FC128" i="2" a="1"/>
  <c r="FC128" i="2" s="1"/>
  <c r="GB124" i="2" a="1"/>
  <c r="GB124" i="2" s="1"/>
  <c r="FH128" i="2" a="1"/>
  <c r="FH128" i="2" s="1"/>
  <c r="FL128" i="2" s="1"/>
  <c r="CO15" i="2" a="1"/>
  <c r="CO15" i="2" s="1"/>
  <c r="CR15" i="2" s="1"/>
  <c r="DQ10" i="2" a="1"/>
  <c r="DQ10" i="2" s="1"/>
  <c r="DT10" i="2" s="1"/>
  <c r="DQ5" i="2" a="1"/>
  <c r="DQ5" i="2" s="1"/>
  <c r="DT5" i="2" s="1"/>
  <c r="DO196" i="2"/>
  <c r="CY196" i="2"/>
  <c r="CK196" i="2"/>
  <c r="CN196" i="2" s="1"/>
  <c r="DG188" i="2"/>
  <c r="DN180" i="2"/>
  <c r="CX180" i="2"/>
  <c r="DR172" i="2"/>
  <c r="DB172" i="2"/>
  <c r="CL172" i="2"/>
  <c r="DJ164" i="2"/>
  <c r="CT164" i="2"/>
  <c r="DO156" i="2"/>
  <c r="DK148" i="2"/>
  <c r="DO140" i="2"/>
  <c r="CY140" i="2"/>
  <c r="DR132" i="2"/>
  <c r="DB132" i="2"/>
  <c r="CL132" i="2"/>
  <c r="O124" i="2"/>
  <c r="O125" i="2" s="1"/>
  <c r="O126" i="2" s="1"/>
  <c r="O127" i="2" s="1"/>
  <c r="O128" i="2" s="1"/>
  <c r="H124" i="2"/>
  <c r="H125" i="2" s="1"/>
  <c r="H126" i="2" s="1"/>
  <c r="H127" i="2" s="1"/>
  <c r="H128" i="2" s="1"/>
  <c r="AD124" i="2"/>
  <c r="AD125" i="2" s="1"/>
  <c r="F124" i="2"/>
  <c r="BG123" i="2"/>
  <c r="FX124" i="2" a="1"/>
  <c r="FX124" i="2" s="1"/>
  <c r="ES127" i="2" a="1"/>
  <c r="ES127" i="2" s="1"/>
  <c r="EU127" i="2" s="1"/>
  <c r="GB127" i="2" a="1"/>
  <c r="GB127" i="2" s="1"/>
  <c r="EY127" i="2" a="1"/>
  <c r="EY127" i="2" s="1"/>
  <c r="FN123" i="2" a="1"/>
  <c r="FN123" i="2" s="1"/>
  <c r="FC123" i="2" a="1"/>
  <c r="FC123" i="2" s="1"/>
  <c r="EP123" i="2" s="1"/>
  <c r="EX123" i="2" a="1"/>
  <c r="EX123" i="2" s="1"/>
  <c r="FR127" i="2" a="1"/>
  <c r="FR127" i="2" s="1"/>
  <c r="U122" i="2"/>
  <c r="FX127" i="2" a="1"/>
  <c r="FX127" i="2" s="1"/>
  <c r="ET127" i="2" a="1"/>
  <c r="ET127" i="2" s="1"/>
  <c r="FM123" i="2" a="1"/>
  <c r="FM123" i="2" s="1"/>
  <c r="EX122" i="2" a="1"/>
  <c r="EX122" i="2" s="1"/>
  <c r="FB122" i="2" s="1"/>
  <c r="FR126" i="2" a="1"/>
  <c r="FR126" i="2" s="1"/>
  <c r="L122" i="2"/>
  <c r="M121" i="2"/>
  <c r="U123" i="2"/>
  <c r="FH123" i="2" a="1"/>
  <c r="FH123" i="2" s="1"/>
  <c r="FJ123" i="2" s="1"/>
  <c r="Q122" i="2"/>
  <c r="AG122" i="2"/>
  <c r="AN127" i="2"/>
  <c r="FS127" i="2" a="1"/>
  <c r="FS127" i="2" s="1"/>
  <c r="FN126" i="2" a="1"/>
  <c r="FN126" i="2" s="1"/>
  <c r="GC123" i="2" a="1"/>
  <c r="GC123" i="2" s="1"/>
  <c r="FD123" i="2" a="1"/>
  <c r="FD123" i="2" s="1"/>
  <c r="GC122" i="2" a="1"/>
  <c r="GC122" i="2" s="1"/>
  <c r="FD122" i="2" a="1"/>
  <c r="FD122" i="2" s="1"/>
  <c r="ES123" i="2" a="1"/>
  <c r="ES123" i="2" s="1"/>
  <c r="EW123" i="2" s="1"/>
  <c r="FH122" i="2" a="1"/>
  <c r="FH122" i="2" s="1"/>
  <c r="Q123" i="2"/>
  <c r="AG123" i="2"/>
  <c r="DA183" i="2" a="1"/>
  <c r="DA183" i="2" s="1"/>
  <c r="DD183" i="2" s="1"/>
  <c r="CS172" i="2" a="1"/>
  <c r="CS172" i="2" s="1"/>
  <c r="CV172" i="2" s="1"/>
  <c r="I120" i="2"/>
  <c r="Q120" i="2"/>
  <c r="GD137" i="2"/>
  <c r="GE137" i="2"/>
  <c r="GF137" i="2"/>
  <c r="GE180" i="2"/>
  <c r="GD180" i="2"/>
  <c r="GF180" i="2"/>
  <c r="GD183" i="2"/>
  <c r="GE183" i="2"/>
  <c r="GF183" i="2"/>
  <c r="GF58" i="2"/>
  <c r="GF28" i="2"/>
  <c r="GD162" i="2"/>
  <c r="GF68" i="2"/>
  <c r="GF162" i="2"/>
  <c r="GD193" i="2"/>
  <c r="GF105" i="2"/>
  <c r="GE105" i="2"/>
  <c r="GD105" i="2"/>
  <c r="GD92" i="2"/>
  <c r="GF92" i="2"/>
  <c r="GE92" i="2"/>
  <c r="GF187" i="2"/>
  <c r="GD187" i="2"/>
  <c r="GE187" i="2"/>
  <c r="GE108" i="2"/>
  <c r="GD108" i="2"/>
  <c r="GF108" i="2"/>
  <c r="GE129" i="2"/>
  <c r="GF129" i="2"/>
  <c r="GD129" i="2"/>
  <c r="GF25" i="2"/>
  <c r="GF24" i="2"/>
  <c r="GD99" i="2"/>
  <c r="GE99" i="2"/>
  <c r="GF99" i="2"/>
  <c r="GD174" i="2"/>
  <c r="GE174" i="2"/>
  <c r="GF174" i="2"/>
  <c r="GF146" i="2"/>
  <c r="GD146" i="2"/>
  <c r="GE146" i="2"/>
  <c r="GE120" i="2"/>
  <c r="GF120" i="2"/>
  <c r="GD120" i="2"/>
  <c r="GD190" i="2"/>
  <c r="GE190" i="2"/>
  <c r="GF190" i="2"/>
  <c r="GE139" i="2"/>
  <c r="GD139" i="2"/>
  <c r="GF139" i="2"/>
  <c r="GE142" i="2"/>
  <c r="GD142" i="2"/>
  <c r="GF142" i="2"/>
  <c r="GE133" i="2"/>
  <c r="GD133" i="2"/>
  <c r="GF133" i="2"/>
  <c r="GF39" i="2"/>
  <c r="GF13" i="2"/>
  <c r="GF75" i="2"/>
  <c r="GF38" i="2"/>
  <c r="GF71" i="2"/>
  <c r="GF35" i="2"/>
  <c r="GF43" i="2"/>
  <c r="GF34" i="2"/>
  <c r="GD199" i="2"/>
  <c r="GE199" i="2"/>
  <c r="GF199" i="2"/>
  <c r="GD194" i="2"/>
  <c r="GF194" i="2"/>
  <c r="GE194" i="2"/>
  <c r="GF185" i="2"/>
  <c r="GE185" i="2"/>
  <c r="GD185" i="2"/>
  <c r="GE188" i="2"/>
  <c r="GF188" i="2"/>
  <c r="GD188" i="2"/>
  <c r="GD167" i="2"/>
  <c r="GE167" i="2"/>
  <c r="GF167" i="2"/>
  <c r="GF143" i="2"/>
  <c r="GD143" i="2"/>
  <c r="GE143" i="2"/>
  <c r="GD97" i="2"/>
  <c r="GE97" i="2"/>
  <c r="GF97" i="2"/>
  <c r="GD91" i="2"/>
  <c r="GE91" i="2"/>
  <c r="GF91" i="2"/>
  <c r="GE189" i="2"/>
  <c r="GD189" i="2"/>
  <c r="GF189" i="2"/>
  <c r="GE178" i="2"/>
  <c r="GD178" i="2"/>
  <c r="GF178" i="2"/>
  <c r="GF121" i="2"/>
  <c r="GD121" i="2"/>
  <c r="GE121" i="2"/>
  <c r="GF164" i="2"/>
  <c r="GE164" i="2"/>
  <c r="GD164" i="2"/>
  <c r="GF124" i="2"/>
  <c r="GD124" i="2"/>
  <c r="GE124" i="2"/>
  <c r="GF106" i="2"/>
  <c r="GE106" i="2"/>
  <c r="GD106" i="2"/>
  <c r="GF150" i="2"/>
  <c r="GD150" i="2"/>
  <c r="GE150" i="2"/>
  <c r="GF145" i="2"/>
  <c r="GE145" i="2"/>
  <c r="GD145" i="2"/>
  <c r="GF84" i="2"/>
  <c r="GF8" i="2"/>
  <c r="GF9" i="2"/>
  <c r="GF181" i="2"/>
  <c r="GE181" i="2"/>
  <c r="GD181" i="2"/>
  <c r="GF153" i="2"/>
  <c r="GD153" i="2"/>
  <c r="GE153" i="2"/>
  <c r="GD138" i="2"/>
  <c r="GE138" i="2"/>
  <c r="GF138" i="2"/>
  <c r="GF81" i="2"/>
  <c r="GD198" i="2"/>
  <c r="GF198" i="2"/>
  <c r="GE198" i="2"/>
  <c r="GE182" i="2"/>
  <c r="GF182" i="2"/>
  <c r="GD182" i="2"/>
  <c r="GF175" i="2"/>
  <c r="GE175" i="2"/>
  <c r="GD175" i="2"/>
  <c r="GD154" i="2"/>
  <c r="GE154" i="2"/>
  <c r="GF154" i="2"/>
  <c r="GE100" i="2"/>
  <c r="GF100" i="2"/>
  <c r="GD100" i="2"/>
  <c r="GF79" i="2"/>
  <c r="GF60" i="2"/>
  <c r="GF40" i="2"/>
  <c r="GF23" i="2"/>
  <c r="GF74" i="2"/>
  <c r="GF62" i="2"/>
  <c r="GF54" i="2"/>
  <c r="GF33" i="2"/>
  <c r="GF31" i="2"/>
  <c r="GF27" i="2"/>
  <c r="GF22" i="2"/>
  <c r="GF20" i="2"/>
  <c r="GF67" i="2"/>
  <c r="GF61" i="2"/>
  <c r="GF49" i="2"/>
  <c r="GF26" i="2"/>
  <c r="GF12" i="2"/>
  <c r="FZ168" i="2"/>
  <c r="FY168" i="2"/>
  <c r="GA168" i="2"/>
  <c r="GA184" i="2"/>
  <c r="FY184" i="2"/>
  <c r="FZ184" i="2"/>
  <c r="FZ167" i="2"/>
  <c r="GA167" i="2"/>
  <c r="FY167" i="2"/>
  <c r="GA140" i="2"/>
  <c r="FY140" i="2"/>
  <c r="FZ140" i="2"/>
  <c r="FY185" i="2"/>
  <c r="FZ185" i="2"/>
  <c r="GA185" i="2"/>
  <c r="GA132" i="2"/>
  <c r="FY132" i="2"/>
  <c r="GA82" i="2"/>
  <c r="GA144" i="2"/>
  <c r="FY144" i="2"/>
  <c r="FZ144" i="2"/>
  <c r="FZ115" i="2"/>
  <c r="FY115" i="2"/>
  <c r="GA115" i="2"/>
  <c r="GA194" i="2"/>
  <c r="FY194" i="2"/>
  <c r="FZ194" i="2"/>
  <c r="FZ175" i="2"/>
  <c r="GA175" i="2"/>
  <c r="FZ138" i="2"/>
  <c r="GA138" i="2"/>
  <c r="FY138" i="2"/>
  <c r="GA143" i="2"/>
  <c r="FY143" i="2"/>
  <c r="GA33" i="2"/>
  <c r="GA23" i="2"/>
  <c r="GA56" i="2"/>
  <c r="GA80" i="2"/>
  <c r="FY198" i="2"/>
  <c r="FZ198" i="2"/>
  <c r="GA198" i="2"/>
  <c r="GA161" i="2"/>
  <c r="FY161" i="2"/>
  <c r="FZ161" i="2"/>
  <c r="FZ146" i="2"/>
  <c r="FY146" i="2"/>
  <c r="GA146" i="2"/>
  <c r="FY190" i="2"/>
  <c r="FZ190" i="2"/>
  <c r="GA190" i="2"/>
  <c r="GA170" i="2"/>
  <c r="FY170" i="2"/>
  <c r="FZ170" i="2"/>
  <c r="GA108" i="2"/>
  <c r="FY108" i="2"/>
  <c r="FZ108" i="2"/>
  <c r="GA94" i="2"/>
  <c r="FY94" i="2"/>
  <c r="FZ94" i="2"/>
  <c r="GA50" i="2"/>
  <c r="EH156" i="2"/>
  <c r="EK140" i="2"/>
  <c r="EI196" i="2"/>
  <c r="EL148" i="2" a="1"/>
  <c r="EL148" i="2" s="1"/>
  <c r="EG132" i="2"/>
  <c r="EL164" i="2" a="1"/>
  <c r="EL164" i="2" s="1"/>
  <c r="EJ180" i="2"/>
  <c r="EM148" i="2" a="1"/>
  <c r="EM148" i="2" s="1"/>
  <c r="EK180" i="2"/>
  <c r="EH188" i="2"/>
  <c r="GA58" i="2"/>
  <c r="GA20" i="2"/>
  <c r="FZ132" i="2"/>
  <c r="FZ143" i="2"/>
  <c r="FY175" i="2"/>
  <c r="EL132" i="2" a="1"/>
  <c r="EL132" i="2" s="1"/>
  <c r="EJ164" i="2"/>
  <c r="EE156" i="2"/>
  <c r="EH180" i="2"/>
  <c r="EG188" i="2"/>
  <c r="GA38" i="2"/>
  <c r="GA62" i="2"/>
  <c r="GA57" i="2"/>
  <c r="GA24" i="2"/>
  <c r="GA71" i="2"/>
  <c r="EM132" i="2" a="1"/>
  <c r="EM132" i="2" s="1"/>
  <c r="EE188" i="2"/>
  <c r="FZ97" i="2"/>
  <c r="GA97" i="2"/>
  <c r="FY97" i="2"/>
  <c r="GA76" i="2"/>
  <c r="FZ152" i="2"/>
  <c r="GA152" i="2"/>
  <c r="FY152" i="2"/>
  <c r="FZ129" i="2"/>
  <c r="FY129" i="2"/>
  <c r="GA129" i="2"/>
  <c r="GA85" i="2"/>
  <c r="FY177" i="2"/>
  <c r="GA177" i="2"/>
  <c r="FZ177" i="2"/>
  <c r="FY121" i="2"/>
  <c r="GA121" i="2"/>
  <c r="FZ121" i="2"/>
  <c r="GA103" i="2"/>
  <c r="FZ103" i="2"/>
  <c r="FY103" i="2"/>
  <c r="FY95" i="2"/>
  <c r="GA95" i="2"/>
  <c r="FZ95" i="2"/>
  <c r="FZ91" i="2"/>
  <c r="FY91" i="2"/>
  <c r="GA91" i="2"/>
  <c r="GA81" i="2"/>
  <c r="FY181" i="2"/>
  <c r="FZ181" i="2"/>
  <c r="GA181" i="2"/>
  <c r="FY166" i="2"/>
  <c r="GA166" i="2"/>
  <c r="FZ166" i="2"/>
  <c r="GA154" i="2"/>
  <c r="FY154" i="2"/>
  <c r="FZ154" i="2"/>
  <c r="FY153" i="2"/>
  <c r="FZ153" i="2"/>
  <c r="GA153" i="2"/>
  <c r="FY111" i="2"/>
  <c r="GA111" i="2"/>
  <c r="FZ111" i="2"/>
  <c r="FY148" i="2"/>
  <c r="FZ148" i="2"/>
  <c r="GA148" i="2"/>
  <c r="FZ120" i="2"/>
  <c r="FY120" i="2"/>
  <c r="GA120" i="2"/>
  <c r="GA99" i="2"/>
  <c r="FZ99" i="2"/>
  <c r="FY99" i="2"/>
  <c r="FZ89" i="2"/>
  <c r="GA89" i="2"/>
  <c r="FY89" i="2"/>
  <c r="GA86" i="2"/>
  <c r="FZ151" i="2"/>
  <c r="GA151" i="2"/>
  <c r="FY151" i="2"/>
  <c r="FZ150" i="2"/>
  <c r="GA150" i="2"/>
  <c r="FY150" i="2"/>
  <c r="FZ147" i="2"/>
  <c r="GA147" i="2"/>
  <c r="FY147" i="2"/>
  <c r="FY100" i="2"/>
  <c r="FZ100" i="2"/>
  <c r="GA100" i="2"/>
  <c r="FZ96" i="2"/>
  <c r="FY96" i="2"/>
  <c r="GA96" i="2"/>
  <c r="GA79" i="2"/>
  <c r="GA54" i="2"/>
  <c r="GA55" i="2"/>
  <c r="GA197" i="2"/>
  <c r="FY197" i="2"/>
  <c r="FZ197" i="2"/>
  <c r="GA195" i="2"/>
  <c r="FY195" i="2"/>
  <c r="FZ195" i="2"/>
  <c r="GA159" i="2"/>
  <c r="FZ159" i="2"/>
  <c r="FY159" i="2"/>
  <c r="FY139" i="2"/>
  <c r="FZ139" i="2"/>
  <c r="GA139" i="2"/>
  <c r="FY137" i="2"/>
  <c r="GA137" i="2"/>
  <c r="FZ137" i="2"/>
  <c r="FY101" i="2"/>
  <c r="FZ101" i="2"/>
  <c r="GA101" i="2"/>
  <c r="FZ93" i="2"/>
  <c r="FY93" i="2"/>
  <c r="GA93" i="2"/>
  <c r="FY87" i="2"/>
  <c r="FZ87" i="2"/>
  <c r="GA87" i="2"/>
  <c r="GA105" i="2"/>
  <c r="FZ105" i="2"/>
  <c r="FY105" i="2"/>
  <c r="GA102" i="2"/>
  <c r="FY102" i="2"/>
  <c r="FZ102" i="2"/>
  <c r="GA84" i="2"/>
  <c r="GA77" i="2"/>
  <c r="GA16" i="2"/>
  <c r="GA17" i="2"/>
  <c r="GA35" i="2"/>
  <c r="GA25" i="2"/>
  <c r="GA9" i="2"/>
  <c r="GA63" i="2"/>
  <c r="GA72" i="2"/>
  <c r="GA51" i="2"/>
  <c r="GA18" i="2"/>
  <c r="GA61" i="2"/>
  <c r="GA49" i="2"/>
  <c r="GA43" i="2"/>
  <c r="GA28" i="2"/>
  <c r="GA68" i="2"/>
  <c r="GA67" i="2"/>
  <c r="GA13" i="2"/>
  <c r="GA11" i="2"/>
  <c r="FU155" i="2"/>
  <c r="FV155" i="2"/>
  <c r="FT155" i="2"/>
  <c r="FU134" i="2"/>
  <c r="FV134" i="2"/>
  <c r="FT134" i="2"/>
  <c r="FV127" i="2"/>
  <c r="FT127" i="2"/>
  <c r="FU127" i="2"/>
  <c r="FV83" i="2"/>
  <c r="FT162" i="2"/>
  <c r="FU162" i="2"/>
  <c r="FV162" i="2"/>
  <c r="FT93" i="2"/>
  <c r="FU93" i="2"/>
  <c r="FV93" i="2"/>
  <c r="FU169" i="2"/>
  <c r="FT169" i="2"/>
  <c r="FV169" i="2"/>
  <c r="FT153" i="2"/>
  <c r="FV153" i="2"/>
  <c r="FU153" i="2"/>
  <c r="FV147" i="2"/>
  <c r="FT147" i="2"/>
  <c r="FU147" i="2"/>
  <c r="FU94" i="2"/>
  <c r="FV94" i="2"/>
  <c r="FT94" i="2"/>
  <c r="FU124" i="2"/>
  <c r="FT124" i="2"/>
  <c r="FV124" i="2"/>
  <c r="FV114" i="2"/>
  <c r="FT114" i="2"/>
  <c r="FU114" i="2"/>
  <c r="FT111" i="2"/>
  <c r="FV111" i="2"/>
  <c r="FU111" i="2"/>
  <c r="FV121" i="2"/>
  <c r="FT121" i="2"/>
  <c r="FU121" i="2"/>
  <c r="FV56" i="2"/>
  <c r="FV27" i="2"/>
  <c r="FV41" i="2"/>
  <c r="FV65" i="2"/>
  <c r="FV26" i="2"/>
  <c r="FV36" i="2"/>
  <c r="FV18" i="2"/>
  <c r="FV14" i="2"/>
  <c r="FV68" i="2"/>
  <c r="FV20" i="2"/>
  <c r="FV194" i="2"/>
  <c r="FT194" i="2"/>
  <c r="FU194" i="2"/>
  <c r="FT179" i="2"/>
  <c r="FV179" i="2"/>
  <c r="FU179" i="2"/>
  <c r="FV165" i="2"/>
  <c r="FU165" i="2"/>
  <c r="FT165" i="2"/>
  <c r="FT133" i="2"/>
  <c r="FU133" i="2"/>
  <c r="FV133" i="2"/>
  <c r="FU95" i="2"/>
  <c r="FT95" i="2"/>
  <c r="FV95" i="2"/>
  <c r="FV200" i="2"/>
  <c r="FU200" i="2"/>
  <c r="FT200" i="2"/>
  <c r="FV193" i="2"/>
  <c r="FU193" i="2"/>
  <c r="FT193" i="2"/>
  <c r="FU171" i="2"/>
  <c r="FT171" i="2"/>
  <c r="FV171" i="2"/>
  <c r="FV157" i="2"/>
  <c r="FU157" i="2"/>
  <c r="FT157" i="2"/>
  <c r="FU132" i="2"/>
  <c r="FV132" i="2"/>
  <c r="FT132" i="2"/>
  <c r="FT115" i="2"/>
  <c r="FU115" i="2"/>
  <c r="FV115" i="2"/>
  <c r="FT112" i="2"/>
  <c r="FU112" i="2"/>
  <c r="FV112" i="2"/>
  <c r="FU103" i="2"/>
  <c r="FV103" i="2"/>
  <c r="FT103" i="2"/>
  <c r="FV86" i="2"/>
  <c r="FU192" i="2"/>
  <c r="FV192" i="2"/>
  <c r="FT192" i="2"/>
  <c r="FU177" i="2"/>
  <c r="FT177" i="2"/>
  <c r="FV177" i="2"/>
  <c r="FT170" i="2"/>
  <c r="FV170" i="2"/>
  <c r="FU170" i="2"/>
  <c r="FT131" i="2"/>
  <c r="FU131" i="2"/>
  <c r="FV131" i="2"/>
  <c r="FV78" i="2"/>
  <c r="FV77" i="2"/>
  <c r="FU184" i="2"/>
  <c r="FV184" i="2"/>
  <c r="FT184" i="2"/>
  <c r="FU144" i="2"/>
  <c r="FT144" i="2"/>
  <c r="FV144" i="2"/>
  <c r="FV137" i="2"/>
  <c r="FU137" i="2"/>
  <c r="FT137" i="2"/>
  <c r="FV149" i="2"/>
  <c r="FT149" i="2"/>
  <c r="FU149" i="2"/>
  <c r="FV113" i="2"/>
  <c r="FU113" i="2"/>
  <c r="FT113" i="2"/>
  <c r="FV88" i="2"/>
  <c r="FV189" i="2"/>
  <c r="FU189" i="2"/>
  <c r="FT189" i="2"/>
  <c r="FV92" i="2"/>
  <c r="FT92" i="2"/>
  <c r="FU92" i="2"/>
  <c r="FV63" i="2"/>
  <c r="FV64" i="2"/>
  <c r="FV196" i="2"/>
  <c r="FU196" i="2"/>
  <c r="FT196" i="2"/>
  <c r="FU188" i="2"/>
  <c r="FT188" i="2"/>
  <c r="FV188" i="2"/>
  <c r="FV181" i="2"/>
  <c r="FU181" i="2"/>
  <c r="FT181" i="2"/>
  <c r="FT174" i="2"/>
  <c r="FU174" i="2"/>
  <c r="FV174" i="2"/>
  <c r="FU167" i="2"/>
  <c r="FV167" i="2"/>
  <c r="FT167" i="2"/>
  <c r="FT141" i="2"/>
  <c r="FU141" i="2"/>
  <c r="FV141" i="2"/>
  <c r="FV110" i="2"/>
  <c r="FU110" i="2"/>
  <c r="FT110" i="2"/>
  <c r="FV173" i="2"/>
  <c r="FT173" i="2"/>
  <c r="FU173" i="2"/>
  <c r="FV159" i="2"/>
  <c r="FU159" i="2"/>
  <c r="FT159" i="2"/>
  <c r="FV69" i="2"/>
  <c r="FV35" i="2"/>
  <c r="FV23" i="2"/>
  <c r="BV53" i="2"/>
  <c r="BV6" i="2"/>
  <c r="FV45" i="2"/>
  <c r="FV33" i="2"/>
  <c r="FV43" i="2"/>
  <c r="FV31" i="2"/>
  <c r="FV50" i="2"/>
  <c r="FV4" i="2"/>
  <c r="FV28" i="2"/>
  <c r="FV59" i="2"/>
  <c r="BV45" i="2"/>
  <c r="BV38" i="2"/>
  <c r="BV29" i="2"/>
  <c r="BV13" i="2"/>
  <c r="FV70" i="2"/>
  <c r="FV47" i="2"/>
  <c r="FV15" i="2"/>
  <c r="FV8" i="2"/>
  <c r="BV153" i="2"/>
  <c r="BV154" i="2"/>
  <c r="FV76" i="2"/>
  <c r="FO168" i="2"/>
  <c r="FP168" i="2"/>
  <c r="FQ168" i="2"/>
  <c r="FP195" i="2"/>
  <c r="FQ195" i="2"/>
  <c r="FO195" i="2"/>
  <c r="FO164" i="2"/>
  <c r="FQ164" i="2"/>
  <c r="FP164" i="2"/>
  <c r="FP150" i="2"/>
  <c r="FQ150" i="2"/>
  <c r="FO150" i="2"/>
  <c r="FQ126" i="2"/>
  <c r="FP126" i="2"/>
  <c r="FO126" i="2"/>
  <c r="FQ66" i="2"/>
  <c r="FQ65" i="2"/>
  <c r="FQ165" i="2"/>
  <c r="FO165" i="2"/>
  <c r="FP165" i="2"/>
  <c r="FP139" i="2"/>
  <c r="FQ139" i="2"/>
  <c r="FO139" i="2"/>
  <c r="FP133" i="2"/>
  <c r="FO133" i="2"/>
  <c r="FQ133" i="2"/>
  <c r="FQ46" i="2"/>
  <c r="FQ45" i="2"/>
  <c r="FQ142" i="2"/>
  <c r="FP142" i="2"/>
  <c r="FO142" i="2"/>
  <c r="FQ131" i="2"/>
  <c r="FP131" i="2"/>
  <c r="FO131" i="2"/>
  <c r="FQ92" i="2"/>
  <c r="FQ68" i="2"/>
  <c r="FQ69" i="2"/>
  <c r="FP180" i="2"/>
  <c r="FO180" i="2"/>
  <c r="FQ180" i="2"/>
  <c r="FQ129" i="2"/>
  <c r="FO129" i="2"/>
  <c r="FP129" i="2"/>
  <c r="FO102" i="2"/>
  <c r="FQ102" i="2"/>
  <c r="FP102" i="2"/>
  <c r="FQ52" i="2"/>
  <c r="FQ53" i="2"/>
  <c r="FO199" i="2"/>
  <c r="FP199" i="2"/>
  <c r="FQ199" i="2"/>
  <c r="FP184" i="2"/>
  <c r="FO184" i="2"/>
  <c r="FQ184" i="2"/>
  <c r="FO136" i="2"/>
  <c r="FP136" i="2"/>
  <c r="FQ136" i="2"/>
  <c r="FO194" i="2"/>
  <c r="FP194" i="2"/>
  <c r="FQ194" i="2"/>
  <c r="FP192" i="2"/>
  <c r="FO192" i="2"/>
  <c r="FQ192" i="2"/>
  <c r="FQ157" i="2"/>
  <c r="FO157" i="2"/>
  <c r="FP157" i="2"/>
  <c r="FP128" i="2"/>
  <c r="FQ128" i="2"/>
  <c r="FO128" i="2"/>
  <c r="FQ191" i="2"/>
  <c r="FO191" i="2"/>
  <c r="FP191" i="2"/>
  <c r="FP178" i="2"/>
  <c r="FO178" i="2"/>
  <c r="FQ178" i="2"/>
  <c r="FP127" i="2"/>
  <c r="FQ127" i="2"/>
  <c r="FO127" i="2"/>
  <c r="FQ116" i="2"/>
  <c r="FO116" i="2"/>
  <c r="FP116" i="2"/>
  <c r="BT53" i="2"/>
  <c r="FQ85" i="2"/>
  <c r="FQ23" i="2"/>
  <c r="FQ14" i="2"/>
  <c r="FQ13" i="2"/>
  <c r="FO190" i="2"/>
  <c r="FQ190" i="2"/>
  <c r="FP190" i="2"/>
  <c r="FO169" i="2"/>
  <c r="FQ169" i="2"/>
  <c r="FP169" i="2"/>
  <c r="FQ132" i="2"/>
  <c r="FO132" i="2"/>
  <c r="FP132" i="2"/>
  <c r="FQ99" i="2"/>
  <c r="FQ179" i="2"/>
  <c r="FP179" i="2"/>
  <c r="FO179" i="2"/>
  <c r="FO134" i="2"/>
  <c r="FQ134" i="2"/>
  <c r="FP134" i="2"/>
  <c r="FO185" i="2"/>
  <c r="FP185" i="2"/>
  <c r="FQ185" i="2"/>
  <c r="FQ174" i="2"/>
  <c r="FO174" i="2"/>
  <c r="FP174" i="2"/>
  <c r="FP154" i="2"/>
  <c r="FO154" i="2"/>
  <c r="FQ154" i="2"/>
  <c r="FP121" i="2"/>
  <c r="FQ121" i="2"/>
  <c r="FO121" i="2"/>
  <c r="FO104" i="2"/>
  <c r="FP104" i="2"/>
  <c r="FQ104" i="2"/>
  <c r="FO171" i="2"/>
  <c r="FP171" i="2"/>
  <c r="FQ171" i="2"/>
  <c r="FP163" i="2"/>
  <c r="FQ163" i="2"/>
  <c r="FO163" i="2"/>
  <c r="FQ96" i="2"/>
  <c r="FQ90" i="2"/>
  <c r="FQ89" i="2"/>
  <c r="FQ61" i="2"/>
  <c r="FQ62" i="2"/>
  <c r="FO182" i="2"/>
  <c r="FP182" i="2"/>
  <c r="FQ182" i="2"/>
  <c r="FO188" i="2"/>
  <c r="FP188" i="2"/>
  <c r="FQ188" i="2"/>
  <c r="FP177" i="2"/>
  <c r="FQ177" i="2"/>
  <c r="FO177" i="2"/>
  <c r="FP153" i="2"/>
  <c r="FQ153" i="2"/>
  <c r="FO153" i="2"/>
  <c r="FQ124" i="2"/>
  <c r="FP124" i="2"/>
  <c r="FO124" i="2"/>
  <c r="FQ71" i="2"/>
  <c r="FQ72" i="2"/>
  <c r="FQ48" i="2"/>
  <c r="FQ47" i="2"/>
  <c r="FO193" i="2"/>
  <c r="FQ193" i="2"/>
  <c r="FP193" i="2"/>
  <c r="FQ115" i="2"/>
  <c r="FO115" i="2"/>
  <c r="FP115" i="2"/>
  <c r="FP187" i="2"/>
  <c r="FQ187" i="2"/>
  <c r="FO187" i="2"/>
  <c r="FP175" i="2"/>
  <c r="FO175" i="2"/>
  <c r="FQ175" i="2"/>
  <c r="FQ158" i="2"/>
  <c r="FP158" i="2"/>
  <c r="FO158" i="2"/>
  <c r="FP122" i="2"/>
  <c r="FQ122" i="2"/>
  <c r="FO122" i="2"/>
  <c r="FQ112" i="2"/>
  <c r="FP112" i="2"/>
  <c r="FO112" i="2"/>
  <c r="FQ107" i="2"/>
  <c r="FO107" i="2"/>
  <c r="FP107" i="2"/>
  <c r="FP198" i="2"/>
  <c r="FQ198" i="2"/>
  <c r="FO198" i="2"/>
  <c r="FQ172" i="2"/>
  <c r="FO172" i="2"/>
  <c r="FP172" i="2"/>
  <c r="FO160" i="2"/>
  <c r="FP160" i="2"/>
  <c r="FQ160" i="2"/>
  <c r="FQ51" i="2"/>
  <c r="FQ50" i="2"/>
  <c r="FQ40" i="2"/>
  <c r="FQ37" i="2"/>
  <c r="FQ27" i="2"/>
  <c r="FQ10" i="2"/>
  <c r="FQ43" i="2"/>
  <c r="FQ63" i="2"/>
  <c r="FQ88" i="2"/>
  <c r="FQ79" i="2"/>
  <c r="FQ74" i="2"/>
  <c r="FQ56" i="2"/>
  <c r="FQ42" i="2"/>
  <c r="FJ161" i="2"/>
  <c r="FL161" i="2"/>
  <c r="FK161" i="2"/>
  <c r="FK145" i="2"/>
  <c r="FL145" i="2"/>
  <c r="FJ145" i="2"/>
  <c r="FK129" i="2"/>
  <c r="FJ129" i="2"/>
  <c r="FL129" i="2"/>
  <c r="FK151" i="2"/>
  <c r="FJ151" i="2"/>
  <c r="FL151" i="2"/>
  <c r="FK135" i="2"/>
  <c r="FJ135" i="2"/>
  <c r="FL135" i="2"/>
  <c r="FL127" i="2"/>
  <c r="FK127" i="2"/>
  <c r="FJ127" i="2"/>
  <c r="FL35" i="2"/>
  <c r="FL36" i="2"/>
  <c r="FL194" i="2"/>
  <c r="FK194" i="2"/>
  <c r="FJ194" i="2"/>
  <c r="BR156" i="2"/>
  <c r="BR136" i="2"/>
  <c r="BR67" i="2"/>
  <c r="FL30" i="2"/>
  <c r="BR32" i="2"/>
  <c r="BR192" i="2"/>
  <c r="BR148" i="2"/>
  <c r="BR46" i="2"/>
  <c r="BR37" i="2"/>
  <c r="BR168" i="2"/>
  <c r="BR173" i="2"/>
  <c r="BR27" i="2"/>
  <c r="BR135" i="2"/>
  <c r="BR174" i="2"/>
  <c r="BR145" i="2"/>
  <c r="BR183" i="2"/>
  <c r="BR144" i="2"/>
  <c r="BR20" i="2"/>
  <c r="BR106" i="2"/>
  <c r="BR80" i="2"/>
  <c r="BR134" i="2"/>
  <c r="BR149" i="2"/>
  <c r="BR23" i="2"/>
  <c r="BR34" i="2"/>
  <c r="BR26" i="2"/>
  <c r="BR129" i="2"/>
  <c r="BR96" i="2"/>
  <c r="BR107" i="2"/>
  <c r="BR198" i="2"/>
  <c r="BR180" i="2"/>
  <c r="BR105" i="2"/>
  <c r="BR28" i="2"/>
  <c r="BR12" i="2"/>
  <c r="BR85" i="2"/>
  <c r="BR13" i="2"/>
  <c r="BR101" i="2"/>
  <c r="BR94" i="2"/>
  <c r="BR83" i="2"/>
  <c r="BR82" i="2"/>
  <c r="BR31" i="2"/>
  <c r="BR137" i="2"/>
  <c r="BR109" i="2"/>
  <c r="BR159" i="2"/>
  <c r="BR133" i="2"/>
  <c r="BR29" i="2"/>
  <c r="BR197" i="2"/>
  <c r="BR102" i="2"/>
  <c r="BR8" i="2"/>
  <c r="BR14" i="2"/>
  <c r="BR139" i="2"/>
  <c r="BR5" i="2"/>
  <c r="BR89" i="2"/>
  <c r="BR58" i="2"/>
  <c r="BR155" i="2"/>
  <c r="BR194" i="2"/>
  <c r="BR171" i="2"/>
  <c r="BR30" i="2"/>
  <c r="BR111" i="2"/>
  <c r="BR199" i="2"/>
  <c r="BR49" i="2"/>
  <c r="BR59" i="2"/>
  <c r="BR181" i="2"/>
  <c r="BR76" i="2"/>
  <c r="BR38" i="2"/>
  <c r="BR150" i="2"/>
  <c r="BR92" i="2"/>
  <c r="BR87" i="2"/>
  <c r="BR69" i="2"/>
  <c r="BR161" i="2"/>
  <c r="BR158" i="2"/>
  <c r="BR185" i="2"/>
  <c r="BR42" i="2"/>
  <c r="BR164" i="2"/>
  <c r="BR142" i="2"/>
  <c r="BR177" i="2"/>
  <c r="BR70" i="2"/>
  <c r="BR162" i="2"/>
  <c r="BR131" i="2"/>
  <c r="BR61" i="2"/>
  <c r="BR56" i="2"/>
  <c r="BR179" i="2"/>
  <c r="BR24" i="2"/>
  <c r="BR25" i="2"/>
  <c r="BR81" i="2"/>
  <c r="BR41" i="2"/>
  <c r="BR74" i="2"/>
  <c r="BR72" i="2"/>
  <c r="BR40" i="2"/>
  <c r="BR93" i="2"/>
  <c r="BR90" i="2"/>
  <c r="BR88" i="2"/>
  <c r="BR98" i="2"/>
  <c r="BR182" i="2"/>
  <c r="BR191" i="2"/>
  <c r="BR152" i="2"/>
  <c r="BR147" i="2"/>
  <c r="BR188" i="2"/>
  <c r="BR50" i="2"/>
  <c r="BR154" i="2"/>
  <c r="BR53" i="2"/>
  <c r="BR79" i="2"/>
  <c r="BR57" i="2"/>
  <c r="BR51" i="2"/>
  <c r="BR172" i="2"/>
  <c r="BR62" i="2"/>
  <c r="BR60" i="2"/>
  <c r="FL74" i="2"/>
  <c r="BR112" i="2"/>
  <c r="BR99" i="2"/>
  <c r="BR21" i="2"/>
  <c r="BR151" i="2"/>
  <c r="BR44" i="2"/>
  <c r="BR138" i="2"/>
  <c r="BR167" i="2"/>
  <c r="BR65" i="2"/>
  <c r="BR75" i="2"/>
  <c r="BR153" i="2"/>
  <c r="BR91" i="2"/>
  <c r="BR86" i="2"/>
  <c r="BR84" i="2"/>
  <c r="BR17" i="2"/>
  <c r="BR140" i="2"/>
  <c r="BR143" i="2"/>
  <c r="BR170" i="2"/>
  <c r="BR176" i="2"/>
  <c r="BR200" i="2"/>
  <c r="BR9" i="2"/>
  <c r="BR110" i="2"/>
  <c r="BR108" i="2"/>
  <c r="BR3" i="2"/>
  <c r="BR45" i="2"/>
  <c r="FJ150" i="2"/>
  <c r="FK150" i="2"/>
  <c r="FL150" i="2"/>
  <c r="FJ142" i="2"/>
  <c r="FK142" i="2"/>
  <c r="FL142" i="2"/>
  <c r="FK126" i="2"/>
  <c r="FJ126" i="2"/>
  <c r="FL126" i="2"/>
  <c r="FK189" i="2"/>
  <c r="FL189" i="2"/>
  <c r="FJ189" i="2"/>
  <c r="FK173" i="2"/>
  <c r="FJ173" i="2"/>
  <c r="FL173" i="2"/>
  <c r="FJ165" i="2"/>
  <c r="FL165" i="2"/>
  <c r="FK165" i="2"/>
  <c r="FJ149" i="2"/>
  <c r="FL149" i="2"/>
  <c r="FK149" i="2"/>
  <c r="FL125" i="2"/>
  <c r="FK125" i="2"/>
  <c r="FJ125" i="2"/>
  <c r="FL68" i="2"/>
  <c r="FL69" i="2"/>
  <c r="FL80" i="2"/>
  <c r="FL79" i="2"/>
  <c r="FL62" i="2"/>
  <c r="FL61" i="2"/>
  <c r="FL93" i="2"/>
  <c r="FJ186" i="2"/>
  <c r="FK186" i="2"/>
  <c r="FL186" i="2"/>
  <c r="FK178" i="2"/>
  <c r="FL178" i="2"/>
  <c r="FJ178" i="2"/>
  <c r="FL154" i="2"/>
  <c r="FK154" i="2"/>
  <c r="FJ154" i="2"/>
  <c r="FL51" i="2"/>
  <c r="FL52" i="2"/>
  <c r="FJ169" i="2"/>
  <c r="FK169" i="2"/>
  <c r="FL169" i="2"/>
  <c r="FL136" i="2"/>
  <c r="FJ136" i="2"/>
  <c r="FK136" i="2"/>
  <c r="FJ128" i="2"/>
  <c r="FK128" i="2"/>
  <c r="FL89" i="2"/>
  <c r="BR130" i="2"/>
  <c r="BR184" i="2"/>
  <c r="BR165" i="2"/>
  <c r="BR16" i="2"/>
  <c r="BR11" i="2"/>
  <c r="BR22" i="2"/>
  <c r="BR78" i="2"/>
  <c r="BR77" i="2"/>
  <c r="BR68" i="2"/>
  <c r="BR66" i="2"/>
  <c r="BR55" i="2"/>
  <c r="BR39" i="2"/>
  <c r="FL17" i="2"/>
  <c r="FL83" i="2"/>
  <c r="FL72" i="2"/>
  <c r="FL57" i="2"/>
  <c r="FL87" i="2"/>
  <c r="BR48" i="2"/>
  <c r="FJ134" i="2"/>
  <c r="FL134" i="2"/>
  <c r="FK134" i="2"/>
  <c r="FL197" i="2"/>
  <c r="FK197" i="2"/>
  <c r="FJ197" i="2"/>
  <c r="FJ181" i="2"/>
  <c r="FL181" i="2"/>
  <c r="FK181" i="2"/>
  <c r="FL11" i="2"/>
  <c r="FL12" i="2"/>
  <c r="FL164" i="2"/>
  <c r="FK164" i="2"/>
  <c r="FJ164" i="2"/>
  <c r="FJ156" i="2"/>
  <c r="FL156" i="2"/>
  <c r="FK156" i="2"/>
  <c r="FL148" i="2"/>
  <c r="FJ148" i="2"/>
  <c r="FK148" i="2"/>
  <c r="FL140" i="2"/>
  <c r="FJ140" i="2"/>
  <c r="FK140" i="2"/>
  <c r="FK132" i="2"/>
  <c r="FJ132" i="2"/>
  <c r="FL132" i="2"/>
  <c r="FL59" i="2"/>
  <c r="FL58" i="2"/>
  <c r="FK162" i="2"/>
  <c r="FJ162" i="2"/>
  <c r="FL162" i="2"/>
  <c r="FK138" i="2"/>
  <c r="FJ138" i="2"/>
  <c r="FL138" i="2"/>
  <c r="FL49" i="2"/>
  <c r="FL50" i="2"/>
  <c r="FL86" i="2"/>
  <c r="FL85" i="2"/>
  <c r="FJ200" i="2"/>
  <c r="FL200" i="2"/>
  <c r="FK200" i="2"/>
  <c r="FJ168" i="2"/>
  <c r="FL168" i="2"/>
  <c r="FK168" i="2"/>
  <c r="FL152" i="2"/>
  <c r="FJ152" i="2"/>
  <c r="FK152" i="2"/>
  <c r="FK120" i="2"/>
  <c r="FL120" i="2"/>
  <c r="FJ120" i="2"/>
  <c r="FL42" i="2"/>
  <c r="FL43" i="2"/>
  <c r="FL39" i="2"/>
  <c r="FL38" i="2"/>
  <c r="FL199" i="2"/>
  <c r="FJ199" i="2"/>
  <c r="FK199" i="2"/>
  <c r="FK191" i="2"/>
  <c r="FJ191" i="2"/>
  <c r="FL191" i="2"/>
  <c r="FK183" i="2"/>
  <c r="FL183" i="2"/>
  <c r="FJ183" i="2"/>
  <c r="FL175" i="2"/>
  <c r="FK175" i="2"/>
  <c r="FJ175" i="2"/>
  <c r="FK167" i="2"/>
  <c r="FL167" i="2"/>
  <c r="FJ167" i="2"/>
  <c r="FL159" i="2"/>
  <c r="FJ159" i="2"/>
  <c r="FK159" i="2"/>
  <c r="FJ143" i="2"/>
  <c r="FK143" i="2"/>
  <c r="FL143" i="2"/>
  <c r="FL65" i="2"/>
  <c r="FL64" i="2"/>
  <c r="FL22" i="2"/>
  <c r="FL82" i="2"/>
  <c r="FL23" i="2"/>
  <c r="FL15" i="2"/>
  <c r="FL66" i="2"/>
  <c r="FL29" i="2"/>
  <c r="FL9" i="2"/>
  <c r="FL53" i="2"/>
  <c r="FL47" i="2"/>
  <c r="FL73" i="2"/>
  <c r="FL54" i="2"/>
  <c r="FL34" i="2"/>
  <c r="FG197" i="2"/>
  <c r="EP197" i="2"/>
  <c r="FE197" i="2"/>
  <c r="FF197" i="2"/>
  <c r="EP150" i="2"/>
  <c r="FF150" i="2"/>
  <c r="FG150" i="2"/>
  <c r="FE150" i="2"/>
  <c r="FE140" i="2"/>
  <c r="FG140" i="2"/>
  <c r="EP140" i="2"/>
  <c r="FF140" i="2"/>
  <c r="FE104" i="2"/>
  <c r="EP104" i="2"/>
  <c r="FF104" i="2"/>
  <c r="FG104" i="2"/>
  <c r="FE123" i="2"/>
  <c r="FG146" i="2"/>
  <c r="FE146" i="2"/>
  <c r="EP146" i="2"/>
  <c r="FF146" i="2"/>
  <c r="FG110" i="2"/>
  <c r="EP110" i="2"/>
  <c r="FF110" i="2"/>
  <c r="FE110" i="2"/>
  <c r="FE96" i="2"/>
  <c r="FG96" i="2"/>
  <c r="EP96" i="2"/>
  <c r="FF96" i="2"/>
  <c r="FF109" i="2"/>
  <c r="EP109" i="2"/>
  <c r="FE109" i="2"/>
  <c r="FG109" i="2"/>
  <c r="EP184" i="2"/>
  <c r="FG184" i="2"/>
  <c r="FE184" i="2"/>
  <c r="FF184" i="2"/>
  <c r="EP175" i="2"/>
  <c r="FF175" i="2"/>
  <c r="FG175" i="2"/>
  <c r="FE175" i="2"/>
  <c r="FF126" i="2"/>
  <c r="EP126" i="2"/>
  <c r="FE126" i="2"/>
  <c r="FG126" i="2"/>
  <c r="FG65" i="2"/>
  <c r="BP79" i="2"/>
  <c r="BP64" i="2"/>
  <c r="BP68" i="2"/>
  <c r="BP70" i="2"/>
  <c r="BP180" i="2"/>
  <c r="BP134" i="2"/>
  <c r="BP154" i="2"/>
  <c r="BP103" i="2"/>
  <c r="BP133" i="2"/>
  <c r="BP144" i="2"/>
  <c r="BP169" i="2"/>
  <c r="BP161" i="2"/>
  <c r="BP65" i="2"/>
  <c r="BP45" i="2"/>
  <c r="BP34" i="2"/>
  <c r="BP35" i="2"/>
  <c r="BP23" i="2"/>
  <c r="BP21" i="2"/>
  <c r="FG58" i="2"/>
  <c r="FG44" i="2"/>
  <c r="FG20" i="2"/>
  <c r="FG69" i="2"/>
  <c r="FG49" i="2"/>
  <c r="FG40" i="2"/>
  <c r="FG57" i="2"/>
  <c r="FG41" i="2"/>
  <c r="FG107" i="2"/>
  <c r="FE107" i="2"/>
  <c r="FF107" i="2"/>
  <c r="EP107" i="2"/>
  <c r="EP84" i="2"/>
  <c r="FG84" i="2"/>
  <c r="FG12" i="2"/>
  <c r="FG13" i="2"/>
  <c r="FG75" i="2"/>
  <c r="FG76" i="2"/>
  <c r="FG191" i="2"/>
  <c r="FE191" i="2"/>
  <c r="FF191" i="2"/>
  <c r="EP191" i="2"/>
  <c r="EP148" i="2"/>
  <c r="FE148" i="2"/>
  <c r="FF148" i="2"/>
  <c r="FG148" i="2"/>
  <c r="EP113" i="2"/>
  <c r="FE113" i="2"/>
  <c r="FF113" i="2"/>
  <c r="FG113" i="2"/>
  <c r="FG153" i="2"/>
  <c r="EP153" i="2"/>
  <c r="FE153" i="2"/>
  <c r="FF153" i="2"/>
  <c r="EP111" i="2"/>
  <c r="FE111" i="2"/>
  <c r="FF111" i="2"/>
  <c r="FG111" i="2"/>
  <c r="FF99" i="2"/>
  <c r="FE99" i="2"/>
  <c r="EP99" i="2"/>
  <c r="FG99" i="2"/>
  <c r="FG92" i="2"/>
  <c r="FF92" i="2"/>
  <c r="FE92" i="2"/>
  <c r="EP92" i="2"/>
  <c r="FG105" i="2"/>
  <c r="FF105" i="2"/>
  <c r="EP105" i="2"/>
  <c r="FE105" i="2"/>
  <c r="FG79" i="2"/>
  <c r="FG80" i="2"/>
  <c r="FG48" i="2"/>
  <c r="FG54" i="2"/>
  <c r="FG47" i="2"/>
  <c r="FG27" i="2"/>
  <c r="FG11" i="2"/>
  <c r="FG4" i="2"/>
  <c r="FG50" i="2"/>
  <c r="FG35" i="2"/>
  <c r="FG14" i="2"/>
  <c r="FG53" i="2"/>
  <c r="FG43" i="2"/>
  <c r="FG66" i="2"/>
  <c r="FG52" i="2"/>
  <c r="FG21" i="2"/>
  <c r="FG23" i="2"/>
  <c r="FG9" i="2"/>
  <c r="FA159" i="2"/>
  <c r="FB159" i="2"/>
  <c r="EZ159" i="2"/>
  <c r="EZ143" i="2"/>
  <c r="FA143" i="2"/>
  <c r="FB143" i="2"/>
  <c r="FB80" i="2"/>
  <c r="FB126" i="2"/>
  <c r="EZ126" i="2"/>
  <c r="FA126" i="2"/>
  <c r="EZ107" i="2"/>
  <c r="FA107" i="2"/>
  <c r="FB107" i="2"/>
  <c r="EZ172" i="2"/>
  <c r="FA172" i="2"/>
  <c r="FB172" i="2"/>
  <c r="EZ156" i="2"/>
  <c r="FA156" i="2"/>
  <c r="FB156" i="2"/>
  <c r="FA132" i="2"/>
  <c r="FB132" i="2"/>
  <c r="EZ132" i="2"/>
  <c r="FB89" i="2"/>
  <c r="EZ89" i="2"/>
  <c r="FA89" i="2"/>
  <c r="EZ87" i="2"/>
  <c r="FB87" i="2"/>
  <c r="FA87" i="2"/>
  <c r="FB11" i="2"/>
  <c r="FB12" i="2"/>
  <c r="FA155" i="2"/>
  <c r="EZ155" i="2"/>
  <c r="FB155" i="2"/>
  <c r="FA110" i="2"/>
  <c r="EZ110" i="2"/>
  <c r="FB110" i="2"/>
  <c r="FB154" i="2"/>
  <c r="EZ154" i="2"/>
  <c r="FA154" i="2"/>
  <c r="EZ91" i="2"/>
  <c r="FB91" i="2"/>
  <c r="FA91" i="2"/>
  <c r="FA153" i="2"/>
  <c r="FB153" i="2"/>
  <c r="EZ153" i="2"/>
  <c r="EZ112" i="2"/>
  <c r="FB112" i="2"/>
  <c r="FA112" i="2"/>
  <c r="EZ167" i="2"/>
  <c r="FB167" i="2"/>
  <c r="FA167" i="2"/>
  <c r="EZ136" i="2"/>
  <c r="FA136" i="2"/>
  <c r="FB136" i="2"/>
  <c r="FA111" i="2"/>
  <c r="FB111" i="2"/>
  <c r="EZ111" i="2"/>
  <c r="FB86" i="2"/>
  <c r="EZ86" i="2"/>
  <c r="FA86" i="2"/>
  <c r="FB30" i="2"/>
  <c r="FB66" i="2"/>
  <c r="FB46" i="2"/>
  <c r="FB14" i="2"/>
  <c r="FB38" i="2"/>
  <c r="FB65" i="2"/>
  <c r="FB25" i="2"/>
  <c r="FB18" i="2"/>
  <c r="FB180" i="2"/>
  <c r="EZ180" i="2"/>
  <c r="FA180" i="2"/>
  <c r="FB160" i="2"/>
  <c r="EZ160" i="2"/>
  <c r="FA160" i="2"/>
  <c r="FA134" i="2"/>
  <c r="EZ134" i="2"/>
  <c r="FB134" i="2"/>
  <c r="EZ96" i="2"/>
  <c r="FB96" i="2"/>
  <c r="FA96" i="2"/>
  <c r="EZ166" i="2"/>
  <c r="FB166" i="2"/>
  <c r="FA166" i="2"/>
  <c r="FB133" i="2"/>
  <c r="EZ133" i="2"/>
  <c r="FA133" i="2"/>
  <c r="FB54" i="2"/>
  <c r="FB53" i="2"/>
  <c r="FB165" i="2"/>
  <c r="EZ165" i="2"/>
  <c r="FA165" i="2"/>
  <c r="FB139" i="2"/>
  <c r="FA139" i="2"/>
  <c r="EZ139" i="2"/>
  <c r="FB100" i="2"/>
  <c r="FA100" i="2"/>
  <c r="EZ100" i="2"/>
  <c r="FB93" i="2"/>
  <c r="EZ93" i="2"/>
  <c r="FA93" i="2"/>
  <c r="FB71" i="2"/>
  <c r="FA164" i="2"/>
  <c r="FB164" i="2"/>
  <c r="EZ164" i="2"/>
  <c r="EZ158" i="2"/>
  <c r="FB158" i="2"/>
  <c r="FA158" i="2"/>
  <c r="FB138" i="2"/>
  <c r="FA138" i="2"/>
  <c r="EZ138" i="2"/>
  <c r="FB157" i="2"/>
  <c r="FA157" i="2"/>
  <c r="EZ157" i="2"/>
  <c r="FB137" i="2"/>
  <c r="FA137" i="2"/>
  <c r="EZ137" i="2"/>
  <c r="FA109" i="2"/>
  <c r="EZ109" i="2"/>
  <c r="FB109" i="2"/>
  <c r="FB74" i="2"/>
  <c r="EZ169" i="2"/>
  <c r="FA169" i="2"/>
  <c r="FB169" i="2"/>
  <c r="FA114" i="2"/>
  <c r="EZ114" i="2"/>
  <c r="FB114" i="2"/>
  <c r="EZ88" i="2"/>
  <c r="FB88" i="2"/>
  <c r="FA88" i="2"/>
  <c r="FB81" i="2"/>
  <c r="FB56" i="2"/>
  <c r="FB57" i="2"/>
  <c r="FA168" i="2"/>
  <c r="FB168" i="2"/>
  <c r="EZ168" i="2"/>
  <c r="FA162" i="2"/>
  <c r="EZ162" i="2"/>
  <c r="FB162" i="2"/>
  <c r="EZ122" i="2"/>
  <c r="FA113" i="2"/>
  <c r="EZ113" i="2"/>
  <c r="FB113" i="2"/>
  <c r="FB90" i="2"/>
  <c r="EZ90" i="2"/>
  <c r="FA90" i="2"/>
  <c r="FB63" i="2"/>
  <c r="FB62" i="2"/>
  <c r="FB21" i="2"/>
  <c r="FB20" i="2"/>
  <c r="FB161" i="2"/>
  <c r="EZ161" i="2"/>
  <c r="FA161" i="2"/>
  <c r="EZ135" i="2"/>
  <c r="FA135" i="2"/>
  <c r="FB135" i="2"/>
  <c r="EZ92" i="2"/>
  <c r="FB92" i="2"/>
  <c r="FA92" i="2"/>
  <c r="FB59" i="2"/>
  <c r="FB60" i="2"/>
  <c r="FB36" i="2"/>
  <c r="FB37" i="2"/>
  <c r="FB55" i="2"/>
  <c r="FB47" i="2"/>
  <c r="FB64" i="2"/>
  <c r="FB26" i="2"/>
  <c r="FB19" i="2"/>
  <c r="FB32" i="2"/>
  <c r="FB7" i="2"/>
  <c r="FB35" i="2"/>
  <c r="FB69" i="2"/>
  <c r="FB67" i="2"/>
  <c r="FB49" i="2"/>
  <c r="FB44" i="2"/>
  <c r="FB17" i="2"/>
  <c r="FB58" i="2"/>
  <c r="FB33" i="2"/>
  <c r="FB15" i="2"/>
  <c r="FB13" i="2"/>
  <c r="FB9" i="2"/>
  <c r="EW82" i="2"/>
  <c r="EW174" i="2"/>
  <c r="EV174" i="2"/>
  <c r="EU174" i="2"/>
  <c r="EU135" i="2"/>
  <c r="EW135" i="2"/>
  <c r="EU173" i="2"/>
  <c r="EV173" i="2"/>
  <c r="EW173" i="2"/>
  <c r="EU133" i="2"/>
  <c r="EW133" i="2"/>
  <c r="EV133" i="2"/>
  <c r="EU107" i="2"/>
  <c r="EV107" i="2"/>
  <c r="EW107" i="2"/>
  <c r="EW192" i="2"/>
  <c r="EV192" i="2"/>
  <c r="EU192" i="2"/>
  <c r="EV155" i="2"/>
  <c r="EW155" i="2"/>
  <c r="EU155" i="2"/>
  <c r="EU101" i="2"/>
  <c r="EV101" i="2"/>
  <c r="EW101" i="2"/>
  <c r="EW71" i="2"/>
  <c r="EW22" i="2"/>
  <c r="EW30" i="2"/>
  <c r="EW69" i="2"/>
  <c r="EW67" i="2"/>
  <c r="EW52" i="2"/>
  <c r="EW34" i="2"/>
  <c r="EU141" i="2"/>
  <c r="EW141" i="2"/>
  <c r="EV141" i="2"/>
  <c r="EW78" i="2"/>
  <c r="EV198" i="2"/>
  <c r="EU198" i="2"/>
  <c r="EW198" i="2"/>
  <c r="EU191" i="2"/>
  <c r="EV191" i="2"/>
  <c r="EW191" i="2"/>
  <c r="EU163" i="2"/>
  <c r="EW163" i="2"/>
  <c r="EV163" i="2"/>
  <c r="EV115" i="2"/>
  <c r="EW115" i="2"/>
  <c r="EU115" i="2"/>
  <c r="EW77" i="2"/>
  <c r="EU147" i="2"/>
  <c r="EV147" i="2"/>
  <c r="EW147" i="2"/>
  <c r="EU123" i="2"/>
  <c r="EV123" i="2"/>
  <c r="EU112" i="2"/>
  <c r="EW112" i="2"/>
  <c r="EV112" i="2"/>
  <c r="EV91" i="2"/>
  <c r="EW91" i="2"/>
  <c r="EU91" i="2"/>
  <c r="EV151" i="2"/>
  <c r="EU151" i="2"/>
  <c r="EW151" i="2"/>
  <c r="EU87" i="2"/>
  <c r="EW87" i="2"/>
  <c r="EV87" i="2"/>
  <c r="EU185" i="2"/>
  <c r="EV185" i="2"/>
  <c r="EW185" i="2"/>
  <c r="EU142" i="2"/>
  <c r="EW142" i="2"/>
  <c r="EV142" i="2"/>
  <c r="EW65" i="2"/>
  <c r="EW29" i="2"/>
  <c r="EW4" i="2"/>
  <c r="EW62" i="2"/>
  <c r="EW23" i="2"/>
  <c r="EW55" i="2"/>
  <c r="EW74" i="2"/>
  <c r="EV135" i="2"/>
  <c r="EW61" i="2"/>
  <c r="EW36" i="2"/>
  <c r="EW68" i="2"/>
  <c r="EW56" i="2"/>
  <c r="EW24" i="2"/>
  <c r="EV137" i="2"/>
  <c r="EU137" i="2"/>
  <c r="EW137" i="2"/>
  <c r="EW76" i="2"/>
  <c r="EV196" i="2"/>
  <c r="EU196" i="2"/>
  <c r="EW196" i="2"/>
  <c r="EU190" i="2"/>
  <c r="EV190" i="2"/>
  <c r="EW190" i="2"/>
  <c r="EU156" i="2"/>
  <c r="EV156" i="2"/>
  <c r="EW156" i="2"/>
  <c r="EV121" i="2"/>
  <c r="EW121" i="2"/>
  <c r="EU121" i="2"/>
  <c r="EV97" i="2"/>
  <c r="EW97" i="2"/>
  <c r="EU97" i="2"/>
  <c r="EU195" i="2"/>
  <c r="EV195" i="2"/>
  <c r="EW195" i="2"/>
  <c r="EW149" i="2"/>
  <c r="EV149" i="2"/>
  <c r="EU149" i="2"/>
  <c r="EW84" i="2"/>
  <c r="EV194" i="2"/>
  <c r="EW194" i="2"/>
  <c r="EU194" i="2"/>
  <c r="EW44" i="2"/>
  <c r="EW45" i="2"/>
  <c r="EV200" i="2"/>
  <c r="EU200" i="2"/>
  <c r="EW200" i="2"/>
  <c r="EW125" i="2"/>
  <c r="EV125" i="2"/>
  <c r="EU125" i="2"/>
  <c r="EU89" i="2"/>
  <c r="EV89" i="2"/>
  <c r="EW89" i="2"/>
  <c r="EU167" i="2"/>
  <c r="EW167" i="2"/>
  <c r="EV167" i="2"/>
  <c r="EW153" i="2"/>
  <c r="EU153" i="2"/>
  <c r="EV153" i="2"/>
  <c r="EV146" i="2"/>
  <c r="EU146" i="2"/>
  <c r="EW146" i="2"/>
  <c r="EW79" i="2"/>
  <c r="EV159" i="2"/>
  <c r="EW159" i="2"/>
  <c r="EU159" i="2"/>
  <c r="EU109" i="2"/>
  <c r="EV109" i="2"/>
  <c r="EW109" i="2"/>
  <c r="EW130" i="2"/>
  <c r="EU130" i="2"/>
  <c r="EV130" i="2"/>
  <c r="EW85" i="2"/>
  <c r="EW41" i="2"/>
  <c r="EW14" i="2"/>
  <c r="EW32" i="2"/>
  <c r="EW31" i="2"/>
  <c r="EW11" i="2"/>
  <c r="EW54" i="2"/>
  <c r="EW7" i="2"/>
  <c r="EW17" i="2"/>
  <c r="EW10" i="2"/>
  <c r="EW64" i="2"/>
  <c r="EW57" i="2"/>
  <c r="EW66" i="2"/>
  <c r="EW63" i="2"/>
  <c r="EW25" i="2"/>
  <c r="EW70" i="2"/>
  <c r="EW53" i="2"/>
  <c r="EW33" i="2"/>
  <c r="EW19" i="2"/>
  <c r="EW13" i="2"/>
  <c r="FI88" i="2" a="1"/>
  <c r="FI88" i="2" s="1"/>
  <c r="GC79" i="2" a="1"/>
  <c r="GC79" i="2" s="1"/>
  <c r="FS82" i="2" a="1"/>
  <c r="FS82" i="2" s="1"/>
  <c r="ET76" i="2" a="1"/>
  <c r="ET76" i="2" s="1"/>
  <c r="FN91" i="2" a="1"/>
  <c r="FN91" i="2" s="1"/>
  <c r="FX77" i="2" a="1"/>
  <c r="FX77" i="2" s="1"/>
  <c r="EY72" i="2" a="1"/>
  <c r="EY72" i="2" s="1"/>
  <c r="BX43" i="2"/>
  <c r="FN90" i="2" a="1"/>
  <c r="FN90" i="2" s="1"/>
  <c r="FX76" i="2" a="1"/>
  <c r="FX76" i="2" s="1"/>
  <c r="FS81" i="2" a="1"/>
  <c r="FS81" i="2" s="1"/>
  <c r="GC78" i="2" a="1"/>
  <c r="GC78" i="2" s="1"/>
  <c r="J120" i="14"/>
  <c r="BV195" i="2"/>
  <c r="BV189" i="2"/>
  <c r="BX138" i="2"/>
  <c r="BV157" i="2"/>
  <c r="BV176" i="2"/>
  <c r="CW160" i="2" a="1"/>
  <c r="CW160" i="2" s="1"/>
  <c r="CZ160" i="2" s="1"/>
  <c r="BR195" i="2"/>
  <c r="DE179" i="2" a="1"/>
  <c r="DE179" i="2" s="1"/>
  <c r="DH179" i="2" s="1"/>
  <c r="DA170" i="2" a="1"/>
  <c r="DA170" i="2" s="1"/>
  <c r="DD170" i="2" s="1"/>
  <c r="CS139" i="2" a="1"/>
  <c r="CS139" i="2" s="1"/>
  <c r="CV139" i="2" s="1"/>
  <c r="CO48" i="2" a="1"/>
  <c r="CO48" i="2" s="1"/>
  <c r="CR48" i="2" s="1"/>
  <c r="DO198" i="2"/>
  <c r="CY198" i="2"/>
  <c r="CK198" i="2"/>
  <c r="CN198" i="2" s="1"/>
  <c r="DC190" i="2"/>
  <c r="CL190" i="2"/>
  <c r="DC182" i="2"/>
  <c r="CL182" i="2"/>
  <c r="DC174" i="2"/>
  <c r="CL174" i="2"/>
  <c r="DR166" i="2"/>
  <c r="CY166" i="2"/>
  <c r="DB158" i="2"/>
  <c r="CK158" i="2"/>
  <c r="CN158" i="2" s="1"/>
  <c r="DF150" i="2"/>
  <c r="CM150" i="2"/>
  <c r="DR142" i="2"/>
  <c r="CY142" i="2"/>
  <c r="DK134" i="2"/>
  <c r="CT134" i="2"/>
  <c r="BZ195" i="2"/>
  <c r="BL157" i="2"/>
  <c r="BL195" i="2"/>
  <c r="DQ197" i="2" a="1"/>
  <c r="DQ197" i="2" s="1"/>
  <c r="DT197" i="2" s="1"/>
  <c r="BX157" i="2"/>
  <c r="BR189" i="2"/>
  <c r="BR157" i="2"/>
  <c r="BN157" i="2"/>
  <c r="DI187" i="2" a="1"/>
  <c r="DI187" i="2" s="1"/>
  <c r="DL187" i="2" s="1"/>
  <c r="CW179" i="2" a="1"/>
  <c r="CW179" i="2" s="1"/>
  <c r="CZ179" i="2" s="1"/>
  <c r="CO178" i="2" a="1"/>
  <c r="CO178" i="2" s="1"/>
  <c r="CR178" i="2" s="1"/>
  <c r="CW170" i="2" a="1"/>
  <c r="CW170" i="2" s="1"/>
  <c r="CZ170" i="2" s="1"/>
  <c r="DQ160" i="2" a="1"/>
  <c r="DQ160" i="2" s="1"/>
  <c r="DT160" i="2" s="1"/>
  <c r="CW130" i="2" a="1"/>
  <c r="CW130" i="2" s="1"/>
  <c r="CZ130" i="2" s="1"/>
  <c r="DQ40" i="2" a="1"/>
  <c r="DQ40" i="2" s="1"/>
  <c r="DT40" i="2" s="1"/>
  <c r="DN198" i="2"/>
  <c r="CX198" i="2"/>
  <c r="DS190" i="2"/>
  <c r="DB190" i="2"/>
  <c r="CK190" i="2"/>
  <c r="CN190" i="2" s="1"/>
  <c r="DS182" i="2"/>
  <c r="DB182" i="2"/>
  <c r="CK182" i="2"/>
  <c r="CN182" i="2" s="1"/>
  <c r="DS174" i="2"/>
  <c r="DB174" i="2"/>
  <c r="DO166" i="2"/>
  <c r="CX166" i="2"/>
  <c r="DS158" i="2"/>
  <c r="CY158" i="2"/>
  <c r="DC150" i="2"/>
  <c r="DO142" i="2"/>
  <c r="CX142" i="2"/>
  <c r="DJ134" i="2"/>
  <c r="CQ134" i="2"/>
  <c r="CA166" i="2"/>
  <c r="CS179" i="2" a="1"/>
  <c r="CS179" i="2" s="1"/>
  <c r="CV179" i="2" s="1"/>
  <c r="CS170" i="2" a="1"/>
  <c r="CS170" i="2" s="1"/>
  <c r="CV170" i="2" s="1"/>
  <c r="DE160" i="2" a="1"/>
  <c r="DE160" i="2" s="1"/>
  <c r="DH160" i="2" s="1"/>
  <c r="DQ149" i="2" a="1"/>
  <c r="DQ149" i="2" s="1"/>
  <c r="DT149" i="2" s="1"/>
  <c r="CS130" i="2" a="1"/>
  <c r="CS130" i="2" s="1"/>
  <c r="CV130" i="2" s="1"/>
  <c r="DI40" i="2" a="1"/>
  <c r="DI40" i="2" s="1"/>
  <c r="DL40" i="2" s="1"/>
  <c r="DQ16" i="2" a="1"/>
  <c r="DQ16" i="2" s="1"/>
  <c r="DT16" i="2" s="1"/>
  <c r="DK198" i="2"/>
  <c r="CU198" i="2"/>
  <c r="DR190" i="2"/>
  <c r="CY190" i="2"/>
  <c r="DR182" i="2"/>
  <c r="CY182" i="2"/>
  <c r="DR174" i="2"/>
  <c r="CX174" i="2"/>
  <c r="DN166" i="2"/>
  <c r="CU166" i="2"/>
  <c r="DR158" i="2"/>
  <c r="CX158" i="2"/>
  <c r="DS150" i="2"/>
  <c r="CY150" i="2"/>
  <c r="DN142" i="2"/>
  <c r="CU142" i="2"/>
  <c r="DG134" i="2"/>
  <c r="CP134" i="2"/>
  <c r="CA174" i="2"/>
  <c r="DE174" i="2" s="1" a="1"/>
  <c r="DE174" i="2" s="1"/>
  <c r="DH174" i="2" s="1"/>
  <c r="CA134" i="2"/>
  <c r="CO179" i="2" a="1"/>
  <c r="CO179" i="2" s="1"/>
  <c r="CR179" i="2" s="1"/>
  <c r="CO170" i="2" a="1"/>
  <c r="CO170" i="2" s="1"/>
  <c r="CR170" i="2" s="1"/>
  <c r="CO160" i="2" a="1"/>
  <c r="CO160" i="2" s="1"/>
  <c r="CR160" i="2" s="1"/>
  <c r="CW149" i="2" a="1"/>
  <c r="CW149" i="2" s="1"/>
  <c r="CZ149" i="2" s="1"/>
  <c r="CO130" i="2" a="1"/>
  <c r="CO130" i="2" s="1"/>
  <c r="CR130" i="2" s="1"/>
  <c r="DQ48" i="2" a="1"/>
  <c r="DQ48" i="2" s="1"/>
  <c r="DT48" i="2" s="1"/>
  <c r="DE40" i="2" a="1"/>
  <c r="DE40" i="2" s="1"/>
  <c r="DH40" i="2" s="1"/>
  <c r="DQ8" i="2" a="1"/>
  <c r="DQ8" i="2" s="1"/>
  <c r="DT8" i="2" s="1"/>
  <c r="DJ198" i="2"/>
  <c r="CT198" i="2"/>
  <c r="DO190" i="2"/>
  <c r="CX190" i="2"/>
  <c r="DO182" i="2"/>
  <c r="CX182" i="2"/>
  <c r="DN174" i="2"/>
  <c r="CU174" i="2"/>
  <c r="DK166" i="2"/>
  <c r="CT166" i="2"/>
  <c r="DN158" i="2"/>
  <c r="CU158" i="2"/>
  <c r="DO150" i="2"/>
  <c r="CX150" i="2"/>
  <c r="DK142" i="2"/>
  <c r="CT142" i="2"/>
  <c r="DF134" i="2"/>
  <c r="CL134" i="2"/>
  <c r="CA182" i="2"/>
  <c r="DQ139" i="2" a="1"/>
  <c r="DQ139" i="2" s="1"/>
  <c r="DT139" i="2" s="1"/>
  <c r="DI48" i="2" a="1"/>
  <c r="DI48" i="2" s="1"/>
  <c r="DL48" i="2" s="1"/>
  <c r="DA40" i="2" a="1"/>
  <c r="DA40" i="2" s="1"/>
  <c r="DD40" i="2" s="1"/>
  <c r="DG198" i="2"/>
  <c r="CQ198" i="2"/>
  <c r="DN190" i="2"/>
  <c r="CU190" i="2"/>
  <c r="DN182" i="2"/>
  <c r="CT182" i="2"/>
  <c r="DK174" i="2"/>
  <c r="CT174" i="2"/>
  <c r="DJ166" i="2"/>
  <c r="CQ166" i="2"/>
  <c r="DK158" i="2"/>
  <c r="CQ158" i="2"/>
  <c r="DN150" i="2"/>
  <c r="CU150" i="2"/>
  <c r="DJ142" i="2"/>
  <c r="CQ142" i="2"/>
  <c r="DB134" i="2"/>
  <c r="CK134" i="2"/>
  <c r="CN134" i="2" s="1"/>
  <c r="BU166" i="2"/>
  <c r="CA190" i="2"/>
  <c r="DI160" i="2" a="1"/>
  <c r="DI160" i="2" s="1"/>
  <c r="DL160" i="2" s="1"/>
  <c r="DE178" i="2" a="1"/>
  <c r="DE178" i="2" s="1"/>
  <c r="DH178" i="2" s="1"/>
  <c r="DQ170" i="2" a="1"/>
  <c r="DQ170" i="2" s="1"/>
  <c r="DT170" i="2" s="1"/>
  <c r="DI139" i="2" a="1"/>
  <c r="DI139" i="2" s="1"/>
  <c r="DL139" i="2" s="1"/>
  <c r="DI32" i="2" a="1"/>
  <c r="DI32" i="2" s="1"/>
  <c r="DL32" i="2" s="1"/>
  <c r="DA48" i="2" a="1"/>
  <c r="DA48" i="2" s="1"/>
  <c r="DD48" i="2" s="1"/>
  <c r="CS40" i="2" a="1"/>
  <c r="CS40" i="2" s="1"/>
  <c r="CV40" i="2" s="1"/>
  <c r="DE24" i="2" a="1"/>
  <c r="DE24" i="2" s="1"/>
  <c r="DH24" i="2" s="1"/>
  <c r="DF198" i="2"/>
  <c r="CP198" i="2"/>
  <c r="DK190" i="2"/>
  <c r="CT190" i="2"/>
  <c r="DJ182" i="2"/>
  <c r="CQ182" i="2"/>
  <c r="DJ174" i="2"/>
  <c r="CQ174" i="2"/>
  <c r="DG166" i="2"/>
  <c r="CP166" i="2"/>
  <c r="DG158" i="2"/>
  <c r="CP158" i="2"/>
  <c r="DK150" i="2"/>
  <c r="CT150" i="2"/>
  <c r="DG142" i="2"/>
  <c r="CP142" i="2"/>
  <c r="DR134" i="2"/>
  <c r="CY134" i="2"/>
  <c r="BQ198" i="2"/>
  <c r="DM198" i="2" a="1"/>
  <c r="DM198" i="2" s="1"/>
  <c r="DP198" i="2" s="1"/>
  <c r="DA198" i="2" a="1"/>
  <c r="DA198" i="2" s="1"/>
  <c r="DD198" i="2" s="1"/>
  <c r="CS198" i="2" a="1"/>
  <c r="CS198" i="2" s="1"/>
  <c r="CV198" i="2" s="1"/>
  <c r="DE198" i="2" a="1"/>
  <c r="DE198" i="2" s="1"/>
  <c r="DH198" i="2" s="1"/>
  <c r="DQ198" i="2" a="1"/>
  <c r="DQ198" i="2" s="1"/>
  <c r="DT198" i="2" s="1"/>
  <c r="CO198" i="2" a="1"/>
  <c r="CO198" i="2" s="1"/>
  <c r="CR198" i="2" s="1"/>
  <c r="CS30" i="2" a="1"/>
  <c r="CS30" i="2" s="1"/>
  <c r="CV30" i="2" s="1"/>
  <c r="DA22" i="2" a="1"/>
  <c r="DA22" i="2" s="1"/>
  <c r="DD22" i="2" s="1"/>
  <c r="DQ14" i="2" a="1"/>
  <c r="DQ14" i="2" s="1"/>
  <c r="DT14" i="2" s="1"/>
  <c r="DQ6" i="2" a="1"/>
  <c r="DQ6" i="2" s="1"/>
  <c r="DT6" i="2" s="1"/>
  <c r="CW30" i="2" a="1"/>
  <c r="CW30" i="2" s="1"/>
  <c r="CZ30" i="2" s="1"/>
  <c r="DI165" i="2" a="1"/>
  <c r="DI165" i="2" s="1"/>
  <c r="DL165" i="2" s="1"/>
  <c r="DE147" i="2" a="1"/>
  <c r="DE147" i="2" s="1"/>
  <c r="DH147" i="2" s="1"/>
  <c r="DA136" i="2" a="1"/>
  <c r="DA136" i="2" s="1"/>
  <c r="DD136" i="2" s="1"/>
  <c r="CW38" i="2" a="1"/>
  <c r="CW38" i="2" s="1"/>
  <c r="CZ38" i="2" s="1"/>
  <c r="DE46" i="2" a="1"/>
  <c r="DE46" i="2" s="1"/>
  <c r="DH46" i="2" s="1"/>
  <c r="DI38" i="2" a="1"/>
  <c r="DI38" i="2" s="1"/>
  <c r="DL38" i="2" s="1"/>
  <c r="CO30" i="2" a="1"/>
  <c r="CO30" i="2" s="1"/>
  <c r="CR30" i="2" s="1"/>
  <c r="CW22" i="2" a="1"/>
  <c r="CW22" i="2" s="1"/>
  <c r="CZ22" i="2" s="1"/>
  <c r="CS21" i="2" a="1"/>
  <c r="CS21" i="2" s="1"/>
  <c r="CV21" i="2" s="1"/>
  <c r="DI14" i="2" a="1"/>
  <c r="DI14" i="2" s="1"/>
  <c r="DL14" i="2" s="1"/>
  <c r="DA13" i="2" a="1"/>
  <c r="DA13" i="2" s="1"/>
  <c r="DD13" i="2" s="1"/>
  <c r="CO12" i="2" a="1"/>
  <c r="CO12" i="2" s="1"/>
  <c r="CR12" i="2" s="1"/>
  <c r="DI6" i="2" a="1"/>
  <c r="DI6" i="2" s="1"/>
  <c r="DL6" i="2" s="1"/>
  <c r="DA5" i="2" a="1"/>
  <c r="DA5" i="2" s="1"/>
  <c r="DD5" i="2" s="1"/>
  <c r="CO4" i="2" a="1"/>
  <c r="CO4" i="2" s="1"/>
  <c r="CR4" i="2" s="1"/>
  <c r="DI198" i="2" a="1"/>
  <c r="DI198" i="2" s="1"/>
  <c r="DL198" i="2" s="1"/>
  <c r="CW198" i="2" a="1"/>
  <c r="CW198" i="2" s="1"/>
  <c r="CZ198" i="2" s="1"/>
  <c r="CW192" i="2" a="1"/>
  <c r="CW192" i="2" s="1"/>
  <c r="CZ192" i="2" s="1"/>
  <c r="DG190" i="2"/>
  <c r="CQ190" i="2"/>
  <c r="DK182" i="2"/>
  <c r="CU182" i="2"/>
  <c r="DO174" i="2"/>
  <c r="CY174" i="2"/>
  <c r="CK174" i="2"/>
  <c r="CN174" i="2" s="1"/>
  <c r="DS166" i="2"/>
  <c r="DC166" i="2"/>
  <c r="DJ158" i="2"/>
  <c r="CT158" i="2"/>
  <c r="DR150" i="2"/>
  <c r="DB150" i="2"/>
  <c r="CK150" i="2"/>
  <c r="CN150" i="2" s="1"/>
  <c r="DS142" i="2"/>
  <c r="DC142" i="2"/>
  <c r="CM142" i="2"/>
  <c r="DS134" i="2"/>
  <c r="DC134" i="2"/>
  <c r="DA46" i="2" a="1"/>
  <c r="DA46" i="2" s="1"/>
  <c r="DD46" i="2" s="1"/>
  <c r="DE38" i="2" a="1"/>
  <c r="DE38" i="2" s="1"/>
  <c r="DH38" i="2" s="1"/>
  <c r="CS22" i="2" a="1"/>
  <c r="CS22" i="2" s="1"/>
  <c r="CV22" i="2" s="1"/>
  <c r="DE14" i="2" a="1"/>
  <c r="DE14" i="2" s="1"/>
  <c r="DH14" i="2" s="1"/>
  <c r="DE6" i="2" a="1"/>
  <c r="DE6" i="2" s="1"/>
  <c r="DH6" i="2" s="1"/>
  <c r="DI192" i="2" a="1"/>
  <c r="DI192" i="2" s="1"/>
  <c r="DL192" i="2" s="1"/>
  <c r="CS136" i="2" a="1"/>
  <c r="CS136" i="2" s="1"/>
  <c r="CV136" i="2" s="1"/>
  <c r="CW46" i="2" a="1"/>
  <c r="CW46" i="2" s="1"/>
  <c r="CZ46" i="2" s="1"/>
  <c r="CS38" i="2" a="1"/>
  <c r="CS38" i="2" s="1"/>
  <c r="CV38" i="2" s="1"/>
  <c r="CO22" i="2" a="1"/>
  <c r="CO22" i="2" s="1"/>
  <c r="CR22" i="2" s="1"/>
  <c r="CW14" i="2" a="1"/>
  <c r="CW14" i="2" s="1"/>
  <c r="CZ14" i="2" s="1"/>
  <c r="DA6" i="2" a="1"/>
  <c r="DA6" i="2" s="1"/>
  <c r="DD6" i="2" s="1"/>
  <c r="CA150" i="2"/>
  <c r="CS14" i="2" a="1"/>
  <c r="CS14" i="2" s="1"/>
  <c r="CV14" i="2" s="1"/>
  <c r="CS6" i="2" a="1"/>
  <c r="CS6" i="2" s="1"/>
  <c r="CV6" i="2" s="1"/>
  <c r="CA158" i="2"/>
  <c r="DI30" i="2" a="1"/>
  <c r="DI30" i="2" s="1"/>
  <c r="DL30" i="2" s="1"/>
  <c r="DQ22" i="2" a="1"/>
  <c r="DQ22" i="2" s="1"/>
  <c r="DT22" i="2" s="1"/>
  <c r="CO14" i="2" a="1"/>
  <c r="CO14" i="2" s="1"/>
  <c r="CR14" i="2" s="1"/>
  <c r="CO6" i="2" a="1"/>
  <c r="CO6" i="2" s="1"/>
  <c r="CR6" i="2" s="1"/>
  <c r="DM142" i="2" a="1"/>
  <c r="DM142" i="2" s="1"/>
  <c r="DP142" i="2" s="1"/>
  <c r="DA142" i="2" a="1"/>
  <c r="DA142" i="2" s="1"/>
  <c r="DD142" i="2" s="1"/>
  <c r="DE142" i="2" a="1"/>
  <c r="DE142" i="2" s="1"/>
  <c r="DH142" i="2" s="1"/>
  <c r="DI142" i="2" a="1"/>
  <c r="DI142" i="2" s="1"/>
  <c r="DL142" i="2" s="1"/>
  <c r="DQ142" i="2" a="1"/>
  <c r="DQ142" i="2" s="1"/>
  <c r="DT142" i="2" s="1"/>
  <c r="CW142" i="2" a="1"/>
  <c r="CW142" i="2" s="1"/>
  <c r="CZ142" i="2" s="1"/>
  <c r="CO142" i="2" a="1"/>
  <c r="CO142" i="2" s="1"/>
  <c r="CR142" i="2" s="1"/>
  <c r="CS142" i="2" a="1"/>
  <c r="CS142" i="2" s="1"/>
  <c r="CV142" i="2" s="1"/>
  <c r="DQ25" i="2" a="1"/>
  <c r="DQ25" i="2" s="1"/>
  <c r="DT25" i="2" s="1"/>
  <c r="DE9" i="2" a="1"/>
  <c r="DE9" i="2" s="1"/>
  <c r="DH9" i="2" s="1"/>
  <c r="CS9" i="2" a="1"/>
  <c r="CS9" i="2" s="1"/>
  <c r="CV9" i="2" s="1"/>
  <c r="BG118" i="2"/>
  <c r="DQ130" i="2" a="1"/>
  <c r="DQ130" i="2" s="1"/>
  <c r="DT130" i="2" s="1"/>
  <c r="CS41" i="2" a="1"/>
  <c r="CS41" i="2" s="1"/>
  <c r="CV41" i="2" s="1"/>
  <c r="DI33" i="2" a="1"/>
  <c r="DI33" i="2" s="1"/>
  <c r="DL33" i="2" s="1"/>
  <c r="DI25" i="2" a="1"/>
  <c r="DI25" i="2" s="1"/>
  <c r="DL25" i="2" s="1"/>
  <c r="DQ17" i="2" a="1"/>
  <c r="DQ17" i="2" s="1"/>
  <c r="DT17" i="2" s="1"/>
  <c r="DA9" i="2" a="1"/>
  <c r="DA9" i="2" s="1"/>
  <c r="DD9" i="2" s="1"/>
  <c r="CO19" i="2" a="1"/>
  <c r="CO19" i="2" s="1"/>
  <c r="CR19" i="2" s="1"/>
  <c r="DE130" i="2" a="1"/>
  <c r="DE130" i="2" s="1"/>
  <c r="DH130" i="2" s="1"/>
  <c r="CO41" i="2" a="1"/>
  <c r="CO41" i="2" s="1"/>
  <c r="CR41" i="2" s="1"/>
  <c r="DE33" i="2" a="1"/>
  <c r="DE33" i="2" s="1"/>
  <c r="DH33" i="2" s="1"/>
  <c r="DE25" i="2" a="1"/>
  <c r="DE25" i="2" s="1"/>
  <c r="DH25" i="2" s="1"/>
  <c r="DI17" i="2" a="1"/>
  <c r="DI17" i="2" s="1"/>
  <c r="DL17" i="2" s="1"/>
  <c r="CW9" i="2" a="1"/>
  <c r="CW9" i="2" s="1"/>
  <c r="CZ9" i="2" s="1"/>
  <c r="CS168" i="2" a="1"/>
  <c r="CS168" i="2" s="1"/>
  <c r="CV168" i="2" s="1"/>
  <c r="AN119" i="2"/>
  <c r="DQ194" i="2" a="1"/>
  <c r="DQ194" i="2" s="1"/>
  <c r="DT194" i="2" s="1"/>
  <c r="CW166" i="2" a="1"/>
  <c r="CW166" i="2" s="1"/>
  <c r="CZ166" i="2" s="1"/>
  <c r="CW148" i="2" a="1"/>
  <c r="CW148" i="2" s="1"/>
  <c r="CZ148" i="2" s="1"/>
  <c r="DA130" i="2" a="1"/>
  <c r="DA130" i="2" s="1"/>
  <c r="DD130" i="2" s="1"/>
  <c r="DA33" i="2" a="1"/>
  <c r="DA33" i="2" s="1"/>
  <c r="DD33" i="2" s="1"/>
  <c r="DA25" i="2" a="1"/>
  <c r="DA25" i="2" s="1"/>
  <c r="DD25" i="2" s="1"/>
  <c r="DE17" i="2" a="1"/>
  <c r="DE17" i="2" s="1"/>
  <c r="DH17" i="2" s="1"/>
  <c r="CO9" i="2" a="1"/>
  <c r="CO9" i="2" s="1"/>
  <c r="CR9" i="2" s="1"/>
  <c r="CO192" i="2" a="1"/>
  <c r="CO192" i="2" s="1"/>
  <c r="CR192" i="2" s="1"/>
  <c r="DQ190" i="2" a="1"/>
  <c r="DQ190" i="2" s="1"/>
  <c r="DT190" i="2" s="1"/>
  <c r="CW25" i="2" a="1"/>
  <c r="CW25" i="2" s="1"/>
  <c r="CZ25" i="2" s="1"/>
  <c r="DA17" i="2" a="1"/>
  <c r="DA17" i="2" s="1"/>
  <c r="DD17" i="2" s="1"/>
  <c r="CS184" i="2" a="1"/>
  <c r="CS184" i="2" s="1"/>
  <c r="CV184" i="2" s="1"/>
  <c r="CS25" i="2" a="1"/>
  <c r="CS25" i="2" s="1"/>
  <c r="CV25" i="2" s="1"/>
  <c r="CW17" i="2" a="1"/>
  <c r="CW17" i="2" s="1"/>
  <c r="CZ17" i="2" s="1"/>
  <c r="CS147" i="2" a="1"/>
  <c r="CS147" i="2" s="1"/>
  <c r="CV147" i="2" s="1"/>
  <c r="CW197" i="2" a="1"/>
  <c r="CW197" i="2" s="1"/>
  <c r="CZ197" i="2" s="1"/>
  <c r="CS144" i="2" a="1"/>
  <c r="CS144" i="2" s="1"/>
  <c r="CV144" i="2" s="1"/>
  <c r="DQ192" i="2" a="1"/>
  <c r="DQ192" i="2" s="1"/>
  <c r="DT192" i="2" s="1"/>
  <c r="DE192" i="2" a="1"/>
  <c r="DE192" i="2" s="1"/>
  <c r="DH192" i="2" s="1"/>
  <c r="CS192" i="2" a="1"/>
  <c r="CS192" i="2" s="1"/>
  <c r="CV192" i="2" s="1"/>
  <c r="CS195" i="2" a="1"/>
  <c r="CS195" i="2" s="1"/>
  <c r="CV195" i="2" s="1"/>
  <c r="CW11" i="2" a="1"/>
  <c r="CW11" i="2" s="1"/>
  <c r="CZ11" i="2" s="1"/>
  <c r="CS176" i="2" a="1"/>
  <c r="CS176" i="2" s="1"/>
  <c r="CV176" i="2" s="1"/>
  <c r="CO131" i="2" a="1"/>
  <c r="CO131" i="2" s="1"/>
  <c r="CR131" i="2" s="1"/>
  <c r="DE41" i="2" a="1"/>
  <c r="DE41" i="2" s="1"/>
  <c r="DH41" i="2" s="1"/>
  <c r="DQ195" i="2" a="1"/>
  <c r="DQ195" i="2" s="1"/>
  <c r="DT195" i="2" s="1"/>
  <c r="AM115" i="2"/>
  <c r="AM116" i="2"/>
  <c r="H114" i="2"/>
  <c r="AR113" i="2"/>
  <c r="DE7" i="2" a="1"/>
  <c r="DE7" i="2" s="1"/>
  <c r="DH7" i="2" s="1"/>
  <c r="CS190" i="2" a="1"/>
  <c r="CS190" i="2" s="1"/>
  <c r="CV190" i="2" s="1"/>
  <c r="CO184" i="2" a="1"/>
  <c r="CO184" i="2" s="1"/>
  <c r="CR184" i="2" s="1"/>
  <c r="CS132" i="2" a="1"/>
  <c r="CS132" i="2" s="1"/>
  <c r="CV132" i="2" s="1"/>
  <c r="CS43" i="2" a="1"/>
  <c r="CS43" i="2" s="1"/>
  <c r="CV43" i="2" s="1"/>
  <c r="CO200" i="2" a="1"/>
  <c r="CO200" i="2" s="1"/>
  <c r="CR200" i="2" s="1"/>
  <c r="DE146" i="2" a="1"/>
  <c r="DE146" i="2" s="1"/>
  <c r="DH146" i="2" s="1"/>
  <c r="BG119" i="2"/>
  <c r="DA7" i="2" a="1"/>
  <c r="DA7" i="2" s="1"/>
  <c r="DD7" i="2" s="1"/>
  <c r="DA23" i="2" a="1"/>
  <c r="DA23" i="2" s="1"/>
  <c r="DD23" i="2" s="1"/>
  <c r="DE15" i="2" a="1"/>
  <c r="DE15" i="2" s="1"/>
  <c r="DH15" i="2" s="1"/>
  <c r="DQ200" i="2" a="1"/>
  <c r="DQ200" i="2" s="1"/>
  <c r="DT200" i="2" s="1"/>
  <c r="FV119" i="2"/>
  <c r="FT119" i="2"/>
  <c r="FU119" i="2"/>
  <c r="FF119" i="2"/>
  <c r="EP119" i="2"/>
  <c r="FE119" i="2"/>
  <c r="FG119" i="2"/>
  <c r="FL119" i="2"/>
  <c r="FJ119" i="2"/>
  <c r="FK119" i="2"/>
  <c r="DQ31" i="2" a="1"/>
  <c r="DQ31" i="2" s="1"/>
  <c r="DT31" i="2" s="1"/>
  <c r="DE133" i="2" a="1"/>
  <c r="DE133" i="2" s="1"/>
  <c r="DH133" i="2" s="1"/>
  <c r="DQ47" i="2" a="1"/>
  <c r="DQ47" i="2" s="1"/>
  <c r="DT47" i="2" s="1"/>
  <c r="DI39" i="2" a="1"/>
  <c r="DI39" i="2" s="1"/>
  <c r="DL39" i="2" s="1"/>
  <c r="CO31" i="2" a="1"/>
  <c r="CO31" i="2" s="1"/>
  <c r="CR31" i="2" s="1"/>
  <c r="DQ23" i="2" a="1"/>
  <c r="DQ23" i="2" s="1"/>
  <c r="DT23" i="2" s="1"/>
  <c r="DA15" i="2" a="1"/>
  <c r="DA15" i="2" s="1"/>
  <c r="DD15" i="2" s="1"/>
  <c r="E119" i="2"/>
  <c r="DQ157" i="2" a="1"/>
  <c r="DQ157" i="2" s="1"/>
  <c r="DT157" i="2" s="1"/>
  <c r="DI149" i="2" a="1"/>
  <c r="DI149" i="2" s="1"/>
  <c r="DL149" i="2" s="1"/>
  <c r="DI31" i="2" a="1"/>
  <c r="DI31" i="2" s="1"/>
  <c r="DL31" i="2" s="1"/>
  <c r="CW133" i="2" a="1"/>
  <c r="CW133" i="2" s="1"/>
  <c r="CZ133" i="2" s="1"/>
  <c r="DI47" i="2" a="1"/>
  <c r="DI47" i="2" s="1"/>
  <c r="DL47" i="2" s="1"/>
  <c r="DA39" i="2" a="1"/>
  <c r="DA39" i="2" s="1"/>
  <c r="DD39" i="2" s="1"/>
  <c r="CW15" i="2" a="1"/>
  <c r="CW15" i="2" s="1"/>
  <c r="CZ15" i="2" s="1"/>
  <c r="DQ7" i="2" a="1"/>
  <c r="DQ7" i="2" s="1"/>
  <c r="DT7" i="2" s="1"/>
  <c r="DS185" i="2"/>
  <c r="DC185" i="2"/>
  <c r="DF177" i="2"/>
  <c r="CP177" i="2"/>
  <c r="DF169" i="2"/>
  <c r="CP169" i="2"/>
  <c r="DS161" i="2"/>
  <c r="DC161" i="2"/>
  <c r="CM161" i="2"/>
  <c r="DR153" i="2"/>
  <c r="DB153" i="2"/>
  <c r="CL153" i="2"/>
  <c r="DR145" i="2"/>
  <c r="DB145" i="2"/>
  <c r="CL145" i="2"/>
  <c r="DJ137" i="2"/>
  <c r="CT137" i="2"/>
  <c r="DJ129" i="2"/>
  <c r="CT129" i="2"/>
  <c r="DE39" i="2" a="1"/>
  <c r="DE39" i="2" s="1"/>
  <c r="DH39" i="2" s="1"/>
  <c r="CG161" i="2"/>
  <c r="DE165" i="2" a="1"/>
  <c r="DE165" i="2" s="1"/>
  <c r="DH165" i="2" s="1"/>
  <c r="CS157" i="2" a="1"/>
  <c r="CS157" i="2" s="1"/>
  <c r="CV157" i="2" s="1"/>
  <c r="DE149" i="2" a="1"/>
  <c r="DE149" i="2" s="1"/>
  <c r="DH149" i="2" s="1"/>
  <c r="CS133" i="2" a="1"/>
  <c r="CS133" i="2" s="1"/>
  <c r="CV133" i="2" s="1"/>
  <c r="DE47" i="2" a="1"/>
  <c r="DE47" i="2" s="1"/>
  <c r="DH47" i="2" s="1"/>
  <c r="CW39" i="2" a="1"/>
  <c r="CW39" i="2" s="1"/>
  <c r="CZ39" i="2" s="1"/>
  <c r="DE23" i="2" a="1"/>
  <c r="DE23" i="2" s="1"/>
  <c r="DH23" i="2" s="1"/>
  <c r="CS15" i="2" a="1"/>
  <c r="CS15" i="2" s="1"/>
  <c r="CV15" i="2" s="1"/>
  <c r="DI7" i="2" a="1"/>
  <c r="DI7" i="2" s="1"/>
  <c r="DL7" i="2" s="1"/>
  <c r="DS193" i="2"/>
  <c r="DC193" i="2"/>
  <c r="CP193" i="2"/>
  <c r="DR185" i="2"/>
  <c r="DB185" i="2"/>
  <c r="CM185" i="2"/>
  <c r="DS177" i="2"/>
  <c r="DC177" i="2"/>
  <c r="CM177" i="2"/>
  <c r="DS169" i="2"/>
  <c r="DC169" i="2"/>
  <c r="CM169" i="2"/>
  <c r="DR161" i="2"/>
  <c r="DB161" i="2"/>
  <c r="CL161" i="2"/>
  <c r="DO153" i="2"/>
  <c r="CY153" i="2"/>
  <c r="CK153" i="2"/>
  <c r="CN153" i="2" s="1"/>
  <c r="DO145" i="2"/>
  <c r="CY145" i="2"/>
  <c r="CK145" i="2"/>
  <c r="CN145" i="2" s="1"/>
  <c r="DG137" i="2"/>
  <c r="CQ137" i="2"/>
  <c r="DG129" i="2"/>
  <c r="CQ129" i="2"/>
  <c r="EX119" i="2" a="1"/>
  <c r="EX119" i="2" s="1"/>
  <c r="M119" i="2"/>
  <c r="BH153" i="2"/>
  <c r="CA193" i="2"/>
  <c r="DI193" i="2" s="1" a="1"/>
  <c r="DI193" i="2" s="1"/>
  <c r="DL193" i="2" s="1"/>
  <c r="CA185" i="2"/>
  <c r="CO185" i="2" s="1" a="1"/>
  <c r="CO185" i="2" s="1"/>
  <c r="CR185" i="2" s="1"/>
  <c r="CA177" i="2"/>
  <c r="CS177" i="2" s="1" a="1"/>
  <c r="CS177" i="2" s="1"/>
  <c r="CV177" i="2" s="1"/>
  <c r="CA169" i="2"/>
  <c r="CW169" i="2" s="1" a="1"/>
  <c r="CW169" i="2" s="1"/>
  <c r="CZ169" i="2" s="1"/>
  <c r="CA161" i="2"/>
  <c r="CS161" i="2" s="1" a="1"/>
  <c r="CS161" i="2" s="1"/>
  <c r="CV161" i="2" s="1"/>
  <c r="CA153" i="2"/>
  <c r="CA145" i="2"/>
  <c r="CA137" i="2"/>
  <c r="DE137" i="2" s="1" a="1"/>
  <c r="DE137" i="2" s="1"/>
  <c r="DH137" i="2" s="1"/>
  <c r="CA129" i="2"/>
  <c r="CO149" i="2" a="1"/>
  <c r="CO149" i="2" s="1"/>
  <c r="CR149" i="2" s="1"/>
  <c r="DQ141" i="2" a="1"/>
  <c r="DQ141" i="2" s="1"/>
  <c r="DT141" i="2" s="1"/>
  <c r="DA133" i="2" a="1"/>
  <c r="DA133" i="2" s="1"/>
  <c r="DD133" i="2" s="1"/>
  <c r="CW47" i="2" a="1"/>
  <c r="CW47" i="2" s="1"/>
  <c r="CZ47" i="2" s="1"/>
  <c r="CO39" i="2" a="1"/>
  <c r="CO39" i="2" s="1"/>
  <c r="CR39" i="2" s="1"/>
  <c r="DE31" i="2" a="1"/>
  <c r="DE31" i="2" s="1"/>
  <c r="DH31" i="2" s="1"/>
  <c r="CW23" i="2" a="1"/>
  <c r="CW23" i="2" s="1"/>
  <c r="CZ23" i="2" s="1"/>
  <c r="CW7" i="2" a="1"/>
  <c r="CW7" i="2" s="1"/>
  <c r="CZ7" i="2" s="1"/>
  <c r="CO197" i="2" a="1"/>
  <c r="CO197" i="2" s="1"/>
  <c r="CR197" i="2" s="1"/>
  <c r="DO193" i="2"/>
  <c r="CY193" i="2"/>
  <c r="CM193" i="2"/>
  <c r="DN185" i="2"/>
  <c r="CX185" i="2"/>
  <c r="CK185" i="2"/>
  <c r="CN185" i="2" s="1"/>
  <c r="DO177" i="2"/>
  <c r="CY177" i="2"/>
  <c r="CK177" i="2"/>
  <c r="CN177" i="2" s="1"/>
  <c r="DO169" i="2"/>
  <c r="CY169" i="2"/>
  <c r="CK169" i="2"/>
  <c r="CN169" i="2" s="1"/>
  <c r="DN161" i="2"/>
  <c r="CX161" i="2"/>
  <c r="DK153" i="2"/>
  <c r="CU153" i="2"/>
  <c r="DK145" i="2"/>
  <c r="CU145" i="2"/>
  <c r="DS137" i="2"/>
  <c r="DC137" i="2"/>
  <c r="CM137" i="2"/>
  <c r="DS129" i="2"/>
  <c r="DC129" i="2"/>
  <c r="CM129" i="2"/>
  <c r="CO188" i="2" a="1"/>
  <c r="CO188" i="2" s="1"/>
  <c r="CR188" i="2" s="1"/>
  <c r="BU129" i="2"/>
  <c r="Q119" i="2"/>
  <c r="U119" i="2"/>
  <c r="AG119" i="2"/>
  <c r="DE141" i="2" a="1"/>
  <c r="DE141" i="2" s="1"/>
  <c r="DH141" i="2" s="1"/>
  <c r="CO133" i="2" a="1"/>
  <c r="CO133" i="2" s="1"/>
  <c r="CR133" i="2" s="1"/>
  <c r="CS47" i="2" a="1"/>
  <c r="CS47" i="2" s="1"/>
  <c r="CV47" i="2" s="1"/>
  <c r="DA31" i="2" a="1"/>
  <c r="DA31" i="2" s="1"/>
  <c r="DD31" i="2" s="1"/>
  <c r="CS23" i="2" a="1"/>
  <c r="CS23" i="2" s="1"/>
  <c r="CV23" i="2" s="1"/>
  <c r="CS7" i="2" a="1"/>
  <c r="CS7" i="2" s="1"/>
  <c r="CV7" i="2" s="1"/>
  <c r="DN193" i="2"/>
  <c r="CX193" i="2"/>
  <c r="CL193" i="2"/>
  <c r="DK185" i="2"/>
  <c r="CU185" i="2"/>
  <c r="DN177" i="2"/>
  <c r="CX177" i="2"/>
  <c r="DN169" i="2"/>
  <c r="CX169" i="2"/>
  <c r="DK161" i="2"/>
  <c r="CU161" i="2"/>
  <c r="DJ153" i="2"/>
  <c r="CT153" i="2"/>
  <c r="DJ145" i="2"/>
  <c r="CT145" i="2"/>
  <c r="DR137" i="2"/>
  <c r="DB137" i="2"/>
  <c r="CL137" i="2"/>
  <c r="DR129" i="2"/>
  <c r="DB129" i="2"/>
  <c r="CL129" i="2"/>
  <c r="BY137" i="2"/>
  <c r="DA141" i="2" a="1"/>
  <c r="DA141" i="2" s="1"/>
  <c r="DD141" i="2" s="1"/>
  <c r="CS141" i="2" a="1"/>
  <c r="CS141" i="2" s="1"/>
  <c r="CV141" i="2" s="1"/>
  <c r="CW31" i="2" a="1"/>
  <c r="CW31" i="2" s="1"/>
  <c r="CZ31" i="2" s="1"/>
  <c r="CO23" i="2" a="1"/>
  <c r="CO23" i="2" s="1"/>
  <c r="CR23" i="2" s="1"/>
  <c r="DI15" i="2" a="1"/>
  <c r="DI15" i="2" s="1"/>
  <c r="DL15" i="2" s="1"/>
  <c r="CO7" i="2" a="1"/>
  <c r="CO7" i="2" s="1"/>
  <c r="CR7" i="2" s="1"/>
  <c r="DK193" i="2"/>
  <c r="DJ185" i="2"/>
  <c r="DK177" i="2"/>
  <c r="DK169" i="2"/>
  <c r="CU169" i="2"/>
  <c r="DJ161" i="2"/>
  <c r="DG153" i="2"/>
  <c r="DA149" i="2" a="1"/>
  <c r="DA149" i="2" s="1"/>
  <c r="DD149" i="2" s="1"/>
  <c r="DG145" i="2"/>
  <c r="CQ145" i="2"/>
  <c r="DO137" i="2"/>
  <c r="CY137" i="2"/>
  <c r="DO129" i="2"/>
  <c r="CY129" i="2"/>
  <c r="ES119" i="2" a="1"/>
  <c r="ES119" i="2" s="1"/>
  <c r="FG118" i="2"/>
  <c r="FF118" i="2"/>
  <c r="FE118" i="2"/>
  <c r="EP118" i="2"/>
  <c r="GD118" i="2"/>
  <c r="GE118" i="2"/>
  <c r="GF118" i="2"/>
  <c r="GA118" i="2"/>
  <c r="FZ118" i="2"/>
  <c r="FY118" i="2"/>
  <c r="FB118" i="2"/>
  <c r="EZ118" i="2"/>
  <c r="FA118" i="2"/>
  <c r="DA200" i="2" a="1"/>
  <c r="DA200" i="2" s="1"/>
  <c r="DD200" i="2" s="1"/>
  <c r="CS135" i="2" a="1"/>
  <c r="CS135" i="2" s="1"/>
  <c r="CV135" i="2" s="1"/>
  <c r="CW199" i="2" a="1"/>
  <c r="CW199" i="2" s="1"/>
  <c r="CZ199" i="2" s="1"/>
  <c r="DI42" i="2" a="1"/>
  <c r="DI42" i="2" s="1"/>
  <c r="DL42" i="2" s="1"/>
  <c r="CO10" i="2" a="1"/>
  <c r="CO10" i="2" s="1"/>
  <c r="CR10" i="2" s="1"/>
  <c r="AG118" i="2"/>
  <c r="DI143" i="2" a="1"/>
  <c r="DI143" i="2" s="1"/>
  <c r="DL143" i="2" s="1"/>
  <c r="CS183" i="2" a="1"/>
  <c r="CS183" i="2" s="1"/>
  <c r="CV183" i="2" s="1"/>
  <c r="L118" i="2"/>
  <c r="M118" i="2" s="1"/>
  <c r="DI159" i="2" a="1"/>
  <c r="DI159" i="2" s="1"/>
  <c r="DL159" i="2" s="1"/>
  <c r="CS143" i="2" a="1"/>
  <c r="CS143" i="2" s="1"/>
  <c r="CV143" i="2" s="1"/>
  <c r="CW34" i="2" a="1"/>
  <c r="CW34" i="2" s="1"/>
  <c r="CZ34" i="2" s="1"/>
  <c r="FH118" i="2" a="1"/>
  <c r="FH118" i="2" s="1"/>
  <c r="DQ143" i="2" a="1"/>
  <c r="DQ143" i="2" s="1"/>
  <c r="DT143" i="2" s="1"/>
  <c r="ES118" i="2" a="1"/>
  <c r="ES118" i="2" s="1"/>
  <c r="EW118" i="2" s="1"/>
  <c r="FR118" i="2" a="1"/>
  <c r="FR118" i="2" s="1"/>
  <c r="Q118" i="2"/>
  <c r="GD196" i="2"/>
  <c r="GE196" i="2"/>
  <c r="GF192" i="2"/>
  <c r="GD192" i="2"/>
  <c r="GD179" i="2"/>
  <c r="GE179" i="2"/>
  <c r="GF170" i="2"/>
  <c r="GD170" i="2"/>
  <c r="GD168" i="2"/>
  <c r="GE168" i="2"/>
  <c r="GF168" i="2"/>
  <c r="GE159" i="2"/>
  <c r="GD159" i="2"/>
  <c r="GD151" i="2"/>
  <c r="GF151" i="2"/>
  <c r="GF147" i="2"/>
  <c r="GD147" i="2"/>
  <c r="GD131" i="2"/>
  <c r="GF131" i="2"/>
  <c r="GE131" i="2"/>
  <c r="GD102" i="2"/>
  <c r="GF102" i="2"/>
  <c r="GE102" i="2"/>
  <c r="GF72" i="2"/>
  <c r="GF73" i="2"/>
  <c r="GF46" i="2"/>
  <c r="GF45" i="2"/>
  <c r="GF19" i="2"/>
  <c r="GF18" i="2"/>
  <c r="GE186" i="2"/>
  <c r="GD186" i="2"/>
  <c r="GD165" i="2"/>
  <c r="GE165" i="2"/>
  <c r="GF165" i="2"/>
  <c r="GE130" i="2"/>
  <c r="GD130" i="2"/>
  <c r="GD115" i="2"/>
  <c r="GE115" i="2"/>
  <c r="GE114" i="2"/>
  <c r="GF114" i="2"/>
  <c r="GD114" i="2"/>
  <c r="GF103" i="2"/>
  <c r="GD103" i="2"/>
  <c r="GE103" i="2"/>
  <c r="GD98" i="2"/>
  <c r="GF98" i="2"/>
  <c r="GE98" i="2"/>
  <c r="GF83" i="2"/>
  <c r="GF48" i="2"/>
  <c r="GF47" i="2"/>
  <c r="GF195" i="2"/>
  <c r="GE195" i="2"/>
  <c r="GD177" i="2"/>
  <c r="GE177" i="2"/>
  <c r="GE171" i="2"/>
  <c r="GD171" i="2"/>
  <c r="GD158" i="2"/>
  <c r="GE158" i="2"/>
  <c r="GF158" i="2"/>
  <c r="GF144" i="2"/>
  <c r="GE144" i="2"/>
  <c r="GE141" i="2"/>
  <c r="GD141" i="2"/>
  <c r="GE125" i="2"/>
  <c r="GF125" i="2"/>
  <c r="GD123" i="2"/>
  <c r="GF123" i="2"/>
  <c r="GE104" i="2"/>
  <c r="GD104" i="2"/>
  <c r="GD90" i="2"/>
  <c r="GF90" i="2"/>
  <c r="GE90" i="2"/>
  <c r="GD160" i="2"/>
  <c r="GF160" i="2"/>
  <c r="GD152" i="2"/>
  <c r="GF152" i="2"/>
  <c r="GF149" i="2"/>
  <c r="GE149" i="2"/>
  <c r="GE148" i="2"/>
  <c r="GD148" i="2"/>
  <c r="GE134" i="2"/>
  <c r="GD134" i="2"/>
  <c r="GD132" i="2"/>
  <c r="GE132" i="2"/>
  <c r="GF132" i="2"/>
  <c r="GD110" i="2"/>
  <c r="GE110" i="2"/>
  <c r="GD109" i="2"/>
  <c r="GE109" i="2"/>
  <c r="GE93" i="2"/>
  <c r="GF93" i="2"/>
  <c r="GE135" i="2"/>
  <c r="GD135" i="2"/>
  <c r="GD126" i="2"/>
  <c r="GF126" i="2"/>
  <c r="GE126" i="2"/>
  <c r="GE111" i="2"/>
  <c r="GD111" i="2"/>
  <c r="GF111" i="2"/>
  <c r="GE95" i="2"/>
  <c r="GD95" i="2"/>
  <c r="GF85" i="2"/>
  <c r="GF82" i="2"/>
  <c r="GF52" i="2"/>
  <c r="GF51" i="2"/>
  <c r="GD200" i="2"/>
  <c r="GF200" i="2"/>
  <c r="GE169" i="2"/>
  <c r="GF169" i="2"/>
  <c r="GF157" i="2"/>
  <c r="GE157" i="2"/>
  <c r="GD157" i="2"/>
  <c r="GE112" i="2"/>
  <c r="GD112" i="2"/>
  <c r="GE96" i="2"/>
  <c r="GD96" i="2"/>
  <c r="GF86" i="2"/>
  <c r="GF77" i="2"/>
  <c r="GF76" i="2"/>
  <c r="GD3" i="2"/>
  <c r="GE3" i="2"/>
  <c r="GF197" i="2"/>
  <c r="GD197" i="2"/>
  <c r="GE197" i="2"/>
  <c r="GD176" i="2"/>
  <c r="GE176" i="2"/>
  <c r="GD173" i="2"/>
  <c r="GF173" i="2"/>
  <c r="GD140" i="2"/>
  <c r="GE140" i="2"/>
  <c r="GF140" i="2"/>
  <c r="GE119" i="2"/>
  <c r="GD119" i="2"/>
  <c r="GF78" i="2"/>
  <c r="GF184" i="2"/>
  <c r="GE184" i="2"/>
  <c r="GD122" i="2"/>
  <c r="GE122" i="2"/>
  <c r="GF122" i="2"/>
  <c r="GE113" i="2"/>
  <c r="GD113" i="2"/>
  <c r="GF88" i="2"/>
  <c r="GF55" i="2"/>
  <c r="GF56" i="2"/>
  <c r="GF36" i="2"/>
  <c r="GF37" i="2"/>
  <c r="FZ199" i="2"/>
  <c r="GA199" i="2"/>
  <c r="FY199" i="2"/>
  <c r="FZ176" i="2"/>
  <c r="GA176" i="2"/>
  <c r="FY176" i="2"/>
  <c r="FZ169" i="2"/>
  <c r="GA169" i="2"/>
  <c r="FY169" i="2"/>
  <c r="FZ113" i="2"/>
  <c r="FY113" i="2"/>
  <c r="GA113" i="2"/>
  <c r="GA109" i="2"/>
  <c r="FY109" i="2"/>
  <c r="FZ109" i="2"/>
  <c r="FY88" i="2"/>
  <c r="FZ88" i="2"/>
  <c r="GA88" i="2"/>
  <c r="GA8" i="2"/>
  <c r="GA7" i="2"/>
  <c r="FZ191" i="2"/>
  <c r="FY191" i="2"/>
  <c r="GA191" i="2"/>
  <c r="GA183" i="2"/>
  <c r="FY183" i="2"/>
  <c r="FZ183" i="2"/>
  <c r="FY156" i="2"/>
  <c r="GA156" i="2"/>
  <c r="FZ156" i="2"/>
  <c r="FZ155" i="2"/>
  <c r="GA155" i="2"/>
  <c r="FY155" i="2"/>
  <c r="GA134" i="2"/>
  <c r="FY134" i="2"/>
  <c r="FZ134" i="2"/>
  <c r="GA131" i="2"/>
  <c r="FY131" i="2"/>
  <c r="FZ131" i="2"/>
  <c r="FZ124" i="2"/>
  <c r="FY124" i="2"/>
  <c r="GA124" i="2"/>
  <c r="GA114" i="2"/>
  <c r="FZ114" i="2"/>
  <c r="FY114" i="2"/>
  <c r="GA90" i="2"/>
  <c r="FY90" i="2"/>
  <c r="FZ90" i="2"/>
  <c r="GA70" i="2"/>
  <c r="GA69" i="2"/>
  <c r="GA60" i="2"/>
  <c r="GA59" i="2"/>
  <c r="FZ173" i="2"/>
  <c r="FY173" i="2"/>
  <c r="GA173" i="2"/>
  <c r="FZ171" i="2"/>
  <c r="FY171" i="2"/>
  <c r="GA171" i="2"/>
  <c r="GA165" i="2"/>
  <c r="FZ165" i="2"/>
  <c r="FY165" i="2"/>
  <c r="FZ160" i="2"/>
  <c r="GA160" i="2"/>
  <c r="FY160" i="2"/>
  <c r="FY136" i="2"/>
  <c r="FZ136" i="2"/>
  <c r="GA136" i="2"/>
  <c r="FY135" i="2"/>
  <c r="FZ135" i="2"/>
  <c r="GA135" i="2"/>
  <c r="GA125" i="2"/>
  <c r="FY125" i="2"/>
  <c r="FZ125" i="2"/>
  <c r="FZ122" i="2"/>
  <c r="FY122" i="2"/>
  <c r="GA122" i="2"/>
  <c r="FZ92" i="2"/>
  <c r="FY92" i="2"/>
  <c r="GA92" i="2"/>
  <c r="GA19" i="2"/>
  <c r="FZ192" i="2"/>
  <c r="FY192" i="2"/>
  <c r="GA192" i="2"/>
  <c r="GA189" i="2"/>
  <c r="FY189" i="2"/>
  <c r="FZ189" i="2"/>
  <c r="FZ186" i="2"/>
  <c r="GA186" i="2"/>
  <c r="FY186" i="2"/>
  <c r="FY182" i="2"/>
  <c r="GA182" i="2"/>
  <c r="FZ182" i="2"/>
  <c r="FZ163" i="2"/>
  <c r="FY163" i="2"/>
  <c r="GA163" i="2"/>
  <c r="FZ157" i="2"/>
  <c r="FY157" i="2"/>
  <c r="GA157" i="2"/>
  <c r="FZ126" i="2"/>
  <c r="FY126" i="2"/>
  <c r="GA126" i="2"/>
  <c r="FY119" i="2"/>
  <c r="GA119" i="2"/>
  <c r="FZ119" i="2"/>
  <c r="GA98" i="2"/>
  <c r="FY98" i="2"/>
  <c r="FZ98" i="2"/>
  <c r="GA75" i="2"/>
  <c r="GA48" i="2"/>
  <c r="GA47" i="2"/>
  <c r="GA12" i="2"/>
  <c r="GA196" i="2"/>
  <c r="FY196" i="2"/>
  <c r="FZ196" i="2"/>
  <c r="FY187" i="2"/>
  <c r="FZ187" i="2"/>
  <c r="FZ180" i="2"/>
  <c r="FY180" i="2"/>
  <c r="GA180" i="2"/>
  <c r="FY130" i="2"/>
  <c r="GA130" i="2"/>
  <c r="FZ130" i="2"/>
  <c r="FZ123" i="2"/>
  <c r="FY123" i="2"/>
  <c r="GA123" i="2"/>
  <c r="FZ106" i="2"/>
  <c r="GA106" i="2"/>
  <c r="FY106" i="2"/>
  <c r="GA74" i="2"/>
  <c r="GA73" i="2"/>
  <c r="GA46" i="2"/>
  <c r="GA45" i="2"/>
  <c r="GA30" i="2"/>
  <c r="GA29" i="2"/>
  <c r="GA22" i="2"/>
  <c r="GA21" i="2"/>
  <c r="GA14" i="2"/>
  <c r="GA200" i="2"/>
  <c r="FZ200" i="2"/>
  <c r="FY200" i="2"/>
  <c r="GA178" i="2"/>
  <c r="FY178" i="2"/>
  <c r="FZ178" i="2"/>
  <c r="FY158" i="2"/>
  <c r="GA158" i="2"/>
  <c r="FZ158" i="2"/>
  <c r="FY145" i="2"/>
  <c r="FZ145" i="2"/>
  <c r="GA145" i="2"/>
  <c r="GA141" i="2"/>
  <c r="FY141" i="2"/>
  <c r="FZ141" i="2"/>
  <c r="GA127" i="2"/>
  <c r="FZ127" i="2"/>
  <c r="FY127" i="2"/>
  <c r="FZ107" i="2"/>
  <c r="FY107" i="2"/>
  <c r="GA107" i="2"/>
  <c r="GA65" i="2"/>
  <c r="GA66" i="2"/>
  <c r="GA52" i="2"/>
  <c r="GA53" i="2"/>
  <c r="GA10" i="2"/>
  <c r="FZ193" i="2"/>
  <c r="GA193" i="2"/>
  <c r="FY193" i="2"/>
  <c r="GA188" i="2"/>
  <c r="FZ188" i="2"/>
  <c r="FY188" i="2"/>
  <c r="GA172" i="2"/>
  <c r="FY172" i="2"/>
  <c r="FZ172" i="2"/>
  <c r="FZ164" i="2"/>
  <c r="FY164" i="2"/>
  <c r="GA164" i="2"/>
  <c r="GA142" i="2"/>
  <c r="FY142" i="2"/>
  <c r="FZ142" i="2"/>
  <c r="FY133" i="2"/>
  <c r="GA133" i="2"/>
  <c r="FZ133" i="2"/>
  <c r="FZ128" i="2"/>
  <c r="GA128" i="2"/>
  <c r="FY128" i="2"/>
  <c r="GA39" i="2"/>
  <c r="GA40" i="2"/>
  <c r="GA26" i="2"/>
  <c r="GA27" i="2"/>
  <c r="GA162" i="2"/>
  <c r="FY162" i="2"/>
  <c r="FZ162" i="2"/>
  <c r="GA149" i="2"/>
  <c r="FY149" i="2"/>
  <c r="FZ149" i="2"/>
  <c r="FY112" i="2"/>
  <c r="GA112" i="2"/>
  <c r="FZ112" i="2"/>
  <c r="GA83" i="2"/>
  <c r="GA78" i="2"/>
  <c r="GA42" i="2"/>
  <c r="GA41" i="2"/>
  <c r="GA31" i="2"/>
  <c r="GA32" i="2"/>
  <c r="FY3" i="2"/>
  <c r="FZ3" i="2"/>
  <c r="GA3" i="2"/>
  <c r="FV91" i="2"/>
  <c r="FV11" i="2"/>
  <c r="FV10" i="2"/>
  <c r="FT186" i="2"/>
  <c r="FU186" i="2"/>
  <c r="FV186" i="2"/>
  <c r="FT146" i="2"/>
  <c r="FV146" i="2"/>
  <c r="FU146" i="2"/>
  <c r="FU126" i="2"/>
  <c r="FV126" i="2"/>
  <c r="FT126" i="2"/>
  <c r="FT191" i="2"/>
  <c r="FV191" i="2"/>
  <c r="FT180" i="2"/>
  <c r="FV180" i="2"/>
  <c r="FU180" i="2"/>
  <c r="FT166" i="2"/>
  <c r="FU166" i="2"/>
  <c r="FV166" i="2"/>
  <c r="FT160" i="2"/>
  <c r="FV160" i="2"/>
  <c r="FU160" i="2"/>
  <c r="FT150" i="2"/>
  <c r="FU150" i="2"/>
  <c r="FV150" i="2"/>
  <c r="FV145" i="2"/>
  <c r="FT145" i="2"/>
  <c r="FU145" i="2"/>
  <c r="FT140" i="2"/>
  <c r="FV140" i="2"/>
  <c r="FU140" i="2"/>
  <c r="FU130" i="2"/>
  <c r="FV130" i="2"/>
  <c r="FT130" i="2"/>
  <c r="FV109" i="2"/>
  <c r="FT109" i="2"/>
  <c r="FU109" i="2"/>
  <c r="FV72" i="2"/>
  <c r="FV73" i="2"/>
  <c r="FV51" i="2"/>
  <c r="FV52" i="2"/>
  <c r="FV25" i="2"/>
  <c r="FV24" i="2"/>
  <c r="FU195" i="2"/>
  <c r="FT195" i="2"/>
  <c r="FV190" i="2"/>
  <c r="FU190" i="2"/>
  <c r="FT190" i="2"/>
  <c r="FV48" i="2"/>
  <c r="FV49" i="2"/>
  <c r="FU154" i="2"/>
  <c r="FT154" i="2"/>
  <c r="FV154" i="2"/>
  <c r="FV71" i="2"/>
  <c r="FV161" i="2"/>
  <c r="FT161" i="2"/>
  <c r="FU161" i="2"/>
  <c r="FV151" i="2"/>
  <c r="FU151" i="2"/>
  <c r="FT151" i="2"/>
  <c r="FU120" i="2"/>
  <c r="FT120" i="2"/>
  <c r="FV120" i="2"/>
  <c r="FT108" i="2"/>
  <c r="FV108" i="2"/>
  <c r="FU108" i="2"/>
  <c r="FU178" i="2"/>
  <c r="FT178" i="2"/>
  <c r="FV178" i="2"/>
  <c r="FV164" i="2"/>
  <c r="FU164" i="2"/>
  <c r="FT164" i="2"/>
  <c r="FU158" i="2"/>
  <c r="FV158" i="2"/>
  <c r="FT158" i="2"/>
  <c r="FU138" i="2"/>
  <c r="FV138" i="2"/>
  <c r="FT138" i="2"/>
  <c r="FV128" i="2"/>
  <c r="FV123" i="2"/>
  <c r="FU123" i="2"/>
  <c r="FT123" i="2"/>
  <c r="FV81" i="2"/>
  <c r="FV58" i="2"/>
  <c r="FV57" i="2"/>
  <c r="FV16" i="2"/>
  <c r="FV17" i="2"/>
  <c r="FV183" i="2"/>
  <c r="FU183" i="2"/>
  <c r="FT183" i="2"/>
  <c r="FU163" i="2"/>
  <c r="FV163" i="2"/>
  <c r="FT163" i="2"/>
  <c r="FU143" i="2"/>
  <c r="FT143" i="2"/>
  <c r="FT122" i="2"/>
  <c r="FU122" i="2"/>
  <c r="FV122" i="2"/>
  <c r="FU104" i="2"/>
  <c r="FV104" i="2"/>
  <c r="FT104" i="2"/>
  <c r="FV96" i="2"/>
  <c r="FU96" i="2"/>
  <c r="FT96" i="2"/>
  <c r="FV55" i="2"/>
  <c r="FV54" i="2"/>
  <c r="FV42" i="2"/>
  <c r="FV13" i="2"/>
  <c r="FV12" i="2"/>
  <c r="FT198" i="2"/>
  <c r="FU198" i="2"/>
  <c r="FV198" i="2"/>
  <c r="FT182" i="2"/>
  <c r="FV182" i="2"/>
  <c r="FU182" i="2"/>
  <c r="FU168" i="2"/>
  <c r="FT168" i="2"/>
  <c r="FV168" i="2"/>
  <c r="FT142" i="2"/>
  <c r="FV142" i="2"/>
  <c r="FU142" i="2"/>
  <c r="FV105" i="2"/>
  <c r="FT105" i="2"/>
  <c r="FU105" i="2"/>
  <c r="FU97" i="2"/>
  <c r="FV97" i="2"/>
  <c r="FT97" i="2"/>
  <c r="FV89" i="2"/>
  <c r="FV84" i="2"/>
  <c r="FV44" i="2"/>
  <c r="FV39" i="2"/>
  <c r="FV38" i="2"/>
  <c r="FV32" i="2"/>
  <c r="FT197" i="2"/>
  <c r="FU197" i="2"/>
  <c r="FV197" i="2"/>
  <c r="FT187" i="2"/>
  <c r="FU187" i="2"/>
  <c r="FV187" i="2"/>
  <c r="FU176" i="2"/>
  <c r="FV176" i="2"/>
  <c r="FT176" i="2"/>
  <c r="FU172" i="2"/>
  <c r="FT172" i="2"/>
  <c r="FV172" i="2"/>
  <c r="FU156" i="2"/>
  <c r="FT156" i="2"/>
  <c r="FV156" i="2"/>
  <c r="FU136" i="2"/>
  <c r="FV136" i="2"/>
  <c r="FT136" i="2"/>
  <c r="FV107" i="2"/>
  <c r="FT107" i="2"/>
  <c r="FU107" i="2"/>
  <c r="FU106" i="2"/>
  <c r="FT106" i="2"/>
  <c r="FV106" i="2"/>
  <c r="FT98" i="2"/>
  <c r="FV98" i="2"/>
  <c r="FU98" i="2"/>
  <c r="FV90" i="2"/>
  <c r="FV67" i="2"/>
  <c r="FV66" i="2"/>
  <c r="FP140" i="2"/>
  <c r="FQ140" i="2"/>
  <c r="FO101" i="2"/>
  <c r="FQ101" i="2"/>
  <c r="FQ4" i="2"/>
  <c r="FQ21" i="2"/>
  <c r="FQ22" i="2"/>
  <c r="FQ93" i="2"/>
  <c r="BT130" i="2"/>
  <c r="BT150" i="2"/>
  <c r="BT23" i="2"/>
  <c r="BT20" i="2"/>
  <c r="BT167" i="2"/>
  <c r="BT75" i="2"/>
  <c r="BT60" i="2"/>
  <c r="BT81" i="2"/>
  <c r="BT69" i="2"/>
  <c r="FJ198" i="2"/>
  <c r="FL198" i="2"/>
  <c r="FL182" i="2"/>
  <c r="FJ182" i="2"/>
  <c r="FJ166" i="2"/>
  <c r="FL166" i="2"/>
  <c r="FK158" i="2"/>
  <c r="FL158" i="2"/>
  <c r="FL32" i="2"/>
  <c r="FK110" i="2"/>
  <c r="FJ110" i="2"/>
  <c r="FK102" i="2"/>
  <c r="FJ102" i="2"/>
  <c r="FL88" i="2"/>
  <c r="FJ188" i="2"/>
  <c r="FK188" i="2"/>
  <c r="FK101" i="2"/>
  <c r="FL101" i="2"/>
  <c r="FL5" i="2"/>
  <c r="FK195" i="2"/>
  <c r="FJ195" i="2"/>
  <c r="FJ179" i="2"/>
  <c r="FK179" i="2"/>
  <c r="FL171" i="2"/>
  <c r="FJ171" i="2"/>
  <c r="FK155" i="2"/>
  <c r="FJ155" i="2"/>
  <c r="FL155" i="2"/>
  <c r="FK131" i="2"/>
  <c r="FL131" i="2"/>
  <c r="FL123" i="2"/>
  <c r="FL19" i="2"/>
  <c r="FL20" i="2"/>
  <c r="FL107" i="2"/>
  <c r="FK107" i="2"/>
  <c r="FJ114" i="2"/>
  <c r="FL114" i="2"/>
  <c r="FK98" i="2"/>
  <c r="FJ98" i="2"/>
  <c r="FL98" i="2"/>
  <c r="FL91" i="2"/>
  <c r="FL4" i="2"/>
  <c r="FJ105" i="2"/>
  <c r="FL105" i="2"/>
  <c r="FE179" i="2"/>
  <c r="FF179" i="2"/>
  <c r="FG178" i="2"/>
  <c r="FE178" i="2"/>
  <c r="FE173" i="2"/>
  <c r="EP173" i="2"/>
  <c r="EP154" i="2"/>
  <c r="FG154" i="2"/>
  <c r="FE154" i="2"/>
  <c r="FF154" i="2"/>
  <c r="EP143" i="2"/>
  <c r="FE143" i="2"/>
  <c r="FF128" i="2"/>
  <c r="FG128" i="2"/>
  <c r="EP128" i="2"/>
  <c r="FE128" i="2"/>
  <c r="FF108" i="2"/>
  <c r="EP108" i="2"/>
  <c r="FE108" i="2"/>
  <c r="FG71" i="2"/>
  <c r="FG70" i="2"/>
  <c r="FG18" i="2"/>
  <c r="FG19" i="2"/>
  <c r="EP194" i="2"/>
  <c r="FF194" i="2"/>
  <c r="EP159" i="2"/>
  <c r="FF159" i="2"/>
  <c r="FE159" i="2"/>
  <c r="EP158" i="2"/>
  <c r="FF158" i="2"/>
  <c r="FE147" i="2"/>
  <c r="FF147" i="2"/>
  <c r="EP147" i="2"/>
  <c r="FG145" i="2"/>
  <c r="FF145" i="2"/>
  <c r="FE145" i="2"/>
  <c r="EP145" i="2"/>
  <c r="FG144" i="2"/>
  <c r="EP144" i="2"/>
  <c r="FF144" i="2"/>
  <c r="FG142" i="2"/>
  <c r="FE142" i="2"/>
  <c r="FF142" i="2"/>
  <c r="FE124" i="2"/>
  <c r="FF124" i="2"/>
  <c r="EP124" i="2"/>
  <c r="FG124" i="2"/>
  <c r="EP100" i="2"/>
  <c r="FE100" i="2"/>
  <c r="FF95" i="2"/>
  <c r="EP95" i="2"/>
  <c r="EP90" i="2"/>
  <c r="FG90" i="2"/>
  <c r="FG26" i="2"/>
  <c r="FG25" i="2"/>
  <c r="FE192" i="2"/>
  <c r="FG192" i="2"/>
  <c r="FF189" i="2"/>
  <c r="EP189" i="2"/>
  <c r="FF157" i="2"/>
  <c r="FG157" i="2"/>
  <c r="FE151" i="2"/>
  <c r="FF151" i="2"/>
  <c r="FF122" i="2"/>
  <c r="FG122" i="2"/>
  <c r="EP114" i="2"/>
  <c r="FF114" i="2"/>
  <c r="FE112" i="2"/>
  <c r="FF112" i="2"/>
  <c r="FE93" i="2"/>
  <c r="EP93" i="2"/>
  <c r="FG81" i="2"/>
  <c r="FG63" i="2"/>
  <c r="FG64" i="2"/>
  <c r="EP187" i="2"/>
  <c r="FF187" i="2"/>
  <c r="FE185" i="2"/>
  <c r="EP185" i="2"/>
  <c r="FG152" i="2"/>
  <c r="FF152" i="2"/>
  <c r="FG141" i="2"/>
  <c r="FE141" i="2"/>
  <c r="FF134" i="2"/>
  <c r="EP134" i="2"/>
  <c r="FF125" i="2"/>
  <c r="FE125" i="2"/>
  <c r="FG125" i="2"/>
  <c r="FE115" i="2"/>
  <c r="FG115" i="2"/>
  <c r="EP115" i="2"/>
  <c r="FE98" i="2"/>
  <c r="EP98" i="2"/>
  <c r="FG98" i="2"/>
  <c r="FG82" i="2"/>
  <c r="FG55" i="2"/>
  <c r="FG56" i="2"/>
  <c r="FG37" i="2"/>
  <c r="FE190" i="2"/>
  <c r="FG190" i="2"/>
  <c r="FG183" i="2"/>
  <c r="EP183" i="2"/>
  <c r="FF167" i="2"/>
  <c r="EP167" i="2"/>
  <c r="FG133" i="2"/>
  <c r="FE133" i="2"/>
  <c r="FG132" i="2"/>
  <c r="FF132" i="2"/>
  <c r="EP132" i="2"/>
  <c r="FE132" i="2"/>
  <c r="EP106" i="2"/>
  <c r="FG106" i="2"/>
  <c r="FG88" i="2"/>
  <c r="EP88" i="2"/>
  <c r="FE186" i="2"/>
  <c r="FF186" i="2"/>
  <c r="EP186" i="2"/>
  <c r="FG182" i="2"/>
  <c r="FF182" i="2"/>
  <c r="EP182" i="2"/>
  <c r="FG176" i="2"/>
  <c r="FF176" i="2"/>
  <c r="FF156" i="2"/>
  <c r="EP156" i="2"/>
  <c r="FE156" i="2"/>
  <c r="FG156" i="2"/>
  <c r="FF131" i="2"/>
  <c r="EP131" i="2"/>
  <c r="EP101" i="2"/>
  <c r="FE101" i="2"/>
  <c r="FG101" i="2"/>
  <c r="EP83" i="2"/>
  <c r="FG68" i="2"/>
  <c r="FG67" i="2"/>
  <c r="FG30" i="2"/>
  <c r="FG31" i="2"/>
  <c r="FG199" i="2"/>
  <c r="EP199" i="2"/>
  <c r="EP177" i="2"/>
  <c r="FF177" i="2"/>
  <c r="FE168" i="2"/>
  <c r="FG168" i="2"/>
  <c r="EP168" i="2"/>
  <c r="FE165" i="2"/>
  <c r="EP165" i="2"/>
  <c r="FG164" i="2"/>
  <c r="FF164" i="2"/>
  <c r="FF163" i="2"/>
  <c r="FG163" i="2"/>
  <c r="FF149" i="2"/>
  <c r="EP149" i="2"/>
  <c r="EP139" i="2"/>
  <c r="FG139" i="2"/>
  <c r="EP137" i="2"/>
  <c r="FE137" i="2"/>
  <c r="FE94" i="2"/>
  <c r="FG94" i="2"/>
  <c r="FF94" i="2"/>
  <c r="EP94" i="2"/>
  <c r="FG77" i="2"/>
  <c r="FG78" i="2"/>
  <c r="FG200" i="2"/>
  <c r="FF200" i="2"/>
  <c r="FE200" i="2"/>
  <c r="FF198" i="2"/>
  <c r="FG198" i="2"/>
  <c r="FE198" i="2"/>
  <c r="EP198" i="2"/>
  <c r="EP196" i="2"/>
  <c r="FG196" i="2"/>
  <c r="FG180" i="2"/>
  <c r="FE180" i="2"/>
  <c r="FG174" i="2"/>
  <c r="EP174" i="2"/>
  <c r="FE174" i="2"/>
  <c r="FF161" i="2"/>
  <c r="EP161" i="2"/>
  <c r="FE161" i="2"/>
  <c r="FF129" i="2"/>
  <c r="EP129" i="2"/>
  <c r="FG129" i="2"/>
  <c r="FF127" i="2"/>
  <c r="FE127" i="2"/>
  <c r="FF117" i="2"/>
  <c r="FE117" i="2"/>
  <c r="FG117" i="2"/>
  <c r="EP97" i="2"/>
  <c r="FE97" i="2"/>
  <c r="FF97" i="2"/>
  <c r="FB196" i="2"/>
  <c r="EZ196" i="2"/>
  <c r="FA196" i="2"/>
  <c r="FA188" i="2"/>
  <c r="EZ188" i="2"/>
  <c r="FB174" i="2"/>
  <c r="EZ174" i="2"/>
  <c r="FA174" i="2"/>
  <c r="FA128" i="2"/>
  <c r="FB128" i="2"/>
  <c r="FA97" i="2"/>
  <c r="EZ97" i="2"/>
  <c r="FB78" i="2"/>
  <c r="FA195" i="2"/>
  <c r="EZ195" i="2"/>
  <c r="FB173" i="2"/>
  <c r="EZ173" i="2"/>
  <c r="FB150" i="2"/>
  <c r="EZ150" i="2"/>
  <c r="EZ127" i="2"/>
  <c r="FA127" i="2"/>
  <c r="FA121" i="2"/>
  <c r="FB121" i="2"/>
  <c r="FB79" i="2"/>
  <c r="FA194" i="2"/>
  <c r="EZ194" i="2"/>
  <c r="FA186" i="2"/>
  <c r="FB186" i="2"/>
  <c r="FB149" i="2"/>
  <c r="FA149" i="2"/>
  <c r="FB142" i="2"/>
  <c r="EZ142" i="2"/>
  <c r="FA120" i="2"/>
  <c r="FB120" i="2"/>
  <c r="FA94" i="2"/>
  <c r="EZ94" i="2"/>
  <c r="FB6" i="2"/>
  <c r="FB5" i="2"/>
  <c r="FB148" i="2"/>
  <c r="FA148" i="2"/>
  <c r="FB141" i="2"/>
  <c r="EZ141" i="2"/>
  <c r="FA141" i="2"/>
  <c r="EZ95" i="2"/>
  <c r="FB95" i="2"/>
  <c r="EZ83" i="2"/>
  <c r="FA83" i="2"/>
  <c r="FA200" i="2"/>
  <c r="EZ200" i="2"/>
  <c r="EZ177" i="2"/>
  <c r="FA177" i="2"/>
  <c r="FB177" i="2"/>
  <c r="FA147" i="2"/>
  <c r="FB147" i="2"/>
  <c r="EZ125" i="2"/>
  <c r="FA125" i="2"/>
  <c r="FB41" i="2"/>
  <c r="FB40" i="2"/>
  <c r="FB199" i="2"/>
  <c r="EZ199" i="2"/>
  <c r="FA199" i="2"/>
  <c r="FA191" i="2"/>
  <c r="FB191" i="2"/>
  <c r="FA170" i="2"/>
  <c r="FB170" i="2"/>
  <c r="EZ170" i="2"/>
  <c r="FA124" i="2"/>
  <c r="FB124" i="2"/>
  <c r="FB70" i="2"/>
  <c r="FB23" i="2"/>
  <c r="FA3" i="2"/>
  <c r="FB3" i="2"/>
  <c r="FA198" i="2"/>
  <c r="EZ198" i="2"/>
  <c r="FA190" i="2"/>
  <c r="EZ190" i="2"/>
  <c r="FB190" i="2"/>
  <c r="FA182" i="2"/>
  <c r="FB182" i="2"/>
  <c r="EZ130" i="2"/>
  <c r="FB130" i="2"/>
  <c r="FA130" i="2"/>
  <c r="FA102" i="2"/>
  <c r="EZ102" i="2"/>
  <c r="FB76" i="2"/>
  <c r="EZ197" i="2"/>
  <c r="FA197" i="2"/>
  <c r="FB189" i="2"/>
  <c r="EZ189" i="2"/>
  <c r="FA181" i="2"/>
  <c r="EZ181" i="2"/>
  <c r="FB181" i="2"/>
  <c r="EZ175" i="2"/>
  <c r="FB175" i="2"/>
  <c r="FA175" i="2"/>
  <c r="FA152" i="2"/>
  <c r="EZ152" i="2"/>
  <c r="FB50" i="2"/>
  <c r="FB51" i="2"/>
  <c r="FB42" i="2"/>
  <c r="FB43" i="2"/>
  <c r="EU199" i="2"/>
  <c r="EV199" i="2"/>
  <c r="EW199" i="2"/>
  <c r="EU177" i="2"/>
  <c r="EV177" i="2"/>
  <c r="EW177" i="2"/>
  <c r="EU164" i="2"/>
  <c r="EV164" i="2"/>
  <c r="EW164" i="2"/>
  <c r="EV158" i="2"/>
  <c r="EW158" i="2"/>
  <c r="EU158" i="2"/>
  <c r="EU152" i="2"/>
  <c r="EW152" i="2"/>
  <c r="EV152" i="2"/>
  <c r="EU134" i="2"/>
  <c r="EW134" i="2"/>
  <c r="EV134" i="2"/>
  <c r="EV127" i="2"/>
  <c r="EW127" i="2"/>
  <c r="EV114" i="2"/>
  <c r="EW114" i="2"/>
  <c r="EU114" i="2"/>
  <c r="EV104" i="2"/>
  <c r="EU104" i="2"/>
  <c r="EW104" i="2"/>
  <c r="EV86" i="2"/>
  <c r="EW86" i="2"/>
  <c r="EU86" i="2"/>
  <c r="EW8" i="2"/>
  <c r="EW9" i="2"/>
  <c r="EW189" i="2"/>
  <c r="EU189" i="2"/>
  <c r="EV189" i="2"/>
  <c r="EV176" i="2"/>
  <c r="EU176" i="2"/>
  <c r="EW176" i="2"/>
  <c r="EV170" i="2"/>
  <c r="EU170" i="2"/>
  <c r="EW170" i="2"/>
  <c r="EV157" i="2"/>
  <c r="EW157" i="2"/>
  <c r="EU157" i="2"/>
  <c r="EV140" i="2"/>
  <c r="EU140" i="2"/>
  <c r="EW140" i="2"/>
  <c r="EV126" i="2"/>
  <c r="EU126" i="2"/>
  <c r="EW126" i="2"/>
  <c r="EW83" i="2"/>
  <c r="EW48" i="2"/>
  <c r="EW49" i="2"/>
  <c r="EW5" i="2"/>
  <c r="EU193" i="2"/>
  <c r="EW193" i="2"/>
  <c r="EV188" i="2"/>
  <c r="EW188" i="2"/>
  <c r="EU188" i="2"/>
  <c r="EV175" i="2"/>
  <c r="EU175" i="2"/>
  <c r="EV145" i="2"/>
  <c r="EU145" i="2"/>
  <c r="EW145" i="2"/>
  <c r="EU132" i="2"/>
  <c r="EV132" i="2"/>
  <c r="EW132" i="2"/>
  <c r="EW120" i="2"/>
  <c r="EU120" i="2"/>
  <c r="EV120" i="2"/>
  <c r="EV110" i="2"/>
  <c r="EU110" i="2"/>
  <c r="EW110" i="2"/>
  <c r="EW105" i="2"/>
  <c r="EU105" i="2"/>
  <c r="EV105" i="2"/>
  <c r="EW92" i="2"/>
  <c r="EV92" i="2"/>
  <c r="EU92" i="2"/>
  <c r="EW81" i="2"/>
  <c r="EW80" i="2"/>
  <c r="EW75" i="2"/>
  <c r="EU187" i="2"/>
  <c r="EV187" i="2"/>
  <c r="EW187" i="2"/>
  <c r="EV182" i="2"/>
  <c r="EU182" i="2"/>
  <c r="EW182" i="2"/>
  <c r="EV168" i="2"/>
  <c r="EU168" i="2"/>
  <c r="EU162" i="2"/>
  <c r="EV162" i="2"/>
  <c r="EW162" i="2"/>
  <c r="EU150" i="2"/>
  <c r="EW150" i="2"/>
  <c r="EV150" i="2"/>
  <c r="EW144" i="2"/>
  <c r="EV144" i="2"/>
  <c r="EU144" i="2"/>
  <c r="EU138" i="2"/>
  <c r="EW138" i="2"/>
  <c r="EV138" i="2"/>
  <c r="EV106" i="2"/>
  <c r="EU106" i="2"/>
  <c r="EU102" i="2"/>
  <c r="EV102" i="2"/>
  <c r="EW102" i="2"/>
  <c r="EU98" i="2"/>
  <c r="EV98" i="2"/>
  <c r="EW98" i="2"/>
  <c r="EW46" i="2"/>
  <c r="EW47" i="2"/>
  <c r="EW27" i="2"/>
  <c r="EW26" i="2"/>
  <c r="EW21" i="2"/>
  <c r="EW20" i="2"/>
  <c r="EW186" i="2"/>
  <c r="EU186" i="2"/>
  <c r="EV186" i="2"/>
  <c r="EW181" i="2"/>
  <c r="EV181" i="2"/>
  <c r="EU181" i="2"/>
  <c r="EU143" i="2"/>
  <c r="EW143" i="2"/>
  <c r="EV143" i="2"/>
  <c r="EW124" i="2"/>
  <c r="EU124" i="2"/>
  <c r="EV124" i="2"/>
  <c r="EW111" i="2"/>
  <c r="EU111" i="2"/>
  <c r="EV111" i="2"/>
  <c r="EU93" i="2"/>
  <c r="EV93" i="2"/>
  <c r="EW93" i="2"/>
  <c r="EU180" i="2"/>
  <c r="EV180" i="2"/>
  <c r="EW180" i="2"/>
  <c r="EW160" i="2"/>
  <c r="EU160" i="2"/>
  <c r="EV160" i="2"/>
  <c r="EV154" i="2"/>
  <c r="EU154" i="2"/>
  <c r="EW154" i="2"/>
  <c r="EU103" i="2"/>
  <c r="EV103" i="2"/>
  <c r="EW103" i="2"/>
  <c r="EV99" i="2"/>
  <c r="EU99" i="2"/>
  <c r="EW99" i="2"/>
  <c r="EV95" i="2"/>
  <c r="EU95" i="2"/>
  <c r="EW95" i="2"/>
  <c r="EV94" i="2"/>
  <c r="EU94" i="2"/>
  <c r="EW94" i="2"/>
  <c r="EW72" i="2"/>
  <c r="EW73" i="2"/>
  <c r="EW50" i="2"/>
  <c r="EW51" i="2"/>
  <c r="EW42" i="2"/>
  <c r="EW38" i="2"/>
  <c r="EW39" i="2"/>
  <c r="EV179" i="2"/>
  <c r="EU179" i="2"/>
  <c r="EW179" i="2"/>
  <c r="EU172" i="2"/>
  <c r="EV172" i="2"/>
  <c r="EU166" i="2"/>
  <c r="EW166" i="2"/>
  <c r="EV166" i="2"/>
  <c r="EU148" i="2"/>
  <c r="EW148" i="2"/>
  <c r="EV136" i="2"/>
  <c r="EU136" i="2"/>
  <c r="EW136" i="2"/>
  <c r="EU129" i="2"/>
  <c r="EV129" i="2"/>
  <c r="EW108" i="2"/>
  <c r="EV108" i="2"/>
  <c r="EU108" i="2"/>
  <c r="EU90" i="2"/>
  <c r="EW90" i="2"/>
  <c r="EV90" i="2"/>
  <c r="EW60" i="2"/>
  <c r="EW59" i="2"/>
  <c r="EW43" i="2"/>
  <c r="EW35" i="2"/>
  <c r="EW178" i="2"/>
  <c r="EU178" i="2"/>
  <c r="EV178" i="2"/>
  <c r="EW165" i="2"/>
  <c r="EV165" i="2"/>
  <c r="EU165" i="2"/>
  <c r="EV128" i="2"/>
  <c r="EU128" i="2"/>
  <c r="EW128" i="2"/>
  <c r="EW122" i="2"/>
  <c r="EV122" i="2"/>
  <c r="EU122" i="2"/>
  <c r="EW18" i="2"/>
  <c r="EW16" i="2"/>
  <c r="EW15" i="2"/>
  <c r="EV3" i="2"/>
  <c r="EU3" i="2"/>
  <c r="EW3" i="2"/>
  <c r="DE200" i="2" a="1"/>
  <c r="DE200" i="2" s="1"/>
  <c r="DH200" i="2" s="1"/>
  <c r="DQ176" i="2" a="1"/>
  <c r="DQ176" i="2" s="1"/>
  <c r="DT176" i="2" s="1"/>
  <c r="DE157" i="2" a="1"/>
  <c r="DE157" i="2" s="1"/>
  <c r="DH157" i="2" s="1"/>
  <c r="DE187" i="2" a="1"/>
  <c r="DE187" i="2" s="1"/>
  <c r="DH187" i="2" s="1"/>
  <c r="CW194" i="2" a="1"/>
  <c r="CW194" i="2" s="1"/>
  <c r="CZ194" i="2" s="1"/>
  <c r="DI154" i="2" a="1"/>
  <c r="DI154" i="2" s="1"/>
  <c r="DL154" i="2" s="1"/>
  <c r="DI194" i="2" a="1"/>
  <c r="DI194" i="2" s="1"/>
  <c r="DL194" i="2" s="1"/>
  <c r="CS194" i="2" a="1"/>
  <c r="CS194" i="2" s="1"/>
  <c r="CV194" i="2" s="1"/>
  <c r="CW40" i="2" a="1"/>
  <c r="CW40" i="2" s="1"/>
  <c r="CZ40" i="2" s="1"/>
  <c r="CW32" i="2" a="1"/>
  <c r="CW32" i="2" s="1"/>
  <c r="CZ32" i="2" s="1"/>
  <c r="CS24" i="2" a="1"/>
  <c r="CS24" i="2" s="1"/>
  <c r="CV24" i="2" s="1"/>
  <c r="DE16" i="2" a="1"/>
  <c r="DE16" i="2" s="1"/>
  <c r="DH16" i="2" s="1"/>
  <c r="DE8" i="2" a="1"/>
  <c r="DE8" i="2" s="1"/>
  <c r="DH8" i="2" s="1"/>
  <c r="CS32" i="2" a="1"/>
  <c r="CS32" i="2" s="1"/>
  <c r="CV32" i="2" s="1"/>
  <c r="CO24" i="2" a="1"/>
  <c r="CO24" i="2" s="1"/>
  <c r="CR24" i="2" s="1"/>
  <c r="DA16" i="2" a="1"/>
  <c r="DA16" i="2" s="1"/>
  <c r="DD16" i="2" s="1"/>
  <c r="DA8" i="2" a="1"/>
  <c r="DA8" i="2" s="1"/>
  <c r="DD8" i="2" s="1"/>
  <c r="DQ196" i="2" a="1"/>
  <c r="DQ196" i="2" s="1"/>
  <c r="DT196" i="2" s="1"/>
  <c r="CO196" i="2" a="1"/>
  <c r="CO196" i="2" s="1"/>
  <c r="CR196" i="2" s="1"/>
  <c r="DI148" i="2" a="1"/>
  <c r="DI148" i="2" s="1"/>
  <c r="DL148" i="2" s="1"/>
  <c r="AD117" i="2"/>
  <c r="CW16" i="2" a="1"/>
  <c r="CW16" i="2" s="1"/>
  <c r="CZ16" i="2" s="1"/>
  <c r="CW8" i="2" a="1"/>
  <c r="CW8" i="2" s="1"/>
  <c r="CZ8" i="2" s="1"/>
  <c r="CS180" i="2" a="1"/>
  <c r="CS180" i="2" s="1"/>
  <c r="CV180" i="2" s="1"/>
  <c r="CS16" i="2" a="1"/>
  <c r="CS16" i="2" s="1"/>
  <c r="CV16" i="2" s="1"/>
  <c r="CS8" i="2" a="1"/>
  <c r="CS8" i="2" s="1"/>
  <c r="CV8" i="2" s="1"/>
  <c r="DE132" i="2" a="1"/>
  <c r="DE132" i="2" s="1"/>
  <c r="DH132" i="2" s="1"/>
  <c r="DQ24" i="2" a="1"/>
  <c r="DQ24" i="2" s="1"/>
  <c r="DT24" i="2" s="1"/>
  <c r="CO16" i="2" a="1"/>
  <c r="CO16" i="2" s="1"/>
  <c r="CR16" i="2" s="1"/>
  <c r="CO8" i="2" a="1"/>
  <c r="CO8" i="2" s="1"/>
  <c r="CR8" i="2" s="1"/>
  <c r="CW196" i="2" a="1"/>
  <c r="CW196" i="2" s="1"/>
  <c r="CZ196" i="2" s="1"/>
  <c r="CS148" i="2" a="1"/>
  <c r="CS148" i="2" s="1"/>
  <c r="CV148" i="2" s="1"/>
  <c r="DE32" i="2" a="1"/>
  <c r="DE32" i="2" s="1"/>
  <c r="DH32" i="2" s="1"/>
  <c r="DA24" i="2" a="1"/>
  <c r="DA24" i="2" s="1"/>
  <c r="DD24" i="2" s="1"/>
  <c r="DI188" i="2" a="1"/>
  <c r="DI188" i="2" s="1"/>
  <c r="DL188" i="2" s="1"/>
  <c r="DA143" i="2" a="1"/>
  <c r="DA143" i="2" s="1"/>
  <c r="DD143" i="2" s="1"/>
  <c r="DI184" i="2" a="1"/>
  <c r="DI184" i="2" s="1"/>
  <c r="DL184" i="2" s="1"/>
  <c r="CW184" i="2" a="1"/>
  <c r="CW184" i="2" s="1"/>
  <c r="CZ184" i="2" s="1"/>
  <c r="DA176" i="2" a="1"/>
  <c r="DA176" i="2" s="1"/>
  <c r="DD176" i="2" s="1"/>
  <c r="DA160" i="2" a="1"/>
  <c r="DA160" i="2" s="1"/>
  <c r="DD160" i="2" s="1"/>
  <c r="DA162" i="2" a="1"/>
  <c r="DA162" i="2" s="1"/>
  <c r="DD162" i="2" s="1"/>
  <c r="DA184" i="2" a="1"/>
  <c r="DA184" i="2" s="1"/>
  <c r="DD184" i="2" s="1"/>
  <c r="DA177" i="2" a="1"/>
  <c r="DA177" i="2" s="1"/>
  <c r="DD177" i="2" s="1"/>
  <c r="DA154" i="2" a="1"/>
  <c r="DA154" i="2" s="1"/>
  <c r="DD154" i="2" s="1"/>
  <c r="CS152" i="2" a="1"/>
  <c r="CS152" i="2" s="1"/>
  <c r="CV152" i="2" s="1"/>
  <c r="DM46" i="2" a="1"/>
  <c r="DM46" i="2" s="1"/>
  <c r="DP46" i="2" s="1"/>
  <c r="DQ178" i="2" a="1"/>
  <c r="DQ178" i="2" s="1"/>
  <c r="DT178" i="2" s="1"/>
  <c r="DA181" i="2" a="1"/>
  <c r="DA181" i="2" s="1"/>
  <c r="DD181" i="2" s="1"/>
  <c r="ER135" i="2"/>
  <c r="EQ135" i="2"/>
  <c r="ER166" i="2"/>
  <c r="EQ166" i="2"/>
  <c r="EQ187" i="2"/>
  <c r="ER187" i="2"/>
  <c r="EQ159" i="2"/>
  <c r="ER159" i="2"/>
  <c r="DI168" i="2" a="1"/>
  <c r="DI168" i="2" s="1"/>
  <c r="DL168" i="2" s="1"/>
  <c r="DE164" i="2" a="1"/>
  <c r="DE164" i="2" s="1"/>
  <c r="DH164" i="2" s="1"/>
  <c r="DI136" i="2" a="1"/>
  <c r="DI136" i="2" s="1"/>
  <c r="DL136" i="2" s="1"/>
  <c r="CW6" i="2" a="1"/>
  <c r="CW6" i="2" s="1"/>
  <c r="CZ6" i="2" s="1"/>
  <c r="DM153" i="2" a="1"/>
  <c r="DM153" i="2" s="1"/>
  <c r="DP153" i="2" s="1"/>
  <c r="DI176" i="2" a="1"/>
  <c r="DI176" i="2" s="1"/>
  <c r="DL176" i="2" s="1"/>
  <c r="CW176" i="2" a="1"/>
  <c r="CW176" i="2" s="1"/>
  <c r="CZ176" i="2" s="1"/>
  <c r="CO167" i="2" a="1"/>
  <c r="CO167" i="2" s="1"/>
  <c r="CR167" i="2" s="1"/>
  <c r="CS29" i="2" a="1"/>
  <c r="CS29" i="2" s="1"/>
  <c r="CV29" i="2" s="1"/>
  <c r="CW18" i="2" a="1"/>
  <c r="CW18" i="2" s="1"/>
  <c r="CZ18" i="2" s="1"/>
  <c r="DE199" i="2" a="1"/>
  <c r="DE199" i="2" s="1"/>
  <c r="DH199" i="2" s="1"/>
  <c r="CS174" i="2" a="1"/>
  <c r="CS174" i="2" s="1"/>
  <c r="CV174" i="2" s="1"/>
  <c r="EQ177" i="2"/>
  <c r="ER177" i="2"/>
  <c r="ER165" i="2"/>
  <c r="EQ165" i="2"/>
  <c r="EQ137" i="2"/>
  <c r="ER137" i="2"/>
  <c r="EQ191" i="2"/>
  <c r="ER191" i="2"/>
  <c r="ER182" i="2"/>
  <c r="EQ182" i="2"/>
  <c r="DI199" i="2" a="1"/>
  <c r="DI199" i="2" s="1"/>
  <c r="DL199" i="2" s="1"/>
  <c r="DI197" i="2" a="1"/>
  <c r="DI197" i="2" s="1"/>
  <c r="DL197" i="2" s="1"/>
  <c r="DA193" i="2" a="1"/>
  <c r="DA193" i="2" s="1"/>
  <c r="DD193" i="2" s="1"/>
  <c r="DA185" i="2" a="1"/>
  <c r="DA185" i="2" s="1"/>
  <c r="DD185" i="2" s="1"/>
  <c r="DA191" i="2" a="1"/>
  <c r="DA191" i="2" s="1"/>
  <c r="DD191" i="2" s="1"/>
  <c r="DA157" i="2" a="1"/>
  <c r="DA157" i="2" s="1"/>
  <c r="DD157" i="2" s="1"/>
  <c r="DM165" i="2" a="1"/>
  <c r="DM165" i="2" s="1"/>
  <c r="DP165" i="2" s="1"/>
  <c r="CS197" i="2" a="1"/>
  <c r="CS197" i="2" s="1"/>
  <c r="CV197" i="2" s="1"/>
  <c r="CS185" i="2" a="1"/>
  <c r="CS185" i="2" s="1"/>
  <c r="CV185" i="2" s="1"/>
  <c r="CO151" i="2" a="1"/>
  <c r="CO151" i="2" s="1"/>
  <c r="CR151" i="2" s="1"/>
  <c r="DI130" i="2" a="1"/>
  <c r="DI130" i="2" s="1"/>
  <c r="DL130" i="2" s="1"/>
  <c r="DQ193" i="2" a="1"/>
  <c r="DQ193" i="2" s="1"/>
  <c r="DT193" i="2" s="1"/>
  <c r="DE193" i="2" a="1"/>
  <c r="DE193" i="2" s="1"/>
  <c r="DH193" i="2" s="1"/>
  <c r="DQ184" i="2" a="1"/>
  <c r="DQ184" i="2" s="1"/>
  <c r="DT184" i="2" s="1"/>
  <c r="DE184" i="2" a="1"/>
  <c r="DE184" i="2" s="1"/>
  <c r="DH184" i="2" s="1"/>
  <c r="DI180" i="2" a="1"/>
  <c r="DI180" i="2" s="1"/>
  <c r="DL180" i="2" s="1"/>
  <c r="CW151" i="2" a="1"/>
  <c r="CW151" i="2" s="1"/>
  <c r="CZ151" i="2" s="1"/>
  <c r="CW26" i="2" a="1"/>
  <c r="CW26" i="2" s="1"/>
  <c r="CZ26" i="2" s="1"/>
  <c r="CO199" i="2" a="1"/>
  <c r="CO199" i="2" s="1"/>
  <c r="CR199" i="2" s="1"/>
  <c r="DA197" i="2" a="1"/>
  <c r="DA197" i="2" s="1"/>
  <c r="DD197" i="2" s="1"/>
  <c r="CS193" i="2" a="1"/>
  <c r="CS193" i="2" s="1"/>
  <c r="CV193" i="2" s="1"/>
  <c r="DQ185" i="2" a="1"/>
  <c r="DQ185" i="2" s="1"/>
  <c r="DT185" i="2" s="1"/>
  <c r="DI151" i="2" a="1"/>
  <c r="DI151" i="2" s="1"/>
  <c r="DL151" i="2" s="1"/>
  <c r="CS149" i="2" a="1"/>
  <c r="CS149" i="2" s="1"/>
  <c r="CV149" i="2" s="1"/>
  <c r="DI141" i="2" a="1"/>
  <c r="DI141" i="2" s="1"/>
  <c r="DL141" i="2" s="1"/>
  <c r="DQ15" i="2" a="1"/>
  <c r="DQ15" i="2" s="1"/>
  <c r="DT15" i="2" s="1"/>
  <c r="EQ186" i="2"/>
  <c r="ER186" i="2"/>
  <c r="ER184" i="2"/>
  <c r="EQ184" i="2"/>
  <c r="EQ147" i="2"/>
  <c r="ER147" i="2"/>
  <c r="BG116" i="2"/>
  <c r="AN117" i="2"/>
  <c r="BG117" i="2"/>
  <c r="CO171" i="2" a="1"/>
  <c r="CO171" i="2" s="1"/>
  <c r="CR171" i="2" s="1"/>
  <c r="DA159" i="2" a="1"/>
  <c r="DA159" i="2" s="1"/>
  <c r="DD159" i="2" s="1"/>
  <c r="DM138" i="2" a="1"/>
  <c r="DM138" i="2" s="1"/>
  <c r="DP138" i="2" s="1"/>
  <c r="DM168" i="2" a="1"/>
  <c r="DM168" i="2" s="1"/>
  <c r="DP168" i="2" s="1"/>
  <c r="DQ168" i="2" a="1"/>
  <c r="DQ168" i="2" s="1"/>
  <c r="DT168" i="2" s="1"/>
  <c r="CO168" i="2" a="1"/>
  <c r="CO168" i="2" s="1"/>
  <c r="CR168" i="2" s="1"/>
  <c r="DA168" i="2" a="1"/>
  <c r="DA168" i="2" s="1"/>
  <c r="DD168" i="2" s="1"/>
  <c r="DM156" i="2" a="1"/>
  <c r="DM156" i="2" s="1"/>
  <c r="DP156" i="2" s="1"/>
  <c r="DI156" i="2" a="1"/>
  <c r="DI156" i="2" s="1"/>
  <c r="DL156" i="2" s="1"/>
  <c r="CW175" i="2" a="1"/>
  <c r="CW175" i="2" s="1"/>
  <c r="CZ175" i="2" s="1"/>
  <c r="DM175" i="2" a="1"/>
  <c r="DM175" i="2" s="1"/>
  <c r="DP175" i="2" s="1"/>
  <c r="CS129" i="2" a="1"/>
  <c r="CS129" i="2" s="1"/>
  <c r="CV129" i="2" s="1"/>
  <c r="DM129" i="2" a="1"/>
  <c r="DM129" i="2" s="1"/>
  <c r="DP129" i="2" s="1"/>
  <c r="DM139" i="2" a="1"/>
  <c r="DM139" i="2" s="1"/>
  <c r="DP139" i="2" s="1"/>
  <c r="CO139" i="2" a="1"/>
  <c r="CO139" i="2" s="1"/>
  <c r="CR139" i="2" s="1"/>
  <c r="CS37" i="2" a="1"/>
  <c r="CS37" i="2" s="1"/>
  <c r="CV37" i="2" s="1"/>
  <c r="DI24" i="2" a="1"/>
  <c r="DI24" i="2" s="1"/>
  <c r="DL24" i="2" s="1"/>
  <c r="FA117" i="2"/>
  <c r="FB117" i="2"/>
  <c r="Q117" i="2"/>
  <c r="AG117" i="2"/>
  <c r="E117" i="2"/>
  <c r="U117" i="2"/>
  <c r="M117" i="2"/>
  <c r="CV3" i="2"/>
  <c r="AN116" i="2"/>
  <c r="AG116" i="2"/>
  <c r="Q116" i="2"/>
  <c r="E116" i="2"/>
  <c r="M116" i="2"/>
  <c r="U116" i="2"/>
  <c r="M124" i="14"/>
  <c r="M125" i="14"/>
  <c r="M122" i="14"/>
  <c r="M123" i="14"/>
  <c r="M126" i="14"/>
  <c r="U127" i="14"/>
  <c r="U128" i="14"/>
  <c r="U130" i="14"/>
  <c r="U129" i="14"/>
  <c r="AC127" i="14"/>
  <c r="AC125" i="14"/>
  <c r="AC123" i="14"/>
  <c r="AC128" i="14"/>
  <c r="AC126" i="14"/>
  <c r="AC129" i="14"/>
  <c r="AC124" i="14"/>
  <c r="E128" i="14"/>
  <c r="E127" i="14"/>
  <c r="E126" i="14"/>
  <c r="E130" i="14"/>
  <c r="E129" i="14"/>
  <c r="BE124" i="2"/>
  <c r="BD128" i="2"/>
  <c r="BD124" i="2"/>
  <c r="BE128" i="2"/>
  <c r="BE120" i="2"/>
  <c r="M121" i="14"/>
  <c r="M120" i="14"/>
  <c r="BE119" i="2"/>
  <c r="BD118" i="2"/>
  <c r="BD119" i="2"/>
  <c r="GE128" i="2" l="1"/>
  <c r="GD128" i="2"/>
  <c r="FU128" i="2"/>
  <c r="FG123" i="2"/>
  <c r="FK123" i="2"/>
  <c r="FD83" i="2" a="1"/>
  <c r="FD83" i="2" s="1"/>
  <c r="FD88" i="2" a="1"/>
  <c r="FD88" i="2" s="1"/>
  <c r="FD85" i="2" a="1"/>
  <c r="FD85" i="2" s="1"/>
  <c r="FD84" i="2" a="1"/>
  <c r="FD84" i="2" s="1"/>
  <c r="FD87" i="2" a="1"/>
  <c r="FD87" i="2" s="1"/>
  <c r="FD86" i="2" a="1"/>
  <c r="FD86" i="2" s="1"/>
  <c r="FF123" i="2"/>
  <c r="ET86" i="2" a="1"/>
  <c r="ET86" i="2" s="1"/>
  <c r="ET84" i="2" a="1"/>
  <c r="ET84" i="2" s="1"/>
  <c r="ET85" i="2" a="1"/>
  <c r="ET85" i="2" s="1"/>
  <c r="ET81" i="2" a="1"/>
  <c r="ET81" i="2" s="1"/>
  <c r="ET82" i="2" a="1"/>
  <c r="ET82" i="2" s="1"/>
  <c r="ET83" i="2" a="1"/>
  <c r="ET83" i="2" s="1"/>
  <c r="FX80" i="2" a="1"/>
  <c r="FX80" i="2" s="1"/>
  <c r="FX85" i="2" a="1"/>
  <c r="FX85" i="2" s="1"/>
  <c r="FX82" i="2" a="1"/>
  <c r="FX82" i="2" s="1"/>
  <c r="FX84" i="2" a="1"/>
  <c r="FX84" i="2" s="1"/>
  <c r="FX79" i="2" a="1"/>
  <c r="FX79" i="2" s="1"/>
  <c r="FX81" i="2" a="1"/>
  <c r="FX81" i="2" s="1"/>
  <c r="FX83" i="2" a="1"/>
  <c r="FX83" i="2" s="1"/>
  <c r="FN99" i="2" a="1"/>
  <c r="FN99" i="2" s="1"/>
  <c r="FN100" i="2" a="1"/>
  <c r="FN100" i="2" s="1"/>
  <c r="FN98" i="2" a="1"/>
  <c r="FN98" i="2" s="1"/>
  <c r="FN97" i="2" a="1"/>
  <c r="FN97" i="2" s="1"/>
  <c r="DM133" i="2" a="1"/>
  <c r="DM133" i="2" s="1"/>
  <c r="DP133" i="2" s="1"/>
  <c r="DQ133" i="2" a="1"/>
  <c r="DQ133" i="2" s="1"/>
  <c r="DT133" i="2" s="1"/>
  <c r="DI133" i="2" a="1"/>
  <c r="DI133" i="2" s="1"/>
  <c r="DL133" i="2" s="1"/>
  <c r="DM189" i="2" a="1"/>
  <c r="DM189" i="2" s="1"/>
  <c r="DP189" i="2" s="1"/>
  <c r="DA189" i="2" a="1"/>
  <c r="DA189" i="2" s="1"/>
  <c r="DD189" i="2" s="1"/>
  <c r="CO189" i="2" a="1"/>
  <c r="CO189" i="2" s="1"/>
  <c r="CR189" i="2" s="1"/>
  <c r="CW189" i="2" a="1"/>
  <c r="CW189" i="2" s="1"/>
  <c r="CZ189" i="2" s="1"/>
  <c r="DE189" i="2" a="1"/>
  <c r="DE189" i="2" s="1"/>
  <c r="DH189" i="2" s="1"/>
  <c r="DQ189" i="2" a="1"/>
  <c r="DQ189" i="2" s="1"/>
  <c r="DT189" i="2" s="1"/>
  <c r="CS189" i="2" a="1"/>
  <c r="CS189" i="2" s="1"/>
  <c r="CV189" i="2" s="1"/>
  <c r="CS165" i="2" a="1"/>
  <c r="CS165" i="2" s="1"/>
  <c r="CV165" i="2" s="1"/>
  <c r="DA165" i="2" a="1"/>
  <c r="DA165" i="2" s="1"/>
  <c r="DD165" i="2" s="1"/>
  <c r="CW165" i="2" a="1"/>
  <c r="CW165" i="2" s="1"/>
  <c r="CZ165" i="2" s="1"/>
  <c r="DQ165" i="2" a="1"/>
  <c r="DQ165" i="2" s="1"/>
  <c r="DT165" i="2" s="1"/>
  <c r="CO165" i="2" a="1"/>
  <c r="CO165" i="2" s="1"/>
  <c r="CR165" i="2" s="1"/>
  <c r="DM157" i="2" a="1"/>
  <c r="DM157" i="2" s="1"/>
  <c r="DP157" i="2" s="1"/>
  <c r="DI157" i="2" a="1"/>
  <c r="DI157" i="2" s="1"/>
  <c r="DL157" i="2" s="1"/>
  <c r="CW157" i="2" a="1"/>
  <c r="CW157" i="2" s="1"/>
  <c r="CZ157" i="2" s="1"/>
  <c r="CO157" i="2" a="1"/>
  <c r="CO157" i="2" s="1"/>
  <c r="CR157" i="2" s="1"/>
  <c r="DM173" i="2" a="1"/>
  <c r="DM173" i="2" s="1"/>
  <c r="DP173" i="2" s="1"/>
  <c r="DE173" i="2" a="1"/>
  <c r="DE173" i="2" s="1"/>
  <c r="DH173" i="2" s="1"/>
  <c r="BW113" i="2"/>
  <c r="AK114" i="2"/>
  <c r="AX113" i="2"/>
  <c r="BJ113" i="2"/>
  <c r="BS113" i="2"/>
  <c r="BC113" i="2"/>
  <c r="BA113" i="2"/>
  <c r="BQ113" i="2"/>
  <c r="AV113" i="2"/>
  <c r="BK113" i="2"/>
  <c r="BY113" i="2"/>
  <c r="BF114" i="2"/>
  <c r="BB113" i="2"/>
  <c r="CK113" i="2"/>
  <c r="CN113" i="2" s="1"/>
  <c r="AY113" i="2"/>
  <c r="AW113" i="2"/>
  <c r="AZ113" i="2"/>
  <c r="BO113" i="2"/>
  <c r="BU113" i="2"/>
  <c r="BM113" i="2"/>
  <c r="AP113" i="2"/>
  <c r="BN112" i="2"/>
  <c r="BL112" i="2"/>
  <c r="BZ112" i="2"/>
  <c r="BV112" i="2"/>
  <c r="BX112" i="2"/>
  <c r="BP112" i="2"/>
  <c r="BT112" i="2"/>
  <c r="AC115" i="2"/>
  <c r="Z116" i="2"/>
  <c r="AO108" i="2"/>
  <c r="AT108" i="2"/>
  <c r="AL109" i="2"/>
  <c r="AU108" i="2"/>
  <c r="AQ108" i="2"/>
  <c r="AS108" i="2" s="1"/>
  <c r="Y111" i="2"/>
  <c r="W112" i="2"/>
  <c r="AN128" i="2"/>
  <c r="DE188" i="2" a="1"/>
  <c r="DE188" i="2" s="1"/>
  <c r="DH188" i="2" s="1"/>
  <c r="CW193" i="2" a="1"/>
  <c r="CW193" i="2" s="1"/>
  <c r="CZ193" i="2" s="1"/>
  <c r="AR121" i="2"/>
  <c r="AM122" i="2"/>
  <c r="Q124" i="2"/>
  <c r="J125" i="2"/>
  <c r="GF127" i="2"/>
  <c r="GD127" i="2"/>
  <c r="GE127" i="2"/>
  <c r="F125" i="2"/>
  <c r="DM188" i="2" a="1"/>
  <c r="DM188" i="2" s="1"/>
  <c r="DP188" i="2" s="1"/>
  <c r="CS188" i="2" a="1"/>
  <c r="CS188" i="2" s="1"/>
  <c r="CV188" i="2" s="1"/>
  <c r="DA188" i="2" a="1"/>
  <c r="DA188" i="2" s="1"/>
  <c r="DD188" i="2" s="1"/>
  <c r="DQ188" i="2" a="1"/>
  <c r="DQ188" i="2" s="1"/>
  <c r="DT188" i="2" s="1"/>
  <c r="N125" i="2"/>
  <c r="U124" i="2"/>
  <c r="AD126" i="2"/>
  <c r="AG125" i="2"/>
  <c r="I124" i="2"/>
  <c r="FJ122" i="2"/>
  <c r="FK122" i="2"/>
  <c r="FL122" i="2"/>
  <c r="FQ123" i="2"/>
  <c r="FP123" i="2"/>
  <c r="FO123" i="2"/>
  <c r="L123" i="2"/>
  <c r="FJ124" i="2"/>
  <c r="FL124" i="2"/>
  <c r="FK124" i="2"/>
  <c r="E124" i="2"/>
  <c r="E125" i="2"/>
  <c r="FA122" i="2"/>
  <c r="EZ123" i="2"/>
  <c r="FB123" i="2"/>
  <c r="FA123" i="2"/>
  <c r="E126" i="2"/>
  <c r="B127" i="2"/>
  <c r="DV50" i="2" a="1"/>
  <c r="DV50" i="2" s="1"/>
  <c r="M122" i="2"/>
  <c r="AG124" i="2"/>
  <c r="R125" i="2"/>
  <c r="DZ66" i="2" a="1"/>
  <c r="DZ66" i="2" s="1"/>
  <c r="V126" i="2"/>
  <c r="FD82" i="2" a="1"/>
  <c r="FD82" i="2" s="1"/>
  <c r="EV118" i="2"/>
  <c r="EU118" i="2"/>
  <c r="DM166" i="2" a="1"/>
  <c r="DM166" i="2" s="1"/>
  <c r="DP166" i="2" s="1"/>
  <c r="CS166" i="2" a="1"/>
  <c r="CS166" i="2" s="1"/>
  <c r="CV166" i="2" s="1"/>
  <c r="DA166" i="2" a="1"/>
  <c r="DA166" i="2" s="1"/>
  <c r="DD166" i="2" s="1"/>
  <c r="DE166" i="2" a="1"/>
  <c r="DE166" i="2" s="1"/>
  <c r="DH166" i="2" s="1"/>
  <c r="DQ166" i="2" a="1"/>
  <c r="DQ166" i="2" s="1"/>
  <c r="DT166" i="2" s="1"/>
  <c r="DI166" i="2" a="1"/>
  <c r="DI166" i="2" s="1"/>
  <c r="DL166" i="2" s="1"/>
  <c r="CO166" i="2" a="1"/>
  <c r="CO166" i="2" s="1"/>
  <c r="CR166" i="2" s="1"/>
  <c r="DM134" i="2" a="1"/>
  <c r="DM134" i="2" s="1"/>
  <c r="DP134" i="2" s="1"/>
  <c r="CS134" i="2" a="1"/>
  <c r="CS134" i="2" s="1"/>
  <c r="CV134" i="2" s="1"/>
  <c r="CW134" i="2" a="1"/>
  <c r="CW134" i="2" s="1"/>
  <c r="CZ134" i="2" s="1"/>
  <c r="DE134" i="2" a="1"/>
  <c r="DE134" i="2" s="1"/>
  <c r="DH134" i="2" s="1"/>
  <c r="DA134" i="2" a="1"/>
  <c r="DA134" i="2" s="1"/>
  <c r="DD134" i="2" s="1"/>
  <c r="DI134" i="2" a="1"/>
  <c r="DI134" i="2" s="1"/>
  <c r="DL134" i="2" s="1"/>
  <c r="CO134" i="2" a="1"/>
  <c r="CO134" i="2" s="1"/>
  <c r="CR134" i="2" s="1"/>
  <c r="DQ134" i="2" a="1"/>
  <c r="DQ134" i="2" s="1"/>
  <c r="DT134" i="2" s="1"/>
  <c r="DM190" i="2" a="1"/>
  <c r="DM190" i="2" s="1"/>
  <c r="DP190" i="2" s="1"/>
  <c r="CO190" i="2" a="1"/>
  <c r="CO190" i="2" s="1"/>
  <c r="CR190" i="2" s="1"/>
  <c r="CW190" i="2" a="1"/>
  <c r="CW190" i="2" s="1"/>
  <c r="CZ190" i="2" s="1"/>
  <c r="DE190" i="2" a="1"/>
  <c r="DE190" i="2" s="1"/>
  <c r="DH190" i="2" s="1"/>
  <c r="DA190" i="2" a="1"/>
  <c r="DA190" i="2" s="1"/>
  <c r="DD190" i="2" s="1"/>
  <c r="DI190" i="2" a="1"/>
  <c r="DI190" i="2" s="1"/>
  <c r="DL190" i="2" s="1"/>
  <c r="DM174" i="2" a="1"/>
  <c r="DM174" i="2" s="1"/>
  <c r="DP174" i="2" s="1"/>
  <c r="DQ174" i="2" a="1"/>
  <c r="DQ174" i="2" s="1"/>
  <c r="DT174" i="2" s="1"/>
  <c r="CO174" i="2" a="1"/>
  <c r="CO174" i="2" s="1"/>
  <c r="CR174" i="2" s="1"/>
  <c r="CW174" i="2" a="1"/>
  <c r="CW174" i="2" s="1"/>
  <c r="CZ174" i="2" s="1"/>
  <c r="DA174" i="2" a="1"/>
  <c r="DA174" i="2" s="1"/>
  <c r="DD174" i="2" s="1"/>
  <c r="DI174" i="2" a="1"/>
  <c r="DI174" i="2" s="1"/>
  <c r="DL174" i="2" s="1"/>
  <c r="DM182" i="2" a="1"/>
  <c r="DM182" i="2" s="1"/>
  <c r="DP182" i="2" s="1"/>
  <c r="CS182" i="2" a="1"/>
  <c r="CS182" i="2" s="1"/>
  <c r="CV182" i="2" s="1"/>
  <c r="CW182" i="2" a="1"/>
  <c r="CW182" i="2" s="1"/>
  <c r="CZ182" i="2" s="1"/>
  <c r="CO182" i="2" a="1"/>
  <c r="CO182" i="2" s="1"/>
  <c r="CR182" i="2" s="1"/>
  <c r="DA182" i="2" a="1"/>
  <c r="DA182" i="2" s="1"/>
  <c r="DD182" i="2" s="1"/>
  <c r="DI182" i="2" a="1"/>
  <c r="DI182" i="2" s="1"/>
  <c r="DL182" i="2" s="1"/>
  <c r="DE182" i="2" a="1"/>
  <c r="DE182" i="2" s="1"/>
  <c r="DH182" i="2" s="1"/>
  <c r="DQ182" i="2" a="1"/>
  <c r="DQ182" i="2" s="1"/>
  <c r="DT182" i="2" s="1"/>
  <c r="DM158" i="2" a="1"/>
  <c r="DM158" i="2" s="1"/>
  <c r="DP158" i="2" s="1"/>
  <c r="DE158" i="2" a="1"/>
  <c r="DE158" i="2" s="1"/>
  <c r="DH158" i="2" s="1"/>
  <c r="DQ158" i="2" a="1"/>
  <c r="DQ158" i="2" s="1"/>
  <c r="DT158" i="2" s="1"/>
  <c r="DA158" i="2" a="1"/>
  <c r="DA158" i="2" s="1"/>
  <c r="DD158" i="2" s="1"/>
  <c r="CO158" i="2" a="1"/>
  <c r="CO158" i="2" s="1"/>
  <c r="CR158" i="2" s="1"/>
  <c r="CS158" i="2" a="1"/>
  <c r="CS158" i="2" s="1"/>
  <c r="CV158" i="2" s="1"/>
  <c r="CW158" i="2" a="1"/>
  <c r="CW158" i="2" s="1"/>
  <c r="CZ158" i="2" s="1"/>
  <c r="DI158" i="2" a="1"/>
  <c r="DI158" i="2" s="1"/>
  <c r="DL158" i="2" s="1"/>
  <c r="DM150" i="2" a="1"/>
  <c r="DM150" i="2" s="1"/>
  <c r="DP150" i="2" s="1"/>
  <c r="DE150" i="2" a="1"/>
  <c r="DE150" i="2" s="1"/>
  <c r="DH150" i="2" s="1"/>
  <c r="DI150" i="2" a="1"/>
  <c r="DI150" i="2" s="1"/>
  <c r="DL150" i="2" s="1"/>
  <c r="DQ150" i="2" a="1"/>
  <c r="DQ150" i="2" s="1"/>
  <c r="DT150" i="2" s="1"/>
  <c r="CS150" i="2" a="1"/>
  <c r="CS150" i="2" s="1"/>
  <c r="CV150" i="2" s="1"/>
  <c r="DA150" i="2" a="1"/>
  <c r="DA150" i="2" s="1"/>
  <c r="DD150" i="2" s="1"/>
  <c r="CO150" i="2" a="1"/>
  <c r="CO150" i="2" s="1"/>
  <c r="CR150" i="2" s="1"/>
  <c r="CW150" i="2" a="1"/>
  <c r="CW150" i="2" s="1"/>
  <c r="CZ150" i="2" s="1"/>
  <c r="I114" i="2"/>
  <c r="H115" i="2"/>
  <c r="AM117" i="2"/>
  <c r="AR114" i="2"/>
  <c r="DM137" i="2" a="1"/>
  <c r="DM137" i="2" s="1"/>
  <c r="DP137" i="2" s="1"/>
  <c r="CW137" i="2" a="1"/>
  <c r="CW137" i="2" s="1"/>
  <c r="CZ137" i="2" s="1"/>
  <c r="DA137" i="2" a="1"/>
  <c r="DA137" i="2" s="1"/>
  <c r="DD137" i="2" s="1"/>
  <c r="DI137" i="2" a="1"/>
  <c r="DI137" i="2" s="1"/>
  <c r="DL137" i="2" s="1"/>
  <c r="DQ137" i="2" a="1"/>
  <c r="DQ137" i="2" s="1"/>
  <c r="DT137" i="2" s="1"/>
  <c r="CO137" i="2" a="1"/>
  <c r="CO137" i="2" s="1"/>
  <c r="CR137" i="2" s="1"/>
  <c r="CS137" i="2" a="1"/>
  <c r="CS137" i="2" s="1"/>
  <c r="CV137" i="2" s="1"/>
  <c r="DM145" i="2" a="1"/>
  <c r="DM145" i="2" s="1"/>
  <c r="DP145" i="2" s="1"/>
  <c r="DQ145" i="2" a="1"/>
  <c r="DQ145" i="2" s="1"/>
  <c r="DT145" i="2" s="1"/>
  <c r="CS145" i="2" a="1"/>
  <c r="CS145" i="2" s="1"/>
  <c r="CV145" i="2" s="1"/>
  <c r="CW145" i="2" a="1"/>
  <c r="CW145" i="2" s="1"/>
  <c r="CZ145" i="2" s="1"/>
  <c r="DA145" i="2" a="1"/>
  <c r="DA145" i="2" s="1"/>
  <c r="DD145" i="2" s="1"/>
  <c r="CO145" i="2" a="1"/>
  <c r="CO145" i="2" s="1"/>
  <c r="CR145" i="2" s="1"/>
  <c r="DE145" i="2" a="1"/>
  <c r="DE145" i="2" s="1"/>
  <c r="DH145" i="2" s="1"/>
  <c r="DI145" i="2" a="1"/>
  <c r="DI145" i="2" s="1"/>
  <c r="DL145" i="2" s="1"/>
  <c r="DQ153" i="2" a="1"/>
  <c r="DQ153" i="2" s="1"/>
  <c r="DT153" i="2" s="1"/>
  <c r="CW153" i="2" a="1"/>
  <c r="CW153" i="2" s="1"/>
  <c r="CZ153" i="2" s="1"/>
  <c r="DA153" i="2" a="1"/>
  <c r="DA153" i="2" s="1"/>
  <c r="DD153" i="2" s="1"/>
  <c r="DE153" i="2" a="1"/>
  <c r="DE153" i="2" s="1"/>
  <c r="DH153" i="2" s="1"/>
  <c r="DI153" i="2" a="1"/>
  <c r="DI153" i="2" s="1"/>
  <c r="DL153" i="2" s="1"/>
  <c r="CO153" i="2" a="1"/>
  <c r="CO153" i="2" s="1"/>
  <c r="CR153" i="2" s="1"/>
  <c r="CS153" i="2" a="1"/>
  <c r="CS153" i="2" s="1"/>
  <c r="CV153" i="2" s="1"/>
  <c r="DM161" i="2" a="1"/>
  <c r="DM161" i="2" s="1"/>
  <c r="DP161" i="2" s="1"/>
  <c r="DI161" i="2" a="1"/>
  <c r="DI161" i="2" s="1"/>
  <c r="DL161" i="2" s="1"/>
  <c r="DQ161" i="2" a="1"/>
  <c r="DQ161" i="2" s="1"/>
  <c r="DT161" i="2" s="1"/>
  <c r="CO161" i="2" a="1"/>
  <c r="CO161" i="2" s="1"/>
  <c r="CR161" i="2" s="1"/>
  <c r="CW161" i="2" a="1"/>
  <c r="CW161" i="2" s="1"/>
  <c r="CZ161" i="2" s="1"/>
  <c r="DA161" i="2" a="1"/>
  <c r="DA161" i="2" s="1"/>
  <c r="DD161" i="2" s="1"/>
  <c r="DE161" i="2" a="1"/>
  <c r="DE161" i="2" s="1"/>
  <c r="DH161" i="2" s="1"/>
  <c r="EZ119" i="2"/>
  <c r="FA119" i="2"/>
  <c r="FB119" i="2"/>
  <c r="DM169" i="2" a="1"/>
  <c r="DM169" i="2" s="1"/>
  <c r="DP169" i="2" s="1"/>
  <c r="CO169" i="2" a="1"/>
  <c r="CO169" i="2" s="1"/>
  <c r="CR169" i="2" s="1"/>
  <c r="CS169" i="2" a="1"/>
  <c r="CS169" i="2" s="1"/>
  <c r="CV169" i="2" s="1"/>
  <c r="DA169" i="2" a="1"/>
  <c r="DA169" i="2" s="1"/>
  <c r="DD169" i="2" s="1"/>
  <c r="DE169" i="2" a="1"/>
  <c r="DE169" i="2" s="1"/>
  <c r="DH169" i="2" s="1"/>
  <c r="DI169" i="2" a="1"/>
  <c r="DI169" i="2" s="1"/>
  <c r="DL169" i="2" s="1"/>
  <c r="DQ169" i="2" a="1"/>
  <c r="DQ169" i="2" s="1"/>
  <c r="DT169" i="2" s="1"/>
  <c r="EV119" i="2"/>
  <c r="EW119" i="2"/>
  <c r="EU119" i="2"/>
  <c r="DM177" i="2" a="1"/>
  <c r="DM177" i="2" s="1"/>
  <c r="DP177" i="2" s="1"/>
  <c r="DQ177" i="2" a="1"/>
  <c r="DQ177" i="2" s="1"/>
  <c r="DT177" i="2" s="1"/>
  <c r="CO177" i="2" a="1"/>
  <c r="CO177" i="2" s="1"/>
  <c r="CR177" i="2" s="1"/>
  <c r="CW177" i="2" a="1"/>
  <c r="CW177" i="2" s="1"/>
  <c r="CZ177" i="2" s="1"/>
  <c r="DE177" i="2" a="1"/>
  <c r="DE177" i="2" s="1"/>
  <c r="DH177" i="2" s="1"/>
  <c r="DI177" i="2" a="1"/>
  <c r="DI177" i="2" s="1"/>
  <c r="DL177" i="2" s="1"/>
  <c r="DM185" i="2" a="1"/>
  <c r="DM185" i="2" s="1"/>
  <c r="DP185" i="2" s="1"/>
  <c r="CW185" i="2" a="1"/>
  <c r="CW185" i="2" s="1"/>
  <c r="CZ185" i="2" s="1"/>
  <c r="DE185" i="2" a="1"/>
  <c r="DE185" i="2" s="1"/>
  <c r="DH185" i="2" s="1"/>
  <c r="DI185" i="2" a="1"/>
  <c r="DI185" i="2" s="1"/>
  <c r="DL185" i="2" s="1"/>
  <c r="DI129" i="2" a="1"/>
  <c r="DI129" i="2" s="1"/>
  <c r="DL129" i="2" s="1"/>
  <c r="DQ129" i="2" a="1"/>
  <c r="DQ129" i="2" s="1"/>
  <c r="DT129" i="2" s="1"/>
  <c r="CO129" i="2" a="1"/>
  <c r="CO129" i="2" s="1"/>
  <c r="CR129" i="2" s="1"/>
  <c r="CW129" i="2" a="1"/>
  <c r="CW129" i="2" s="1"/>
  <c r="CZ129" i="2" s="1"/>
  <c r="DA129" i="2" a="1"/>
  <c r="DA129" i="2" s="1"/>
  <c r="DD129" i="2" s="1"/>
  <c r="DE129" i="2" a="1"/>
  <c r="DE129" i="2" s="1"/>
  <c r="DH129" i="2" s="1"/>
  <c r="DM193" i="2" a="1"/>
  <c r="DM193" i="2" s="1"/>
  <c r="DP193" i="2" s="1"/>
  <c r="CO193" i="2" a="1"/>
  <c r="CO193" i="2" s="1"/>
  <c r="CR193" i="2" s="1"/>
  <c r="FL118" i="2"/>
  <c r="FJ118" i="2"/>
  <c r="FK118" i="2"/>
  <c r="FT118" i="2"/>
  <c r="FU118" i="2"/>
  <c r="FV118" i="2"/>
  <c r="I11" i="14"/>
  <c r="U3" i="14"/>
  <c r="E114" i="14"/>
  <c r="BE89" i="2"/>
  <c r="BD18" i="2"/>
  <c r="I23" i="14"/>
  <c r="AG115" i="14"/>
  <c r="BE64" i="2"/>
  <c r="Q37" i="14"/>
  <c r="I82" i="14"/>
  <c r="Y9" i="14"/>
  <c r="BD46" i="2"/>
  <c r="M48" i="14"/>
  <c r="Y116" i="14"/>
  <c r="BE67" i="2"/>
  <c r="E57" i="14"/>
  <c r="Q57" i="14"/>
  <c r="I96" i="14"/>
  <c r="AC61" i="14"/>
  <c r="BE90" i="2"/>
  <c r="Y92" i="14"/>
  <c r="I107" i="14"/>
  <c r="Y17" i="14"/>
  <c r="U52" i="14"/>
  <c r="M94" i="14"/>
  <c r="E63" i="14"/>
  <c r="BD45" i="2"/>
  <c r="BD96" i="2"/>
  <c r="E33" i="14"/>
  <c r="M38" i="14"/>
  <c r="BD113" i="2"/>
  <c r="Y115" i="14"/>
  <c r="BE86" i="2"/>
  <c r="AC110" i="14"/>
  <c r="Q33" i="14"/>
  <c r="Q97" i="14"/>
  <c r="Q83" i="14"/>
  <c r="AC103" i="14"/>
  <c r="E112" i="14"/>
  <c r="AG111" i="14"/>
  <c r="E26" i="14"/>
  <c r="BE55" i="2"/>
  <c r="AC38" i="14"/>
  <c r="AC55" i="14"/>
  <c r="AC21" i="14"/>
  <c r="AC107" i="14"/>
  <c r="AC116" i="14"/>
  <c r="Y48" i="14"/>
  <c r="Y107" i="14"/>
  <c r="U61" i="14"/>
  <c r="AC9" i="14"/>
  <c r="BD47" i="2"/>
  <c r="M13" i="14"/>
  <c r="I41" i="14"/>
  <c r="I87" i="14"/>
  <c r="I18" i="14"/>
  <c r="U55" i="14"/>
  <c r="E41" i="14"/>
  <c r="U28" i="14"/>
  <c r="E25" i="14"/>
  <c r="BD36" i="2"/>
  <c r="Y19" i="14"/>
  <c r="M114" i="14"/>
  <c r="AG93" i="14"/>
  <c r="I109" i="14"/>
  <c r="BD111" i="2"/>
  <c r="E87" i="14"/>
  <c r="I9" i="14"/>
  <c r="Q58" i="14"/>
  <c r="AC42" i="14"/>
  <c r="BE28" i="2"/>
  <c r="U71" i="14"/>
  <c r="BD33" i="2"/>
  <c r="I53" i="14"/>
  <c r="AG16" i="14"/>
  <c r="I110" i="14"/>
  <c r="M32" i="14"/>
  <c r="AC113" i="14"/>
  <c r="AG10" i="14"/>
  <c r="Q8" i="14"/>
  <c r="AG14" i="14"/>
  <c r="U39" i="14"/>
  <c r="AG17" i="14"/>
  <c r="Q43" i="14"/>
  <c r="BE71" i="2"/>
  <c r="I85" i="14"/>
  <c r="BE42" i="2"/>
  <c r="M68" i="14"/>
  <c r="AG75" i="14"/>
  <c r="AG32" i="14"/>
  <c r="E48" i="14"/>
  <c r="AC20" i="14"/>
  <c r="E82" i="14"/>
  <c r="M33" i="14"/>
  <c r="Q100" i="14"/>
  <c r="AG97" i="14"/>
  <c r="BE80" i="2"/>
  <c r="Q79" i="14"/>
  <c r="BE50" i="2"/>
  <c r="BE65" i="2"/>
  <c r="Q64" i="14"/>
  <c r="Q109" i="14"/>
  <c r="BD87" i="2"/>
  <c r="AC94" i="14"/>
  <c r="BE40" i="2"/>
  <c r="BE73" i="2"/>
  <c r="Y99" i="14"/>
  <c r="Y111" i="14"/>
  <c r="Y103" i="14"/>
  <c r="AG68" i="14"/>
  <c r="I106" i="14"/>
  <c r="AG15" i="14"/>
  <c r="I44" i="14"/>
  <c r="M59" i="14"/>
  <c r="U117" i="14"/>
  <c r="AG92" i="14"/>
  <c r="M91" i="14"/>
  <c r="Y88" i="14"/>
  <c r="U65" i="14"/>
  <c r="E8" i="14"/>
  <c r="Y89" i="14"/>
  <c r="I13" i="14"/>
  <c r="M106" i="14"/>
  <c r="BD61" i="2"/>
  <c r="M53" i="14"/>
  <c r="I38" i="14"/>
  <c r="E65" i="14"/>
  <c r="Q14" i="14"/>
  <c r="I90" i="14"/>
  <c r="U92" i="14"/>
  <c r="AG103" i="14"/>
  <c r="E61" i="14"/>
  <c r="AC11" i="14"/>
  <c r="I71" i="14"/>
  <c r="E102" i="14"/>
  <c r="BD37" i="2"/>
  <c r="BE24" i="2"/>
  <c r="BE95" i="2"/>
  <c r="Y104" i="14"/>
  <c r="Q112" i="14"/>
  <c r="M40" i="14"/>
  <c r="Y75" i="14"/>
  <c r="BE17" i="2"/>
  <c r="U109" i="14"/>
  <c r="I116" i="14"/>
  <c r="Q80" i="14"/>
  <c r="Q76" i="14"/>
  <c r="I6" i="14"/>
  <c r="U102" i="14"/>
  <c r="BD29" i="2"/>
  <c r="AG62" i="14"/>
  <c r="Y58" i="14"/>
  <c r="U32" i="14"/>
  <c r="M18" i="14"/>
  <c r="Q107" i="14"/>
  <c r="U53" i="14"/>
  <c r="Q39" i="14"/>
  <c r="Y110" i="14"/>
  <c r="Q103" i="14"/>
  <c r="AC112" i="14"/>
  <c r="BE49" i="2"/>
  <c r="BE78" i="2"/>
  <c r="M44" i="14"/>
  <c r="I67" i="14"/>
  <c r="E68" i="14"/>
  <c r="U70" i="14"/>
  <c r="BE5" i="2"/>
  <c r="M104" i="14"/>
  <c r="I111" i="14"/>
  <c r="BD114" i="2"/>
  <c r="I117" i="14"/>
  <c r="BD34" i="2"/>
  <c r="Q51" i="14"/>
  <c r="M110" i="14"/>
  <c r="M20" i="14"/>
  <c r="U97" i="14"/>
  <c r="AG61" i="14"/>
  <c r="BD84" i="2"/>
  <c r="M23" i="14"/>
  <c r="BE113" i="2"/>
  <c r="I54" i="14"/>
  <c r="U110" i="14"/>
  <c r="U107" i="14"/>
  <c r="AG72" i="14"/>
  <c r="M16" i="14"/>
  <c r="AG57" i="14"/>
  <c r="M95" i="14"/>
  <c r="AC15" i="14"/>
  <c r="BD90" i="2"/>
  <c r="AC100" i="14"/>
  <c r="Q119" i="14"/>
  <c r="BD89" i="2"/>
  <c r="I102" i="14"/>
  <c r="I113" i="14"/>
  <c r="AG3" i="14"/>
  <c r="AG88" i="14"/>
  <c r="U24" i="14"/>
  <c r="Y78" i="14"/>
  <c r="M79" i="14"/>
  <c r="BE19" i="2"/>
  <c r="BE29" i="2"/>
  <c r="Y119" i="14"/>
  <c r="AG71" i="14"/>
  <c r="BD98" i="2"/>
  <c r="Y6" i="14"/>
  <c r="E72" i="14"/>
  <c r="Y108" i="14"/>
  <c r="BE26" i="2"/>
  <c r="I60" i="14"/>
  <c r="Q96" i="14"/>
  <c r="M43" i="14"/>
  <c r="Y72" i="14"/>
  <c r="Y101" i="14"/>
  <c r="E117" i="14"/>
  <c r="BD94" i="2"/>
  <c r="AG51" i="14"/>
  <c r="E109" i="14"/>
  <c r="BE85" i="2"/>
  <c r="AG55" i="14"/>
  <c r="U114" i="14"/>
  <c r="AC25" i="14"/>
  <c r="BD64" i="2"/>
  <c r="BE12" i="2"/>
  <c r="U94" i="14"/>
  <c r="U75" i="14"/>
  <c r="E40" i="14"/>
  <c r="AC3" i="14"/>
  <c r="AC7" i="14"/>
  <c r="E7" i="14"/>
  <c r="I77" i="14"/>
  <c r="E45" i="14"/>
  <c r="I105" i="14"/>
  <c r="BE99" i="2"/>
  <c r="AC77" i="14"/>
  <c r="Y81" i="14"/>
  <c r="Q113" i="14"/>
  <c r="BD101" i="2"/>
  <c r="BD110" i="2"/>
  <c r="Y67" i="14"/>
  <c r="I47" i="14"/>
  <c r="E104" i="14"/>
  <c r="E52" i="14"/>
  <c r="U88" i="14"/>
  <c r="M42" i="14"/>
  <c r="BD26" i="2"/>
  <c r="AC10" i="14"/>
  <c r="Y47" i="14"/>
  <c r="Q49" i="14"/>
  <c r="I76" i="14"/>
  <c r="I95" i="14"/>
  <c r="I101" i="14"/>
  <c r="E91" i="14"/>
  <c r="BE37" i="2"/>
  <c r="BE6" i="2"/>
  <c r="AG105" i="14"/>
  <c r="M101" i="14"/>
  <c r="BE31" i="2"/>
  <c r="M62" i="14"/>
  <c r="M17" i="14"/>
  <c r="U74" i="14"/>
  <c r="Y30" i="14"/>
  <c r="AG58" i="14"/>
  <c r="Y24" i="14"/>
  <c r="E106" i="14"/>
  <c r="U91" i="14"/>
  <c r="Q38" i="14"/>
  <c r="I5" i="14"/>
  <c r="U18" i="14"/>
  <c r="E16" i="14"/>
  <c r="M66" i="14"/>
  <c r="M93" i="14"/>
  <c r="AC59" i="14"/>
  <c r="E20" i="14"/>
  <c r="BD52" i="2"/>
  <c r="M119" i="14"/>
  <c r="M25" i="14"/>
  <c r="BE35" i="2"/>
  <c r="AC48" i="14"/>
  <c r="U49" i="14"/>
  <c r="AC68" i="14"/>
  <c r="U7" i="14"/>
  <c r="U51" i="14"/>
  <c r="BE44" i="2"/>
  <c r="E108" i="14"/>
  <c r="BE94" i="2"/>
  <c r="E13" i="14"/>
  <c r="Q98" i="14"/>
  <c r="Q101" i="14"/>
  <c r="Y82" i="14"/>
  <c r="AG87" i="14"/>
  <c r="Y35" i="14"/>
  <c r="U27" i="14"/>
  <c r="I32" i="14"/>
  <c r="U14" i="14"/>
  <c r="Y7" i="14"/>
  <c r="U99" i="14"/>
  <c r="M67" i="14"/>
  <c r="BE117" i="2"/>
  <c r="AG60" i="14"/>
  <c r="E29" i="14"/>
  <c r="AG85" i="14"/>
  <c r="AG82" i="14"/>
  <c r="BE114" i="2"/>
  <c r="Y80" i="14"/>
  <c r="BD86" i="2"/>
  <c r="BE101" i="2"/>
  <c r="I74" i="14"/>
  <c r="AG7" i="14"/>
  <c r="Q102" i="14"/>
  <c r="BE68" i="2"/>
  <c r="E54" i="14"/>
  <c r="U68" i="14"/>
  <c r="AG77" i="14"/>
  <c r="Q27" i="14"/>
  <c r="AG89" i="14"/>
  <c r="E107" i="14"/>
  <c r="BD31" i="2"/>
  <c r="E95" i="14"/>
  <c r="Q81" i="14"/>
  <c r="BE30" i="2"/>
  <c r="M39" i="14"/>
  <c r="BE79" i="2"/>
  <c r="AC19" i="14"/>
  <c r="BD55" i="2"/>
  <c r="Q82" i="14"/>
  <c r="BE63" i="2"/>
  <c r="Q29" i="14"/>
  <c r="AC73" i="14"/>
  <c r="AG110" i="14"/>
  <c r="Y32" i="14"/>
  <c r="E23" i="14"/>
  <c r="M100" i="14"/>
  <c r="BE3" i="2"/>
  <c r="U82" i="14"/>
  <c r="E113" i="14"/>
  <c r="I114" i="14"/>
  <c r="Q50" i="14"/>
  <c r="U98" i="14"/>
  <c r="Q36" i="14"/>
  <c r="I30" i="14"/>
  <c r="Y41" i="14"/>
  <c r="AG9" i="14"/>
  <c r="AC22" i="14"/>
  <c r="AG117" i="14"/>
  <c r="AG54" i="14"/>
  <c r="M105" i="14"/>
  <c r="AG114" i="14"/>
  <c r="AC16" i="14"/>
  <c r="AG30" i="14"/>
  <c r="AC46" i="14"/>
  <c r="E116" i="14"/>
  <c r="AG42" i="14"/>
  <c r="BD44" i="2"/>
  <c r="Y91" i="14"/>
  <c r="BE9" i="2"/>
  <c r="Y84" i="14"/>
  <c r="I25" i="14"/>
  <c r="Y23" i="14"/>
  <c r="AG119" i="14"/>
  <c r="Q5" i="14"/>
  <c r="U44" i="14"/>
  <c r="AG78" i="14"/>
  <c r="E50" i="14"/>
  <c r="I78" i="14"/>
  <c r="BE22" i="2"/>
  <c r="AG67" i="14"/>
  <c r="BE92" i="2"/>
  <c r="U119" i="14"/>
  <c r="Y15" i="14"/>
  <c r="BE25" i="2"/>
  <c r="BE72" i="2"/>
  <c r="BE45" i="2"/>
  <c r="AG24" i="14"/>
  <c r="U76" i="14"/>
  <c r="AC69" i="14"/>
  <c r="M87" i="14"/>
  <c r="I14" i="14"/>
  <c r="BD35" i="2"/>
  <c r="AC5" i="14"/>
  <c r="BD95" i="2"/>
  <c r="BD49" i="2"/>
  <c r="I37" i="14"/>
  <c r="U37" i="14"/>
  <c r="E75" i="14"/>
  <c r="BE110" i="2"/>
  <c r="AG11" i="14"/>
  <c r="Y29" i="14"/>
  <c r="Y79" i="14"/>
  <c r="I98" i="14"/>
  <c r="M7" i="14"/>
  <c r="AC47" i="14"/>
  <c r="BD81" i="2"/>
  <c r="Q104" i="14"/>
  <c r="E89" i="14"/>
  <c r="U12" i="14"/>
  <c r="Q12" i="14"/>
  <c r="AG13" i="14"/>
  <c r="M84" i="14"/>
  <c r="I91" i="14"/>
  <c r="BE14" i="2"/>
  <c r="I49" i="14"/>
  <c r="BE58" i="2"/>
  <c r="Y37" i="14"/>
  <c r="I104" i="14"/>
  <c r="AG98" i="14"/>
  <c r="M98" i="14"/>
  <c r="AC115" i="14"/>
  <c r="I108" i="14"/>
  <c r="I97" i="14"/>
  <c r="AC50" i="14"/>
  <c r="Y13" i="14"/>
  <c r="BD74" i="2"/>
  <c r="BD27" i="2"/>
  <c r="M3" i="14"/>
  <c r="BD83" i="2"/>
  <c r="M19" i="14"/>
  <c r="Q6" i="14"/>
  <c r="Y102" i="14"/>
  <c r="BD48" i="2"/>
  <c r="M82" i="14"/>
  <c r="E93" i="14"/>
  <c r="AG79" i="14"/>
  <c r="AG29" i="14"/>
  <c r="E81" i="14"/>
  <c r="BD92" i="2"/>
  <c r="Q88" i="14"/>
  <c r="AG74" i="14"/>
  <c r="BD14" i="2"/>
  <c r="Y76" i="14"/>
  <c r="BD3" i="2"/>
  <c r="I84" i="14"/>
  <c r="I70" i="14"/>
  <c r="M35" i="14"/>
  <c r="Y40" i="14"/>
  <c r="BD112" i="2"/>
  <c r="M63" i="14"/>
  <c r="Q15" i="14"/>
  <c r="AG21" i="14"/>
  <c r="Y27" i="14"/>
  <c r="U64" i="14"/>
  <c r="BD56" i="2"/>
  <c r="U35" i="14"/>
  <c r="BE106" i="2"/>
  <c r="AC105" i="14"/>
  <c r="I92" i="14"/>
  <c r="AC43" i="14"/>
  <c r="E110" i="14"/>
  <c r="AC96" i="14"/>
  <c r="U41" i="14"/>
  <c r="Q72" i="14"/>
  <c r="BD39" i="2"/>
  <c r="I73" i="14"/>
  <c r="BE13" i="2"/>
  <c r="M6" i="14"/>
  <c r="AC83" i="14"/>
  <c r="U116" i="14"/>
  <c r="BD40" i="2"/>
  <c r="Q94" i="14"/>
  <c r="BD16" i="2"/>
  <c r="AG112" i="14"/>
  <c r="AC39" i="14"/>
  <c r="AC65" i="14"/>
  <c r="Y62" i="14"/>
  <c r="AC90" i="14"/>
  <c r="U25" i="14"/>
  <c r="M83" i="14"/>
  <c r="BD106" i="2"/>
  <c r="Q45" i="14"/>
  <c r="E101" i="14"/>
  <c r="BD5" i="2"/>
  <c r="AG18" i="14"/>
  <c r="AC40" i="14"/>
  <c r="Q73" i="14"/>
  <c r="M10" i="14"/>
  <c r="E59" i="14"/>
  <c r="M55" i="14"/>
  <c r="I56" i="14"/>
  <c r="BD19" i="2"/>
  <c r="Y83" i="14"/>
  <c r="M81" i="14"/>
  <c r="AC97" i="14"/>
  <c r="AC26" i="14"/>
  <c r="M15" i="14"/>
  <c r="AG84" i="14"/>
  <c r="Q69" i="14"/>
  <c r="I27" i="14"/>
  <c r="E11" i="14"/>
  <c r="AC74" i="14"/>
  <c r="U101" i="14"/>
  <c r="I68" i="14"/>
  <c r="BD117" i="2"/>
  <c r="E46" i="14"/>
  <c r="E5" i="14"/>
  <c r="AG107" i="14"/>
  <c r="BD72" i="2"/>
  <c r="AC29" i="14"/>
  <c r="AG101" i="14"/>
  <c r="E34" i="14"/>
  <c r="U63" i="14"/>
  <c r="I61" i="14"/>
  <c r="BE83" i="2"/>
  <c r="BE116" i="2"/>
  <c r="BD28" i="2"/>
  <c r="Q23" i="14"/>
  <c r="E51" i="14"/>
  <c r="E74" i="14"/>
  <c r="E53" i="14"/>
  <c r="M29" i="14"/>
  <c r="Y5" i="14"/>
  <c r="BD82" i="2"/>
  <c r="BD9" i="2"/>
  <c r="I34" i="14"/>
  <c r="AG108" i="14"/>
  <c r="Q116" i="14"/>
  <c r="AG19" i="14"/>
  <c r="U106" i="14"/>
  <c r="AC17" i="14"/>
  <c r="I48" i="14"/>
  <c r="AC109" i="14"/>
  <c r="I20" i="14"/>
  <c r="Y113" i="14"/>
  <c r="BD23" i="2"/>
  <c r="BD70" i="2"/>
  <c r="U6" i="14"/>
  <c r="M71" i="14"/>
  <c r="Y68" i="14"/>
  <c r="BD63" i="2"/>
  <c r="U47" i="14"/>
  <c r="AG66" i="14"/>
  <c r="I26" i="14"/>
  <c r="I89" i="14"/>
  <c r="U36" i="14"/>
  <c r="E85" i="14"/>
  <c r="E28" i="14"/>
  <c r="Q90" i="14"/>
  <c r="AC62" i="14"/>
  <c r="U111" i="14"/>
  <c r="BE27" i="2"/>
  <c r="Y4" i="14"/>
  <c r="AG96" i="14"/>
  <c r="M37" i="14"/>
  <c r="BE15" i="2"/>
  <c r="Q53" i="14"/>
  <c r="U10" i="14"/>
  <c r="I64" i="14"/>
  <c r="Y3" i="14"/>
  <c r="BD53" i="2"/>
  <c r="BD15" i="2"/>
  <c r="E55" i="14"/>
  <c r="Q13" i="14"/>
  <c r="AG47" i="14"/>
  <c r="AC12" i="14"/>
  <c r="AC18" i="14"/>
  <c r="AG23" i="14"/>
  <c r="M77" i="14"/>
  <c r="U115" i="14"/>
  <c r="AG50" i="14"/>
  <c r="U38" i="14"/>
  <c r="AC114" i="14"/>
  <c r="AG26" i="14"/>
  <c r="AG83" i="14"/>
  <c r="AG41" i="14"/>
  <c r="AG20" i="14"/>
  <c r="BD62" i="2"/>
  <c r="U79" i="14"/>
  <c r="AC92" i="14"/>
  <c r="AC106" i="14"/>
  <c r="E118" i="14"/>
  <c r="Y31" i="14"/>
  <c r="Q44" i="14"/>
  <c r="AC72" i="14"/>
  <c r="Y109" i="14"/>
  <c r="E56" i="14"/>
  <c r="BE70" i="2"/>
  <c r="E24" i="14"/>
  <c r="Q78" i="14"/>
  <c r="BD41" i="2"/>
  <c r="AC85" i="14"/>
  <c r="Q17" i="14"/>
  <c r="BE74" i="2"/>
  <c r="M115" i="14"/>
  <c r="AC32" i="14"/>
  <c r="Q21" i="14"/>
  <c r="AC84" i="14"/>
  <c r="M108" i="14"/>
  <c r="AG44" i="14"/>
  <c r="BE100" i="2"/>
  <c r="AG33" i="14"/>
  <c r="AG70" i="14"/>
  <c r="U118" i="14"/>
  <c r="AC108" i="14"/>
  <c r="E35" i="14"/>
  <c r="Q20" i="14"/>
  <c r="U54" i="14"/>
  <c r="Q106" i="14"/>
  <c r="M46" i="14"/>
  <c r="I62" i="14"/>
  <c r="AG37" i="14"/>
  <c r="BE98" i="2"/>
  <c r="M9" i="14"/>
  <c r="Q92" i="14"/>
  <c r="E92" i="14"/>
  <c r="I8" i="14"/>
  <c r="Q31" i="14"/>
  <c r="Y12" i="14"/>
  <c r="BE59" i="2"/>
  <c r="AG80" i="14"/>
  <c r="Q42" i="14"/>
  <c r="BD50" i="2"/>
  <c r="U60" i="14"/>
  <c r="Q62" i="14"/>
  <c r="AC87" i="14"/>
  <c r="Q95" i="14"/>
  <c r="Q68" i="14"/>
  <c r="AG116" i="14"/>
  <c r="E37" i="14"/>
  <c r="BE91" i="2"/>
  <c r="Q66" i="14"/>
  <c r="I31" i="14"/>
  <c r="AG65" i="14"/>
  <c r="AC117" i="14"/>
  <c r="E94" i="14"/>
  <c r="U83" i="14"/>
  <c r="I40" i="14"/>
  <c r="AG34" i="14"/>
  <c r="M12" i="14"/>
  <c r="BE11" i="2"/>
  <c r="M69" i="14"/>
  <c r="U105" i="14"/>
  <c r="Y21" i="14"/>
  <c r="AG38" i="14"/>
  <c r="M86" i="14"/>
  <c r="Y60" i="14"/>
  <c r="I4" i="14"/>
  <c r="M49" i="14"/>
  <c r="AG73" i="14"/>
  <c r="AG76" i="14"/>
  <c r="AC37" i="14"/>
  <c r="AC79" i="14"/>
  <c r="E47" i="14"/>
  <c r="I75" i="14"/>
  <c r="M70" i="14"/>
  <c r="AC102" i="14"/>
  <c r="I28" i="14"/>
  <c r="Y39" i="14"/>
  <c r="AG25" i="14"/>
  <c r="U69" i="14"/>
  <c r="E84" i="14"/>
  <c r="BD76" i="2"/>
  <c r="U31" i="14"/>
  <c r="M61" i="14"/>
  <c r="Q75" i="14"/>
  <c r="Q108" i="14"/>
  <c r="Y16" i="14"/>
  <c r="BE34" i="2"/>
  <c r="AG56" i="14"/>
  <c r="Y64" i="14"/>
  <c r="Q67" i="14"/>
  <c r="M89" i="14"/>
  <c r="M24" i="14"/>
  <c r="E66" i="14"/>
  <c r="Q61" i="14"/>
  <c r="M28" i="14"/>
  <c r="M56" i="14"/>
  <c r="U100" i="14"/>
  <c r="U43" i="14"/>
  <c r="Q54" i="14"/>
  <c r="M102" i="14"/>
  <c r="BE18" i="2"/>
  <c r="I52" i="14"/>
  <c r="Y117" i="14"/>
  <c r="Q115" i="14"/>
  <c r="M4" i="14"/>
  <c r="AC14" i="14"/>
  <c r="AG99" i="14"/>
  <c r="Y93" i="14"/>
  <c r="Y95" i="14"/>
  <c r="AG22" i="14"/>
  <c r="U87" i="14"/>
  <c r="AC28" i="14"/>
  <c r="Y51" i="14"/>
  <c r="I100" i="14"/>
  <c r="AG31" i="14"/>
  <c r="Q91" i="14"/>
  <c r="BD24" i="2"/>
  <c r="AG5" i="14"/>
  <c r="I58" i="14"/>
  <c r="I115" i="14"/>
  <c r="BE57" i="2"/>
  <c r="Y45" i="14"/>
  <c r="I69" i="14"/>
  <c r="I36" i="14"/>
  <c r="Y69" i="14"/>
  <c r="I51" i="14"/>
  <c r="Q84" i="14"/>
  <c r="E31" i="14"/>
  <c r="Q111" i="14"/>
  <c r="BD77" i="2"/>
  <c r="Y46" i="14"/>
  <c r="I86" i="14"/>
  <c r="BE102" i="2"/>
  <c r="Y18" i="14"/>
  <c r="E83" i="14"/>
  <c r="I65" i="14"/>
  <c r="I19" i="14"/>
  <c r="Y100" i="14"/>
  <c r="AG27" i="14"/>
  <c r="AC49" i="14"/>
  <c r="AG113" i="14"/>
  <c r="U73" i="14"/>
  <c r="Q60" i="14"/>
  <c r="BD60" i="2"/>
  <c r="Q32" i="14"/>
  <c r="BE107" i="2"/>
  <c r="I72" i="14"/>
  <c r="BD73" i="2"/>
  <c r="U33" i="14"/>
  <c r="U26" i="14"/>
  <c r="U108" i="14"/>
  <c r="M113" i="14"/>
  <c r="BE46" i="2"/>
  <c r="M109" i="14"/>
  <c r="E9" i="14"/>
  <c r="E39" i="14"/>
  <c r="AG118" i="14"/>
  <c r="M97" i="14"/>
  <c r="BE56" i="2"/>
  <c r="BE105" i="2"/>
  <c r="U72" i="14"/>
  <c r="BD71" i="2"/>
  <c r="AG28" i="14"/>
  <c r="E100" i="14"/>
  <c r="BD67" i="2"/>
  <c r="M112" i="14"/>
  <c r="E14" i="14"/>
  <c r="I119" i="14"/>
  <c r="AG109" i="14"/>
  <c r="BE77" i="2"/>
  <c r="Q3" i="14"/>
  <c r="E60" i="14"/>
  <c r="AG36" i="14"/>
  <c r="AG52" i="14"/>
  <c r="AC27" i="14"/>
  <c r="BE33" i="2"/>
  <c r="Y10" i="14"/>
  <c r="BD10" i="2"/>
  <c r="U56" i="14"/>
  <c r="BD108" i="2"/>
  <c r="Q40" i="14"/>
  <c r="AC111" i="14"/>
  <c r="BE82" i="2"/>
  <c r="BE20" i="2"/>
  <c r="Y77" i="14"/>
  <c r="BD91" i="2"/>
  <c r="BE8" i="2"/>
  <c r="Y25" i="14"/>
  <c r="E71" i="14"/>
  <c r="AG104" i="14"/>
  <c r="M111" i="14"/>
  <c r="Q24" i="14"/>
  <c r="BD97" i="2"/>
  <c r="AC118" i="14"/>
  <c r="U57" i="14"/>
  <c r="AG64" i="14"/>
  <c r="Y98" i="14"/>
  <c r="BD102" i="2"/>
  <c r="M22" i="14"/>
  <c r="E98" i="14"/>
  <c r="I103" i="14"/>
  <c r="AC104" i="14"/>
  <c r="E96" i="14"/>
  <c r="Y73" i="14"/>
  <c r="BD78" i="2"/>
  <c r="M14" i="14"/>
  <c r="BE111" i="2"/>
  <c r="AG39" i="14"/>
  <c r="U48" i="14"/>
  <c r="M74" i="14"/>
  <c r="I29" i="14"/>
  <c r="E42" i="14"/>
  <c r="AC80" i="14"/>
  <c r="E21" i="14"/>
  <c r="M45" i="14"/>
  <c r="E88" i="14"/>
  <c r="AG48" i="14"/>
  <c r="AC91" i="14"/>
  <c r="AC58" i="14"/>
  <c r="Y66" i="14"/>
  <c r="BE76" i="2"/>
  <c r="AC45" i="14"/>
  <c r="BD42" i="2"/>
  <c r="I7" i="14"/>
  <c r="AG40" i="14"/>
  <c r="BD4" i="2"/>
  <c r="Q19" i="14"/>
  <c r="U16" i="14"/>
  <c r="AC75" i="14"/>
  <c r="Q48" i="14"/>
  <c r="BD66" i="2"/>
  <c r="AC24" i="14"/>
  <c r="AC41" i="14"/>
  <c r="BE52" i="2"/>
  <c r="U23" i="14"/>
  <c r="Q77" i="14"/>
  <c r="Q30" i="14"/>
  <c r="E80" i="14"/>
  <c r="Q105" i="14"/>
  <c r="Y22" i="14"/>
  <c r="U17" i="14"/>
  <c r="BD107" i="2"/>
  <c r="U9" i="14"/>
  <c r="Y105" i="14"/>
  <c r="E30" i="14"/>
  <c r="E105" i="14"/>
  <c r="Y61" i="14"/>
  <c r="U34" i="14"/>
  <c r="E99" i="14"/>
  <c r="I83" i="14"/>
  <c r="Y26" i="14"/>
  <c r="BD79" i="2"/>
  <c r="E49" i="14"/>
  <c r="AC60" i="14"/>
  <c r="M90" i="14"/>
  <c r="Y85" i="14"/>
  <c r="Y87" i="14"/>
  <c r="AC56" i="14"/>
  <c r="M116" i="14"/>
  <c r="U104" i="14"/>
  <c r="U85" i="14"/>
  <c r="AC44" i="14"/>
  <c r="U58" i="14"/>
  <c r="I45" i="14"/>
  <c r="U112" i="14"/>
  <c r="U80" i="14"/>
  <c r="Y56" i="14"/>
  <c r="Q65" i="14"/>
  <c r="I112" i="14"/>
  <c r="I46" i="14"/>
  <c r="M103" i="14"/>
  <c r="Q63" i="14"/>
  <c r="AC53" i="14"/>
  <c r="M51" i="14"/>
  <c r="Y11" i="14"/>
  <c r="BE39" i="2"/>
  <c r="BE75" i="2"/>
  <c r="BE66" i="2"/>
  <c r="I80" i="14"/>
  <c r="Q59" i="14"/>
  <c r="Q34" i="14"/>
  <c r="E44" i="14"/>
  <c r="I57" i="14"/>
  <c r="AG91" i="14"/>
  <c r="BD17" i="2"/>
  <c r="Q71" i="14"/>
  <c r="I3" i="14"/>
  <c r="I118" i="14"/>
  <c r="Y38" i="14"/>
  <c r="M31" i="14"/>
  <c r="E38" i="14"/>
  <c r="AC35" i="14"/>
  <c r="AC78" i="14"/>
  <c r="U62" i="14"/>
  <c r="AC64" i="14"/>
  <c r="M8" i="14"/>
  <c r="BE108" i="2"/>
  <c r="E76" i="14"/>
  <c r="I42" i="14"/>
  <c r="E3" i="14"/>
  <c r="U13" i="14"/>
  <c r="Y114" i="14"/>
  <c r="BD54" i="2"/>
  <c r="M34" i="14"/>
  <c r="M117" i="14"/>
  <c r="U66" i="14"/>
  <c r="AC67" i="14"/>
  <c r="BD115" i="2"/>
  <c r="I88" i="14"/>
  <c r="U5" i="14"/>
  <c r="U45" i="14"/>
  <c r="AG106" i="14"/>
  <c r="Y14" i="14"/>
  <c r="Y42" i="14"/>
  <c r="AC52" i="14"/>
  <c r="Y43" i="14"/>
  <c r="I16" i="14"/>
  <c r="E22" i="14"/>
  <c r="Q47" i="14"/>
  <c r="AC63" i="14"/>
  <c r="U46" i="14"/>
  <c r="E27" i="14"/>
  <c r="I24" i="14"/>
  <c r="BE96" i="2"/>
  <c r="Y106" i="14"/>
  <c r="AC8" i="14"/>
  <c r="Q25" i="14"/>
  <c r="I17" i="14"/>
  <c r="E70" i="14"/>
  <c r="Y8" i="14"/>
  <c r="Y65" i="14"/>
  <c r="E32" i="14"/>
  <c r="BE115" i="2"/>
  <c r="Y90" i="14"/>
  <c r="AG59" i="14"/>
  <c r="BD13" i="2"/>
  <c r="E6" i="14"/>
  <c r="Q26" i="14"/>
  <c r="M75" i="14"/>
  <c r="BE10" i="2"/>
  <c r="M5" i="14"/>
  <c r="AC31" i="14"/>
  <c r="Y54" i="14"/>
  <c r="U103" i="14"/>
  <c r="Q18" i="14"/>
  <c r="Q117" i="14"/>
  <c r="AC6" i="14"/>
  <c r="BD105" i="2"/>
  <c r="M118" i="14"/>
  <c r="Q35" i="14"/>
  <c r="Y70" i="14"/>
  <c r="BE32" i="2"/>
  <c r="BE103" i="2"/>
  <c r="U29" i="14"/>
  <c r="M11" i="14"/>
  <c r="BE36" i="2"/>
  <c r="AG102" i="14"/>
  <c r="U84" i="14"/>
  <c r="BE81" i="2"/>
  <c r="BD25" i="2"/>
  <c r="AC98" i="14"/>
  <c r="U30" i="14"/>
  <c r="BE7" i="2"/>
  <c r="BE47" i="2"/>
  <c r="E79" i="14"/>
  <c r="Q7" i="14"/>
  <c r="E67" i="14"/>
  <c r="M78" i="14"/>
  <c r="BE84" i="2"/>
  <c r="AC13" i="14"/>
  <c r="BE41" i="2"/>
  <c r="AG12" i="14"/>
  <c r="Y57" i="14"/>
  <c r="E62" i="14"/>
  <c r="E17" i="14"/>
  <c r="Q11" i="14"/>
  <c r="BE21" i="2"/>
  <c r="U22" i="14"/>
  <c r="AC76" i="14"/>
  <c r="E19" i="14"/>
  <c r="BE54" i="2"/>
  <c r="Q85" i="14"/>
  <c r="Q28" i="14"/>
  <c r="E4" i="14"/>
  <c r="AG46" i="14"/>
  <c r="Q55" i="14"/>
  <c r="BD8" i="2"/>
  <c r="Y59" i="14"/>
  <c r="BD65" i="2"/>
  <c r="Q93" i="14"/>
  <c r="BE16" i="2"/>
  <c r="BE69" i="2"/>
  <c r="AC4" i="14"/>
  <c r="AC34" i="14"/>
  <c r="E12" i="14"/>
  <c r="U4" i="14"/>
  <c r="M50" i="14"/>
  <c r="M73" i="14"/>
  <c r="Y20" i="14"/>
  <c r="BE93" i="2"/>
  <c r="Y52" i="14"/>
  <c r="BD85" i="2"/>
  <c r="U96" i="14"/>
  <c r="Y50" i="14"/>
  <c r="Q99" i="14"/>
  <c r="BD22" i="2"/>
  <c r="M36" i="14"/>
  <c r="BD11" i="2"/>
  <c r="BD99" i="2"/>
  <c r="AC86" i="14"/>
  <c r="E10" i="14"/>
  <c r="AC93" i="14"/>
  <c r="Y94" i="14"/>
  <c r="Y53" i="14"/>
  <c r="BD38" i="2"/>
  <c r="I63" i="14"/>
  <c r="I10" i="14"/>
  <c r="U19" i="14"/>
  <c r="AC36" i="14"/>
  <c r="I39" i="14"/>
  <c r="Q22" i="14"/>
  <c r="AC54" i="14"/>
  <c r="U50" i="14"/>
  <c r="Q16" i="14"/>
  <c r="M21" i="14"/>
  <c r="E97" i="14"/>
  <c r="M80" i="14"/>
  <c r="U11" i="14"/>
  <c r="BE51" i="2"/>
  <c r="Q74" i="14"/>
  <c r="I22" i="14"/>
  <c r="I21" i="14"/>
  <c r="I79" i="14"/>
  <c r="Q41" i="14"/>
  <c r="M64" i="14"/>
  <c r="AC99" i="14"/>
  <c r="M72" i="14"/>
  <c r="E119" i="14"/>
  <c r="E111" i="14"/>
  <c r="AG90" i="14"/>
  <c r="Y112" i="14"/>
  <c r="E103" i="14"/>
  <c r="AC82" i="14"/>
  <c r="E58" i="14"/>
  <c r="M57" i="14"/>
  <c r="BD116" i="2"/>
  <c r="U95" i="14"/>
  <c r="U8" i="14"/>
  <c r="E73" i="14"/>
  <c r="Q9" i="14"/>
  <c r="AC81" i="14"/>
  <c r="U93" i="14"/>
  <c r="AC51" i="14"/>
  <c r="I50" i="14"/>
  <c r="I93" i="14"/>
  <c r="E90" i="14"/>
  <c r="I66" i="14"/>
  <c r="I12" i="14"/>
  <c r="Y96" i="14"/>
  <c r="AC71" i="14"/>
  <c r="E18" i="14"/>
  <c r="M107" i="14"/>
  <c r="BE38" i="2"/>
  <c r="AC119" i="14"/>
  <c r="AG4" i="14"/>
  <c r="AG95" i="14"/>
  <c r="AG94" i="14"/>
  <c r="Y74" i="14"/>
  <c r="I94" i="14"/>
  <c r="BD88" i="2"/>
  <c r="U86" i="14"/>
  <c r="BE112" i="2"/>
  <c r="M92" i="14"/>
  <c r="BE23" i="2"/>
  <c r="BD75" i="2"/>
  <c r="AC33" i="14"/>
  <c r="U15" i="14"/>
  <c r="BD109" i="2"/>
  <c r="BD104" i="2"/>
  <c r="Y36" i="14"/>
  <c r="U113" i="14"/>
  <c r="Y86" i="14"/>
  <c r="Y97" i="14"/>
  <c r="AG8" i="14"/>
  <c r="M41" i="14"/>
  <c r="AG49" i="14"/>
  <c r="E15" i="14"/>
  <c r="M58" i="14"/>
  <c r="M88" i="14"/>
  <c r="M76" i="14"/>
  <c r="M85" i="14"/>
  <c r="AG63" i="14"/>
  <c r="BD20" i="2"/>
  <c r="Y44" i="14"/>
  <c r="E115" i="14"/>
  <c r="I33" i="14"/>
  <c r="I99" i="14"/>
  <c r="BD100" i="2"/>
  <c r="U40" i="14"/>
  <c r="Y118" i="14"/>
  <c r="BE53" i="2"/>
  <c r="BE88" i="2"/>
  <c r="M30" i="14"/>
  <c r="E64" i="14"/>
  <c r="AC88" i="14"/>
  <c r="BD57" i="2"/>
  <c r="AC70" i="14"/>
  <c r="BD93" i="2"/>
  <c r="Q114" i="14"/>
  <c r="M27" i="14"/>
  <c r="Q46" i="14"/>
  <c r="BD59" i="2"/>
  <c r="Q87" i="14"/>
  <c r="M99" i="14"/>
  <c r="BD69" i="2"/>
  <c r="I15" i="14"/>
  <c r="AC101" i="14"/>
  <c r="E78" i="14"/>
  <c r="U42" i="14"/>
  <c r="E86" i="14"/>
  <c r="BD7" i="2"/>
  <c r="Y34" i="14"/>
  <c r="U89" i="14"/>
  <c r="BE62" i="2"/>
  <c r="BD80" i="2"/>
  <c r="AG100" i="14"/>
  <c r="U67" i="14"/>
  <c r="Y55" i="14"/>
  <c r="M54" i="14"/>
  <c r="AG81" i="14"/>
  <c r="BE48" i="2"/>
  <c r="Q70" i="14"/>
  <c r="BE60" i="2"/>
  <c r="U90" i="14"/>
  <c r="E77" i="14"/>
  <c r="M65" i="14"/>
  <c r="M52" i="14"/>
  <c r="Y71" i="14"/>
  <c r="U20" i="14"/>
  <c r="I43" i="14"/>
  <c r="BE87" i="2"/>
  <c r="AC66" i="14"/>
  <c r="AC95" i="14"/>
  <c r="AG43" i="14"/>
  <c r="AG53" i="14"/>
  <c r="Y33" i="14"/>
  <c r="Q89" i="14"/>
  <c r="M96" i="14"/>
  <c r="M47" i="14"/>
  <c r="AC30" i="14"/>
  <c r="Q10" i="14"/>
  <c r="Q118" i="14"/>
  <c r="BE61" i="2"/>
  <c r="BD30" i="2"/>
  <c r="BE97" i="2"/>
  <c r="E69" i="14"/>
  <c r="Q110" i="14"/>
  <c r="I35" i="14"/>
  <c r="BD43" i="2"/>
  <c r="BD68" i="2"/>
  <c r="Y49" i="14"/>
  <c r="BE43" i="2"/>
  <c r="AC57" i="14"/>
  <c r="I81" i="14"/>
  <c r="M26" i="14"/>
  <c r="BD6" i="2"/>
  <c r="Q4" i="14"/>
  <c r="Y63" i="14"/>
  <c r="BE104" i="2"/>
  <c r="BD58" i="2"/>
  <c r="I59" i="14"/>
  <c r="BD103" i="2"/>
  <c r="AG35" i="14"/>
  <c r="U81" i="14"/>
  <c r="BE109" i="2"/>
  <c r="I55" i="14"/>
  <c r="AG45" i="14"/>
  <c r="Y28" i="14"/>
  <c r="E43" i="14"/>
  <c r="Q86" i="14"/>
  <c r="BD12" i="2"/>
  <c r="AG6" i="14"/>
  <c r="AC23" i="14"/>
  <c r="E36" i="14"/>
  <c r="AG86" i="14"/>
  <c r="BD21" i="2"/>
  <c r="U21" i="14"/>
  <c r="BD51" i="2"/>
  <c r="M60" i="14"/>
  <c r="BE4" i="2"/>
  <c r="U78" i="14"/>
  <c r="Q56" i="14"/>
  <c r="AG69" i="14"/>
  <c r="BD32" i="2"/>
  <c r="U59" i="14"/>
  <c r="Q52" i="14"/>
  <c r="AC89" i="14"/>
  <c r="U77" i="14"/>
  <c r="FI87" i="2" l="1" a="1"/>
  <c r="FI87" i="2" s="1"/>
  <c r="FD81" i="2" a="1"/>
  <c r="FD81" i="2" s="1"/>
  <c r="EY71" i="2" a="1"/>
  <c r="EY71" i="2" s="1"/>
  <c r="ET75" i="2" a="1"/>
  <c r="ET75" i="2" s="1"/>
  <c r="Z117" i="2"/>
  <c r="AC116" i="2"/>
  <c r="BV113" i="2"/>
  <c r="BX113" i="2"/>
  <c r="BT113" i="2"/>
  <c r="BL113" i="2"/>
  <c r="BZ113" i="2"/>
  <c r="BN113" i="2"/>
  <c r="BP113" i="2"/>
  <c r="BR113" i="2"/>
  <c r="AX114" i="2"/>
  <c r="BQ114" i="2"/>
  <c r="BO114" i="2"/>
  <c r="AK115" i="2"/>
  <c r="AZ114" i="2"/>
  <c r="CK114" i="2"/>
  <c r="CN114" i="2" s="1"/>
  <c r="BB114" i="2"/>
  <c r="AP114" i="2"/>
  <c r="BW114" i="2"/>
  <c r="BC114" i="2"/>
  <c r="AV114" i="2"/>
  <c r="BM114" i="2"/>
  <c r="AY114" i="2"/>
  <c r="BJ114" i="2"/>
  <c r="BF115" i="2"/>
  <c r="AW114" i="2"/>
  <c r="BA114" i="2"/>
  <c r="BY114" i="2"/>
  <c r="BS114" i="2"/>
  <c r="BK114" i="2"/>
  <c r="BU114" i="2"/>
  <c r="W113" i="2"/>
  <c r="Y112" i="2"/>
  <c r="AO109" i="2"/>
  <c r="AU109" i="2"/>
  <c r="AT109" i="2"/>
  <c r="AQ109" i="2"/>
  <c r="AS109" i="2" s="1"/>
  <c r="AL110" i="2"/>
  <c r="AM123" i="2"/>
  <c r="AR122" i="2"/>
  <c r="R126" i="2"/>
  <c r="DZ67" i="2" a="1"/>
  <c r="DZ67" i="2" s="1"/>
  <c r="U125" i="2"/>
  <c r="E127" i="2"/>
  <c r="B128" i="2"/>
  <c r="DV51" i="2" a="1"/>
  <c r="DV51" i="2" s="1"/>
  <c r="I125" i="2"/>
  <c r="F126" i="2"/>
  <c r="AG126" i="2"/>
  <c r="AD127" i="2"/>
  <c r="J126" i="2"/>
  <c r="V127" i="2"/>
  <c r="L124" i="2"/>
  <c r="M123" i="2"/>
  <c r="N126" i="2"/>
  <c r="Q125" i="2"/>
  <c r="AM118" i="2"/>
  <c r="H116" i="2"/>
  <c r="I115" i="2"/>
  <c r="AR115" i="2"/>
  <c r="GC38" i="2" a="1"/>
  <c r="GC38" i="2" s="1"/>
  <c r="FS41" i="2" a="1"/>
  <c r="FS41" i="2" s="1"/>
  <c r="FI77" i="2" a="1"/>
  <c r="FI77" i="2" s="1"/>
  <c r="FS29" i="2" a="1"/>
  <c r="FS29" i="2" s="1"/>
  <c r="FI9" i="2" a="1"/>
  <c r="FI9" i="2" s="1"/>
  <c r="EY9" i="2" a="1"/>
  <c r="EY9" i="2" s="1"/>
  <c r="FD32" i="2" a="1"/>
  <c r="FD32" i="2" s="1"/>
  <c r="EY6" i="2" a="1"/>
  <c r="EY6" i="2" s="1"/>
  <c r="FX9" i="2" a="1"/>
  <c r="FX9" i="2" s="1"/>
  <c r="GC40" i="2" a="1"/>
  <c r="GC40" i="2" s="1"/>
  <c r="FS31" i="2" a="1"/>
  <c r="FS31" i="2" s="1"/>
  <c r="FS66" i="2" a="1"/>
  <c r="FS66" i="2" s="1"/>
  <c r="ET24" i="2" a="1"/>
  <c r="ET24" i="2" s="1"/>
  <c r="GC43" i="2" a="1"/>
  <c r="GC43" i="2" s="1"/>
  <c r="EY66" i="2" a="1"/>
  <c r="EY66" i="2" s="1"/>
  <c r="EY10" i="2" a="1"/>
  <c r="EY10" i="2" s="1"/>
  <c r="EY23" i="2" a="1"/>
  <c r="EY23" i="2" s="1"/>
  <c r="FD79" i="2" a="1"/>
  <c r="FD79" i="2" s="1"/>
  <c r="GC18" i="2" a="1"/>
  <c r="GC18" i="2" s="1"/>
  <c r="FI58" i="2" a="1"/>
  <c r="FI58" i="2" s="1"/>
  <c r="ET47" i="2" a="1"/>
  <c r="ET47" i="2" s="1"/>
  <c r="FS74" i="2" a="1"/>
  <c r="FS74" i="2" s="1"/>
  <c r="FD53" i="2" a="1"/>
  <c r="FD53" i="2" s="1"/>
  <c r="FI30" i="2" a="1"/>
  <c r="FI30" i="2" s="1"/>
  <c r="FI59" i="2" a="1"/>
  <c r="FI59" i="2" s="1"/>
  <c r="FD28" i="2" a="1"/>
  <c r="FD28" i="2" s="1"/>
  <c r="FX65" i="2" a="1"/>
  <c r="FX65" i="2" s="1"/>
  <c r="EY51" i="2" a="1"/>
  <c r="EY51" i="2" s="1"/>
  <c r="FN69" i="2" a="1"/>
  <c r="FN69" i="2" s="1"/>
  <c r="FN56" i="2" a="1"/>
  <c r="FN56" i="2" s="1"/>
  <c r="FI84" i="2" a="1"/>
  <c r="FI84" i="2" s="1"/>
  <c r="FS12" i="2" a="1"/>
  <c r="FS12" i="2" s="1"/>
  <c r="FI85" i="2" a="1"/>
  <c r="FI85" i="2" s="1"/>
  <c r="FD64" i="2" a="1"/>
  <c r="FD64" i="2" s="1"/>
  <c r="FI72" i="2" a="1"/>
  <c r="FI72" i="2" s="1"/>
  <c r="FN76" i="2" a="1"/>
  <c r="FN76" i="2" s="1"/>
  <c r="FN48" i="2" a="1"/>
  <c r="FN48" i="2" s="1"/>
  <c r="EY45" i="2" a="1"/>
  <c r="EY45" i="2" s="1"/>
  <c r="FN73" i="2" a="1"/>
  <c r="FN73" i="2" s="1"/>
  <c r="ET35" i="2" a="1"/>
  <c r="ET35" i="2" s="1"/>
  <c r="FN57" i="2" a="1"/>
  <c r="FN57" i="2" s="1"/>
  <c r="EY13" i="2" a="1"/>
  <c r="EY13" i="2" s="1"/>
  <c r="FI83" i="2" a="1"/>
  <c r="FI83" i="2" s="1"/>
  <c r="FS35" i="2" a="1"/>
  <c r="FS35" i="2" s="1"/>
  <c r="FS15" i="2" a="1"/>
  <c r="FS15" i="2" s="1"/>
  <c r="FD7" i="2" a="1"/>
  <c r="FD7" i="2" s="1"/>
  <c r="GC66" i="2" a="1"/>
  <c r="GC66" i="2" s="1"/>
  <c r="FD8" i="2" a="1"/>
  <c r="FD8" i="2" s="1"/>
  <c r="GC52" i="2" a="1"/>
  <c r="GC52" i="2" s="1"/>
  <c r="GC45" i="2" a="1"/>
  <c r="GC45" i="2" s="1"/>
  <c r="FI44" i="2" a="1"/>
  <c r="FI44" i="2" s="1"/>
  <c r="FS56" i="2" a="1"/>
  <c r="FS56" i="2" s="1"/>
  <c r="FI73" i="2" a="1"/>
  <c r="FI73" i="2" s="1"/>
  <c r="FX13" i="2" a="1"/>
  <c r="FX13" i="2" s="1"/>
  <c r="FD57" i="2" a="1"/>
  <c r="FD57" i="2" s="1"/>
  <c r="FS43" i="2" a="1"/>
  <c r="FS43" i="2" s="1"/>
  <c r="GC53" i="2" a="1"/>
  <c r="GC53" i="2" s="1"/>
  <c r="ET17" i="2" a="1"/>
  <c r="ET17" i="2" s="1"/>
  <c r="FS54" i="2" a="1"/>
  <c r="FS54" i="2" s="1"/>
  <c r="FN24" i="2" a="1"/>
  <c r="FN24" i="2" s="1"/>
  <c r="FI68" i="2" a="1"/>
  <c r="FI68" i="2" s="1"/>
  <c r="FI56" i="2" a="1"/>
  <c r="FI56" i="2" s="1"/>
  <c r="FI65" i="2" a="1"/>
  <c r="FI65" i="2" s="1"/>
  <c r="GC57" i="2" a="1"/>
  <c r="GC57" i="2" s="1"/>
  <c r="FS10" i="2" a="1"/>
  <c r="FS10" i="2" s="1"/>
  <c r="FX75" i="2" a="1"/>
  <c r="FX75" i="2" s="1"/>
  <c r="EY63" i="2" a="1"/>
  <c r="EY63" i="2" s="1"/>
  <c r="FD36" i="2" a="1"/>
  <c r="FD36" i="2" s="1"/>
  <c r="EY5" i="2" a="1"/>
  <c r="EY5" i="2" s="1"/>
  <c r="FN47" i="2" a="1"/>
  <c r="FN47" i="2" s="1"/>
  <c r="GC11" i="2" a="1"/>
  <c r="GC11" i="2" s="1"/>
  <c r="FS18" i="2" a="1"/>
  <c r="FS18" i="2" s="1"/>
  <c r="ET8" i="2" a="1"/>
  <c r="ET8" i="2" s="1"/>
  <c r="FX64" i="2" a="1"/>
  <c r="FX64" i="2" s="1"/>
  <c r="ET63" i="2" a="1"/>
  <c r="ET63" i="2" s="1"/>
  <c r="GC3" i="2" a="1"/>
  <c r="GC3" i="2" s="1"/>
  <c r="ET29" i="2" a="1"/>
  <c r="ET29" i="2" s="1"/>
  <c r="FD68" i="2" a="1"/>
  <c r="FD68" i="2" s="1"/>
  <c r="FI27" i="2" a="1"/>
  <c r="FI27" i="2" s="1"/>
  <c r="FI82" i="2" a="1"/>
  <c r="FI82" i="2" s="1"/>
  <c r="FN88" i="2" a="1"/>
  <c r="FN88" i="2" s="1"/>
  <c r="ET6" i="2" a="1"/>
  <c r="ET6" i="2" s="1"/>
  <c r="EY32" i="2" a="1"/>
  <c r="EY32" i="2" s="1"/>
  <c r="FX51" i="2" a="1"/>
  <c r="FX51" i="2" s="1"/>
  <c r="FI32" i="2" a="1"/>
  <c r="FI32" i="2" s="1"/>
  <c r="FN21" i="2" a="1"/>
  <c r="FN21" i="2" s="1"/>
  <c r="GC19" i="2" a="1"/>
  <c r="GC19" i="2" s="1"/>
  <c r="FI15" i="2" a="1"/>
  <c r="FI15" i="2" s="1"/>
  <c r="FS78" i="2" a="1"/>
  <c r="FS78" i="2" s="1"/>
  <c r="GC28" i="2" a="1"/>
  <c r="GC28" i="2" s="1"/>
  <c r="FX22" i="2" a="1"/>
  <c r="FX22" i="2" s="1"/>
  <c r="FN67" i="2" a="1"/>
  <c r="FN67" i="2" s="1"/>
  <c r="FX27" i="2" a="1"/>
  <c r="FX27" i="2" s="1"/>
  <c r="GC17" i="2" a="1"/>
  <c r="GC17" i="2" s="1"/>
  <c r="FX31" i="2" a="1"/>
  <c r="FX31" i="2" s="1"/>
  <c r="EY3" i="2" a="1"/>
  <c r="EY3" i="2" s="1"/>
  <c r="FX24" i="2" a="1"/>
  <c r="FX24" i="2" s="1"/>
  <c r="FI53" i="2" a="1"/>
  <c r="FI53" i="2" s="1"/>
  <c r="FS57" i="2" a="1"/>
  <c r="FS57" i="2" s="1"/>
  <c r="FN43" i="2" a="1"/>
  <c r="FN43" i="2" s="1"/>
  <c r="FD71" i="2" a="1"/>
  <c r="FD71" i="2" s="1"/>
  <c r="FS51" i="2" a="1"/>
  <c r="FS51" i="2" s="1"/>
  <c r="FN19" i="2" a="1"/>
  <c r="FN19" i="2" s="1"/>
  <c r="FI18" i="2" a="1"/>
  <c r="FI18" i="2" s="1"/>
  <c r="FS17" i="2" a="1"/>
  <c r="FS17" i="2" s="1"/>
  <c r="FX4" i="2" a="1"/>
  <c r="FX4" i="2" s="1"/>
  <c r="EY12" i="2" a="1"/>
  <c r="EY12" i="2" s="1"/>
  <c r="FD63" i="2" a="1"/>
  <c r="FD63" i="2" s="1"/>
  <c r="FS24" i="2" a="1"/>
  <c r="FS24" i="2" s="1"/>
  <c r="EY17" i="2" a="1"/>
  <c r="EY17" i="2" s="1"/>
  <c r="EY68" i="2" a="1"/>
  <c r="EY68" i="2" s="1"/>
  <c r="FN33" i="2" a="1"/>
  <c r="FN33" i="2" s="1"/>
  <c r="FI21" i="2" a="1"/>
  <c r="FI21" i="2" s="1"/>
  <c r="FD69" i="2" a="1"/>
  <c r="FD69" i="2" s="1"/>
  <c r="FS32" i="2" a="1"/>
  <c r="FS32" i="2" s="1"/>
  <c r="ET45" i="2" a="1"/>
  <c r="ET45" i="2" s="1"/>
  <c r="GC71" i="2" a="1"/>
  <c r="GC71" i="2" s="1"/>
  <c r="FS26" i="2" a="1"/>
  <c r="FS26" i="2" s="1"/>
  <c r="FD80" i="2" a="1"/>
  <c r="FD80" i="2" s="1"/>
  <c r="EY62" i="2" a="1"/>
  <c r="EY62" i="2" s="1"/>
  <c r="FN13" i="2" a="1"/>
  <c r="FN13" i="2" s="1"/>
  <c r="FX40" i="2" a="1"/>
  <c r="FX40" i="2" s="1"/>
  <c r="GC59" i="2" a="1"/>
  <c r="GC59" i="2" s="1"/>
  <c r="FX45" i="2" a="1"/>
  <c r="FX45" i="2" s="1"/>
  <c r="FD13" i="2" a="1"/>
  <c r="FD13" i="2" s="1"/>
  <c r="EY44" i="2" a="1"/>
  <c r="EY44" i="2" s="1"/>
  <c r="FN50" i="2" a="1"/>
  <c r="FN50" i="2" s="1"/>
  <c r="FD65" i="2" a="1"/>
  <c r="FD65" i="2" s="1"/>
  <c r="FN70" i="2" a="1"/>
  <c r="FN70" i="2" s="1"/>
  <c r="FD26" i="2" a="1"/>
  <c r="FD26" i="2" s="1"/>
  <c r="ET25" i="2" a="1"/>
  <c r="ET25" i="2" s="1"/>
  <c r="FN40" i="2" a="1"/>
  <c r="FN40" i="2" s="1"/>
  <c r="FD17" i="2" a="1"/>
  <c r="FD17" i="2" s="1"/>
  <c r="FX15" i="2" a="1"/>
  <c r="FX15" i="2" s="1"/>
  <c r="ET32" i="2" a="1"/>
  <c r="ET32" i="2" s="1"/>
  <c r="GC65" i="2" a="1"/>
  <c r="GC65" i="2" s="1"/>
  <c r="FX7" i="2" a="1"/>
  <c r="FX7" i="2" s="1"/>
  <c r="ET23" i="2" a="1"/>
  <c r="ET23" i="2" s="1"/>
  <c r="FX5" i="2" a="1"/>
  <c r="FX5" i="2" s="1"/>
  <c r="FD54" i="2" a="1"/>
  <c r="FD54" i="2" s="1"/>
  <c r="FD76" i="2" a="1"/>
  <c r="FD76" i="2" s="1"/>
  <c r="EY18" i="2" a="1"/>
  <c r="EY18" i="2" s="1"/>
  <c r="GC44" i="2" a="1"/>
  <c r="GC44" i="2" s="1"/>
  <c r="FN60" i="2" a="1"/>
  <c r="FN60" i="2" s="1"/>
  <c r="FN63" i="2" a="1"/>
  <c r="FN63" i="2" s="1"/>
  <c r="FN82" i="2" a="1"/>
  <c r="FN82" i="2" s="1"/>
  <c r="FD27" i="2" a="1"/>
  <c r="FD27" i="2" s="1"/>
  <c r="FD5" i="2" a="1"/>
  <c r="FD5" i="2" s="1"/>
  <c r="FI28" i="2" a="1"/>
  <c r="FI28" i="2" s="1"/>
  <c r="FX37" i="2" a="1"/>
  <c r="FX37" i="2" s="1"/>
  <c r="FS27" i="2" a="1"/>
  <c r="FS27" i="2" s="1"/>
  <c r="ET21" i="2" a="1"/>
  <c r="ET21" i="2" s="1"/>
  <c r="FN51" i="2" a="1"/>
  <c r="FN51" i="2" s="1"/>
  <c r="FI37" i="2" a="1"/>
  <c r="FI37" i="2" s="1"/>
  <c r="EY19" i="2" a="1"/>
  <c r="EY19" i="2" s="1"/>
  <c r="FS67" i="2" a="1"/>
  <c r="FS67" i="2" s="1"/>
  <c r="FX14" i="2" a="1"/>
  <c r="FX14" i="2" s="1"/>
  <c r="FX68" i="2" a="1"/>
  <c r="FX68" i="2" s="1"/>
  <c r="FX41" i="2" a="1"/>
  <c r="FX41" i="2" s="1"/>
  <c r="FN71" i="2" a="1"/>
  <c r="FN71" i="2" s="1"/>
  <c r="ET28" i="2" a="1"/>
  <c r="ET28" i="2" s="1"/>
  <c r="FI70" i="2" a="1"/>
  <c r="FI70" i="2" s="1"/>
  <c r="FI5" i="2" a="1"/>
  <c r="FI5" i="2" s="1"/>
  <c r="FX47" i="2" a="1"/>
  <c r="FX47" i="2" s="1"/>
  <c r="FX30" i="2" a="1"/>
  <c r="FX30" i="2" s="1"/>
  <c r="FD50" i="2" a="1"/>
  <c r="FD50" i="2" s="1"/>
  <c r="FS71" i="2" a="1"/>
  <c r="FS71" i="2" s="1"/>
  <c r="GC39" i="2" a="1"/>
  <c r="GC39" i="2" s="1"/>
  <c r="FN61" i="2" a="1"/>
  <c r="FN61" i="2" s="1"/>
  <c r="FD39" i="2" a="1"/>
  <c r="FD39" i="2" s="1"/>
  <c r="FI6" i="2" a="1"/>
  <c r="FI6" i="2" s="1"/>
  <c r="GC6" i="2" a="1"/>
  <c r="GC6" i="2" s="1"/>
  <c r="FI34" i="2" a="1"/>
  <c r="FI34" i="2" s="1"/>
  <c r="FI45" i="2" a="1"/>
  <c r="FI45" i="2" s="1"/>
  <c r="ET61" i="2" a="1"/>
  <c r="ET61" i="2" s="1"/>
  <c r="FI19" i="2" a="1"/>
  <c r="FI19" i="2" s="1"/>
  <c r="FD15" i="2" a="1"/>
  <c r="FD15" i="2" s="1"/>
  <c r="FN23" i="2" a="1"/>
  <c r="FN23" i="2" s="1"/>
  <c r="FN65" i="2" a="1"/>
  <c r="FN65" i="2" s="1"/>
  <c r="FS61" i="2" a="1"/>
  <c r="FS61" i="2" s="1"/>
  <c r="ET43" i="2" a="1"/>
  <c r="ET43" i="2" s="1"/>
  <c r="FS25" i="2" a="1"/>
  <c r="FS25" i="2" s="1"/>
  <c r="FI74" i="2" a="1"/>
  <c r="FI74" i="2" s="1"/>
  <c r="FI36" i="2" a="1"/>
  <c r="FI36" i="2" s="1"/>
  <c r="GC27" i="2" a="1"/>
  <c r="GC27" i="2" s="1"/>
  <c r="FS16" i="2" a="1"/>
  <c r="FS16" i="2" s="1"/>
  <c r="FN28" i="2" a="1"/>
  <c r="FN28" i="2" s="1"/>
  <c r="GC16" i="2" a="1"/>
  <c r="GC16" i="2" s="1"/>
  <c r="FN16" i="2" a="1"/>
  <c r="FN16" i="2" s="1"/>
  <c r="FD6" i="2" a="1"/>
  <c r="FD6" i="2" s="1"/>
  <c r="GC42" i="2" a="1"/>
  <c r="GC42" i="2" s="1"/>
  <c r="GC14" i="2" a="1"/>
  <c r="GC14" i="2" s="1"/>
  <c r="FN37" i="2" a="1"/>
  <c r="FN37" i="2" s="1"/>
  <c r="FD18" i="2" a="1"/>
  <c r="FD18" i="2" s="1"/>
  <c r="ET22" i="2" a="1"/>
  <c r="ET22" i="2" s="1"/>
  <c r="FX19" i="2" a="1"/>
  <c r="FX19" i="2" s="1"/>
  <c r="ET11" i="2" a="1"/>
  <c r="ET11" i="2" s="1"/>
  <c r="FS19" i="2" a="1"/>
  <c r="FS19" i="2" s="1"/>
  <c r="FN44" i="2" a="1"/>
  <c r="FN44" i="2" s="1"/>
  <c r="GC58" i="2" a="1"/>
  <c r="GC58" i="2" s="1"/>
  <c r="ET13" i="2" a="1"/>
  <c r="ET13" i="2" s="1"/>
  <c r="FI14" i="2" a="1"/>
  <c r="FI14" i="2" s="1"/>
  <c r="GC20" i="2" a="1"/>
  <c r="GC20" i="2" s="1"/>
  <c r="FX36" i="2" a="1"/>
  <c r="FX36" i="2" s="1"/>
  <c r="FS70" i="2" a="1"/>
  <c r="FS70" i="2" s="1"/>
  <c r="FX53" i="2" a="1"/>
  <c r="FX53" i="2" s="1"/>
  <c r="FX38" i="2" a="1"/>
  <c r="FX38" i="2" s="1"/>
  <c r="FD23" i="2" a="1"/>
  <c r="FD23" i="2" s="1"/>
  <c r="FD42" i="2" a="1"/>
  <c r="FD42" i="2" s="1"/>
  <c r="FI75" i="2" a="1"/>
  <c r="FI75" i="2" s="1"/>
  <c r="FN72" i="2" a="1"/>
  <c r="FN72" i="2" s="1"/>
  <c r="FX28" i="2" a="1"/>
  <c r="FX28" i="2" s="1"/>
  <c r="ET58" i="2" a="1"/>
  <c r="ET58" i="2" s="1"/>
  <c r="FS44" i="2" a="1"/>
  <c r="FS44" i="2" s="1"/>
  <c r="FI42" i="2" a="1"/>
  <c r="FI42" i="2" s="1"/>
  <c r="FI11" i="2" a="1"/>
  <c r="FI11" i="2" s="1"/>
  <c r="FD62" i="2" a="1"/>
  <c r="FD62" i="2" s="1"/>
  <c r="FN59" i="2" a="1"/>
  <c r="FN59" i="2" s="1"/>
  <c r="FI43" i="2" a="1"/>
  <c r="FI43" i="2" s="1"/>
  <c r="FS73" i="2" a="1"/>
  <c r="FS73" i="2" s="1"/>
  <c r="EY16" i="2" a="1"/>
  <c r="EY16" i="2" s="1"/>
  <c r="FS4" i="2" a="1"/>
  <c r="FS4" i="2" s="1"/>
  <c r="FD35" i="2" a="1"/>
  <c r="FD35" i="2" s="1"/>
  <c r="GC63" i="2" a="1"/>
  <c r="GC63" i="2" s="1"/>
  <c r="FD22" i="2" a="1"/>
  <c r="FD22" i="2" s="1"/>
  <c r="FI47" i="2" a="1"/>
  <c r="FI47" i="2" s="1"/>
  <c r="EY7" i="2" a="1"/>
  <c r="EY7" i="2" s="1"/>
  <c r="GC48" i="2" a="1"/>
  <c r="GC48" i="2" s="1"/>
  <c r="FN55" i="2" a="1"/>
  <c r="FN55" i="2" s="1"/>
  <c r="EY67" i="2" a="1"/>
  <c r="EY67" i="2" s="1"/>
  <c r="FX8" i="2" a="1"/>
  <c r="FX8" i="2" s="1"/>
  <c r="FN18" i="2" a="1"/>
  <c r="FN18" i="2" s="1"/>
  <c r="FD16" i="2" a="1"/>
  <c r="FD16" i="2" s="1"/>
  <c r="ET73" i="2" a="1"/>
  <c r="ET73" i="2" s="1"/>
  <c r="FN29" i="2" a="1"/>
  <c r="FN29" i="2" s="1"/>
  <c r="FN79" i="2" a="1"/>
  <c r="FN79" i="2" s="1"/>
  <c r="ET66" i="2" a="1"/>
  <c r="ET66" i="2" s="1"/>
  <c r="ET34" i="2" a="1"/>
  <c r="ET34" i="2" s="1"/>
  <c r="ET14" i="2" a="1"/>
  <c r="ET14" i="2" s="1"/>
  <c r="FS3" i="2" a="1"/>
  <c r="FS3" i="2" s="1"/>
  <c r="FX62" i="2" a="1"/>
  <c r="FX62" i="2" s="1"/>
  <c r="ET46" i="2" a="1"/>
  <c r="ET46" i="2" s="1"/>
  <c r="FI23" i="2" a="1"/>
  <c r="FI23" i="2" s="1"/>
  <c r="ET41" i="2" a="1"/>
  <c r="ET41" i="2" s="1"/>
  <c r="ET74" i="2" a="1"/>
  <c r="ET74" i="2" s="1"/>
  <c r="ET38" i="2" a="1"/>
  <c r="ET38" i="2" s="1"/>
  <c r="FS36" i="2" a="1"/>
  <c r="FS36" i="2" s="1"/>
  <c r="EY52" i="2" a="1"/>
  <c r="EY52" i="2" s="1"/>
  <c r="ET39" i="2" a="1"/>
  <c r="ET39" i="2" s="1"/>
  <c r="FX48" i="2" a="1"/>
  <c r="FX48" i="2" s="1"/>
  <c r="FI40" i="2" a="1"/>
  <c r="FI40" i="2" s="1"/>
  <c r="FD21" i="2" a="1"/>
  <c r="FD21" i="2" s="1"/>
  <c r="FN12" i="2" a="1"/>
  <c r="FN12" i="2" s="1"/>
  <c r="FD33" i="2" a="1"/>
  <c r="FD33" i="2" s="1"/>
  <c r="FN74" i="2" a="1"/>
  <c r="FN74" i="2" s="1"/>
  <c r="EY46" i="2" a="1"/>
  <c r="EY46" i="2" s="1"/>
  <c r="GC64" i="2" a="1"/>
  <c r="GC64" i="2" s="1"/>
  <c r="FI79" i="2" a="1"/>
  <c r="FI79" i="2" s="1"/>
  <c r="FN39" i="2" a="1"/>
  <c r="FN39" i="2" s="1"/>
  <c r="FN49" i="2" a="1"/>
  <c r="FN49" i="2" s="1"/>
  <c r="FD11" i="2" a="1"/>
  <c r="FD11" i="2" s="1"/>
  <c r="ET33" i="2" a="1"/>
  <c r="ET33" i="2" s="1"/>
  <c r="EY27" i="2" a="1"/>
  <c r="EY27" i="2" s="1"/>
  <c r="FX55" i="2" a="1"/>
  <c r="FX55" i="2" s="1"/>
  <c r="FS65" i="2" a="1"/>
  <c r="FS65" i="2" s="1"/>
  <c r="FN15" i="2" a="1"/>
  <c r="FN15" i="2" s="1"/>
  <c r="FI16" i="2" a="1"/>
  <c r="FI16" i="2" s="1"/>
  <c r="FX57" i="2" a="1"/>
  <c r="FX57" i="2" s="1"/>
  <c r="FD25" i="2" a="1"/>
  <c r="FD25" i="2" s="1"/>
  <c r="FS34" i="2" a="1"/>
  <c r="FS34" i="2" s="1"/>
  <c r="FS8" i="2" a="1"/>
  <c r="FS8" i="2" s="1"/>
  <c r="ET56" i="2" a="1"/>
  <c r="ET56" i="2" s="1"/>
  <c r="FI8" i="2" a="1"/>
  <c r="FI8" i="2" s="1"/>
  <c r="FD77" i="2" a="1"/>
  <c r="FD77" i="2" s="1"/>
  <c r="EY39" i="2" a="1"/>
  <c r="EY39" i="2" s="1"/>
  <c r="ET51" i="2" a="1"/>
  <c r="ET51" i="2" s="1"/>
  <c r="FI12" i="2" a="1"/>
  <c r="FI12" i="2" s="1"/>
  <c r="FD73" i="2" a="1"/>
  <c r="FD73" i="2" s="1"/>
  <c r="ET57" i="2" a="1"/>
  <c r="ET57" i="2" s="1"/>
  <c r="EY30" i="2" a="1"/>
  <c r="EY30" i="2" s="1"/>
  <c r="FX12" i="2" a="1"/>
  <c r="FX12" i="2" s="1"/>
  <c r="FX60" i="2" a="1"/>
  <c r="FX60" i="2" s="1"/>
  <c r="EY22" i="2" a="1"/>
  <c r="EY22" i="2" s="1"/>
  <c r="FX58" i="2" a="1"/>
  <c r="FX58" i="2" s="1"/>
  <c r="GC41" i="2" a="1"/>
  <c r="GC41" i="2" s="1"/>
  <c r="FD3" i="2" a="1"/>
  <c r="FD3" i="2" s="1"/>
  <c r="FD60" i="2" a="1"/>
  <c r="FD60" i="2" s="1"/>
  <c r="FD44" i="2" a="1"/>
  <c r="FD44" i="2" s="1"/>
  <c r="FX23" i="2" a="1"/>
  <c r="FX23" i="2" s="1"/>
  <c r="EY54" i="2" a="1"/>
  <c r="EY54" i="2" s="1"/>
  <c r="FN58" i="2" a="1"/>
  <c r="FN58" i="2" s="1"/>
  <c r="FD31" i="2" a="1"/>
  <c r="FD31" i="2" s="1"/>
  <c r="ET16" i="2" a="1"/>
  <c r="ET16" i="2" s="1"/>
  <c r="FI54" i="2" a="1"/>
  <c r="FI54" i="2" s="1"/>
  <c r="ET7" i="2" a="1"/>
  <c r="ET7" i="2" s="1"/>
  <c r="FN36" i="2" a="1"/>
  <c r="FN36" i="2" s="1"/>
  <c r="ET53" i="2" a="1"/>
  <c r="ET53" i="2" s="1"/>
  <c r="GC61" i="2" a="1"/>
  <c r="GC61" i="2" s="1"/>
  <c r="FX46" i="2" a="1"/>
  <c r="FX46" i="2" s="1"/>
  <c r="EY26" i="2" a="1"/>
  <c r="EY26" i="2" s="1"/>
  <c r="FX70" i="2" a="1"/>
  <c r="FX70" i="2" s="1"/>
  <c r="ET59" i="2" a="1"/>
  <c r="ET59" i="2" s="1"/>
  <c r="FI41" i="2" a="1"/>
  <c r="FI41" i="2" s="1"/>
  <c r="FN62" i="2" a="1"/>
  <c r="FN62" i="2" s="1"/>
  <c r="FS48" i="2" a="1"/>
  <c r="FS48" i="2" s="1"/>
  <c r="FS23" i="2" a="1"/>
  <c r="FS23" i="2" s="1"/>
  <c r="FD78" i="2" a="1"/>
  <c r="FD78" i="2" s="1"/>
  <c r="FN8" i="2" a="1"/>
  <c r="FN8" i="2" s="1"/>
  <c r="EY41" i="2" a="1"/>
  <c r="EY41" i="2" s="1"/>
  <c r="ET55" i="2" a="1"/>
  <c r="ET55" i="2" s="1"/>
  <c r="FI13" i="2" a="1"/>
  <c r="FI13" i="2" s="1"/>
  <c r="FX21" i="2" a="1"/>
  <c r="FX21" i="2" s="1"/>
  <c r="FS28" i="2" a="1"/>
  <c r="FS28" i="2" s="1"/>
  <c r="FX35" i="2" a="1"/>
  <c r="FX35" i="2" s="1"/>
  <c r="GC8" i="2" a="1"/>
  <c r="GC8" i="2" s="1"/>
  <c r="ET20" i="2" a="1"/>
  <c r="ET20" i="2" s="1"/>
  <c r="EY37" i="2" a="1"/>
  <c r="EY37" i="2" s="1"/>
  <c r="FS59" i="2" a="1"/>
  <c r="FS59" i="2" s="1"/>
  <c r="GC70" i="2" a="1"/>
  <c r="GC70" i="2" s="1"/>
  <c r="FN85" i="2" a="1"/>
  <c r="FN85" i="2" s="1"/>
  <c r="FI81" i="2" a="1"/>
  <c r="FI81" i="2" s="1"/>
  <c r="FD41" i="2" a="1"/>
  <c r="FD41" i="2" s="1"/>
  <c r="FS46" i="2" a="1"/>
  <c r="FS46" i="2" s="1"/>
  <c r="FS75" i="2" a="1"/>
  <c r="FS75" i="2" s="1"/>
  <c r="FD14" i="2" a="1"/>
  <c r="FD14" i="2" s="1"/>
  <c r="GC22" i="2" a="1"/>
  <c r="GC22" i="2" s="1"/>
  <c r="GC34" i="2" a="1"/>
  <c r="GC34" i="2" s="1"/>
  <c r="FD38" i="2" a="1"/>
  <c r="FD38" i="2" s="1"/>
  <c r="FI80" i="2" a="1"/>
  <c r="FI80" i="2" s="1"/>
  <c r="FI61" i="2" a="1"/>
  <c r="FI61" i="2" s="1"/>
  <c r="ET52" i="2" a="1"/>
  <c r="ET52" i="2" s="1"/>
  <c r="FX54" i="2" a="1"/>
  <c r="FX54" i="2" s="1"/>
  <c r="FN27" i="2" a="1"/>
  <c r="FN27" i="2" s="1"/>
  <c r="FS42" i="2" a="1"/>
  <c r="FS42" i="2" s="1"/>
  <c r="GC31" i="2" a="1"/>
  <c r="GC31" i="2" s="1"/>
  <c r="FD67" i="2" a="1"/>
  <c r="FD67" i="2" s="1"/>
  <c r="FX26" i="2" a="1"/>
  <c r="FX26" i="2" s="1"/>
  <c r="FS7" i="2" a="1"/>
  <c r="FS7" i="2" s="1"/>
  <c r="FX33" i="2" a="1"/>
  <c r="FX33" i="2" s="1"/>
  <c r="FX74" i="2" a="1"/>
  <c r="FX74" i="2" s="1"/>
  <c r="FN86" i="2" a="1"/>
  <c r="FN86" i="2" s="1"/>
  <c r="FD10" i="2" a="1"/>
  <c r="FD10" i="2" s="1"/>
  <c r="FS45" i="2" a="1"/>
  <c r="FS45" i="2" s="1"/>
  <c r="FS50" i="2" a="1"/>
  <c r="FS50" i="2" s="1"/>
  <c r="FX39" i="2" a="1"/>
  <c r="FX39" i="2" s="1"/>
  <c r="FD51" i="2" a="1"/>
  <c r="FD51" i="2" s="1"/>
  <c r="EY56" i="2" a="1"/>
  <c r="EY56" i="2" s="1"/>
  <c r="FN42" i="2" a="1"/>
  <c r="FN42" i="2" s="1"/>
  <c r="FX44" i="2" a="1"/>
  <c r="FX44" i="2" s="1"/>
  <c r="FN20" i="2" a="1"/>
  <c r="FN20" i="2" s="1"/>
  <c r="FN35" i="2" a="1"/>
  <c r="FN35" i="2" s="1"/>
  <c r="ET31" i="2" a="1"/>
  <c r="ET31" i="2" s="1"/>
  <c r="FS21" i="2" a="1"/>
  <c r="FS21" i="2" s="1"/>
  <c r="FS49" i="2" a="1"/>
  <c r="FS49" i="2" s="1"/>
  <c r="GC5" i="2" a="1"/>
  <c r="GC5" i="2" s="1"/>
  <c r="EY25" i="2" a="1"/>
  <c r="EY25" i="2" s="1"/>
  <c r="EY28" i="2" a="1"/>
  <c r="EY28" i="2" s="1"/>
  <c r="FI60" i="2" a="1"/>
  <c r="FI60" i="2" s="1"/>
  <c r="ET19" i="2" a="1"/>
  <c r="ET19" i="2" s="1"/>
  <c r="EY24" i="2" a="1"/>
  <c r="EY24" i="2" s="1"/>
  <c r="FX10" i="2" a="1"/>
  <c r="FX10" i="2" s="1"/>
  <c r="FD52" i="2" a="1"/>
  <c r="FD52" i="2" s="1"/>
  <c r="FS52" i="2" a="1"/>
  <c r="FS52" i="2" s="1"/>
  <c r="FD72" i="2" a="1"/>
  <c r="FD72" i="2" s="1"/>
  <c r="FD47" i="2" a="1"/>
  <c r="FD47" i="2" s="1"/>
  <c r="GC50" i="2" a="1"/>
  <c r="GC50" i="2" s="1"/>
  <c r="FN87" i="2" a="1"/>
  <c r="FN87" i="2" s="1"/>
  <c r="FI39" i="2" a="1"/>
  <c r="FI39" i="2" s="1"/>
  <c r="FX16" i="2" a="1"/>
  <c r="FX16" i="2" s="1"/>
  <c r="GC62" i="2" a="1"/>
  <c r="GC62" i="2" s="1"/>
  <c r="FD20" i="2" a="1"/>
  <c r="FD20" i="2" s="1"/>
  <c r="FN11" i="2" a="1"/>
  <c r="FN11" i="2" s="1"/>
  <c r="ET10" i="2" a="1"/>
  <c r="ET10" i="2" s="1"/>
  <c r="FX52" i="2" a="1"/>
  <c r="FX52" i="2" s="1"/>
  <c r="FX20" i="2" a="1"/>
  <c r="FX20" i="2" s="1"/>
  <c r="FN45" i="2" a="1"/>
  <c r="FN45" i="2" s="1"/>
  <c r="ET26" i="2" a="1"/>
  <c r="ET26" i="2" s="1"/>
  <c r="ET65" i="2" a="1"/>
  <c r="ET65" i="2" s="1"/>
  <c r="EY42" i="2" a="1"/>
  <c r="EY42" i="2" s="1"/>
  <c r="EY57" i="2" a="1"/>
  <c r="EY57" i="2" s="1"/>
  <c r="ET71" i="2" a="1"/>
  <c r="ET71" i="2" s="1"/>
  <c r="FN64" i="2" a="1"/>
  <c r="FN64" i="2" s="1"/>
  <c r="FI78" i="2" a="1"/>
  <c r="FI78" i="2" s="1"/>
  <c r="FN32" i="2" a="1"/>
  <c r="FN32" i="2" s="1"/>
  <c r="GC26" i="2" a="1"/>
  <c r="GC26" i="2" s="1"/>
  <c r="FD45" i="2" a="1"/>
  <c r="FD45" i="2" s="1"/>
  <c r="FN75" i="2" a="1"/>
  <c r="FN75" i="2" s="1"/>
  <c r="EY43" i="2" a="1"/>
  <c r="EY43" i="2" s="1"/>
  <c r="FS64" i="2" a="1"/>
  <c r="FS64" i="2" s="1"/>
  <c r="FS20" i="2" a="1"/>
  <c r="FS20" i="2" s="1"/>
  <c r="FS79" i="2" a="1"/>
  <c r="FS79" i="2" s="1"/>
  <c r="FX61" i="2" a="1"/>
  <c r="FX61" i="2" s="1"/>
  <c r="FS72" i="2" a="1"/>
  <c r="FS72" i="2" s="1"/>
  <c r="ET4" i="2" a="1"/>
  <c r="ET4" i="2" s="1"/>
  <c r="FX34" i="2" a="1"/>
  <c r="FX34" i="2" s="1"/>
  <c r="FS60" i="2" a="1"/>
  <c r="FS60" i="2" s="1"/>
  <c r="FD30" i="2" a="1"/>
  <c r="FD30" i="2" s="1"/>
  <c r="FD58" i="2" a="1"/>
  <c r="FD58" i="2" s="1"/>
  <c r="GC72" i="2" a="1"/>
  <c r="GC72" i="2" s="1"/>
  <c r="FN84" i="2" a="1"/>
  <c r="FN84" i="2" s="1"/>
  <c r="FN10" i="2" a="1"/>
  <c r="FN10" i="2" s="1"/>
  <c r="FN5" i="2" a="1"/>
  <c r="FN5" i="2" s="1"/>
  <c r="FN54" i="2" a="1"/>
  <c r="FN54" i="2" s="1"/>
  <c r="ET44" i="2" a="1"/>
  <c r="ET44" i="2" s="1"/>
  <c r="FD66" i="2" a="1"/>
  <c r="FD66" i="2" s="1"/>
  <c r="GC13" i="2" a="1"/>
  <c r="GC13" i="2" s="1"/>
  <c r="FX50" i="2" a="1"/>
  <c r="FX50" i="2" s="1"/>
  <c r="EY15" i="2" a="1"/>
  <c r="EY15" i="2" s="1"/>
  <c r="FN31" i="2" a="1"/>
  <c r="FN31" i="2" s="1"/>
  <c r="FI71" i="2" a="1"/>
  <c r="FI71" i="2" s="1"/>
  <c r="GC12" i="2" a="1"/>
  <c r="GC12" i="2" s="1"/>
  <c r="EY14" i="2" a="1"/>
  <c r="EY14" i="2" s="1"/>
  <c r="FN34" i="2" a="1"/>
  <c r="FN34" i="2" s="1"/>
  <c r="FS68" i="2" a="1"/>
  <c r="FS68" i="2" s="1"/>
  <c r="GC75" i="2" a="1"/>
  <c r="GC75" i="2" s="1"/>
  <c r="FI76" i="2" a="1"/>
  <c r="FI76" i="2" s="1"/>
  <c r="ET64" i="2" a="1"/>
  <c r="ET64" i="2" s="1"/>
  <c r="FS38" i="2" a="1"/>
  <c r="FS38" i="2" s="1"/>
  <c r="FS9" i="2" a="1"/>
  <c r="FS9" i="2" s="1"/>
  <c r="GC76" i="2" a="1"/>
  <c r="GC76" i="2" s="1"/>
  <c r="FI31" i="2" a="1"/>
  <c r="FI31" i="2" s="1"/>
  <c r="FX3" i="2" a="1"/>
  <c r="FX3" i="2" s="1"/>
  <c r="FX72" i="2" a="1"/>
  <c r="FX72" i="2" s="1"/>
  <c r="GC9" i="2" a="1"/>
  <c r="GC9" i="2" s="1"/>
  <c r="EY50" i="2" a="1"/>
  <c r="EY50" i="2" s="1"/>
  <c r="FX63" i="2" a="1"/>
  <c r="FX63" i="2" s="1"/>
  <c r="FI20" i="2" a="1"/>
  <c r="FI20" i="2" s="1"/>
  <c r="FI22" i="2" a="1"/>
  <c r="FI22" i="2" s="1"/>
  <c r="EY49" i="2" a="1"/>
  <c r="EY49" i="2" s="1"/>
  <c r="FI46" i="2" a="1"/>
  <c r="FI46" i="2" s="1"/>
  <c r="ET72" i="2" a="1"/>
  <c r="ET72" i="2" s="1"/>
  <c r="FX11" i="2" a="1"/>
  <c r="FX11" i="2" s="1"/>
  <c r="FS14" i="2" a="1"/>
  <c r="FS14" i="2" s="1"/>
  <c r="FD24" i="2" a="1"/>
  <c r="FD24" i="2" s="1"/>
  <c r="FI51" i="2" a="1"/>
  <c r="FI51" i="2" s="1"/>
  <c r="FS40" i="2" a="1"/>
  <c r="FS40" i="2" s="1"/>
  <c r="FS62" i="2" a="1"/>
  <c r="FS62" i="2" s="1"/>
  <c r="GC55" i="2" a="1"/>
  <c r="GC55" i="2" s="1"/>
  <c r="FI3" i="2" a="1"/>
  <c r="FI3" i="2" s="1"/>
  <c r="FS33" i="2" a="1"/>
  <c r="FS33" i="2" s="1"/>
  <c r="ET70" i="2" a="1"/>
  <c r="ET70" i="2" s="1"/>
  <c r="FI67" i="2" a="1"/>
  <c r="FI67" i="2" s="1"/>
  <c r="FS55" i="2" a="1"/>
  <c r="FS55" i="2" s="1"/>
  <c r="GC60" i="2" a="1"/>
  <c r="GC60" i="2" s="1"/>
  <c r="EY69" i="2" a="1"/>
  <c r="EY69" i="2" s="1"/>
  <c r="FN68" i="2" a="1"/>
  <c r="FN68" i="2" s="1"/>
  <c r="FD4" i="2" a="1"/>
  <c r="FD4" i="2" s="1"/>
  <c r="FX67" i="2" a="1"/>
  <c r="FX67" i="2" s="1"/>
  <c r="GC69" i="2" a="1"/>
  <c r="GC69" i="2" s="1"/>
  <c r="FN53" i="2" a="1"/>
  <c r="FN53" i="2" s="1"/>
  <c r="GC4" i="2" a="1"/>
  <c r="GC4" i="2" s="1"/>
  <c r="ET37" i="2" a="1"/>
  <c r="ET37" i="2" s="1"/>
  <c r="FI17" i="2" a="1"/>
  <c r="FI17" i="2" s="1"/>
  <c r="ET67" i="2" a="1"/>
  <c r="ET67" i="2" s="1"/>
  <c r="FI63" i="2" a="1"/>
  <c r="FI63" i="2" s="1"/>
  <c r="FS5" i="2" a="1"/>
  <c r="FS5" i="2" s="1"/>
  <c r="FX49" i="2" a="1"/>
  <c r="FX49" i="2" s="1"/>
  <c r="EY21" i="2" a="1"/>
  <c r="EY21" i="2" s="1"/>
  <c r="FX59" i="2" a="1"/>
  <c r="FX59" i="2" s="1"/>
  <c r="ET30" i="2" a="1"/>
  <c r="ET30" i="2" s="1"/>
  <c r="EY65" i="2" a="1"/>
  <c r="EY65" i="2" s="1"/>
  <c r="EY11" i="2" a="1"/>
  <c r="EY11" i="2" s="1"/>
  <c r="FI7" i="2" a="1"/>
  <c r="FI7" i="2" s="1"/>
  <c r="ET3" i="2" a="1"/>
  <c r="ET3" i="2" s="1"/>
  <c r="ET49" i="2" a="1"/>
  <c r="ET49" i="2" s="1"/>
  <c r="EY35" i="2" a="1"/>
  <c r="EY35" i="2" s="1"/>
  <c r="FI50" i="2" a="1"/>
  <c r="FI50" i="2" s="1"/>
  <c r="GC54" i="2" a="1"/>
  <c r="GC54" i="2" s="1"/>
  <c r="FN7" i="2" a="1"/>
  <c r="FN7" i="2" s="1"/>
  <c r="ET68" i="2" a="1"/>
  <c r="ET68" i="2" s="1"/>
  <c r="FI64" i="2" a="1"/>
  <c r="FI64" i="2" s="1"/>
  <c r="FI38" i="2" a="1"/>
  <c r="FI38" i="2" s="1"/>
  <c r="GC33" i="2" a="1"/>
  <c r="GC33" i="2" s="1"/>
  <c r="FN52" i="2" a="1"/>
  <c r="FN52" i="2" s="1"/>
  <c r="FS69" i="2" a="1"/>
  <c r="FS69" i="2" s="1"/>
  <c r="FX73" i="2" a="1"/>
  <c r="FX73" i="2" s="1"/>
  <c r="FS37" i="2" a="1"/>
  <c r="FS37" i="2" s="1"/>
  <c r="FD29" i="2" a="1"/>
  <c r="FD29" i="2" s="1"/>
  <c r="FX66" i="2" a="1"/>
  <c r="FX66" i="2" s="1"/>
  <c r="ET27" i="2" a="1"/>
  <c r="ET27" i="2" s="1"/>
  <c r="GC21" i="2" a="1"/>
  <c r="GC21" i="2" s="1"/>
  <c r="FX42" i="2" a="1"/>
  <c r="FX42" i="2" s="1"/>
  <c r="FD61" i="2" a="1"/>
  <c r="FD61" i="2" s="1"/>
  <c r="EY36" i="2" a="1"/>
  <c r="EY36" i="2" s="1"/>
  <c r="FN26" i="2" a="1"/>
  <c r="FN26" i="2" s="1"/>
  <c r="FS76" i="2" a="1"/>
  <c r="FS76" i="2" s="1"/>
  <c r="GC23" i="2" a="1"/>
  <c r="GC23" i="2" s="1"/>
  <c r="GC32" i="2" a="1"/>
  <c r="GC32" i="2" s="1"/>
  <c r="FD70" i="2" a="1"/>
  <c r="FD70" i="2" s="1"/>
  <c r="FD46" i="2" a="1"/>
  <c r="FD46" i="2" s="1"/>
  <c r="FI55" i="2" a="1"/>
  <c r="FI55" i="2" s="1"/>
  <c r="FI10" i="2" a="1"/>
  <c r="FI10" i="2" s="1"/>
  <c r="EY34" i="2" a="1"/>
  <c r="EY34" i="2" s="1"/>
  <c r="GC49" i="2" a="1"/>
  <c r="GC49" i="2" s="1"/>
  <c r="GC29" i="2" a="1"/>
  <c r="GC29" i="2" s="1"/>
  <c r="FN81" i="2" a="1"/>
  <c r="FN81" i="2" s="1"/>
  <c r="GC68" i="2" a="1"/>
  <c r="GC68" i="2" s="1"/>
  <c r="FN9" i="2" a="1"/>
  <c r="FN9" i="2" s="1"/>
  <c r="FS80" i="2" a="1"/>
  <c r="FS80" i="2" s="1"/>
  <c r="FD37" i="2" a="1"/>
  <c r="FD37" i="2" s="1"/>
  <c r="ET36" i="2" a="1"/>
  <c r="ET36" i="2" s="1"/>
  <c r="FS30" i="2" a="1"/>
  <c r="FS30" i="2" s="1"/>
  <c r="EY8" i="2" a="1"/>
  <c r="EY8" i="2" s="1"/>
  <c r="FD48" i="2" a="1"/>
  <c r="FD48" i="2" s="1"/>
  <c r="FX29" i="2" a="1"/>
  <c r="FX29" i="2" s="1"/>
  <c r="FI33" i="2" a="1"/>
  <c r="FI33" i="2" s="1"/>
  <c r="FX18" i="2" a="1"/>
  <c r="FX18" i="2" s="1"/>
  <c r="ET18" i="2" a="1"/>
  <c r="ET18" i="2" s="1"/>
  <c r="FX25" i="2" a="1"/>
  <c r="FX25" i="2" s="1"/>
  <c r="FD49" i="2" a="1"/>
  <c r="FD49" i="2" s="1"/>
  <c r="GC37" i="2" a="1"/>
  <c r="GC37" i="2" s="1"/>
  <c r="FD55" i="2" a="1"/>
  <c r="FD55" i="2" s="1"/>
  <c r="FN46" i="2" a="1"/>
  <c r="FN46" i="2" s="1"/>
  <c r="FX69" i="2" a="1"/>
  <c r="FX69" i="2" s="1"/>
  <c r="FD40" i="2" a="1"/>
  <c r="FD40" i="2" s="1"/>
  <c r="FN22" i="2" a="1"/>
  <c r="FN22" i="2" s="1"/>
  <c r="ET48" i="2" a="1"/>
  <c r="ET48" i="2" s="1"/>
  <c r="FI57" i="2" a="1"/>
  <c r="FI57" i="2" s="1"/>
  <c r="FI52" i="2" a="1"/>
  <c r="FI52" i="2" s="1"/>
  <c r="FI49" i="2" a="1"/>
  <c r="FI49" i="2" s="1"/>
  <c r="FS39" i="2" a="1"/>
  <c r="FS39" i="2" s="1"/>
  <c r="FD19" i="2" a="1"/>
  <c r="FD19" i="2" s="1"/>
  <c r="FD43" i="2" a="1"/>
  <c r="FD43" i="2" s="1"/>
  <c r="EY61" i="2" a="1"/>
  <c r="EY61" i="2" s="1"/>
  <c r="ET54" i="2" a="1"/>
  <c r="ET54" i="2" s="1"/>
  <c r="EY58" i="2" a="1"/>
  <c r="EY58" i="2" s="1"/>
  <c r="FS53" i="2" a="1"/>
  <c r="FS53" i="2" s="1"/>
  <c r="FD74" i="2" a="1"/>
  <c r="FD74" i="2" s="1"/>
  <c r="EY4" i="2" a="1"/>
  <c r="EY4" i="2" s="1"/>
  <c r="GC46" i="2" a="1"/>
  <c r="GC46" i="2" s="1"/>
  <c r="FI66" i="2" a="1"/>
  <c r="FI66" i="2" s="1"/>
  <c r="FS63" i="2" a="1"/>
  <c r="FS63" i="2" s="1"/>
  <c r="FI26" i="2" a="1"/>
  <c r="FI26" i="2" s="1"/>
  <c r="FX17" i="2" a="1"/>
  <c r="FX17" i="2" s="1"/>
  <c r="GC10" i="2" a="1"/>
  <c r="GC10" i="2" s="1"/>
  <c r="GC74" i="2" a="1"/>
  <c r="GC74" i="2" s="1"/>
  <c r="FN41" i="2" a="1"/>
  <c r="FN41" i="2" s="1"/>
  <c r="ET40" i="2" a="1"/>
  <c r="ET40" i="2" s="1"/>
  <c r="EY47" i="2" a="1"/>
  <c r="EY47" i="2" s="1"/>
  <c r="EY64" i="2" a="1"/>
  <c r="EY64" i="2" s="1"/>
  <c r="GC7" i="2" a="1"/>
  <c r="GC7" i="2" s="1"/>
  <c r="FS11" i="2" a="1"/>
  <c r="FS11" i="2" s="1"/>
  <c r="FI24" i="2" a="1"/>
  <c r="FI24" i="2" s="1"/>
  <c r="EY31" i="2" a="1"/>
  <c r="EY31" i="2" s="1"/>
  <c r="FN89" i="2" a="1"/>
  <c r="FN89" i="2" s="1"/>
  <c r="EY53" i="2" a="1"/>
  <c r="EY53" i="2" s="1"/>
  <c r="ET12" i="2" a="1"/>
  <c r="ET12" i="2" s="1"/>
  <c r="FI35" i="2" a="1"/>
  <c r="FI35" i="2" s="1"/>
  <c r="FN6" i="2" a="1"/>
  <c r="FN6" i="2" s="1"/>
  <c r="FN78" i="2" a="1"/>
  <c r="FN78" i="2" s="1"/>
  <c r="FI25" i="2" a="1"/>
  <c r="FI25" i="2" s="1"/>
  <c r="FI48" i="2" a="1"/>
  <c r="FI48" i="2" s="1"/>
  <c r="FN66" i="2" a="1"/>
  <c r="FN66" i="2" s="1"/>
  <c r="FN4" i="2" a="1"/>
  <c r="FN4" i="2" s="1"/>
  <c r="FS77" i="2" a="1"/>
  <c r="FS77" i="2" s="1"/>
  <c r="GC25" i="2" a="1"/>
  <c r="GC25" i="2" s="1"/>
  <c r="ET50" i="2" a="1"/>
  <c r="ET50" i="2" s="1"/>
  <c r="FI86" i="2" a="1"/>
  <c r="FI86" i="2" s="1"/>
  <c r="ET15" i="2" a="1"/>
  <c r="ET15" i="2" s="1"/>
  <c r="ET42" i="2" a="1"/>
  <c r="ET42" i="2" s="1"/>
  <c r="FI62" i="2" a="1"/>
  <c r="FI62" i="2" s="1"/>
  <c r="FD9" i="2" a="1"/>
  <c r="FD9" i="2" s="1"/>
  <c r="EY40" i="2" a="1"/>
  <c r="EY40" i="2" s="1"/>
  <c r="FX56" i="2" a="1"/>
  <c r="FX56" i="2" s="1"/>
  <c r="EY20" i="2" a="1"/>
  <c r="EY20" i="2" s="1"/>
  <c r="EY60" i="2" a="1"/>
  <c r="EY60" i="2" s="1"/>
  <c r="EY29" i="2" a="1"/>
  <c r="EY29" i="2" s="1"/>
  <c r="ET62" i="2" a="1"/>
  <c r="ET62" i="2" s="1"/>
  <c r="FX43" i="2" a="1"/>
  <c r="FX43" i="2" s="1"/>
  <c r="GC51" i="2" a="1"/>
  <c r="GC51" i="2" s="1"/>
  <c r="EY33" i="2" a="1"/>
  <c r="EY33" i="2" s="1"/>
  <c r="ET5" i="2" a="1"/>
  <c r="ET5" i="2" s="1"/>
  <c r="GC47" i="2" a="1"/>
  <c r="GC47" i="2" s="1"/>
  <c r="FS58" i="2" a="1"/>
  <c r="FS58" i="2" s="1"/>
  <c r="FD75" i="2" a="1"/>
  <c r="FD75" i="2" s="1"/>
  <c r="FS13" i="2" a="1"/>
  <c r="FS13" i="2" s="1"/>
  <c r="FX6" i="2" a="1"/>
  <c r="FX6" i="2" s="1"/>
  <c r="FI4" i="2" a="1"/>
  <c r="FI4" i="2" s="1"/>
  <c r="GC36" i="2" a="1"/>
  <c r="GC36" i="2" s="1"/>
  <c r="FD56" i="2" a="1"/>
  <c r="FD56" i="2" s="1"/>
  <c r="FI29" i="2" a="1"/>
  <c r="FI29" i="2" s="1"/>
  <c r="EY48" i="2" a="1"/>
  <c r="EY48" i="2" s="1"/>
  <c r="GC24" i="2" a="1"/>
  <c r="GC24" i="2" s="1"/>
  <c r="FX32" i="2" a="1"/>
  <c r="FX32" i="2" s="1"/>
  <c r="FN14" i="2" a="1"/>
  <c r="FN14" i="2" s="1"/>
  <c r="GC35" i="2" a="1"/>
  <c r="GC35" i="2" s="1"/>
  <c r="GC73" i="2" a="1"/>
  <c r="GC73" i="2" s="1"/>
  <c r="GC15" i="2" a="1"/>
  <c r="GC15" i="2" s="1"/>
  <c r="FS47" i="2" a="1"/>
  <c r="FS47" i="2" s="1"/>
  <c r="EY59" i="2" a="1"/>
  <c r="EY59" i="2" s="1"/>
  <c r="FS22" i="2" a="1"/>
  <c r="FS22" i="2" s="1"/>
  <c r="FN38" i="2" a="1"/>
  <c r="FN38" i="2" s="1"/>
  <c r="GC67" i="2" a="1"/>
  <c r="GC67" i="2" s="1"/>
  <c r="FN30" i="2" a="1"/>
  <c r="FN30" i="2" s="1"/>
  <c r="FX71" i="2" a="1"/>
  <c r="FX71" i="2" s="1"/>
  <c r="FN17" i="2" a="1"/>
  <c r="FN17" i="2" s="1"/>
  <c r="FN3" i="2" a="1"/>
  <c r="FN3" i="2" s="1"/>
  <c r="GC77" i="2" a="1"/>
  <c r="GC77" i="2" s="1"/>
  <c r="ET9" i="2" a="1"/>
  <c r="ET9" i="2" s="1"/>
  <c r="GC30" i="2" a="1"/>
  <c r="GC30" i="2" s="1"/>
  <c r="FN83" i="2" a="1"/>
  <c r="FN83" i="2" s="1"/>
  <c r="FD59" i="2" a="1"/>
  <c r="FD59" i="2" s="1"/>
  <c r="FS6" i="2" a="1"/>
  <c r="FS6" i="2" s="1"/>
  <c r="FD12" i="2" a="1"/>
  <c r="FD12" i="2" s="1"/>
  <c r="FN25" i="2" a="1"/>
  <c r="FN25" i="2" s="1"/>
  <c r="ET69" i="2" a="1"/>
  <c r="ET69" i="2" s="1"/>
  <c r="FN77" i="2" a="1"/>
  <c r="FN77" i="2" s="1"/>
  <c r="EY70" i="2" a="1"/>
  <c r="EY70" i="2" s="1"/>
  <c r="GC56" i="2" a="1"/>
  <c r="GC56" i="2" s="1"/>
  <c r="FI69" i="2" a="1"/>
  <c r="FI69" i="2" s="1"/>
  <c r="FN80" i="2" a="1"/>
  <c r="FN80" i="2" s="1"/>
  <c r="EY38" i="2" a="1"/>
  <c r="EY38" i="2" s="1"/>
  <c r="FD34" i="2" a="1"/>
  <c r="FD34" i="2" s="1"/>
  <c r="EY55" i="2" a="1"/>
  <c r="EY55" i="2" s="1"/>
  <c r="ET60" i="2" a="1"/>
  <c r="ET60" i="2" s="1"/>
  <c r="BN114" i="2" l="1"/>
  <c r="BT114" i="2"/>
  <c r="BV114" i="2"/>
  <c r="BR114" i="2"/>
  <c r="BZ114" i="2"/>
  <c r="BL114" i="2"/>
  <c r="BP114" i="2"/>
  <c r="BX114" i="2"/>
  <c r="BB115" i="2"/>
  <c r="AP115" i="2"/>
  <c r="AX115" i="2"/>
  <c r="BM115" i="2"/>
  <c r="BO115" i="2"/>
  <c r="BU115" i="2"/>
  <c r="AY115" i="2"/>
  <c r="AV115" i="2"/>
  <c r="AZ115" i="2"/>
  <c r="CK115" i="2"/>
  <c r="CN115" i="2" s="1"/>
  <c r="BK115" i="2"/>
  <c r="BY115" i="2"/>
  <c r="AW115" i="2"/>
  <c r="BA115" i="2"/>
  <c r="BQ115" i="2"/>
  <c r="BS115" i="2"/>
  <c r="BJ115" i="2"/>
  <c r="BC115" i="2"/>
  <c r="BW115" i="2"/>
  <c r="AK116" i="2"/>
  <c r="BF116" i="2"/>
  <c r="Z118" i="2"/>
  <c r="AC117" i="2"/>
  <c r="AL111" i="2"/>
  <c r="AQ110" i="2"/>
  <c r="AS110" i="2" s="1"/>
  <c r="AU110" i="2"/>
  <c r="AT110" i="2"/>
  <c r="AO110" i="2"/>
  <c r="Y113" i="2"/>
  <c r="AR123" i="2"/>
  <c r="AM124" i="2"/>
  <c r="Q126" i="2"/>
  <c r="N127" i="2"/>
  <c r="EA60" i="2" a="1"/>
  <c r="EA60" i="2" s="1"/>
  <c r="AD128" i="2"/>
  <c r="EC26" i="2" s="1" a="1"/>
  <c r="EC26" i="2" s="1"/>
  <c r="AG127" i="2"/>
  <c r="EC63" i="2" a="1"/>
  <c r="EC63" i="2" s="1"/>
  <c r="EC68" i="2" a="1"/>
  <c r="EC68" i="2" s="1"/>
  <c r="EC15" i="2" a="1"/>
  <c r="EC15" i="2" s="1"/>
  <c r="EC14" i="2" a="1"/>
  <c r="EC14" i="2" s="1"/>
  <c r="EC65" i="2" a="1"/>
  <c r="EC65" i="2" s="1"/>
  <c r="EC4" i="2" a="1"/>
  <c r="EC4" i="2" s="1"/>
  <c r="EC51" i="2" a="1"/>
  <c r="EC51" i="2" s="1"/>
  <c r="EC36" i="2" a="1"/>
  <c r="EC36" i="2" s="1"/>
  <c r="EC11" i="2" a="1"/>
  <c r="EC11" i="2" s="1"/>
  <c r="EC123" i="2" a="1"/>
  <c r="EC123" i="2" s="1"/>
  <c r="EC122" i="2" a="1"/>
  <c r="EC122" i="2" s="1"/>
  <c r="EC45" i="2" a="1"/>
  <c r="EC45" i="2" s="1"/>
  <c r="EC30" i="2" a="1"/>
  <c r="EC30" i="2" s="1"/>
  <c r="EC20" i="2" a="1"/>
  <c r="EC20" i="2" s="1"/>
  <c r="EC84" i="2" a="1"/>
  <c r="EC84" i="2" s="1"/>
  <c r="EC49" i="2" a="1"/>
  <c r="EC49" i="2" s="1"/>
  <c r="EC64" i="2" a="1"/>
  <c r="EC64" i="2" s="1"/>
  <c r="EC16" i="2" a="1"/>
  <c r="EC16" i="2" s="1"/>
  <c r="EC67" i="2" a="1"/>
  <c r="EC67" i="2" s="1"/>
  <c r="EC22" i="2" a="1"/>
  <c r="EC22" i="2" s="1"/>
  <c r="EC53" i="2" a="1"/>
  <c r="EC53" i="2" s="1"/>
  <c r="EC70" i="2" a="1"/>
  <c r="EC70" i="2" s="1"/>
  <c r="EC6" i="2" a="1"/>
  <c r="EC6" i="2" s="1"/>
  <c r="EC117" i="2" a="1"/>
  <c r="EC117" i="2" s="1"/>
  <c r="EC58" i="2" a="1"/>
  <c r="EC58" i="2" s="1"/>
  <c r="EC27" i="2" a="1"/>
  <c r="EC27" i="2" s="1"/>
  <c r="EC34" i="2" a="1"/>
  <c r="EC34" i="2" s="1"/>
  <c r="EC85" i="2" a="1"/>
  <c r="EC85" i="2" s="1"/>
  <c r="EC10" i="2" a="1"/>
  <c r="EC10" i="2" s="1"/>
  <c r="EC59" i="2" a="1"/>
  <c r="EC59" i="2" s="1"/>
  <c r="EC43" i="2" a="1"/>
  <c r="EC43" i="2" s="1"/>
  <c r="EC29" i="2" a="1"/>
  <c r="EC29" i="2" s="1"/>
  <c r="EC57" i="2" a="1"/>
  <c r="EC57" i="2" s="1"/>
  <c r="EC126" i="2" a="1"/>
  <c r="EC126" i="2" s="1"/>
  <c r="EC127" i="2" a="1"/>
  <c r="EC127" i="2" s="1"/>
  <c r="EC128" i="2" a="1"/>
  <c r="EC128" i="2" s="1"/>
  <c r="EC113" i="2" a="1"/>
  <c r="EC113" i="2" s="1"/>
  <c r="EC50" i="2" a="1"/>
  <c r="EC50" i="2" s="1"/>
  <c r="EC13" i="2" a="1"/>
  <c r="EC13" i="2" s="1"/>
  <c r="EC83" i="2" a="1"/>
  <c r="EC83" i="2" s="1"/>
  <c r="EC55" i="2" a="1"/>
  <c r="EC55" i="2" s="1"/>
  <c r="EC79" i="2" a="1"/>
  <c r="EC79" i="2" s="1"/>
  <c r="EC33" i="2" a="1"/>
  <c r="EC33" i="2" s="1"/>
  <c r="EC48" i="2" a="1"/>
  <c r="EC48" i="2" s="1"/>
  <c r="EC74" i="2" a="1"/>
  <c r="EC74" i="2" s="1"/>
  <c r="EC12" i="2" a="1"/>
  <c r="EC12" i="2" s="1"/>
  <c r="EC62" i="2" a="1"/>
  <c r="EC62" i="2" s="1"/>
  <c r="EC78" i="2" a="1"/>
  <c r="EC78" i="2" s="1"/>
  <c r="EC32" i="2" a="1"/>
  <c r="EC32" i="2" s="1"/>
  <c r="EC76" i="2" a="1"/>
  <c r="EC76" i="2" s="1"/>
  <c r="EC56" i="2" a="1"/>
  <c r="EC56" i="2" s="1"/>
  <c r="EC21" i="2" a="1"/>
  <c r="EC21" i="2" s="1"/>
  <c r="EC71" i="2" a="1"/>
  <c r="EC71" i="2" s="1"/>
  <c r="EC77" i="2" a="1"/>
  <c r="EC77" i="2" s="1"/>
  <c r="EC47" i="2" a="1"/>
  <c r="EC47" i="2" s="1"/>
  <c r="EC8" i="2" a="1"/>
  <c r="EC8" i="2" s="1"/>
  <c r="EC93" i="2" a="1"/>
  <c r="EC93" i="2" s="1"/>
  <c r="EC66" i="2" a="1"/>
  <c r="EC66" i="2" s="1"/>
  <c r="EC40" i="2" a="1"/>
  <c r="EC40" i="2" s="1"/>
  <c r="EC82" i="2" a="1"/>
  <c r="EC82" i="2" s="1"/>
  <c r="EC38" i="2" a="1"/>
  <c r="EC38" i="2" s="1"/>
  <c r="EC44" i="2" a="1"/>
  <c r="EC44" i="2" s="1"/>
  <c r="EC9" i="2" a="1"/>
  <c r="EC9" i="2" s="1"/>
  <c r="EC61" i="2" a="1"/>
  <c r="EC61" i="2" s="1"/>
  <c r="EC52" i="2" a="1"/>
  <c r="EC52" i="2" s="1"/>
  <c r="EC17" i="2" a="1"/>
  <c r="EC17" i="2" s="1"/>
  <c r="EC41" i="2" a="1"/>
  <c r="EC41" i="2" s="1"/>
  <c r="EC80" i="2" a="1"/>
  <c r="EC80" i="2" s="1"/>
  <c r="EC19" i="2" a="1"/>
  <c r="EC19" i="2" s="1"/>
  <c r="EC54" i="2" a="1"/>
  <c r="EC54" i="2" s="1"/>
  <c r="EC3" i="2" a="1"/>
  <c r="EC3" i="2" s="1"/>
  <c r="EC69" i="2" a="1"/>
  <c r="EC69" i="2" s="1"/>
  <c r="EC25" i="2" a="1"/>
  <c r="EC25" i="2" s="1"/>
  <c r="EC72" i="2" a="1"/>
  <c r="EC72" i="2" s="1"/>
  <c r="EC37" i="2" a="1"/>
  <c r="EC37" i="2" s="1"/>
  <c r="EC7" i="2" a="1"/>
  <c r="EC7" i="2" s="1"/>
  <c r="EC86" i="2" a="1"/>
  <c r="EC86" i="2" s="1"/>
  <c r="EC39" i="2" a="1"/>
  <c r="EC39" i="2" s="1"/>
  <c r="EC23" i="2" a="1"/>
  <c r="EC23" i="2" s="1"/>
  <c r="EC73" i="2" a="1"/>
  <c r="EC73" i="2" s="1"/>
  <c r="EC18" i="2" a="1"/>
  <c r="EC18" i="2" s="1"/>
  <c r="EC60" i="2" a="1"/>
  <c r="EC60" i="2" s="1"/>
  <c r="EC31" i="2" a="1"/>
  <c r="EC31" i="2" s="1"/>
  <c r="EC75" i="2" a="1"/>
  <c r="EC75" i="2" s="1"/>
  <c r="EC28" i="2" a="1"/>
  <c r="EC28" i="2" s="1"/>
  <c r="EC46" i="2" a="1"/>
  <c r="EC46" i="2" s="1"/>
  <c r="EC24" i="2" a="1"/>
  <c r="EC24" i="2" s="1"/>
  <c r="EC42" i="2" a="1"/>
  <c r="EC42" i="2" s="1"/>
  <c r="EC81" i="2" a="1"/>
  <c r="EC81" i="2" s="1"/>
  <c r="EC35" i="2" a="1"/>
  <c r="EC35" i="2" s="1"/>
  <c r="U126" i="2"/>
  <c r="R127" i="2"/>
  <c r="DZ68" i="2" a="1"/>
  <c r="DZ68" i="2" s="1"/>
  <c r="EA42" i="2" a="1"/>
  <c r="EA42" i="2" s="1"/>
  <c r="L125" i="2"/>
  <c r="M124" i="2"/>
  <c r="J127" i="2"/>
  <c r="F127" i="2"/>
  <c r="I126" i="2"/>
  <c r="V128" i="2"/>
  <c r="EA64" i="2" a="1"/>
  <c r="EA64" i="2" s="1"/>
  <c r="EA37" i="2" a="1"/>
  <c r="EA37" i="2" s="1"/>
  <c r="EA75" i="2" a="1"/>
  <c r="EA75" i="2" s="1"/>
  <c r="EA50" i="2" a="1"/>
  <c r="EA50" i="2" s="1"/>
  <c r="EA121" i="2" a="1"/>
  <c r="EA121" i="2" s="1"/>
  <c r="EA45" i="2" a="1"/>
  <c r="EA45" i="2" s="1"/>
  <c r="DV52" i="2" a="1"/>
  <c r="DV52" i="2" s="1"/>
  <c r="E128" i="2"/>
  <c r="H117" i="2"/>
  <c r="I116" i="2"/>
  <c r="AR116" i="2"/>
  <c r="AM119" i="2"/>
  <c r="Z119" i="2" l="1"/>
  <c r="AC118" i="2"/>
  <c r="BA116" i="2"/>
  <c r="BS116" i="2"/>
  <c r="BO116" i="2"/>
  <c r="BW116" i="2"/>
  <c r="BK116" i="2"/>
  <c r="BQ116" i="2"/>
  <c r="BY116" i="2"/>
  <c r="BM116" i="2"/>
  <c r="BU116" i="2"/>
  <c r="BC116" i="2"/>
  <c r="BF117" i="2"/>
  <c r="AW116" i="2"/>
  <c r="AK117" i="2"/>
  <c r="AV116" i="2"/>
  <c r="AP116" i="2"/>
  <c r="BB116" i="2"/>
  <c r="AX116" i="2"/>
  <c r="AY116" i="2"/>
  <c r="CK116" i="2"/>
  <c r="CN116" i="2" s="1"/>
  <c r="BJ116" i="2"/>
  <c r="AZ116" i="2"/>
  <c r="BV115" i="2"/>
  <c r="BL115" i="2"/>
  <c r="BZ115" i="2"/>
  <c r="BN115" i="2"/>
  <c r="BT115" i="2"/>
  <c r="BR115" i="2"/>
  <c r="BP115" i="2"/>
  <c r="BX115" i="2"/>
  <c r="AT111" i="2"/>
  <c r="AL112" i="2"/>
  <c r="AQ111" i="2"/>
  <c r="AS111" i="2" s="1"/>
  <c r="AU111" i="2"/>
  <c r="AO111" i="2"/>
  <c r="Y114" i="2"/>
  <c r="AM125" i="2"/>
  <c r="AR124" i="2"/>
  <c r="EA112" i="2" a="1"/>
  <c r="EA112" i="2" s="1"/>
  <c r="EA123" i="2" a="1"/>
  <c r="EA123" i="2" s="1"/>
  <c r="EA103" i="2" a="1"/>
  <c r="EA103" i="2" s="1"/>
  <c r="EA96" i="2" a="1"/>
  <c r="EA96" i="2" s="1"/>
  <c r="EA48" i="2" a="1"/>
  <c r="EA48" i="2" s="1"/>
  <c r="EA51" i="2" a="1"/>
  <c r="EA51" i="2" s="1"/>
  <c r="EA77" i="2" a="1"/>
  <c r="EA77" i="2" s="1"/>
  <c r="EA58" i="2" a="1"/>
  <c r="EA58" i="2" s="1"/>
  <c r="EA44" i="2" a="1"/>
  <c r="EA44" i="2" s="1"/>
  <c r="EA7" i="2" a="1"/>
  <c r="EA7" i="2" s="1"/>
  <c r="EA6" i="2" a="1"/>
  <c r="EA6" i="2" s="1"/>
  <c r="EA10" i="2" a="1"/>
  <c r="EA10" i="2" s="1"/>
  <c r="EA127" i="2" a="1"/>
  <c r="EA127" i="2" s="1"/>
  <c r="EA115" i="2" a="1"/>
  <c r="EA115" i="2" s="1"/>
  <c r="EA92" i="2" a="1"/>
  <c r="EA92" i="2" s="1"/>
  <c r="EA117" i="2" a="1"/>
  <c r="EA117" i="2" s="1"/>
  <c r="EA128" i="2" a="1"/>
  <c r="EA128" i="2" s="1"/>
  <c r="EA70" i="2" a="1"/>
  <c r="EA70" i="2" s="1"/>
  <c r="EA14" i="2" a="1"/>
  <c r="EA14" i="2" s="1"/>
  <c r="EA41" i="2" a="1"/>
  <c r="EA41" i="2" s="1"/>
  <c r="EA3" i="2" a="1"/>
  <c r="EA3" i="2" s="1"/>
  <c r="EA125" i="2" a="1"/>
  <c r="EA125" i="2" s="1"/>
  <c r="EA13" i="2" a="1"/>
  <c r="EA13" i="2" s="1"/>
  <c r="EA83" i="2" a="1"/>
  <c r="EA83" i="2" s="1"/>
  <c r="EA97" i="2" a="1"/>
  <c r="EA97" i="2" s="1"/>
  <c r="EA99" i="2" a="1"/>
  <c r="EA99" i="2" s="1"/>
  <c r="EA89" i="2" a="1"/>
  <c r="EA89" i="2" s="1"/>
  <c r="EA93" i="2" a="1"/>
  <c r="EA93" i="2" s="1"/>
  <c r="EA118" i="2" a="1"/>
  <c r="EA118" i="2" s="1"/>
  <c r="EA8" i="2" a="1"/>
  <c r="EA8" i="2" s="1"/>
  <c r="EA98" i="2" a="1"/>
  <c r="EA98" i="2" s="1"/>
  <c r="EA110" i="2" a="1"/>
  <c r="EA110" i="2" s="1"/>
  <c r="EA72" i="2" a="1"/>
  <c r="EA72" i="2" s="1"/>
  <c r="EA101" i="2" a="1"/>
  <c r="EA101" i="2" s="1"/>
  <c r="EA111" i="2" a="1"/>
  <c r="EA111" i="2" s="1"/>
  <c r="EA122" i="2" a="1"/>
  <c r="EA122" i="2" s="1"/>
  <c r="EA113" i="2" a="1"/>
  <c r="EA113" i="2" s="1"/>
  <c r="EA100" i="2" a="1"/>
  <c r="EA100" i="2" s="1"/>
  <c r="EA20" i="2" a="1"/>
  <c r="EA20" i="2" s="1"/>
  <c r="EA49" i="2" a="1"/>
  <c r="EA49" i="2" s="1"/>
  <c r="EA66" i="2" a="1"/>
  <c r="EA66" i="2" s="1"/>
  <c r="EA47" i="2" a="1"/>
  <c r="EA47" i="2" s="1"/>
  <c r="EA35" i="2" a="1"/>
  <c r="EA35" i="2" s="1"/>
  <c r="EA39" i="2" a="1"/>
  <c r="EA39" i="2" s="1"/>
  <c r="EA87" i="2" a="1"/>
  <c r="EA87" i="2" s="1"/>
  <c r="EA114" i="2" a="1"/>
  <c r="EA114" i="2" s="1"/>
  <c r="EA107" i="2" a="1"/>
  <c r="EA107" i="2" s="1"/>
  <c r="EA88" i="2" a="1"/>
  <c r="EA88" i="2" s="1"/>
  <c r="EA119" i="2" a="1"/>
  <c r="EA119" i="2" s="1"/>
  <c r="EA69" i="2" a="1"/>
  <c r="EA69" i="2" s="1"/>
  <c r="EA59" i="2" a="1"/>
  <c r="EA59" i="2" s="1"/>
  <c r="EA27" i="2" a="1"/>
  <c r="EA27" i="2" s="1"/>
  <c r="EA38" i="2" a="1"/>
  <c r="EA38" i="2" s="1"/>
  <c r="EA109" i="2" a="1"/>
  <c r="EA109" i="2" s="1"/>
  <c r="EA116" i="2" a="1"/>
  <c r="EA116" i="2" s="1"/>
  <c r="EA102" i="2" a="1"/>
  <c r="EA102" i="2" s="1"/>
  <c r="EA95" i="2" a="1"/>
  <c r="EA95" i="2" s="1"/>
  <c r="EA90" i="2" a="1"/>
  <c r="EA90" i="2" s="1"/>
  <c r="EA79" i="2" a="1"/>
  <c r="EA79" i="2" s="1"/>
  <c r="EA94" i="2" a="1"/>
  <c r="EA94" i="2" s="1"/>
  <c r="EA28" i="2" a="1"/>
  <c r="EA28" i="2" s="1"/>
  <c r="EA61" i="2" a="1"/>
  <c r="EA61" i="2" s="1"/>
  <c r="EA33" i="2" a="1"/>
  <c r="EA33" i="2" s="1"/>
  <c r="EA16" i="2" a="1"/>
  <c r="EA16" i="2" s="1"/>
  <c r="EA76" i="2" a="1"/>
  <c r="EA76" i="2" s="1"/>
  <c r="EA84" i="2" a="1"/>
  <c r="EA84" i="2" s="1"/>
  <c r="EA52" i="2" a="1"/>
  <c r="EA52" i="2" s="1"/>
  <c r="EA105" i="2" a="1"/>
  <c r="EA105" i="2" s="1"/>
  <c r="EA21" i="2" a="1"/>
  <c r="EA21" i="2" s="1"/>
  <c r="EA18" i="2" a="1"/>
  <c r="EA18" i="2" s="1"/>
  <c r="EA54" i="2" a="1"/>
  <c r="EA54" i="2" s="1"/>
  <c r="EA22" i="2" a="1"/>
  <c r="EA22" i="2" s="1"/>
  <c r="EA23" i="2" a="1"/>
  <c r="EA23" i="2" s="1"/>
  <c r="EA43" i="2" a="1"/>
  <c r="EA43" i="2" s="1"/>
  <c r="EA26" i="2" a="1"/>
  <c r="EA26" i="2" s="1"/>
  <c r="EA73" i="2" a="1"/>
  <c r="EA73" i="2" s="1"/>
  <c r="EA17" i="2" a="1"/>
  <c r="EA17" i="2" s="1"/>
  <c r="EA126" i="2" a="1"/>
  <c r="EA126" i="2" s="1"/>
  <c r="EA71" i="2" a="1"/>
  <c r="EA71" i="2" s="1"/>
  <c r="EA82" i="2" a="1"/>
  <c r="EA82" i="2" s="1"/>
  <c r="EA104" i="2" a="1"/>
  <c r="EA104" i="2" s="1"/>
  <c r="EA24" i="2" a="1"/>
  <c r="EA24" i="2" s="1"/>
  <c r="EA4" i="2" a="1"/>
  <c r="EA4" i="2" s="1"/>
  <c r="EA55" i="2" a="1"/>
  <c r="EA55" i="2" s="1"/>
  <c r="EA11" i="2" a="1"/>
  <c r="EA11" i="2" s="1"/>
  <c r="EA108" i="2" a="1"/>
  <c r="EA108" i="2" s="1"/>
  <c r="EA15" i="2" a="1"/>
  <c r="EA15" i="2" s="1"/>
  <c r="EA9" i="2" a="1"/>
  <c r="EA9" i="2" s="1"/>
  <c r="EA106" i="2" a="1"/>
  <c r="EA106" i="2" s="1"/>
  <c r="EA53" i="2" a="1"/>
  <c r="EA53" i="2" s="1"/>
  <c r="EA19" i="2" a="1"/>
  <c r="EA19" i="2" s="1"/>
  <c r="EA120" i="2" a="1"/>
  <c r="EA120" i="2" s="1"/>
  <c r="EA91" i="2" a="1"/>
  <c r="EA91" i="2" s="1"/>
  <c r="EA30" i="2" a="1"/>
  <c r="EA30" i="2" s="1"/>
  <c r="EA46" i="2" a="1"/>
  <c r="EA46" i="2" s="1"/>
  <c r="EA81" i="2" a="1"/>
  <c r="EA81" i="2" s="1"/>
  <c r="EA68" i="2" a="1"/>
  <c r="EA68" i="2" s="1"/>
  <c r="EA36" i="2" a="1"/>
  <c r="EA36" i="2" s="1"/>
  <c r="EA56" i="2" a="1"/>
  <c r="EA56" i="2" s="1"/>
  <c r="EA25" i="2" a="1"/>
  <c r="EA25" i="2" s="1"/>
  <c r="EA32" i="2" a="1"/>
  <c r="EA32" i="2" s="1"/>
  <c r="EA31" i="2" a="1"/>
  <c r="EA31" i="2" s="1"/>
  <c r="EA80" i="2" a="1"/>
  <c r="EA80" i="2" s="1"/>
  <c r="EA65" i="2" a="1"/>
  <c r="EA65" i="2" s="1"/>
  <c r="EA62" i="2" a="1"/>
  <c r="EA62" i="2" s="1"/>
  <c r="EA12" i="2" a="1"/>
  <c r="EA12" i="2" s="1"/>
  <c r="EA63" i="2" a="1"/>
  <c r="EA63" i="2" s="1"/>
  <c r="EA34" i="2" a="1"/>
  <c r="EA34" i="2" s="1"/>
  <c r="EA78" i="2" a="1"/>
  <c r="EA78" i="2" s="1"/>
  <c r="EA74" i="2" a="1"/>
  <c r="EA74" i="2" s="1"/>
  <c r="EA40" i="2" a="1"/>
  <c r="EA40" i="2" s="1"/>
  <c r="EA86" i="2" a="1"/>
  <c r="EA86" i="2" s="1"/>
  <c r="EA85" i="2" a="1"/>
  <c r="EA85" i="2" s="1"/>
  <c r="EA124" i="2" a="1"/>
  <c r="EA124" i="2" s="1"/>
  <c r="EA57" i="2" a="1"/>
  <c r="EA57" i="2" s="1"/>
  <c r="EA29" i="2" a="1"/>
  <c r="EA29" i="2" s="1"/>
  <c r="EA5" i="2" a="1"/>
  <c r="EA5" i="2" s="1"/>
  <c r="J128" i="2"/>
  <c r="DX102" i="2" a="1"/>
  <c r="DX102" i="2" s="1"/>
  <c r="DX124" i="2" a="1"/>
  <c r="DX124" i="2" s="1"/>
  <c r="DX109" i="2" a="1"/>
  <c r="DX109" i="2" s="1"/>
  <c r="DX101" i="2" a="1"/>
  <c r="DX101" i="2" s="1"/>
  <c r="DX75" i="2" a="1"/>
  <c r="DX75" i="2" s="1"/>
  <c r="DX100" i="2" a="1"/>
  <c r="DX100" i="2" s="1"/>
  <c r="DX99" i="2" a="1"/>
  <c r="DX99" i="2" s="1"/>
  <c r="DX88" i="2" a="1"/>
  <c r="DX88" i="2" s="1"/>
  <c r="DX113" i="2" a="1"/>
  <c r="DX113" i="2" s="1"/>
  <c r="DX97" i="2" a="1"/>
  <c r="DX97" i="2" s="1"/>
  <c r="DX31" i="2" a="1"/>
  <c r="DX31" i="2" s="1"/>
  <c r="DX63" i="2" a="1"/>
  <c r="DX63" i="2" s="1"/>
  <c r="DX4" i="2" a="1"/>
  <c r="DX4" i="2" s="1"/>
  <c r="DX82" i="2" a="1"/>
  <c r="DX82" i="2" s="1"/>
  <c r="DX65" i="2" a="1"/>
  <c r="DX65" i="2" s="1"/>
  <c r="DX73" i="2" a="1"/>
  <c r="DX73" i="2" s="1"/>
  <c r="DX19" i="2" a="1"/>
  <c r="DX19" i="2" s="1"/>
  <c r="DX70" i="2" a="1"/>
  <c r="DX70" i="2" s="1"/>
  <c r="DX8" i="2" a="1"/>
  <c r="DX8" i="2" s="1"/>
  <c r="DX36" i="2" a="1"/>
  <c r="DX36" i="2" s="1"/>
  <c r="DX77" i="2" a="1"/>
  <c r="DX77" i="2" s="1"/>
  <c r="DX61" i="2" a="1"/>
  <c r="DX61" i="2" s="1"/>
  <c r="DX107" i="2" a="1"/>
  <c r="DX107" i="2" s="1"/>
  <c r="DX43" i="2" a="1"/>
  <c r="DX43" i="2" s="1"/>
  <c r="DX22" i="2" a="1"/>
  <c r="DX22" i="2" s="1"/>
  <c r="DX60" i="2" a="1"/>
  <c r="DX60" i="2" s="1"/>
  <c r="DX56" i="2" a="1"/>
  <c r="DX56" i="2" s="1"/>
  <c r="DX76" i="2" a="1"/>
  <c r="DX76" i="2" s="1"/>
  <c r="DX35" i="2" a="1"/>
  <c r="DX35" i="2" s="1"/>
  <c r="DX32" i="2" a="1"/>
  <c r="DX32" i="2" s="1"/>
  <c r="EA67" i="2" a="1"/>
  <c r="EA67" i="2" s="1"/>
  <c r="I127" i="2"/>
  <c r="F128" i="2"/>
  <c r="DW41" i="2" s="1" a="1"/>
  <c r="DW41" i="2" s="1"/>
  <c r="R128" i="2"/>
  <c r="U127" i="2"/>
  <c r="DZ69" i="2" a="1"/>
  <c r="DZ69" i="2" s="1"/>
  <c r="N128" i="2"/>
  <c r="DY78" i="2" s="1" a="1"/>
  <c r="DY78" i="2" s="1"/>
  <c r="Q127" i="2"/>
  <c r="DY37" i="2" a="1"/>
  <c r="DY37" i="2" s="1"/>
  <c r="DY79" i="2" a="1"/>
  <c r="DY79" i="2" s="1"/>
  <c r="DY43" i="2" a="1"/>
  <c r="DY43" i="2" s="1"/>
  <c r="DY110" i="2" a="1"/>
  <c r="DY110" i="2" s="1"/>
  <c r="DY116" i="2" a="1"/>
  <c r="DY116" i="2" s="1"/>
  <c r="AG128" i="2"/>
  <c r="EC107" i="2" a="1"/>
  <c r="EC107" i="2" s="1"/>
  <c r="EC111" i="2" a="1"/>
  <c r="EC111" i="2" s="1"/>
  <c r="EC94" i="2" a="1"/>
  <c r="EC94" i="2" s="1"/>
  <c r="EC115" i="2" a="1"/>
  <c r="EC115" i="2" s="1"/>
  <c r="EC106" i="2" a="1"/>
  <c r="EC106" i="2" s="1"/>
  <c r="EC119" i="2" a="1"/>
  <c r="EC119" i="2" s="1"/>
  <c r="EC96" i="2" a="1"/>
  <c r="EC96" i="2" s="1"/>
  <c r="EC91" i="2" a="1"/>
  <c r="EC91" i="2" s="1"/>
  <c r="EC121" i="2" a="1"/>
  <c r="EC121" i="2" s="1"/>
  <c r="EC112" i="2" a="1"/>
  <c r="EC112" i="2" s="1"/>
  <c r="EC92" i="2" a="1"/>
  <c r="EC92" i="2" s="1"/>
  <c r="EC90" i="2" a="1"/>
  <c r="EC90" i="2" s="1"/>
  <c r="EC114" i="2" a="1"/>
  <c r="EC114" i="2" s="1"/>
  <c r="EC88" i="2" a="1"/>
  <c r="EC88" i="2" s="1"/>
  <c r="EC101" i="2" a="1"/>
  <c r="EC101" i="2" s="1"/>
  <c r="EC100" i="2" a="1"/>
  <c r="EC100" i="2" s="1"/>
  <c r="EC124" i="2" a="1"/>
  <c r="EC124" i="2" s="1"/>
  <c r="EC105" i="2" a="1"/>
  <c r="EC105" i="2" s="1"/>
  <c r="EC108" i="2" a="1"/>
  <c r="EC108" i="2" s="1"/>
  <c r="EC97" i="2" a="1"/>
  <c r="EC97" i="2" s="1"/>
  <c r="EC125" i="2" a="1"/>
  <c r="EC125" i="2" s="1"/>
  <c r="EC102" i="2" a="1"/>
  <c r="EC102" i="2" s="1"/>
  <c r="EC104" i="2" a="1"/>
  <c r="EC104" i="2" s="1"/>
  <c r="EC98" i="2" a="1"/>
  <c r="EC98" i="2" s="1"/>
  <c r="EC89" i="2" a="1"/>
  <c r="EC89" i="2" s="1"/>
  <c r="EC120" i="2" a="1"/>
  <c r="EC120" i="2" s="1"/>
  <c r="EC110" i="2" a="1"/>
  <c r="EC110" i="2" s="1"/>
  <c r="EC103" i="2" a="1"/>
  <c r="EC103" i="2" s="1"/>
  <c r="EC99" i="2" a="1"/>
  <c r="EC99" i="2" s="1"/>
  <c r="EC109" i="2" a="1"/>
  <c r="EC109" i="2" s="1"/>
  <c r="EC116" i="2" a="1"/>
  <c r="EC116" i="2" s="1"/>
  <c r="EC118" i="2" a="1"/>
  <c r="EC118" i="2" s="1"/>
  <c r="EC95" i="2" a="1"/>
  <c r="EC95" i="2" s="1"/>
  <c r="EC87" i="2" a="1"/>
  <c r="EC87" i="2" s="1"/>
  <c r="DY61" i="2" a="1"/>
  <c r="DY61" i="2" s="1"/>
  <c r="DY109" i="2" a="1"/>
  <c r="DY109" i="2" s="1"/>
  <c r="EC5" i="2" a="1"/>
  <c r="EC5" i="2" s="1"/>
  <c r="L126" i="2"/>
  <c r="M125" i="2"/>
  <c r="DY25" i="2" a="1"/>
  <c r="DY25" i="2" s="1"/>
  <c r="H118" i="2"/>
  <c r="I117" i="2"/>
  <c r="AR117" i="2"/>
  <c r="BF118" i="2" l="1"/>
  <c r="AK118" i="2"/>
  <c r="BS117" i="2"/>
  <c r="AZ117" i="2"/>
  <c r="BQ117" i="2"/>
  <c r="BB117" i="2"/>
  <c r="BA117" i="2"/>
  <c r="BU117" i="2"/>
  <c r="BJ117" i="2"/>
  <c r="AX117" i="2"/>
  <c r="BM117" i="2"/>
  <c r="AY117" i="2"/>
  <c r="AP117" i="2"/>
  <c r="BC117" i="2"/>
  <c r="BK117" i="2"/>
  <c r="AW117" i="2"/>
  <c r="BO117" i="2"/>
  <c r="CK117" i="2"/>
  <c r="CN117" i="2" s="1"/>
  <c r="BY117" i="2"/>
  <c r="BW117" i="2"/>
  <c r="AV117" i="2"/>
  <c r="BL116" i="2"/>
  <c r="BN116" i="2"/>
  <c r="BP116" i="2"/>
  <c r="BT116" i="2"/>
  <c r="BR116" i="2"/>
  <c r="BZ116" i="2"/>
  <c r="BV116" i="2"/>
  <c r="BX116" i="2"/>
  <c r="Z120" i="2"/>
  <c r="AC119" i="2"/>
  <c r="AL113" i="2"/>
  <c r="AT112" i="2"/>
  <c r="AU112" i="2"/>
  <c r="AQ112" i="2"/>
  <c r="AS112" i="2" s="1"/>
  <c r="AO112" i="2"/>
  <c r="Y115" i="2"/>
  <c r="DY101" i="2" a="1"/>
  <c r="DY101" i="2" s="1"/>
  <c r="DY51" i="2" a="1"/>
  <c r="DY51" i="2" s="1"/>
  <c r="DW122" i="2" a="1"/>
  <c r="DW122" i="2" s="1"/>
  <c r="DW72" i="2" a="1"/>
  <c r="DW72" i="2" s="1"/>
  <c r="AR125" i="2"/>
  <c r="AM126" i="2"/>
  <c r="DW81" i="2" a="1"/>
  <c r="DW81" i="2" s="1"/>
  <c r="DW15" i="2" a="1"/>
  <c r="DW15" i="2" s="1"/>
  <c r="DW91" i="2" a="1"/>
  <c r="DW91" i="2" s="1"/>
  <c r="DW73" i="2" a="1"/>
  <c r="DW73" i="2" s="1"/>
  <c r="DW93" i="2" a="1"/>
  <c r="DW93" i="2" s="1"/>
  <c r="DW82" i="2" a="1"/>
  <c r="DW82" i="2" s="1"/>
  <c r="DW94" i="2" a="1"/>
  <c r="DW94" i="2" s="1"/>
  <c r="DW118" i="2" a="1"/>
  <c r="DW118" i="2" s="1"/>
  <c r="DW64" i="2" a="1"/>
  <c r="DW64" i="2" s="1"/>
  <c r="DW99" i="2" a="1"/>
  <c r="DW99" i="2" s="1"/>
  <c r="DW29" i="2" a="1"/>
  <c r="DW29" i="2" s="1"/>
  <c r="DW44" i="2" a="1"/>
  <c r="DW44" i="2" s="1"/>
  <c r="DW102" i="2" a="1"/>
  <c r="DW102" i="2" s="1"/>
  <c r="DW79" i="2" a="1"/>
  <c r="DW79" i="2" s="1"/>
  <c r="DW124" i="2" a="1"/>
  <c r="DW124" i="2" s="1"/>
  <c r="DW78" i="2" a="1"/>
  <c r="DW78" i="2" s="1"/>
  <c r="DW108" i="2" a="1"/>
  <c r="DW108" i="2" s="1"/>
  <c r="DW107" i="2" a="1"/>
  <c r="DW107" i="2" s="1"/>
  <c r="DW11" i="2" a="1"/>
  <c r="DW11" i="2" s="1"/>
  <c r="DW63" i="2" a="1"/>
  <c r="DW63" i="2" s="1"/>
  <c r="DW110" i="2" a="1"/>
  <c r="DW110" i="2" s="1"/>
  <c r="DW105" i="2" a="1"/>
  <c r="DW105" i="2" s="1"/>
  <c r="DW20" i="2" a="1"/>
  <c r="DW20" i="2" s="1"/>
  <c r="DW117" i="2" a="1"/>
  <c r="DW117" i="2" s="1"/>
  <c r="DW89" i="2" a="1"/>
  <c r="DW89" i="2" s="1"/>
  <c r="DW53" i="2" a="1"/>
  <c r="DW53" i="2" s="1"/>
  <c r="DW127" i="2" a="1"/>
  <c r="DW127" i="2" s="1"/>
  <c r="DW125" i="2" a="1"/>
  <c r="DW125" i="2" s="1"/>
  <c r="DW113" i="2" a="1"/>
  <c r="DW113" i="2" s="1"/>
  <c r="DW32" i="2" a="1"/>
  <c r="DW32" i="2" s="1"/>
  <c r="DW111" i="2" a="1"/>
  <c r="DW111" i="2" s="1"/>
  <c r="DW68" i="2" a="1"/>
  <c r="DW68" i="2" s="1"/>
  <c r="DW115" i="2" a="1"/>
  <c r="DW115" i="2" s="1"/>
  <c r="DW90" i="2" a="1"/>
  <c r="DW90" i="2" s="1"/>
  <c r="DW109" i="2" a="1"/>
  <c r="DW109" i="2" s="1"/>
  <c r="DW112" i="2" a="1"/>
  <c r="DW112" i="2" s="1"/>
  <c r="DW52" i="2" a="1"/>
  <c r="DW52" i="2" s="1"/>
  <c r="DW85" i="2" a="1"/>
  <c r="DW85" i="2" s="1"/>
  <c r="DW77" i="2" a="1"/>
  <c r="DW77" i="2" s="1"/>
  <c r="DW101" i="2" a="1"/>
  <c r="DW101" i="2" s="1"/>
  <c r="DW106" i="2" a="1"/>
  <c r="DW106" i="2" s="1"/>
  <c r="DW95" i="2" a="1"/>
  <c r="DW95" i="2" s="1"/>
  <c r="DW92" i="2" a="1"/>
  <c r="DW92" i="2" s="1"/>
  <c r="DW97" i="2" a="1"/>
  <c r="DW97" i="2" s="1"/>
  <c r="DW114" i="2" a="1"/>
  <c r="DW114" i="2" s="1"/>
  <c r="DW103" i="2" a="1"/>
  <c r="DW103" i="2" s="1"/>
  <c r="DY30" i="2" a="1"/>
  <c r="DY30" i="2" s="1"/>
  <c r="Q128" i="2"/>
  <c r="DY69" i="2" a="1"/>
  <c r="DY69" i="2" s="1"/>
  <c r="DY71" i="2" a="1"/>
  <c r="DY71" i="2" s="1"/>
  <c r="DY16" i="2" a="1"/>
  <c r="DY16" i="2" s="1"/>
  <c r="DY118" i="2" a="1"/>
  <c r="DY118" i="2" s="1"/>
  <c r="DY60" i="2" a="1"/>
  <c r="DY60" i="2" s="1"/>
  <c r="DY68" i="2" a="1"/>
  <c r="DY68" i="2" s="1"/>
  <c r="DY21" i="2" a="1"/>
  <c r="DY21" i="2" s="1"/>
  <c r="DY119" i="2" a="1"/>
  <c r="DY119" i="2" s="1"/>
  <c r="DY53" i="2" a="1"/>
  <c r="DY53" i="2" s="1"/>
  <c r="DY99" i="2" a="1"/>
  <c r="DY99" i="2" s="1"/>
  <c r="DY26" i="2" a="1"/>
  <c r="DY26" i="2" s="1"/>
  <c r="DY77" i="2" a="1"/>
  <c r="DY77" i="2" s="1"/>
  <c r="DY80" i="2" a="1"/>
  <c r="DY80" i="2" s="1"/>
  <c r="DY6" i="2" a="1"/>
  <c r="DY6" i="2" s="1"/>
  <c r="DY46" i="2" a="1"/>
  <c r="DY46" i="2" s="1"/>
  <c r="DY76" i="2" a="1"/>
  <c r="DY76" i="2" s="1"/>
  <c r="DY40" i="2" a="1"/>
  <c r="DY40" i="2" s="1"/>
  <c r="DY32" i="2" a="1"/>
  <c r="DY32" i="2" s="1"/>
  <c r="DY111" i="2" a="1"/>
  <c r="DY111" i="2" s="1"/>
  <c r="DY74" i="2" a="1"/>
  <c r="DY74" i="2" s="1"/>
  <c r="DY124" i="2" a="1"/>
  <c r="DY124" i="2" s="1"/>
  <c r="DY128" i="2" a="1"/>
  <c r="DY128" i="2" s="1"/>
  <c r="DY121" i="2" a="1"/>
  <c r="DY121" i="2" s="1"/>
  <c r="DY112" i="2" a="1"/>
  <c r="DY112" i="2" s="1"/>
  <c r="DY54" i="2" a="1"/>
  <c r="DY54" i="2" s="1"/>
  <c r="DY82" i="2" a="1"/>
  <c r="DY82" i="2" s="1"/>
  <c r="DY90" i="2" a="1"/>
  <c r="DY90" i="2" s="1"/>
  <c r="DY11" i="2" a="1"/>
  <c r="DY11" i="2" s="1"/>
  <c r="DY91" i="2" a="1"/>
  <c r="DY91" i="2" s="1"/>
  <c r="DY84" i="2" a="1"/>
  <c r="DY84" i="2" s="1"/>
  <c r="DY19" i="2" a="1"/>
  <c r="DY19" i="2" s="1"/>
  <c r="DY38" i="2" a="1"/>
  <c r="DY38" i="2" s="1"/>
  <c r="DY106" i="2" a="1"/>
  <c r="DY106" i="2" s="1"/>
  <c r="DY73" i="2" a="1"/>
  <c r="DY73" i="2" s="1"/>
  <c r="DY14" i="2" a="1"/>
  <c r="DY14" i="2" s="1"/>
  <c r="DY15" i="2" a="1"/>
  <c r="DY15" i="2" s="1"/>
  <c r="DY63" i="2" a="1"/>
  <c r="DY63" i="2" s="1"/>
  <c r="DY65" i="2" a="1"/>
  <c r="DY65" i="2" s="1"/>
  <c r="DY103" i="2" a="1"/>
  <c r="DY103" i="2" s="1"/>
  <c r="DY10" i="2" a="1"/>
  <c r="DY10" i="2" s="1"/>
  <c r="DY104" i="2" a="1"/>
  <c r="DY104" i="2" s="1"/>
  <c r="DY75" i="2" a="1"/>
  <c r="DY75" i="2" s="1"/>
  <c r="DY94" i="2" a="1"/>
  <c r="DY94" i="2" s="1"/>
  <c r="DY18" i="2" a="1"/>
  <c r="DY18" i="2" s="1"/>
  <c r="DY56" i="2" a="1"/>
  <c r="DY56" i="2" s="1"/>
  <c r="DY34" i="2" a="1"/>
  <c r="DY34" i="2" s="1"/>
  <c r="DY52" i="2" a="1"/>
  <c r="DY52" i="2" s="1"/>
  <c r="DY24" i="2" a="1"/>
  <c r="DY24" i="2" s="1"/>
  <c r="DY122" i="2" a="1"/>
  <c r="DY122" i="2" s="1"/>
  <c r="DY58" i="2" a="1"/>
  <c r="DY58" i="2" s="1"/>
  <c r="DY105" i="2" a="1"/>
  <c r="DY105" i="2" s="1"/>
  <c r="DY96" i="2" a="1"/>
  <c r="DY96" i="2" s="1"/>
  <c r="DY120" i="2" a="1"/>
  <c r="DY120" i="2" s="1"/>
  <c r="DY83" i="2" a="1"/>
  <c r="DY83" i="2" s="1"/>
  <c r="DY67" i="2" a="1"/>
  <c r="DY67" i="2" s="1"/>
  <c r="DY125" i="2" a="1"/>
  <c r="DY125" i="2" s="1"/>
  <c r="DY33" i="2" a="1"/>
  <c r="DY33" i="2" s="1"/>
  <c r="DY100" i="2" a="1"/>
  <c r="DY100" i="2" s="1"/>
  <c r="DY86" i="2" a="1"/>
  <c r="DY86" i="2" s="1"/>
  <c r="DY117" i="2" a="1"/>
  <c r="DY117" i="2" s="1"/>
  <c r="DY36" i="2" a="1"/>
  <c r="DY36" i="2" s="1"/>
  <c r="DY126" i="2" a="1"/>
  <c r="DY126" i="2" s="1"/>
  <c r="DY47" i="2" a="1"/>
  <c r="DY47" i="2" s="1"/>
  <c r="DY27" i="2" a="1"/>
  <c r="DY27" i="2" s="1"/>
  <c r="DY39" i="2" a="1"/>
  <c r="DY39" i="2" s="1"/>
  <c r="DY41" i="2" a="1"/>
  <c r="DY41" i="2" s="1"/>
  <c r="DY28" i="2" a="1"/>
  <c r="DY28" i="2" s="1"/>
  <c r="DY49" i="2" a="1"/>
  <c r="DY49" i="2" s="1"/>
  <c r="DY66" i="2" a="1"/>
  <c r="DY66" i="2" s="1"/>
  <c r="DY20" i="2" a="1"/>
  <c r="DY20" i="2" s="1"/>
  <c r="DY123" i="2" a="1"/>
  <c r="DY123" i="2" s="1"/>
  <c r="DY107" i="2" a="1"/>
  <c r="DY107" i="2" s="1"/>
  <c r="DY70" i="2" a="1"/>
  <c r="DY70" i="2" s="1"/>
  <c r="DY44" i="2" a="1"/>
  <c r="DY44" i="2" s="1"/>
  <c r="DY7" i="2" a="1"/>
  <c r="DY7" i="2" s="1"/>
  <c r="DY5" i="2" a="1"/>
  <c r="DY5" i="2" s="1"/>
  <c r="DY12" i="2" a="1"/>
  <c r="DY12" i="2" s="1"/>
  <c r="DY102" i="2" a="1"/>
  <c r="DY102" i="2" s="1"/>
  <c r="DY87" i="2" a="1"/>
  <c r="DY87" i="2" s="1"/>
  <c r="DY93" i="2" a="1"/>
  <c r="DY93" i="2" s="1"/>
  <c r="DY95" i="2" a="1"/>
  <c r="DY95" i="2" s="1"/>
  <c r="DY48" i="2" a="1"/>
  <c r="DY48" i="2" s="1"/>
  <c r="DY4" i="2" a="1"/>
  <c r="DY4" i="2" s="1"/>
  <c r="DY23" i="2" a="1"/>
  <c r="DY23" i="2" s="1"/>
  <c r="DY31" i="2" a="1"/>
  <c r="DY31" i="2" s="1"/>
  <c r="DY9" i="2" a="1"/>
  <c r="DY9" i="2" s="1"/>
  <c r="DY59" i="2" a="1"/>
  <c r="DY59" i="2" s="1"/>
  <c r="DY114" i="2" a="1"/>
  <c r="DY114" i="2" s="1"/>
  <c r="DY35" i="2" a="1"/>
  <c r="DY35" i="2" s="1"/>
  <c r="DY113" i="2" a="1"/>
  <c r="DY113" i="2" s="1"/>
  <c r="DY50" i="2" a="1"/>
  <c r="DY50" i="2" s="1"/>
  <c r="DY13" i="2" a="1"/>
  <c r="DY13" i="2" s="1"/>
  <c r="DY127" i="2" a="1"/>
  <c r="DY127" i="2" s="1"/>
  <c r="DY8" i="2" a="1"/>
  <c r="DY8" i="2" s="1"/>
  <c r="DY81" i="2" a="1"/>
  <c r="DY81" i="2" s="1"/>
  <c r="DY72" i="2" a="1"/>
  <c r="DY72" i="2" s="1"/>
  <c r="DX13" i="2" a="1"/>
  <c r="DX13" i="2" s="1"/>
  <c r="DX78" i="2" a="1"/>
  <c r="DX78" i="2" s="1"/>
  <c r="DX44" i="2" a="1"/>
  <c r="DX44" i="2" s="1"/>
  <c r="DX29" i="2" a="1"/>
  <c r="DX29" i="2" s="1"/>
  <c r="DX37" i="2" a="1"/>
  <c r="DX37" i="2" s="1"/>
  <c r="DX3" i="2" a="1"/>
  <c r="DX3" i="2" s="1"/>
  <c r="DW83" i="2" a="1"/>
  <c r="DW83" i="2" s="1"/>
  <c r="DY57" i="2" a="1"/>
  <c r="DY57" i="2" s="1"/>
  <c r="DY3" i="2" a="1"/>
  <c r="DY3" i="2" s="1"/>
  <c r="DW70" i="2" a="1"/>
  <c r="DW70" i="2" s="1"/>
  <c r="DW116" i="2" a="1"/>
  <c r="DW116" i="2" s="1"/>
  <c r="DW87" i="2" a="1"/>
  <c r="DW87" i="2" s="1"/>
  <c r="DW88" i="2" a="1"/>
  <c r="DW88" i="2" s="1"/>
  <c r="DW21" i="2" a="1"/>
  <c r="DW21" i="2" s="1"/>
  <c r="DW59" i="2" a="1"/>
  <c r="DW59" i="2" s="1"/>
  <c r="DW123" i="2" a="1"/>
  <c r="DW123" i="2" s="1"/>
  <c r="DX64" i="2" a="1"/>
  <c r="DX64" i="2" s="1"/>
  <c r="DX5" i="2" a="1"/>
  <c r="DX5" i="2" s="1"/>
  <c r="DX66" i="2" a="1"/>
  <c r="DX66" i="2" s="1"/>
  <c r="DX10" i="2" a="1"/>
  <c r="DX10" i="2" s="1"/>
  <c r="DX48" i="2" a="1"/>
  <c r="DX48" i="2" s="1"/>
  <c r="DX47" i="2" a="1"/>
  <c r="DX47" i="2" s="1"/>
  <c r="DX40" i="2" a="1"/>
  <c r="DX40" i="2" s="1"/>
  <c r="DX11" i="2" a="1"/>
  <c r="DX11" i="2" s="1"/>
  <c r="DX86" i="2" a="1"/>
  <c r="DX86" i="2" s="1"/>
  <c r="DX104" i="2" a="1"/>
  <c r="DX104" i="2" s="1"/>
  <c r="DX33" i="2" a="1"/>
  <c r="DX33" i="2" s="1"/>
  <c r="DX6" i="2" a="1"/>
  <c r="DX6" i="2" s="1"/>
  <c r="DX128" i="2" a="1"/>
  <c r="DX128" i="2" s="1"/>
  <c r="DX87" i="2" a="1"/>
  <c r="DX87" i="2" s="1"/>
  <c r="DX103" i="2" a="1"/>
  <c r="DX103" i="2" s="1"/>
  <c r="DY55" i="2" a="1"/>
  <c r="DY55" i="2" s="1"/>
  <c r="I128" i="2"/>
  <c r="DW128" i="2" a="1"/>
  <c r="DW128" i="2" s="1"/>
  <c r="DW76" i="2" a="1"/>
  <c r="DW76" i="2" s="1"/>
  <c r="DW10" i="2" a="1"/>
  <c r="DW10" i="2" s="1"/>
  <c r="DW56" i="2" a="1"/>
  <c r="DW56" i="2" s="1"/>
  <c r="DW121" i="2" a="1"/>
  <c r="DW121" i="2" s="1"/>
  <c r="DW45" i="2" a="1"/>
  <c r="DW45" i="2" s="1"/>
  <c r="DW9" i="2" a="1"/>
  <c r="DW9" i="2" s="1"/>
  <c r="DW22" i="2" a="1"/>
  <c r="DW22" i="2" s="1"/>
  <c r="DW51" i="2" a="1"/>
  <c r="DW51" i="2" s="1"/>
  <c r="DW74" i="2" a="1"/>
  <c r="DW74" i="2" s="1"/>
  <c r="DW36" i="2" a="1"/>
  <c r="DW36" i="2" s="1"/>
  <c r="DW33" i="2" a="1"/>
  <c r="DW33" i="2" s="1"/>
  <c r="DW16" i="2" a="1"/>
  <c r="DW16" i="2" s="1"/>
  <c r="DW60" i="2" a="1"/>
  <c r="DW60" i="2" s="1"/>
  <c r="DW39" i="2" a="1"/>
  <c r="DW39" i="2" s="1"/>
  <c r="DW42" i="2" a="1"/>
  <c r="DW42" i="2" s="1"/>
  <c r="DW13" i="2" a="1"/>
  <c r="DW13" i="2" s="1"/>
  <c r="DW25" i="2" a="1"/>
  <c r="DW25" i="2" s="1"/>
  <c r="DW14" i="2" a="1"/>
  <c r="DW14" i="2" s="1"/>
  <c r="DW19" i="2" a="1"/>
  <c r="DW19" i="2" s="1"/>
  <c r="DW71" i="2" a="1"/>
  <c r="DW71" i="2" s="1"/>
  <c r="DW30" i="2" a="1"/>
  <c r="DW30" i="2" s="1"/>
  <c r="DW50" i="2" a="1"/>
  <c r="DW50" i="2" s="1"/>
  <c r="DW57" i="2" a="1"/>
  <c r="DW57" i="2" s="1"/>
  <c r="DW84" i="2" a="1"/>
  <c r="DW84" i="2" s="1"/>
  <c r="DW46" i="2" a="1"/>
  <c r="DW46" i="2" s="1"/>
  <c r="DW48" i="2" a="1"/>
  <c r="DW48" i="2" s="1"/>
  <c r="DW55" i="2" a="1"/>
  <c r="DW55" i="2" s="1"/>
  <c r="DW5" i="2" a="1"/>
  <c r="DW5" i="2" s="1"/>
  <c r="DW58" i="2" a="1"/>
  <c r="DW58" i="2" s="1"/>
  <c r="DX24" i="2" a="1"/>
  <c r="DX24" i="2" s="1"/>
  <c r="DW69" i="2" a="1"/>
  <c r="DW69" i="2" s="1"/>
  <c r="DW100" i="2" a="1"/>
  <c r="DW100" i="2" s="1"/>
  <c r="DY22" i="2" a="1"/>
  <c r="DY22" i="2" s="1"/>
  <c r="DX41" i="2" a="1"/>
  <c r="DX41" i="2" s="1"/>
  <c r="DX58" i="2" a="1"/>
  <c r="DX58" i="2" s="1"/>
  <c r="DX21" i="2" a="1"/>
  <c r="DX21" i="2" s="1"/>
  <c r="DX49" i="2" a="1"/>
  <c r="DX49" i="2" s="1"/>
  <c r="DY89" i="2" a="1"/>
  <c r="DY89" i="2" s="1"/>
  <c r="L127" i="2"/>
  <c r="M126" i="2"/>
  <c r="DY88" i="2" a="1"/>
  <c r="DY88" i="2" s="1"/>
  <c r="DW67" i="2" a="1"/>
  <c r="DW67" i="2" s="1"/>
  <c r="DW31" i="2" a="1"/>
  <c r="DW31" i="2" s="1"/>
  <c r="DZ70" i="2" a="1"/>
  <c r="DZ70" i="2" s="1"/>
  <c r="U128" i="2"/>
  <c r="DW38" i="2" a="1"/>
  <c r="DW38" i="2" s="1"/>
  <c r="DW3" i="2" a="1"/>
  <c r="DW3" i="2" s="1"/>
  <c r="DW34" i="2" a="1"/>
  <c r="DW34" i="2" s="1"/>
  <c r="DX52" i="2" a="1"/>
  <c r="DX52" i="2" s="1"/>
  <c r="DX55" i="2" a="1"/>
  <c r="DX55" i="2" s="1"/>
  <c r="DX120" i="2" a="1"/>
  <c r="DX120" i="2" s="1"/>
  <c r="DX62" i="2" a="1"/>
  <c r="DX62" i="2" s="1"/>
  <c r="DX25" i="2" a="1"/>
  <c r="DX25" i="2" s="1"/>
  <c r="DW8" i="2" a="1"/>
  <c r="DW8" i="2" s="1"/>
  <c r="DW27" i="2" a="1"/>
  <c r="DW27" i="2" s="1"/>
  <c r="DW24" i="2" a="1"/>
  <c r="DW24" i="2" s="1"/>
  <c r="DW104" i="2" a="1"/>
  <c r="DW104" i="2" s="1"/>
  <c r="DY17" i="2" a="1"/>
  <c r="DY17" i="2" s="1"/>
  <c r="DY115" i="2" a="1"/>
  <c r="DY115" i="2" s="1"/>
  <c r="DY62" i="2" a="1"/>
  <c r="DY62" i="2" s="1"/>
  <c r="DW49" i="2" a="1"/>
  <c r="DW49" i="2" s="1"/>
  <c r="DW23" i="2" a="1"/>
  <c r="DW23" i="2" s="1"/>
  <c r="DW35" i="2" a="1"/>
  <c r="DW35" i="2" s="1"/>
  <c r="DW26" i="2" a="1"/>
  <c r="DW26" i="2" s="1"/>
  <c r="DW75" i="2" a="1"/>
  <c r="DW75" i="2" s="1"/>
  <c r="DW65" i="2" a="1"/>
  <c r="DW65" i="2" s="1"/>
  <c r="DW47" i="2" a="1"/>
  <c r="DW47" i="2" s="1"/>
  <c r="DW126" i="2" a="1"/>
  <c r="DW126" i="2" s="1"/>
  <c r="DW61" i="2" a="1"/>
  <c r="DW61" i="2" s="1"/>
  <c r="DX23" i="2" a="1"/>
  <c r="DX23" i="2" s="1"/>
  <c r="DX28" i="2" a="1"/>
  <c r="DX28" i="2" s="1"/>
  <c r="DX30" i="2" a="1"/>
  <c r="DX30" i="2" s="1"/>
  <c r="DX17" i="2" a="1"/>
  <c r="DX17" i="2" s="1"/>
  <c r="DX16" i="2" a="1"/>
  <c r="DX16" i="2" s="1"/>
  <c r="DX26" i="2" a="1"/>
  <c r="DX26" i="2" s="1"/>
  <c r="DX67" i="2" a="1"/>
  <c r="DX67" i="2" s="1"/>
  <c r="DX38" i="2" a="1"/>
  <c r="DX38" i="2" s="1"/>
  <c r="DX9" i="2" a="1"/>
  <c r="DX9" i="2" s="1"/>
  <c r="DX121" i="2" a="1"/>
  <c r="DX121" i="2" s="1"/>
  <c r="DX125" i="2" a="1"/>
  <c r="DX125" i="2" s="1"/>
  <c r="DX119" i="2" a="1"/>
  <c r="DX119" i="2" s="1"/>
  <c r="DX89" i="2" a="1"/>
  <c r="DX89" i="2" s="1"/>
  <c r="DX95" i="2" a="1"/>
  <c r="DX95" i="2" s="1"/>
  <c r="DX92" i="2" a="1"/>
  <c r="DX92" i="2" s="1"/>
  <c r="DY29" i="2" a="1"/>
  <c r="DY29" i="2" s="1"/>
  <c r="DY64" i="2" a="1"/>
  <c r="DY64" i="2" s="1"/>
  <c r="DX54" i="2" a="1"/>
  <c r="DX54" i="2" s="1"/>
  <c r="DX115" i="2" a="1"/>
  <c r="DX115" i="2" s="1"/>
  <c r="DX15" i="2" a="1"/>
  <c r="DX15" i="2" s="1"/>
  <c r="DX74" i="2" a="1"/>
  <c r="DX74" i="2" s="1"/>
  <c r="DX51" i="2" a="1"/>
  <c r="DX51" i="2" s="1"/>
  <c r="DX57" i="2" a="1"/>
  <c r="DX57" i="2" s="1"/>
  <c r="DX50" i="2" a="1"/>
  <c r="DX50" i="2" s="1"/>
  <c r="DX7" i="2" a="1"/>
  <c r="DX7" i="2" s="1"/>
  <c r="DX12" i="2" a="1"/>
  <c r="DX12" i="2" s="1"/>
  <c r="DX80" i="2" a="1"/>
  <c r="DX80" i="2" s="1"/>
  <c r="DX59" i="2" a="1"/>
  <c r="DX59" i="2" s="1"/>
  <c r="DX90" i="2" a="1"/>
  <c r="DX90" i="2" s="1"/>
  <c r="DX127" i="2" a="1"/>
  <c r="DX127" i="2" s="1"/>
  <c r="DX79" i="2" a="1"/>
  <c r="DX79" i="2" s="1"/>
  <c r="DY98" i="2" a="1"/>
  <c r="DY98" i="2" s="1"/>
  <c r="DW40" i="2" a="1"/>
  <c r="DW40" i="2" s="1"/>
  <c r="DY92" i="2" a="1"/>
  <c r="DY92" i="2" s="1"/>
  <c r="DW7" i="2" a="1"/>
  <c r="DW7" i="2" s="1"/>
  <c r="DW98" i="2" a="1"/>
  <c r="DW98" i="2" s="1"/>
  <c r="DW80" i="2" a="1"/>
  <c r="DW80" i="2" s="1"/>
  <c r="DW4" i="2" a="1"/>
  <c r="DW4" i="2" s="1"/>
  <c r="DX83" i="2" a="1"/>
  <c r="DX83" i="2" s="1"/>
  <c r="DX53" i="2" a="1"/>
  <c r="DX53" i="2" s="1"/>
  <c r="DX98" i="2" a="1"/>
  <c r="DX98" i="2" s="1"/>
  <c r="DX96" i="2" a="1"/>
  <c r="DX96" i="2" s="1"/>
  <c r="DX46" i="2" a="1"/>
  <c r="DX46" i="2" s="1"/>
  <c r="DX114" i="2" a="1"/>
  <c r="DX114" i="2" s="1"/>
  <c r="DY108" i="2" a="1"/>
  <c r="DY108" i="2" s="1"/>
  <c r="DW6" i="2" a="1"/>
  <c r="DW6" i="2" s="1"/>
  <c r="DY45" i="2" a="1"/>
  <c r="DY45" i="2" s="1"/>
  <c r="DW96" i="2" a="1"/>
  <c r="DW96" i="2" s="1"/>
  <c r="DW18" i="2" a="1"/>
  <c r="DW18" i="2" s="1"/>
  <c r="DW43" i="2" a="1"/>
  <c r="DW43" i="2" s="1"/>
  <c r="DW54" i="2" a="1"/>
  <c r="DW54" i="2" s="1"/>
  <c r="DY42" i="2" a="1"/>
  <c r="DY42" i="2" s="1"/>
  <c r="DY85" i="2" a="1"/>
  <c r="DY85" i="2" s="1"/>
  <c r="DY97" i="2" a="1"/>
  <c r="DY97" i="2" s="1"/>
  <c r="DW120" i="2" a="1"/>
  <c r="DW120" i="2" s="1"/>
  <c r="DW28" i="2" a="1"/>
  <c r="DW28" i="2" s="1"/>
  <c r="DW62" i="2" a="1"/>
  <c r="DW62" i="2" s="1"/>
  <c r="DW37" i="2" a="1"/>
  <c r="DW37" i="2" s="1"/>
  <c r="DW86" i="2" a="1"/>
  <c r="DW86" i="2" s="1"/>
  <c r="DW66" i="2" a="1"/>
  <c r="DW66" i="2" s="1"/>
  <c r="DW17" i="2" a="1"/>
  <c r="DW17" i="2" s="1"/>
  <c r="DW12" i="2" a="1"/>
  <c r="DW12" i="2" s="1"/>
  <c r="DW119" i="2" a="1"/>
  <c r="DW119" i="2" s="1"/>
  <c r="DX20" i="2" a="1"/>
  <c r="DX20" i="2" s="1"/>
  <c r="DX34" i="2" a="1"/>
  <c r="DX34" i="2" s="1"/>
  <c r="DX126" i="2" a="1"/>
  <c r="DX126" i="2" s="1"/>
  <c r="DX84" i="2" a="1"/>
  <c r="DX84" i="2" s="1"/>
  <c r="DX72" i="2" a="1"/>
  <c r="DX72" i="2" s="1"/>
  <c r="DX18" i="2" a="1"/>
  <c r="DX18" i="2" s="1"/>
  <c r="DX14" i="2" a="1"/>
  <c r="DX14" i="2" s="1"/>
  <c r="DX85" i="2" a="1"/>
  <c r="DX85" i="2" s="1"/>
  <c r="DX68" i="2" a="1"/>
  <c r="DX68" i="2" s="1"/>
  <c r="DX91" i="2" a="1"/>
  <c r="DX91" i="2" s="1"/>
  <c r="DX123" i="2" a="1"/>
  <c r="DX123" i="2" s="1"/>
  <c r="DX106" i="2" a="1"/>
  <c r="DX106" i="2" s="1"/>
  <c r="DX93" i="2" a="1"/>
  <c r="DX93" i="2" s="1"/>
  <c r="DX105" i="2" a="1"/>
  <c r="DX105" i="2" s="1"/>
  <c r="DX111" i="2" a="1"/>
  <c r="DX111" i="2" s="1"/>
  <c r="DX69" i="2" a="1"/>
  <c r="DX69" i="2" s="1"/>
  <c r="DX116" i="2" a="1"/>
  <c r="DX116" i="2" s="1"/>
  <c r="DX45" i="2" a="1"/>
  <c r="DX45" i="2" s="1"/>
  <c r="DX27" i="2" a="1"/>
  <c r="DX27" i="2" s="1"/>
  <c r="DX42" i="2" a="1"/>
  <c r="DX42" i="2" s="1"/>
  <c r="DX81" i="2" a="1"/>
  <c r="DX81" i="2" s="1"/>
  <c r="DX39" i="2" a="1"/>
  <c r="DX39" i="2" s="1"/>
  <c r="DX122" i="2" a="1"/>
  <c r="DX122" i="2" s="1"/>
  <c r="DX71" i="2" a="1"/>
  <c r="DX71" i="2" s="1"/>
  <c r="DX108" i="2" a="1"/>
  <c r="DX108" i="2" s="1"/>
  <c r="DX118" i="2" a="1"/>
  <c r="DX118" i="2" s="1"/>
  <c r="DX110" i="2" a="1"/>
  <c r="DX110" i="2" s="1"/>
  <c r="DX112" i="2" a="1"/>
  <c r="DX112" i="2" s="1"/>
  <c r="DX94" i="2" a="1"/>
  <c r="DX94" i="2" s="1"/>
  <c r="DX117" i="2" a="1"/>
  <c r="DX117" i="2" s="1"/>
  <c r="H119" i="2"/>
  <c r="I118" i="2"/>
  <c r="AR118" i="2"/>
  <c r="AC120" i="2" l="1"/>
  <c r="Z121" i="2"/>
  <c r="BF119" i="2"/>
  <c r="BS118" i="2"/>
  <c r="BA118" i="2"/>
  <c r="BW118" i="2"/>
  <c r="BO118" i="2"/>
  <c r="AZ118" i="2"/>
  <c r="BJ118" i="2"/>
  <c r="AK119" i="2"/>
  <c r="CK118" i="2"/>
  <c r="CN118" i="2" s="1"/>
  <c r="BC118" i="2"/>
  <c r="BB118" i="2"/>
  <c r="BY118" i="2"/>
  <c r="AY118" i="2"/>
  <c r="AP118" i="2"/>
  <c r="AX118" i="2"/>
  <c r="BK118" i="2"/>
  <c r="BU118" i="2"/>
  <c r="AW118" i="2"/>
  <c r="AV118" i="2"/>
  <c r="BQ118" i="2"/>
  <c r="BM118" i="2"/>
  <c r="BT117" i="2"/>
  <c r="BP117" i="2"/>
  <c r="BN117" i="2"/>
  <c r="BZ117" i="2"/>
  <c r="BV117" i="2"/>
  <c r="BR117" i="2"/>
  <c r="BX117" i="2"/>
  <c r="BL117" i="2"/>
  <c r="AL114" i="2"/>
  <c r="AQ113" i="2"/>
  <c r="AS113" i="2" s="1"/>
  <c r="AT113" i="2"/>
  <c r="AU113" i="2"/>
  <c r="AO113" i="2"/>
  <c r="Y116" i="2"/>
  <c r="AR126" i="2"/>
  <c r="AM127" i="2"/>
  <c r="L128" i="2"/>
  <c r="M127" i="2"/>
  <c r="I119" i="2"/>
  <c r="AR119" i="2"/>
  <c r="AK120" i="2" l="1"/>
  <c r="BF120" i="2"/>
  <c r="AY119" i="2"/>
  <c r="AX119" i="2"/>
  <c r="BC119" i="2"/>
  <c r="BB119" i="2"/>
  <c r="BY119" i="2"/>
  <c r="BK119" i="2"/>
  <c r="AV119" i="2"/>
  <c r="BA119" i="2"/>
  <c r="CK119" i="2"/>
  <c r="CN119" i="2" s="1"/>
  <c r="BJ119" i="2"/>
  <c r="AW119" i="2"/>
  <c r="BS119" i="2"/>
  <c r="BM119" i="2"/>
  <c r="BO119" i="2"/>
  <c r="BQ119" i="2"/>
  <c r="AZ119" i="2"/>
  <c r="BW119" i="2"/>
  <c r="BU119" i="2"/>
  <c r="AP119" i="2"/>
  <c r="BP118" i="2"/>
  <c r="BN118" i="2"/>
  <c r="BZ118" i="2"/>
  <c r="BR118" i="2"/>
  <c r="BX118" i="2"/>
  <c r="BT118" i="2"/>
  <c r="BL118" i="2"/>
  <c r="BV118" i="2"/>
  <c r="Z122" i="2"/>
  <c r="AC121" i="2"/>
  <c r="AL115" i="2"/>
  <c r="AQ114" i="2"/>
  <c r="AS114" i="2" s="1"/>
  <c r="AO114" i="2"/>
  <c r="AT114" i="2"/>
  <c r="AU114" i="2"/>
  <c r="Y117" i="2"/>
  <c r="AR127" i="2"/>
  <c r="AM128" i="2"/>
  <c r="AR128" i="2" s="1"/>
  <c r="M128" i="2"/>
  <c r="AC122" i="2" l="1"/>
  <c r="Z123" i="2"/>
  <c r="BX119" i="2"/>
  <c r="BT119" i="2"/>
  <c r="BZ119" i="2"/>
  <c r="BV119" i="2"/>
  <c r="BR119" i="2"/>
  <c r="BP119" i="2"/>
  <c r="BN119" i="2"/>
  <c r="BL119" i="2"/>
  <c r="BF121" i="2"/>
  <c r="AZ120" i="2"/>
  <c r="BM120" i="2"/>
  <c r="BA120" i="2"/>
  <c r="BK120" i="2"/>
  <c r="AK121" i="2"/>
  <c r="CK120" i="2"/>
  <c r="CN120" i="2" s="1"/>
  <c r="BC120" i="2"/>
  <c r="AY120" i="2"/>
  <c r="BB120" i="2"/>
  <c r="AX120" i="2"/>
  <c r="AW120" i="2"/>
  <c r="AV120" i="2"/>
  <c r="BJ120" i="2"/>
  <c r="BU120" i="2"/>
  <c r="BO120" i="2"/>
  <c r="BW120" i="2"/>
  <c r="BQ120" i="2"/>
  <c r="BS120" i="2"/>
  <c r="AP120" i="2"/>
  <c r="BY120" i="2"/>
  <c r="Y118" i="2"/>
  <c r="AQ115" i="2"/>
  <c r="AS115" i="2" s="1"/>
  <c r="AL116" i="2"/>
  <c r="AU115" i="2"/>
  <c r="AO115" i="2"/>
  <c r="AT115" i="2"/>
  <c r="BP120" i="2" l="1"/>
  <c r="BZ120" i="2"/>
  <c r="BL120" i="2"/>
  <c r="BX120" i="2"/>
  <c r="BN120" i="2"/>
  <c r="BT120" i="2"/>
  <c r="BR120" i="2"/>
  <c r="BV120" i="2"/>
  <c r="AV121" i="2"/>
  <c r="BB121" i="2"/>
  <c r="AP121" i="2"/>
  <c r="BO121" i="2"/>
  <c r="AX121" i="2"/>
  <c r="BJ121" i="2"/>
  <c r="BM121" i="2"/>
  <c r="BY121" i="2"/>
  <c r="AY121" i="2"/>
  <c r="BK121" i="2"/>
  <c r="BS121" i="2"/>
  <c r="AW121" i="2"/>
  <c r="BU121" i="2"/>
  <c r="BA121" i="2"/>
  <c r="BC121" i="2"/>
  <c r="BQ121" i="2"/>
  <c r="AK122" i="2"/>
  <c r="BW121" i="2"/>
  <c r="CK121" i="2"/>
  <c r="CN121" i="2" s="1"/>
  <c r="AZ121" i="2"/>
  <c r="BF122" i="2"/>
  <c r="AC123" i="2"/>
  <c r="Z124" i="2"/>
  <c r="AT116" i="2"/>
  <c r="AQ116" i="2"/>
  <c r="AS116" i="2" s="1"/>
  <c r="AL117" i="2"/>
  <c r="AO116" i="2"/>
  <c r="AU116" i="2"/>
  <c r="Y119" i="2"/>
  <c r="Z125" i="2" l="1"/>
  <c r="AC124" i="2"/>
  <c r="BL121" i="2"/>
  <c r="BP121" i="2"/>
  <c r="BV121" i="2"/>
  <c r="BZ121" i="2"/>
  <c r="BR121" i="2"/>
  <c r="BX121" i="2"/>
  <c r="BT121" i="2"/>
  <c r="BN121" i="2"/>
  <c r="AW122" i="2"/>
  <c r="AP122" i="2"/>
  <c r="BK122" i="2"/>
  <c r="BQ122" i="2"/>
  <c r="BC122" i="2"/>
  <c r="BA122" i="2"/>
  <c r="AZ122" i="2"/>
  <c r="BO122" i="2"/>
  <c r="AV122" i="2"/>
  <c r="AX122" i="2"/>
  <c r="BU122" i="2"/>
  <c r="BY122" i="2"/>
  <c r="BS122" i="2"/>
  <c r="BB122" i="2"/>
  <c r="BW122" i="2"/>
  <c r="CK122" i="2"/>
  <c r="CN122" i="2" s="1"/>
  <c r="AY122" i="2"/>
  <c r="BJ122" i="2"/>
  <c r="AK123" i="2"/>
  <c r="BM122" i="2"/>
  <c r="BF123" i="2"/>
  <c r="Y120" i="2"/>
  <c r="AL118" i="2"/>
  <c r="AO117" i="2"/>
  <c r="AQ117" i="2"/>
  <c r="AS117" i="2" s="1"/>
  <c r="AT117" i="2"/>
  <c r="AU117" i="2"/>
  <c r="BU123" i="2" l="1"/>
  <c r="BQ123" i="2"/>
  <c r="BK123" i="2"/>
  <c r="AK124" i="2"/>
  <c r="BJ123" i="2"/>
  <c r="AP123" i="2"/>
  <c r="BM123" i="2"/>
  <c r="BW123" i="2"/>
  <c r="CK123" i="2"/>
  <c r="CN123" i="2" s="1"/>
  <c r="AV123" i="2"/>
  <c r="BF124" i="2"/>
  <c r="AZ123" i="2"/>
  <c r="AY123" i="2"/>
  <c r="BC123" i="2"/>
  <c r="BS123" i="2"/>
  <c r="BY123" i="2"/>
  <c r="BO123" i="2"/>
  <c r="AX123" i="2"/>
  <c r="BB123" i="2"/>
  <c r="BA123" i="2"/>
  <c r="AW123" i="2"/>
  <c r="BP122" i="2"/>
  <c r="BR122" i="2"/>
  <c r="BN122" i="2"/>
  <c r="BX122" i="2"/>
  <c r="BZ122" i="2"/>
  <c r="BT122" i="2"/>
  <c r="BV122" i="2"/>
  <c r="BL122" i="2"/>
  <c r="AC125" i="2"/>
  <c r="Z126" i="2"/>
  <c r="AQ118" i="2"/>
  <c r="AS118" i="2" s="1"/>
  <c r="AL119" i="2"/>
  <c r="AT118" i="2"/>
  <c r="AU118" i="2"/>
  <c r="AO118" i="2"/>
  <c r="Y121" i="2"/>
  <c r="AC126" i="2" l="1"/>
  <c r="Z127" i="2"/>
  <c r="BV123" i="2"/>
  <c r="BN123" i="2"/>
  <c r="BT123" i="2"/>
  <c r="BX123" i="2"/>
  <c r="BL123" i="2"/>
  <c r="BR123" i="2"/>
  <c r="BP123" i="2"/>
  <c r="BZ123" i="2"/>
  <c r="AY124" i="2"/>
  <c r="BF125" i="2"/>
  <c r="AK125" i="2"/>
  <c r="BJ124" i="2"/>
  <c r="BK124" i="2"/>
  <c r="BW124" i="2"/>
  <c r="BS124" i="2"/>
  <c r="CK124" i="2"/>
  <c r="CN124" i="2" s="1"/>
  <c r="BB124" i="2"/>
  <c r="AP124" i="2"/>
  <c r="BM124" i="2"/>
  <c r="AV124" i="2"/>
  <c r="BY124" i="2"/>
  <c r="AZ124" i="2"/>
  <c r="BA124" i="2"/>
  <c r="AW124" i="2"/>
  <c r="BO124" i="2"/>
  <c r="BQ124" i="2"/>
  <c r="BU124" i="2"/>
  <c r="AX124" i="2"/>
  <c r="BC124" i="2"/>
  <c r="Y122" i="2"/>
  <c r="AL120" i="2"/>
  <c r="AQ119" i="2"/>
  <c r="AS119" i="2" s="1"/>
  <c r="AU119" i="2"/>
  <c r="AT119" i="2"/>
  <c r="AO119" i="2"/>
  <c r="BP124" i="2" l="1"/>
  <c r="BR124" i="2"/>
  <c r="BL124" i="2"/>
  <c r="BN124" i="2"/>
  <c r="BV124" i="2"/>
  <c r="BX124" i="2"/>
  <c r="BZ124" i="2"/>
  <c r="BT124" i="2"/>
  <c r="AV125" i="2"/>
  <c r="AK126" i="2"/>
  <c r="BJ125" i="2"/>
  <c r="BA125" i="2"/>
  <c r="AY125" i="2"/>
  <c r="BK125" i="2"/>
  <c r="BS125" i="2"/>
  <c r="AP125" i="2"/>
  <c r="BF126" i="2"/>
  <c r="BU125" i="2"/>
  <c r="BQ125" i="2"/>
  <c r="CK125" i="2"/>
  <c r="CN125" i="2" s="1"/>
  <c r="AW125" i="2"/>
  <c r="BY125" i="2"/>
  <c r="BO125" i="2"/>
  <c r="BC125" i="2"/>
  <c r="AZ125" i="2"/>
  <c r="AX125" i="2"/>
  <c r="BW125" i="2"/>
  <c r="BM125" i="2"/>
  <c r="BB125" i="2"/>
  <c r="AC127" i="2"/>
  <c r="Z128" i="2"/>
  <c r="EB69" i="2" s="1" a="1"/>
  <c r="EB69" i="2" s="1"/>
  <c r="AL121" i="2"/>
  <c r="AU120" i="2"/>
  <c r="AT120" i="2"/>
  <c r="AQ120" i="2"/>
  <c r="AS120" i="2" s="1"/>
  <c r="AO120" i="2"/>
  <c r="Y123" i="2"/>
  <c r="EB61" i="2" l="1" a="1"/>
  <c r="EB61" i="2" s="1"/>
  <c r="EB79" i="2" a="1"/>
  <c r="EB79" i="2" s="1"/>
  <c r="EB51" i="2" a="1"/>
  <c r="EB51" i="2" s="1"/>
  <c r="AC128" i="2"/>
  <c r="EB89" i="2" a="1"/>
  <c r="EB89" i="2" s="1"/>
  <c r="EB91" i="2" a="1"/>
  <c r="EB91" i="2" s="1"/>
  <c r="EB19" i="2" a="1"/>
  <c r="EB19" i="2" s="1"/>
  <c r="EB50" i="2" a="1"/>
  <c r="EB50" i="2" s="1"/>
  <c r="EB28" i="2" a="1"/>
  <c r="EB28" i="2" s="1"/>
  <c r="EB90" i="2" a="1"/>
  <c r="EB90" i="2" s="1"/>
  <c r="EB101" i="2" a="1"/>
  <c r="EB101" i="2" s="1"/>
  <c r="EB66" i="2" a="1"/>
  <c r="EB66" i="2" s="1"/>
  <c r="EB72" i="2" a="1"/>
  <c r="EB72" i="2" s="1"/>
  <c r="EB40" i="2" a="1"/>
  <c r="EB40" i="2" s="1"/>
  <c r="EB37" i="2" a="1"/>
  <c r="EB37" i="2" s="1"/>
  <c r="EB56" i="2" a="1"/>
  <c r="EB56" i="2" s="1"/>
  <c r="EB39" i="2" a="1"/>
  <c r="EB39" i="2" s="1"/>
  <c r="EB117" i="2" a="1"/>
  <c r="EB117" i="2" s="1"/>
  <c r="EB108" i="2" a="1"/>
  <c r="EB108" i="2" s="1"/>
  <c r="EB70" i="2" a="1"/>
  <c r="EB70" i="2" s="1"/>
  <c r="EB62" i="2" a="1"/>
  <c r="EB62" i="2" s="1"/>
  <c r="EB11" i="2" a="1"/>
  <c r="EB11" i="2" s="1"/>
  <c r="EB115" i="2" a="1"/>
  <c r="EB115" i="2" s="1"/>
  <c r="EB78" i="2" a="1"/>
  <c r="EB78" i="2" s="1"/>
  <c r="EB36" i="2" a="1"/>
  <c r="EB36" i="2" s="1"/>
  <c r="EB127" i="2" a="1"/>
  <c r="EB127" i="2" s="1"/>
  <c r="EB92" i="2" a="1"/>
  <c r="EB92" i="2" s="1"/>
  <c r="EB104" i="2" a="1"/>
  <c r="EB104" i="2" s="1"/>
  <c r="EB31" i="2" a="1"/>
  <c r="EB31" i="2" s="1"/>
  <c r="EB10" i="2" a="1"/>
  <c r="EB10" i="2" s="1"/>
  <c r="EB112" i="2" a="1"/>
  <c r="EB112" i="2" s="1"/>
  <c r="EB4" i="2" a="1"/>
  <c r="EB4" i="2" s="1"/>
  <c r="DU4" i="2" s="1"/>
  <c r="EB80" i="2" a="1"/>
  <c r="EB80" i="2" s="1"/>
  <c r="EB102" i="2" a="1"/>
  <c r="EB102" i="2" s="1"/>
  <c r="EB43" i="2" a="1"/>
  <c r="EB43" i="2" s="1"/>
  <c r="EB116" i="2" a="1"/>
  <c r="EB116" i="2" s="1"/>
  <c r="EB82" i="2" a="1"/>
  <c r="EB82" i="2" s="1"/>
  <c r="EB13" i="2" a="1"/>
  <c r="EB13" i="2" s="1"/>
  <c r="EB57" i="2" a="1"/>
  <c r="EB57" i="2" s="1"/>
  <c r="EB74" i="2" a="1"/>
  <c r="EB74" i="2" s="1"/>
  <c r="EB81" i="2" a="1"/>
  <c r="EB81" i="2" s="1"/>
  <c r="EB95" i="2" a="1"/>
  <c r="EB95" i="2" s="1"/>
  <c r="EB7" i="2" a="1"/>
  <c r="EB7" i="2" s="1"/>
  <c r="EB93" i="2" a="1"/>
  <c r="EB93" i="2" s="1"/>
  <c r="EB22" i="2" a="1"/>
  <c r="EB22" i="2" s="1"/>
  <c r="EB49" i="2" a="1"/>
  <c r="EB49" i="2" s="1"/>
  <c r="EB73" i="2" a="1"/>
  <c r="EB73" i="2" s="1"/>
  <c r="EB123" i="2" a="1"/>
  <c r="EB123" i="2" s="1"/>
  <c r="EB75" i="2" a="1"/>
  <c r="EB75" i="2" s="1"/>
  <c r="EB54" i="2" a="1"/>
  <c r="EB54" i="2" s="1"/>
  <c r="EB96" i="2" a="1"/>
  <c r="EB96" i="2" s="1"/>
  <c r="EB14" i="2" a="1"/>
  <c r="EB14" i="2" s="1"/>
  <c r="EB84" i="2" a="1"/>
  <c r="EB84" i="2" s="1"/>
  <c r="EB85" i="2" a="1"/>
  <c r="EB85" i="2" s="1"/>
  <c r="EB35" i="2" a="1"/>
  <c r="EB35" i="2" s="1"/>
  <c r="EB64" i="2" a="1"/>
  <c r="EB64" i="2" s="1"/>
  <c r="EB55" i="2" a="1"/>
  <c r="EB55" i="2" s="1"/>
  <c r="EB126" i="2" a="1"/>
  <c r="EB126" i="2" s="1"/>
  <c r="EB3" i="2" a="1"/>
  <c r="EB3" i="2" s="1"/>
  <c r="EB124" i="2" a="1"/>
  <c r="EB124" i="2" s="1"/>
  <c r="EB120" i="2" a="1"/>
  <c r="EB120" i="2" s="1"/>
  <c r="EB113" i="2" a="1"/>
  <c r="EB113" i="2" s="1"/>
  <c r="EB20" i="2" a="1"/>
  <c r="EB20" i="2" s="1"/>
  <c r="EB26" i="2" a="1"/>
  <c r="EB26" i="2" s="1"/>
  <c r="EB30" i="2" a="1"/>
  <c r="EB30" i="2" s="1"/>
  <c r="EB6" i="2" a="1"/>
  <c r="EB6" i="2" s="1"/>
  <c r="EB24" i="2" a="1"/>
  <c r="EB24" i="2" s="1"/>
  <c r="EB25" i="2" a="1"/>
  <c r="EB25" i="2" s="1"/>
  <c r="EB47" i="2" a="1"/>
  <c r="EB47" i="2" s="1"/>
  <c r="EB41" i="2" a="1"/>
  <c r="EB41" i="2" s="1"/>
  <c r="EB88" i="2" a="1"/>
  <c r="EB88" i="2" s="1"/>
  <c r="EB21" i="2" a="1"/>
  <c r="EB21" i="2" s="1"/>
  <c r="EB27" i="2" a="1"/>
  <c r="EB27" i="2" s="1"/>
  <c r="EB60" i="2" a="1"/>
  <c r="EB60" i="2" s="1"/>
  <c r="EB77" i="2" a="1"/>
  <c r="EB77" i="2" s="1"/>
  <c r="EB52" i="2" a="1"/>
  <c r="EB52" i="2" s="1"/>
  <c r="EB34" i="2" a="1"/>
  <c r="EB34" i="2" s="1"/>
  <c r="EB76" i="2" a="1"/>
  <c r="EB76" i="2" s="1"/>
  <c r="EB18" i="2" a="1"/>
  <c r="EB18" i="2" s="1"/>
  <c r="EB114" i="2" a="1"/>
  <c r="EB114" i="2" s="1"/>
  <c r="EB68" i="2" a="1"/>
  <c r="EB68" i="2" s="1"/>
  <c r="EB94" i="2" a="1"/>
  <c r="EB94" i="2" s="1"/>
  <c r="EB12" i="2" a="1"/>
  <c r="EB12" i="2" s="1"/>
  <c r="EB9" i="2" a="1"/>
  <c r="EB9" i="2" s="1"/>
  <c r="EB23" i="2" a="1"/>
  <c r="EB23" i="2" s="1"/>
  <c r="EB106" i="2" a="1"/>
  <c r="EB106" i="2" s="1"/>
  <c r="EB107" i="2" a="1"/>
  <c r="EB107" i="2" s="1"/>
  <c r="EB110" i="2" a="1"/>
  <c r="EB110" i="2" s="1"/>
  <c r="EB44" i="2" a="1"/>
  <c r="EB44" i="2" s="1"/>
  <c r="EB8" i="2" a="1"/>
  <c r="EB8" i="2" s="1"/>
  <c r="EB97" i="2" a="1"/>
  <c r="EB97" i="2" s="1"/>
  <c r="EB53" i="2" a="1"/>
  <c r="EB53" i="2" s="1"/>
  <c r="EB109" i="2" a="1"/>
  <c r="EB109" i="2" s="1"/>
  <c r="EB16" i="2" a="1"/>
  <c r="EB16" i="2" s="1"/>
  <c r="EB111" i="2" a="1"/>
  <c r="EB111" i="2" s="1"/>
  <c r="EB87" i="2" a="1"/>
  <c r="EB87" i="2" s="1"/>
  <c r="EB45" i="2" a="1"/>
  <c r="EB45" i="2" s="1"/>
  <c r="EB105" i="2" a="1"/>
  <c r="EB105" i="2" s="1"/>
  <c r="EB48" i="2" a="1"/>
  <c r="EB48" i="2" s="1"/>
  <c r="EB29" i="2" a="1"/>
  <c r="EB29" i="2" s="1"/>
  <c r="EB100" i="2" a="1"/>
  <c r="EB100" i="2" s="1"/>
  <c r="EB119" i="2" a="1"/>
  <c r="EB119" i="2" s="1"/>
  <c r="EB46" i="2" a="1"/>
  <c r="EB46" i="2" s="1"/>
  <c r="EB32" i="2" a="1"/>
  <c r="EB32" i="2" s="1"/>
  <c r="EB83" i="2" a="1"/>
  <c r="EB83" i="2" s="1"/>
  <c r="EB67" i="2" a="1"/>
  <c r="EB67" i="2" s="1"/>
  <c r="EB5" i="2" a="1"/>
  <c r="EB5" i="2" s="1"/>
  <c r="EB65" i="2" a="1"/>
  <c r="EB65" i="2" s="1"/>
  <c r="EB33" i="2" a="1"/>
  <c r="EB33" i="2" s="1"/>
  <c r="EB121" i="2" a="1"/>
  <c r="EB121" i="2" s="1"/>
  <c r="EB63" i="2" a="1"/>
  <c r="EB63" i="2" s="1"/>
  <c r="EB42" i="2" a="1"/>
  <c r="EB42" i="2" s="1"/>
  <c r="EB125" i="2" a="1"/>
  <c r="EB125" i="2" s="1"/>
  <c r="EB86" i="2" a="1"/>
  <c r="EB86" i="2" s="1"/>
  <c r="EB59" i="2" a="1"/>
  <c r="EB59" i="2" s="1"/>
  <c r="EB99" i="2" a="1"/>
  <c r="EB99" i="2" s="1"/>
  <c r="EB128" i="2" a="1"/>
  <c r="EB128" i="2" s="1"/>
  <c r="EB15" i="2" a="1"/>
  <c r="EB15" i="2" s="1"/>
  <c r="EB103" i="2" a="1"/>
  <c r="EB103" i="2" s="1"/>
  <c r="EB98" i="2" a="1"/>
  <c r="EB98" i="2" s="1"/>
  <c r="EB38" i="2" a="1"/>
  <c r="EB38" i="2" s="1"/>
  <c r="EB17" i="2" a="1"/>
  <c r="EB17" i="2" s="1"/>
  <c r="EB122" i="2" a="1"/>
  <c r="EB122" i="2" s="1"/>
  <c r="EB58" i="2" a="1"/>
  <c r="EB58" i="2" s="1"/>
  <c r="EB71" i="2" a="1"/>
  <c r="EB71" i="2" s="1"/>
  <c r="EB118" i="2" a="1"/>
  <c r="EB118" i="2" s="1"/>
  <c r="BV125" i="2"/>
  <c r="BZ125" i="2"/>
  <c r="BP125" i="2"/>
  <c r="BR125" i="2"/>
  <c r="BL125" i="2"/>
  <c r="BN125" i="2"/>
  <c r="BT125" i="2"/>
  <c r="BX125" i="2"/>
  <c r="BJ126" i="2"/>
  <c r="BK126" i="2"/>
  <c r="BW126" i="2"/>
  <c r="BA126" i="2"/>
  <c r="CK126" i="2"/>
  <c r="CN126" i="2" s="1"/>
  <c r="AZ126" i="2"/>
  <c r="BS126" i="2"/>
  <c r="BB126" i="2"/>
  <c r="BC126" i="2"/>
  <c r="AY126" i="2"/>
  <c r="BF127" i="2"/>
  <c r="BQ126" i="2"/>
  <c r="AV126" i="2"/>
  <c r="AP126" i="2"/>
  <c r="BM126" i="2"/>
  <c r="BY126" i="2"/>
  <c r="AK127" i="2"/>
  <c r="BU126" i="2"/>
  <c r="BO126" i="2"/>
  <c r="AW126" i="2"/>
  <c r="AX126" i="2"/>
  <c r="Y124" i="2"/>
  <c r="AL122" i="2"/>
  <c r="AT121" i="2"/>
  <c r="AQ121" i="2"/>
  <c r="AS121" i="2" s="1"/>
  <c r="AU121" i="2"/>
  <c r="AO121" i="2"/>
  <c r="DU5" i="2" l="1"/>
  <c r="DU6" i="2" s="1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DU62" i="2" s="1"/>
  <c r="DU63" i="2" s="1"/>
  <c r="DU64" i="2" s="1"/>
  <c r="DU65" i="2" s="1"/>
  <c r="DU66" i="2" s="1"/>
  <c r="DU67" i="2" s="1"/>
  <c r="DU68" i="2" s="1"/>
  <c r="DU69" i="2" s="1"/>
  <c r="DU70" i="2" s="1"/>
  <c r="DU71" i="2" s="1"/>
  <c r="DU72" i="2" s="1"/>
  <c r="DU73" i="2" s="1"/>
  <c r="DU74" i="2" s="1"/>
  <c r="DU75" i="2" s="1"/>
  <c r="DU76" i="2" s="1"/>
  <c r="DU77" i="2" s="1"/>
  <c r="DU78" i="2" s="1"/>
  <c r="DU79" i="2" s="1"/>
  <c r="DU80" i="2" s="1"/>
  <c r="DU81" i="2" s="1"/>
  <c r="DU82" i="2" s="1"/>
  <c r="DU83" i="2" s="1"/>
  <c r="DU84" i="2" s="1"/>
  <c r="DU85" i="2" s="1"/>
  <c r="DU86" i="2" s="1"/>
  <c r="DU87" i="2" s="1"/>
  <c r="DU88" i="2" s="1"/>
  <c r="DU89" i="2" s="1"/>
  <c r="DU90" i="2" s="1"/>
  <c r="DU91" i="2" s="1"/>
  <c r="DU92" i="2" s="1"/>
  <c r="DU93" i="2" s="1"/>
  <c r="DU94" i="2" s="1"/>
  <c r="DU95" i="2" s="1"/>
  <c r="DU96" i="2" s="1"/>
  <c r="DU97" i="2" s="1"/>
  <c r="DU98" i="2" s="1"/>
  <c r="DU99" i="2" s="1"/>
  <c r="DU100" i="2" s="1"/>
  <c r="DU101" i="2" s="1"/>
  <c r="DU102" i="2" s="1"/>
  <c r="DU103" i="2" s="1"/>
  <c r="DU104" i="2" s="1"/>
  <c r="DU105" i="2" s="1"/>
  <c r="DU106" i="2" s="1"/>
  <c r="DU107" i="2" s="1"/>
  <c r="DU108" i="2" s="1"/>
  <c r="DU109" i="2" s="1"/>
  <c r="DU110" i="2" s="1"/>
  <c r="DU111" i="2" s="1"/>
  <c r="DU112" i="2" s="1"/>
  <c r="DU113" i="2" s="1"/>
  <c r="DU114" i="2" s="1"/>
  <c r="DU115" i="2" s="1"/>
  <c r="DU116" i="2" s="1"/>
  <c r="DU117" i="2" s="1"/>
  <c r="DU118" i="2" s="1"/>
  <c r="DU119" i="2" s="1"/>
  <c r="DU120" i="2" s="1"/>
  <c r="DU121" i="2" s="1"/>
  <c r="DU122" i="2" s="1"/>
  <c r="DU123" i="2" s="1"/>
  <c r="DU124" i="2" s="1"/>
  <c r="DU125" i="2" s="1"/>
  <c r="DU126" i="2" s="1"/>
  <c r="DU127" i="2" s="1"/>
  <c r="DU128" i="2" s="1"/>
  <c r="AV127" i="2"/>
  <c r="BY127" i="2"/>
  <c r="AW127" i="2"/>
  <c r="CK127" i="2"/>
  <c r="CN127" i="2" s="1"/>
  <c r="BB127" i="2"/>
  <c r="AP127" i="2"/>
  <c r="BA127" i="2"/>
  <c r="BW127" i="2"/>
  <c r="AY127" i="2"/>
  <c r="BS127" i="2"/>
  <c r="BM127" i="2"/>
  <c r="BC127" i="2"/>
  <c r="BJ127" i="2"/>
  <c r="BK127" i="2"/>
  <c r="AK128" i="2"/>
  <c r="CA127" i="2" s="1"/>
  <c r="AX127" i="2"/>
  <c r="BF128" i="2"/>
  <c r="AZ127" i="2"/>
  <c r="BQ127" i="2"/>
  <c r="BU127" i="2"/>
  <c r="BO127" i="2"/>
  <c r="BI127" i="2"/>
  <c r="BH31" i="2"/>
  <c r="CA91" i="2"/>
  <c r="EO123" i="2" a="1"/>
  <c r="EO123" i="2" s="1"/>
  <c r="BH76" i="2"/>
  <c r="CA61" i="2"/>
  <c r="EO25" i="2" a="1"/>
  <c r="EO25" i="2" s="1"/>
  <c r="EO50" i="2" a="1"/>
  <c r="EO50" i="2" s="1"/>
  <c r="BH111" i="2"/>
  <c r="EN43" i="2" a="1"/>
  <c r="EN43" i="2" s="1"/>
  <c r="EN77" i="2" a="1"/>
  <c r="EN77" i="2" s="1"/>
  <c r="EO20" i="2" a="1"/>
  <c r="EO20" i="2" s="1"/>
  <c r="EN83" i="2" a="1"/>
  <c r="EN83" i="2" s="1"/>
  <c r="BH108" i="2"/>
  <c r="EN117" i="2" a="1"/>
  <c r="EN117" i="2" s="1"/>
  <c r="BH107" i="2"/>
  <c r="EO108" i="2" a="1"/>
  <c r="EO108" i="2" s="1"/>
  <c r="EO6" i="2" a="1"/>
  <c r="EO6" i="2" s="1"/>
  <c r="EN107" i="2" a="1"/>
  <c r="EN107" i="2" s="1"/>
  <c r="EO76" i="2" a="1"/>
  <c r="EO76" i="2" s="1"/>
  <c r="CA108" i="2"/>
  <c r="EN40" i="2" a="1"/>
  <c r="EN40" i="2" s="1"/>
  <c r="BH47" i="2"/>
  <c r="EO51" i="2" a="1"/>
  <c r="EO51" i="2" s="1"/>
  <c r="EN106" i="2" a="1"/>
  <c r="EN106" i="2" s="1"/>
  <c r="CA121" i="2"/>
  <c r="CA49" i="2"/>
  <c r="CA67" i="2"/>
  <c r="EO86" i="2" a="1"/>
  <c r="EO86" i="2" s="1"/>
  <c r="EN14" i="2" a="1"/>
  <c r="EN14" i="2" s="1"/>
  <c r="EO105" i="2" a="1"/>
  <c r="EO105" i="2" s="1"/>
  <c r="EO29" i="2" a="1"/>
  <c r="EO29" i="2" s="1"/>
  <c r="EO24" i="2" a="1"/>
  <c r="EO24" i="2" s="1"/>
  <c r="CA92" i="2"/>
  <c r="EN7" i="2" a="1"/>
  <c r="EN7" i="2" s="1"/>
  <c r="EO101" i="2" a="1"/>
  <c r="EO101" i="2" s="1"/>
  <c r="EN48" i="2" a="1"/>
  <c r="EN48" i="2" s="1"/>
  <c r="EN52" i="2" a="1"/>
  <c r="EN52" i="2" s="1"/>
  <c r="EN122" i="2" a="1"/>
  <c r="EN122" i="2" s="1"/>
  <c r="BH97" i="2"/>
  <c r="CA86" i="2"/>
  <c r="EN111" i="2" a="1"/>
  <c r="EN111" i="2" s="1"/>
  <c r="EN80" i="2" a="1"/>
  <c r="EN80" i="2" s="1"/>
  <c r="BH89" i="2"/>
  <c r="EN9" i="2" a="1"/>
  <c r="EN9" i="2" s="1"/>
  <c r="EN57" i="2" a="1"/>
  <c r="EN57" i="2" s="1"/>
  <c r="BH98" i="2"/>
  <c r="BH50" i="2"/>
  <c r="CA103" i="2"/>
  <c r="BH88" i="2"/>
  <c r="EN34" i="2" a="1"/>
  <c r="EN34" i="2" s="1"/>
  <c r="EO88" i="2" a="1"/>
  <c r="EO88" i="2" s="1"/>
  <c r="EN12" i="2" a="1"/>
  <c r="EN12" i="2" s="1"/>
  <c r="CA56" i="2"/>
  <c r="BH44" i="2"/>
  <c r="BH18" i="2"/>
  <c r="BH99" i="2"/>
  <c r="EO43" i="2" a="1"/>
  <c r="EO43" i="2" s="1"/>
  <c r="EO125" i="2" a="1"/>
  <c r="EO125" i="2" s="1"/>
  <c r="EO119" i="2" a="1"/>
  <c r="EO119" i="2" s="1"/>
  <c r="EN51" i="2" a="1"/>
  <c r="EN51" i="2" s="1"/>
  <c r="CA125" i="2"/>
  <c r="BH68" i="2"/>
  <c r="CA63" i="2"/>
  <c r="CA65" i="2"/>
  <c r="EO52" i="2" a="1"/>
  <c r="EO52" i="2" s="1"/>
  <c r="EO40" i="2" a="1"/>
  <c r="EO40" i="2" s="1"/>
  <c r="BH83" i="2"/>
  <c r="BH42" i="2"/>
  <c r="EO35" i="2" a="1"/>
  <c r="EO35" i="2" s="1"/>
  <c r="CA116" i="2"/>
  <c r="CA120" i="2"/>
  <c r="CA83" i="2"/>
  <c r="EO10" i="2" a="1"/>
  <c r="EO10" i="2" s="1"/>
  <c r="CA87" i="2"/>
  <c r="BH57" i="2"/>
  <c r="BH43" i="2"/>
  <c r="EO99" i="2" a="1"/>
  <c r="EO99" i="2" s="1"/>
  <c r="BH113" i="2"/>
  <c r="EN39" i="2" a="1"/>
  <c r="EN39" i="2" s="1"/>
  <c r="EO127" i="2" a="1"/>
  <c r="EO127" i="2" s="1"/>
  <c r="EN92" i="2" a="1"/>
  <c r="EN92" i="2" s="1"/>
  <c r="EO85" i="2" a="1"/>
  <c r="EO85" i="2" s="1"/>
  <c r="EN18" i="2" a="1"/>
  <c r="EN18" i="2" s="1"/>
  <c r="EN11" i="2" a="1"/>
  <c r="EN11" i="2" s="1"/>
  <c r="CA118" i="2"/>
  <c r="EN109" i="2" a="1"/>
  <c r="EN109" i="2" s="1"/>
  <c r="BH21" i="2"/>
  <c r="EO84" i="2" a="1"/>
  <c r="EO84" i="2" s="1"/>
  <c r="EN90" i="2" a="1"/>
  <c r="EN90" i="2" s="1"/>
  <c r="EO112" i="2" a="1"/>
  <c r="EO112" i="2" s="1"/>
  <c r="CA59" i="2"/>
  <c r="EN41" i="2" a="1"/>
  <c r="EN41" i="2" s="1"/>
  <c r="ER41" i="2" s="1"/>
  <c r="EO15" i="2" a="1"/>
  <c r="EO15" i="2" s="1"/>
  <c r="CA117" i="2"/>
  <c r="EO103" i="2" a="1"/>
  <c r="EO103" i="2" s="1"/>
  <c r="EO78" i="2" a="1"/>
  <c r="EO78" i="2" s="1"/>
  <c r="EN27" i="2" a="1"/>
  <c r="EN27" i="2" s="1"/>
  <c r="EN28" i="2" a="1"/>
  <c r="EN28" i="2" s="1"/>
  <c r="CA75" i="2"/>
  <c r="EN33" i="2" a="1"/>
  <c r="EN33" i="2" s="1"/>
  <c r="BH86" i="2"/>
  <c r="EO92" i="2" a="1"/>
  <c r="EO92" i="2" s="1"/>
  <c r="EO41" i="2" a="1"/>
  <c r="EO41" i="2" s="1"/>
  <c r="CA74" i="2"/>
  <c r="EO75" i="2" a="1"/>
  <c r="EO75" i="2" s="1"/>
  <c r="EO124" i="2" a="1"/>
  <c r="EO124" i="2" s="1"/>
  <c r="EN35" i="2" a="1"/>
  <c r="EN35" i="2" s="1"/>
  <c r="EN32" i="2" a="1"/>
  <c r="EN32" i="2" s="1"/>
  <c r="BH8" i="2"/>
  <c r="CA52" i="2"/>
  <c r="EO89" i="2" a="1"/>
  <c r="EO89" i="2" s="1"/>
  <c r="EN47" i="2" a="1"/>
  <c r="EN47" i="2" s="1"/>
  <c r="CA80" i="2"/>
  <c r="EO122" i="2" a="1"/>
  <c r="EO122" i="2" s="1"/>
  <c r="EN29" i="2" a="1"/>
  <c r="EN29" i="2" s="1"/>
  <c r="EO7" i="2" a="1"/>
  <c r="EO7" i="2" s="1"/>
  <c r="EO114" i="2" a="1"/>
  <c r="EO114" i="2" s="1"/>
  <c r="EO61" i="2" a="1"/>
  <c r="EO61" i="2" s="1"/>
  <c r="BH37" i="2"/>
  <c r="CA53" i="2"/>
  <c r="EN65" i="2" a="1"/>
  <c r="EN65" i="2" s="1"/>
  <c r="BV126" i="2"/>
  <c r="BN126" i="2"/>
  <c r="BL126" i="2"/>
  <c r="BP126" i="2"/>
  <c r="BZ126" i="2"/>
  <c r="BX126" i="2"/>
  <c r="BT126" i="2"/>
  <c r="BR126" i="2"/>
  <c r="AQ122" i="2"/>
  <c r="AS122" i="2" s="1"/>
  <c r="AT122" i="2"/>
  <c r="AL123" i="2"/>
  <c r="AU122" i="2"/>
  <c r="AO122" i="2"/>
  <c r="Y125" i="2"/>
  <c r="BH105" i="2" l="1"/>
  <c r="EN124" i="2" a="1"/>
  <c r="EN124" i="2" s="1"/>
  <c r="EN110" i="2" a="1"/>
  <c r="EN110" i="2" s="1"/>
  <c r="EN64" i="2" a="1"/>
  <c r="EN64" i="2" s="1"/>
  <c r="ER65" i="2" s="1"/>
  <c r="EN36" i="2" a="1"/>
  <c r="EN36" i="2" s="1"/>
  <c r="EN23" i="2" a="1"/>
  <c r="EN23" i="2" s="1"/>
  <c r="EO87" i="2" a="1"/>
  <c r="EO87" i="2" s="1"/>
  <c r="EO16" i="2" a="1"/>
  <c r="EO16" i="2" s="1"/>
  <c r="EN114" i="2" a="1"/>
  <c r="EN114" i="2" s="1"/>
  <c r="EO111" i="2" a="1"/>
  <c r="EO111" i="2" s="1"/>
  <c r="EN91" i="2" a="1"/>
  <c r="EN91" i="2" s="1"/>
  <c r="EO48" i="2" a="1"/>
  <c r="EO48" i="2" s="1"/>
  <c r="EO69" i="2" a="1"/>
  <c r="EO69" i="2" s="1"/>
  <c r="EN128" i="2" a="1"/>
  <c r="EN128" i="2" s="1"/>
  <c r="EO56" i="2" a="1"/>
  <c r="EO56" i="2" s="1"/>
  <c r="EN25" i="2" a="1"/>
  <c r="EN25" i="2" s="1"/>
  <c r="EN116" i="2" a="1"/>
  <c r="EN116" i="2" s="1"/>
  <c r="EO117" i="2" a="1"/>
  <c r="EO117" i="2" s="1"/>
  <c r="BH59" i="2"/>
  <c r="EO68" i="2" a="1"/>
  <c r="EO68" i="2" s="1"/>
  <c r="BH60" i="2"/>
  <c r="EO118" i="2" a="1"/>
  <c r="EO118" i="2" s="1"/>
  <c r="CA99" i="2"/>
  <c r="EN20" i="2" a="1"/>
  <c r="EN20" i="2" s="1"/>
  <c r="EN31" i="2" a="1"/>
  <c r="EN31" i="2" s="1"/>
  <c r="ER32" i="2" s="1"/>
  <c r="EN88" i="2" a="1"/>
  <c r="EN88" i="2" s="1"/>
  <c r="EN120" i="2" a="1"/>
  <c r="EN120" i="2" s="1"/>
  <c r="EN95" i="2" a="1"/>
  <c r="EN95" i="2" s="1"/>
  <c r="CA78" i="2"/>
  <c r="EN75" i="2" a="1"/>
  <c r="EN75" i="2" s="1"/>
  <c r="BH101" i="2"/>
  <c r="CA77" i="2"/>
  <c r="EN79" i="2" a="1"/>
  <c r="EN79" i="2" s="1"/>
  <c r="EO42" i="2" a="1"/>
  <c r="EO42" i="2" s="1"/>
  <c r="CA62" i="2"/>
  <c r="BH75" i="2"/>
  <c r="CA107" i="2"/>
  <c r="EO9" i="2" a="1"/>
  <c r="EO9" i="2" s="1"/>
  <c r="EN103" i="2" a="1"/>
  <c r="EN103" i="2" s="1"/>
  <c r="EO115" i="2" a="1"/>
  <c r="EO115" i="2" s="1"/>
  <c r="EO12" i="2" a="1"/>
  <c r="EO12" i="2" s="1"/>
  <c r="EN15" i="2" a="1"/>
  <c r="EN15" i="2" s="1"/>
  <c r="CA90" i="2"/>
  <c r="CA66" i="2"/>
  <c r="EO26" i="2" a="1"/>
  <c r="EO26" i="2" s="1"/>
  <c r="EO64" i="2" a="1"/>
  <c r="EO64" i="2" s="1"/>
  <c r="BH16" i="2"/>
  <c r="EN123" i="2" a="1"/>
  <c r="EN123" i="2" s="1"/>
  <c r="CA115" i="2"/>
  <c r="EO23" i="2" a="1"/>
  <c r="EO23" i="2" s="1"/>
  <c r="BH58" i="2"/>
  <c r="CA57" i="2"/>
  <c r="EO53" i="2" a="1"/>
  <c r="EO53" i="2" s="1"/>
  <c r="BH117" i="2"/>
  <c r="CA113" i="2"/>
  <c r="BH70" i="2"/>
  <c r="BH94" i="2"/>
  <c r="BH20" i="2"/>
  <c r="EN58" i="2" a="1"/>
  <c r="EN58" i="2" s="1"/>
  <c r="ER58" i="2" s="1"/>
  <c r="BH69" i="2"/>
  <c r="BH49" i="2"/>
  <c r="EN118" i="2" a="1"/>
  <c r="EN118" i="2" s="1"/>
  <c r="EO28" i="2" a="1"/>
  <c r="EO28" i="2" s="1"/>
  <c r="BH102" i="2"/>
  <c r="EO54" i="2" a="1"/>
  <c r="EO54" i="2" s="1"/>
  <c r="EO46" i="2" a="1"/>
  <c r="EO46" i="2" s="1"/>
  <c r="EO77" i="2" a="1"/>
  <c r="EO77" i="2" s="1"/>
  <c r="EO80" i="2" a="1"/>
  <c r="EO80" i="2" s="1"/>
  <c r="BH125" i="2"/>
  <c r="EN113" i="2" a="1"/>
  <c r="EN113" i="2" s="1"/>
  <c r="BH100" i="2"/>
  <c r="EO120" i="2" a="1"/>
  <c r="EO120" i="2" s="1"/>
  <c r="EO72" i="2" a="1"/>
  <c r="EO72" i="2" s="1"/>
  <c r="EO93" i="2" a="1"/>
  <c r="EO93" i="2" s="1"/>
  <c r="EO14" i="2" a="1"/>
  <c r="EO14" i="2" s="1"/>
  <c r="BH24" i="2"/>
  <c r="EO67" i="2" a="1"/>
  <c r="EO67" i="2" s="1"/>
  <c r="EN5" i="2" a="1"/>
  <c r="EN5" i="2" s="1"/>
  <c r="CA111" i="2"/>
  <c r="CA94" i="2"/>
  <c r="BH95" i="2"/>
  <c r="EN59" i="2" a="1"/>
  <c r="EN59" i="2" s="1"/>
  <c r="EO95" i="2" a="1"/>
  <c r="EO95" i="2" s="1"/>
  <c r="EO39" i="2" a="1"/>
  <c r="EO39" i="2" s="1"/>
  <c r="EO22" i="2" a="1"/>
  <c r="EO22" i="2" s="1"/>
  <c r="EN105" i="2" a="1"/>
  <c r="EN105" i="2" s="1"/>
  <c r="EO113" i="2" a="1"/>
  <c r="EO113" i="2" s="1"/>
  <c r="BH52" i="2"/>
  <c r="BH10" i="2"/>
  <c r="EN55" i="2" a="1"/>
  <c r="EN55" i="2" s="1"/>
  <c r="EO110" i="2" a="1"/>
  <c r="EO110" i="2" s="1"/>
  <c r="EO62" i="2" a="1"/>
  <c r="EO62" i="2" s="1"/>
  <c r="BH46" i="2"/>
  <c r="EO116" i="2" a="1"/>
  <c r="EO116" i="2" s="1"/>
  <c r="CA104" i="2"/>
  <c r="EN62" i="2" a="1"/>
  <c r="EN62" i="2" s="1"/>
  <c r="BH77" i="2"/>
  <c r="BH85" i="2"/>
  <c r="EO63" i="2" a="1"/>
  <c r="EO63" i="2" s="1"/>
  <c r="EO66" i="2" a="1"/>
  <c r="EO66" i="2" s="1"/>
  <c r="CA64" i="2"/>
  <c r="EO4" i="2" a="1"/>
  <c r="EO4" i="2" s="1"/>
  <c r="EO109" i="2" a="1"/>
  <c r="EO109" i="2" s="1"/>
  <c r="EN70" i="2" a="1"/>
  <c r="EN70" i="2" s="1"/>
  <c r="BH120" i="2"/>
  <c r="EO47" i="2" a="1"/>
  <c r="EO47" i="2" s="1"/>
  <c r="EN37" i="2" a="1"/>
  <c r="EN37" i="2" s="1"/>
  <c r="ER37" i="2" s="1"/>
  <c r="EN93" i="2" a="1"/>
  <c r="EN93" i="2" s="1"/>
  <c r="CA102" i="2"/>
  <c r="EO71" i="2" a="1"/>
  <c r="EO71" i="2" s="1"/>
  <c r="BH78" i="2"/>
  <c r="EN68" i="2" a="1"/>
  <c r="EN68" i="2" s="1"/>
  <c r="EN84" i="2" a="1"/>
  <c r="EN84" i="2" s="1"/>
  <c r="BH109" i="2"/>
  <c r="EO33" i="2" a="1"/>
  <c r="EO33" i="2" s="1"/>
  <c r="EO17" i="2" a="1"/>
  <c r="EO17" i="2" s="1"/>
  <c r="EN74" i="2" a="1"/>
  <c r="EN74" i="2" s="1"/>
  <c r="BH82" i="2"/>
  <c r="EN81" i="2" a="1"/>
  <c r="EN81" i="2" s="1"/>
  <c r="ER81" i="2" s="1"/>
  <c r="BH25" i="2"/>
  <c r="EO31" i="2" a="1"/>
  <c r="EO31" i="2" s="1"/>
  <c r="EN119" i="2" a="1"/>
  <c r="EN119" i="2" s="1"/>
  <c r="EO21" i="2" a="1"/>
  <c r="EO21" i="2" s="1"/>
  <c r="EN8" i="2" a="1"/>
  <c r="EN8" i="2" s="1"/>
  <c r="BH23" i="2"/>
  <c r="CA123" i="2"/>
  <c r="CA97" i="2"/>
  <c r="BH122" i="2"/>
  <c r="EO65" i="2" a="1"/>
  <c r="EO65" i="2" s="1"/>
  <c r="EO96" i="2" a="1"/>
  <c r="EO96" i="2" s="1"/>
  <c r="EO8" i="2" a="1"/>
  <c r="EO8" i="2" s="1"/>
  <c r="EN69" i="2" a="1"/>
  <c r="EN69" i="2" s="1"/>
  <c r="CA122" i="2"/>
  <c r="EO57" i="2" a="1"/>
  <c r="EO57" i="2" s="1"/>
  <c r="EO107" i="2" a="1"/>
  <c r="EO107" i="2" s="1"/>
  <c r="CA105" i="2"/>
  <c r="BH74" i="2"/>
  <c r="BH106" i="2"/>
  <c r="EN85" i="2" a="1"/>
  <c r="EN85" i="2" s="1"/>
  <c r="EN21" i="2" a="1"/>
  <c r="EN21" i="2" s="1"/>
  <c r="EO45" i="2" a="1"/>
  <c r="EO45" i="2" s="1"/>
  <c r="EN127" i="2" a="1"/>
  <c r="EN127" i="2" s="1"/>
  <c r="BH92" i="2"/>
  <c r="BH91" i="2"/>
  <c r="BH121" i="2"/>
  <c r="BH90" i="2"/>
  <c r="EO44" i="2" a="1"/>
  <c r="EO44" i="2" s="1"/>
  <c r="EO30" i="2" a="1"/>
  <c r="EO30" i="2" s="1"/>
  <c r="ER35" i="2"/>
  <c r="BH61" i="2"/>
  <c r="BH73" i="2"/>
  <c r="EO121" i="2" a="1"/>
  <c r="EO121" i="2" s="1"/>
  <c r="EN42" i="2" a="1"/>
  <c r="EN42" i="2" s="1"/>
  <c r="BH93" i="2"/>
  <c r="CA110" i="2"/>
  <c r="EN121" i="2" a="1"/>
  <c r="EN121" i="2" s="1"/>
  <c r="CA79" i="2"/>
  <c r="CA71" i="2"/>
  <c r="BH11" i="2"/>
  <c r="EN6" i="2" a="1"/>
  <c r="EN6" i="2" s="1"/>
  <c r="BH62" i="2"/>
  <c r="EO100" i="2" a="1"/>
  <c r="EO100" i="2" s="1"/>
  <c r="EO13" i="2" a="1"/>
  <c r="EO13" i="2" s="1"/>
  <c r="EN66" i="2" a="1"/>
  <c r="EN66" i="2" s="1"/>
  <c r="BH67" i="2"/>
  <c r="BH32" i="2"/>
  <c r="EO11" i="2" a="1"/>
  <c r="EO11" i="2" s="1"/>
  <c r="CA68" i="2"/>
  <c r="EO70" i="2" a="1"/>
  <c r="EO70" i="2" s="1"/>
  <c r="EN61" i="2" a="1"/>
  <c r="EN61" i="2" s="1"/>
  <c r="BH41" i="2"/>
  <c r="EN46" i="2" a="1"/>
  <c r="EN46" i="2" s="1"/>
  <c r="CA106" i="2"/>
  <c r="EN108" i="2" a="1"/>
  <c r="EN108" i="2" s="1"/>
  <c r="EO94" i="2" a="1"/>
  <c r="EO94" i="2" s="1"/>
  <c r="EO58" i="2" a="1"/>
  <c r="EO58" i="2" s="1"/>
  <c r="BH29" i="2"/>
  <c r="BH114" i="2"/>
  <c r="CA84" i="2"/>
  <c r="BH17" i="2"/>
  <c r="EO49" i="2" a="1"/>
  <c r="EO49" i="2" s="1"/>
  <c r="CA70" i="2"/>
  <c r="EN67" i="2" a="1"/>
  <c r="EN67" i="2" s="1"/>
  <c r="ER67" i="2" s="1"/>
  <c r="EO98" i="2" a="1"/>
  <c r="EO98" i="2" s="1"/>
  <c r="EO83" i="2" a="1"/>
  <c r="EO83" i="2" s="1"/>
  <c r="CA69" i="2"/>
  <c r="EO32" i="2" a="1"/>
  <c r="EO32" i="2" s="1"/>
  <c r="BH53" i="2"/>
  <c r="EN13" i="2" a="1"/>
  <c r="EN13" i="2" s="1"/>
  <c r="EN60" i="2" a="1"/>
  <c r="EN60" i="2" s="1"/>
  <c r="ER60" i="2" s="1"/>
  <c r="BH65" i="2"/>
  <c r="BH80" i="2"/>
  <c r="BH118" i="2"/>
  <c r="EN4" i="2" a="1"/>
  <c r="EN4" i="2" s="1"/>
  <c r="EO104" i="2" a="1"/>
  <c r="EO104" i="2" s="1"/>
  <c r="EO106" i="2" a="1"/>
  <c r="EO106" i="2" s="1"/>
  <c r="BH103" i="2"/>
  <c r="BH26" i="2"/>
  <c r="BH27" i="2"/>
  <c r="BH79" i="2"/>
  <c r="EN98" i="2" a="1"/>
  <c r="EN98" i="2" s="1"/>
  <c r="CA119" i="2"/>
  <c r="CA101" i="2"/>
  <c r="EN72" i="2" a="1"/>
  <c r="EN72" i="2" s="1"/>
  <c r="EO34" i="2" a="1"/>
  <c r="EO34" i="2" s="1"/>
  <c r="EO97" i="2" a="1"/>
  <c r="EO97" i="2" s="1"/>
  <c r="EO36" i="2" a="1"/>
  <c r="EO36" i="2" s="1"/>
  <c r="EO81" i="2" a="1"/>
  <c r="EO81" i="2" s="1"/>
  <c r="EN87" i="2" a="1"/>
  <c r="EN87" i="2" s="1"/>
  <c r="EN24" i="2" a="1"/>
  <c r="EN24" i="2" s="1"/>
  <c r="EN19" i="2" a="1"/>
  <c r="EN19" i="2" s="1"/>
  <c r="EN104" i="2" a="1"/>
  <c r="EN104" i="2" s="1"/>
  <c r="CA55" i="2"/>
  <c r="BH112" i="2"/>
  <c r="BH19" i="2"/>
  <c r="BH123" i="2"/>
  <c r="EO37" i="2" a="1"/>
  <c r="EO37" i="2" s="1"/>
  <c r="EN73" i="2" a="1"/>
  <c r="EN73" i="2" s="1"/>
  <c r="ER73" i="2" s="1"/>
  <c r="BH5" i="2"/>
  <c r="EO19" i="2" a="1"/>
  <c r="EO19" i="2" s="1"/>
  <c r="CA73" i="2"/>
  <c r="EO3" i="2" a="1"/>
  <c r="EO3" i="2" s="1"/>
  <c r="EN44" i="2" a="1"/>
  <c r="EN44" i="2" s="1"/>
  <c r="ER44" i="2" s="1"/>
  <c r="BH71" i="2"/>
  <c r="CA93" i="2"/>
  <c r="EN49" i="2" a="1"/>
  <c r="EN49" i="2" s="1"/>
  <c r="ER49" i="2" s="1"/>
  <c r="EO73" i="2" a="1"/>
  <c r="EO73" i="2" s="1"/>
  <c r="EO126" i="2" a="1"/>
  <c r="EO126" i="2" s="1"/>
  <c r="EN96" i="2" a="1"/>
  <c r="EN96" i="2" s="1"/>
  <c r="CA109" i="2"/>
  <c r="CA54" i="2"/>
  <c r="EN125" i="2" a="1"/>
  <c r="EN125" i="2" s="1"/>
  <c r="BH115" i="2"/>
  <c r="BH87" i="2"/>
  <c r="CA98" i="2"/>
  <c r="BH116" i="2"/>
  <c r="BH22" i="2"/>
  <c r="EN76" i="2" a="1"/>
  <c r="EN76" i="2" s="1"/>
  <c r="EN71" i="2" a="1"/>
  <c r="EN71" i="2" s="1"/>
  <c r="BH81" i="2"/>
  <c r="EN45" i="2" a="1"/>
  <c r="EN45" i="2" s="1"/>
  <c r="BH48" i="2"/>
  <c r="EN94" i="2" a="1"/>
  <c r="EN94" i="2" s="1"/>
  <c r="BH35" i="2"/>
  <c r="BH96" i="2"/>
  <c r="EN17" i="2" a="1"/>
  <c r="EN17" i="2" s="1"/>
  <c r="ER18" i="2" s="1"/>
  <c r="CA81" i="2"/>
  <c r="BH36" i="2"/>
  <c r="BH51" i="2"/>
  <c r="CA76" i="2"/>
  <c r="EN22" i="2" a="1"/>
  <c r="EN22" i="2" s="1"/>
  <c r="ER23" i="2" s="1"/>
  <c r="CA114" i="2"/>
  <c r="EO74" i="2" a="1"/>
  <c r="EO74" i="2" s="1"/>
  <c r="BH54" i="2"/>
  <c r="EN82" i="2" a="1"/>
  <c r="EN82" i="2" s="1"/>
  <c r="EN53" i="2" a="1"/>
  <c r="EN53" i="2" s="1"/>
  <c r="ER47" i="2"/>
  <c r="ER29" i="2"/>
  <c r="ER74" i="2"/>
  <c r="EN89" i="2" a="1"/>
  <c r="EN89" i="2" s="1"/>
  <c r="DA127" i="2" a="1"/>
  <c r="DA127" i="2" s="1"/>
  <c r="DB127" i="2" s="1"/>
  <c r="DM127" i="2" a="1"/>
  <c r="DM127" i="2" s="1"/>
  <c r="CS127" i="2" a="1"/>
  <c r="CS127" i="2" s="1"/>
  <c r="DI127" i="2" a="1"/>
  <c r="DI127" i="2" s="1"/>
  <c r="CL127" i="2"/>
  <c r="DE127" i="2" a="1"/>
  <c r="DE127" i="2" s="1"/>
  <c r="DF127" i="2" s="1"/>
  <c r="BH119" i="2"/>
  <c r="EN3" i="2" a="1"/>
  <c r="EN3" i="2" s="1"/>
  <c r="CA100" i="2"/>
  <c r="ER15" i="2"/>
  <c r="EN56" i="2" a="1"/>
  <c r="EN56" i="2" s="1"/>
  <c r="EN86" i="2" a="1"/>
  <c r="EN86" i="2" s="1"/>
  <c r="EO55" i="2" a="1"/>
  <c r="EO55" i="2" s="1"/>
  <c r="EO59" i="2" a="1"/>
  <c r="EO59" i="2" s="1"/>
  <c r="EN50" i="2" a="1"/>
  <c r="EN50" i="2" s="1"/>
  <c r="ER51" i="2" s="1"/>
  <c r="CA85" i="2"/>
  <c r="EN102" i="2" a="1"/>
  <c r="EN102" i="2" s="1"/>
  <c r="EO5" i="2" a="1"/>
  <c r="EO5" i="2" s="1"/>
  <c r="BH66" i="2"/>
  <c r="EO38" i="2" a="1"/>
  <c r="EO38" i="2" s="1"/>
  <c r="CA89" i="2"/>
  <c r="EN99" i="2" a="1"/>
  <c r="EN99" i="2" s="1"/>
  <c r="EN63" i="2" a="1"/>
  <c r="EN63" i="2" s="1"/>
  <c r="ER64" i="2" s="1"/>
  <c r="BH4" i="2"/>
  <c r="BH104" i="2"/>
  <c r="BH110" i="2"/>
  <c r="EN112" i="2" a="1"/>
  <c r="EN112" i="2" s="1"/>
  <c r="BH72" i="2"/>
  <c r="EO90" i="2" a="1"/>
  <c r="EO90" i="2" s="1"/>
  <c r="EO27" i="2" a="1"/>
  <c r="EO27" i="2" s="1"/>
  <c r="CA72" i="2"/>
  <c r="BH127" i="2"/>
  <c r="ER13" i="2"/>
  <c r="BH34" i="2"/>
  <c r="EN10" i="2" a="1"/>
  <c r="EN10" i="2" s="1"/>
  <c r="ER11" i="2" s="1"/>
  <c r="CA50" i="2"/>
  <c r="EN16" i="2" a="1"/>
  <c r="EN16" i="2" s="1"/>
  <c r="EO18" i="2" a="1"/>
  <c r="EO18" i="2" s="1"/>
  <c r="EO102" i="2" a="1"/>
  <c r="EO102" i="2" s="1"/>
  <c r="CA60" i="2"/>
  <c r="EN97" i="2" a="1"/>
  <c r="EN97" i="2" s="1"/>
  <c r="CA88" i="2"/>
  <c r="BH84" i="2"/>
  <c r="CA51" i="2"/>
  <c r="EN78" i="2" a="1"/>
  <c r="EN78" i="2" s="1"/>
  <c r="ER79" i="2" s="1"/>
  <c r="EO91" i="2" a="1"/>
  <c r="EO91" i="2" s="1"/>
  <c r="ER28" i="2"/>
  <c r="EN30" i="2" a="1"/>
  <c r="EN30" i="2" s="1"/>
  <c r="ER31" i="2" s="1"/>
  <c r="EN101" i="2" a="1"/>
  <c r="EN101" i="2" s="1"/>
  <c r="CA58" i="2"/>
  <c r="EO79" i="2" a="1"/>
  <c r="EO79" i="2" s="1"/>
  <c r="DQ75" i="2" a="1"/>
  <c r="DQ75" i="2" s="1"/>
  <c r="DA75" i="2" a="1"/>
  <c r="DA75" i="2" s="1"/>
  <c r="DE75" i="2" a="1"/>
  <c r="DE75" i="2" s="1"/>
  <c r="DI75" i="2" a="1"/>
  <c r="DI75" i="2" s="1"/>
  <c r="CW75" i="2" a="1"/>
  <c r="CW75" i="2" s="1"/>
  <c r="CO75" i="2" a="1"/>
  <c r="CO75" i="2" s="1"/>
  <c r="CL75" i="2"/>
  <c r="DM75" i="2" a="1"/>
  <c r="DM75" i="2" s="1"/>
  <c r="CS75" i="2" a="1"/>
  <c r="CS75" i="2" s="1"/>
  <c r="DE59" i="2" a="1"/>
  <c r="DE59" i="2" s="1"/>
  <c r="DQ59" i="2" a="1"/>
  <c r="DQ59" i="2" s="1"/>
  <c r="CS59" i="2" a="1"/>
  <c r="CS59" i="2" s="1"/>
  <c r="CT59" i="2" s="1"/>
  <c r="CW59" i="2" a="1"/>
  <c r="CW59" i="2" s="1"/>
  <c r="DA59" i="2" a="1"/>
  <c r="DA59" i="2" s="1"/>
  <c r="DI59" i="2" a="1"/>
  <c r="DI59" i="2" s="1"/>
  <c r="DJ59" i="2" s="1"/>
  <c r="CO59" i="2" a="1"/>
  <c r="CO59" i="2" s="1"/>
  <c r="DM59" i="2" a="1"/>
  <c r="DM59" i="2" s="1"/>
  <c r="CL59" i="2"/>
  <c r="EQ92" i="2"/>
  <c r="ER92" i="2"/>
  <c r="DM83" i="2" a="1"/>
  <c r="DM83" i="2" s="1"/>
  <c r="CO83" i="2" a="1"/>
  <c r="CO83" i="2" s="1"/>
  <c r="CL83" i="2"/>
  <c r="CS83" i="2" a="1"/>
  <c r="CS83" i="2" s="1"/>
  <c r="DA83" i="2" a="1"/>
  <c r="DA83" i="2" s="1"/>
  <c r="DE83" i="2" a="1"/>
  <c r="DE83" i="2" s="1"/>
  <c r="DI83" i="2" a="1"/>
  <c r="DI83" i="2" s="1"/>
  <c r="DQ83" i="2" a="1"/>
  <c r="DQ83" i="2" s="1"/>
  <c r="CW83" i="2" a="1"/>
  <c r="CW83" i="2" s="1"/>
  <c r="DE65" i="2" a="1"/>
  <c r="DE65" i="2" s="1"/>
  <c r="DA65" i="2" a="1"/>
  <c r="DA65" i="2" s="1"/>
  <c r="CO65" i="2" a="1"/>
  <c r="CO65" i="2" s="1"/>
  <c r="CS65" i="2" a="1"/>
  <c r="CS65" i="2" s="1"/>
  <c r="DI65" i="2" a="1"/>
  <c r="DI65" i="2" s="1"/>
  <c r="CW65" i="2" a="1"/>
  <c r="CW65" i="2" s="1"/>
  <c r="CL65" i="2"/>
  <c r="DM65" i="2" a="1"/>
  <c r="DM65" i="2" s="1"/>
  <c r="DQ65" i="2" a="1"/>
  <c r="DQ65" i="2" s="1"/>
  <c r="DA125" i="2" a="1"/>
  <c r="DA125" i="2" s="1"/>
  <c r="CO125" i="2" a="1"/>
  <c r="CO125" i="2" s="1"/>
  <c r="DE125" i="2" a="1"/>
  <c r="DE125" i="2" s="1"/>
  <c r="CS125" i="2" a="1"/>
  <c r="CS125" i="2" s="1"/>
  <c r="CL125" i="2"/>
  <c r="CW125" i="2" a="1"/>
  <c r="CW125" i="2" s="1"/>
  <c r="DI125" i="2" a="1"/>
  <c r="DI125" i="2" s="1"/>
  <c r="DM125" i="2" a="1"/>
  <c r="DM125" i="2" s="1"/>
  <c r="DQ125" i="2" a="1"/>
  <c r="DQ125" i="2" s="1"/>
  <c r="EQ124" i="2"/>
  <c r="ER124" i="2"/>
  <c r="ED124" i="2"/>
  <c r="DE56" i="2" a="1"/>
  <c r="DE56" i="2" s="1"/>
  <c r="CW56" i="2" a="1"/>
  <c r="CW56" i="2" s="1"/>
  <c r="CS56" i="2" a="1"/>
  <c r="CS56" i="2" s="1"/>
  <c r="DM56" i="2" a="1"/>
  <c r="DM56" i="2" s="1"/>
  <c r="DQ56" i="2" a="1"/>
  <c r="DQ56" i="2" s="1"/>
  <c r="DA56" i="2" a="1"/>
  <c r="DA56" i="2" s="1"/>
  <c r="CO56" i="2" a="1"/>
  <c r="CO56" i="2" s="1"/>
  <c r="DI56" i="2" a="1"/>
  <c r="DI56" i="2" s="1"/>
  <c r="CL56" i="2"/>
  <c r="DE103" i="2" a="1"/>
  <c r="DE103" i="2" s="1"/>
  <c r="CW103" i="2" a="1"/>
  <c r="CW103" i="2" s="1"/>
  <c r="CS103" i="2" a="1"/>
  <c r="CS103" i="2" s="1"/>
  <c r="CO103" i="2" a="1"/>
  <c r="CO103" i="2" s="1"/>
  <c r="DA103" i="2" a="1"/>
  <c r="DA103" i="2" s="1"/>
  <c r="CL103" i="2"/>
  <c r="DM103" i="2" a="1"/>
  <c r="DM103" i="2" s="1"/>
  <c r="DI103" i="2" a="1"/>
  <c r="DI103" i="2" s="1"/>
  <c r="DQ103" i="2" a="1"/>
  <c r="DQ103" i="2" s="1"/>
  <c r="DI86" i="2" a="1"/>
  <c r="DI86" i="2" s="1"/>
  <c r="DM86" i="2" a="1"/>
  <c r="DM86" i="2" s="1"/>
  <c r="CS86" i="2" a="1"/>
  <c r="CS86" i="2" s="1"/>
  <c r="CL86" i="2"/>
  <c r="DQ86" i="2" a="1"/>
  <c r="DQ86" i="2" s="1"/>
  <c r="DA86" i="2" a="1"/>
  <c r="DA86" i="2" s="1"/>
  <c r="DE86" i="2" a="1"/>
  <c r="DE86" i="2" s="1"/>
  <c r="CO86" i="2" a="1"/>
  <c r="CO86" i="2" s="1"/>
  <c r="CW86" i="2" a="1"/>
  <c r="CW86" i="2" s="1"/>
  <c r="ER36" i="2"/>
  <c r="ER42" i="2"/>
  <c r="DE110" i="2" a="1"/>
  <c r="DE110" i="2" s="1"/>
  <c r="CO110" i="2" a="1"/>
  <c r="CO110" i="2" s="1"/>
  <c r="DI110" i="2" a="1"/>
  <c r="DI110" i="2" s="1"/>
  <c r="CL110" i="2"/>
  <c r="DM110" i="2" a="1"/>
  <c r="DM110" i="2" s="1"/>
  <c r="CS110" i="2" a="1"/>
  <c r="CS110" i="2" s="1"/>
  <c r="CT110" i="2" s="1"/>
  <c r="CW110" i="2" a="1"/>
  <c r="CW110" i="2" s="1"/>
  <c r="CX110" i="2" s="1"/>
  <c r="DQ110" i="2" a="1"/>
  <c r="DQ110" i="2" s="1"/>
  <c r="DA110" i="2" a="1"/>
  <c r="DA110" i="2" s="1"/>
  <c r="ED121" i="2"/>
  <c r="ER121" i="2"/>
  <c r="EQ121" i="2"/>
  <c r="ER21" i="2"/>
  <c r="CL104" i="2"/>
  <c r="DA104" i="2" a="1"/>
  <c r="DA104" i="2" s="1"/>
  <c r="CS104" i="2" a="1"/>
  <c r="CS104" i="2" s="1"/>
  <c r="DI104" i="2" a="1"/>
  <c r="DI104" i="2" s="1"/>
  <c r="DE104" i="2" a="1"/>
  <c r="DE104" i="2" s="1"/>
  <c r="CO104" i="2" a="1"/>
  <c r="CO104" i="2" s="1"/>
  <c r="DM104" i="2" a="1"/>
  <c r="DM104" i="2" s="1"/>
  <c r="DQ104" i="2" a="1"/>
  <c r="DQ104" i="2" s="1"/>
  <c r="CW104" i="2" a="1"/>
  <c r="CW104" i="2" s="1"/>
  <c r="EQ87" i="2"/>
  <c r="ER87" i="2"/>
  <c r="ER22" i="2"/>
  <c r="ER53" i="2"/>
  <c r="CT127" i="2"/>
  <c r="CO127" i="2" a="1"/>
  <c r="CO127" i="2" s="1"/>
  <c r="BH55" i="2"/>
  <c r="BB128" i="2"/>
  <c r="BI121" i="2"/>
  <c r="BI23" i="2"/>
  <c r="AW128" i="2"/>
  <c r="BI9" i="2"/>
  <c r="BQ128" i="2"/>
  <c r="BI81" i="2"/>
  <c r="AZ128" i="2"/>
  <c r="BI11" i="2"/>
  <c r="BI87" i="2"/>
  <c r="BI12" i="2"/>
  <c r="BI64" i="2"/>
  <c r="BI82" i="2"/>
  <c r="BI105" i="2"/>
  <c r="BI66" i="2"/>
  <c r="BI71" i="2"/>
  <c r="BA128" i="2"/>
  <c r="BI116" i="2"/>
  <c r="BO128" i="2"/>
  <c r="BI118" i="2"/>
  <c r="BI72" i="2"/>
  <c r="BU128" i="2"/>
  <c r="BI51" i="2"/>
  <c r="BI41" i="2"/>
  <c r="BI97" i="2"/>
  <c r="BM128" i="2"/>
  <c r="BI36" i="2"/>
  <c r="BI45" i="2"/>
  <c r="BI80" i="2"/>
  <c r="AY128" i="2"/>
  <c r="BI28" i="2"/>
  <c r="BI119" i="2"/>
  <c r="BI55" i="2"/>
  <c r="BI63" i="2"/>
  <c r="BJ128" i="2"/>
  <c r="BI43" i="2"/>
  <c r="BK128" i="2"/>
  <c r="BI76" i="2"/>
  <c r="BI44" i="2"/>
  <c r="BI120" i="2"/>
  <c r="BI58" i="2"/>
  <c r="BI46" i="2"/>
  <c r="BI20" i="2"/>
  <c r="BI103" i="2"/>
  <c r="BI39" i="2"/>
  <c r="BI128" i="2"/>
  <c r="BI67" i="2"/>
  <c r="BC128" i="2"/>
  <c r="BI47" i="2"/>
  <c r="BI85" i="2"/>
  <c r="BI5" i="2"/>
  <c r="BI40" i="2"/>
  <c r="BI14" i="2"/>
  <c r="BI42" i="2"/>
  <c r="BI48" i="2"/>
  <c r="BI8" i="2"/>
  <c r="BI84" i="2"/>
  <c r="BI17" i="2"/>
  <c r="BI49" i="2"/>
  <c r="BI70" i="2"/>
  <c r="BI26" i="2"/>
  <c r="BI29" i="2"/>
  <c r="BI53" i="2"/>
  <c r="BI79" i="2"/>
  <c r="BI24" i="2"/>
  <c r="BI27" i="2"/>
  <c r="AX128" i="2"/>
  <c r="BI25" i="2"/>
  <c r="BI100" i="2"/>
  <c r="BI68" i="2"/>
  <c r="BI95" i="2"/>
  <c r="AV128" i="2"/>
  <c r="BI122" i="2"/>
  <c r="BI73" i="2"/>
  <c r="BI4" i="2"/>
  <c r="BI38" i="2"/>
  <c r="BI32" i="2"/>
  <c r="BI92" i="2"/>
  <c r="BI60" i="2"/>
  <c r="BI21" i="2"/>
  <c r="BI93" i="2"/>
  <c r="BI13" i="2"/>
  <c r="BI102" i="2"/>
  <c r="BI52" i="2"/>
  <c r="BY128" i="2"/>
  <c r="BI37" i="2"/>
  <c r="BI108" i="2"/>
  <c r="BI96" i="2"/>
  <c r="BH128" i="2"/>
  <c r="BI91" i="2"/>
  <c r="BI83" i="2"/>
  <c r="BI107" i="2"/>
  <c r="BI88" i="2"/>
  <c r="BI106" i="2"/>
  <c r="BI109" i="2"/>
  <c r="BI74" i="2"/>
  <c r="BI78" i="2"/>
  <c r="BI10" i="2"/>
  <c r="BI33" i="2"/>
  <c r="BI117" i="2"/>
  <c r="BI110" i="2"/>
  <c r="BS128" i="2"/>
  <c r="BI75" i="2"/>
  <c r="BI112" i="2"/>
  <c r="BI98" i="2"/>
  <c r="BW128" i="2"/>
  <c r="BI65" i="2"/>
  <c r="BI94" i="2"/>
  <c r="BI114" i="2"/>
  <c r="BI89" i="2"/>
  <c r="BI90" i="2"/>
  <c r="BI16" i="2"/>
  <c r="BI35" i="2"/>
  <c r="BI57" i="2"/>
  <c r="BI56" i="2"/>
  <c r="BI31" i="2"/>
  <c r="BI18" i="2"/>
  <c r="BI62" i="2"/>
  <c r="BI115" i="2"/>
  <c r="BI34" i="2"/>
  <c r="BI86" i="2"/>
  <c r="BI22" i="2"/>
  <c r="BI104" i="2"/>
  <c r="CA128" i="2"/>
  <c r="CS128" i="2" s="1" a="1"/>
  <c r="CS128" i="2" s="1"/>
  <c r="BI69" i="2"/>
  <c r="BI19" i="2"/>
  <c r="BI111" i="2"/>
  <c r="AP128" i="2"/>
  <c r="BI30" i="2"/>
  <c r="BI6" i="2"/>
  <c r="BI99" i="2"/>
  <c r="BI15" i="2"/>
  <c r="BI101" i="2"/>
  <c r="BI113" i="2"/>
  <c r="BI77" i="2"/>
  <c r="BI7" i="2"/>
  <c r="BI59" i="2"/>
  <c r="BI61" i="2"/>
  <c r="CK128" i="2"/>
  <c r="CN128" i="2" s="1"/>
  <c r="BI50" i="2"/>
  <c r="BI54" i="2"/>
  <c r="BI123" i="2"/>
  <c r="BI124" i="2"/>
  <c r="BH56" i="2"/>
  <c r="BI125" i="2"/>
  <c r="BI126" i="2"/>
  <c r="EO60" i="2" a="1"/>
  <c r="EO60" i="2" s="1"/>
  <c r="EN126" i="2" a="1"/>
  <c r="EN126" i="2" s="1"/>
  <c r="CA96" i="2"/>
  <c r="BH126" i="2"/>
  <c r="EO82" i="2" a="1"/>
  <c r="EO82" i="2" s="1"/>
  <c r="BH64" i="2"/>
  <c r="CA82" i="2"/>
  <c r="CA126" i="2"/>
  <c r="EN38" i="2" a="1"/>
  <c r="EN38" i="2" s="1"/>
  <c r="ER38" i="2" s="1"/>
  <c r="BH63" i="2"/>
  <c r="EN115" i="2" a="1"/>
  <c r="EN115" i="2" s="1"/>
  <c r="CA95" i="2"/>
  <c r="EN100" i="2" a="1"/>
  <c r="EN100" i="2" s="1"/>
  <c r="EN54" i="2" a="1"/>
  <c r="EN54" i="2" s="1"/>
  <c r="ER54" i="2" s="1"/>
  <c r="BH28" i="2"/>
  <c r="CA124" i="2"/>
  <c r="CA112" i="2"/>
  <c r="BH33" i="2"/>
  <c r="BH124" i="2"/>
  <c r="EN26" i="2" a="1"/>
  <c r="EN26" i="2" s="1"/>
  <c r="ER26" i="2" s="1"/>
  <c r="EO128" i="2" a="1"/>
  <c r="EO128" i="2" s="1"/>
  <c r="DI68" i="2" a="1"/>
  <c r="DI68" i="2" s="1"/>
  <c r="CL68" i="2"/>
  <c r="CW68" i="2" a="1"/>
  <c r="CW68" i="2" s="1"/>
  <c r="CO68" i="2" a="1"/>
  <c r="CO68" i="2" s="1"/>
  <c r="DQ68" i="2" a="1"/>
  <c r="DQ68" i="2" s="1"/>
  <c r="DE68" i="2" a="1"/>
  <c r="DE68" i="2" s="1"/>
  <c r="DM68" i="2" a="1"/>
  <c r="DM68" i="2" s="1"/>
  <c r="CS68" i="2" a="1"/>
  <c r="CS68" i="2" s="1"/>
  <c r="DA68" i="2" a="1"/>
  <c r="DA68" i="2" s="1"/>
  <c r="CO106" i="2" a="1"/>
  <c r="CO106" i="2" s="1"/>
  <c r="CW106" i="2" a="1"/>
  <c r="CW106" i="2" s="1"/>
  <c r="DE106" i="2" a="1"/>
  <c r="DE106" i="2" s="1"/>
  <c r="CS106" i="2" a="1"/>
  <c r="CS106" i="2" s="1"/>
  <c r="DA106" i="2" a="1"/>
  <c r="DA106" i="2" s="1"/>
  <c r="CL106" i="2"/>
  <c r="DI106" i="2" a="1"/>
  <c r="DI106" i="2" s="1"/>
  <c r="DQ106" i="2" a="1"/>
  <c r="DQ106" i="2" s="1"/>
  <c r="DM106" i="2" a="1"/>
  <c r="DM106" i="2" s="1"/>
  <c r="ED108" i="2"/>
  <c r="ER108" i="2"/>
  <c r="EQ108" i="2"/>
  <c r="DE84" i="2" a="1"/>
  <c r="DE84" i="2" s="1"/>
  <c r="DQ84" i="2" a="1"/>
  <c r="DQ84" i="2" s="1"/>
  <c r="CW84" i="2" a="1"/>
  <c r="CW84" i="2" s="1"/>
  <c r="CL84" i="2"/>
  <c r="DI84" i="2" a="1"/>
  <c r="DI84" i="2" s="1"/>
  <c r="DM84" i="2" a="1"/>
  <c r="DM84" i="2" s="1"/>
  <c r="CO84" i="2" a="1"/>
  <c r="CO84" i="2" s="1"/>
  <c r="CS84" i="2" a="1"/>
  <c r="CS84" i="2" s="1"/>
  <c r="DA84" i="2" a="1"/>
  <c r="DA84" i="2" s="1"/>
  <c r="DI70" i="2" a="1"/>
  <c r="DI70" i="2" s="1"/>
  <c r="CW70" i="2" a="1"/>
  <c r="CW70" i="2" s="1"/>
  <c r="DM70" i="2" a="1"/>
  <c r="DM70" i="2" s="1"/>
  <c r="DQ70" i="2" a="1"/>
  <c r="DQ70" i="2" s="1"/>
  <c r="CS70" i="2" a="1"/>
  <c r="CS70" i="2" s="1"/>
  <c r="CL70" i="2"/>
  <c r="DE70" i="2" a="1"/>
  <c r="DE70" i="2" s="1"/>
  <c r="DA70" i="2" a="1"/>
  <c r="DA70" i="2" s="1"/>
  <c r="CO70" i="2" a="1"/>
  <c r="CO70" i="2" s="1"/>
  <c r="DI69" i="2" a="1"/>
  <c r="DI69" i="2" s="1"/>
  <c r="CS69" i="2" a="1"/>
  <c r="CS69" i="2" s="1"/>
  <c r="CL69" i="2"/>
  <c r="DM69" i="2" a="1"/>
  <c r="DM69" i="2" s="1"/>
  <c r="DQ69" i="2" a="1"/>
  <c r="DQ69" i="2" s="1"/>
  <c r="CW69" i="2" a="1"/>
  <c r="CW69" i="2" s="1"/>
  <c r="CO69" i="2" a="1"/>
  <c r="CO69" i="2" s="1"/>
  <c r="DA69" i="2" a="1"/>
  <c r="DA69" i="2" s="1"/>
  <c r="DE69" i="2" a="1"/>
  <c r="DE69" i="2" s="1"/>
  <c r="ER4" i="2"/>
  <c r="ED4" i="2"/>
  <c r="EP4" i="2" s="1"/>
  <c r="ER98" i="2"/>
  <c r="EQ98" i="2"/>
  <c r="CL119" i="2"/>
  <c r="DI119" i="2" a="1"/>
  <c r="DI119" i="2" s="1"/>
  <c r="DA119" i="2" a="1"/>
  <c r="DA119" i="2" s="1"/>
  <c r="DE119" i="2" a="1"/>
  <c r="DE119" i="2" s="1"/>
  <c r="CW119" i="2" a="1"/>
  <c r="CW119" i="2" s="1"/>
  <c r="CS119" i="2" a="1"/>
  <c r="CS119" i="2" s="1"/>
  <c r="DM119" i="2" a="1"/>
  <c r="DM119" i="2" s="1"/>
  <c r="DQ119" i="2" a="1"/>
  <c r="DQ119" i="2" s="1"/>
  <c r="CO119" i="2" a="1"/>
  <c r="CO119" i="2" s="1"/>
  <c r="CW79" i="2" a="1"/>
  <c r="CW79" i="2" s="1"/>
  <c r="CL79" i="2"/>
  <c r="DI79" i="2" a="1"/>
  <c r="DI79" i="2" s="1"/>
  <c r="CO79" i="2" a="1"/>
  <c r="CO79" i="2" s="1"/>
  <c r="DM79" i="2" a="1"/>
  <c r="DM79" i="2" s="1"/>
  <c r="DQ79" i="2" a="1"/>
  <c r="DQ79" i="2" s="1"/>
  <c r="DA79" i="2" a="1"/>
  <c r="DA79" i="2" s="1"/>
  <c r="DE79" i="2" a="1"/>
  <c r="DE79" i="2" s="1"/>
  <c r="CS79" i="2" a="1"/>
  <c r="CS79" i="2" s="1"/>
  <c r="ER10" i="2"/>
  <c r="DM50" i="2" a="1"/>
  <c r="DM50" i="2" s="1"/>
  <c r="DA50" i="2" a="1"/>
  <c r="DA50" i="2" s="1"/>
  <c r="CW50" i="2" a="1"/>
  <c r="CW50" i="2" s="1"/>
  <c r="DQ50" i="2" a="1"/>
  <c r="DQ50" i="2" s="1"/>
  <c r="CL50" i="2"/>
  <c r="DI50" i="2" a="1"/>
  <c r="DI50" i="2" s="1"/>
  <c r="DE50" i="2" a="1"/>
  <c r="DE50" i="2" s="1"/>
  <c r="CO50" i="2" a="1"/>
  <c r="CO50" i="2" s="1"/>
  <c r="CS50" i="2" a="1"/>
  <c r="CS50" i="2" s="1"/>
  <c r="CM50" i="2"/>
  <c r="ER16" i="2"/>
  <c r="CO60" i="2" a="1"/>
  <c r="CO60" i="2" s="1"/>
  <c r="DA60" i="2" a="1"/>
  <c r="DA60" i="2" s="1"/>
  <c r="DI60" i="2" a="1"/>
  <c r="DI60" i="2" s="1"/>
  <c r="DM60" i="2" a="1"/>
  <c r="DM60" i="2" s="1"/>
  <c r="CM60" i="2"/>
  <c r="DQ60" i="2" a="1"/>
  <c r="DQ60" i="2" s="1"/>
  <c r="DE60" i="2" a="1"/>
  <c r="DE60" i="2" s="1"/>
  <c r="CS60" i="2" a="1"/>
  <c r="CS60" i="2" s="1"/>
  <c r="CW60" i="2" a="1"/>
  <c r="CW60" i="2" s="1"/>
  <c r="CL60" i="2"/>
  <c r="EQ97" i="2"/>
  <c r="ER97" i="2"/>
  <c r="CL88" i="2"/>
  <c r="CW88" i="2" a="1"/>
  <c r="CW88" i="2" s="1"/>
  <c r="DA88" i="2" a="1"/>
  <c r="DA88" i="2" s="1"/>
  <c r="DI88" i="2" a="1"/>
  <c r="DI88" i="2" s="1"/>
  <c r="DQ88" i="2" a="1"/>
  <c r="DQ88" i="2" s="1"/>
  <c r="DE88" i="2" a="1"/>
  <c r="DE88" i="2" s="1"/>
  <c r="DM88" i="2" a="1"/>
  <c r="DM88" i="2" s="1"/>
  <c r="CS88" i="2" a="1"/>
  <c r="CS88" i="2" s="1"/>
  <c r="CM88" i="2"/>
  <c r="CO88" i="2" a="1"/>
  <c r="CO88" i="2" s="1"/>
  <c r="CL51" i="2"/>
  <c r="DE51" i="2" a="1"/>
  <c r="DE51" i="2" s="1"/>
  <c r="CS51" i="2" a="1"/>
  <c r="CS51" i="2" s="1"/>
  <c r="DQ51" i="2" a="1"/>
  <c r="DQ51" i="2" s="1"/>
  <c r="DI51" i="2" a="1"/>
  <c r="DI51" i="2" s="1"/>
  <c r="DM51" i="2" a="1"/>
  <c r="DM51" i="2" s="1"/>
  <c r="DA51" i="2" a="1"/>
  <c r="DA51" i="2" s="1"/>
  <c r="CW51" i="2" a="1"/>
  <c r="CW51" i="2" s="1"/>
  <c r="CM51" i="2"/>
  <c r="CO51" i="2" a="1"/>
  <c r="CO51" i="2" s="1"/>
  <c r="ER78" i="2"/>
  <c r="DJ127" i="2"/>
  <c r="DL127" i="2"/>
  <c r="DQ52" i="2" a="1"/>
  <c r="DQ52" i="2" s="1"/>
  <c r="DI52" i="2" a="1"/>
  <c r="DI52" i="2" s="1"/>
  <c r="DA52" i="2" a="1"/>
  <c r="DA52" i="2" s="1"/>
  <c r="CS52" i="2" a="1"/>
  <c r="CS52" i="2" s="1"/>
  <c r="CW52" i="2" a="1"/>
  <c r="CW52" i="2" s="1"/>
  <c r="DM52" i="2" a="1"/>
  <c r="DM52" i="2" s="1"/>
  <c r="CL52" i="2"/>
  <c r="CM52" i="2"/>
  <c r="DE52" i="2" a="1"/>
  <c r="DE52" i="2" s="1"/>
  <c r="CO52" i="2" a="1"/>
  <c r="CO52" i="2" s="1"/>
  <c r="CS117" i="2" a="1"/>
  <c r="CS117" i="2" s="1"/>
  <c r="CM117" i="2"/>
  <c r="DA117" i="2" a="1"/>
  <c r="DA117" i="2" s="1"/>
  <c r="DI117" i="2" a="1"/>
  <c r="DI117" i="2" s="1"/>
  <c r="CW117" i="2" a="1"/>
  <c r="CW117" i="2" s="1"/>
  <c r="DE117" i="2" a="1"/>
  <c r="DE117" i="2" s="1"/>
  <c r="CO117" i="2" a="1"/>
  <c r="CO117" i="2" s="1"/>
  <c r="DM117" i="2" a="1"/>
  <c r="DM117" i="2" s="1"/>
  <c r="DQ117" i="2" a="1"/>
  <c r="DQ117" i="2" s="1"/>
  <c r="CL117" i="2"/>
  <c r="EQ104" i="2"/>
  <c r="ER104" i="2"/>
  <c r="ED104" i="2"/>
  <c r="CL55" i="2"/>
  <c r="CM55" i="2"/>
  <c r="CW55" i="2" a="1"/>
  <c r="CW55" i="2" s="1"/>
  <c r="DM55" i="2" a="1"/>
  <c r="DM55" i="2" s="1"/>
  <c r="CO55" i="2" a="1"/>
  <c r="CO55" i="2" s="1"/>
  <c r="DI55" i="2" a="1"/>
  <c r="DI55" i="2" s="1"/>
  <c r="CS55" i="2" a="1"/>
  <c r="CS55" i="2" s="1"/>
  <c r="DQ55" i="2" a="1"/>
  <c r="DQ55" i="2" s="1"/>
  <c r="DE55" i="2" a="1"/>
  <c r="DE55" i="2" s="1"/>
  <c r="DA55" i="2" a="1"/>
  <c r="DA55" i="2" s="1"/>
  <c r="DA73" i="2" a="1"/>
  <c r="DA73" i="2" s="1"/>
  <c r="CS73" i="2" a="1"/>
  <c r="CS73" i="2" s="1"/>
  <c r="DI73" i="2" a="1"/>
  <c r="DI73" i="2" s="1"/>
  <c r="CW73" i="2" a="1"/>
  <c r="CW73" i="2" s="1"/>
  <c r="DE73" i="2" a="1"/>
  <c r="DE73" i="2" s="1"/>
  <c r="CO73" i="2" a="1"/>
  <c r="CO73" i="2" s="1"/>
  <c r="CL73" i="2"/>
  <c r="DQ73" i="2" a="1"/>
  <c r="DQ73" i="2" s="1"/>
  <c r="DM73" i="2" a="1"/>
  <c r="DM73" i="2" s="1"/>
  <c r="DN73" i="2" s="1"/>
  <c r="CM73" i="2"/>
  <c r="CO93" i="2" a="1"/>
  <c r="CO93" i="2" s="1"/>
  <c r="CS93" i="2" a="1"/>
  <c r="CS93" i="2" s="1"/>
  <c r="DQ93" i="2" a="1"/>
  <c r="DQ93" i="2" s="1"/>
  <c r="CW93" i="2" a="1"/>
  <c r="CW93" i="2" s="1"/>
  <c r="CM93" i="2"/>
  <c r="DE93" i="2" a="1"/>
  <c r="DE93" i="2" s="1"/>
  <c r="DA93" i="2" a="1"/>
  <c r="DA93" i="2" s="1"/>
  <c r="DI93" i="2" a="1"/>
  <c r="DI93" i="2" s="1"/>
  <c r="CL93" i="2"/>
  <c r="DM93" i="2" a="1"/>
  <c r="DM93" i="2" s="1"/>
  <c r="EQ96" i="2"/>
  <c r="ER96" i="2"/>
  <c r="DQ109" i="2" a="1"/>
  <c r="DQ109" i="2" s="1"/>
  <c r="DE109" i="2" a="1"/>
  <c r="DE109" i="2" s="1"/>
  <c r="CM109" i="2"/>
  <c r="CO109" i="2" a="1"/>
  <c r="CO109" i="2" s="1"/>
  <c r="CS109" i="2" a="1"/>
  <c r="CS109" i="2" s="1"/>
  <c r="CW109" i="2" a="1"/>
  <c r="CW109" i="2" s="1"/>
  <c r="DI109" i="2" a="1"/>
  <c r="DI109" i="2" s="1"/>
  <c r="DM109" i="2" a="1"/>
  <c r="DM109" i="2" s="1"/>
  <c r="CL109" i="2"/>
  <c r="DA109" i="2" a="1"/>
  <c r="DA109" i="2" s="1"/>
  <c r="DE54" i="2" a="1"/>
  <c r="DE54" i="2" s="1"/>
  <c r="DA54" i="2" a="1"/>
  <c r="DA54" i="2" s="1"/>
  <c r="CO54" i="2" a="1"/>
  <c r="CO54" i="2" s="1"/>
  <c r="CS54" i="2" a="1"/>
  <c r="CS54" i="2" s="1"/>
  <c r="CL54" i="2"/>
  <c r="DI54" i="2" a="1"/>
  <c r="DI54" i="2" s="1"/>
  <c r="CM54" i="2"/>
  <c r="DM54" i="2" a="1"/>
  <c r="DM54" i="2" s="1"/>
  <c r="CW54" i="2" a="1"/>
  <c r="CW54" i="2" s="1"/>
  <c r="DQ54" i="2" a="1"/>
  <c r="DQ54" i="2" s="1"/>
  <c r="ER125" i="2"/>
  <c r="EQ125" i="2"/>
  <c r="ED125" i="2"/>
  <c r="DE98" i="2" a="1"/>
  <c r="DE98" i="2" s="1"/>
  <c r="CO98" i="2" a="1"/>
  <c r="CO98" i="2" s="1"/>
  <c r="CW98" i="2" a="1"/>
  <c r="CW98" i="2" s="1"/>
  <c r="DA98" i="2" a="1"/>
  <c r="DA98" i="2" s="1"/>
  <c r="DI98" i="2" a="1"/>
  <c r="DI98" i="2" s="1"/>
  <c r="CS98" i="2" a="1"/>
  <c r="CS98" i="2" s="1"/>
  <c r="CL98" i="2"/>
  <c r="CM98" i="2"/>
  <c r="DM98" i="2" a="1"/>
  <c r="DM98" i="2" s="1"/>
  <c r="DQ98" i="2" a="1"/>
  <c r="DQ98" i="2" s="1"/>
  <c r="ER76" i="2"/>
  <c r="ER71" i="2"/>
  <c r="CL101" i="2"/>
  <c r="CS101" i="2" a="1"/>
  <c r="CS101" i="2" s="1"/>
  <c r="DM101" i="2" a="1"/>
  <c r="DM101" i="2" s="1"/>
  <c r="DI101" i="2" a="1"/>
  <c r="DI101" i="2" s="1"/>
  <c r="DQ101" i="2" a="1"/>
  <c r="DQ101" i="2" s="1"/>
  <c r="CO101" i="2" a="1"/>
  <c r="CO101" i="2" s="1"/>
  <c r="CP101" i="2" s="1"/>
  <c r="DE101" i="2" a="1"/>
  <c r="DE101" i="2" s="1"/>
  <c r="CW101" i="2" a="1"/>
  <c r="CW101" i="2" s="1"/>
  <c r="DA101" i="2" a="1"/>
  <c r="DA101" i="2" s="1"/>
  <c r="CM101" i="2"/>
  <c r="DA71" i="2" a="1"/>
  <c r="DA71" i="2" s="1"/>
  <c r="DE71" i="2" a="1"/>
  <c r="DE71" i="2" s="1"/>
  <c r="DI71" i="2" a="1"/>
  <c r="DI71" i="2" s="1"/>
  <c r="CL71" i="2"/>
  <c r="CS71" i="2" a="1"/>
  <c r="CS71" i="2" s="1"/>
  <c r="CM71" i="2"/>
  <c r="CW71" i="2" a="1"/>
  <c r="CW71" i="2" s="1"/>
  <c r="DQ71" i="2" a="1"/>
  <c r="DQ71" i="2" s="1"/>
  <c r="DM71" i="2" a="1"/>
  <c r="DM71" i="2" s="1"/>
  <c r="CO71" i="2" a="1"/>
  <c r="CO71" i="2" s="1"/>
  <c r="ER62" i="2"/>
  <c r="ER77" i="2"/>
  <c r="CL61" i="2"/>
  <c r="DA61" i="2" a="1"/>
  <c r="DA61" i="2" s="1"/>
  <c r="CW61" i="2" a="1"/>
  <c r="CW61" i="2" s="1"/>
  <c r="DQ61" i="2" a="1"/>
  <c r="DQ61" i="2" s="1"/>
  <c r="CM61" i="2"/>
  <c r="DE61" i="2" a="1"/>
  <c r="DE61" i="2" s="1"/>
  <c r="CO61" i="2" a="1"/>
  <c r="CO61" i="2" s="1"/>
  <c r="CS61" i="2" a="1"/>
  <c r="CS61" i="2" s="1"/>
  <c r="DI61" i="2" a="1"/>
  <c r="DI61" i="2" s="1"/>
  <c r="DM61" i="2" a="1"/>
  <c r="DM61" i="2" s="1"/>
  <c r="CL81" i="2"/>
  <c r="DQ81" i="2" a="1"/>
  <c r="DQ81" i="2" s="1"/>
  <c r="DA81" i="2" a="1"/>
  <c r="DA81" i="2" s="1"/>
  <c r="CS81" i="2" a="1"/>
  <c r="CS81" i="2" s="1"/>
  <c r="CO81" i="2" a="1"/>
  <c r="CO81" i="2" s="1"/>
  <c r="CW81" i="2" a="1"/>
  <c r="CW81" i="2" s="1"/>
  <c r="CM81" i="2"/>
  <c r="DM81" i="2" a="1"/>
  <c r="DM81" i="2" s="1"/>
  <c r="DI81" i="2" a="1"/>
  <c r="DI81" i="2" s="1"/>
  <c r="DE81" i="2" a="1"/>
  <c r="DE81" i="2" s="1"/>
  <c r="ER66" i="2"/>
  <c r="ER30" i="2"/>
  <c r="EQ101" i="2"/>
  <c r="ER101" i="2"/>
  <c r="ED101" i="2"/>
  <c r="DM58" i="2" a="1"/>
  <c r="DM58" i="2" s="1"/>
  <c r="CM58" i="2"/>
  <c r="CL58" i="2"/>
  <c r="CS58" i="2" a="1"/>
  <c r="CS58" i="2" s="1"/>
  <c r="DE58" i="2" a="1"/>
  <c r="DE58" i="2" s="1"/>
  <c r="DI58" i="2" a="1"/>
  <c r="DI58" i="2" s="1"/>
  <c r="CW58" i="2" a="1"/>
  <c r="CW58" i="2" s="1"/>
  <c r="DA58" i="2" a="1"/>
  <c r="DA58" i="2" s="1"/>
  <c r="DQ58" i="2" a="1"/>
  <c r="DQ58" i="2" s="1"/>
  <c r="CO58" i="2" a="1"/>
  <c r="CO58" i="2" s="1"/>
  <c r="DN127" i="2"/>
  <c r="DQ127" i="2" a="1"/>
  <c r="DQ127" i="2" s="1"/>
  <c r="BV127" i="2"/>
  <c r="BP127" i="2"/>
  <c r="BT127" i="2"/>
  <c r="BL127" i="2"/>
  <c r="BX127" i="2"/>
  <c r="BZ127" i="2"/>
  <c r="BN127" i="2"/>
  <c r="BR127" i="2"/>
  <c r="DE80" i="2" a="1"/>
  <c r="DE80" i="2" s="1"/>
  <c r="CS80" i="2" a="1"/>
  <c r="CS80" i="2" s="1"/>
  <c r="DI80" i="2" a="1"/>
  <c r="DI80" i="2" s="1"/>
  <c r="CO80" i="2" a="1"/>
  <c r="CO80" i="2" s="1"/>
  <c r="CL80" i="2"/>
  <c r="DQ80" i="2" a="1"/>
  <c r="DQ80" i="2" s="1"/>
  <c r="CW80" i="2" a="1"/>
  <c r="CW80" i="2" s="1"/>
  <c r="CM80" i="2"/>
  <c r="DM80" i="2" a="1"/>
  <c r="DM80" i="2" s="1"/>
  <c r="DA80" i="2" a="1"/>
  <c r="DA80" i="2" s="1"/>
  <c r="ER27" i="2"/>
  <c r="ER90" i="2"/>
  <c r="EQ90" i="2"/>
  <c r="ER109" i="2"/>
  <c r="ED109" i="2"/>
  <c r="EQ109" i="2"/>
  <c r="CM87" i="2"/>
  <c r="DA87" i="2" a="1"/>
  <c r="DA87" i="2" s="1"/>
  <c r="DE87" i="2" a="1"/>
  <c r="DE87" i="2" s="1"/>
  <c r="CL87" i="2"/>
  <c r="CW87" i="2" a="1"/>
  <c r="CW87" i="2" s="1"/>
  <c r="DM87" i="2" a="1"/>
  <c r="DM87" i="2" s="1"/>
  <c r="DQ87" i="2" a="1"/>
  <c r="DQ87" i="2" s="1"/>
  <c r="CO87" i="2" a="1"/>
  <c r="CO87" i="2" s="1"/>
  <c r="CS87" i="2" a="1"/>
  <c r="CS87" i="2" s="1"/>
  <c r="DI87" i="2" a="1"/>
  <c r="DI87" i="2" s="1"/>
  <c r="DA120" i="2" a="1"/>
  <c r="DA120" i="2" s="1"/>
  <c r="CS120" i="2" a="1"/>
  <c r="CS120" i="2" s="1"/>
  <c r="DM120" i="2" a="1"/>
  <c r="DM120" i="2" s="1"/>
  <c r="CO120" i="2" a="1"/>
  <c r="CO120" i="2" s="1"/>
  <c r="CW120" i="2" a="1"/>
  <c r="CW120" i="2" s="1"/>
  <c r="DE120" i="2" a="1"/>
  <c r="DE120" i="2" s="1"/>
  <c r="CL120" i="2"/>
  <c r="CM120" i="2"/>
  <c r="DQ120" i="2" a="1"/>
  <c r="DQ120" i="2" s="1"/>
  <c r="DI120" i="2" a="1"/>
  <c r="DI120" i="2" s="1"/>
  <c r="DQ63" i="2" a="1"/>
  <c r="DQ63" i="2" s="1"/>
  <c r="CS63" i="2" a="1"/>
  <c r="CS63" i="2" s="1"/>
  <c r="DM63" i="2" a="1"/>
  <c r="DM63" i="2" s="1"/>
  <c r="CM63" i="2"/>
  <c r="CO63" i="2" a="1"/>
  <c r="CO63" i="2" s="1"/>
  <c r="DI63" i="2" a="1"/>
  <c r="DI63" i="2" s="1"/>
  <c r="CW63" i="2" a="1"/>
  <c r="CW63" i="2" s="1"/>
  <c r="DA63" i="2" a="1"/>
  <c r="DA63" i="2" s="1"/>
  <c r="DE63" i="2" a="1"/>
  <c r="DE63" i="2" s="1"/>
  <c r="CL63" i="2"/>
  <c r="ER12" i="2"/>
  <c r="ER34" i="2"/>
  <c r="ER80" i="2"/>
  <c r="ER52" i="2"/>
  <c r="ER7" i="2"/>
  <c r="ER14" i="2"/>
  <c r="DM67" i="2" a="1"/>
  <c r="DM67" i="2" s="1"/>
  <c r="DE67" i="2" a="1"/>
  <c r="DE67" i="2" s="1"/>
  <c r="CL67" i="2"/>
  <c r="CW67" i="2" a="1"/>
  <c r="CW67" i="2" s="1"/>
  <c r="DQ67" i="2" a="1"/>
  <c r="DQ67" i="2" s="1"/>
  <c r="CO67" i="2" a="1"/>
  <c r="CO67" i="2" s="1"/>
  <c r="DA67" i="2" a="1"/>
  <c r="DA67" i="2" s="1"/>
  <c r="CS67" i="2" a="1"/>
  <c r="CS67" i="2" s="1"/>
  <c r="DI67" i="2" a="1"/>
  <c r="DI67" i="2" s="1"/>
  <c r="CM67" i="2"/>
  <c r="DA121" i="2" a="1"/>
  <c r="DA121" i="2" s="1"/>
  <c r="DI121" i="2" a="1"/>
  <c r="DI121" i="2" s="1"/>
  <c r="CL121" i="2"/>
  <c r="CW121" i="2" a="1"/>
  <c r="CW121" i="2" s="1"/>
  <c r="DM121" i="2" a="1"/>
  <c r="DM121" i="2" s="1"/>
  <c r="CM121" i="2"/>
  <c r="DE121" i="2" a="1"/>
  <c r="DE121" i="2" s="1"/>
  <c r="CO121" i="2" a="1"/>
  <c r="CO121" i="2" s="1"/>
  <c r="CS121" i="2" a="1"/>
  <c r="CS121" i="2" s="1"/>
  <c r="DQ121" i="2" a="1"/>
  <c r="DQ121" i="2" s="1"/>
  <c r="DE108" i="2" a="1"/>
  <c r="DE108" i="2" s="1"/>
  <c r="CL108" i="2"/>
  <c r="CM108" i="2"/>
  <c r="CO108" i="2" a="1"/>
  <c r="CO108" i="2" s="1"/>
  <c r="DI108" i="2" a="1"/>
  <c r="DI108" i="2" s="1"/>
  <c r="DM108" i="2" a="1"/>
  <c r="DM108" i="2" s="1"/>
  <c r="CW108" i="2" a="1"/>
  <c r="CW108" i="2" s="1"/>
  <c r="DA108" i="2" a="1"/>
  <c r="DA108" i="2" s="1"/>
  <c r="CS108" i="2" a="1"/>
  <c r="CS108" i="2" s="1"/>
  <c r="DQ108" i="2" a="1"/>
  <c r="DQ108" i="2" s="1"/>
  <c r="ER107" i="2"/>
  <c r="ED107" i="2"/>
  <c r="EQ107" i="2"/>
  <c r="ER45" i="2"/>
  <c r="ER72" i="2"/>
  <c r="EQ127" i="2"/>
  <c r="ER127" i="2"/>
  <c r="ED127" i="2"/>
  <c r="EQ114" i="2"/>
  <c r="ER114" i="2"/>
  <c r="ED114" i="2"/>
  <c r="ER24" i="2"/>
  <c r="CL114" i="2"/>
  <c r="CO114" i="2" a="1"/>
  <c r="CO114" i="2" s="1"/>
  <c r="CW114" i="2" a="1"/>
  <c r="CW114" i="2" s="1"/>
  <c r="DI114" i="2" a="1"/>
  <c r="DI114" i="2" s="1"/>
  <c r="DM114" i="2" a="1"/>
  <c r="DM114" i="2" s="1"/>
  <c r="CS114" i="2" a="1"/>
  <c r="CS114" i="2" s="1"/>
  <c r="DQ114" i="2" a="1"/>
  <c r="DQ114" i="2" s="1"/>
  <c r="CM114" i="2"/>
  <c r="DA114" i="2" a="1"/>
  <c r="DA114" i="2" s="1"/>
  <c r="DE114" i="2" a="1"/>
  <c r="DE114" i="2" s="1"/>
  <c r="ER82" i="2"/>
  <c r="EQ89" i="2"/>
  <c r="ER89" i="2"/>
  <c r="CM127" i="2"/>
  <c r="CO74" i="2" a="1"/>
  <c r="CO74" i="2" s="1"/>
  <c r="DI74" i="2" a="1"/>
  <c r="DI74" i="2" s="1"/>
  <c r="DM74" i="2" a="1"/>
  <c r="DM74" i="2" s="1"/>
  <c r="CL74" i="2"/>
  <c r="CS74" i="2" a="1"/>
  <c r="CS74" i="2" s="1"/>
  <c r="CW74" i="2" a="1"/>
  <c r="CW74" i="2" s="1"/>
  <c r="CM74" i="2"/>
  <c r="DQ74" i="2" a="1"/>
  <c r="DQ74" i="2" s="1"/>
  <c r="DE74" i="2" a="1"/>
  <c r="DE74" i="2" s="1"/>
  <c r="DA74" i="2" a="1"/>
  <c r="DA74" i="2" s="1"/>
  <c r="ER33" i="2"/>
  <c r="DQ118" i="2" a="1"/>
  <c r="DQ118" i="2" s="1"/>
  <c r="DE118" i="2" a="1"/>
  <c r="DE118" i="2" s="1"/>
  <c r="DM118" i="2" a="1"/>
  <c r="DM118" i="2" s="1"/>
  <c r="DN118" i="2" s="1"/>
  <c r="DA118" i="2" a="1"/>
  <c r="DA118" i="2" s="1"/>
  <c r="DB118" i="2" s="1"/>
  <c r="CS118" i="2" a="1"/>
  <c r="CS118" i="2" s="1"/>
  <c r="CL118" i="2"/>
  <c r="CW118" i="2" a="1"/>
  <c r="CW118" i="2" s="1"/>
  <c r="DI118" i="2" a="1"/>
  <c r="DI118" i="2" s="1"/>
  <c r="CO118" i="2" a="1"/>
  <c r="CO118" i="2" s="1"/>
  <c r="CM118" i="2"/>
  <c r="ER39" i="2"/>
  <c r="DQ116" i="2" a="1"/>
  <c r="DQ116" i="2" s="1"/>
  <c r="DM116" i="2" a="1"/>
  <c r="DM116" i="2" s="1"/>
  <c r="DI116" i="2" a="1"/>
  <c r="DI116" i="2" s="1"/>
  <c r="DA116" i="2" a="1"/>
  <c r="DA116" i="2" s="1"/>
  <c r="CO116" i="2" a="1"/>
  <c r="CO116" i="2" s="1"/>
  <c r="CL116" i="2"/>
  <c r="DE116" i="2" a="1"/>
  <c r="DE116" i="2" s="1"/>
  <c r="CM116" i="2"/>
  <c r="CW116" i="2" a="1"/>
  <c r="CW116" i="2" s="1"/>
  <c r="CS116" i="2" a="1"/>
  <c r="CS116" i="2" s="1"/>
  <c r="ED110" i="2"/>
  <c r="ER110" i="2"/>
  <c r="EQ110" i="2"/>
  <c r="ER9" i="2"/>
  <c r="ED111" i="2"/>
  <c r="EQ111" i="2"/>
  <c r="ER111" i="2"/>
  <c r="ER122" i="2"/>
  <c r="ED122" i="2"/>
  <c r="EQ122" i="2"/>
  <c r="ER48" i="2"/>
  <c r="DQ92" i="2" a="1"/>
  <c r="DQ92" i="2" s="1"/>
  <c r="CL92" i="2"/>
  <c r="DE92" i="2" a="1"/>
  <c r="DE92" i="2" s="1"/>
  <c r="DF92" i="2" s="1"/>
  <c r="DM92" i="2" a="1"/>
  <c r="DM92" i="2" s="1"/>
  <c r="CW92" i="2" a="1"/>
  <c r="CW92" i="2" s="1"/>
  <c r="DA92" i="2" a="1"/>
  <c r="DA92" i="2" s="1"/>
  <c r="CS92" i="2" a="1"/>
  <c r="CS92" i="2" s="1"/>
  <c r="CT92" i="2" s="1"/>
  <c r="DI92" i="2" a="1"/>
  <c r="DI92" i="2" s="1"/>
  <c r="DJ92" i="2" s="1"/>
  <c r="CO92" i="2" a="1"/>
  <c r="CO92" i="2" s="1"/>
  <c r="CM92" i="2"/>
  <c r="CJ52" i="2"/>
  <c r="CJ54" i="2"/>
  <c r="CJ61" i="2"/>
  <c r="CJ103" i="2"/>
  <c r="CM49" i="2"/>
  <c r="CS49" i="2" a="1"/>
  <c r="CS49" i="2" s="1"/>
  <c r="CU121" i="2" s="1"/>
  <c r="CJ73" i="2"/>
  <c r="CJ87" i="2"/>
  <c r="DG49" i="2"/>
  <c r="CJ84" i="2"/>
  <c r="CJ59" i="2"/>
  <c r="CJ55" i="2"/>
  <c r="CJ60" i="2"/>
  <c r="CQ49" i="2"/>
  <c r="CJ74" i="2"/>
  <c r="DC49" i="2"/>
  <c r="CJ116" i="2"/>
  <c r="CJ123" i="2"/>
  <c r="CY49" i="2"/>
  <c r="CJ95" i="2"/>
  <c r="CJ90" i="2"/>
  <c r="CJ88" i="2"/>
  <c r="CJ57" i="2"/>
  <c r="CJ109" i="2"/>
  <c r="CO49" i="2" a="1"/>
  <c r="CO49" i="2" s="1"/>
  <c r="CL49" i="2"/>
  <c r="CJ93" i="2"/>
  <c r="CJ85" i="2"/>
  <c r="CJ67" i="2"/>
  <c r="CJ122" i="2"/>
  <c r="CJ111" i="2"/>
  <c r="CJ78" i="2"/>
  <c r="CJ104" i="2"/>
  <c r="CJ65" i="2"/>
  <c r="CJ49" i="2"/>
  <c r="CJ64" i="2"/>
  <c r="CJ117" i="2"/>
  <c r="CJ80" i="2"/>
  <c r="DK49" i="2"/>
  <c r="CJ118" i="2"/>
  <c r="CJ100" i="2"/>
  <c r="CJ56" i="2"/>
  <c r="CJ53" i="2"/>
  <c r="CU49" i="2"/>
  <c r="CJ101" i="2"/>
  <c r="CJ86" i="2"/>
  <c r="DM49" i="2" a="1"/>
  <c r="DM49" i="2" s="1"/>
  <c r="DO121" i="2" s="1"/>
  <c r="CJ119" i="2"/>
  <c r="CJ115" i="2"/>
  <c r="CJ81" i="2"/>
  <c r="CJ62" i="2"/>
  <c r="CJ121" i="2"/>
  <c r="CJ70" i="2"/>
  <c r="CJ68" i="2"/>
  <c r="CJ83" i="2"/>
  <c r="DE49" i="2" a="1"/>
  <c r="DE49" i="2" s="1"/>
  <c r="DG108" i="2" s="1"/>
  <c r="CJ71" i="2"/>
  <c r="CJ98" i="2"/>
  <c r="CJ107" i="2"/>
  <c r="CJ99" i="2"/>
  <c r="CJ51" i="2"/>
  <c r="CJ105" i="2"/>
  <c r="CJ76" i="2"/>
  <c r="CJ2" i="2"/>
  <c r="CW49" i="2" a="1"/>
  <c r="CW49" i="2" s="1"/>
  <c r="CJ96" i="2"/>
  <c r="CJ58" i="2"/>
  <c r="CJ82" i="2"/>
  <c r="CJ112" i="2"/>
  <c r="CJ110" i="2"/>
  <c r="CJ91" i="2"/>
  <c r="CJ69" i="2"/>
  <c r="DS49" i="2"/>
  <c r="CJ92" i="2"/>
  <c r="CJ89" i="2"/>
  <c r="CJ108" i="2"/>
  <c r="CJ106" i="2"/>
  <c r="CJ75" i="2"/>
  <c r="CJ79" i="2"/>
  <c r="CJ102" i="2"/>
  <c r="DI49" i="2" a="1"/>
  <c r="DI49" i="2" s="1"/>
  <c r="CJ63" i="2"/>
  <c r="DQ49" i="2" a="1"/>
  <c r="DQ49" i="2" s="1"/>
  <c r="CJ113" i="2"/>
  <c r="DA49" i="2" a="1"/>
  <c r="DA49" i="2" s="1"/>
  <c r="DC127" i="2" s="1"/>
  <c r="CJ114" i="2"/>
  <c r="CJ50" i="2"/>
  <c r="CJ94" i="2"/>
  <c r="CJ77" i="2"/>
  <c r="DO49" i="2"/>
  <c r="CJ72" i="2"/>
  <c r="CJ66" i="2"/>
  <c r="CJ97" i="2"/>
  <c r="CJ120" i="2"/>
  <c r="CJ124" i="2"/>
  <c r="CJ125" i="2"/>
  <c r="CJ126" i="2"/>
  <c r="ER106" i="2"/>
  <c r="ED106" i="2"/>
  <c r="EQ106" i="2"/>
  <c r="ER40" i="2"/>
  <c r="ER43" i="2"/>
  <c r="EQ3" i="2"/>
  <c r="EP3" i="2"/>
  <c r="ER3" i="2"/>
  <c r="CL100" i="2"/>
  <c r="CO100" i="2" a="1"/>
  <c r="CO100" i="2" s="1"/>
  <c r="CW100" i="2" a="1"/>
  <c r="CW100" i="2" s="1"/>
  <c r="DM100" i="2" a="1"/>
  <c r="DM100" i="2" s="1"/>
  <c r="CS100" i="2" a="1"/>
  <c r="CS100" i="2" s="1"/>
  <c r="DQ100" i="2" a="1"/>
  <c r="DQ100" i="2" s="1"/>
  <c r="DI100" i="2" a="1"/>
  <c r="DI100" i="2" s="1"/>
  <c r="DA100" i="2" a="1"/>
  <c r="DA100" i="2" s="1"/>
  <c r="DE100" i="2" a="1"/>
  <c r="DE100" i="2" s="1"/>
  <c r="CM100" i="2"/>
  <c r="CJ127" i="2"/>
  <c r="EQ91" i="2"/>
  <c r="ER91" i="2"/>
  <c r="ED128" i="2"/>
  <c r="ER128" i="2"/>
  <c r="EQ128" i="2"/>
  <c r="ED116" i="2"/>
  <c r="ER116" i="2"/>
  <c r="EQ116" i="2"/>
  <c r="CL99" i="2"/>
  <c r="CS99" i="2" a="1"/>
  <c r="CS99" i="2" s="1"/>
  <c r="CO99" i="2" a="1"/>
  <c r="CO99" i="2" s="1"/>
  <c r="CW99" i="2" a="1"/>
  <c r="CW99" i="2" s="1"/>
  <c r="DM99" i="2" a="1"/>
  <c r="DM99" i="2" s="1"/>
  <c r="DQ99" i="2" a="1"/>
  <c r="DQ99" i="2" s="1"/>
  <c r="DA99" i="2" a="1"/>
  <c r="DA99" i="2" s="1"/>
  <c r="DE99" i="2" a="1"/>
  <c r="DE99" i="2" s="1"/>
  <c r="DI99" i="2" a="1"/>
  <c r="DI99" i="2" s="1"/>
  <c r="CM99" i="2"/>
  <c r="EQ88" i="2"/>
  <c r="ER88" i="2"/>
  <c r="ER120" i="2"/>
  <c r="ED120" i="2"/>
  <c r="EQ120" i="2"/>
  <c r="ER95" i="2"/>
  <c r="EQ95" i="2"/>
  <c r="DI78" i="2" a="1"/>
  <c r="DI78" i="2" s="1"/>
  <c r="CM78" i="2"/>
  <c r="DE78" i="2" a="1"/>
  <c r="DE78" i="2" s="1"/>
  <c r="DQ78" i="2" a="1"/>
  <c r="DQ78" i="2" s="1"/>
  <c r="DM78" i="2" a="1"/>
  <c r="DM78" i="2" s="1"/>
  <c r="CL78" i="2"/>
  <c r="CS78" i="2" a="1"/>
  <c r="CS78" i="2" s="1"/>
  <c r="CO78" i="2" a="1"/>
  <c r="CO78" i="2" s="1"/>
  <c r="DA78" i="2" a="1"/>
  <c r="DA78" i="2" s="1"/>
  <c r="CW78" i="2" a="1"/>
  <c r="CW78" i="2" s="1"/>
  <c r="ER75" i="2"/>
  <c r="CS77" i="2" a="1"/>
  <c r="CS77" i="2" s="1"/>
  <c r="DQ77" i="2" a="1"/>
  <c r="DQ77" i="2" s="1"/>
  <c r="DS77" i="2" s="1"/>
  <c r="CL77" i="2"/>
  <c r="DE77" i="2" a="1"/>
  <c r="DE77" i="2" s="1"/>
  <c r="DA77" i="2" a="1"/>
  <c r="DA77" i="2" s="1"/>
  <c r="CO77" i="2" a="1"/>
  <c r="CO77" i="2" s="1"/>
  <c r="CQ77" i="2" s="1"/>
  <c r="DI77" i="2" a="1"/>
  <c r="DI77" i="2" s="1"/>
  <c r="CW77" i="2" a="1"/>
  <c r="CW77" i="2" s="1"/>
  <c r="DM77" i="2" a="1"/>
  <c r="DM77" i="2" s="1"/>
  <c r="CM77" i="2"/>
  <c r="CM62" i="2"/>
  <c r="DA62" i="2" a="1"/>
  <c r="DA62" i="2" s="1"/>
  <c r="DC62" i="2" s="1"/>
  <c r="CW62" i="2" a="1"/>
  <c r="CW62" i="2" s="1"/>
  <c r="CL62" i="2"/>
  <c r="CO62" i="2" a="1"/>
  <c r="CO62" i="2" s="1"/>
  <c r="DE62" i="2" a="1"/>
  <c r="DE62" i="2" s="1"/>
  <c r="DG62" i="2" s="1"/>
  <c r="DI62" i="2" a="1"/>
  <c r="DI62" i="2" s="1"/>
  <c r="DQ62" i="2" a="1"/>
  <c r="DQ62" i="2" s="1"/>
  <c r="DS62" i="2" s="1"/>
  <c r="CS62" i="2" a="1"/>
  <c r="CS62" i="2" s="1"/>
  <c r="DM62" i="2" a="1"/>
  <c r="DM62" i="2" s="1"/>
  <c r="CO107" i="2" a="1"/>
  <c r="CO107" i="2" s="1"/>
  <c r="CQ107" i="2" s="1"/>
  <c r="DM107" i="2" a="1"/>
  <c r="DM107" i="2" s="1"/>
  <c r="DI107" i="2" a="1"/>
  <c r="DI107" i="2" s="1"/>
  <c r="CW107" i="2" a="1"/>
  <c r="CW107" i="2" s="1"/>
  <c r="DA107" i="2" a="1"/>
  <c r="DA107" i="2" s="1"/>
  <c r="CM107" i="2"/>
  <c r="CS107" i="2" a="1"/>
  <c r="CS107" i="2" s="1"/>
  <c r="CL107" i="2"/>
  <c r="DE107" i="2" a="1"/>
  <c r="DE107" i="2" s="1"/>
  <c r="DQ107" i="2" a="1"/>
  <c r="DQ107" i="2" s="1"/>
  <c r="DS107" i="2" s="1"/>
  <c r="ED103" i="2"/>
  <c r="EQ103" i="2"/>
  <c r="ER103" i="2"/>
  <c r="DM90" i="2" a="1"/>
  <c r="DM90" i="2" s="1"/>
  <c r="DQ90" i="2" a="1"/>
  <c r="DQ90" i="2" s="1"/>
  <c r="DS90" i="2" s="1"/>
  <c r="DI90" i="2" a="1"/>
  <c r="DI90" i="2" s="1"/>
  <c r="CL90" i="2"/>
  <c r="CO90" i="2" a="1"/>
  <c r="CO90" i="2" s="1"/>
  <c r="CQ90" i="2" s="1"/>
  <c r="CS90" i="2" a="1"/>
  <c r="CS90" i="2" s="1"/>
  <c r="DE90" i="2" a="1"/>
  <c r="DE90" i="2" s="1"/>
  <c r="DG90" i="2" s="1"/>
  <c r="DA90" i="2" a="1"/>
  <c r="DA90" i="2" s="1"/>
  <c r="CW90" i="2" a="1"/>
  <c r="CW90" i="2" s="1"/>
  <c r="CM90" i="2"/>
  <c r="DQ66" i="2" a="1"/>
  <c r="DQ66" i="2" s="1"/>
  <c r="CL66" i="2"/>
  <c r="CS66" i="2" a="1"/>
  <c r="CS66" i="2" s="1"/>
  <c r="DA66" i="2" a="1"/>
  <c r="DA66" i="2" s="1"/>
  <c r="CW66" i="2" a="1"/>
  <c r="CW66" i="2" s="1"/>
  <c r="DI66" i="2" a="1"/>
  <c r="DI66" i="2" s="1"/>
  <c r="CO66" i="2" a="1"/>
  <c r="CO66" i="2" s="1"/>
  <c r="CM66" i="2"/>
  <c r="DM66" i="2" a="1"/>
  <c r="DM66" i="2" s="1"/>
  <c r="DE66" i="2" a="1"/>
  <c r="DE66" i="2" s="1"/>
  <c r="ER123" i="2"/>
  <c r="ED123" i="2"/>
  <c r="EQ123" i="2"/>
  <c r="ER117" i="2"/>
  <c r="EQ117" i="2"/>
  <c r="ED117" i="2"/>
  <c r="CW57" i="2" a="1"/>
  <c r="CW57" i="2" s="1"/>
  <c r="DQ57" i="2" a="1"/>
  <c r="DQ57" i="2" s="1"/>
  <c r="DE57" i="2" a="1"/>
  <c r="DE57" i="2" s="1"/>
  <c r="CO57" i="2" a="1"/>
  <c r="CO57" i="2" s="1"/>
  <c r="CQ57" i="2" s="1"/>
  <c r="DA57" i="2" a="1"/>
  <c r="DA57" i="2" s="1"/>
  <c r="DI57" i="2" a="1"/>
  <c r="DI57" i="2" s="1"/>
  <c r="DK57" i="2" s="1"/>
  <c r="CL57" i="2"/>
  <c r="DM57" i="2" a="1"/>
  <c r="DM57" i="2" s="1"/>
  <c r="CM57" i="2"/>
  <c r="CS57" i="2" a="1"/>
  <c r="CS57" i="2" s="1"/>
  <c r="DA113" i="2" a="1"/>
  <c r="DA113" i="2" s="1"/>
  <c r="CO113" i="2" a="1"/>
  <c r="CO113" i="2" s="1"/>
  <c r="DM113" i="2" a="1"/>
  <c r="DM113" i="2" s="1"/>
  <c r="DI113" i="2" a="1"/>
  <c r="DI113" i="2" s="1"/>
  <c r="DK113" i="2" s="1"/>
  <c r="CS113" i="2" a="1"/>
  <c r="CS113" i="2" s="1"/>
  <c r="DE113" i="2" a="1"/>
  <c r="DE113" i="2" s="1"/>
  <c r="DG113" i="2" s="1"/>
  <c r="CW113" i="2" a="1"/>
  <c r="CW113" i="2" s="1"/>
  <c r="DQ113" i="2" a="1"/>
  <c r="DQ113" i="2" s="1"/>
  <c r="DS113" i="2" s="1"/>
  <c r="CM113" i="2"/>
  <c r="CL113" i="2"/>
  <c r="ER19" i="2"/>
  <c r="ER57" i="2"/>
  <c r="ER56" i="2"/>
  <c r="EQ86" i="2"/>
  <c r="ER86" i="2"/>
  <c r="DH127" i="2"/>
  <c r="EQ118" i="2"/>
  <c r="ER118" i="2"/>
  <c r="ED118" i="2"/>
  <c r="ED113" i="2"/>
  <c r="ER113" i="2"/>
  <c r="EQ113" i="2"/>
  <c r="CL111" i="2"/>
  <c r="CS111" i="2" a="1"/>
  <c r="CS111" i="2" s="1"/>
  <c r="CW111" i="2" a="1"/>
  <c r="CW111" i="2" s="1"/>
  <c r="DA111" i="2" a="1"/>
  <c r="DA111" i="2" s="1"/>
  <c r="DE111" i="2" a="1"/>
  <c r="DE111" i="2" s="1"/>
  <c r="CO111" i="2" a="1"/>
  <c r="CO111" i="2" s="1"/>
  <c r="DQ111" i="2" a="1"/>
  <c r="DQ111" i="2" s="1"/>
  <c r="DI111" i="2" a="1"/>
  <c r="DI111" i="2" s="1"/>
  <c r="DM111" i="2" a="1"/>
  <c r="DM111" i="2" s="1"/>
  <c r="CM111" i="2"/>
  <c r="CS94" i="2" a="1"/>
  <c r="CS94" i="2" s="1"/>
  <c r="DE94" i="2" a="1"/>
  <c r="DE94" i="2" s="1"/>
  <c r="CW94" i="2" a="1"/>
  <c r="CW94" i="2" s="1"/>
  <c r="CO94" i="2" a="1"/>
  <c r="CO94" i="2" s="1"/>
  <c r="CM94" i="2"/>
  <c r="DM94" i="2" a="1"/>
  <c r="DM94" i="2" s="1"/>
  <c r="DQ94" i="2" a="1"/>
  <c r="DQ94" i="2" s="1"/>
  <c r="DS94" i="2" s="1"/>
  <c r="DI94" i="2" a="1"/>
  <c r="DI94" i="2" s="1"/>
  <c r="DA94" i="2" a="1"/>
  <c r="DA94" i="2" s="1"/>
  <c r="CL94" i="2"/>
  <c r="ER59" i="2"/>
  <c r="ED105" i="2"/>
  <c r="ER105" i="2"/>
  <c r="EQ105" i="2"/>
  <c r="ER55" i="2"/>
  <c r="ER50" i="2"/>
  <c r="CO85" i="2" a="1"/>
  <c r="CO85" i="2" s="1"/>
  <c r="DA85" i="2" a="1"/>
  <c r="DA85" i="2" s="1"/>
  <c r="CL85" i="2"/>
  <c r="DQ85" i="2" a="1"/>
  <c r="DQ85" i="2" s="1"/>
  <c r="DS85" i="2" s="1"/>
  <c r="DI85" i="2" a="1"/>
  <c r="DI85" i="2" s="1"/>
  <c r="DK85" i="2" s="1"/>
  <c r="DM85" i="2" a="1"/>
  <c r="DM85" i="2" s="1"/>
  <c r="CS85" i="2" a="1"/>
  <c r="CS85" i="2" s="1"/>
  <c r="CW85" i="2" a="1"/>
  <c r="CW85" i="2" s="1"/>
  <c r="DE85" i="2" a="1"/>
  <c r="DE85" i="2" s="1"/>
  <c r="CM85" i="2"/>
  <c r="ED102" i="2"/>
  <c r="EQ102" i="2"/>
  <c r="ER102" i="2"/>
  <c r="CW89" i="2" a="1"/>
  <c r="CW89" i="2" s="1"/>
  <c r="DM89" i="2" a="1"/>
  <c r="DM89" i="2" s="1"/>
  <c r="DO89" i="2" s="1"/>
  <c r="DA89" i="2" a="1"/>
  <c r="DA89" i="2" s="1"/>
  <c r="CM89" i="2"/>
  <c r="CL89" i="2"/>
  <c r="CS89" i="2" a="1"/>
  <c r="CS89" i="2" s="1"/>
  <c r="DI89" i="2" a="1"/>
  <c r="DI89" i="2" s="1"/>
  <c r="DK89" i="2" s="1"/>
  <c r="CO89" i="2" a="1"/>
  <c r="CO89" i="2" s="1"/>
  <c r="DE89" i="2" a="1"/>
  <c r="DE89" i="2" s="1"/>
  <c r="DG89" i="2" s="1"/>
  <c r="DQ89" i="2" a="1"/>
  <c r="DQ89" i="2" s="1"/>
  <c r="DS89" i="2" s="1"/>
  <c r="ER99" i="2"/>
  <c r="EQ99" i="2"/>
  <c r="ER63" i="2"/>
  <c r="ER112" i="2"/>
  <c r="EQ112" i="2"/>
  <c r="ED112" i="2"/>
  <c r="CU127" i="2"/>
  <c r="CW127" i="2" a="1"/>
  <c r="CW127" i="2" s="1"/>
  <c r="DM53" i="2" a="1"/>
  <c r="DM53" i="2" s="1"/>
  <c r="DN53" i="2" s="1"/>
  <c r="CS53" i="2" a="1"/>
  <c r="CS53" i="2" s="1"/>
  <c r="DA53" i="2" a="1"/>
  <c r="DA53" i="2" s="1"/>
  <c r="CO53" i="2" a="1"/>
  <c r="CO53" i="2" s="1"/>
  <c r="CW53" i="2" a="1"/>
  <c r="CW53" i="2" s="1"/>
  <c r="DE53" i="2" a="1"/>
  <c r="DE53" i="2" s="1"/>
  <c r="DG53" i="2" s="1"/>
  <c r="DI53" i="2" a="1"/>
  <c r="DI53" i="2" s="1"/>
  <c r="DQ53" i="2" a="1"/>
  <c r="DQ53" i="2" s="1"/>
  <c r="DS53" i="2" s="1"/>
  <c r="CL53" i="2"/>
  <c r="CM53" i="2"/>
  <c r="ER93" i="2"/>
  <c r="EQ93" i="2"/>
  <c r="DI102" i="2" a="1"/>
  <c r="DI102" i="2" s="1"/>
  <c r="DM102" i="2" a="1"/>
  <c r="DM102" i="2" s="1"/>
  <c r="CM102" i="2"/>
  <c r="CS102" i="2" a="1"/>
  <c r="CS102" i="2" s="1"/>
  <c r="DE102" i="2" a="1"/>
  <c r="DE102" i="2" s="1"/>
  <c r="CW102" i="2" a="1"/>
  <c r="CW102" i="2" s="1"/>
  <c r="DA102" i="2" a="1"/>
  <c r="DA102" i="2" s="1"/>
  <c r="CO102" i="2" a="1"/>
  <c r="CO102" i="2" s="1"/>
  <c r="DQ102" i="2" a="1"/>
  <c r="DQ102" i="2" s="1"/>
  <c r="CL102" i="2"/>
  <c r="ER84" i="2"/>
  <c r="EQ84" i="2"/>
  <c r="EQ119" i="2"/>
  <c r="ER119" i="2"/>
  <c r="ED119" i="2"/>
  <c r="ER8" i="2"/>
  <c r="CM123" i="2"/>
  <c r="CS123" i="2" a="1"/>
  <c r="CS123" i="2" s="1"/>
  <c r="CL123" i="2"/>
  <c r="CW123" i="2" a="1"/>
  <c r="CW123" i="2" s="1"/>
  <c r="DE123" i="2" a="1"/>
  <c r="DE123" i="2" s="1"/>
  <c r="DQ123" i="2" a="1"/>
  <c r="DQ123" i="2" s="1"/>
  <c r="DS123" i="2" s="1"/>
  <c r="CO123" i="2" a="1"/>
  <c r="CO123" i="2" s="1"/>
  <c r="DI123" i="2" a="1"/>
  <c r="DI123" i="2" s="1"/>
  <c r="DM123" i="2" a="1"/>
  <c r="DM123" i="2" s="1"/>
  <c r="DA123" i="2" a="1"/>
  <c r="DA123" i="2" s="1"/>
  <c r="DI97" i="2" a="1"/>
  <c r="DI97" i="2" s="1"/>
  <c r="CO97" i="2" a="1"/>
  <c r="CO97" i="2" s="1"/>
  <c r="CQ97" i="2" s="1"/>
  <c r="DM97" i="2" a="1"/>
  <c r="DM97" i="2" s="1"/>
  <c r="CS97" i="2" a="1"/>
  <c r="CS97" i="2" s="1"/>
  <c r="CW97" i="2" a="1"/>
  <c r="CW97" i="2" s="1"/>
  <c r="DE97" i="2" a="1"/>
  <c r="DE97" i="2" s="1"/>
  <c r="DG97" i="2" s="1"/>
  <c r="DA97" i="2" a="1"/>
  <c r="DA97" i="2" s="1"/>
  <c r="CM97" i="2"/>
  <c r="DQ97" i="2" a="1"/>
  <c r="DQ97" i="2" s="1"/>
  <c r="DS97" i="2" s="1"/>
  <c r="CL97" i="2"/>
  <c r="ER69" i="2"/>
  <c r="DM122" i="2" a="1"/>
  <c r="DM122" i="2" s="1"/>
  <c r="CM122" i="2"/>
  <c r="DE122" i="2" a="1"/>
  <c r="DE122" i="2" s="1"/>
  <c r="DQ122" i="2" a="1"/>
  <c r="DQ122" i="2" s="1"/>
  <c r="DS122" i="2" s="1"/>
  <c r="CS122" i="2" a="1"/>
  <c r="CS122" i="2" s="1"/>
  <c r="CO122" i="2" a="1"/>
  <c r="CO122" i="2" s="1"/>
  <c r="CQ122" i="2" s="1"/>
  <c r="DA122" i="2" a="1"/>
  <c r="DA122" i="2" s="1"/>
  <c r="CW122" i="2" a="1"/>
  <c r="CW122" i="2" s="1"/>
  <c r="CL122" i="2"/>
  <c r="DI122" i="2" a="1"/>
  <c r="DI122" i="2" s="1"/>
  <c r="DK122" i="2" s="1"/>
  <c r="CO105" i="2" a="1"/>
  <c r="CO105" i="2" s="1"/>
  <c r="DI105" i="2" a="1"/>
  <c r="DI105" i="2" s="1"/>
  <c r="DK105" i="2" s="1"/>
  <c r="CS105" i="2" a="1"/>
  <c r="CS105" i="2" s="1"/>
  <c r="DM105" i="2" a="1"/>
  <c r="DM105" i="2" s="1"/>
  <c r="DE105" i="2" a="1"/>
  <c r="DE105" i="2" s="1"/>
  <c r="DQ105" i="2" a="1"/>
  <c r="DQ105" i="2" s="1"/>
  <c r="CW105" i="2" a="1"/>
  <c r="CW105" i="2" s="1"/>
  <c r="CY105" i="2" s="1"/>
  <c r="CM105" i="2"/>
  <c r="CL105" i="2"/>
  <c r="DA105" i="2" a="1"/>
  <c r="DA105" i="2" s="1"/>
  <c r="DC105" i="2" s="1"/>
  <c r="ER85" i="2"/>
  <c r="EQ85" i="2"/>
  <c r="DI115" i="2" a="1"/>
  <c r="DI115" i="2" s="1"/>
  <c r="DK115" i="2" s="1"/>
  <c r="DQ115" i="2" a="1"/>
  <c r="DQ115" i="2" s="1"/>
  <c r="DS115" i="2" s="1"/>
  <c r="CL115" i="2"/>
  <c r="CS115" i="2" a="1"/>
  <c r="CS115" i="2" s="1"/>
  <c r="CU115" i="2" s="1"/>
  <c r="DE115" i="2" a="1"/>
  <c r="DE115" i="2" s="1"/>
  <c r="CW115" i="2" a="1"/>
  <c r="CW115" i="2" s="1"/>
  <c r="DA115" i="2" a="1"/>
  <c r="DA115" i="2" s="1"/>
  <c r="DC115" i="2" s="1"/>
  <c r="CO115" i="2" a="1"/>
  <c r="CO115" i="2" s="1"/>
  <c r="CQ115" i="2" s="1"/>
  <c r="DM115" i="2" a="1"/>
  <c r="DM115" i="2" s="1"/>
  <c r="CM115" i="2"/>
  <c r="ER83" i="2"/>
  <c r="EQ83" i="2"/>
  <c r="EQ94" i="2"/>
  <c r="ER94" i="2"/>
  <c r="ER6" i="2"/>
  <c r="ER17" i="2"/>
  <c r="DM64" i="2" a="1"/>
  <c r="DM64" i="2" s="1"/>
  <c r="DN64" i="2" s="1"/>
  <c r="CW64" i="2" a="1"/>
  <c r="CW64" i="2" s="1"/>
  <c r="CX64" i="2" s="1"/>
  <c r="DI64" i="2" a="1"/>
  <c r="DI64" i="2" s="1"/>
  <c r="DJ64" i="2" s="1"/>
  <c r="DQ64" i="2" a="1"/>
  <c r="DQ64" i="2" s="1"/>
  <c r="DR64" i="2" s="1"/>
  <c r="DE64" i="2" a="1"/>
  <c r="DE64" i="2" s="1"/>
  <c r="DG64" i="2" s="1"/>
  <c r="CO64" i="2" a="1"/>
  <c r="CO64" i="2" s="1"/>
  <c r="CL64" i="2"/>
  <c r="CS64" i="2" a="1"/>
  <c r="CS64" i="2" s="1"/>
  <c r="DA64" i="2" a="1"/>
  <c r="DA64" i="2" s="1"/>
  <c r="CM64" i="2"/>
  <c r="DE91" i="2" a="1"/>
  <c r="DE91" i="2" s="1"/>
  <c r="DG91" i="2" s="1"/>
  <c r="DQ91" i="2" a="1"/>
  <c r="DQ91" i="2" s="1"/>
  <c r="DM91" i="2" a="1"/>
  <c r="DM91" i="2" s="1"/>
  <c r="DO91" i="2" s="1"/>
  <c r="DI91" i="2" a="1"/>
  <c r="DI91" i="2" s="1"/>
  <c r="DK91" i="2" s="1"/>
  <c r="CO91" i="2" a="1"/>
  <c r="CO91" i="2" s="1"/>
  <c r="CW91" i="2" a="1"/>
  <c r="CW91" i="2" s="1"/>
  <c r="DA91" i="2" a="1"/>
  <c r="DA91" i="2" s="1"/>
  <c r="DC91" i="2" s="1"/>
  <c r="CL91" i="2"/>
  <c r="CS91" i="2" a="1"/>
  <c r="CS91" i="2" s="1"/>
  <c r="CU91" i="2" s="1"/>
  <c r="CM91" i="2"/>
  <c r="CS76" i="2" a="1"/>
  <c r="CS76" i="2" s="1"/>
  <c r="CT76" i="2" s="1"/>
  <c r="CO76" i="2" a="1"/>
  <c r="CO76" i="2" s="1"/>
  <c r="CQ76" i="2" s="1"/>
  <c r="CW76" i="2" a="1"/>
  <c r="CW76" i="2" s="1"/>
  <c r="DM76" i="2" a="1"/>
  <c r="DM76" i="2" s="1"/>
  <c r="DN76" i="2" s="1"/>
  <c r="CL76" i="2"/>
  <c r="DA76" i="2" a="1"/>
  <c r="DA76" i="2" s="1"/>
  <c r="DI76" i="2" a="1"/>
  <c r="DI76" i="2" s="1"/>
  <c r="DK76" i="2" s="1"/>
  <c r="DE76" i="2" a="1"/>
  <c r="DE76" i="2" s="1"/>
  <c r="DG76" i="2" s="1"/>
  <c r="DQ76" i="2" a="1"/>
  <c r="DQ76" i="2" s="1"/>
  <c r="DS76" i="2" s="1"/>
  <c r="CM76" i="2"/>
  <c r="DA72" i="2" a="1"/>
  <c r="DA72" i="2" s="1"/>
  <c r="DE72" i="2" a="1"/>
  <c r="DE72" i="2" s="1"/>
  <c r="DG72" i="2" s="1"/>
  <c r="DQ72" i="2" a="1"/>
  <c r="DQ72" i="2" s="1"/>
  <c r="CO72" i="2" a="1"/>
  <c r="CO72" i="2" s="1"/>
  <c r="CL72" i="2"/>
  <c r="DI72" i="2" a="1"/>
  <c r="DI72" i="2" s="1"/>
  <c r="CS72" i="2" a="1"/>
  <c r="CS72" i="2" s="1"/>
  <c r="DM72" i="2" a="1"/>
  <c r="DM72" i="2" s="1"/>
  <c r="CW72" i="2" a="1"/>
  <c r="CW72" i="2" s="1"/>
  <c r="CM72" i="2"/>
  <c r="DO127" i="2"/>
  <c r="Y126" i="2"/>
  <c r="AQ123" i="2"/>
  <c r="AS123" i="2" s="1"/>
  <c r="AL124" i="2"/>
  <c r="AT123" i="2"/>
  <c r="AU123" i="2"/>
  <c r="AO123" i="2"/>
  <c r="DO94" i="2" l="1"/>
  <c r="DO105" i="2"/>
  <c r="DO102" i="2"/>
  <c r="DP127" i="2"/>
  <c r="DO107" i="2"/>
  <c r="DK97" i="2"/>
  <c r="DK53" i="2"/>
  <c r="DG127" i="2"/>
  <c r="DG85" i="2"/>
  <c r="DG105" i="2"/>
  <c r="DG57" i="2"/>
  <c r="DC97" i="2"/>
  <c r="CU72" i="2"/>
  <c r="CU90" i="2"/>
  <c r="CU105" i="2"/>
  <c r="CU122" i="2"/>
  <c r="CQ121" i="2"/>
  <c r="DC107" i="2"/>
  <c r="DC85" i="2"/>
  <c r="DC89" i="2"/>
  <c r="DC77" i="2"/>
  <c r="CY115" i="2"/>
  <c r="CY113" i="2"/>
  <c r="CY123" i="2"/>
  <c r="CY97" i="2"/>
  <c r="CY76" i="2"/>
  <c r="CY85" i="2"/>
  <c r="CV127" i="2"/>
  <c r="CU113" i="2"/>
  <c r="CU53" i="2"/>
  <c r="CQ123" i="2"/>
  <c r="CQ113" i="2"/>
  <c r="DK78" i="2"/>
  <c r="CU62" i="2"/>
  <c r="CM70" i="2"/>
  <c r="ER68" i="2"/>
  <c r="ER70" i="2"/>
  <c r="ER20" i="2"/>
  <c r="ER25" i="2"/>
  <c r="ER5" i="2"/>
  <c r="ER46" i="2"/>
  <c r="ER61" i="2"/>
  <c r="DK62" i="2"/>
  <c r="DO77" i="2"/>
  <c r="DO100" i="2"/>
  <c r="CM79" i="2"/>
  <c r="DC99" i="2"/>
  <c r="DS99" i="2"/>
  <c r="CY100" i="2"/>
  <c r="CY107" i="2"/>
  <c r="CY77" i="2"/>
  <c r="DK107" i="2"/>
  <c r="CY78" i="2"/>
  <c r="CQ99" i="2"/>
  <c r="CQ92" i="2"/>
  <c r="CU76" i="2"/>
  <c r="CM119" i="2"/>
  <c r="CU116" i="2"/>
  <c r="CU118" i="2"/>
  <c r="DS64" i="2"/>
  <c r="CM59" i="2"/>
  <c r="DS121" i="2"/>
  <c r="DE128" i="2" a="1"/>
  <c r="DE128" i="2" s="1"/>
  <c r="DF128" i="2" s="1"/>
  <c r="CY64" i="2"/>
  <c r="DO53" i="2"/>
  <c r="DO116" i="2"/>
  <c r="CQ108" i="2"/>
  <c r="DK64" i="2"/>
  <c r="CY116" i="2"/>
  <c r="DG87" i="2"/>
  <c r="CM106" i="2"/>
  <c r="CP72" i="2"/>
  <c r="CR72" i="2"/>
  <c r="DD76" i="2"/>
  <c r="DB76" i="2"/>
  <c r="DO64" i="2"/>
  <c r="DF115" i="2"/>
  <c r="DH115" i="2"/>
  <c r="CR105" i="2"/>
  <c r="CP105" i="2"/>
  <c r="DP122" i="2"/>
  <c r="DN122" i="2"/>
  <c r="CT97" i="2"/>
  <c r="DS102" i="2"/>
  <c r="DT102" i="2"/>
  <c r="DR102" i="2"/>
  <c r="DK102" i="2"/>
  <c r="DJ102" i="2"/>
  <c r="DL102" i="2"/>
  <c r="DH53" i="2"/>
  <c r="DF53" i="2"/>
  <c r="DR89" i="2"/>
  <c r="DT89" i="2"/>
  <c r="DN89" i="2"/>
  <c r="DP89" i="2"/>
  <c r="CT85" i="2"/>
  <c r="CV85" i="2"/>
  <c r="CY94" i="2"/>
  <c r="CX94" i="2"/>
  <c r="CZ94" i="2"/>
  <c r="CQ111" i="2"/>
  <c r="CR111" i="2"/>
  <c r="CP111" i="2"/>
  <c r="EM113" i="2" a="1"/>
  <c r="EM113" i="2" s="1"/>
  <c r="EG113" i="2"/>
  <c r="EE113" i="2"/>
  <c r="EH113" i="2"/>
  <c r="EL113" i="2" a="1"/>
  <c r="EL113" i="2" s="1"/>
  <c r="EF113" i="2"/>
  <c r="EK113" i="2"/>
  <c r="EJ113" i="2"/>
  <c r="EI113" i="2"/>
  <c r="DJ113" i="2"/>
  <c r="DL113" i="2"/>
  <c r="CR57" i="2"/>
  <c r="CP57" i="2"/>
  <c r="EE123" i="2"/>
  <c r="EM123" i="2" a="1"/>
  <c r="EM123" i="2" s="1"/>
  <c r="EF123" i="2"/>
  <c r="EK123" i="2"/>
  <c r="EJ123" i="2"/>
  <c r="EH123" i="2"/>
  <c r="EL123" i="2" a="1"/>
  <c r="EL123" i="2" s="1"/>
  <c r="EG123" i="2"/>
  <c r="EI123" i="2"/>
  <c r="DC66" i="2"/>
  <c r="DD66" i="2"/>
  <c r="DB66" i="2"/>
  <c r="DF107" i="2"/>
  <c r="DH107" i="2"/>
  <c r="CR107" i="2"/>
  <c r="CP107" i="2"/>
  <c r="CZ64" i="2"/>
  <c r="CZ62" i="2"/>
  <c r="CX62" i="2"/>
  <c r="DD77" i="2"/>
  <c r="DB77" i="2"/>
  <c r="DC78" i="2"/>
  <c r="DR78" i="2"/>
  <c r="DT78" i="2"/>
  <c r="EK120" i="2"/>
  <c r="EF120" i="2"/>
  <c r="EJ120" i="2"/>
  <c r="EL120" i="2" a="1"/>
  <c r="EL120" i="2" s="1"/>
  <c r="EM120" i="2" a="1"/>
  <c r="EM120" i="2" s="1"/>
  <c r="EG120" i="2"/>
  <c r="EE120" i="2"/>
  <c r="EI120" i="2"/>
  <c r="EH120" i="2"/>
  <c r="CV99" i="2"/>
  <c r="CT99" i="2"/>
  <c r="CP100" i="2"/>
  <c r="CR100" i="2"/>
  <c r="EG106" i="2"/>
  <c r="EE106" i="2"/>
  <c r="EI106" i="2"/>
  <c r="EM106" i="2" a="1"/>
  <c r="EM106" i="2" s="1"/>
  <c r="EJ106" i="2"/>
  <c r="EL106" i="2" a="1"/>
  <c r="EL106" i="2" s="1"/>
  <c r="EF106" i="2"/>
  <c r="EK106" i="2"/>
  <c r="EH106" i="2"/>
  <c r="DS110" i="2"/>
  <c r="DR49" i="2"/>
  <c r="DT49" i="2"/>
  <c r="DS54" i="2"/>
  <c r="DS67" i="2"/>
  <c r="DS117" i="2"/>
  <c r="DS101" i="2"/>
  <c r="DS119" i="2"/>
  <c r="DS70" i="2"/>
  <c r="DS50" i="2"/>
  <c r="DS61" i="2"/>
  <c r="DS81" i="2"/>
  <c r="DS58" i="2"/>
  <c r="DS80" i="2"/>
  <c r="DS92" i="2"/>
  <c r="DB92" i="2"/>
  <c r="DD92" i="2"/>
  <c r="EL122" i="2" a="1"/>
  <c r="EL122" i="2" s="1"/>
  <c r="EM122" i="2" a="1"/>
  <c r="EM122" i="2" s="1"/>
  <c r="EI122" i="2"/>
  <c r="EG122" i="2"/>
  <c r="EJ122" i="2"/>
  <c r="EE122" i="2"/>
  <c r="EF122" i="2"/>
  <c r="EK122" i="2"/>
  <c r="EH122" i="2"/>
  <c r="DO118" i="2"/>
  <c r="CQ74" i="2"/>
  <c r="DP76" i="2"/>
  <c r="DN74" i="2"/>
  <c r="DP74" i="2"/>
  <c r="DC114" i="2"/>
  <c r="CU114" i="2"/>
  <c r="CT114" i="2"/>
  <c r="EH107" i="2"/>
  <c r="EJ107" i="2"/>
  <c r="EE107" i="2"/>
  <c r="EK107" i="2"/>
  <c r="EG107" i="2"/>
  <c r="EF107" i="2"/>
  <c r="EI107" i="2"/>
  <c r="EL107" i="2" a="1"/>
  <c r="EL107" i="2" s="1"/>
  <c r="EM107" i="2" a="1"/>
  <c r="EM107" i="2" s="1"/>
  <c r="DR108" i="2"/>
  <c r="DT108" i="2"/>
  <c r="CR121" i="2"/>
  <c r="CP121" i="2"/>
  <c r="DB67" i="2"/>
  <c r="DD67" i="2"/>
  <c r="DC67" i="2"/>
  <c r="DK54" i="2"/>
  <c r="CU69" i="2"/>
  <c r="CQ106" i="2"/>
  <c r="DC104" i="2"/>
  <c r="DO56" i="2"/>
  <c r="DS65" i="2"/>
  <c r="DR72" i="2"/>
  <c r="DT72" i="2"/>
  <c r="CV115" i="2"/>
  <c r="CT115" i="2"/>
  <c r="CX122" i="2"/>
  <c r="CZ122" i="2"/>
  <c r="DN97" i="2"/>
  <c r="DB123" i="2"/>
  <c r="DD123" i="2"/>
  <c r="CV123" i="2"/>
  <c r="CT123" i="2"/>
  <c r="EE119" i="2"/>
  <c r="EH119" i="2"/>
  <c r="EK119" i="2"/>
  <c r="EJ119" i="2"/>
  <c r="EF119" i="2"/>
  <c r="EG119" i="2"/>
  <c r="EI119" i="2"/>
  <c r="EL119" i="2" a="1"/>
  <c r="EL119" i="2" s="1"/>
  <c r="EM119" i="2" a="1"/>
  <c r="EM119" i="2" s="1"/>
  <c r="CQ102" i="2"/>
  <c r="CP102" i="2"/>
  <c r="CR102" i="2"/>
  <c r="CX53" i="2"/>
  <c r="CZ53" i="2"/>
  <c r="EI112" i="2"/>
  <c r="EJ112" i="2"/>
  <c r="EE112" i="2"/>
  <c r="EF112" i="2"/>
  <c r="EH112" i="2"/>
  <c r="EG112" i="2"/>
  <c r="EL112" i="2" a="1"/>
  <c r="EL112" i="2" s="1"/>
  <c r="EM112" i="2" a="1"/>
  <c r="EM112" i="2" s="1"/>
  <c r="EK112" i="2"/>
  <c r="DF89" i="2"/>
  <c r="DH89" i="2"/>
  <c r="CX89" i="2"/>
  <c r="CZ89" i="2"/>
  <c r="DN85" i="2"/>
  <c r="DP85" i="2"/>
  <c r="DC94" i="2"/>
  <c r="DB94" i="2"/>
  <c r="DD94" i="2"/>
  <c r="DG94" i="2"/>
  <c r="DF94" i="2"/>
  <c r="DH94" i="2"/>
  <c r="DF111" i="2"/>
  <c r="DH111" i="2"/>
  <c r="EK118" i="2"/>
  <c r="EF118" i="2"/>
  <c r="EH118" i="2"/>
  <c r="EI118" i="2"/>
  <c r="EE118" i="2"/>
  <c r="EJ118" i="2"/>
  <c r="EL118" i="2" a="1"/>
  <c r="EL118" i="2" s="1"/>
  <c r="EG118" i="2"/>
  <c r="EM118" i="2" a="1"/>
  <c r="EM118" i="2" s="1"/>
  <c r="DN113" i="2"/>
  <c r="DP113" i="2"/>
  <c r="DH57" i="2"/>
  <c r="DF57" i="2"/>
  <c r="CU66" i="2"/>
  <c r="CT66" i="2"/>
  <c r="CV66" i="2"/>
  <c r="DL92" i="2"/>
  <c r="DL90" i="2"/>
  <c r="DJ90" i="2"/>
  <c r="DP64" i="2"/>
  <c r="DP62" i="2"/>
  <c r="DN62" i="2"/>
  <c r="DB62" i="2"/>
  <c r="DD62" i="2"/>
  <c r="DF77" i="2"/>
  <c r="DH77" i="2"/>
  <c r="DG78" i="2"/>
  <c r="DH78" i="2"/>
  <c r="DF78" i="2"/>
  <c r="DK99" i="2"/>
  <c r="DJ99" i="2"/>
  <c r="DL99" i="2"/>
  <c r="DF100" i="2"/>
  <c r="DH100" i="2"/>
  <c r="DK92" i="2"/>
  <c r="CZ92" i="2"/>
  <c r="CX92" i="2"/>
  <c r="EH110" i="2"/>
  <c r="EF110" i="2"/>
  <c r="EE110" i="2"/>
  <c r="EG110" i="2"/>
  <c r="EJ110" i="2"/>
  <c r="EK110" i="2"/>
  <c r="EM110" i="2" a="1"/>
  <c r="EM110" i="2" s="1"/>
  <c r="EI110" i="2"/>
  <c r="EL110" i="2" a="1"/>
  <c r="EL110" i="2" s="1"/>
  <c r="DG116" i="2"/>
  <c r="DH116" i="2"/>
  <c r="DF116" i="2"/>
  <c r="DC118" i="2"/>
  <c r="DF118" i="2"/>
  <c r="DH118" i="2"/>
  <c r="DB74" i="2"/>
  <c r="DD74" i="2"/>
  <c r="DL74" i="2"/>
  <c r="DJ74" i="2"/>
  <c r="DG114" i="2"/>
  <c r="DN114" i="2"/>
  <c r="CV110" i="2"/>
  <c r="CV108" i="2"/>
  <c r="CT108" i="2"/>
  <c r="DF108" i="2"/>
  <c r="DH108" i="2"/>
  <c r="DF121" i="2"/>
  <c r="DH121" i="2"/>
  <c r="DC63" i="2"/>
  <c r="DO63" i="2"/>
  <c r="DN63" i="2"/>
  <c r="DP63" i="2"/>
  <c r="DT120" i="2"/>
  <c r="DR120" i="2"/>
  <c r="DS120" i="2"/>
  <c r="DD120" i="2"/>
  <c r="DB120" i="2"/>
  <c r="DC120" i="2"/>
  <c r="DS87" i="2"/>
  <c r="DP80" i="2"/>
  <c r="DN80" i="2"/>
  <c r="DO80" i="2"/>
  <c r="DF80" i="2"/>
  <c r="DH80" i="2"/>
  <c r="DG80" i="2"/>
  <c r="CU81" i="2"/>
  <c r="DG61" i="2"/>
  <c r="DG71" i="2"/>
  <c r="DS51" i="2"/>
  <c r="CY103" i="2"/>
  <c r="DK125" i="2"/>
  <c r="DO65" i="2"/>
  <c r="CQ75" i="2"/>
  <c r="DS72" i="2"/>
  <c r="DD122" i="2"/>
  <c r="DB122" i="2"/>
  <c r="CP97" i="2"/>
  <c r="DN123" i="2"/>
  <c r="DP123" i="2"/>
  <c r="DC123" i="2"/>
  <c r="DC102" i="2"/>
  <c r="DB102" i="2"/>
  <c r="DD102" i="2"/>
  <c r="CP53" i="2"/>
  <c r="CR53" i="2"/>
  <c r="CP89" i="2"/>
  <c r="CR89" i="2"/>
  <c r="DJ85" i="2"/>
  <c r="DL85" i="2"/>
  <c r="DJ94" i="2"/>
  <c r="DL94" i="2"/>
  <c r="CV94" i="2"/>
  <c r="CT94" i="2"/>
  <c r="DC111" i="2"/>
  <c r="DD111" i="2"/>
  <c r="DB111" i="2"/>
  <c r="CR113" i="2"/>
  <c r="CP113" i="2"/>
  <c r="CV59" i="2"/>
  <c r="CT57" i="2"/>
  <c r="CV57" i="2"/>
  <c r="DT57" i="2"/>
  <c r="DR57" i="2"/>
  <c r="DG66" i="2"/>
  <c r="DH66" i="2"/>
  <c r="DF66" i="2"/>
  <c r="DR90" i="2"/>
  <c r="DT90" i="2"/>
  <c r="CT107" i="2"/>
  <c r="CV107" i="2"/>
  <c r="DO62" i="2"/>
  <c r="CV62" i="2"/>
  <c r="CT62" i="2"/>
  <c r="CZ78" i="2"/>
  <c r="CX78" i="2"/>
  <c r="DG99" i="2"/>
  <c r="DH99" i="2"/>
  <c r="DF99" i="2"/>
  <c r="DC100" i="2"/>
  <c r="DD100" i="2"/>
  <c r="DB100" i="2"/>
  <c r="DL49" i="2"/>
  <c r="DJ49" i="2"/>
  <c r="DK88" i="2"/>
  <c r="DK60" i="2"/>
  <c r="DK51" i="2"/>
  <c r="DK69" i="2"/>
  <c r="DK61" i="2"/>
  <c r="DK58" i="2"/>
  <c r="DK52" i="2"/>
  <c r="DK81" i="2"/>
  <c r="DK73" i="2"/>
  <c r="DK120" i="2"/>
  <c r="CY93" i="2"/>
  <c r="CZ49" i="2"/>
  <c r="CX49" i="2"/>
  <c r="CY71" i="2"/>
  <c r="CY87" i="2"/>
  <c r="CY79" i="2"/>
  <c r="CY54" i="2"/>
  <c r="CY51" i="2"/>
  <c r="CY61" i="2"/>
  <c r="CY68" i="2"/>
  <c r="CY52" i="2"/>
  <c r="CY60" i="2"/>
  <c r="CY117" i="2"/>
  <c r="CY73" i="2"/>
  <c r="CY50" i="2"/>
  <c r="CP49" i="2"/>
  <c r="CR49" i="2"/>
  <c r="CQ69" i="2"/>
  <c r="CQ60" i="2"/>
  <c r="CQ87" i="2"/>
  <c r="CQ120" i="2"/>
  <c r="CQ79" i="2"/>
  <c r="CQ93" i="2"/>
  <c r="CQ71" i="2"/>
  <c r="CQ81" i="2"/>
  <c r="CQ119" i="2"/>
  <c r="CQ54" i="2"/>
  <c r="CQ61" i="2"/>
  <c r="CQ58" i="2"/>
  <c r="DC92" i="2"/>
  <c r="DN92" i="2"/>
  <c r="DP92" i="2"/>
  <c r="DS116" i="2"/>
  <c r="DG118" i="2"/>
  <c r="CP118" i="2"/>
  <c r="CR118" i="2"/>
  <c r="DR118" i="2"/>
  <c r="DT118" i="2"/>
  <c r="DG74" i="2"/>
  <c r="DH74" i="2"/>
  <c r="DF74" i="2"/>
  <c r="CP74" i="2"/>
  <c r="CR74" i="2"/>
  <c r="DK114" i="2"/>
  <c r="DJ114" i="2"/>
  <c r="EL127" i="2" a="1"/>
  <c r="EL127" i="2" s="1"/>
  <c r="EH127" i="2"/>
  <c r="EG127" i="2"/>
  <c r="EF127" i="2"/>
  <c r="EJ127" i="2"/>
  <c r="EK127" i="2"/>
  <c r="EE127" i="2"/>
  <c r="EM127" i="2" a="1"/>
  <c r="EM127" i="2" s="1"/>
  <c r="EI127" i="2"/>
  <c r="DB108" i="2"/>
  <c r="DD108" i="2"/>
  <c r="DG121" i="2"/>
  <c r="CU54" i="2"/>
  <c r="CY109" i="2"/>
  <c r="DS93" i="2"/>
  <c r="CU68" i="2"/>
  <c r="DS103" i="2"/>
  <c r="DG103" i="2"/>
  <c r="CY125" i="2"/>
  <c r="CY59" i="2"/>
  <c r="DB64" i="2"/>
  <c r="DD64" i="2"/>
  <c r="CV64" i="2"/>
  <c r="CT64" i="2"/>
  <c r="CY122" i="2"/>
  <c r="CP91" i="2"/>
  <c r="CR91" i="2"/>
  <c r="DC64" i="2"/>
  <c r="DG115" i="2"/>
  <c r="DT115" i="2"/>
  <c r="DR115" i="2"/>
  <c r="CQ105" i="2"/>
  <c r="DT105" i="2"/>
  <c r="DR105" i="2"/>
  <c r="CR122" i="2"/>
  <c r="CP122" i="2"/>
  <c r="DR97" i="2"/>
  <c r="DJ97" i="2"/>
  <c r="DJ123" i="2"/>
  <c r="DL123" i="2"/>
  <c r="CY102" i="2"/>
  <c r="CX102" i="2"/>
  <c r="CZ102" i="2"/>
  <c r="CY53" i="2"/>
  <c r="DB53" i="2"/>
  <c r="DD53" i="2"/>
  <c r="DJ89" i="2"/>
  <c r="DL89" i="2"/>
  <c r="DO85" i="2"/>
  <c r="DR85" i="2"/>
  <c r="DT85" i="2"/>
  <c r="EG105" i="2"/>
  <c r="EI105" i="2"/>
  <c r="EJ105" i="2"/>
  <c r="EH105" i="2"/>
  <c r="EM105" i="2" a="1"/>
  <c r="EM105" i="2" s="1"/>
  <c r="EK105" i="2"/>
  <c r="EF105" i="2"/>
  <c r="EL105" i="2" a="1"/>
  <c r="EL105" i="2" s="1"/>
  <c r="EE105" i="2"/>
  <c r="DT94" i="2"/>
  <c r="DR94" i="2"/>
  <c r="DG111" i="2"/>
  <c r="CY111" i="2"/>
  <c r="CZ111" i="2"/>
  <c r="CX111" i="2"/>
  <c r="DB113" i="2"/>
  <c r="CZ57" i="2"/>
  <c r="CX57" i="2"/>
  <c r="DO66" i="2"/>
  <c r="DP66" i="2"/>
  <c r="DN66" i="2"/>
  <c r="DS66" i="2"/>
  <c r="DR66" i="2"/>
  <c r="DT66" i="2"/>
  <c r="CY90" i="2"/>
  <c r="CX90" i="2"/>
  <c r="CZ90" i="2"/>
  <c r="DN90" i="2"/>
  <c r="DP90" i="2"/>
  <c r="DT64" i="2"/>
  <c r="DT62" i="2"/>
  <c r="DR62" i="2"/>
  <c r="DR77" i="2"/>
  <c r="DT77" i="2"/>
  <c r="DB78" i="2"/>
  <c r="DD78" i="2"/>
  <c r="DJ78" i="2"/>
  <c r="DL78" i="2"/>
  <c r="DB99" i="2"/>
  <c r="DD99" i="2"/>
  <c r="DG100" i="2"/>
  <c r="DJ100" i="2"/>
  <c r="DL100" i="2"/>
  <c r="DG122" i="2"/>
  <c r="DH49" i="2"/>
  <c r="DF49" i="2"/>
  <c r="DG119" i="2"/>
  <c r="DG68" i="2"/>
  <c r="DG73" i="2"/>
  <c r="DG58" i="2"/>
  <c r="DG54" i="2"/>
  <c r="DG50" i="2"/>
  <c r="DG51" i="2"/>
  <c r="DG69" i="2"/>
  <c r="DG70" i="2"/>
  <c r="DG93" i="2"/>
  <c r="DG117" i="2"/>
  <c r="CU92" i="2"/>
  <c r="CQ116" i="2"/>
  <c r="CP116" i="2"/>
  <c r="CR116" i="2"/>
  <c r="CQ118" i="2"/>
  <c r="DJ118" i="2"/>
  <c r="DL118" i="2"/>
  <c r="DS74" i="2"/>
  <c r="DR74" i="2"/>
  <c r="DT74" i="2"/>
  <c r="DO114" i="2"/>
  <c r="CY114" i="2"/>
  <c r="CX114" i="2"/>
  <c r="DS108" i="2"/>
  <c r="DP121" i="2"/>
  <c r="DN121" i="2"/>
  <c r="DS71" i="2"/>
  <c r="CU101" i="2"/>
  <c r="CU93" i="2"/>
  <c r="DC117" i="2"/>
  <c r="CX91" i="2"/>
  <c r="CZ91" i="2"/>
  <c r="CX105" i="2"/>
  <c r="CZ105" i="2"/>
  <c r="CQ72" i="2"/>
  <c r="CX72" i="2"/>
  <c r="CZ72" i="2"/>
  <c r="DP72" i="2"/>
  <c r="DN72" i="2"/>
  <c r="CP76" i="2"/>
  <c r="CR76" i="2"/>
  <c r="CQ91" i="2"/>
  <c r="DL91" i="2"/>
  <c r="DJ91" i="2"/>
  <c r="CP64" i="2"/>
  <c r="CR64" i="2"/>
  <c r="DN115" i="2"/>
  <c r="DP115" i="2"/>
  <c r="DL115" i="2"/>
  <c r="DJ115" i="2"/>
  <c r="DS105" i="2"/>
  <c r="DF105" i="2"/>
  <c r="DH105" i="2"/>
  <c r="CT122" i="2"/>
  <c r="CV122" i="2"/>
  <c r="CU97" i="2"/>
  <c r="DK123" i="2"/>
  <c r="CP123" i="2"/>
  <c r="CR123" i="2"/>
  <c r="DO123" i="2"/>
  <c r="DG102" i="2"/>
  <c r="DF102" i="2"/>
  <c r="DH102" i="2"/>
  <c r="CV53" i="2"/>
  <c r="CT53" i="2"/>
  <c r="CQ89" i="2"/>
  <c r="CT89" i="2"/>
  <c r="CV89" i="2"/>
  <c r="EF102" i="2"/>
  <c r="EG102" i="2"/>
  <c r="EM102" i="2" a="1"/>
  <c r="EM102" i="2" s="1"/>
  <c r="EH102" i="2"/>
  <c r="EI102" i="2"/>
  <c r="EE102" i="2"/>
  <c r="EL102" i="2" a="1"/>
  <c r="EL102" i="2" s="1"/>
  <c r="EJ102" i="2"/>
  <c r="EK102" i="2"/>
  <c r="CU85" i="2"/>
  <c r="CU111" i="2"/>
  <c r="CT111" i="2"/>
  <c r="CV111" i="2"/>
  <c r="DC113" i="2"/>
  <c r="DR113" i="2"/>
  <c r="DT113" i="2"/>
  <c r="DS57" i="2"/>
  <c r="DO57" i="2"/>
  <c r="DP57" i="2"/>
  <c r="DN57" i="2"/>
  <c r="EH117" i="2"/>
  <c r="EF117" i="2"/>
  <c r="EK117" i="2"/>
  <c r="EM117" i="2" a="1"/>
  <c r="EM117" i="2" s="1"/>
  <c r="EG117" i="2"/>
  <c r="EE117" i="2"/>
  <c r="EL117" i="2" a="1"/>
  <c r="EL117" i="2" s="1"/>
  <c r="EJ117" i="2"/>
  <c r="EI117" i="2"/>
  <c r="DC90" i="2"/>
  <c r="DB90" i="2"/>
  <c r="DD90" i="2"/>
  <c r="DG107" i="2"/>
  <c r="DB107" i="2"/>
  <c r="DD107" i="2"/>
  <c r="DL64" i="2"/>
  <c r="DJ62" i="2"/>
  <c r="DL62" i="2"/>
  <c r="DG77" i="2"/>
  <c r="DN77" i="2"/>
  <c r="DP77" i="2"/>
  <c r="CT77" i="2"/>
  <c r="CV77" i="2"/>
  <c r="CQ78" i="2"/>
  <c r="CR78" i="2"/>
  <c r="CP78" i="2"/>
  <c r="CU99" i="2"/>
  <c r="DT99" i="2"/>
  <c r="DR99" i="2"/>
  <c r="EK116" i="2"/>
  <c r="EF116" i="2"/>
  <c r="EL116" i="2" a="1"/>
  <c r="EL116" i="2" s="1"/>
  <c r="EE116" i="2"/>
  <c r="EH116" i="2"/>
  <c r="EG116" i="2"/>
  <c r="EM116" i="2" a="1"/>
  <c r="EM116" i="2" s="1"/>
  <c r="EI116" i="2"/>
  <c r="EJ116" i="2"/>
  <c r="CQ100" i="2"/>
  <c r="DS100" i="2"/>
  <c r="DR100" i="2"/>
  <c r="DT100" i="2"/>
  <c r="DO72" i="2"/>
  <c r="DN49" i="2"/>
  <c r="DP49" i="2"/>
  <c r="DO81" i="2"/>
  <c r="DO87" i="2"/>
  <c r="DO50" i="2"/>
  <c r="DO52" i="2"/>
  <c r="DO73" i="2"/>
  <c r="DO70" i="2"/>
  <c r="DO119" i="2"/>
  <c r="DO60" i="2"/>
  <c r="DO69" i="2"/>
  <c r="DO109" i="2"/>
  <c r="DO101" i="2"/>
  <c r="DO71" i="2"/>
  <c r="DO92" i="2"/>
  <c r="EL111" i="2" a="1"/>
  <c r="EL111" i="2" s="1"/>
  <c r="EM111" i="2" a="1"/>
  <c r="EM111" i="2" s="1"/>
  <c r="EH111" i="2"/>
  <c r="EF111" i="2"/>
  <c r="EG111" i="2"/>
  <c r="EJ111" i="2"/>
  <c r="EI111" i="2"/>
  <c r="EK111" i="2"/>
  <c r="EE111" i="2"/>
  <c r="DC116" i="2"/>
  <c r="DD116" i="2"/>
  <c r="DB116" i="2"/>
  <c r="DK118" i="2"/>
  <c r="CX118" i="2"/>
  <c r="CZ118" i="2"/>
  <c r="DC74" i="2"/>
  <c r="DF114" i="2"/>
  <c r="CQ114" i="2"/>
  <c r="CP114" i="2"/>
  <c r="DC108" i="2"/>
  <c r="DP108" i="2"/>
  <c r="DN108" i="2"/>
  <c r="CY121" i="2"/>
  <c r="CX121" i="2"/>
  <c r="CZ121" i="2"/>
  <c r="CQ67" i="2"/>
  <c r="DC54" i="2"/>
  <c r="CQ109" i="2"/>
  <c r="DS59" i="2"/>
  <c r="DG75" i="2"/>
  <c r="DD91" i="2"/>
  <c r="DB91" i="2"/>
  <c r="DF72" i="2"/>
  <c r="DH72" i="2"/>
  <c r="DC76" i="2"/>
  <c r="DD72" i="2"/>
  <c r="DB72" i="2"/>
  <c r="DO76" i="2"/>
  <c r="CZ76" i="2"/>
  <c r="CX76" i="2"/>
  <c r="CY72" i="2"/>
  <c r="DC72" i="2"/>
  <c r="CT72" i="2"/>
  <c r="CV72" i="2"/>
  <c r="DR76" i="2"/>
  <c r="DT76" i="2"/>
  <c r="CY91" i="2"/>
  <c r="DN91" i="2"/>
  <c r="DP91" i="2"/>
  <c r="CQ64" i="2"/>
  <c r="DF64" i="2"/>
  <c r="DH64" i="2"/>
  <c r="CR115" i="2"/>
  <c r="CP115" i="2"/>
  <c r="DP105" i="2"/>
  <c r="DN105" i="2"/>
  <c r="DO122" i="2"/>
  <c r="DT122" i="2"/>
  <c r="DR122" i="2"/>
  <c r="DB97" i="2"/>
  <c r="CU123" i="2"/>
  <c r="DT123" i="2"/>
  <c r="DR123" i="2"/>
  <c r="CU102" i="2"/>
  <c r="CT102" i="2"/>
  <c r="CV102" i="2"/>
  <c r="DC53" i="2"/>
  <c r="CY89" i="2"/>
  <c r="DD85" i="2"/>
  <c r="DB85" i="2"/>
  <c r="CU94" i="2"/>
  <c r="DP94" i="2"/>
  <c r="DN94" i="2"/>
  <c r="DO111" i="2"/>
  <c r="DN111" i="2"/>
  <c r="DP111" i="2"/>
  <c r="CX113" i="2"/>
  <c r="CZ113" i="2"/>
  <c r="CU57" i="2"/>
  <c r="CQ66" i="2"/>
  <c r="CR66" i="2"/>
  <c r="CP66" i="2"/>
  <c r="DO90" i="2"/>
  <c r="DH92" i="2"/>
  <c r="DF90" i="2"/>
  <c r="DH90" i="2"/>
  <c r="CU107" i="2"/>
  <c r="CZ107" i="2"/>
  <c r="CX107" i="2"/>
  <c r="CY62" i="2"/>
  <c r="DF62" i="2"/>
  <c r="DH62" i="2"/>
  <c r="CU77" i="2"/>
  <c r="CX77" i="2"/>
  <c r="CZ77" i="2"/>
  <c r="CU78" i="2"/>
  <c r="CT78" i="2"/>
  <c r="CV78" i="2"/>
  <c r="DO99" i="2"/>
  <c r="DN99" i="2"/>
  <c r="DP99" i="2"/>
  <c r="CU100" i="2"/>
  <c r="CT100" i="2"/>
  <c r="CV100" i="2"/>
  <c r="CY92" i="2"/>
  <c r="CP92" i="2"/>
  <c r="CR92" i="2"/>
  <c r="DR92" i="2"/>
  <c r="DT92" i="2"/>
  <c r="DK116" i="2"/>
  <c r="DJ116" i="2"/>
  <c r="DL116" i="2"/>
  <c r="DO74" i="2"/>
  <c r="CY74" i="2"/>
  <c r="CX74" i="2"/>
  <c r="CZ74" i="2"/>
  <c r="DO108" i="2"/>
  <c r="DL108" i="2"/>
  <c r="DJ108" i="2"/>
  <c r="DK108" i="2"/>
  <c r="DG67" i="2"/>
  <c r="DF67" i="2"/>
  <c r="DH67" i="2"/>
  <c r="CZ63" i="2"/>
  <c r="CX63" i="2"/>
  <c r="CY63" i="2"/>
  <c r="DK87" i="2"/>
  <c r="DF87" i="2"/>
  <c r="DH87" i="2"/>
  <c r="DO61" i="2"/>
  <c r="CY101" i="2"/>
  <c r="DK93" i="2"/>
  <c r="CU73" i="2"/>
  <c r="CQ88" i="2"/>
  <c r="CU119" i="2"/>
  <c r="DS68" i="2"/>
  <c r="DC83" i="2"/>
  <c r="DL72" i="2"/>
  <c r="DJ72" i="2"/>
  <c r="DT91" i="2"/>
  <c r="DR91" i="2"/>
  <c r="DD115" i="2"/>
  <c r="DB115" i="2"/>
  <c r="DH122" i="2"/>
  <c r="DF122" i="2"/>
  <c r="DF97" i="2"/>
  <c r="DH123" i="2"/>
  <c r="DF123" i="2"/>
  <c r="CQ53" i="2"/>
  <c r="DR53" i="2"/>
  <c r="DT53" i="2"/>
  <c r="CZ127" i="2"/>
  <c r="CX127" i="2"/>
  <c r="CY127" i="2"/>
  <c r="DH85" i="2"/>
  <c r="DF85" i="2"/>
  <c r="CR85" i="2"/>
  <c r="CP85" i="2"/>
  <c r="DK111" i="2"/>
  <c r="DJ111" i="2"/>
  <c r="DL111" i="2"/>
  <c r="DF113" i="2"/>
  <c r="DH113" i="2"/>
  <c r="DL59" i="2"/>
  <c r="DL57" i="2"/>
  <c r="DJ57" i="2"/>
  <c r="DK66" i="2"/>
  <c r="DJ66" i="2"/>
  <c r="DL66" i="2"/>
  <c r="CV92" i="2"/>
  <c r="CV90" i="2"/>
  <c r="CT90" i="2"/>
  <c r="EI103" i="2"/>
  <c r="EE103" i="2"/>
  <c r="EL103" i="2" a="1"/>
  <c r="EL103" i="2" s="1"/>
  <c r="EF103" i="2"/>
  <c r="EJ103" i="2"/>
  <c r="EK103" i="2"/>
  <c r="EH103" i="2"/>
  <c r="EG103" i="2"/>
  <c r="EM103" i="2" a="1"/>
  <c r="EM103" i="2" s="1"/>
  <c r="DL107" i="2"/>
  <c r="DJ107" i="2"/>
  <c r="CP62" i="2"/>
  <c r="CR62" i="2"/>
  <c r="DJ77" i="2"/>
  <c r="DL77" i="2"/>
  <c r="CY99" i="2"/>
  <c r="CX99" i="2"/>
  <c r="CZ99" i="2"/>
  <c r="DN100" i="2"/>
  <c r="DP100" i="2"/>
  <c r="DC122" i="2"/>
  <c r="DB49" i="2"/>
  <c r="DD49" i="2"/>
  <c r="DC61" i="2"/>
  <c r="DC58" i="2"/>
  <c r="DC119" i="2"/>
  <c r="DC80" i="2"/>
  <c r="DC71" i="2"/>
  <c r="DC81" i="2"/>
  <c r="DC121" i="2"/>
  <c r="DC69" i="2"/>
  <c r="DC73" i="2"/>
  <c r="DC101" i="2"/>
  <c r="DC87" i="2"/>
  <c r="DC84" i="2"/>
  <c r="DC60" i="2"/>
  <c r="DC51" i="2"/>
  <c r="DC52" i="2"/>
  <c r="CU110" i="2"/>
  <c r="CT49" i="2"/>
  <c r="CV49" i="2"/>
  <c r="CU71" i="2"/>
  <c r="CU79" i="2"/>
  <c r="CU117" i="2"/>
  <c r="CU109" i="2"/>
  <c r="CU58" i="2"/>
  <c r="CU120" i="2"/>
  <c r="CU50" i="2"/>
  <c r="CU52" i="2"/>
  <c r="CU98" i="2"/>
  <c r="CU60" i="2"/>
  <c r="CT116" i="2"/>
  <c r="CV116" i="2"/>
  <c r="DP118" i="2"/>
  <c r="DP116" i="2"/>
  <c r="DN116" i="2"/>
  <c r="DS118" i="2"/>
  <c r="CT118" i="2"/>
  <c r="CV118" i="2"/>
  <c r="CU74" i="2"/>
  <c r="CV76" i="2"/>
  <c r="CT74" i="2"/>
  <c r="CV74" i="2"/>
  <c r="CU108" i="2"/>
  <c r="CR108" i="2"/>
  <c r="CP108" i="2"/>
  <c r="DR121" i="2"/>
  <c r="DT121" i="2"/>
  <c r="DL121" i="2"/>
  <c r="DJ121" i="2"/>
  <c r="DK121" i="2"/>
  <c r="DK67" i="2"/>
  <c r="DJ67" i="2"/>
  <c r="DL67" i="2"/>
  <c r="DO67" i="2"/>
  <c r="DP67" i="2"/>
  <c r="DN67" i="2"/>
  <c r="DO120" i="2"/>
  <c r="DO54" i="2"/>
  <c r="DG109" i="2"/>
  <c r="CY119" i="2"/>
  <c r="CQ84" i="2"/>
  <c r="CV128" i="2"/>
  <c r="CT128" i="2"/>
  <c r="CU75" i="2"/>
  <c r="DF76" i="2"/>
  <c r="DH76" i="2"/>
  <c r="CT105" i="2"/>
  <c r="CV105" i="2"/>
  <c r="DK72" i="2"/>
  <c r="DJ76" i="2"/>
  <c r="DL76" i="2"/>
  <c r="DS91" i="2"/>
  <c r="CT91" i="2"/>
  <c r="CV91" i="2"/>
  <c r="DH91" i="2"/>
  <c r="DF91" i="2"/>
  <c r="CU64" i="2"/>
  <c r="DO115" i="2"/>
  <c r="CX115" i="2"/>
  <c r="CZ115" i="2"/>
  <c r="DD105" i="2"/>
  <c r="DB105" i="2"/>
  <c r="DL105" i="2"/>
  <c r="DJ105" i="2"/>
  <c r="DL122" i="2"/>
  <c r="DJ122" i="2"/>
  <c r="DO97" i="2"/>
  <c r="CX97" i="2"/>
  <c r="DG123" i="2"/>
  <c r="CZ123" i="2"/>
  <c r="CX123" i="2"/>
  <c r="DP102" i="2"/>
  <c r="DN102" i="2"/>
  <c r="DL53" i="2"/>
  <c r="DJ53" i="2"/>
  <c r="CU89" i="2"/>
  <c r="DD89" i="2"/>
  <c r="DB89" i="2"/>
  <c r="CQ85" i="2"/>
  <c r="CX85" i="2"/>
  <c r="CZ85" i="2"/>
  <c r="DK94" i="2"/>
  <c r="CQ94" i="2"/>
  <c r="CR94" i="2"/>
  <c r="CP94" i="2"/>
  <c r="DS111" i="2"/>
  <c r="DT111" i="2"/>
  <c r="DR111" i="2"/>
  <c r="DO113" i="2"/>
  <c r="CV113" i="2"/>
  <c r="CT113" i="2"/>
  <c r="CY57" i="2"/>
  <c r="DC57" i="2"/>
  <c r="DD57" i="2"/>
  <c r="DB57" i="2"/>
  <c r="CY66" i="2"/>
  <c r="CX66" i="2"/>
  <c r="CZ66" i="2"/>
  <c r="DK90" i="2"/>
  <c r="CR90" i="2"/>
  <c r="CP90" i="2"/>
  <c r="DT107" i="2"/>
  <c r="DR107" i="2"/>
  <c r="DN107" i="2"/>
  <c r="DP107" i="2"/>
  <c r="CQ62" i="2"/>
  <c r="DK77" i="2"/>
  <c r="CP77" i="2"/>
  <c r="CR77" i="2"/>
  <c r="DS78" i="2"/>
  <c r="DO78" i="2"/>
  <c r="DN78" i="2"/>
  <c r="DP78" i="2"/>
  <c r="CR101" i="2"/>
  <c r="CR99" i="2"/>
  <c r="CP99" i="2"/>
  <c r="EE128" i="2"/>
  <c r="EG128" i="2"/>
  <c r="EH128" i="2"/>
  <c r="EF128" i="2"/>
  <c r="EJ128" i="2"/>
  <c r="EK128" i="2"/>
  <c r="EL128" i="2" a="1"/>
  <c r="EL128" i="2" s="1"/>
  <c r="EI128" i="2"/>
  <c r="EM128" i="2" a="1"/>
  <c r="EM128" i="2" s="1"/>
  <c r="DK100" i="2"/>
  <c r="CX100" i="2"/>
  <c r="CZ100" i="2"/>
  <c r="DG92" i="2"/>
  <c r="CX116" i="2"/>
  <c r="CZ116" i="2"/>
  <c r="DT116" i="2"/>
  <c r="DR116" i="2"/>
  <c r="CY118" i="2"/>
  <c r="DK74" i="2"/>
  <c r="DS114" i="2"/>
  <c r="DR114" i="2"/>
  <c r="EG114" i="2"/>
  <c r="EK114" i="2"/>
  <c r="EH114" i="2"/>
  <c r="EJ114" i="2"/>
  <c r="EI114" i="2"/>
  <c r="EE114" i="2"/>
  <c r="EL114" i="2" a="1"/>
  <c r="EL114" i="2" s="1"/>
  <c r="EF114" i="2"/>
  <c r="EM114" i="2" a="1"/>
  <c r="EM114" i="2" s="1"/>
  <c r="CY108" i="2"/>
  <c r="CQ63" i="2"/>
  <c r="CR63" i="2"/>
  <c r="CP63" i="2"/>
  <c r="DG120" i="2"/>
  <c r="CV87" i="2"/>
  <c r="CT87" i="2"/>
  <c r="CU87" i="2"/>
  <c r="CY80" i="2"/>
  <c r="DO51" i="2"/>
  <c r="CU86" i="2"/>
  <c r="DS56" i="2"/>
  <c r="DO75" i="2"/>
  <c r="CY67" i="2"/>
  <c r="CX67" i="2"/>
  <c r="CZ67" i="2"/>
  <c r="DD63" i="2"/>
  <c r="DB63" i="2"/>
  <c r="DJ120" i="2"/>
  <c r="DL120" i="2"/>
  <c r="CV120" i="2"/>
  <c r="CT120" i="2"/>
  <c r="CR80" i="2"/>
  <c r="CP80" i="2"/>
  <c r="CR58" i="2"/>
  <c r="CP58" i="2"/>
  <c r="DL61" i="2"/>
  <c r="DJ61" i="2"/>
  <c r="CT71" i="2"/>
  <c r="CV71" i="2"/>
  <c r="DF101" i="2"/>
  <c r="DH101" i="2"/>
  <c r="DC98" i="2"/>
  <c r="DD98" i="2"/>
  <c r="DB98" i="2"/>
  <c r="CX54" i="2"/>
  <c r="CZ54" i="2"/>
  <c r="DH54" i="2"/>
  <c r="DF54" i="2"/>
  <c r="DB93" i="2"/>
  <c r="DD93" i="2"/>
  <c r="DB73" i="2"/>
  <c r="DD73" i="2"/>
  <c r="CY55" i="2"/>
  <c r="CZ55" i="2"/>
  <c r="CX55" i="2"/>
  <c r="DP117" i="2"/>
  <c r="DN117" i="2"/>
  <c r="CR52" i="2"/>
  <c r="CP52" i="2"/>
  <c r="DL52" i="2"/>
  <c r="DJ52" i="2"/>
  <c r="DB51" i="2"/>
  <c r="DD51" i="2"/>
  <c r="DC88" i="2"/>
  <c r="DB88" i="2"/>
  <c r="DD88" i="2"/>
  <c r="CT60" i="2"/>
  <c r="CV60" i="2"/>
  <c r="CX50" i="2"/>
  <c r="CZ50" i="2"/>
  <c r="DC79" i="2"/>
  <c r="DB79" i="2"/>
  <c r="DD79" i="2"/>
  <c r="CX79" i="2"/>
  <c r="CZ79" i="2"/>
  <c r="DL119" i="2"/>
  <c r="DJ119" i="2"/>
  <c r="DB69" i="2"/>
  <c r="DD69" i="2"/>
  <c r="DL69" i="2"/>
  <c r="DJ69" i="2"/>
  <c r="CU106" i="2"/>
  <c r="CV106" i="2"/>
  <c r="CT106" i="2"/>
  <c r="DH68" i="2"/>
  <c r="DF68" i="2"/>
  <c r="EQ115" i="2"/>
  <c r="ER115" i="2"/>
  <c r="ED115" i="2"/>
  <c r="DI96" i="2" a="1"/>
  <c r="DI96" i="2" s="1"/>
  <c r="DK96" i="2" s="1"/>
  <c r="DM96" i="2" a="1"/>
  <c r="DM96" i="2" s="1"/>
  <c r="DO96" i="2" s="1"/>
  <c r="DQ96" i="2" a="1"/>
  <c r="DQ96" i="2" s="1"/>
  <c r="DT98" i="2" s="1"/>
  <c r="CL96" i="2"/>
  <c r="DA96" i="2" a="1"/>
  <c r="DA96" i="2" s="1"/>
  <c r="DD97" i="2" s="1"/>
  <c r="DE96" i="2" a="1"/>
  <c r="DE96" i="2" s="1"/>
  <c r="DG96" i="2" s="1"/>
  <c r="CW96" i="2" a="1"/>
  <c r="CW96" i="2" s="1"/>
  <c r="CY96" i="2" s="1"/>
  <c r="CS96" i="2" a="1"/>
  <c r="CS96" i="2" s="1"/>
  <c r="CU96" i="2" s="1"/>
  <c r="CO96" i="2" a="1"/>
  <c r="CO96" i="2" s="1"/>
  <c r="CR98" i="2" s="1"/>
  <c r="CM96" i="2"/>
  <c r="CR104" i="2"/>
  <c r="CP104" i="2"/>
  <c r="DO110" i="2"/>
  <c r="DJ110" i="2"/>
  <c r="DL110" i="2"/>
  <c r="DC86" i="2"/>
  <c r="DD86" i="2"/>
  <c r="DB86" i="2"/>
  <c r="CQ103" i="2"/>
  <c r="CR103" i="2"/>
  <c r="CP103" i="2"/>
  <c r="CM56" i="2"/>
  <c r="DO125" i="2"/>
  <c r="DB125" i="2"/>
  <c r="DT83" i="2"/>
  <c r="DR83" i="2"/>
  <c r="DP83" i="2"/>
  <c r="DN83" i="2"/>
  <c r="CY75" i="2"/>
  <c r="CX75" i="2"/>
  <c r="CZ75" i="2"/>
  <c r="DJ80" i="2"/>
  <c r="DL80" i="2"/>
  <c r="DT58" i="2"/>
  <c r="DR58" i="2"/>
  <c r="DN58" i="2"/>
  <c r="DP58" i="2"/>
  <c r="CY81" i="2"/>
  <c r="CZ81" i="2"/>
  <c r="CX81" i="2"/>
  <c r="CT61" i="2"/>
  <c r="CV61" i="2"/>
  <c r="CY98" i="2"/>
  <c r="CX98" i="2"/>
  <c r="CZ98" i="2"/>
  <c r="DN54" i="2"/>
  <c r="DP54" i="2"/>
  <c r="DB109" i="2"/>
  <c r="DD109" i="2"/>
  <c r="DF109" i="2"/>
  <c r="DH109" i="2"/>
  <c r="DH93" i="2"/>
  <c r="DF93" i="2"/>
  <c r="DR73" i="2"/>
  <c r="DT73" i="2"/>
  <c r="DC55" i="2"/>
  <c r="DD55" i="2"/>
  <c r="DB55" i="2"/>
  <c r="CR117" i="2"/>
  <c r="CP117" i="2"/>
  <c r="DH52" i="2"/>
  <c r="DF52" i="2"/>
  <c r="DT52" i="2"/>
  <c r="DR52" i="2"/>
  <c r="DP53" i="2"/>
  <c r="DN51" i="2"/>
  <c r="DP51" i="2"/>
  <c r="CP88" i="2"/>
  <c r="CR88" i="2"/>
  <c r="CY88" i="2"/>
  <c r="CX88" i="2"/>
  <c r="CZ88" i="2"/>
  <c r="DH60" i="2"/>
  <c r="DF60" i="2"/>
  <c r="DB50" i="2"/>
  <c r="DD50" i="2"/>
  <c r="DS79" i="2"/>
  <c r="DT79" i="2"/>
  <c r="DR79" i="2"/>
  <c r="CP119" i="2"/>
  <c r="CR119" i="2"/>
  <c r="CR69" i="2"/>
  <c r="CP69" i="2"/>
  <c r="CU70" i="2"/>
  <c r="CT70" i="2"/>
  <c r="CV70" i="2"/>
  <c r="CX84" i="2"/>
  <c r="DS106" i="2"/>
  <c r="DH106" i="2"/>
  <c r="DF106" i="2"/>
  <c r="CQ68" i="2"/>
  <c r="DR68" i="2"/>
  <c r="DT68" i="2"/>
  <c r="ER126" i="2"/>
  <c r="EQ126" i="2"/>
  <c r="ED126" i="2"/>
  <c r="DQ128" i="2" a="1"/>
  <c r="DQ128" i="2" s="1"/>
  <c r="CO128" i="2" a="1"/>
  <c r="CO128" i="2" s="1"/>
  <c r="CQ128" i="2" s="1"/>
  <c r="CR127" i="2"/>
  <c r="CP127" i="2"/>
  <c r="CQ127" i="2"/>
  <c r="CQ104" i="2"/>
  <c r="DG104" i="2"/>
  <c r="DF104" i="2"/>
  <c r="DH104" i="2"/>
  <c r="CM110" i="2"/>
  <c r="CP110" i="2"/>
  <c r="CR110" i="2"/>
  <c r="DR86" i="2"/>
  <c r="DT86" i="2"/>
  <c r="CM103" i="2"/>
  <c r="DK56" i="2"/>
  <c r="DL56" i="2"/>
  <c r="DJ56" i="2"/>
  <c r="CU56" i="2"/>
  <c r="CT56" i="2"/>
  <c r="CV56" i="2"/>
  <c r="DT125" i="2"/>
  <c r="DR125" i="2"/>
  <c r="DG65" i="2"/>
  <c r="CY65" i="2"/>
  <c r="CZ65" i="2"/>
  <c r="CX65" i="2"/>
  <c r="CY83" i="2"/>
  <c r="DL83" i="2"/>
  <c r="DJ83" i="2"/>
  <c r="DD59" i="2"/>
  <c r="DB59" i="2"/>
  <c r="DK75" i="2"/>
  <c r="DJ75" i="2"/>
  <c r="DL75" i="2"/>
  <c r="DK63" i="2"/>
  <c r="DJ63" i="2"/>
  <c r="DL63" i="2"/>
  <c r="DL87" i="2"/>
  <c r="DJ87" i="2"/>
  <c r="DB87" i="2"/>
  <c r="DD87" i="2"/>
  <c r="DK80" i="2"/>
  <c r="DD80" i="2"/>
  <c r="DB80" i="2"/>
  <c r="CT80" i="2"/>
  <c r="CV80" i="2"/>
  <c r="DB58" i="2"/>
  <c r="DD58" i="2"/>
  <c r="EM101" i="2" a="1"/>
  <c r="EM101" i="2" s="1"/>
  <c r="EJ101" i="2"/>
  <c r="EL101" i="2" a="1"/>
  <c r="EL101" i="2" s="1"/>
  <c r="EG101" i="2"/>
  <c r="EK101" i="2"/>
  <c r="EI101" i="2"/>
  <c r="EE101" i="2"/>
  <c r="EF101" i="2"/>
  <c r="EH101" i="2"/>
  <c r="CR81" i="2"/>
  <c r="CP81" i="2"/>
  <c r="CR61" i="2"/>
  <c r="CP61" i="2"/>
  <c r="DL71" i="2"/>
  <c r="DJ71" i="2"/>
  <c r="CQ101" i="2"/>
  <c r="DR101" i="2"/>
  <c r="DT101" i="2"/>
  <c r="DS98" i="2"/>
  <c r="DR98" i="2"/>
  <c r="CQ98" i="2"/>
  <c r="CP98" i="2"/>
  <c r="DT109" i="2"/>
  <c r="DR109" i="2"/>
  <c r="DG55" i="2"/>
  <c r="DF55" i="2"/>
  <c r="DH55" i="2"/>
  <c r="CQ117" i="2"/>
  <c r="DF117" i="2"/>
  <c r="DH117" i="2"/>
  <c r="DL51" i="2"/>
  <c r="DJ51" i="2"/>
  <c r="DT60" i="2"/>
  <c r="DR60" i="2"/>
  <c r="CT50" i="2"/>
  <c r="CV50" i="2"/>
  <c r="DN50" i="2"/>
  <c r="DP50" i="2"/>
  <c r="DO79" i="2"/>
  <c r="DN79" i="2"/>
  <c r="DP79" i="2"/>
  <c r="DR119" i="2"/>
  <c r="DT119" i="2"/>
  <c r="CY69" i="2"/>
  <c r="CX69" i="2"/>
  <c r="CZ69" i="2"/>
  <c r="DR70" i="2"/>
  <c r="DT70" i="2"/>
  <c r="DB84" i="2"/>
  <c r="DD84" i="2"/>
  <c r="DS84" i="2"/>
  <c r="DR84" i="2"/>
  <c r="CY106" i="2"/>
  <c r="CX106" i="2"/>
  <c r="CZ106" i="2"/>
  <c r="CP68" i="2"/>
  <c r="CR68" i="2"/>
  <c r="DQ112" i="2" a="1"/>
  <c r="DQ112" i="2" s="1"/>
  <c r="DT114" i="2" s="1"/>
  <c r="DI112" i="2" a="1"/>
  <c r="DI112" i="2" s="1"/>
  <c r="DK112" i="2" s="1"/>
  <c r="DM112" i="2" a="1"/>
  <c r="DM112" i="2" s="1"/>
  <c r="DP114" i="2" s="1"/>
  <c r="CO112" i="2" a="1"/>
  <c r="CO112" i="2" s="1"/>
  <c r="CQ112" i="2" s="1"/>
  <c r="CW112" i="2" a="1"/>
  <c r="CW112" i="2" s="1"/>
  <c r="CY112" i="2" s="1"/>
  <c r="CS112" i="2" a="1"/>
  <c r="CS112" i="2" s="1"/>
  <c r="CU112" i="2" s="1"/>
  <c r="CL112" i="2"/>
  <c r="DA112" i="2" a="1"/>
  <c r="DA112" i="2" s="1"/>
  <c r="DD113" i="2" s="1"/>
  <c r="DE112" i="2" a="1"/>
  <c r="DE112" i="2" s="1"/>
  <c r="CM112" i="2"/>
  <c r="CM128" i="2"/>
  <c r="CL128" i="2"/>
  <c r="DO104" i="2"/>
  <c r="DJ104" i="2"/>
  <c r="DL104" i="2"/>
  <c r="EE121" i="2"/>
  <c r="EI121" i="2"/>
  <c r="EG121" i="2"/>
  <c r="EF121" i="2"/>
  <c r="EJ121" i="2"/>
  <c r="EM121" i="2" a="1"/>
  <c r="EM121" i="2" s="1"/>
  <c r="EK121" i="2"/>
  <c r="EL121" i="2" a="1"/>
  <c r="EL121" i="2" s="1"/>
  <c r="EH121" i="2"/>
  <c r="DB110" i="2"/>
  <c r="DD110" i="2"/>
  <c r="DF110" i="2"/>
  <c r="DH110" i="2"/>
  <c r="CQ86" i="2"/>
  <c r="CU103" i="2"/>
  <c r="CT103" i="2"/>
  <c r="CV103" i="2"/>
  <c r="CQ56" i="2"/>
  <c r="CP56" i="2"/>
  <c r="CR56" i="2"/>
  <c r="CZ56" i="2"/>
  <c r="CX56" i="2"/>
  <c r="DP125" i="2"/>
  <c r="DN125" i="2"/>
  <c r="DJ65" i="2"/>
  <c r="DL65" i="2"/>
  <c r="DO83" i="2"/>
  <c r="DH83" i="2"/>
  <c r="DF83" i="2"/>
  <c r="DC59" i="2"/>
  <c r="CX59" i="2"/>
  <c r="CZ59" i="2"/>
  <c r="DF75" i="2"/>
  <c r="DH75" i="2"/>
  <c r="CX58" i="2"/>
  <c r="CZ58" i="2"/>
  <c r="CV81" i="2"/>
  <c r="CT81" i="2"/>
  <c r="DF61" i="2"/>
  <c r="DH61" i="2"/>
  <c r="CR71" i="2"/>
  <c r="CP71" i="2"/>
  <c r="DF71" i="2"/>
  <c r="DH71" i="2"/>
  <c r="DJ101" i="2"/>
  <c r="DL101" i="2"/>
  <c r="DO98" i="2"/>
  <c r="DN98" i="2"/>
  <c r="DG98" i="2"/>
  <c r="DF98" i="2"/>
  <c r="DJ54" i="2"/>
  <c r="DL54" i="2"/>
  <c r="DN109" i="2"/>
  <c r="DP109" i="2"/>
  <c r="CX93" i="2"/>
  <c r="CZ93" i="2"/>
  <c r="CP73" i="2"/>
  <c r="CR73" i="2"/>
  <c r="DS55" i="2"/>
  <c r="DR55" i="2"/>
  <c r="DT55" i="2"/>
  <c r="EJ104" i="2"/>
  <c r="EK104" i="2"/>
  <c r="EE104" i="2"/>
  <c r="EI104" i="2"/>
  <c r="EL104" i="2" a="1"/>
  <c r="EL104" i="2" s="1"/>
  <c r="EG104" i="2"/>
  <c r="EF104" i="2"/>
  <c r="EH104" i="2"/>
  <c r="EM104" i="2" a="1"/>
  <c r="EM104" i="2" s="1"/>
  <c r="CX117" i="2"/>
  <c r="CZ117" i="2"/>
  <c r="DT51" i="2"/>
  <c r="DR51" i="2"/>
  <c r="CU88" i="2"/>
  <c r="CT88" i="2"/>
  <c r="CV88" i="2"/>
  <c r="CR50" i="2"/>
  <c r="CP50" i="2"/>
  <c r="DP119" i="2"/>
  <c r="DN119" i="2"/>
  <c r="DS69" i="2"/>
  <c r="DR69" i="2"/>
  <c r="DT69" i="2"/>
  <c r="DN70" i="2"/>
  <c r="DP70" i="2"/>
  <c r="CU84" i="2"/>
  <c r="CT84" i="2"/>
  <c r="DG84" i="2"/>
  <c r="DF84" i="2"/>
  <c r="DO106" i="2"/>
  <c r="DP106" i="2"/>
  <c r="DN106" i="2"/>
  <c r="CR106" i="2"/>
  <c r="CP106" i="2"/>
  <c r="CX68" i="2"/>
  <c r="CZ68" i="2"/>
  <c r="CM124" i="2"/>
  <c r="CW124" i="2" a="1"/>
  <c r="CW124" i="2" s="1"/>
  <c r="DM124" i="2" a="1"/>
  <c r="DM124" i="2" s="1"/>
  <c r="DO124" i="2" s="1"/>
  <c r="CL124" i="2"/>
  <c r="DQ124" i="2" a="1"/>
  <c r="DQ124" i="2" s="1"/>
  <c r="CO124" i="2" a="1"/>
  <c r="CO124" i="2" s="1"/>
  <c r="CQ124" i="2" s="1"/>
  <c r="DE124" i="2" a="1"/>
  <c r="DE124" i="2" s="1"/>
  <c r="DA124" i="2" a="1"/>
  <c r="DA124" i="2" s="1"/>
  <c r="DD125" i="2" s="1"/>
  <c r="CS124" i="2" a="1"/>
  <c r="CS124" i="2" s="1"/>
  <c r="CU124" i="2" s="1"/>
  <c r="DI124" i="2" a="1"/>
  <c r="DI124" i="2" s="1"/>
  <c r="CL126" i="2"/>
  <c r="CO126" i="2" a="1"/>
  <c r="CO126" i="2" s="1"/>
  <c r="CQ126" i="2" s="1"/>
  <c r="DQ126" i="2" a="1"/>
  <c r="DQ126" i="2" s="1"/>
  <c r="DS126" i="2" s="1"/>
  <c r="DM126" i="2" a="1"/>
  <c r="DM126" i="2" s="1"/>
  <c r="DO126" i="2" s="1"/>
  <c r="CW126" i="2" a="1"/>
  <c r="CW126" i="2" s="1"/>
  <c r="CY126" i="2" s="1"/>
  <c r="CS126" i="2" a="1"/>
  <c r="CS126" i="2" s="1"/>
  <c r="CU126" i="2" s="1"/>
  <c r="DE126" i="2" a="1"/>
  <c r="DE126" i="2" s="1"/>
  <c r="DG126" i="2" s="1"/>
  <c r="CM126" i="2"/>
  <c r="DI126" i="2" a="1"/>
  <c r="DI126" i="2" s="1"/>
  <c r="DK126" i="2" s="1"/>
  <c r="DA126" i="2" a="1"/>
  <c r="DA126" i="2" s="1"/>
  <c r="DA128" i="2" a="1"/>
  <c r="DA128" i="2" s="1"/>
  <c r="DS104" i="2"/>
  <c r="CU104" i="2"/>
  <c r="CT104" i="2"/>
  <c r="CV104" i="2"/>
  <c r="DC110" i="2"/>
  <c r="DR110" i="2"/>
  <c r="DT110" i="2"/>
  <c r="DG86" i="2"/>
  <c r="CM86" i="2"/>
  <c r="DR103" i="2"/>
  <c r="DT103" i="2"/>
  <c r="CX103" i="2"/>
  <c r="CZ103" i="2"/>
  <c r="DB56" i="2"/>
  <c r="DD56" i="2"/>
  <c r="DF56" i="2"/>
  <c r="DH56" i="2"/>
  <c r="DL125" i="2"/>
  <c r="DJ125" i="2"/>
  <c r="CQ125" i="2"/>
  <c r="CU65" i="2"/>
  <c r="CV65" i="2"/>
  <c r="CT65" i="2"/>
  <c r="CQ83" i="2"/>
  <c r="CM83" i="2"/>
  <c r="CV75" i="2"/>
  <c r="CT75" i="2"/>
  <c r="DD75" i="2"/>
  <c r="DB75" i="2"/>
  <c r="CU67" i="2"/>
  <c r="CT67" i="2"/>
  <c r="CV67" i="2"/>
  <c r="DF120" i="2"/>
  <c r="DH120" i="2"/>
  <c r="CP87" i="2"/>
  <c r="CR87" i="2"/>
  <c r="CQ80" i="2"/>
  <c r="DT127" i="2"/>
  <c r="DR127" i="2"/>
  <c r="DS127" i="2"/>
  <c r="CY58" i="2"/>
  <c r="DL58" i="2"/>
  <c r="DJ58" i="2"/>
  <c r="DB81" i="2"/>
  <c r="DD81" i="2"/>
  <c r="DP73" i="2"/>
  <c r="DP71" i="2"/>
  <c r="DN71" i="2"/>
  <c r="DD71" i="2"/>
  <c r="DB71" i="2"/>
  <c r="DN101" i="2"/>
  <c r="DP101" i="2"/>
  <c r="EH125" i="2"/>
  <c r="EJ125" i="2"/>
  <c r="EK125" i="2"/>
  <c r="EI125" i="2"/>
  <c r="EL125" i="2" a="1"/>
  <c r="EL125" i="2" s="1"/>
  <c r="EG125" i="2"/>
  <c r="EF125" i="2"/>
  <c r="EM125" i="2" a="1"/>
  <c r="EM125" i="2" s="1"/>
  <c r="EE125" i="2"/>
  <c r="DL109" i="2"/>
  <c r="DJ109" i="2"/>
  <c r="DR93" i="2"/>
  <c r="DT93" i="2"/>
  <c r="DF73" i="2"/>
  <c r="DH73" i="2"/>
  <c r="CU55" i="2"/>
  <c r="CV55" i="2"/>
  <c r="CT55" i="2"/>
  <c r="DL117" i="2"/>
  <c r="DJ117" i="2"/>
  <c r="DS52" i="2"/>
  <c r="DN52" i="2"/>
  <c r="DP52" i="2"/>
  <c r="CT51" i="2"/>
  <c r="CV51" i="2"/>
  <c r="DO88" i="2"/>
  <c r="DN88" i="2"/>
  <c r="DP88" i="2"/>
  <c r="DN60" i="2"/>
  <c r="DP60" i="2"/>
  <c r="CQ50" i="2"/>
  <c r="DH50" i="2"/>
  <c r="DF50" i="2"/>
  <c r="CP79" i="2"/>
  <c r="CR79" i="2"/>
  <c r="CT119" i="2"/>
  <c r="CV119" i="2"/>
  <c r="DP69" i="2"/>
  <c r="DN69" i="2"/>
  <c r="CQ70" i="2"/>
  <c r="CR70" i="2"/>
  <c r="CP70" i="2"/>
  <c r="CY70" i="2"/>
  <c r="CX70" i="2"/>
  <c r="CZ70" i="2"/>
  <c r="CP84" i="2"/>
  <c r="DT106" i="2"/>
  <c r="DR106" i="2"/>
  <c r="DO68" i="2"/>
  <c r="DB68" i="2"/>
  <c r="DD68" i="2"/>
  <c r="DM82" i="2" a="1"/>
  <c r="DM82" i="2" s="1"/>
  <c r="CO82" i="2" a="1"/>
  <c r="CO82" i="2" s="1"/>
  <c r="CQ82" i="2" s="1"/>
  <c r="DE82" i="2" a="1"/>
  <c r="DE82" i="2" s="1"/>
  <c r="DG82" i="2" s="1"/>
  <c r="DI82" i="2" a="1"/>
  <c r="DI82" i="2" s="1"/>
  <c r="DK82" i="2" s="1"/>
  <c r="CS82" i="2" a="1"/>
  <c r="CS82" i="2" s="1"/>
  <c r="CV84" i="2" s="1"/>
  <c r="CW82" i="2" a="1"/>
  <c r="CW82" i="2" s="1"/>
  <c r="CX82" i="2" s="1"/>
  <c r="DQ82" i="2" a="1"/>
  <c r="DQ82" i="2" s="1"/>
  <c r="DT84" i="2" s="1"/>
  <c r="CL82" i="2"/>
  <c r="DA82" i="2" a="1"/>
  <c r="DA82" i="2" s="1"/>
  <c r="DB82" i="2" s="1"/>
  <c r="CM82" i="2"/>
  <c r="BN128" i="2"/>
  <c r="BL128" i="2"/>
  <c r="BZ128" i="2"/>
  <c r="BP128" i="2"/>
  <c r="BX128" i="2"/>
  <c r="BV128" i="2"/>
  <c r="BT128" i="2"/>
  <c r="BR128" i="2"/>
  <c r="DK104" i="2"/>
  <c r="CM104" i="2"/>
  <c r="DG110" i="2"/>
  <c r="DO86" i="2"/>
  <c r="CV86" i="2"/>
  <c r="CT86" i="2"/>
  <c r="DJ103" i="2"/>
  <c r="DL103" i="2"/>
  <c r="DH103" i="2"/>
  <c r="DF103" i="2"/>
  <c r="EE124" i="2"/>
  <c r="EI124" i="2"/>
  <c r="EM124" i="2" a="1"/>
  <c r="EM124" i="2" s="1"/>
  <c r="EK124" i="2"/>
  <c r="EL124" i="2" a="1"/>
  <c r="EL124" i="2" s="1"/>
  <c r="EG124" i="2"/>
  <c r="EF124" i="2"/>
  <c r="EH124" i="2"/>
  <c r="EJ124" i="2"/>
  <c r="DG125" i="2"/>
  <c r="CV125" i="2"/>
  <c r="CT125" i="2"/>
  <c r="DK65" i="2"/>
  <c r="CQ65" i="2"/>
  <c r="CR65" i="2"/>
  <c r="CP65" i="2"/>
  <c r="DK83" i="2"/>
  <c r="DB83" i="2"/>
  <c r="CQ59" i="2"/>
  <c r="DO59" i="2"/>
  <c r="DT59" i="2"/>
  <c r="DR59" i="2"/>
  <c r="DN75" i="2"/>
  <c r="DP75" i="2"/>
  <c r="DS75" i="2"/>
  <c r="DR75" i="2"/>
  <c r="DT75" i="2"/>
  <c r="CX120" i="2"/>
  <c r="CZ120" i="2"/>
  <c r="DT87" i="2"/>
  <c r="DR87" i="2"/>
  <c r="EH109" i="2"/>
  <c r="EI109" i="2"/>
  <c r="EE109" i="2"/>
  <c r="EJ109" i="2"/>
  <c r="EM109" i="2" a="1"/>
  <c r="EM109" i="2" s="1"/>
  <c r="EF109" i="2"/>
  <c r="EL109" i="2" a="1"/>
  <c r="EL109" i="2" s="1"/>
  <c r="EG109" i="2"/>
  <c r="EK109" i="2"/>
  <c r="CX80" i="2"/>
  <c r="CZ80" i="2"/>
  <c r="DH58" i="2"/>
  <c r="DF58" i="2"/>
  <c r="DG81" i="2"/>
  <c r="DF81" i="2"/>
  <c r="DH81" i="2"/>
  <c r="DR81" i="2"/>
  <c r="DT81" i="2"/>
  <c r="CU61" i="2"/>
  <c r="DT61" i="2"/>
  <c r="DR61" i="2"/>
  <c r="DT71" i="2"/>
  <c r="DR71" i="2"/>
  <c r="CT101" i="2"/>
  <c r="CV101" i="2"/>
  <c r="CV54" i="2"/>
  <c r="CT54" i="2"/>
  <c r="DC109" i="2"/>
  <c r="CX109" i="2"/>
  <c r="CZ109" i="2"/>
  <c r="DP93" i="2"/>
  <c r="DN93" i="2"/>
  <c r="CV93" i="2"/>
  <c r="CT93" i="2"/>
  <c r="CZ73" i="2"/>
  <c r="CX73" i="2"/>
  <c r="DK55" i="2"/>
  <c r="DL55" i="2"/>
  <c r="DJ55" i="2"/>
  <c r="DD118" i="2"/>
  <c r="DB117" i="2"/>
  <c r="DD117" i="2"/>
  <c r="CX52" i="2"/>
  <c r="CZ52" i="2"/>
  <c r="CP51" i="2"/>
  <c r="CR51" i="2"/>
  <c r="DF51" i="2"/>
  <c r="DH51" i="2"/>
  <c r="DG88" i="2"/>
  <c r="DH88" i="2"/>
  <c r="DF88" i="2"/>
  <c r="DJ60" i="2"/>
  <c r="DL60" i="2"/>
  <c r="DL50" i="2"/>
  <c r="DJ50" i="2"/>
  <c r="CX119" i="2"/>
  <c r="CZ119" i="2"/>
  <c r="DK70" i="2"/>
  <c r="DL70" i="2"/>
  <c r="DJ70" i="2"/>
  <c r="DO84" i="2"/>
  <c r="DN84" i="2"/>
  <c r="DK106" i="2"/>
  <c r="DJ106" i="2"/>
  <c r="DL106" i="2"/>
  <c r="CT68" i="2"/>
  <c r="CV68" i="2"/>
  <c r="DJ68" i="2"/>
  <c r="DL68" i="2"/>
  <c r="CJ128" i="2"/>
  <c r="CW128" i="2" a="1"/>
  <c r="CW128" i="2" s="1"/>
  <c r="DI128" i="2" a="1"/>
  <c r="DI128" i="2" s="1"/>
  <c r="DK128" i="2" s="1"/>
  <c r="CY104" i="2"/>
  <c r="CZ104" i="2"/>
  <c r="CX104" i="2"/>
  <c r="DB104" i="2"/>
  <c r="DD104" i="2"/>
  <c r="CY110" i="2"/>
  <c r="DK86" i="2"/>
  <c r="CX86" i="2"/>
  <c r="CZ86" i="2"/>
  <c r="DP86" i="2"/>
  <c r="DN86" i="2"/>
  <c r="DO103" i="2"/>
  <c r="DP103" i="2"/>
  <c r="DN103" i="2"/>
  <c r="CY56" i="2"/>
  <c r="DR56" i="2"/>
  <c r="DT56" i="2"/>
  <c r="CU125" i="2"/>
  <c r="DH125" i="2"/>
  <c r="DF125" i="2"/>
  <c r="DR65" i="2"/>
  <c r="DT65" i="2"/>
  <c r="DC65" i="2"/>
  <c r="DD65" i="2"/>
  <c r="DB65" i="2"/>
  <c r="DS83" i="2"/>
  <c r="CV83" i="2"/>
  <c r="CT83" i="2"/>
  <c r="DK59" i="2"/>
  <c r="DF59" i="2"/>
  <c r="DH59" i="2"/>
  <c r="CM75" i="2"/>
  <c r="DB114" i="2"/>
  <c r="DD114" i="2"/>
  <c r="CZ110" i="2"/>
  <c r="CZ108" i="2"/>
  <c r="CX108" i="2"/>
  <c r="CV121" i="2"/>
  <c r="CT121" i="2"/>
  <c r="DD121" i="2"/>
  <c r="DB121" i="2"/>
  <c r="CP67" i="2"/>
  <c r="CR67" i="2"/>
  <c r="CU63" i="2"/>
  <c r="CT63" i="2"/>
  <c r="CV63" i="2"/>
  <c r="CY120" i="2"/>
  <c r="CR120" i="2"/>
  <c r="CP120" i="2"/>
  <c r="DP87" i="2"/>
  <c r="DN87" i="2"/>
  <c r="DT80" i="2"/>
  <c r="DR80" i="2"/>
  <c r="DO58" i="2"/>
  <c r="CT58" i="2"/>
  <c r="CV58" i="2"/>
  <c r="DJ81" i="2"/>
  <c r="DL81" i="2"/>
  <c r="CX61" i="2"/>
  <c r="CZ61" i="2"/>
  <c r="DK71" i="2"/>
  <c r="CX71" i="2"/>
  <c r="CZ71" i="2"/>
  <c r="DG101" i="2"/>
  <c r="DB101" i="2"/>
  <c r="DD101" i="2"/>
  <c r="CT98" i="2"/>
  <c r="CP54" i="2"/>
  <c r="CR54" i="2"/>
  <c r="DS109" i="2"/>
  <c r="CT109" i="2"/>
  <c r="CV109" i="2"/>
  <c r="DC93" i="2"/>
  <c r="CP93" i="2"/>
  <c r="CR93" i="2"/>
  <c r="CQ73" i="2"/>
  <c r="DL73" i="2"/>
  <c r="DJ73" i="2"/>
  <c r="CQ55" i="2"/>
  <c r="CP55" i="2"/>
  <c r="CR55" i="2"/>
  <c r="DK117" i="2"/>
  <c r="DG52" i="2"/>
  <c r="CT52" i="2"/>
  <c r="CV52" i="2"/>
  <c r="CU51" i="2"/>
  <c r="DS88" i="2"/>
  <c r="DR88" i="2"/>
  <c r="DT88" i="2"/>
  <c r="DG60" i="2"/>
  <c r="DB60" i="2"/>
  <c r="DD60" i="2"/>
  <c r="DC50" i="2"/>
  <c r="CT79" i="2"/>
  <c r="CV79" i="2"/>
  <c r="DK79" i="2"/>
  <c r="DL79" i="2"/>
  <c r="DJ79" i="2"/>
  <c r="DH119" i="2"/>
  <c r="DF119" i="2"/>
  <c r="CM69" i="2"/>
  <c r="DC70" i="2"/>
  <c r="DD70" i="2"/>
  <c r="DB70" i="2"/>
  <c r="DK84" i="2"/>
  <c r="DJ84" i="2"/>
  <c r="EL108" i="2" a="1"/>
  <c r="EL108" i="2" s="1"/>
  <c r="EM108" i="2" a="1"/>
  <c r="EM108" i="2" s="1"/>
  <c r="EK108" i="2"/>
  <c r="EF108" i="2"/>
  <c r="EI108" i="2"/>
  <c r="EJ108" i="2"/>
  <c r="EH108" i="2"/>
  <c r="EE108" i="2"/>
  <c r="EG108" i="2"/>
  <c r="DK68" i="2"/>
  <c r="DP68" i="2"/>
  <c r="DN68" i="2"/>
  <c r="ER100" i="2"/>
  <c r="EQ100" i="2"/>
  <c r="CU128" i="2"/>
  <c r="DM128" i="2" a="1"/>
  <c r="DM128" i="2" s="1"/>
  <c r="DO128" i="2" s="1"/>
  <c r="DR104" i="2"/>
  <c r="DT104" i="2"/>
  <c r="CQ110" i="2"/>
  <c r="DN110" i="2"/>
  <c r="DP110" i="2"/>
  <c r="DS86" i="2"/>
  <c r="CP86" i="2"/>
  <c r="CR86" i="2"/>
  <c r="DJ86" i="2"/>
  <c r="DL86" i="2"/>
  <c r="DG56" i="2"/>
  <c r="DC125" i="2"/>
  <c r="CM125" i="2"/>
  <c r="DN65" i="2"/>
  <c r="DP65" i="2"/>
  <c r="DF65" i="2"/>
  <c r="DH65" i="2"/>
  <c r="DG83" i="2"/>
  <c r="DG59" i="2"/>
  <c r="DN59" i="2"/>
  <c r="DP59" i="2"/>
  <c r="DT67" i="2"/>
  <c r="DR67" i="2"/>
  <c r="DG63" i="2"/>
  <c r="DF63" i="2"/>
  <c r="DH63" i="2"/>
  <c r="DS63" i="2"/>
  <c r="DR63" i="2"/>
  <c r="DT63" i="2"/>
  <c r="DN120" i="2"/>
  <c r="DP120" i="2"/>
  <c r="CX87" i="2"/>
  <c r="CZ87" i="2"/>
  <c r="CU80" i="2"/>
  <c r="DP81" i="2"/>
  <c r="DN81" i="2"/>
  <c r="DN61" i="2"/>
  <c r="DP61" i="2"/>
  <c r="DD61" i="2"/>
  <c r="DB61" i="2"/>
  <c r="DK101" i="2"/>
  <c r="CX101" i="2"/>
  <c r="CZ101" i="2"/>
  <c r="DK98" i="2"/>
  <c r="DJ98" i="2"/>
  <c r="DL98" i="2"/>
  <c r="DR54" i="2"/>
  <c r="DT54" i="2"/>
  <c r="DB54" i="2"/>
  <c r="DD54" i="2"/>
  <c r="DK109" i="2"/>
  <c r="CR109" i="2"/>
  <c r="CP109" i="2"/>
  <c r="DO93" i="2"/>
  <c r="DJ93" i="2"/>
  <c r="DL93" i="2"/>
  <c r="DS73" i="2"/>
  <c r="CT73" i="2"/>
  <c r="CV73" i="2"/>
  <c r="DO55" i="2"/>
  <c r="DP55" i="2"/>
  <c r="DN55" i="2"/>
  <c r="DO117" i="2"/>
  <c r="DT117" i="2"/>
  <c r="DR117" i="2"/>
  <c r="CT117" i="2"/>
  <c r="CV117" i="2"/>
  <c r="CQ52" i="2"/>
  <c r="DB52" i="2"/>
  <c r="DD52" i="2"/>
  <c r="CQ51" i="2"/>
  <c r="CX51" i="2"/>
  <c r="CZ51" i="2"/>
  <c r="DJ88" i="2"/>
  <c r="DL88" i="2"/>
  <c r="DS60" i="2"/>
  <c r="CX60" i="2"/>
  <c r="CZ60" i="2"/>
  <c r="CP60" i="2"/>
  <c r="CR60" i="2"/>
  <c r="DK50" i="2"/>
  <c r="DT50" i="2"/>
  <c r="DR50" i="2"/>
  <c r="DG79" i="2"/>
  <c r="DH79" i="2"/>
  <c r="DF79" i="2"/>
  <c r="DK119" i="2"/>
  <c r="DD119" i="2"/>
  <c r="DB119" i="2"/>
  <c r="ED5" i="2"/>
  <c r="FY4" i="2"/>
  <c r="GD4" i="2"/>
  <c r="FT4" i="2"/>
  <c r="EZ4" i="2"/>
  <c r="FJ4" i="2"/>
  <c r="EU4" i="2"/>
  <c r="FO4" i="2"/>
  <c r="FE4" i="2"/>
  <c r="DH69" i="2"/>
  <c r="DF69" i="2"/>
  <c r="CV69" i="2"/>
  <c r="CT69" i="2"/>
  <c r="DF70" i="2"/>
  <c r="DH70" i="2"/>
  <c r="CY84" i="2"/>
  <c r="CM84" i="2"/>
  <c r="DG106" i="2"/>
  <c r="DC106" i="2"/>
  <c r="DD106" i="2"/>
  <c r="DB106" i="2"/>
  <c r="DC68" i="2"/>
  <c r="CM68" i="2"/>
  <c r="DE95" i="2" a="1"/>
  <c r="DE95" i="2" s="1"/>
  <c r="DG95" i="2" s="1"/>
  <c r="DI95" i="2" a="1"/>
  <c r="DI95" i="2" s="1"/>
  <c r="DA95" i="2" a="1"/>
  <c r="DA95" i="2" s="1"/>
  <c r="DC95" i="2" s="1"/>
  <c r="DQ95" i="2" a="1"/>
  <c r="DQ95" i="2" s="1"/>
  <c r="DS95" i="2" s="1"/>
  <c r="CW95" i="2" a="1"/>
  <c r="CW95" i="2" s="1"/>
  <c r="CZ97" i="2" s="1"/>
  <c r="CL95" i="2"/>
  <c r="CO95" i="2" a="1"/>
  <c r="CO95" i="2" s="1"/>
  <c r="CR97" i="2" s="1"/>
  <c r="DM95" i="2" a="1"/>
  <c r="DM95" i="2" s="1"/>
  <c r="DP97" i="2" s="1"/>
  <c r="CS95" i="2" a="1"/>
  <c r="CS95" i="2" s="1"/>
  <c r="CM95" i="2"/>
  <c r="DN104" i="2"/>
  <c r="DP104" i="2"/>
  <c r="DK110" i="2"/>
  <c r="CY86" i="2"/>
  <c r="DH86" i="2"/>
  <c r="DF86" i="2"/>
  <c r="DK103" i="2"/>
  <c r="DC103" i="2"/>
  <c r="DB103" i="2"/>
  <c r="DD103" i="2"/>
  <c r="DC56" i="2"/>
  <c r="DN56" i="2"/>
  <c r="DP56" i="2"/>
  <c r="DS125" i="2"/>
  <c r="CZ125" i="2"/>
  <c r="CX125" i="2"/>
  <c r="CR125" i="2"/>
  <c r="CP125" i="2"/>
  <c r="CM65" i="2"/>
  <c r="CU83" i="2"/>
  <c r="CZ83" i="2"/>
  <c r="CX83" i="2"/>
  <c r="CR83" i="2"/>
  <c r="CP83" i="2"/>
  <c r="CU59" i="2"/>
  <c r="CP59" i="2"/>
  <c r="CR59" i="2"/>
  <c r="DC75" i="2"/>
  <c r="CP75" i="2"/>
  <c r="CR75" i="2"/>
  <c r="DK127" i="2"/>
  <c r="AQ124" i="2"/>
  <c r="AS124" i="2" s="1"/>
  <c r="AL125" i="2"/>
  <c r="AU124" i="2"/>
  <c r="AT124" i="2"/>
  <c r="AO124" i="2"/>
  <c r="Y128" i="2"/>
  <c r="Y127" i="2"/>
  <c r="DH98" i="2" l="1"/>
  <c r="DG128" i="2"/>
  <c r="CV98" i="2"/>
  <c r="DP98" i="2"/>
  <c r="CZ82" i="2"/>
  <c r="CY95" i="2"/>
  <c r="DS112" i="2"/>
  <c r="CU82" i="2"/>
  <c r="CY82" i="2"/>
  <c r="DS82" i="2"/>
  <c r="DL84" i="2"/>
  <c r="CQ96" i="2"/>
  <c r="DR95" i="2"/>
  <c r="DT95" i="2"/>
  <c r="DJ82" i="2"/>
  <c r="DL82" i="2"/>
  <c r="DD128" i="2"/>
  <c r="DB128" i="2"/>
  <c r="DP126" i="2"/>
  <c r="DN126" i="2"/>
  <c r="DP124" i="2"/>
  <c r="DN124" i="2"/>
  <c r="DC128" i="2"/>
  <c r="CV95" i="2"/>
  <c r="CT95" i="2"/>
  <c r="CY128" i="2"/>
  <c r="CX128" i="2"/>
  <c r="DO95" i="2"/>
  <c r="CU95" i="2"/>
  <c r="DB95" i="2"/>
  <c r="DD95" i="2"/>
  <c r="DH82" i="2"/>
  <c r="DF82" i="2"/>
  <c r="DH128" i="2"/>
  <c r="CX124" i="2"/>
  <c r="CZ124" i="2"/>
  <c r="DH84" i="2"/>
  <c r="DC112" i="2"/>
  <c r="CT112" i="2"/>
  <c r="CV112" i="2"/>
  <c r="CZ84" i="2"/>
  <c r="DR96" i="2"/>
  <c r="DT96" i="2"/>
  <c r="DJ95" i="2"/>
  <c r="DL95" i="2"/>
  <c r="EP5" i="2"/>
  <c r="EU5" i="2"/>
  <c r="FT5" i="2"/>
  <c r="EZ5" i="2"/>
  <c r="FO5" i="2"/>
  <c r="GD5" i="2"/>
  <c r="FJ5" i="2"/>
  <c r="FY5" i="2"/>
  <c r="FE5" i="2"/>
  <c r="ED6" i="2"/>
  <c r="DL128" i="2"/>
  <c r="DJ128" i="2"/>
  <c r="DC82" i="2"/>
  <c r="CR82" i="2"/>
  <c r="CP82" i="2"/>
  <c r="CR84" i="2"/>
  <c r="DD82" i="2"/>
  <c r="DC126" i="2"/>
  <c r="DD126" i="2"/>
  <c r="DB126" i="2"/>
  <c r="DD127" i="2"/>
  <c r="DT126" i="2"/>
  <c r="DR126" i="2"/>
  <c r="CX112" i="2"/>
  <c r="CZ112" i="2"/>
  <c r="DC96" i="2"/>
  <c r="DN96" i="2"/>
  <c r="DP96" i="2"/>
  <c r="DL97" i="2"/>
  <c r="CV97" i="2"/>
  <c r="DP82" i="2"/>
  <c r="DN82" i="2"/>
  <c r="DK124" i="2"/>
  <c r="DL124" i="2"/>
  <c r="DJ124" i="2"/>
  <c r="CI2" i="2"/>
  <c r="CP112" i="2"/>
  <c r="CR112" i="2"/>
  <c r="CR128" i="2"/>
  <c r="CP128" i="2"/>
  <c r="CP96" i="2"/>
  <c r="CR96" i="2"/>
  <c r="DJ96" i="2"/>
  <c r="DL96" i="2"/>
  <c r="CR114" i="2"/>
  <c r="DF95" i="2"/>
  <c r="DH95" i="2"/>
  <c r="DD83" i="2"/>
  <c r="DH126" i="2"/>
  <c r="DF126" i="2"/>
  <c r="CR126" i="2"/>
  <c r="CP126" i="2"/>
  <c r="CV124" i="2"/>
  <c r="CT124" i="2"/>
  <c r="DG124" i="2"/>
  <c r="DF124" i="2"/>
  <c r="DH124" i="2"/>
  <c r="DN112" i="2"/>
  <c r="DP112" i="2"/>
  <c r="DT128" i="2"/>
  <c r="DS128" i="2"/>
  <c r="DR128" i="2"/>
  <c r="CT96" i="2"/>
  <c r="CV96" i="2"/>
  <c r="EE115" i="2"/>
  <c r="EG115" i="2"/>
  <c r="EK115" i="2"/>
  <c r="EF115" i="2"/>
  <c r="EL115" i="2" a="1"/>
  <c r="EL115" i="2" s="1"/>
  <c r="EI115" i="2"/>
  <c r="EM115" i="2" a="1"/>
  <c r="EM115" i="2" s="1"/>
  <c r="EJ115" i="2"/>
  <c r="EH115" i="2"/>
  <c r="DH97" i="2"/>
  <c r="CV114" i="2"/>
  <c r="CR95" i="2"/>
  <c r="CP95" i="2"/>
  <c r="DP84" i="2"/>
  <c r="DR82" i="2"/>
  <c r="DT82" i="2"/>
  <c r="CV126" i="2"/>
  <c r="CT126" i="2"/>
  <c r="DB124" i="2"/>
  <c r="DD124" i="2"/>
  <c r="CR124" i="2"/>
  <c r="CP124" i="2"/>
  <c r="CY124" i="2"/>
  <c r="DO112" i="2"/>
  <c r="DJ112" i="2"/>
  <c r="DL112" i="2"/>
  <c r="DS96" i="2"/>
  <c r="CX96" i="2"/>
  <c r="CZ96" i="2"/>
  <c r="DT97" i="2"/>
  <c r="DL126" i="2"/>
  <c r="DJ126" i="2"/>
  <c r="CZ128" i="2"/>
  <c r="CZ126" i="2"/>
  <c r="CX126" i="2"/>
  <c r="DS124" i="2"/>
  <c r="DT124" i="2"/>
  <c r="DR124" i="2"/>
  <c r="DF112" i="2"/>
  <c r="DH112" i="2"/>
  <c r="DR112" i="2"/>
  <c r="DT112" i="2"/>
  <c r="DF96" i="2"/>
  <c r="DH96" i="2"/>
  <c r="CZ114" i="2"/>
  <c r="DK95" i="2"/>
  <c r="DN95" i="2"/>
  <c r="DP95" i="2"/>
  <c r="DP128" i="2"/>
  <c r="DN128" i="2"/>
  <c r="CQ95" i="2"/>
  <c r="CZ95" i="2"/>
  <c r="CX95" i="2"/>
  <c r="DO82" i="2"/>
  <c r="CE71" i="2" s="1"/>
  <c r="CT82" i="2"/>
  <c r="CV82" i="2"/>
  <c r="DC124" i="2"/>
  <c r="DG112" i="2"/>
  <c r="DB112" i="2"/>
  <c r="DD112" i="2"/>
  <c r="EE126" i="2"/>
  <c r="EI126" i="2"/>
  <c r="EJ126" i="2"/>
  <c r="EM126" i="2" a="1"/>
  <c r="EM126" i="2" s="1"/>
  <c r="EK126" i="2"/>
  <c r="EH126" i="2"/>
  <c r="EL126" i="2" a="1"/>
  <c r="EL126" i="2" s="1"/>
  <c r="EF126" i="2"/>
  <c r="EG126" i="2"/>
  <c r="DD96" i="2"/>
  <c r="CD71" i="2" s="1"/>
  <c r="DB96" i="2"/>
  <c r="DH114" i="2"/>
  <c r="DL114" i="2"/>
  <c r="AU125" i="2"/>
  <c r="AL126" i="2"/>
  <c r="AT125" i="2"/>
  <c r="AQ125" i="2"/>
  <c r="AS125" i="2" s="1"/>
  <c r="AO125" i="2"/>
  <c r="CE101" i="2" l="1"/>
  <c r="CD119" i="2"/>
  <c r="CE69" i="2"/>
  <c r="CD63" i="2"/>
  <c r="CH103" i="2"/>
  <c r="CB81" i="2"/>
  <c r="CI75" i="2"/>
  <c r="CG127" i="2"/>
  <c r="CE73" i="2"/>
  <c r="CD92" i="2"/>
  <c r="CB83" i="2"/>
  <c r="CH61" i="2"/>
  <c r="CG110" i="2"/>
  <c r="CG50" i="2"/>
  <c r="CD75" i="2"/>
  <c r="CG109" i="2"/>
  <c r="CE110" i="2"/>
  <c r="CD103" i="2"/>
  <c r="CI110" i="2"/>
  <c r="CD121" i="2"/>
  <c r="CB73" i="2"/>
  <c r="CC112" i="2"/>
  <c r="CH65" i="2"/>
  <c r="CG124" i="2"/>
  <c r="CG104" i="2"/>
  <c r="CF103" i="2"/>
  <c r="CE75" i="2"/>
  <c r="CE81" i="2"/>
  <c r="CH116" i="2"/>
  <c r="CB92" i="2"/>
  <c r="CI103" i="2"/>
  <c r="CI84" i="2"/>
  <c r="CF117" i="2"/>
  <c r="CC119" i="2"/>
  <c r="CD68" i="2"/>
  <c r="CE86" i="2"/>
  <c r="CB118" i="2"/>
  <c r="CC81" i="2"/>
  <c r="CD98" i="2"/>
  <c r="CC60" i="2"/>
  <c r="CG79" i="2"/>
  <c r="CF49" i="2"/>
  <c r="CE112" i="2"/>
  <c r="CD93" i="2"/>
  <c r="CD50" i="2"/>
  <c r="CD84" i="2"/>
  <c r="CH104" i="2"/>
  <c r="CD74" i="2"/>
  <c r="CC96" i="2"/>
  <c r="CI66" i="2"/>
  <c r="CI102" i="2"/>
  <c r="CI114" i="2"/>
  <c r="CI118" i="2"/>
  <c r="CI78" i="2"/>
  <c r="CI81" i="2"/>
  <c r="CI79" i="2"/>
  <c r="CI54" i="2"/>
  <c r="CD126" i="2"/>
  <c r="CG70" i="2"/>
  <c r="CD106" i="2"/>
  <c r="CB56" i="2"/>
  <c r="CG63" i="2"/>
  <c r="CC87" i="2"/>
  <c r="CB100" i="2"/>
  <c r="CI86" i="2"/>
  <c r="CG73" i="2"/>
  <c r="CG117" i="2"/>
  <c r="CE70" i="2"/>
  <c r="CB104" i="2"/>
  <c r="CG76" i="2"/>
  <c r="CE127" i="2"/>
  <c r="CD107" i="2"/>
  <c r="CF97" i="2"/>
  <c r="CG113" i="2"/>
  <c r="CC49" i="2"/>
  <c r="CH57" i="2"/>
  <c r="CE49" i="2"/>
  <c r="CF123" i="2"/>
  <c r="CD66" i="2"/>
  <c r="CF72" i="2"/>
  <c r="CC91" i="2"/>
  <c r="CH89" i="2"/>
  <c r="CH107" i="2"/>
  <c r="CG72" i="2"/>
  <c r="CB102" i="2"/>
  <c r="CC107" i="2"/>
  <c r="CG123" i="2"/>
  <c r="CD57" i="2"/>
  <c r="CG49" i="2"/>
  <c r="CC123" i="2"/>
  <c r="CC90" i="2"/>
  <c r="CB74" i="2"/>
  <c r="CE126" i="2"/>
  <c r="CI65" i="2"/>
  <c r="CE120" i="2"/>
  <c r="CF81" i="2"/>
  <c r="CF55" i="2"/>
  <c r="CG51" i="2"/>
  <c r="CF87" i="2"/>
  <c r="CH49" i="2"/>
  <c r="CE106" i="2"/>
  <c r="CE116" i="2"/>
  <c r="CF96" i="2"/>
  <c r="CB126" i="2"/>
  <c r="CH118" i="2"/>
  <c r="CF52" i="2"/>
  <c r="CH69" i="2"/>
  <c r="CD104" i="2"/>
  <c r="CB103" i="2"/>
  <c r="CH74" i="2"/>
  <c r="CG80" i="2"/>
  <c r="CF124" i="2"/>
  <c r="CI95" i="2"/>
  <c r="CG81" i="2"/>
  <c r="CH73" i="2"/>
  <c r="CB60" i="2"/>
  <c r="CG119" i="2"/>
  <c r="CD114" i="2"/>
  <c r="CG83" i="2"/>
  <c r="CF75" i="2"/>
  <c r="CG54" i="2"/>
  <c r="CC93" i="2"/>
  <c r="CF92" i="2"/>
  <c r="CH92" i="2"/>
  <c r="CC80" i="2"/>
  <c r="CB54" i="2"/>
  <c r="CH51" i="2"/>
  <c r="CB50" i="2"/>
  <c r="CC121" i="2"/>
  <c r="CI62" i="2"/>
  <c r="CI94" i="2"/>
  <c r="CI97" i="2"/>
  <c r="CI74" i="2"/>
  <c r="CI49" i="2"/>
  <c r="CI117" i="2"/>
  <c r="CI87" i="2"/>
  <c r="CI52" i="2"/>
  <c r="CF126" i="2"/>
  <c r="CG55" i="2"/>
  <c r="CE52" i="2"/>
  <c r="CC84" i="2"/>
  <c r="CF110" i="2"/>
  <c r="CB116" i="2"/>
  <c r="CD100" i="2"/>
  <c r="CH124" i="2"/>
  <c r="EZ6" i="2"/>
  <c r="FY6" i="2"/>
  <c r="EU6" i="2"/>
  <c r="FO6" i="2"/>
  <c r="FE6" i="2"/>
  <c r="GD6" i="2"/>
  <c r="FJ6" i="2"/>
  <c r="FT6" i="2"/>
  <c r="ED7" i="2"/>
  <c r="EP6" i="2"/>
  <c r="CG87" i="2"/>
  <c r="CB61" i="2"/>
  <c r="CC52" i="2"/>
  <c r="CH88" i="2"/>
  <c r="CF91" i="2"/>
  <c r="CE89" i="2"/>
  <c r="CC77" i="2"/>
  <c r="CB123" i="2"/>
  <c r="CB57" i="2"/>
  <c r="CD115" i="2"/>
  <c r="CH66" i="2"/>
  <c r="CE115" i="2"/>
  <c r="CH102" i="2"/>
  <c r="CF107" i="2"/>
  <c r="CB91" i="2"/>
  <c r="CG115" i="2"/>
  <c r="CB85" i="2"/>
  <c r="CD62" i="2"/>
  <c r="CE76" i="2"/>
  <c r="CF53" i="2"/>
  <c r="CF62" i="2"/>
  <c r="CG102" i="2"/>
  <c r="CG66" i="2"/>
  <c r="CB122" i="2"/>
  <c r="CC102" i="2"/>
  <c r="CB107" i="2"/>
  <c r="CC120" i="2"/>
  <c r="CB86" i="2"/>
  <c r="CG125" i="2"/>
  <c r="CG61" i="2"/>
  <c r="CH101" i="2"/>
  <c r="CG116" i="2"/>
  <c r="CI124" i="2"/>
  <c r="CB99" i="2"/>
  <c r="CH80" i="2"/>
  <c r="CD52" i="2"/>
  <c r="CE67" i="2"/>
  <c r="CC71" i="2"/>
  <c r="CB55" i="2"/>
  <c r="CH50" i="2"/>
  <c r="CF69" i="2"/>
  <c r="CC92" i="2"/>
  <c r="CH75" i="2"/>
  <c r="CC114" i="2"/>
  <c r="CG58" i="2"/>
  <c r="CC109" i="2"/>
  <c r="CC73" i="2"/>
  <c r="CC116" i="2"/>
  <c r="CD128" i="2"/>
  <c r="CC69" i="2"/>
  <c r="CH110" i="2"/>
  <c r="CH83" i="2"/>
  <c r="CD80" i="2"/>
  <c r="CC118" i="2"/>
  <c r="CI96" i="2"/>
  <c r="CG126" i="2"/>
  <c r="CE83" i="2"/>
  <c r="CF83" i="2"/>
  <c r="CF120" i="2"/>
  <c r="CF98" i="2"/>
  <c r="CF109" i="2"/>
  <c r="CH114" i="2"/>
  <c r="CI116" i="2"/>
  <c r="CI77" i="2"/>
  <c r="CI89" i="2"/>
  <c r="CI63" i="2"/>
  <c r="CI120" i="2"/>
  <c r="CI80" i="2"/>
  <c r="CI61" i="2"/>
  <c r="CI119" i="2"/>
  <c r="CB80" i="2"/>
  <c r="CB71" i="2"/>
  <c r="CD51" i="2"/>
  <c r="CD60" i="2"/>
  <c r="CF74" i="2"/>
  <c r="CD124" i="2"/>
  <c r="CC103" i="2"/>
  <c r="CH71" i="2"/>
  <c r="CB98" i="2"/>
  <c r="CB64" i="2"/>
  <c r="CH85" i="2"/>
  <c r="CC78" i="2"/>
  <c r="CD102" i="2"/>
  <c r="CC66" i="2"/>
  <c r="CG97" i="2"/>
  <c r="CF90" i="2"/>
  <c r="CE122" i="2"/>
  <c r="CB53" i="2"/>
  <c r="CC62" i="2"/>
  <c r="CE64" i="2"/>
  <c r="CE105" i="2"/>
  <c r="CC94" i="2"/>
  <c r="CE77" i="2"/>
  <c r="CG91" i="2"/>
  <c r="CC85" i="2"/>
  <c r="CD77" i="2"/>
  <c r="CD53" i="2"/>
  <c r="CD90" i="2"/>
  <c r="CB72" i="2"/>
  <c r="CC53" i="2"/>
  <c r="CG62" i="2"/>
  <c r="CD120" i="2"/>
  <c r="CE60" i="2"/>
  <c r="CB84" i="2"/>
  <c r="CG103" i="2"/>
  <c r="CF125" i="2"/>
  <c r="CF114" i="2"/>
  <c r="CH126" i="2"/>
  <c r="CC82" i="2"/>
  <c r="CE95" i="2"/>
  <c r="CC63" i="2"/>
  <c r="CI126" i="2"/>
  <c r="CF56" i="2"/>
  <c r="CF61" i="2"/>
  <c r="CI104" i="2"/>
  <c r="CG95" i="2"/>
  <c r="CD127" i="2"/>
  <c r="CF108" i="2"/>
  <c r="CH81" i="2"/>
  <c r="CG93" i="2"/>
  <c r="CH55" i="2"/>
  <c r="CH99" i="2"/>
  <c r="CE108" i="2"/>
  <c r="CF68" i="2"/>
  <c r="CE104" i="2"/>
  <c r="CC83" i="2"/>
  <c r="CE80" i="2"/>
  <c r="CD81" i="2"/>
  <c r="CC74" i="2"/>
  <c r="CG112" i="2"/>
  <c r="CE74" i="2"/>
  <c r="CD73" i="2"/>
  <c r="CH79" i="2"/>
  <c r="CF106" i="2"/>
  <c r="CD110" i="2"/>
  <c r="CG108" i="2"/>
  <c r="CB82" i="2"/>
  <c r="CE84" i="2"/>
  <c r="CC68" i="2"/>
  <c r="CE125" i="2"/>
  <c r="CH120" i="2"/>
  <c r="CF80" i="2"/>
  <c r="CF63" i="2"/>
  <c r="CI108" i="2"/>
  <c r="CI111" i="2"/>
  <c r="CI115" i="2"/>
  <c r="CI60" i="2"/>
  <c r="CI109" i="2"/>
  <c r="CI55" i="2"/>
  <c r="CB124" i="2"/>
  <c r="CE56" i="2"/>
  <c r="CD83" i="2"/>
  <c r="CB101" i="2"/>
  <c r="CE54" i="2"/>
  <c r="CH67" i="2"/>
  <c r="CC50" i="2"/>
  <c r="CB106" i="2"/>
  <c r="CC56" i="2"/>
  <c r="CE65" i="2"/>
  <c r="CF115" i="2"/>
  <c r="CE94" i="2"/>
  <c r="CF99" i="2"/>
  <c r="CE53" i="2"/>
  <c r="CB90" i="2"/>
  <c r="CH53" i="2"/>
  <c r="CE107" i="2"/>
  <c r="CG64" i="2"/>
  <c r="CG89" i="2"/>
  <c r="CG77" i="2"/>
  <c r="CH91" i="2"/>
  <c r="CD122" i="2"/>
  <c r="CH111" i="2"/>
  <c r="CB78" i="2"/>
  <c r="CF64" i="2"/>
  <c r="CH94" i="2"/>
  <c r="CF78" i="2"/>
  <c r="CD89" i="2"/>
  <c r="CB62" i="2"/>
  <c r="CF76" i="2"/>
  <c r="CC89" i="2"/>
  <c r="CB77" i="2"/>
  <c r="CD112" i="2"/>
  <c r="CF95" i="2"/>
  <c r="CC98" i="2"/>
  <c r="CH52" i="2"/>
  <c r="CH119" i="2"/>
  <c r="CG84" i="2"/>
  <c r="CB96" i="2"/>
  <c r="CI68" i="2"/>
  <c r="CC127" i="2"/>
  <c r="CF73" i="2"/>
  <c r="CG74" i="2"/>
  <c r="CB110" i="2"/>
  <c r="CD58" i="2"/>
  <c r="CD88" i="2"/>
  <c r="CB70" i="2"/>
  <c r="CC110" i="2"/>
  <c r="CD56" i="2"/>
  <c r="CF67" i="2"/>
  <c r="CF104" i="2"/>
  <c r="CG86" i="2"/>
  <c r="CH59" i="2"/>
  <c r="CF58" i="2"/>
  <c r="CD61" i="2"/>
  <c r="CE121" i="2"/>
  <c r="CF88" i="2"/>
  <c r="CH60" i="2"/>
  <c r="CE128" i="2"/>
  <c r="CH125" i="2"/>
  <c r="CG114" i="2"/>
  <c r="CF128" i="2"/>
  <c r="CC58" i="2"/>
  <c r="CE93" i="2"/>
  <c r="CB88" i="2"/>
  <c r="CE79" i="2"/>
  <c r="CD117" i="2"/>
  <c r="CC51" i="2"/>
  <c r="CG106" i="2"/>
  <c r="CH86" i="2"/>
  <c r="CG92" i="2"/>
  <c r="CI99" i="2"/>
  <c r="CI57" i="2"/>
  <c r="CI92" i="2"/>
  <c r="CI91" i="2"/>
  <c r="CI71" i="2"/>
  <c r="CI88" i="2"/>
  <c r="CI51" i="2"/>
  <c r="CC124" i="2"/>
  <c r="CD82" i="2"/>
  <c r="CC79" i="2"/>
  <c r="CG68" i="2"/>
  <c r="CD125" i="2"/>
  <c r="CF59" i="2"/>
  <c r="CF54" i="2"/>
  <c r="CB51" i="2"/>
  <c r="CD69" i="2"/>
  <c r="CH106" i="2"/>
  <c r="CC122" i="2"/>
  <c r="CB111" i="2"/>
  <c r="CE100" i="2"/>
  <c r="CB89" i="2"/>
  <c r="CG107" i="2"/>
  <c r="CF89" i="2"/>
  <c r="CH62" i="2"/>
  <c r="CB115" i="2"/>
  <c r="CD85" i="2"/>
  <c r="CG78" i="2"/>
  <c r="CD64" i="2"/>
  <c r="CE97" i="2"/>
  <c r="CF113" i="2"/>
  <c r="CD76" i="2"/>
  <c r="CH115" i="2"/>
  <c r="CE113" i="2"/>
  <c r="CE91" i="2"/>
  <c r="CF85" i="2"/>
  <c r="CH77" i="2"/>
  <c r="CH64" i="2"/>
  <c r="CB94" i="2"/>
  <c r="CB114" i="2"/>
  <c r="CF82" i="2"/>
  <c r="CB67" i="2"/>
  <c r="CF71" i="2"/>
  <c r="CD55" i="2"/>
  <c r="CB52" i="2"/>
  <c r="CI125" i="2"/>
  <c r="CD108" i="2"/>
  <c r="CE117" i="2"/>
  <c r="CB79" i="2"/>
  <c r="CD70" i="2"/>
  <c r="CF60" i="2"/>
  <c r="CE119" i="2"/>
  <c r="CF127" i="2"/>
  <c r="CB65" i="2"/>
  <c r="CF118" i="2"/>
  <c r="CG99" i="2"/>
  <c r="CB112" i="2"/>
  <c r="CC61" i="2"/>
  <c r="CC54" i="2"/>
  <c r="CF50" i="2"/>
  <c r="CF119" i="2"/>
  <c r="CD118" i="2"/>
  <c r="CD59" i="2"/>
  <c r="CB75" i="2"/>
  <c r="CD87" i="2"/>
  <c r="CH54" i="2"/>
  <c r="CF93" i="2"/>
  <c r="CD116" i="2"/>
  <c r="CI59" i="2"/>
  <c r="CE58" i="2"/>
  <c r="CD101" i="2"/>
  <c r="CE88" i="2"/>
  <c r="CE50" i="2"/>
  <c r="CF100" i="2"/>
  <c r="CF112" i="2"/>
  <c r="CI100" i="2"/>
  <c r="CI90" i="2"/>
  <c r="CI121" i="2"/>
  <c r="CI122" i="2"/>
  <c r="CI73" i="2"/>
  <c r="CI58" i="2"/>
  <c r="CI127" i="2"/>
  <c r="CH109" i="2"/>
  <c r="CG60" i="2"/>
  <c r="CC70" i="2"/>
  <c r="CE68" i="2"/>
  <c r="CG118" i="2"/>
  <c r="CD96" i="2"/>
  <c r="CB127" i="2"/>
  <c r="CE63" i="2"/>
  <c r="CC101" i="2"/>
  <c r="CC117" i="2"/>
  <c r="CE51" i="2"/>
  <c r="CB97" i="2"/>
  <c r="CH113" i="2"/>
  <c r="CH76" i="2"/>
  <c r="CG85" i="2"/>
  <c r="CE62" i="2"/>
  <c r="CE85" i="2"/>
  <c r="CE78" i="2"/>
  <c r="CD105" i="2"/>
  <c r="CD94" i="2"/>
  <c r="CE99" i="2"/>
  <c r="CG105" i="2"/>
  <c r="CD123" i="2"/>
  <c r="CE57" i="2"/>
  <c r="CB76" i="2"/>
  <c r="CB105" i="2"/>
  <c r="CF57" i="2"/>
  <c r="CC64" i="2"/>
  <c r="CF94" i="2"/>
  <c r="CD78" i="2"/>
  <c r="CC115" i="2"/>
  <c r="CF111" i="2"/>
  <c r="CF121" i="2"/>
  <c r="CG96" i="2"/>
  <c r="CG128" i="2"/>
  <c r="CD95" i="2"/>
  <c r="CD86" i="2"/>
  <c r="CG56" i="2"/>
  <c r="CG121" i="2"/>
  <c r="CE61" i="2"/>
  <c r="CG101" i="2"/>
  <c r="CI83" i="2"/>
  <c r="CC126" i="2"/>
  <c r="CI112" i="2"/>
  <c r="CH117" i="2"/>
  <c r="CE118" i="2"/>
  <c r="CB109" i="2"/>
  <c r="CD79" i="2"/>
  <c r="CF84" i="2"/>
  <c r="CD49" i="2"/>
  <c r="CH96" i="2"/>
  <c r="CB59" i="2"/>
  <c r="CG120" i="2"/>
  <c r="CD109" i="2"/>
  <c r="CE55" i="2"/>
  <c r="CG82" i="2"/>
  <c r="CC106" i="2"/>
  <c r="CC128" i="2"/>
  <c r="CC65" i="2"/>
  <c r="CB87" i="2"/>
  <c r="CB58" i="2"/>
  <c r="CH121" i="2"/>
  <c r="CC95" i="2"/>
  <c r="CG65" i="2"/>
  <c r="CG59" i="2"/>
  <c r="CH98" i="2"/>
  <c r="CE109" i="2"/>
  <c r="CB121" i="2"/>
  <c r="CI105" i="2"/>
  <c r="CI72" i="2"/>
  <c r="CI67" i="2"/>
  <c r="CI76" i="2"/>
  <c r="CI85" i="2"/>
  <c r="CI69" i="2"/>
  <c r="CI93" i="2"/>
  <c r="CI101" i="2"/>
  <c r="CB49" i="2"/>
  <c r="CB120" i="2"/>
  <c r="CE98" i="2"/>
  <c r="CG52" i="2"/>
  <c r="CG88" i="2"/>
  <c r="CE114" i="2"/>
  <c r="CE82" i="2"/>
  <c r="CE103" i="2"/>
  <c r="CC125" i="2"/>
  <c r="CD67" i="2"/>
  <c r="CG71" i="2"/>
  <c r="CG98" i="2"/>
  <c r="CH123" i="2"/>
  <c r="CG57" i="2"/>
  <c r="CH105" i="2"/>
  <c r="CG94" i="2"/>
  <c r="CF77" i="2"/>
  <c r="CG111" i="2"/>
  <c r="CD99" i="2"/>
  <c r="CH122" i="2"/>
  <c r="CD111" i="2"/>
  <c r="CE72" i="2"/>
  <c r="CC72" i="2"/>
  <c r="CE102" i="2"/>
  <c r="CE66" i="2"/>
  <c r="CD91" i="2"/>
  <c r="CG122" i="2"/>
  <c r="CF66" i="2"/>
  <c r="CC105" i="2"/>
  <c r="CC111" i="2"/>
  <c r="CC99" i="2"/>
  <c r="CF105" i="2"/>
  <c r="CC57" i="2"/>
  <c r="CH100" i="2"/>
  <c r="CB128" i="2"/>
  <c r="CI106" i="2"/>
  <c r="CI56" i="2"/>
  <c r="CF79" i="2"/>
  <c r="CF70" i="2"/>
  <c r="CC86" i="2"/>
  <c r="CC59" i="2"/>
  <c r="CC67" i="2"/>
  <c r="CH112" i="2"/>
  <c r="CH82" i="2"/>
  <c r="CG67" i="2"/>
  <c r="CH87" i="2"/>
  <c r="CH93" i="2"/>
  <c r="CB117" i="2"/>
  <c r="CE87" i="2"/>
  <c r="CH127" i="2"/>
  <c r="CH128" i="2"/>
  <c r="CI82" i="2"/>
  <c r="CH70" i="2"/>
  <c r="CF86" i="2"/>
  <c r="CE59" i="2"/>
  <c r="CH58" i="2"/>
  <c r="CB108" i="2"/>
  <c r="CE96" i="2"/>
  <c r="CF51" i="2"/>
  <c r="CC88" i="2"/>
  <c r="CH68" i="2"/>
  <c r="CH56" i="2"/>
  <c r="CC108" i="2"/>
  <c r="CB119" i="2"/>
  <c r="CC104" i="2"/>
  <c r="CF65" i="2"/>
  <c r="CC75" i="2"/>
  <c r="CI53" i="2"/>
  <c r="CI123" i="2"/>
  <c r="CI64" i="2"/>
  <c r="CI107" i="2"/>
  <c r="CI113" i="2"/>
  <c r="CI70" i="2"/>
  <c r="CI50" i="2"/>
  <c r="CI98" i="2"/>
  <c r="CB125" i="2"/>
  <c r="CD65" i="2"/>
  <c r="CB63" i="2"/>
  <c r="CF101" i="2"/>
  <c r="CD54" i="2"/>
  <c r="CH108" i="2"/>
  <c r="CG69" i="2"/>
  <c r="CH84" i="2"/>
  <c r="CG75" i="2"/>
  <c r="CH63" i="2"/>
  <c r="CF102" i="2"/>
  <c r="CG90" i="2"/>
  <c r="CF122" i="2"/>
  <c r="CE111" i="2"/>
  <c r="CH78" i="2"/>
  <c r="CD113" i="2"/>
  <c r="CC100" i="2"/>
  <c r="CH97" i="2"/>
  <c r="CB113" i="2"/>
  <c r="CH72" i="2"/>
  <c r="CC76" i="2"/>
  <c r="CG53" i="2"/>
  <c r="CE90" i="2"/>
  <c r="CD72" i="2"/>
  <c r="CE123" i="2"/>
  <c r="CH90" i="2"/>
  <c r="CD97" i="2"/>
  <c r="CC113" i="2"/>
  <c r="CG100" i="2"/>
  <c r="CC97" i="2"/>
  <c r="CB66" i="2"/>
  <c r="CF116" i="2"/>
  <c r="CE124" i="2"/>
  <c r="CI128" i="2"/>
  <c r="CB95" i="2"/>
  <c r="CB93" i="2"/>
  <c r="CC55" i="2"/>
  <c r="CB69" i="2"/>
  <c r="CB68" i="2"/>
  <c r="CE92" i="2"/>
  <c r="CH95" i="2"/>
  <c r="AQ126" i="2"/>
  <c r="AS126" i="2" s="1"/>
  <c r="AL127" i="2"/>
  <c r="AT126" i="2"/>
  <c r="AU126" i="2"/>
  <c r="AO126" i="2"/>
  <c r="EZ7" i="2" l="1"/>
  <c r="FE7" i="2"/>
  <c r="FT7" i="2"/>
  <c r="FO7" i="2"/>
  <c r="FJ7" i="2"/>
  <c r="FY7" i="2"/>
  <c r="GD7" i="2"/>
  <c r="EU7" i="2"/>
  <c r="ED8" i="2"/>
  <c r="EP7" i="2"/>
  <c r="AT127" i="2"/>
  <c r="AQ127" i="2"/>
  <c r="AS127" i="2" s="1"/>
  <c r="AU127" i="2"/>
  <c r="AL128" i="2"/>
  <c r="AO127" i="2"/>
  <c r="EU8" i="2" l="1"/>
  <c r="FJ8" i="2"/>
  <c r="FY8" i="2"/>
  <c r="FE8" i="2"/>
  <c r="FT8" i="2"/>
  <c r="EZ8" i="2"/>
  <c r="FO8" i="2"/>
  <c r="GD8" i="2"/>
  <c r="EP8" i="2"/>
  <c r="ED9" i="2"/>
  <c r="AQ128" i="2"/>
  <c r="AS128" i="2" s="1"/>
  <c r="AT128" i="2"/>
  <c r="AU128" i="2"/>
  <c r="AO128" i="2"/>
  <c r="ED10" i="2" l="1"/>
  <c r="EZ9" i="2"/>
  <c r="EU9" i="2"/>
  <c r="FY9" i="2"/>
  <c r="FT9" i="2"/>
  <c r="GD9" i="2"/>
  <c r="FJ9" i="2"/>
  <c r="FE9" i="2"/>
  <c r="FO9" i="2"/>
  <c r="EP9" i="2"/>
  <c r="ED11" i="2" l="1"/>
  <c r="FE10" i="2"/>
  <c r="FT10" i="2"/>
  <c r="EP10" i="2"/>
  <c r="FO10" i="2"/>
  <c r="EU10" i="2"/>
  <c r="EZ10" i="2"/>
  <c r="FY10" i="2"/>
  <c r="GD10" i="2"/>
  <c r="FJ10" i="2"/>
  <c r="GD11" i="2" l="1"/>
  <c r="FJ11" i="2"/>
  <c r="FT11" i="2"/>
  <c r="EP11" i="2"/>
  <c r="FY11" i="2"/>
  <c r="FE11" i="2"/>
  <c r="EU11" i="2"/>
  <c r="FO11" i="2"/>
  <c r="EZ11" i="2"/>
  <c r="ED12" i="2"/>
  <c r="FO12" i="2" l="1"/>
  <c r="FT12" i="2"/>
  <c r="FY12" i="2"/>
  <c r="GD12" i="2"/>
  <c r="FJ12" i="2"/>
  <c r="EZ12" i="2"/>
  <c r="EP12" i="2"/>
  <c r="ED13" i="2"/>
  <c r="EU12" i="2"/>
  <c r="FE12" i="2"/>
  <c r="FE13" i="2" l="1"/>
  <c r="FT13" i="2"/>
  <c r="FY13" i="2"/>
  <c r="EP13" i="2"/>
  <c r="ED14" i="2"/>
  <c r="GD13" i="2"/>
  <c r="EZ13" i="2"/>
  <c r="EU13" i="2"/>
  <c r="FO13" i="2"/>
  <c r="FJ13" i="2"/>
  <c r="FY14" i="2" l="1"/>
  <c r="EP14" i="2"/>
  <c r="GD14" i="2"/>
  <c r="EU14" i="2"/>
  <c r="EZ14" i="2"/>
  <c r="FT14" i="2"/>
  <c r="FJ14" i="2"/>
  <c r="ED15" i="2"/>
  <c r="FO14" i="2"/>
  <c r="FE14" i="2"/>
  <c r="FE15" i="2" l="1"/>
  <c r="EZ15" i="2"/>
  <c r="EP15" i="2"/>
  <c r="ED16" i="2"/>
  <c r="FJ15" i="2"/>
  <c r="GD15" i="2"/>
  <c r="EU15" i="2"/>
  <c r="FY15" i="2"/>
  <c r="FO15" i="2"/>
  <c r="FT15" i="2"/>
  <c r="GD16" i="2" l="1"/>
  <c r="FT16" i="2"/>
  <c r="EU16" i="2"/>
  <c r="FY16" i="2"/>
  <c r="FO16" i="2"/>
  <c r="FE16" i="2"/>
  <c r="EZ16" i="2"/>
  <c r="FJ16" i="2"/>
  <c r="EP16" i="2"/>
  <c r="ED17" i="2"/>
  <c r="FY17" i="2" l="1"/>
  <c r="ED18" i="2"/>
  <c r="FJ17" i="2"/>
  <c r="EZ17" i="2"/>
  <c r="FT17" i="2"/>
  <c r="FE17" i="2"/>
  <c r="GD17" i="2"/>
  <c r="EU17" i="2"/>
  <c r="EP17" i="2"/>
  <c r="FO17" i="2"/>
  <c r="ED19" i="2" l="1"/>
  <c r="FY18" i="2"/>
  <c r="EP18" i="2"/>
  <c r="EZ18" i="2"/>
  <c r="FT18" i="2"/>
  <c r="FJ18" i="2"/>
  <c r="EU18" i="2"/>
  <c r="GD18" i="2"/>
  <c r="FE18" i="2"/>
  <c r="FO18" i="2"/>
  <c r="EP19" i="2" l="1"/>
  <c r="FY19" i="2"/>
  <c r="GD19" i="2"/>
  <c r="FT19" i="2"/>
  <c r="ED20" i="2"/>
  <c r="EZ19" i="2"/>
  <c r="FE19" i="2"/>
  <c r="FJ19" i="2"/>
  <c r="FO19" i="2"/>
  <c r="EU19" i="2"/>
  <c r="EP20" i="2" l="1"/>
  <c r="GD20" i="2"/>
  <c r="FO20" i="2"/>
  <c r="FJ20" i="2"/>
  <c r="ED21" i="2"/>
  <c r="EU20" i="2"/>
  <c r="EZ20" i="2"/>
  <c r="FE20" i="2"/>
  <c r="FY20" i="2"/>
  <c r="FT20" i="2"/>
  <c r="EP21" i="2" l="1"/>
  <c r="FY21" i="2"/>
  <c r="EZ21" i="2"/>
  <c r="ED22" i="2"/>
  <c r="FT21" i="2"/>
  <c r="EU21" i="2"/>
  <c r="FE21" i="2"/>
  <c r="FO21" i="2"/>
  <c r="GD21" i="2"/>
  <c r="FJ21" i="2"/>
  <c r="ED23" i="2" l="1"/>
  <c r="FE22" i="2"/>
  <c r="GD22" i="2"/>
  <c r="FY22" i="2"/>
  <c r="EZ22" i="2"/>
  <c r="EP22" i="2"/>
  <c r="FT22" i="2"/>
  <c r="FJ22" i="2"/>
  <c r="FO22" i="2"/>
  <c r="EU22" i="2"/>
  <c r="ED24" i="2" l="1"/>
  <c r="FY23" i="2"/>
  <c r="FJ23" i="2"/>
  <c r="FO23" i="2"/>
  <c r="EP23" i="2"/>
  <c r="GD23" i="2"/>
  <c r="EU23" i="2"/>
  <c r="EZ23" i="2"/>
  <c r="FE23" i="2"/>
  <c r="FT23" i="2"/>
  <c r="FJ24" i="2" l="1"/>
  <c r="ED25" i="2"/>
  <c r="FY24" i="2"/>
  <c r="FO24" i="2"/>
  <c r="GD24" i="2"/>
  <c r="EU24" i="2"/>
  <c r="FE24" i="2"/>
  <c r="EZ24" i="2"/>
  <c r="FT24" i="2"/>
  <c r="EP24" i="2"/>
  <c r="FT25" i="2" l="1"/>
  <c r="ED26" i="2"/>
  <c r="FE25" i="2"/>
  <c r="GD25" i="2"/>
  <c r="FJ25" i="2"/>
  <c r="EZ25" i="2"/>
  <c r="FO25" i="2"/>
  <c r="EP25" i="2"/>
  <c r="FY25" i="2"/>
  <c r="EU25" i="2"/>
  <c r="FJ26" i="2" l="1"/>
  <c r="FE26" i="2"/>
  <c r="EP26" i="2"/>
  <c r="FT26" i="2"/>
  <c r="ED27" i="2"/>
  <c r="GD26" i="2"/>
  <c r="EZ26" i="2"/>
  <c r="FY26" i="2"/>
  <c r="FO26" i="2"/>
  <c r="EU26" i="2"/>
  <c r="EP27" i="2" l="1"/>
  <c r="GD27" i="2"/>
  <c r="FE27" i="2"/>
  <c r="EZ27" i="2"/>
  <c r="FO27" i="2"/>
  <c r="EU27" i="2"/>
  <c r="FJ27" i="2"/>
  <c r="ED28" i="2"/>
  <c r="FT27" i="2"/>
  <c r="FY27" i="2"/>
  <c r="FT28" i="2" l="1"/>
  <c r="GD28" i="2"/>
  <c r="FE28" i="2"/>
  <c r="FO28" i="2"/>
  <c r="EP28" i="2"/>
  <c r="FY28" i="2"/>
  <c r="EU28" i="2"/>
  <c r="ED29" i="2"/>
  <c r="EZ28" i="2"/>
  <c r="FJ28" i="2"/>
  <c r="FO29" i="2" l="1"/>
  <c r="EP29" i="2"/>
  <c r="FY29" i="2"/>
  <c r="EU29" i="2"/>
  <c r="ED30" i="2"/>
  <c r="FJ29" i="2"/>
  <c r="GD29" i="2"/>
  <c r="FE29" i="2"/>
  <c r="FT29" i="2"/>
  <c r="EZ29" i="2"/>
  <c r="FY30" i="2" l="1"/>
  <c r="EP30" i="2"/>
  <c r="ED31" i="2"/>
  <c r="EZ30" i="2"/>
  <c r="EU30" i="2"/>
  <c r="FO30" i="2"/>
  <c r="FT30" i="2"/>
  <c r="GD30" i="2"/>
  <c r="FJ30" i="2"/>
  <c r="FE30" i="2"/>
  <c r="FT31" i="2" l="1"/>
  <c r="FE31" i="2"/>
  <c r="FY31" i="2"/>
  <c r="FO31" i="2"/>
  <c r="ED32" i="2"/>
  <c r="FJ31" i="2"/>
  <c r="GD31" i="2"/>
  <c r="EP31" i="2"/>
  <c r="EU31" i="2"/>
  <c r="EZ31" i="2"/>
  <c r="FJ32" i="2" l="1"/>
  <c r="FO32" i="2"/>
  <c r="GD32" i="2"/>
  <c r="ED33" i="2"/>
  <c r="FE32" i="2"/>
  <c r="EU32" i="2"/>
  <c r="EP32" i="2"/>
  <c r="FT32" i="2"/>
  <c r="FY32" i="2"/>
  <c r="EZ32" i="2"/>
  <c r="EU33" i="2" l="1"/>
  <c r="EP33" i="2"/>
  <c r="FY33" i="2"/>
  <c r="GD33" i="2"/>
  <c r="FT33" i="2"/>
  <c r="EZ33" i="2"/>
  <c r="FJ33" i="2"/>
  <c r="ED34" i="2"/>
  <c r="FO33" i="2"/>
  <c r="FE33" i="2"/>
  <c r="FT34" i="2" l="1"/>
  <c r="EU34" i="2"/>
  <c r="FY34" i="2"/>
  <c r="FO34" i="2"/>
  <c r="EP34" i="2"/>
  <c r="FJ34" i="2"/>
  <c r="EZ34" i="2"/>
  <c r="FE34" i="2"/>
  <c r="GD34" i="2"/>
  <c r="ED35" i="2"/>
  <c r="FJ35" i="2" l="1"/>
  <c r="EP35" i="2"/>
  <c r="EU35" i="2"/>
  <c r="GD35" i="2"/>
  <c r="EZ35" i="2"/>
  <c r="FO35" i="2"/>
  <c r="FE35" i="2"/>
  <c r="FT35" i="2"/>
  <c r="FY35" i="2"/>
  <c r="ED36" i="2"/>
  <c r="GD36" i="2" l="1"/>
  <c r="FJ36" i="2"/>
  <c r="FT36" i="2"/>
  <c r="FY36" i="2"/>
  <c r="EZ36" i="2"/>
  <c r="FE36" i="2"/>
  <c r="EP36" i="2"/>
  <c r="ED37" i="2"/>
  <c r="FO36" i="2"/>
  <c r="EU36" i="2"/>
  <c r="EP37" i="2" l="1"/>
  <c r="EZ37" i="2"/>
  <c r="FO37" i="2"/>
  <c r="FJ37" i="2"/>
  <c r="FY37" i="2"/>
  <c r="FT37" i="2"/>
  <c r="GD37" i="2"/>
  <c r="ED38" i="2"/>
  <c r="EU37" i="2"/>
  <c r="FE37" i="2"/>
  <c r="GD38" i="2" l="1"/>
  <c r="FT38" i="2"/>
  <c r="FO38" i="2"/>
  <c r="FE38" i="2"/>
  <c r="EZ38" i="2"/>
  <c r="EP38" i="2"/>
  <c r="FJ38" i="2"/>
  <c r="FY38" i="2"/>
  <c r="ED39" i="2"/>
  <c r="EU38" i="2"/>
  <c r="EZ39" i="2" l="1"/>
  <c r="FJ39" i="2"/>
  <c r="FO39" i="2"/>
  <c r="FT39" i="2"/>
  <c r="EP39" i="2"/>
  <c r="FE39" i="2"/>
  <c r="ED40" i="2"/>
  <c r="FY39" i="2"/>
  <c r="EU39" i="2"/>
  <c r="GD39" i="2"/>
  <c r="FO40" i="2" l="1"/>
  <c r="EU40" i="2"/>
  <c r="GD40" i="2"/>
  <c r="FE40" i="2"/>
  <c r="FY40" i="2"/>
  <c r="EP40" i="2"/>
  <c r="FJ40" i="2"/>
  <c r="EZ40" i="2"/>
  <c r="FT40" i="2"/>
  <c r="ED41" i="2"/>
  <c r="FJ41" i="2" l="1"/>
  <c r="EU41" i="2"/>
  <c r="EP41" i="2"/>
  <c r="FE41" i="2"/>
  <c r="FT41" i="2"/>
  <c r="FO41" i="2"/>
  <c r="EZ41" i="2"/>
  <c r="GD41" i="2"/>
  <c r="FY41" i="2"/>
  <c r="ED42" i="2"/>
  <c r="FT42" i="2" l="1"/>
  <c r="EZ42" i="2"/>
  <c r="FE42" i="2"/>
  <c r="EP42" i="2"/>
  <c r="GD42" i="2"/>
  <c r="FO42" i="2"/>
  <c r="EU42" i="2"/>
  <c r="FJ42" i="2"/>
  <c r="ED43" i="2"/>
  <c r="FY42" i="2"/>
  <c r="EU43" i="2" l="1"/>
  <c r="GD43" i="2"/>
  <c r="ED44" i="2"/>
  <c r="EP43" i="2"/>
  <c r="FT43" i="2"/>
  <c r="FJ43" i="2"/>
  <c r="FO43" i="2"/>
  <c r="EZ43" i="2"/>
  <c r="FY43" i="2"/>
  <c r="FE43" i="2"/>
  <c r="ED45" i="2" l="1"/>
  <c r="EZ44" i="2"/>
  <c r="EU44" i="2"/>
  <c r="FJ44" i="2"/>
  <c r="FO44" i="2"/>
  <c r="FT44" i="2"/>
  <c r="FY44" i="2"/>
  <c r="FE44" i="2"/>
  <c r="EP44" i="2"/>
  <c r="GD44" i="2"/>
  <c r="GD45" i="2" l="1"/>
  <c r="FT45" i="2"/>
  <c r="FO45" i="2"/>
  <c r="FY45" i="2"/>
  <c r="FE45" i="2"/>
  <c r="FJ45" i="2"/>
  <c r="EU45" i="2"/>
  <c r="EP45" i="2"/>
  <c r="EZ45" i="2"/>
  <c r="ED46" i="2"/>
  <c r="GD46" i="2" l="1"/>
  <c r="EP46" i="2"/>
  <c r="EZ46" i="2"/>
  <c r="EU46" i="2"/>
  <c r="FY46" i="2"/>
  <c r="ED47" i="2"/>
  <c r="FT46" i="2"/>
  <c r="FJ46" i="2"/>
  <c r="FE46" i="2"/>
  <c r="FO46" i="2"/>
  <c r="FY47" i="2" l="1"/>
  <c r="EZ47" i="2"/>
  <c r="FT47" i="2"/>
  <c r="FJ47" i="2"/>
  <c r="ED48" i="2"/>
  <c r="GD47" i="2"/>
  <c r="EP47" i="2"/>
  <c r="EU47" i="2"/>
  <c r="FO47" i="2"/>
  <c r="FE47" i="2"/>
  <c r="EU48" i="2" l="1"/>
  <c r="EP48" i="2"/>
  <c r="FJ48" i="2"/>
  <c r="EZ48" i="2"/>
  <c r="GD48" i="2"/>
  <c r="ED49" i="2"/>
  <c r="FE48" i="2"/>
  <c r="FO48" i="2"/>
  <c r="FT48" i="2"/>
  <c r="FY48" i="2"/>
  <c r="EZ49" i="2" l="1"/>
  <c r="FT49" i="2"/>
  <c r="EP49" i="2"/>
  <c r="FE49" i="2"/>
  <c r="FJ49" i="2"/>
  <c r="EU49" i="2"/>
  <c r="FY49" i="2"/>
  <c r="FO49" i="2"/>
  <c r="GD49" i="2"/>
  <c r="ED50" i="2"/>
  <c r="ED51" i="2" l="1"/>
  <c r="EP50" i="2"/>
  <c r="GD50" i="2"/>
  <c r="FY50" i="2"/>
  <c r="EZ50" i="2"/>
  <c r="FO50" i="2"/>
  <c r="FJ50" i="2"/>
  <c r="FE50" i="2"/>
  <c r="EU50" i="2"/>
  <c r="FT50" i="2"/>
  <c r="EP51" i="2" l="1"/>
  <c r="FJ51" i="2"/>
  <c r="EU51" i="2"/>
  <c r="FO51" i="2"/>
  <c r="FE51" i="2"/>
  <c r="ED52" i="2"/>
  <c r="FT51" i="2"/>
  <c r="GD51" i="2"/>
  <c r="EZ51" i="2"/>
  <c r="FY51" i="2"/>
  <c r="FJ52" i="2" l="1"/>
  <c r="FE52" i="2"/>
  <c r="FT52" i="2"/>
  <c r="FO52" i="2"/>
  <c r="GD52" i="2"/>
  <c r="EZ52" i="2"/>
  <c r="EU52" i="2"/>
  <c r="ED53" i="2"/>
  <c r="FY52" i="2"/>
  <c r="EP52" i="2"/>
  <c r="FO53" i="2" l="1"/>
  <c r="EZ53" i="2"/>
  <c r="FY53" i="2"/>
  <c r="EP53" i="2"/>
  <c r="FJ53" i="2"/>
  <c r="EU53" i="2"/>
  <c r="FE53" i="2"/>
  <c r="FT53" i="2"/>
  <c r="ED54" i="2"/>
  <c r="GD53" i="2"/>
  <c r="EZ54" i="2" l="1"/>
  <c r="FE54" i="2"/>
  <c r="FY54" i="2"/>
  <c r="EP54" i="2"/>
  <c r="ED55" i="2"/>
  <c r="EU54" i="2"/>
  <c r="FJ54" i="2"/>
  <c r="FT54" i="2"/>
  <c r="FO54" i="2"/>
  <c r="GD54" i="2"/>
  <c r="ED56" i="2" l="1"/>
  <c r="EU55" i="2"/>
  <c r="FT55" i="2"/>
  <c r="FE55" i="2"/>
  <c r="FO55" i="2"/>
  <c r="EZ55" i="2"/>
  <c r="GD55" i="2"/>
  <c r="FJ55" i="2"/>
  <c r="EP55" i="2"/>
  <c r="FY55" i="2"/>
  <c r="EZ56" i="2" l="1"/>
  <c r="EU56" i="2"/>
  <c r="FE56" i="2"/>
  <c r="GD56" i="2"/>
  <c r="ED57" i="2"/>
  <c r="FY56" i="2"/>
  <c r="EP56" i="2"/>
  <c r="FO56" i="2"/>
  <c r="FJ56" i="2"/>
  <c r="FT56" i="2"/>
  <c r="FT57" i="2" l="1"/>
  <c r="FO57" i="2"/>
  <c r="FJ57" i="2"/>
  <c r="EU57" i="2"/>
  <c r="FY57" i="2"/>
  <c r="FE57" i="2"/>
  <c r="EZ57" i="2"/>
  <c r="ED58" i="2"/>
  <c r="EP57" i="2"/>
  <c r="GD57" i="2"/>
  <c r="FO58" i="2" l="1"/>
  <c r="GD58" i="2"/>
  <c r="FE58" i="2"/>
  <c r="EP58" i="2"/>
  <c r="EZ58" i="2"/>
  <c r="FJ58" i="2"/>
  <c r="FT58" i="2"/>
  <c r="ED59" i="2"/>
  <c r="FY58" i="2"/>
  <c r="EU58" i="2"/>
  <c r="EP59" i="2" l="1"/>
  <c r="FT59" i="2"/>
  <c r="FE59" i="2"/>
  <c r="FO59" i="2"/>
  <c r="FJ59" i="2"/>
  <c r="EU59" i="2"/>
  <c r="FY59" i="2"/>
  <c r="GD59" i="2"/>
  <c r="ED60" i="2"/>
  <c r="EZ59" i="2"/>
  <c r="FY60" i="2" l="1"/>
  <c r="FO60" i="2"/>
  <c r="FE60" i="2"/>
  <c r="GD60" i="2"/>
  <c r="ED61" i="2"/>
  <c r="EZ60" i="2"/>
  <c r="FJ60" i="2"/>
  <c r="FT60" i="2"/>
  <c r="EP60" i="2"/>
  <c r="EU60" i="2"/>
  <c r="FO61" i="2" l="1"/>
  <c r="FY61" i="2"/>
  <c r="EP61" i="2"/>
  <c r="FE61" i="2"/>
  <c r="ED62" i="2"/>
  <c r="FJ61" i="2"/>
  <c r="FT61" i="2"/>
  <c r="GD61" i="2"/>
  <c r="EU61" i="2"/>
  <c r="EZ61" i="2"/>
  <c r="FO62" i="2" l="1"/>
  <c r="FT62" i="2"/>
  <c r="EU62" i="2"/>
  <c r="GD62" i="2"/>
  <c r="ED63" i="2"/>
  <c r="FY62" i="2"/>
  <c r="FE62" i="2"/>
  <c r="FJ62" i="2"/>
  <c r="EP62" i="2"/>
  <c r="EZ62" i="2"/>
  <c r="FO63" i="2" l="1"/>
  <c r="FT63" i="2"/>
  <c r="FY63" i="2"/>
  <c r="EP63" i="2"/>
  <c r="FJ63" i="2"/>
  <c r="FE63" i="2"/>
  <c r="ED64" i="2"/>
  <c r="EZ63" i="2"/>
  <c r="GD63" i="2"/>
  <c r="EU63" i="2"/>
  <c r="ED65" i="2" l="1"/>
  <c r="GD64" i="2"/>
  <c r="FE64" i="2"/>
  <c r="FT64" i="2"/>
  <c r="FY64" i="2"/>
  <c r="EU64" i="2"/>
  <c r="EZ64" i="2"/>
  <c r="FJ64" i="2"/>
  <c r="FO64" i="2"/>
  <c r="EP64" i="2"/>
  <c r="FT65" i="2" l="1"/>
  <c r="EZ65" i="2"/>
  <c r="GD65" i="2"/>
  <c r="EU65" i="2"/>
  <c r="FJ65" i="2"/>
  <c r="FO65" i="2"/>
  <c r="FE65" i="2"/>
  <c r="EP65" i="2"/>
  <c r="FY65" i="2"/>
  <c r="ED66" i="2"/>
  <c r="FE66" i="2" l="1"/>
  <c r="GD66" i="2"/>
  <c r="EU66" i="2"/>
  <c r="FY66" i="2"/>
  <c r="EP66" i="2"/>
  <c r="FO66" i="2"/>
  <c r="FT66" i="2"/>
  <c r="EZ66" i="2"/>
  <c r="ED67" i="2"/>
  <c r="FJ66" i="2"/>
  <c r="FO67" i="2" l="1"/>
  <c r="EP67" i="2"/>
  <c r="FY67" i="2"/>
  <c r="EU67" i="2"/>
  <c r="EZ67" i="2"/>
  <c r="GD67" i="2"/>
  <c r="FJ67" i="2"/>
  <c r="FT67" i="2"/>
  <c r="FE67" i="2"/>
  <c r="ED68" i="2"/>
  <c r="FE68" i="2" l="1"/>
  <c r="ED69" i="2"/>
  <c r="EZ68" i="2"/>
  <c r="FJ68" i="2"/>
  <c r="GD68" i="2"/>
  <c r="EP68" i="2"/>
  <c r="FO68" i="2"/>
  <c r="FY68" i="2"/>
  <c r="FT68" i="2"/>
  <c r="EU68" i="2"/>
  <c r="GD69" i="2" l="1"/>
  <c r="EU69" i="2"/>
  <c r="FT69" i="2"/>
  <c r="FY69" i="2"/>
  <c r="FJ69" i="2"/>
  <c r="EP69" i="2"/>
  <c r="FE69" i="2"/>
  <c r="FO69" i="2"/>
  <c r="ED70" i="2"/>
  <c r="EZ69" i="2"/>
  <c r="ED71" i="2" l="1"/>
  <c r="EP70" i="2"/>
  <c r="FO70" i="2"/>
  <c r="EU70" i="2"/>
  <c r="FT70" i="2"/>
  <c r="FY70" i="2"/>
  <c r="FJ70" i="2"/>
  <c r="FE70" i="2"/>
  <c r="GD70" i="2"/>
  <c r="EZ70" i="2"/>
  <c r="FY71" i="2" l="1"/>
  <c r="FO71" i="2"/>
  <c r="EZ71" i="2"/>
  <c r="EP71" i="2"/>
  <c r="EU71" i="2"/>
  <c r="ED72" i="2"/>
  <c r="FE71" i="2"/>
  <c r="GD71" i="2"/>
  <c r="FJ71" i="2"/>
  <c r="FT71" i="2"/>
  <c r="EZ72" i="2" l="1"/>
  <c r="FJ72" i="2"/>
  <c r="FY72" i="2"/>
  <c r="EP72" i="2"/>
  <c r="FT72" i="2"/>
  <c r="ED73" i="2"/>
  <c r="FO72" i="2"/>
  <c r="EU72" i="2"/>
  <c r="GD72" i="2"/>
  <c r="FE72" i="2"/>
  <c r="EZ73" i="2" l="1"/>
  <c r="EP73" i="2"/>
  <c r="EU73" i="2"/>
  <c r="FJ73" i="2"/>
  <c r="GD73" i="2"/>
  <c r="FE73" i="2"/>
  <c r="FO73" i="2"/>
  <c r="FY73" i="2"/>
  <c r="FT73" i="2"/>
  <c r="ED74" i="2"/>
  <c r="EZ74" i="2" l="1"/>
  <c r="ED75" i="2"/>
  <c r="EU74" i="2"/>
  <c r="GD74" i="2"/>
  <c r="FJ74" i="2"/>
  <c r="EP74" i="2"/>
  <c r="FY74" i="2"/>
  <c r="FO74" i="2"/>
  <c r="FE74" i="2"/>
  <c r="FT74" i="2"/>
  <c r="EZ75" i="2" l="1"/>
  <c r="FT75" i="2"/>
  <c r="FO75" i="2"/>
  <c r="FJ75" i="2"/>
  <c r="EU75" i="2"/>
  <c r="EP75" i="2"/>
  <c r="FE75" i="2"/>
  <c r="GD75" i="2"/>
  <c r="ED76" i="2"/>
  <c r="FY75" i="2"/>
  <c r="EZ76" i="2" l="1"/>
  <c r="GD76" i="2"/>
  <c r="EU76" i="2"/>
  <c r="FT76" i="2"/>
  <c r="FO76" i="2"/>
  <c r="EP76" i="2"/>
  <c r="FE76" i="2"/>
  <c r="ED77" i="2"/>
  <c r="FY76" i="2"/>
  <c r="FJ76" i="2"/>
  <c r="EZ77" i="2" l="1"/>
  <c r="EU77" i="2"/>
  <c r="GD77" i="2"/>
  <c r="FE77" i="2"/>
  <c r="EP77" i="2"/>
  <c r="FO77" i="2"/>
  <c r="ED78" i="2"/>
  <c r="FY77" i="2"/>
  <c r="FJ77" i="2"/>
  <c r="FT77" i="2"/>
  <c r="FY78" i="2" l="1"/>
  <c r="EZ78" i="2"/>
  <c r="EU78" i="2"/>
  <c r="FT78" i="2"/>
  <c r="EP78" i="2"/>
  <c r="ED79" i="2"/>
  <c r="FJ78" i="2"/>
  <c r="FO78" i="2"/>
  <c r="FE78" i="2"/>
  <c r="GD78" i="2"/>
  <c r="FY79" i="2" l="1"/>
  <c r="EZ79" i="2"/>
  <c r="EU79" i="2"/>
  <c r="ED80" i="2"/>
  <c r="FE79" i="2"/>
  <c r="FJ79" i="2"/>
  <c r="GD79" i="2"/>
  <c r="EP79" i="2"/>
  <c r="FO79" i="2"/>
  <c r="FT79" i="2"/>
  <c r="GD80" i="2" l="1"/>
  <c r="FY80" i="2"/>
  <c r="EZ80" i="2"/>
  <c r="EU80" i="2"/>
  <c r="FE80" i="2"/>
  <c r="ED81" i="2"/>
  <c r="EP80" i="2"/>
  <c r="FO80" i="2"/>
  <c r="FJ80" i="2"/>
  <c r="FT80" i="2"/>
  <c r="GD81" i="2" l="1"/>
  <c r="FY81" i="2"/>
  <c r="EZ81" i="2"/>
  <c r="EU81" i="2"/>
  <c r="FT81" i="2"/>
  <c r="EP81" i="2"/>
  <c r="EM81" i="2" a="1"/>
  <c r="EM81" i="2" s="1"/>
  <c r="FE81" i="2"/>
  <c r="FJ81" i="2"/>
  <c r="ED82" i="2"/>
  <c r="FO81" i="2"/>
  <c r="GD82" i="2" l="1"/>
  <c r="FY82" i="2"/>
  <c r="EU82" i="2"/>
  <c r="EM15" i="2" a="1"/>
  <c r="EM15" i="2" s="1"/>
  <c r="EM43" i="2" a="1"/>
  <c r="EM43" i="2" s="1"/>
  <c r="EM62" i="2" a="1"/>
  <c r="EM62" i="2" s="1"/>
  <c r="EM76" i="2" a="1"/>
  <c r="EM76" i="2" s="1"/>
  <c r="EM57" i="2" a="1"/>
  <c r="EM57" i="2" s="1"/>
  <c r="EM69" i="2" a="1"/>
  <c r="EM69" i="2" s="1"/>
  <c r="EM8" i="2" a="1"/>
  <c r="EM8" i="2" s="1"/>
  <c r="EM19" i="2" a="1"/>
  <c r="EM19" i="2" s="1"/>
  <c r="FO82" i="2"/>
  <c r="EM20" i="2" a="1"/>
  <c r="EM20" i="2" s="1"/>
  <c r="EM14" i="2" a="1"/>
  <c r="EM14" i="2" s="1"/>
  <c r="EM4" i="2" a="1"/>
  <c r="EM4" i="2" s="1"/>
  <c r="EM66" i="2" a="1"/>
  <c r="EM66" i="2" s="1"/>
  <c r="EM54" i="2" a="1"/>
  <c r="EM54" i="2" s="1"/>
  <c r="EM60" i="2" a="1"/>
  <c r="EM60" i="2" s="1"/>
  <c r="EM70" i="2" a="1"/>
  <c r="EM70" i="2" s="1"/>
  <c r="EM63" i="2" a="1"/>
  <c r="EM63" i="2" s="1"/>
  <c r="EM67" i="2" a="1"/>
  <c r="EM67" i="2" s="1"/>
  <c r="EM51" i="2" a="1"/>
  <c r="EM51" i="2" s="1"/>
  <c r="FJ82" i="2"/>
  <c r="EM68" i="2" a="1"/>
  <c r="EM68" i="2" s="1"/>
  <c r="EM50" i="2" a="1"/>
  <c r="EM50" i="2" s="1"/>
  <c r="FT82" i="2"/>
  <c r="EM53" i="2" a="1"/>
  <c r="EM53" i="2" s="1"/>
  <c r="EM33" i="2" a="1"/>
  <c r="EM33" i="2" s="1"/>
  <c r="EM18" i="2" a="1"/>
  <c r="EM18" i="2" s="1"/>
  <c r="EM42" i="2" a="1"/>
  <c r="EM42" i="2" s="1"/>
  <c r="EM35" i="2" a="1"/>
  <c r="EM35" i="2" s="1"/>
  <c r="EM5" i="2" a="1"/>
  <c r="EM5" i="2" s="1"/>
  <c r="EM74" i="2" a="1"/>
  <c r="EM74" i="2" s="1"/>
  <c r="EM29" i="2" a="1"/>
  <c r="EM29" i="2" s="1"/>
  <c r="EM2" i="2" a="1"/>
  <c r="EM2" i="2" s="1"/>
  <c r="FE82" i="2"/>
  <c r="EM41" i="2" a="1"/>
  <c r="EM41" i="2" s="1"/>
  <c r="EM17" i="2" a="1"/>
  <c r="EM17" i="2" s="1"/>
  <c r="EM23" i="2" a="1"/>
  <c r="EM23" i="2" s="1"/>
  <c r="EM28" i="2" a="1"/>
  <c r="EM28" i="2" s="1"/>
  <c r="EM71" i="2" a="1"/>
  <c r="EM71" i="2" s="1"/>
  <c r="EM11" i="2" a="1"/>
  <c r="EM11" i="2" s="1"/>
  <c r="EM22" i="2" a="1"/>
  <c r="EM22" i="2" s="1"/>
  <c r="EP82" i="2"/>
  <c r="EL2" i="2" s="1" a="1"/>
  <c r="EL2" i="2" s="1"/>
  <c r="EM34" i="2" a="1"/>
  <c r="EM34" i="2" s="1"/>
  <c r="EM3" i="2" a="1"/>
  <c r="EM3" i="2" s="1"/>
  <c r="EM7" i="2" a="1"/>
  <c r="EM7" i="2" s="1"/>
  <c r="EM27" i="2" a="1"/>
  <c r="EM27" i="2" s="1"/>
  <c r="EM55" i="2" a="1"/>
  <c r="EM55" i="2" s="1"/>
  <c r="EM38" i="2" a="1"/>
  <c r="EM38" i="2" s="1"/>
  <c r="EM21" i="2" a="1"/>
  <c r="EM21" i="2" s="1"/>
  <c r="EM36" i="2" a="1"/>
  <c r="EM36" i="2" s="1"/>
  <c r="EM56" i="2" a="1"/>
  <c r="EM56" i="2" s="1"/>
  <c r="EM61" i="2" a="1"/>
  <c r="EM61" i="2" s="1"/>
  <c r="EM26" i="2" a="1"/>
  <c r="EM26" i="2" s="1"/>
  <c r="EM32" i="2" a="1"/>
  <c r="EM32" i="2" s="1"/>
  <c r="EM6" i="2" a="1"/>
  <c r="EM6" i="2" s="1"/>
  <c r="EM31" i="2" a="1"/>
  <c r="EM31" i="2" s="1"/>
  <c r="EM25" i="2" a="1"/>
  <c r="EM25" i="2" s="1"/>
  <c r="EM12" i="2" a="1"/>
  <c r="EM12" i="2" s="1"/>
  <c r="EM44" i="2" a="1"/>
  <c r="EM44" i="2" s="1"/>
  <c r="EM10" i="2" a="1"/>
  <c r="EM10" i="2" s="1"/>
  <c r="EM72" i="2" a="1"/>
  <c r="EM72" i="2" s="1"/>
  <c r="EM65" i="2" a="1"/>
  <c r="EM65" i="2" s="1"/>
  <c r="EM82" i="2" a="1"/>
  <c r="EM82" i="2" s="1"/>
  <c r="EM37" i="2" a="1"/>
  <c r="EM37" i="2" s="1"/>
  <c r="EM16" i="2" a="1"/>
  <c r="EM16" i="2" s="1"/>
  <c r="EM47" i="2" a="1"/>
  <c r="EM47" i="2" s="1"/>
  <c r="EM75" i="2" a="1"/>
  <c r="EM75" i="2" s="1"/>
  <c r="EM39" i="2" a="1"/>
  <c r="EM39" i="2" s="1"/>
  <c r="EM30" i="2" a="1"/>
  <c r="EM30" i="2" s="1"/>
  <c r="EM48" i="2" a="1"/>
  <c r="EM48" i="2" s="1"/>
  <c r="EM40" i="2" a="1"/>
  <c r="EM40" i="2" s="1"/>
  <c r="ED83" i="2"/>
  <c r="EM58" i="2" a="1"/>
  <c r="EM58" i="2" s="1"/>
  <c r="EM9" i="2" a="1"/>
  <c r="EM9" i="2" s="1"/>
  <c r="EM59" i="2" a="1"/>
  <c r="EM59" i="2" s="1"/>
  <c r="EM64" i="2" a="1"/>
  <c r="EM64" i="2" s="1"/>
  <c r="EM13" i="2" a="1"/>
  <c r="EM13" i="2" s="1"/>
  <c r="EM52" i="2" a="1"/>
  <c r="EM52" i="2" s="1"/>
  <c r="EM49" i="2" a="1"/>
  <c r="EM49" i="2" s="1"/>
  <c r="EM24" i="2" a="1"/>
  <c r="EM24" i="2" s="1"/>
  <c r="EM45" i="2" a="1"/>
  <c r="EM45" i="2" s="1"/>
  <c r="EM46" i="2" a="1"/>
  <c r="EM46" i="2" s="1"/>
  <c r="EM73" i="2" a="1"/>
  <c r="EM73" i="2" s="1"/>
  <c r="EM77" i="2" a="1"/>
  <c r="EM77" i="2" s="1"/>
  <c r="EM78" i="2" a="1"/>
  <c r="EM78" i="2" s="1"/>
  <c r="EM79" i="2" a="1"/>
  <c r="EM79" i="2" s="1"/>
  <c r="EM80" i="2" a="1"/>
  <c r="EM80" i="2" s="1"/>
  <c r="GD83" i="2" l="1"/>
  <c r="FY83" i="2"/>
  <c r="FT83" i="2"/>
  <c r="FE83" i="2"/>
  <c r="EU83" i="2"/>
  <c r="FJ83" i="2"/>
  <c r="EM83" i="2" a="1"/>
  <c r="EM83" i="2" s="1"/>
  <c r="FO83" i="2"/>
  <c r="ED84" i="2"/>
  <c r="GD84" i="2" l="1"/>
  <c r="FY84" i="2"/>
  <c r="FT84" i="2"/>
  <c r="FE84" i="2"/>
  <c r="EU84" i="2"/>
  <c r="FJ84" i="2"/>
  <c r="EM84" i="2" a="1"/>
  <c r="EM84" i="2" s="1"/>
  <c r="FO84" i="2"/>
  <c r="ED85" i="2"/>
  <c r="GD85" i="2" l="1"/>
  <c r="FY85" i="2"/>
  <c r="FT85" i="2"/>
  <c r="FE85" i="2"/>
  <c r="EU85" i="2"/>
  <c r="FO85" i="2"/>
  <c r="EM85" i="2" a="1"/>
  <c r="EM85" i="2" s="1"/>
  <c r="FJ85" i="2"/>
  <c r="ED86" i="2"/>
  <c r="GD86" i="2" l="1"/>
  <c r="FY86" i="2"/>
  <c r="FT86" i="2"/>
  <c r="FE86" i="2"/>
  <c r="FJ86" i="2"/>
  <c r="ED87" i="2"/>
  <c r="FO86" i="2"/>
  <c r="EM86" i="2" a="1"/>
  <c r="EM86" i="2" s="1"/>
  <c r="GD87" i="2" l="1"/>
  <c r="FT87" i="2"/>
  <c r="FE87" i="2"/>
  <c r="FJ87" i="2"/>
  <c r="EM87" i="2" a="1"/>
  <c r="EM87" i="2" s="1"/>
  <c r="ED88" i="2"/>
  <c r="FO87" i="2"/>
  <c r="GD88" i="2" l="1"/>
  <c r="FT88" i="2"/>
  <c r="FE88" i="2"/>
  <c r="FJ88" i="2"/>
  <c r="ED89" i="2"/>
  <c r="FO88" i="2"/>
  <c r="EM88" i="2" a="1"/>
  <c r="EM88" i="2" s="1"/>
  <c r="FT89" i="2" l="1"/>
  <c r="FJ89" i="2"/>
  <c r="FE89" i="2"/>
  <c r="ED90" i="2"/>
  <c r="EM89" i="2" a="1"/>
  <c r="EM89" i="2" s="1"/>
  <c r="FO89" i="2"/>
  <c r="FT90" i="2" l="1"/>
  <c r="FJ90" i="2"/>
  <c r="FE90" i="2"/>
  <c r="ED91" i="2"/>
  <c r="EM90" i="2" a="1"/>
  <c r="EM90" i="2" s="1"/>
  <c r="FO90" i="2"/>
  <c r="FT91" i="2" l="1"/>
  <c r="FJ91" i="2"/>
  <c r="ED92" i="2"/>
  <c r="FE91" i="2"/>
  <c r="FO91" i="2"/>
  <c r="EM91" i="2" a="1"/>
  <c r="EM91" i="2" s="1"/>
  <c r="FO92" i="2" l="1"/>
  <c r="FJ92" i="2"/>
  <c r="ED93" i="2"/>
  <c r="EM92" i="2" a="1"/>
  <c r="EM92" i="2" s="1"/>
  <c r="FO93" i="2" l="1"/>
  <c r="FJ93" i="2"/>
  <c r="ED94" i="2"/>
  <c r="EM93" i="2" a="1"/>
  <c r="EM93" i="2" s="1"/>
  <c r="FO94" i="2" l="1"/>
  <c r="FJ94" i="2"/>
  <c r="ED95" i="2"/>
  <c r="EM94" i="2" a="1"/>
  <c r="EM94" i="2" s="1"/>
  <c r="FO95" i="2" l="1"/>
  <c r="FJ95" i="2"/>
  <c r="ED96" i="2"/>
  <c r="EM95" i="2" a="1"/>
  <c r="EM95" i="2" s="1"/>
  <c r="FO96" i="2" l="1"/>
  <c r="FJ96" i="2"/>
  <c r="ED97" i="2"/>
  <c r="EM96" i="2" a="1"/>
  <c r="EM96" i="2" s="1"/>
  <c r="FO97" i="2" l="1"/>
  <c r="ED98" i="2"/>
  <c r="FJ97" i="2"/>
  <c r="EM97" i="2" a="1"/>
  <c r="EM97" i="2" s="1"/>
  <c r="FO98" i="2" l="1"/>
  <c r="ED99" i="2"/>
  <c r="EM98" i="2" a="1"/>
  <c r="EM98" i="2" s="1"/>
  <c r="FO99" i="2" l="1"/>
  <c r="ED100" i="2"/>
  <c r="EM99" i="2" a="1"/>
  <c r="EM99" i="2" s="1"/>
  <c r="EV71" i="2"/>
  <c r="FA75" i="2"/>
  <c r="FP75" i="2"/>
  <c r="FP74" i="2"/>
  <c r="GE20" i="2"/>
  <c r="FP35" i="2"/>
  <c r="FK72" i="2"/>
  <c r="FK41" i="2"/>
  <c r="FF67" i="2"/>
  <c r="FZ20" i="2"/>
  <c r="FF35" i="2"/>
  <c r="FZ27" i="2"/>
  <c r="FZ51" i="2"/>
  <c r="FZ17" i="2"/>
  <c r="FP72" i="2"/>
  <c r="FK30" i="2"/>
  <c r="FZ41" i="2"/>
  <c r="FP89" i="2"/>
  <c r="FZ16" i="2"/>
  <c r="FA51" i="2"/>
  <c r="GE76" i="2"/>
  <c r="EV50" i="2"/>
  <c r="FU81" i="2"/>
  <c r="GE34" i="2"/>
  <c r="FZ21" i="2"/>
  <c r="FF89" i="2"/>
  <c r="FA56" i="2"/>
  <c r="FU51" i="2"/>
  <c r="FZ33" i="2"/>
  <c r="EQ49" i="2"/>
  <c r="EV84" i="2"/>
  <c r="FF78" i="2"/>
  <c r="FA79" i="2"/>
  <c r="FF48" i="2"/>
  <c r="EQ36" i="2"/>
  <c r="EV79" i="2"/>
  <c r="FP26" i="2"/>
  <c r="FF11" i="2"/>
  <c r="EQ73" i="2"/>
  <c r="EV67" i="2"/>
  <c r="EQ82" i="2"/>
  <c r="EQ9" i="2"/>
  <c r="EQ47" i="2"/>
  <c r="FP43" i="2"/>
  <c r="FA16" i="2"/>
  <c r="FA33" i="2"/>
  <c r="FP73" i="2"/>
  <c r="GE11" i="2"/>
  <c r="EV52" i="2"/>
  <c r="FF85" i="2"/>
  <c r="FU44" i="2"/>
  <c r="EV81" i="2"/>
  <c r="FZ4" i="2"/>
  <c r="FA18" i="2"/>
  <c r="FU75" i="2"/>
  <c r="EQ33" i="2"/>
  <c r="FF72" i="2"/>
  <c r="FK9" i="2"/>
  <c r="FU70" i="2"/>
  <c r="FU38" i="2"/>
  <c r="EV20" i="2"/>
  <c r="FZ34" i="2"/>
  <c r="FF43" i="2"/>
  <c r="FA40" i="2"/>
  <c r="FA24" i="2"/>
  <c r="FF37" i="2"/>
  <c r="FU59" i="2"/>
  <c r="EV56" i="2"/>
  <c r="FP86" i="2"/>
  <c r="FU28" i="2"/>
  <c r="FU46" i="2"/>
  <c r="FP27" i="2"/>
  <c r="FF60" i="2"/>
  <c r="EQ26" i="2"/>
  <c r="FZ49" i="2"/>
  <c r="EQ56" i="2"/>
  <c r="FA78" i="2"/>
  <c r="FF76" i="2"/>
  <c r="FP42" i="2"/>
  <c r="GE74" i="2"/>
  <c r="FF87" i="2"/>
  <c r="FF8" i="2"/>
  <c r="EV60" i="2"/>
  <c r="FF33" i="2"/>
  <c r="FK22" i="2"/>
  <c r="FU74" i="2"/>
  <c r="FA80" i="2"/>
  <c r="FP31" i="2"/>
  <c r="FP29" i="2"/>
  <c r="GE13" i="2"/>
  <c r="FZ64" i="2"/>
  <c r="FK89" i="2"/>
  <c r="FF91" i="2"/>
  <c r="FP62" i="2"/>
  <c r="FA77" i="2"/>
  <c r="EV47" i="2"/>
  <c r="FP6" i="2"/>
  <c r="FK61" i="2"/>
  <c r="EQ48" i="2"/>
  <c r="FK15" i="2"/>
  <c r="FF63" i="2"/>
  <c r="FP28" i="2"/>
  <c r="FP98" i="2"/>
  <c r="GE66" i="2"/>
  <c r="FZ47" i="2"/>
  <c r="FF47" i="2"/>
  <c r="FK23" i="2"/>
  <c r="FF90" i="2"/>
  <c r="FP95" i="2"/>
  <c r="FA48" i="2"/>
  <c r="GE12" i="2"/>
  <c r="FP47" i="2"/>
  <c r="FP18" i="2"/>
  <c r="FK74" i="2"/>
  <c r="FF52" i="2"/>
  <c r="GE39" i="2"/>
  <c r="FK69" i="2"/>
  <c r="FF74" i="2"/>
  <c r="FA69" i="2"/>
  <c r="FA76" i="2"/>
  <c r="GE80" i="2" l="1"/>
  <c r="GE81" i="2"/>
  <c r="GE82" i="2"/>
  <c r="GE84" i="2"/>
  <c r="GE83" i="2"/>
  <c r="GE87" i="2"/>
  <c r="GE86" i="2"/>
  <c r="GE85" i="2"/>
  <c r="GE88" i="2"/>
  <c r="FU22" i="2"/>
  <c r="FZ78" i="2"/>
  <c r="FZ80" i="2"/>
  <c r="FZ79" i="2"/>
  <c r="FZ81" i="2"/>
  <c r="FZ82" i="2"/>
  <c r="FZ84" i="2"/>
  <c r="FZ83" i="2"/>
  <c r="FZ85" i="2"/>
  <c r="FZ86" i="2"/>
  <c r="FP99" i="2"/>
  <c r="FK82" i="2"/>
  <c r="FU84" i="2"/>
  <c r="FU85" i="2"/>
  <c r="FU83" i="2"/>
  <c r="FU87" i="2"/>
  <c r="FU88" i="2"/>
  <c r="FU86" i="2"/>
  <c r="FU89" i="2"/>
  <c r="FU90" i="2"/>
  <c r="FU91" i="2"/>
  <c r="FA66" i="2"/>
  <c r="GE35" i="2"/>
  <c r="EQ22" i="2"/>
  <c r="EQ71" i="2"/>
  <c r="FK56" i="2"/>
  <c r="EQ66" i="2"/>
  <c r="FK33" i="2"/>
  <c r="EQ14" i="2"/>
  <c r="EV12" i="2"/>
  <c r="GE50" i="2"/>
  <c r="FU25" i="2"/>
  <c r="FK16" i="2"/>
  <c r="FA67" i="2"/>
  <c r="FA58" i="2"/>
  <c r="FP14" i="2"/>
  <c r="FK44" i="2"/>
  <c r="FZ18" i="2"/>
  <c r="FP87" i="2"/>
  <c r="GE48" i="2"/>
  <c r="EV35" i="2"/>
  <c r="FU6" i="2"/>
  <c r="FU10" i="2"/>
  <c r="FP40" i="2"/>
  <c r="FK36" i="2"/>
  <c r="EV80" i="2"/>
  <c r="FP96" i="2"/>
  <c r="EV38" i="2"/>
  <c r="FK27" i="2"/>
  <c r="FF88" i="2"/>
  <c r="FU53" i="2"/>
  <c r="FZ15" i="2"/>
  <c r="FU13" i="2"/>
  <c r="FF62" i="2"/>
  <c r="EV85" i="2"/>
  <c r="EV4" i="2"/>
  <c r="GE30" i="2"/>
  <c r="FA44" i="2"/>
  <c r="FZ11" i="2"/>
  <c r="FA30" i="2"/>
  <c r="FZ54" i="2"/>
  <c r="GE31" i="2"/>
  <c r="EV55" i="2"/>
  <c r="EV22" i="2"/>
  <c r="EQ19" i="2"/>
  <c r="FA22" i="2"/>
  <c r="FA57" i="2"/>
  <c r="GE54" i="2"/>
  <c r="FA34" i="2"/>
  <c r="FZ60" i="2"/>
  <c r="EQ4" i="2"/>
  <c r="EQ76" i="2"/>
  <c r="FF29" i="2"/>
  <c r="FA73" i="2"/>
  <c r="GE43" i="2"/>
  <c r="FU39" i="2"/>
  <c r="EV14" i="2"/>
  <c r="EQ27" i="2"/>
  <c r="FZ40" i="2"/>
  <c r="FO100" i="2"/>
  <c r="FP100" i="2"/>
  <c r="EM100" i="2" a="1"/>
  <c r="EM100" i="2" s="1"/>
  <c r="FP92" i="2"/>
  <c r="FP93" i="2"/>
  <c r="FK48" i="2"/>
  <c r="FA25" i="2"/>
  <c r="EV18" i="2"/>
  <c r="FZ8" i="2"/>
  <c r="FF66" i="2"/>
  <c r="FP78" i="2"/>
  <c r="FZ53" i="2"/>
  <c r="EV28" i="2"/>
  <c r="FA28" i="2"/>
  <c r="FZ32" i="2"/>
  <c r="FA39" i="2"/>
  <c r="FP45" i="2"/>
  <c r="GE52" i="2"/>
  <c r="EV46" i="2"/>
  <c r="FK57" i="2"/>
  <c r="FU68" i="2"/>
  <c r="FK5" i="2"/>
  <c r="FP23" i="2"/>
  <c r="FU79" i="2"/>
  <c r="FP68" i="2"/>
  <c r="FA7" i="2"/>
  <c r="EQ23" i="2"/>
  <c r="FP57" i="2"/>
  <c r="FZ22" i="2"/>
  <c r="FZ29" i="2"/>
  <c r="FA35" i="2"/>
  <c r="FU21" i="2"/>
  <c r="FK14" i="2"/>
  <c r="GE15" i="2"/>
  <c r="FZ65" i="2"/>
  <c r="EV76" i="2"/>
  <c r="FK53" i="2"/>
  <c r="FU62" i="2"/>
  <c r="FP9" i="2"/>
  <c r="FF45" i="2"/>
  <c r="FF28" i="2"/>
  <c r="FA49" i="2"/>
  <c r="FP4" i="2"/>
  <c r="FK17" i="2"/>
  <c r="FK86" i="2"/>
  <c r="FU78" i="2"/>
  <c r="FF41" i="2"/>
  <c r="FU66" i="2"/>
  <c r="EV62" i="2"/>
  <c r="FZ7" i="2"/>
  <c r="FP39" i="2"/>
  <c r="EV65" i="2"/>
  <c r="FK20" i="2"/>
  <c r="FA68" i="2"/>
  <c r="EV63" i="2"/>
  <c r="FA21" i="2"/>
  <c r="EV72" i="2"/>
  <c r="FU4" i="2"/>
  <c r="GE6" i="2"/>
  <c r="FU16" i="2"/>
  <c r="FZ19" i="2"/>
  <c r="FZ61" i="2"/>
  <c r="FK8" i="2"/>
  <c r="FU19" i="2"/>
  <c r="EV7" i="2"/>
  <c r="FZ31" i="2"/>
  <c r="FK93" i="2"/>
  <c r="EV9" i="2"/>
  <c r="FP30" i="2"/>
  <c r="FA38" i="2"/>
  <c r="FK88" i="2"/>
  <c r="FA47" i="2"/>
  <c r="GE40" i="2"/>
  <c r="FZ23" i="2"/>
  <c r="FP49" i="2"/>
  <c r="GE18" i="2"/>
  <c r="FF57" i="2"/>
  <c r="FP64" i="2"/>
  <c r="EQ62" i="2"/>
  <c r="FF70" i="2"/>
  <c r="EQ53" i="2"/>
  <c r="FA46" i="2"/>
  <c r="FU11" i="2"/>
  <c r="FU23" i="2"/>
  <c r="EQ32" i="2"/>
  <c r="EQ18" i="2"/>
  <c r="FK34" i="2"/>
  <c r="FA23" i="2"/>
  <c r="FF34" i="2"/>
  <c r="FZ28" i="2"/>
  <c r="EV75" i="2"/>
  <c r="FF77" i="2"/>
  <c r="FA72" i="2"/>
  <c r="EV73" i="2"/>
  <c r="EV29" i="2"/>
  <c r="FU34" i="2"/>
  <c r="FF53" i="2"/>
  <c r="EQ39" i="2"/>
  <c r="FU82" i="2"/>
  <c r="FF54" i="2"/>
  <c r="EV24" i="2"/>
  <c r="EV19" i="2"/>
  <c r="FA29" i="2"/>
  <c r="FZ24" i="2"/>
  <c r="EV23" i="2"/>
  <c r="FK40" i="2"/>
  <c r="FA70" i="2"/>
  <c r="FF24" i="2"/>
  <c r="FF44" i="2"/>
  <c r="FP46" i="2"/>
  <c r="EV43" i="2"/>
  <c r="FA61" i="2"/>
  <c r="FZ35" i="2"/>
  <c r="FP19" i="2"/>
  <c r="FF59" i="2"/>
  <c r="FP81" i="2"/>
  <c r="EV77" i="2"/>
  <c r="GE26" i="2"/>
  <c r="EQ24" i="2"/>
  <c r="FA59" i="2"/>
  <c r="FA55" i="2"/>
  <c r="FP34" i="2"/>
  <c r="GE73" i="2"/>
  <c r="EQ69" i="2"/>
  <c r="FU48" i="2"/>
  <c r="FP51" i="2"/>
  <c r="FP16" i="2"/>
  <c r="FP37" i="2"/>
  <c r="FA8" i="2"/>
  <c r="FF79" i="2"/>
  <c r="FU26" i="2"/>
  <c r="EV31" i="2"/>
  <c r="EV42" i="2"/>
  <c r="FZ9" i="2"/>
  <c r="GE70" i="2"/>
  <c r="GE63" i="2"/>
  <c r="EQ43" i="2"/>
  <c r="FK13" i="2"/>
  <c r="FK45" i="2"/>
  <c r="FP88" i="2"/>
  <c r="FU42" i="2"/>
  <c r="EV33" i="2"/>
  <c r="GE9" i="2"/>
  <c r="FP80" i="2"/>
  <c r="FK66" i="2"/>
  <c r="EQ34" i="2"/>
  <c r="EQ38" i="2"/>
  <c r="GE77" i="2"/>
  <c r="EQ51" i="2"/>
  <c r="FK29" i="2"/>
  <c r="EV53" i="2"/>
  <c r="FK81" i="2"/>
  <c r="FA50" i="2"/>
  <c r="EV51" i="2"/>
  <c r="FZ57" i="2"/>
  <c r="GE49" i="2"/>
  <c r="EQ16" i="2"/>
  <c r="FK47" i="2"/>
  <c r="FU58" i="2"/>
  <c r="FK35" i="2"/>
  <c r="FK83" i="2"/>
  <c r="FF65" i="2"/>
  <c r="EV40" i="2"/>
  <c r="FZ52" i="2"/>
  <c r="EQ25" i="2"/>
  <c r="EQ72" i="2"/>
  <c r="FU50" i="2"/>
  <c r="FK31" i="2"/>
  <c r="FP63" i="2"/>
  <c r="FF22" i="2"/>
  <c r="GE36" i="2"/>
  <c r="FU5" i="2"/>
  <c r="FP44" i="2"/>
  <c r="FP21" i="2"/>
  <c r="FK95" i="2"/>
  <c r="EQ29" i="2"/>
  <c r="FP56" i="2"/>
  <c r="FK84" i="2"/>
  <c r="EV83" i="2"/>
  <c r="FF38" i="2"/>
  <c r="EQ74" i="2"/>
  <c r="FZ75" i="2"/>
  <c r="EV25" i="2"/>
  <c r="FP90" i="2"/>
  <c r="FZ68" i="2"/>
  <c r="EV11" i="2"/>
  <c r="FK10" i="2"/>
  <c r="FZ77" i="2"/>
  <c r="FK97" i="2"/>
  <c r="FP94" i="2"/>
  <c r="FF42" i="2"/>
  <c r="FP91" i="2"/>
  <c r="FK92" i="2"/>
  <c r="EQ65" i="2"/>
  <c r="FK55" i="2"/>
  <c r="GE19" i="2"/>
  <c r="FU45" i="2"/>
  <c r="FA6" i="2"/>
  <c r="FF49" i="2"/>
  <c r="EV6" i="2"/>
  <c r="GE16" i="2"/>
  <c r="FA26" i="2"/>
  <c r="EQ41" i="2"/>
  <c r="FU14" i="2"/>
  <c r="FU18" i="2"/>
  <c r="FF75" i="2"/>
  <c r="FK70" i="2"/>
  <c r="EV44" i="2"/>
  <c r="FK67" i="2"/>
  <c r="FF21" i="2"/>
  <c r="FP66" i="2"/>
  <c r="FP33" i="2"/>
  <c r="FP24" i="2"/>
  <c r="EV10" i="2"/>
  <c r="FK65" i="2"/>
  <c r="FU30" i="2"/>
  <c r="FU9" i="2"/>
  <c r="FF51" i="2"/>
  <c r="EQ78" i="2"/>
  <c r="FZ36" i="2"/>
  <c r="EQ58" i="2"/>
  <c r="FP48" i="2"/>
  <c r="GE72" i="2"/>
  <c r="FA62" i="2"/>
  <c r="FP77" i="2"/>
  <c r="FZ76" i="2"/>
  <c r="GE38" i="2"/>
  <c r="FF14" i="2"/>
  <c r="EQ75" i="2"/>
  <c r="FP10" i="2"/>
  <c r="EV26" i="2"/>
  <c r="GE42" i="2"/>
  <c r="FF58" i="2"/>
  <c r="EQ31" i="2"/>
  <c r="FA45" i="2"/>
  <c r="GE68" i="2"/>
  <c r="FP13" i="2"/>
  <c r="FP58" i="2"/>
  <c r="FP79" i="2"/>
  <c r="FP52" i="2"/>
  <c r="FA54" i="2"/>
  <c r="EQ77" i="2"/>
  <c r="FK78" i="2"/>
  <c r="FZ58" i="2"/>
  <c r="GE8" i="2"/>
  <c r="FK46" i="2"/>
  <c r="FF18" i="2"/>
  <c r="FF50" i="2"/>
  <c r="EQ80" i="2"/>
  <c r="FK62" i="2"/>
  <c r="FP65" i="2"/>
  <c r="FP50" i="2"/>
  <c r="FP60" i="2"/>
  <c r="EQ81" i="2"/>
  <c r="GE41" i="2"/>
  <c r="FA81" i="2"/>
  <c r="FP59" i="2"/>
  <c r="FZ42" i="2"/>
  <c r="GE69" i="2"/>
  <c r="FK24" i="2"/>
  <c r="EV30" i="2"/>
  <c r="FF36" i="2"/>
  <c r="GE46" i="2"/>
  <c r="GE64" i="2"/>
  <c r="FP17" i="2"/>
  <c r="GE25" i="2"/>
  <c r="FK76" i="2"/>
  <c r="FK85" i="2"/>
  <c r="EQ57" i="2"/>
  <c r="FA31" i="2"/>
  <c r="FA20" i="2"/>
  <c r="FF20" i="2"/>
  <c r="EQ20" i="2"/>
  <c r="FK68" i="2"/>
  <c r="FU17" i="2"/>
  <c r="FK28" i="2"/>
  <c r="GE56" i="2"/>
  <c r="FF61" i="2"/>
  <c r="FP5" i="2"/>
  <c r="FA41" i="2"/>
  <c r="FA12" i="2"/>
  <c r="FK75" i="2"/>
  <c r="FU64" i="2"/>
  <c r="FK58" i="2"/>
  <c r="FZ10" i="2"/>
  <c r="FZ30" i="2"/>
  <c r="FA15" i="2"/>
  <c r="FK54" i="2"/>
  <c r="FF40" i="2"/>
  <c r="EQ6" i="2"/>
  <c r="GE67" i="2"/>
  <c r="FF69" i="2"/>
  <c r="FP76" i="2"/>
  <c r="FZ25" i="2"/>
  <c r="FF13" i="2"/>
  <c r="EQ35" i="2"/>
  <c r="FZ12" i="2"/>
  <c r="FF12" i="2"/>
  <c r="EV21" i="2"/>
  <c r="FA42" i="2"/>
  <c r="FA13" i="2"/>
  <c r="FF64" i="2"/>
  <c r="FZ13" i="2"/>
  <c r="FF4" i="2"/>
  <c r="FF55" i="2"/>
  <c r="FF39" i="2"/>
  <c r="FF26" i="2"/>
  <c r="GE28" i="2"/>
  <c r="FF15" i="2"/>
  <c r="FU63" i="2"/>
  <c r="FU49" i="2"/>
  <c r="FP82" i="2"/>
  <c r="EQ46" i="2"/>
  <c r="EV70" i="2"/>
  <c r="EQ21" i="2"/>
  <c r="EV17" i="2"/>
  <c r="FP69" i="2"/>
  <c r="GE60" i="2"/>
  <c r="FK59" i="2"/>
  <c r="FA52" i="2"/>
  <c r="FK60" i="2"/>
  <c r="FP70" i="2"/>
  <c r="FK52" i="2"/>
  <c r="FK39" i="2"/>
  <c r="GE62" i="2"/>
  <c r="FA64" i="2"/>
  <c r="FK77" i="2"/>
  <c r="FP11" i="2"/>
  <c r="GE33" i="2"/>
  <c r="FU80" i="2"/>
  <c r="FK91" i="2"/>
  <c r="FU65" i="2"/>
  <c r="EV34" i="2"/>
  <c r="FZ37" i="2"/>
  <c r="EQ45" i="2"/>
  <c r="FA14" i="2"/>
  <c r="FU54" i="2"/>
  <c r="EQ42" i="2"/>
  <c r="EQ50" i="2"/>
  <c r="FU29" i="2"/>
  <c r="EQ8" i="2"/>
  <c r="FU76" i="2"/>
  <c r="FU41" i="2"/>
  <c r="FP22" i="2"/>
  <c r="FZ44" i="2"/>
  <c r="FP97" i="2"/>
  <c r="FU36" i="2"/>
  <c r="FU12" i="2"/>
  <c r="FK21" i="2"/>
  <c r="FP32" i="2"/>
  <c r="EV13" i="2"/>
  <c r="FA74" i="2"/>
  <c r="EQ40" i="2"/>
  <c r="FK12" i="2"/>
  <c r="FA17" i="2"/>
  <c r="FK73" i="2"/>
  <c r="EV15" i="2"/>
  <c r="FF5" i="2"/>
  <c r="FU33" i="2"/>
  <c r="EQ30" i="2"/>
  <c r="FK18" i="2"/>
  <c r="GE79" i="2"/>
  <c r="GE17" i="2"/>
  <c r="FU73" i="2"/>
  <c r="EQ15" i="2"/>
  <c r="FZ69" i="2"/>
  <c r="FZ70" i="2"/>
  <c r="GE53" i="2"/>
  <c r="FK37" i="2"/>
  <c r="FU61" i="2"/>
  <c r="FU77" i="2"/>
  <c r="GE78" i="2"/>
  <c r="FA9" i="2"/>
  <c r="EQ13" i="2"/>
  <c r="FF6" i="2"/>
  <c r="FU43" i="2"/>
  <c r="FP12" i="2"/>
  <c r="FK38" i="2"/>
  <c r="GE44" i="2"/>
  <c r="EV54" i="2"/>
  <c r="FF81" i="2"/>
  <c r="FA27" i="2"/>
  <c r="GE45" i="2"/>
  <c r="EV66" i="2"/>
  <c r="FK19" i="2"/>
  <c r="FF56" i="2"/>
  <c r="GE47" i="2"/>
  <c r="FP36" i="2"/>
  <c r="FK7" i="2"/>
  <c r="FZ38" i="2"/>
  <c r="FU40" i="2"/>
  <c r="FU37" i="2"/>
  <c r="FK79" i="2"/>
  <c r="FA53" i="2"/>
  <c r="FZ39" i="2"/>
  <c r="EQ61" i="2"/>
  <c r="GE14" i="2"/>
  <c r="FU8" i="2"/>
  <c r="FZ62" i="2"/>
  <c r="FA19" i="2"/>
  <c r="FA60" i="2"/>
  <c r="EQ28" i="2"/>
  <c r="FK96" i="2"/>
  <c r="FF30" i="2"/>
  <c r="GE51" i="2"/>
  <c r="GE55" i="2"/>
  <c r="FF25" i="2"/>
  <c r="FP25" i="2"/>
  <c r="FF27" i="2"/>
  <c r="EQ44" i="2"/>
  <c r="FU7" i="2"/>
  <c r="FF68" i="2"/>
  <c r="EV5" i="2"/>
  <c r="EV57" i="2"/>
  <c r="FF32" i="2"/>
  <c r="EQ7" i="2"/>
  <c r="EQ59" i="2"/>
  <c r="FZ14" i="2"/>
  <c r="GE24" i="2"/>
  <c r="FZ73" i="2"/>
  <c r="FZ55" i="2"/>
  <c r="EV8" i="2"/>
  <c r="FA5" i="2"/>
  <c r="GE71" i="2"/>
  <c r="FF84" i="2"/>
  <c r="FK26" i="2"/>
  <c r="FZ43" i="2"/>
  <c r="GE21" i="2"/>
  <c r="EV27" i="2"/>
  <c r="EQ54" i="2"/>
  <c r="FU52" i="2"/>
  <c r="GE32" i="2"/>
  <c r="FU71" i="2"/>
  <c r="FZ48" i="2"/>
  <c r="EQ37" i="2"/>
  <c r="FF73" i="2"/>
  <c r="FA11" i="2"/>
  <c r="FF83" i="2"/>
  <c r="FF31" i="2"/>
  <c r="FF86" i="2"/>
  <c r="EV82" i="2"/>
  <c r="EV36" i="2"/>
  <c r="EV48" i="2"/>
  <c r="EV69" i="2"/>
  <c r="EQ52" i="2"/>
  <c r="GE37" i="2"/>
  <c r="EV61" i="2"/>
  <c r="FK50" i="2"/>
  <c r="EV74" i="2"/>
  <c r="GE23" i="2"/>
  <c r="FA71" i="2"/>
  <c r="GE7" i="2"/>
  <c r="GE5" i="2"/>
  <c r="FA32" i="2"/>
  <c r="EV59" i="2"/>
  <c r="FU55" i="2"/>
  <c r="FF9" i="2"/>
  <c r="FU35" i="2"/>
  <c r="FZ46" i="2"/>
  <c r="GE61" i="2"/>
  <c r="FU31" i="2"/>
  <c r="EQ55" i="2"/>
  <c r="FZ56" i="2"/>
  <c r="FK94" i="2"/>
  <c r="FP71" i="2"/>
  <c r="FU69" i="2"/>
  <c r="FP61" i="2"/>
  <c r="GE4" i="2"/>
  <c r="FZ26" i="2"/>
  <c r="FP84" i="2"/>
  <c r="FF10" i="2"/>
  <c r="EL63" i="2" s="1" a="1"/>
  <c r="EL63" i="2" s="1"/>
  <c r="FA4" i="2"/>
  <c r="EL35" i="2" s="1" a="1"/>
  <c r="EL35" i="2" s="1"/>
  <c r="FP7" i="2"/>
  <c r="GE27" i="2"/>
  <c r="FP54" i="2"/>
  <c r="FK25" i="2"/>
  <c r="FZ72" i="2"/>
  <c r="FP15" i="2"/>
  <c r="FF16" i="2"/>
  <c r="FP53" i="2"/>
  <c r="FZ45" i="2"/>
  <c r="GE75" i="2"/>
  <c r="FA37" i="2"/>
  <c r="EV64" i="2"/>
  <c r="FK43" i="2"/>
  <c r="GE59" i="2"/>
  <c r="EQ17" i="2"/>
  <c r="FF71" i="2"/>
  <c r="FF46" i="2"/>
  <c r="FA63" i="2"/>
  <c r="EV78" i="2"/>
  <c r="FU57" i="2"/>
  <c r="FP83" i="2"/>
  <c r="FU24" i="2"/>
  <c r="EQ11" i="2"/>
  <c r="FU67" i="2"/>
  <c r="FP55" i="2"/>
  <c r="FU27" i="2"/>
  <c r="FP41" i="2"/>
  <c r="FK51" i="2"/>
  <c r="EV16" i="2"/>
  <c r="FA65" i="2"/>
  <c r="FK6" i="2"/>
  <c r="FK71" i="2"/>
  <c r="FU32" i="2"/>
  <c r="FP20" i="2"/>
  <c r="EQ70" i="2"/>
  <c r="EQ64" i="2"/>
  <c r="EV68" i="2"/>
  <c r="FU60" i="2"/>
  <c r="FU72" i="2"/>
  <c r="FK80" i="2"/>
  <c r="EQ12" i="2"/>
  <c r="FF7" i="2"/>
  <c r="FU15" i="2"/>
  <c r="FZ6" i="2"/>
  <c r="GE29" i="2"/>
  <c r="FU20" i="2"/>
  <c r="FA43" i="2"/>
  <c r="FP38" i="2"/>
  <c r="FK32" i="2"/>
  <c r="FK90" i="2"/>
  <c r="FF17" i="2"/>
  <c r="FZ63" i="2"/>
  <c r="EV41" i="2"/>
  <c r="EV45" i="2"/>
  <c r="GE22" i="2"/>
  <c r="EQ79" i="2"/>
  <c r="FF23" i="2"/>
  <c r="EV49" i="2"/>
  <c r="EQ68" i="2"/>
  <c r="FK11" i="2"/>
  <c r="FF80" i="2"/>
  <c r="GE57" i="2"/>
  <c r="FK63" i="2"/>
  <c r="GE10" i="2"/>
  <c r="EQ67" i="2"/>
  <c r="GE58" i="2"/>
  <c r="FZ59" i="2"/>
  <c r="FA10" i="2"/>
  <c r="FK4" i="2"/>
  <c r="FF19" i="2"/>
  <c r="FU47" i="2"/>
  <c r="FZ74" i="2"/>
  <c r="FA36" i="2"/>
  <c r="FP67" i="2"/>
  <c r="FZ71" i="2"/>
  <c r="EV39" i="2"/>
  <c r="FZ67" i="2"/>
  <c r="FF82" i="2"/>
  <c r="EQ63" i="2"/>
  <c r="FK49" i="2"/>
  <c r="EQ5" i="2"/>
  <c r="EV37" i="2"/>
  <c r="EV32" i="2"/>
  <c r="FZ5" i="2"/>
  <c r="FK64" i="2"/>
  <c r="FK42" i="2"/>
  <c r="EQ10" i="2"/>
  <c r="FP85" i="2"/>
  <c r="FP8" i="2"/>
  <c r="GE65" i="2"/>
  <c r="FZ50" i="2"/>
  <c r="FK87" i="2"/>
  <c r="FU56" i="2"/>
  <c r="EV58" i="2"/>
  <c r="EQ60" i="2"/>
  <c r="FZ66" i="2"/>
  <c r="EH100" i="2" l="1"/>
  <c r="EG100" i="2"/>
  <c r="EK100" i="2"/>
  <c r="EI100" i="2"/>
  <c r="EL100" i="2" a="1"/>
  <c r="EL100" i="2" s="1"/>
  <c r="EF100" i="2"/>
  <c r="EJ100" i="2"/>
  <c r="EE98" i="2"/>
  <c r="EG98" i="2"/>
  <c r="EH43" i="2"/>
  <c r="EK98" i="2"/>
  <c r="EL98" i="2" a="1"/>
  <c r="EL98" i="2" s="1"/>
  <c r="EI98" i="2"/>
  <c r="EH98" i="2"/>
  <c r="EI93" i="2"/>
  <c r="EH94" i="2"/>
  <c r="EJ37" i="2"/>
  <c r="EG80" i="2"/>
  <c r="EH46" i="2"/>
  <c r="EG56" i="2"/>
  <c r="EG77" i="2"/>
  <c r="EL38" i="2" a="1"/>
  <c r="EL38" i="2" s="1"/>
  <c r="EE84" i="2"/>
  <c r="EH47" i="2"/>
  <c r="EH27" i="2"/>
  <c r="EE51" i="2"/>
  <c r="EI16" i="2"/>
  <c r="EE88" i="2"/>
  <c r="EK53" i="2"/>
  <c r="EK4" i="2"/>
  <c r="EE90" i="2"/>
  <c r="EK87" i="2"/>
  <c r="EH83" i="2"/>
  <c r="EG88" i="2"/>
  <c r="EJ49" i="2"/>
  <c r="EK67" i="2"/>
  <c r="EE57" i="2"/>
  <c r="EE19" i="2"/>
  <c r="EL12" i="2" a="1"/>
  <c r="EL12" i="2" s="1"/>
  <c r="EL34" i="2" a="1"/>
  <c r="EL34" i="2" s="1"/>
  <c r="EF81" i="2"/>
  <c r="EE40" i="2"/>
  <c r="EH70" i="2"/>
  <c r="EJ91" i="2"/>
  <c r="EF51" i="2"/>
  <c r="EF31" i="2"/>
  <c r="EI4" i="2"/>
  <c r="EF40" i="2"/>
  <c r="EF53" i="2"/>
  <c r="EL33" i="2" a="1"/>
  <c r="EL33" i="2" s="1"/>
  <c r="EH54" i="2"/>
  <c r="EG10" i="2"/>
  <c r="EJ43" i="2"/>
  <c r="EG90" i="2"/>
  <c r="EH89" i="2"/>
  <c r="EJ5" i="2"/>
  <c r="EF65" i="2"/>
  <c r="EF46" i="2"/>
  <c r="EJ40" i="2"/>
  <c r="EJ12" i="2"/>
  <c r="EH62" i="2"/>
  <c r="EF88" i="2"/>
  <c r="EK49" i="2"/>
  <c r="EJ55" i="2"/>
  <c r="EG38" i="2"/>
  <c r="EL65" i="2" a="1"/>
  <c r="EL65" i="2" s="1"/>
  <c r="EJ63" i="2"/>
  <c r="EJ17" i="2"/>
  <c r="EG49" i="2"/>
  <c r="EH20" i="2"/>
  <c r="EJ11" i="2"/>
  <c r="EI14" i="2"/>
  <c r="EE83" i="2"/>
  <c r="EL15" i="2" a="1"/>
  <c r="EL15" i="2" s="1"/>
  <c r="EI55" i="2"/>
  <c r="EI67" i="2"/>
  <c r="EG66" i="2"/>
  <c r="EG14" i="2"/>
  <c r="EG92" i="2"/>
  <c r="EF26" i="2"/>
  <c r="EG34" i="2"/>
  <c r="EL53" i="2" a="1"/>
  <c r="EL53" i="2" s="1"/>
  <c r="EJ42" i="2"/>
  <c r="EI9" i="2"/>
  <c r="EI47" i="2"/>
  <c r="EI17" i="2"/>
  <c r="EF8" i="2"/>
  <c r="EF29" i="2"/>
  <c r="EK78" i="2"/>
  <c r="EI8" i="2"/>
  <c r="EI7" i="2"/>
  <c r="EG60" i="2"/>
  <c r="EH36" i="2"/>
  <c r="EJ39" i="2"/>
  <c r="EH58" i="2"/>
  <c r="EJ35" i="2"/>
  <c r="EI71" i="2"/>
  <c r="EJ27" i="2"/>
  <c r="EK74" i="2"/>
  <c r="EG89" i="2"/>
  <c r="EJ36" i="2"/>
  <c r="EI84" i="2"/>
  <c r="EG72" i="2"/>
  <c r="EE46" i="2"/>
  <c r="EG62" i="2"/>
  <c r="EJ3" i="2"/>
  <c r="EF64" i="2"/>
  <c r="EJ87" i="2"/>
  <c r="EH42" i="2"/>
  <c r="EE22" i="2"/>
  <c r="EK44" i="2"/>
  <c r="EJ92" i="2"/>
  <c r="EK62" i="2"/>
  <c r="EK52" i="2"/>
  <c r="EL46" i="2" a="1"/>
  <c r="EL46" i="2" s="1"/>
  <c r="EK14" i="2"/>
  <c r="EG13" i="2"/>
  <c r="EH65" i="2"/>
  <c r="EK22" i="2"/>
  <c r="EL14" i="2" a="1"/>
  <c r="EL14" i="2" s="1"/>
  <c r="EF33" i="2"/>
  <c r="EJ86" i="2"/>
  <c r="EK82" i="2"/>
  <c r="EG48" i="2"/>
  <c r="EJ85" i="2"/>
  <c r="EK35" i="2"/>
  <c r="EF9" i="2"/>
  <c r="EF12" i="2"/>
  <c r="EJ81" i="2"/>
  <c r="EK48" i="2"/>
  <c r="EH86" i="2"/>
  <c r="EF34" i="2"/>
  <c r="EJ89" i="2"/>
  <c r="EF32" i="2"/>
  <c r="EF49" i="2"/>
  <c r="EK36" i="2"/>
  <c r="EI28" i="2"/>
  <c r="EK56" i="2"/>
  <c r="EI90" i="2"/>
  <c r="EH87" i="2"/>
  <c r="EK28" i="2"/>
  <c r="EI85" i="2"/>
  <c r="EH26" i="2"/>
  <c r="EI70" i="2"/>
  <c r="EK61" i="2"/>
  <c r="EK72" i="2"/>
  <c r="EK58" i="2"/>
  <c r="EF59" i="2"/>
  <c r="EL30" i="2" a="1"/>
  <c r="EL30" i="2" s="1"/>
  <c r="EJ21" i="2"/>
  <c r="EH13" i="2"/>
  <c r="EH71" i="2"/>
  <c r="EI27" i="2"/>
  <c r="EI11" i="2"/>
  <c r="EE25" i="2"/>
  <c r="EK79" i="2"/>
  <c r="EL37" i="2" a="1"/>
  <c r="EL37" i="2" s="1"/>
  <c r="EK47" i="2"/>
  <c r="EF73" i="2"/>
  <c r="EE74" i="2"/>
  <c r="EL23" i="2" a="1"/>
  <c r="EL23" i="2" s="1"/>
  <c r="EF67" i="2"/>
  <c r="EG91" i="2"/>
  <c r="EL60" i="2" a="1"/>
  <c r="EL60" i="2" s="1"/>
  <c r="EL87" i="2" a="1"/>
  <c r="EL87" i="2" s="1"/>
  <c r="EL11" i="2" a="1"/>
  <c r="EL11" i="2" s="1"/>
  <c r="EF10" i="2"/>
  <c r="EL22" i="2" a="1"/>
  <c r="EL22" i="2" s="1"/>
  <c r="EF36" i="2"/>
  <c r="EE27" i="2"/>
  <c r="EE80" i="2"/>
  <c r="EL17" i="2" a="1"/>
  <c r="EL17" i="2" s="1"/>
  <c r="EH56" i="2"/>
  <c r="EF15" i="2"/>
  <c r="EL78" i="2" a="1"/>
  <c r="EL78" i="2" s="1"/>
  <c r="EG79" i="2"/>
  <c r="EI61" i="2"/>
  <c r="EG61" i="2"/>
  <c r="EJ75" i="2"/>
  <c r="EK39" i="2"/>
  <c r="EF44" i="2"/>
  <c r="EH76" i="2"/>
  <c r="EK70" i="2"/>
  <c r="EK3" i="2"/>
  <c r="EL84" i="2" a="1"/>
  <c r="EL84" i="2" s="1"/>
  <c r="EF98" i="2"/>
  <c r="EL39" i="2" a="1"/>
  <c r="EL39" i="2" s="1"/>
  <c r="EL20" i="2" a="1"/>
  <c r="EL20" i="2" s="1"/>
  <c r="EJ10" i="2"/>
  <c r="EF17" i="2"/>
  <c r="EE71" i="2"/>
  <c r="EK45" i="2"/>
  <c r="EH37" i="2"/>
  <c r="EJ58" i="2"/>
  <c r="EG53" i="2"/>
  <c r="EL56" i="2" a="1"/>
  <c r="EL56" i="2" s="1"/>
  <c r="EF86" i="2"/>
  <c r="EI40" i="2"/>
  <c r="EJ9" i="2"/>
  <c r="EK50" i="2"/>
  <c r="EK55" i="2"/>
  <c r="EJ33" i="2"/>
  <c r="EL43" i="2" a="1"/>
  <c r="EL43" i="2" s="1"/>
  <c r="EH59" i="2"/>
  <c r="EG83" i="2"/>
  <c r="EI96" i="2"/>
  <c r="EE29" i="2"/>
  <c r="EJ53" i="2"/>
  <c r="EG25" i="2"/>
  <c r="EH31" i="2"/>
  <c r="EG44" i="2"/>
  <c r="EH4" i="2"/>
  <c r="EE58" i="2"/>
  <c r="EJ41" i="2"/>
  <c r="EE23" i="2"/>
  <c r="EH30" i="2"/>
  <c r="EH84" i="2"/>
  <c r="EL76" i="2" a="1"/>
  <c r="EL76" i="2" s="1"/>
  <c r="EJ98" i="2"/>
  <c r="EG96" i="2"/>
  <c r="EG11" i="2"/>
  <c r="EI22" i="2"/>
  <c r="EI21" i="2"/>
  <c r="EH25" i="2"/>
  <c r="EL66" i="2" a="1"/>
  <c r="EL66" i="2" s="1"/>
  <c r="EL40" i="2" a="1"/>
  <c r="EL40" i="2" s="1"/>
  <c r="EG8" i="2"/>
  <c r="EI34" i="2"/>
  <c r="EK38" i="2"/>
  <c r="EL96" i="2" a="1"/>
  <c r="EL96" i="2" s="1"/>
  <c r="EF58" i="2"/>
  <c r="EJ90" i="2"/>
  <c r="EH10" i="2"/>
  <c r="EI38" i="2"/>
  <c r="EF85" i="2"/>
  <c r="EE81" i="2"/>
  <c r="EE15" i="2"/>
  <c r="EI64" i="2"/>
  <c r="EI66" i="2"/>
  <c r="EF62" i="2"/>
  <c r="EE72" i="2"/>
  <c r="EE6" i="2"/>
  <c r="EG47" i="2"/>
  <c r="EH6" i="2"/>
  <c r="EK8" i="2"/>
  <c r="EJ34" i="2"/>
  <c r="EL75" i="2" a="1"/>
  <c r="EL75" i="2" s="1"/>
  <c r="EE17" i="2"/>
  <c r="EE56" i="2"/>
  <c r="EG50" i="2"/>
  <c r="EI18" i="2"/>
  <c r="EI68" i="2"/>
  <c r="EI13" i="2"/>
  <c r="EH24" i="2"/>
  <c r="EF41" i="2"/>
  <c r="EF35" i="2"/>
  <c r="EL70" i="2" a="1"/>
  <c r="EL70" i="2" s="1"/>
  <c r="EI97" i="2"/>
  <c r="EK63" i="2"/>
  <c r="EF13" i="2"/>
  <c r="EF14" i="2"/>
  <c r="EJ20" i="2"/>
  <c r="EG73" i="2"/>
  <c r="EG22" i="2"/>
  <c r="EI82" i="2"/>
  <c r="EI81" i="2"/>
  <c r="EH11" i="2"/>
  <c r="EJ96" i="2"/>
  <c r="EH82" i="2"/>
  <c r="EL51" i="2" a="1"/>
  <c r="EL51" i="2" s="1"/>
  <c r="EF27" i="2"/>
  <c r="EJ24" i="2"/>
  <c r="EI76" i="2"/>
  <c r="EK90" i="2"/>
  <c r="EL4" i="2" a="1"/>
  <c r="EL4" i="2" s="1"/>
  <c r="EE48" i="2"/>
  <c r="EE26" i="2"/>
  <c r="EE75" i="2"/>
  <c r="EI10" i="2"/>
  <c r="EJ23" i="2"/>
  <c r="EJ7" i="2"/>
  <c r="EH81" i="2"/>
  <c r="EJ31" i="2"/>
  <c r="EF60" i="2"/>
  <c r="EH96" i="2"/>
  <c r="EJ78" i="2"/>
  <c r="EI88" i="2"/>
  <c r="EF72" i="2"/>
  <c r="EG82" i="2"/>
  <c r="EK33" i="2"/>
  <c r="EH32" i="2"/>
  <c r="EH60" i="2"/>
  <c r="EG29" i="2"/>
  <c r="EJ65" i="2"/>
  <c r="EI52" i="2"/>
  <c r="EH33" i="2"/>
  <c r="EE63" i="2"/>
  <c r="EL8" i="2" a="1"/>
  <c r="EL8" i="2" s="1"/>
  <c r="EG69" i="2"/>
  <c r="EG42" i="2"/>
  <c r="EL77" i="2" a="1"/>
  <c r="EL77" i="2" s="1"/>
  <c r="EL47" i="2" a="1"/>
  <c r="EL47" i="2" s="1"/>
  <c r="EJ60" i="2"/>
  <c r="EF39" i="2"/>
  <c r="EL41" i="2" a="1"/>
  <c r="EL41" i="2" s="1"/>
  <c r="EL6" i="2" a="1"/>
  <c r="EL6" i="2" s="1"/>
  <c r="EF4" i="2"/>
  <c r="EK83" i="2"/>
  <c r="EK54" i="2"/>
  <c r="EH90" i="2"/>
  <c r="EI57" i="2"/>
  <c r="EH23" i="2"/>
  <c r="EL57" i="2" a="1"/>
  <c r="EL57" i="2" s="1"/>
  <c r="EL89" i="2" a="1"/>
  <c r="EL89" i="2" s="1"/>
  <c r="EL91" i="2" a="1"/>
  <c r="EL91" i="2" s="1"/>
  <c r="EG81" i="2"/>
  <c r="EI91" i="2"/>
  <c r="EF55" i="2"/>
  <c r="EG9" i="2"/>
  <c r="EK92" i="2"/>
  <c r="EF90" i="2"/>
  <c r="EH50" i="2"/>
  <c r="EL52" i="2" a="1"/>
  <c r="EL52" i="2" s="1"/>
  <c r="EF95" i="2"/>
  <c r="EE49" i="2"/>
  <c r="EI54" i="2"/>
  <c r="EF23" i="2"/>
  <c r="EK91" i="2"/>
  <c r="EE12" i="2"/>
  <c r="EF22" i="2"/>
  <c r="EG94" i="2"/>
  <c r="EF52" i="2"/>
  <c r="EI53" i="2"/>
  <c r="EH95" i="2"/>
  <c r="EL73" i="2" a="1"/>
  <c r="EL73" i="2" s="1"/>
  <c r="EF71" i="2"/>
  <c r="EE53" i="2"/>
  <c r="EH3" i="2"/>
  <c r="EE93" i="2"/>
  <c r="EL85" i="2" a="1"/>
  <c r="EL85" i="2" s="1"/>
  <c r="EE95" i="2"/>
  <c r="EL67" i="2" a="1"/>
  <c r="EL67" i="2" s="1"/>
  <c r="EG85" i="2"/>
  <c r="EL24" i="2" a="1"/>
  <c r="EL24" i="2" s="1"/>
  <c r="EK76" i="2"/>
  <c r="EG64" i="2"/>
  <c r="EE79" i="2"/>
  <c r="EK20" i="2"/>
  <c r="EK71" i="2"/>
  <c r="EK40" i="2"/>
  <c r="EG35" i="2"/>
  <c r="EL36" i="2" a="1"/>
  <c r="EL36" i="2" s="1"/>
  <c r="EF87" i="2"/>
  <c r="EI45" i="2"/>
  <c r="EK73" i="2"/>
  <c r="EF89" i="2"/>
  <c r="EE28" i="2"/>
  <c r="EI73" i="2"/>
  <c r="EE3" i="2"/>
  <c r="EG17" i="2"/>
  <c r="EE67" i="2"/>
  <c r="EG97" i="2"/>
  <c r="EL21" i="2" a="1"/>
  <c r="EL21" i="2" s="1"/>
  <c r="EK7" i="2"/>
  <c r="EF76" i="2"/>
  <c r="EK46" i="2"/>
  <c r="EI60" i="2"/>
  <c r="EE97" i="2"/>
  <c r="EL18" i="2" a="1"/>
  <c r="EL18" i="2" s="1"/>
  <c r="EJ71" i="2"/>
  <c r="EL61" i="2" a="1"/>
  <c r="EL61" i="2" s="1"/>
  <c r="EL19" i="2" a="1"/>
  <c r="EL19" i="2" s="1"/>
  <c r="EL72" i="2" a="1"/>
  <c r="EL72" i="2" s="1"/>
  <c r="EJ28" i="2"/>
  <c r="EJ52" i="2"/>
  <c r="EE68" i="2"/>
  <c r="EG30" i="2"/>
  <c r="EJ8" i="2"/>
  <c r="EE86" i="2"/>
  <c r="EH51" i="2"/>
  <c r="EJ13" i="2"/>
  <c r="EE92" i="2"/>
  <c r="EL42" i="2" a="1"/>
  <c r="EL42" i="2" s="1"/>
  <c r="EJ46" i="2"/>
  <c r="EE73" i="2"/>
  <c r="EL32" i="2" a="1"/>
  <c r="EL32" i="2" s="1"/>
  <c r="EI86" i="2"/>
  <c r="EG63" i="2"/>
  <c r="EF82" i="2"/>
  <c r="EE5" i="2"/>
  <c r="EL86" i="2" a="1"/>
  <c r="EL86" i="2" s="1"/>
  <c r="EE32" i="2"/>
  <c r="EH57" i="2"/>
  <c r="EE66" i="2"/>
  <c r="EL95" i="2" a="1"/>
  <c r="EL95" i="2" s="1"/>
  <c r="EH79" i="2"/>
  <c r="EI25" i="2"/>
  <c r="EL26" i="2" a="1"/>
  <c r="EL26" i="2" s="1"/>
  <c r="EK19" i="2"/>
  <c r="EI20" i="2"/>
  <c r="EJ94" i="2"/>
  <c r="EG78" i="2"/>
  <c r="EK37" i="2"/>
  <c r="EE47" i="2"/>
  <c r="EJ74" i="2"/>
  <c r="EL55" i="2" a="1"/>
  <c r="EL55" i="2" s="1"/>
  <c r="EI15" i="2"/>
  <c r="EJ95" i="2"/>
  <c r="EE30" i="2"/>
  <c r="EG40" i="2"/>
  <c r="EI58" i="2"/>
  <c r="EE14" i="2"/>
  <c r="EJ84" i="2"/>
  <c r="EF93" i="2"/>
  <c r="EL93" i="2" a="1"/>
  <c r="EL93" i="2" s="1"/>
  <c r="EH5" i="2"/>
  <c r="EJ56" i="2"/>
  <c r="EE78" i="2"/>
  <c r="EK27" i="2"/>
  <c r="EK23" i="2"/>
  <c r="EI75" i="2"/>
  <c r="EE85" i="2"/>
  <c r="EF70" i="2"/>
  <c r="EK41" i="2"/>
  <c r="EJ67" i="2"/>
  <c r="EH53" i="2"/>
  <c r="EH12" i="2"/>
  <c r="EG33" i="2"/>
  <c r="EI89" i="2"/>
  <c r="EL81" i="2" a="1"/>
  <c r="EL81" i="2" s="1"/>
  <c r="EG7" i="2"/>
  <c r="EE64" i="2"/>
  <c r="EI80" i="2"/>
  <c r="EG26" i="2"/>
  <c r="EL79" i="2" a="1"/>
  <c r="EL79" i="2" s="1"/>
  <c r="EK34" i="2"/>
  <c r="EI24" i="2"/>
  <c r="EL82" i="2" a="1"/>
  <c r="EL82" i="2" s="1"/>
  <c r="EF92" i="2"/>
  <c r="EI48" i="2"/>
  <c r="EL50" i="2" a="1"/>
  <c r="EL50" i="2" s="1"/>
  <c r="EI62" i="2"/>
  <c r="EL94" i="2" a="1"/>
  <c r="EL94" i="2" s="1"/>
  <c r="EE42" i="2"/>
  <c r="EF80" i="2"/>
  <c r="EK17" i="2"/>
  <c r="EG23" i="2"/>
  <c r="EG45" i="2"/>
  <c r="EF77" i="2"/>
  <c r="EL62" i="2" a="1"/>
  <c r="EL62" i="2" s="1"/>
  <c r="EF74" i="2"/>
  <c r="EF91" i="2"/>
  <c r="EG46" i="2"/>
  <c r="EG21" i="2"/>
  <c r="EK10" i="2"/>
  <c r="EK94" i="2"/>
  <c r="EL16" i="2" a="1"/>
  <c r="EL16" i="2" s="1"/>
  <c r="EL48" i="2" a="1"/>
  <c r="EL48" i="2" s="1"/>
  <c r="EL74" i="2" a="1"/>
  <c r="EL74" i="2" s="1"/>
  <c r="EF78" i="2"/>
  <c r="EF6" i="2"/>
  <c r="EE55" i="2"/>
  <c r="EK26" i="2"/>
  <c r="EF7" i="2"/>
  <c r="EJ68" i="2"/>
  <c r="EF68" i="2"/>
  <c r="EG18" i="2"/>
  <c r="EE18" i="2"/>
  <c r="EL5" i="2" a="1"/>
  <c r="EL5" i="2" s="1"/>
  <c r="EJ77" i="2"/>
  <c r="EI79" i="2"/>
  <c r="EI32" i="2"/>
  <c r="EI23" i="2"/>
  <c r="EI43" i="2"/>
  <c r="EH88" i="2"/>
  <c r="EH19" i="2"/>
  <c r="EI77" i="2"/>
  <c r="EH16" i="2"/>
  <c r="EK93" i="2"/>
  <c r="EG27" i="2"/>
  <c r="EE31" i="2"/>
  <c r="EI41" i="2"/>
  <c r="EI63" i="2"/>
  <c r="EE50" i="2"/>
  <c r="EF16" i="2"/>
  <c r="EG32" i="2"/>
  <c r="EH38" i="2"/>
  <c r="EH21" i="2"/>
  <c r="EJ83" i="2"/>
  <c r="EF97" i="2"/>
  <c r="EE44" i="2"/>
  <c r="EG93" i="2"/>
  <c r="EE82" i="2"/>
  <c r="EF25" i="2"/>
  <c r="EK89" i="2"/>
  <c r="EH64" i="2"/>
  <c r="EH52" i="2"/>
  <c r="EI65" i="2"/>
  <c r="EE11" i="2"/>
  <c r="EJ45" i="2"/>
  <c r="EH17" i="2"/>
  <c r="EL45" i="2" a="1"/>
  <c r="EL45" i="2" s="1"/>
  <c r="EG68" i="2"/>
  <c r="EK65" i="2"/>
  <c r="EH35" i="2"/>
  <c r="EF75" i="2"/>
  <c r="EJ73" i="2"/>
  <c r="EH85" i="2"/>
  <c r="EE24" i="2"/>
  <c r="EJ62" i="2"/>
  <c r="EH44" i="2"/>
  <c r="EK30" i="2"/>
  <c r="EE41" i="2"/>
  <c r="EI12" i="2"/>
  <c r="EH75" i="2"/>
  <c r="EG58" i="2"/>
  <c r="EJ54" i="2"/>
  <c r="EH41" i="2"/>
  <c r="EF30" i="2"/>
  <c r="EF84" i="2"/>
  <c r="EF50" i="2"/>
  <c r="EE35" i="2"/>
  <c r="EJ15" i="2"/>
  <c r="EE89" i="2"/>
  <c r="EF56" i="2"/>
  <c r="EI51" i="2"/>
  <c r="EK59" i="2"/>
  <c r="EG37" i="2"/>
  <c r="EE8" i="2"/>
  <c r="EH68" i="2"/>
  <c r="EF43" i="2"/>
  <c r="EK31" i="2"/>
  <c r="EJ48" i="2"/>
  <c r="EE60" i="2"/>
  <c r="EK16" i="2"/>
  <c r="EI3" i="2"/>
  <c r="EH8" i="2"/>
  <c r="EJ38" i="2"/>
  <c r="EE94" i="2"/>
  <c r="EJ22" i="2"/>
  <c r="EI59" i="2"/>
  <c r="EJ47" i="2"/>
  <c r="EE76" i="2"/>
  <c r="EF38" i="2"/>
  <c r="EK80" i="2"/>
  <c r="EG20" i="2"/>
  <c r="EL27" i="2" a="1"/>
  <c r="EL27" i="2" s="1"/>
  <c r="EH34" i="2"/>
  <c r="EG5" i="2"/>
  <c r="EK21" i="2"/>
  <c r="EG57" i="2"/>
  <c r="EF5" i="2"/>
  <c r="EF48" i="2"/>
  <c r="EK32" i="2"/>
  <c r="EE9" i="2"/>
  <c r="EH74" i="2"/>
  <c r="EK81" i="2"/>
  <c r="EI5" i="2"/>
  <c r="EG95" i="2"/>
  <c r="EJ76" i="2"/>
  <c r="EF20" i="2"/>
  <c r="EF37" i="2"/>
  <c r="EK5" i="2"/>
  <c r="EF24" i="2"/>
  <c r="EF96" i="2"/>
  <c r="EJ14" i="2"/>
  <c r="EG86" i="2"/>
  <c r="EJ4" i="2"/>
  <c r="EJ6" i="2"/>
  <c r="EL90" i="2" a="1"/>
  <c r="EL90" i="2" s="1"/>
  <c r="EJ16" i="2"/>
  <c r="EK86" i="2"/>
  <c r="EF94" i="2"/>
  <c r="EG19" i="2"/>
  <c r="EE87" i="2"/>
  <c r="EE54" i="2"/>
  <c r="EG75" i="2"/>
  <c r="EE96" i="2"/>
  <c r="EJ93" i="2"/>
  <c r="EJ59" i="2"/>
  <c r="EH9" i="2"/>
  <c r="EH14" i="2"/>
  <c r="EI31" i="2"/>
  <c r="EE37" i="2"/>
  <c r="EG74" i="2"/>
  <c r="EH61" i="2"/>
  <c r="EL13" i="2" a="1"/>
  <c r="EL13" i="2" s="1"/>
  <c r="EJ79" i="2"/>
  <c r="EI56" i="2"/>
  <c r="EE65" i="2"/>
  <c r="EG65" i="2"/>
  <c r="EF42" i="2"/>
  <c r="EK24" i="2"/>
  <c r="EK69" i="2"/>
  <c r="EJ61" i="2"/>
  <c r="EE61" i="2"/>
  <c r="EK68" i="2"/>
  <c r="EK57" i="2"/>
  <c r="EF47" i="2"/>
  <c r="EE36" i="2"/>
  <c r="EF54" i="2"/>
  <c r="EL80" i="2" a="1"/>
  <c r="EL80" i="2" s="1"/>
  <c r="EI42" i="2"/>
  <c r="EE39" i="2"/>
  <c r="EL71" i="2" a="1"/>
  <c r="EL71" i="2" s="1"/>
  <c r="EG70" i="2"/>
  <c r="EK12" i="2"/>
  <c r="EE21" i="2"/>
  <c r="EI19" i="2"/>
  <c r="EE77" i="2"/>
  <c r="EL7" i="2" a="1"/>
  <c r="EL7" i="2" s="1"/>
  <c r="EG71" i="2"/>
  <c r="EI33" i="2"/>
  <c r="EI69" i="2"/>
  <c r="EF83" i="2"/>
  <c r="EK18" i="2"/>
  <c r="EE13" i="2"/>
  <c r="EF28" i="2"/>
  <c r="EH22" i="2"/>
  <c r="EI95" i="2"/>
  <c r="EE38" i="2"/>
  <c r="EL69" i="2" a="1"/>
  <c r="EL69" i="2" s="1"/>
  <c r="EG76" i="2"/>
  <c r="EE16" i="2"/>
  <c r="EH80" i="2"/>
  <c r="EI49" i="2"/>
  <c r="EI37" i="2"/>
  <c r="EJ80" i="2"/>
  <c r="EJ69" i="2"/>
  <c r="EK15" i="2"/>
  <c r="EH63" i="2"/>
  <c r="EF18" i="2"/>
  <c r="EJ32" i="2"/>
  <c r="EI46" i="2"/>
  <c r="EE45" i="2"/>
  <c r="EL25" i="2" a="1"/>
  <c r="EL25" i="2" s="1"/>
  <c r="EJ18" i="2"/>
  <c r="EI44" i="2"/>
  <c r="EI29" i="2"/>
  <c r="EK88" i="2"/>
  <c r="EF66" i="2"/>
  <c r="EH40" i="2"/>
  <c r="EI92" i="2"/>
  <c r="EF69" i="2"/>
  <c r="EE59" i="2"/>
  <c r="EG43" i="2"/>
  <c r="EI74" i="2"/>
  <c r="EE62" i="2"/>
  <c r="EK11" i="2"/>
  <c r="EI87" i="2"/>
  <c r="EG87" i="2"/>
  <c r="EG41" i="2"/>
  <c r="EL49" i="2" a="1"/>
  <c r="EL49" i="2" s="1"/>
  <c r="EL58" i="2" a="1"/>
  <c r="EL58" i="2" s="1"/>
  <c r="EH15" i="2"/>
  <c r="EG6" i="2"/>
  <c r="EK51" i="2"/>
  <c r="EH49" i="2"/>
  <c r="EK29" i="2"/>
  <c r="EF45" i="2"/>
  <c r="EJ88" i="2"/>
  <c r="EJ70" i="2"/>
  <c r="EK77" i="2"/>
  <c r="EL83" i="2" a="1"/>
  <c r="EL83" i="2" s="1"/>
  <c r="EL88" i="2" a="1"/>
  <c r="EL88" i="2" s="1"/>
  <c r="EK66" i="2"/>
  <c r="EH77" i="2"/>
  <c r="EH69" i="2"/>
  <c r="EL92" i="2" a="1"/>
  <c r="EL92" i="2" s="1"/>
  <c r="EL3" i="2" a="1"/>
  <c r="EL3" i="2" s="1"/>
  <c r="EI83" i="2"/>
  <c r="EF21" i="2"/>
  <c r="EF19" i="2"/>
  <c r="EL28" i="2" a="1"/>
  <c r="EL28" i="2" s="1"/>
  <c r="EJ51" i="2"/>
  <c r="EK64" i="2"/>
  <c r="EJ66" i="2"/>
  <c r="EH29" i="2"/>
  <c r="EH91" i="2"/>
  <c r="EJ57" i="2"/>
  <c r="EH72" i="2"/>
  <c r="EK85" i="2"/>
  <c r="EG39" i="2"/>
  <c r="EF79" i="2"/>
  <c r="EL64" i="2" a="1"/>
  <c r="EL64" i="2" s="1"/>
  <c r="EJ29" i="2"/>
  <c r="EH67" i="2"/>
  <c r="EG3" i="2"/>
  <c r="EE52" i="2"/>
  <c r="EJ97" i="2"/>
  <c r="EK75" i="2"/>
  <c r="EG28" i="2"/>
  <c r="EK95" i="2"/>
  <c r="EF3" i="2"/>
  <c r="EH78" i="2"/>
  <c r="EG55" i="2"/>
  <c r="EH73" i="2"/>
  <c r="EH28" i="2"/>
  <c r="EE43" i="2"/>
  <c r="EH66" i="2"/>
  <c r="EI94" i="2"/>
  <c r="EG15" i="2"/>
  <c r="EL10" i="2" a="1"/>
  <c r="EL10" i="2" s="1"/>
  <c r="EG54" i="2"/>
  <c r="EF63" i="2"/>
  <c r="EG16" i="2"/>
  <c r="EJ19" i="2"/>
  <c r="EE70" i="2"/>
  <c r="EH55" i="2"/>
  <c r="EE4" i="2"/>
  <c r="EL44" i="2" a="1"/>
  <c r="EL44" i="2" s="1"/>
  <c r="EJ26" i="2"/>
  <c r="EG84" i="2"/>
  <c r="EI26" i="2"/>
  <c r="EH18" i="2"/>
  <c r="EK84" i="2"/>
  <c r="EK13" i="2"/>
  <c r="EK25" i="2"/>
  <c r="EK96" i="2"/>
  <c r="EJ64" i="2"/>
  <c r="EE7" i="2"/>
  <c r="EK60" i="2"/>
  <c r="EH92" i="2"/>
  <c r="EH45" i="2"/>
  <c r="EL59" i="2" a="1"/>
  <c r="EL59" i="2" s="1"/>
  <c r="EI30" i="2"/>
  <c r="EH48" i="2"/>
  <c r="EK6" i="2"/>
  <c r="EI50" i="2"/>
  <c r="EH39" i="2"/>
  <c r="EK9" i="2"/>
  <c r="EE34" i="2"/>
  <c r="EG4" i="2"/>
  <c r="EF57" i="2"/>
  <c r="EJ25" i="2"/>
  <c r="EI39" i="2"/>
  <c r="EK42" i="2"/>
  <c r="EF61" i="2"/>
  <c r="EH7" i="2"/>
  <c r="EJ30" i="2"/>
  <c r="EL29" i="2" a="1"/>
  <c r="EL29" i="2" s="1"/>
  <c r="EG59" i="2"/>
  <c r="EI35" i="2"/>
  <c r="EH93" i="2"/>
  <c r="EG51" i="2"/>
  <c r="EE69" i="2"/>
  <c r="EF11" i="2"/>
  <c r="EG24" i="2"/>
  <c r="EE10" i="2"/>
  <c r="EG52" i="2"/>
  <c r="EG31" i="2"/>
  <c r="EH97" i="2"/>
  <c r="EL68" i="2" a="1"/>
  <c r="EL68" i="2" s="1"/>
  <c r="EI78" i="2"/>
  <c r="EK43" i="2"/>
  <c r="EJ50" i="2"/>
  <c r="EI72" i="2"/>
  <c r="EK97" i="2"/>
  <c r="EG36" i="2"/>
  <c r="EL54" i="2" a="1"/>
  <c r="EL54" i="2" s="1"/>
  <c r="EI36" i="2"/>
  <c r="EG67" i="2"/>
  <c r="EJ72" i="2"/>
  <c r="EL97" i="2" a="1"/>
  <c r="EL97" i="2" s="1"/>
  <c r="EE20" i="2"/>
  <c r="EG12" i="2"/>
  <c r="EE91" i="2"/>
  <c r="EL31" i="2" a="1"/>
  <c r="EL31" i="2" s="1"/>
  <c r="EI6" i="2"/>
  <c r="EE33" i="2"/>
  <c r="EJ44" i="2"/>
  <c r="EJ82" i="2"/>
  <c r="EL9" i="2" a="1"/>
  <c r="EL9" i="2" s="1"/>
  <c r="EH99" i="2"/>
  <c r="EG99" i="2"/>
  <c r="EJ99" i="2"/>
  <c r="EI99" i="2"/>
  <c r="EE99" i="2"/>
  <c r="EK99" i="2"/>
  <c r="EF99" i="2"/>
  <c r="EL99" i="2" a="1"/>
  <c r="EL99" i="2" s="1"/>
  <c r="EE1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<sst xmlns="http://schemas.openxmlformats.org/spreadsheetml/2006/main" count="558" uniqueCount="275">
  <si>
    <t>Date</t>
  </si>
  <si>
    <t>ACT</t>
  </si>
  <si>
    <t>NSW</t>
  </si>
  <si>
    <t>NT</t>
  </si>
  <si>
    <t>SA</t>
  </si>
  <si>
    <t>Total</t>
  </si>
  <si>
    <t>Cases</t>
  </si>
  <si>
    <t>Discharged</t>
  </si>
  <si>
    <t>Death</t>
  </si>
  <si>
    <t>Growth Factor</t>
  </si>
  <si>
    <t>Active Cases</t>
  </si>
  <si>
    <t>Death%</t>
  </si>
  <si>
    <t>Recovery %</t>
  </si>
  <si>
    <t>Distribution</t>
  </si>
  <si>
    <t>Outcomes</t>
  </si>
  <si>
    <t>% Change</t>
  </si>
  <si>
    <t>%Daily Change</t>
  </si>
  <si>
    <t>Without NSW</t>
  </si>
  <si>
    <t>Unknown</t>
  </si>
  <si>
    <t>Discharge</t>
  </si>
  <si>
    <t>Days to double</t>
  </si>
  <si>
    <t>https://health.act.gov.au/public-health-alert/updated-information-about-covid-19</t>
  </si>
  <si>
    <t>Information site</t>
  </si>
  <si>
    <t>Media releases</t>
  </si>
  <si>
    <t>https://www.health.nsw.gov.au/news/Pages/2020-nsw-health.aspx</t>
  </si>
  <si>
    <t>Twitter</t>
  </si>
  <si>
    <t>https://twitter.com/NSWHealth</t>
  </si>
  <si>
    <t>COVID-19 Information</t>
  </si>
  <si>
    <t>https://health.nt.gov.au/health-alerts/novel-coronavirus-covid-19</t>
  </si>
  <si>
    <t>Government COVID-19</t>
  </si>
  <si>
    <t>https://securent.nt.gov.au/alerts/coronavirus-covid-19-updates</t>
  </si>
  <si>
    <t>Media Releases</t>
  </si>
  <si>
    <t>https://twitter.com/ACTHealth</t>
  </si>
  <si>
    <t>Facebook</t>
  </si>
  <si>
    <t>https://www.facebook.com/ACTHealthDirectorate</t>
  </si>
  <si>
    <t>https://www.facebook.com/NewSouthWalesHealth</t>
  </si>
  <si>
    <t>https://www.sahealth.sa.gov.au/wps/wcm/connect/public+content/sa+health+internet/about+us/news+and+media/all+media+releases</t>
  </si>
  <si>
    <t>https://twitter.com/SAHealth</t>
  </si>
  <si>
    <t>https://www.facebook.com/sahealth</t>
  </si>
  <si>
    <t>QLD</t>
  </si>
  <si>
    <t>TAS</t>
  </si>
  <si>
    <t>WA</t>
  </si>
  <si>
    <t>VIC</t>
  </si>
  <si>
    <t>http://conditions.health.qld.gov.au/HealthCondition/condition/14/217/838/novel-coronavirus-covid-19</t>
  </si>
  <si>
    <t>https://www.health.qld.gov.au/news-events/doh-media-releases</t>
  </si>
  <si>
    <t>https://twitter.com/qldhealthnews</t>
  </si>
  <si>
    <t>https://www.facebook.com/QLDHealth/</t>
  </si>
  <si>
    <t>https://www.dhhs.tas.gov.au/news/2020</t>
  </si>
  <si>
    <t>https://ww2.health.wa.gov.au/News/Media-releases-listing-page</t>
  </si>
  <si>
    <t>https://twitter.com/WAHealth</t>
  </si>
  <si>
    <t>https://www2.health.vic.gov.au/about/media-centre/mediareleases</t>
  </si>
  <si>
    <t>https://twitter.com/VicGovDHHS</t>
  </si>
  <si>
    <t>State</t>
  </si>
  <si>
    <t>Site / notes</t>
  </si>
  <si>
    <t>URL</t>
  </si>
  <si>
    <t>Federal Government</t>
  </si>
  <si>
    <t>COVID-19 health aleart</t>
  </si>
  <si>
    <t>https://www.health.gov.au/news/health-alerts/novel-coronavirus-2019-ncov-health-alert</t>
  </si>
  <si>
    <t>State government site</t>
  </si>
  <si>
    <t>No longer has case information</t>
  </si>
  <si>
    <t>About 24-48 hours behind with cases</t>
  </si>
  <si>
    <t>Release</t>
  </si>
  <si>
    <t>Changes</t>
  </si>
  <si>
    <t>Initial release</t>
  </si>
  <si>
    <t>https://www.facebook.com/HealthyWA</t>
  </si>
  <si>
    <t>Australian Population</t>
  </si>
  <si>
    <t>https://www.abs.gov.au/ausstats/abs@.nsf/Latestproducts/3101.0Main%20Features1Jun%202019?opendocument&amp;tabname=Summary&amp;prodno=3101.0&amp;issue=Jun%202019&amp;num=&amp;view=</t>
  </si>
  <si>
    <t>Cases Per Million Population</t>
  </si>
  <si>
    <t>Daily count</t>
  </si>
  <si>
    <t>Italian population</t>
  </si>
  <si>
    <t>http://demo.istat.it/pop2019/index_e.html</t>
  </si>
  <si>
    <t>Italy</t>
  </si>
  <si>
    <t>Cases per million population</t>
  </si>
  <si>
    <t>Days behind Italy</t>
  </si>
  <si>
    <t>Total Cases</t>
  </si>
  <si>
    <t>Cases Per Million</t>
  </si>
  <si>
    <t>France</t>
  </si>
  <si>
    <t>French Population</t>
  </si>
  <si>
    <t>https://www.insee.fr/en/statistiques/serie/001641607?idbank=001641607</t>
  </si>
  <si>
    <t>Days behind France</t>
  </si>
  <si>
    <t>https://twitter.com/healthgovau</t>
  </si>
  <si>
    <t>Fix % Change formula</t>
  </si>
  <si>
    <t>Add data sources</t>
  </si>
  <si>
    <t>Updated data</t>
  </si>
  <si>
    <t>Fix recovered case counts from 10/2 - 14/2</t>
  </si>
  <si>
    <t>Added Cases per Million</t>
  </si>
  <si>
    <t>Added French and Italian cases per Million</t>
  </si>
  <si>
    <t>Added Itanian and French cases (Data may not be accurate for these, but Approximate is enough for what I want to do with it)</t>
  </si>
  <si>
    <t>Added Days behind Italay and France for cumulative and cases per million</t>
  </si>
  <si>
    <t>Added Additional information sources</t>
  </si>
  <si>
    <t>Cumulative</t>
  </si>
  <si>
    <t>Daily</t>
  </si>
  <si>
    <t>Incomplete</t>
  </si>
  <si>
    <t>Moved Daily totals to the Cumultive Sheet</t>
  </si>
  <si>
    <t>Removed formula dependencies on Daily sheet</t>
  </si>
  <si>
    <t>Added flag for incomplete data for a day to exclude it</t>
  </si>
  <si>
    <t>Partially updated data</t>
  </si>
  <si>
    <t>Add Daily cases Graph</t>
  </si>
  <si>
    <t>Remove Log graphs</t>
  </si>
  <si>
    <t>Updated case counts</t>
  </si>
  <si>
    <t>Correct NSW deaths for 15/3/20 - their headline is wrong</t>
  </si>
  <si>
    <t>COVID-19  case numbers</t>
  </si>
  <si>
    <t>https://www.health.gov.au/news/health-alerts/novel-coronavirus-2019-ncov-health-alert/coronavirus-covid-19-current-situation-and-case-numbers</t>
  </si>
  <si>
    <t>Update case stats</t>
  </si>
  <si>
    <t>Fix some errors in the Italian numbers</t>
  </si>
  <si>
    <t xml:space="preserve">Massage the recovered cases to get the numbers to match. </t>
  </si>
  <si>
    <t>Update data for today. Note: SA reported 2 cases, but the totals jumped by 3</t>
  </si>
  <si>
    <t>Days since half</t>
  </si>
  <si>
    <t>Update data for today</t>
  </si>
  <si>
    <t>Add Days since half statistic</t>
  </si>
  <si>
    <t>Days since 100</t>
  </si>
  <si>
    <t>Australia</t>
  </si>
  <si>
    <t>Cases since 100 graphs</t>
  </si>
  <si>
    <t>https://github.com/CSSEGISandData/COVID-19/tree/master/csse_covid_19_data</t>
  </si>
  <si>
    <t>International</t>
  </si>
  <si>
    <t>Johns Hopkins CSSE</t>
  </si>
  <si>
    <t>Denmark</t>
  </si>
  <si>
    <t>Denmark Population</t>
  </si>
  <si>
    <t>https://www.dst.dk/en/Statistik/emner/befolkning-og-valg/befolkning-og-befolkningsfremskrivning</t>
  </si>
  <si>
    <t>Days behind Denmark</t>
  </si>
  <si>
    <t>Switch data source to Johns Hopkins</t>
  </si>
  <si>
    <t>Add Denmark international</t>
  </si>
  <si>
    <t>USA</t>
  </si>
  <si>
    <t>USA Population est. 17/3/2020</t>
  </si>
  <si>
    <t>https://www.census.gov/popclock/</t>
  </si>
  <si>
    <t>Days behind USA</t>
  </si>
  <si>
    <t>Add USA International</t>
  </si>
  <si>
    <t>Change Days to double to match graphs on https://nucleuswealth.com/articles/updated-coronavirus-statistics-cases-deaths-mortality-rate/</t>
  </si>
  <si>
    <t xml:space="preserve">State Cases Since </t>
  </si>
  <si>
    <t>Days</t>
  </si>
  <si>
    <t>Create a graph showing cases from when a state hits 20 cases</t>
  </si>
  <si>
    <t>Belgium</t>
  </si>
  <si>
    <t>Days behind Belgium</t>
  </si>
  <si>
    <t>Belgium Population</t>
  </si>
  <si>
    <t>https://statbel.fgov.be/nl/themas/bevolking/structuur-van-de-bevolking</t>
  </si>
  <si>
    <t>Fix typo on Configuration tab</t>
  </si>
  <si>
    <t>Add Belgium international</t>
  </si>
  <si>
    <t>Update for today</t>
  </si>
  <si>
    <t>Update Australian statistics only</t>
  </si>
  <si>
    <t>Update Australian and International statistics</t>
  </si>
  <si>
    <t>Convert International sheet to Calculat Daily data from Cumulative data, rather than the other way around</t>
  </si>
  <si>
    <t>Fix Days ahead/behind cases per million for several countries</t>
  </si>
  <si>
    <t>Fix Days ahead/behind absolute formula where Australia has more cases</t>
  </si>
  <si>
    <t>Singapore</t>
  </si>
  <si>
    <t>Singaprioe population</t>
  </si>
  <si>
    <t>https://www.singstat.gov.sg/find-data/search-by-theme/population/population-and-population-structure/latest-data</t>
  </si>
  <si>
    <t>Days behind Singapore</t>
  </si>
  <si>
    <t>South Korea population</t>
  </si>
  <si>
    <t>http://kosis.kr/nsportalStats/nsportalStats_0102Body.jsp?menuId=10</t>
  </si>
  <si>
    <t>South Korea</t>
  </si>
  <si>
    <t>Days behind South Korea</t>
  </si>
  <si>
    <t>UK Population</t>
  </si>
  <si>
    <t>https://www.ons.gov.uk/census/2011census/2011ukcensuses</t>
  </si>
  <si>
    <t>UK</t>
  </si>
  <si>
    <t>Days behind UK</t>
  </si>
  <si>
    <t>Add Singapore</t>
  </si>
  <si>
    <t>Add South Korea</t>
  </si>
  <si>
    <t>Add UK</t>
  </si>
  <si>
    <t>Remove a few International "0" values as presumably those are reporting artifacts</t>
  </si>
  <si>
    <t>Fix a couple of international formulas in the Cumulative sheet</t>
  </si>
  <si>
    <t>Double every 4 days</t>
  </si>
  <si>
    <t>Double every day</t>
  </si>
  <si>
    <t>Double every 2 days</t>
  </si>
  <si>
    <t>Double every 3 days</t>
  </si>
  <si>
    <t>Double every 5 days</t>
  </si>
  <si>
    <t>Add trend lines for doubling every 1, 2, 3, 4, and 5 days on the after 100 cases graph</t>
  </si>
  <si>
    <t>Update data for 23/3</t>
  </si>
  <si>
    <t>Update data for 24/3</t>
  </si>
  <si>
    <t>Fix date for international stats for 24/3</t>
  </si>
  <si>
    <t>Cases since 100 no longer subtracts 100 from the case numbers</t>
  </si>
  <si>
    <t>Improve formulas for calculating doubling rates for cases since 100</t>
  </si>
  <si>
    <t>Change trigger point of Normalised States to 100 infections, rather than 20</t>
  </si>
  <si>
    <t xml:space="preserve">Don't normalise state cases since 100 to 0 </t>
  </si>
  <si>
    <t>Add Log graphs</t>
  </si>
  <si>
    <t>Add NSW for 27/3, fix Victoria for 26/3</t>
  </si>
  <si>
    <t>Avg new cases over last week</t>
  </si>
  <si>
    <t>Add all data for 27/3 apart from Tasmania</t>
  </si>
  <si>
    <t>Days to doube since 100</t>
  </si>
  <si>
    <t>Add Tasmania data for 27/3</t>
  </si>
  <si>
    <t>Add days to double since 100 cases</t>
  </si>
  <si>
    <t xml:space="preserve">Add a doule every X days since 100 cases to match Australia </t>
  </si>
  <si>
    <t>add calculated doubling rate to country graphs</t>
  </si>
  <si>
    <t>Add NSW, Tas &amp; Vic for 28/3</t>
  </si>
  <si>
    <t>Add  NT and Qld</t>
  </si>
  <si>
    <t>Fix NT for 26/3 and 27/3</t>
  </si>
  <si>
    <t>Add ACT, WA and SA</t>
  </si>
  <si>
    <t>AverageDailyIncrease since 100</t>
  </si>
  <si>
    <t>Add everage Daily Cases since 100 for international comparison</t>
  </si>
  <si>
    <t>Add trendline of constant case growth since 100 to today for Australia</t>
  </si>
  <si>
    <t>Update International</t>
  </si>
  <si>
    <t>Update Vic, QLD, NSW</t>
  </si>
  <si>
    <t>Updated ACT</t>
  </si>
  <si>
    <t>Update SA, WA, Vic Recovered</t>
  </si>
  <si>
    <t>Add Log graph for states</t>
  </si>
  <si>
    <t>Fix heading for average</t>
  </si>
  <si>
    <t>Update International data</t>
  </si>
  <si>
    <t>Fix Tas for 28/3 and 29/3</t>
  </si>
  <si>
    <t>Fix WA and NT for 30/3</t>
  </si>
  <si>
    <t>Update data for today. Queensland's numbers don't match up - adding 55 to yesterday's cases gives an incorrect total.</t>
  </si>
  <si>
    <t>Update data for 2/4 and 3/4</t>
  </si>
  <si>
    <t>Update recoverd data for several states and territories that now provide it</t>
  </si>
  <si>
    <t>Trend lines since 100</t>
  </si>
  <si>
    <t>Cumulative since 100</t>
  </si>
  <si>
    <t>AverageDaily Increase since 100</t>
  </si>
  <si>
    <t>Current days to double</t>
  </si>
  <si>
    <t>Add Current doubling rate to Days since 100</t>
  </si>
  <si>
    <t>Tidy up heaers for Days since 100 stats</t>
  </si>
  <si>
    <t>Update all but NT from various sources. These will be verified once states rport</t>
  </si>
  <si>
    <t>Verify and correct 4/4 data</t>
  </si>
  <si>
    <t>Update data</t>
  </si>
  <si>
    <t>Update QLD for 5/4</t>
  </si>
  <si>
    <t>Update all data</t>
  </si>
  <si>
    <t>Update for 10/4</t>
  </si>
  <si>
    <t>Double every 6 days</t>
  </si>
  <si>
    <t>Double every 7 days</t>
  </si>
  <si>
    <t>Add double every 6 and 7 days to cases since 100 graphs</t>
  </si>
  <si>
    <t>Add smaller graphs of of cases with</t>
  </si>
  <si>
    <t>https://www.covid19.act.gov.au</t>
  </si>
  <si>
    <t>No longer exists</t>
  </si>
  <si>
    <t>No longer relevent</t>
  </si>
  <si>
    <t>Government COVID-19 sute</t>
  </si>
  <si>
    <t>https://coronavirus.nt.gov.au/updates</t>
  </si>
  <si>
    <t>Government site</t>
  </si>
  <si>
    <t>https://coronavirus.tas.gov.au</t>
  </si>
  <si>
    <t>Government site media</t>
  </si>
  <si>
    <t>https://coronavirus.tas.gov.au/media-releases</t>
  </si>
  <si>
    <t>https://www.facebook.com/HealthTas/</t>
  </si>
  <si>
    <t>No longer providing case numbers</t>
  </si>
  <si>
    <t>https://www.dhhs.vic.gov.au/coronavirus-covid-19-daily-update</t>
  </si>
  <si>
    <t>https://www.dhhs.vic.gov.au/media-hub-coronavirus-disease-covid-19</t>
  </si>
  <si>
    <t>Latest updates</t>
  </si>
  <si>
    <t>All updates</t>
  </si>
  <si>
    <t>https://www.health.gov.au/resources/publications/coronavirus-covid-19-at-a-glance</t>
  </si>
  <si>
    <t>Statistics at a glance,</t>
  </si>
  <si>
    <t>Updated daily, includes recovery numbers</t>
  </si>
  <si>
    <t>Misc</t>
  </si>
  <si>
    <t>https://covid-19-au.com</t>
  </si>
  <si>
    <t>Realtime covid report</t>
  </si>
  <si>
    <t>Used to cross check figures</t>
  </si>
  <si>
    <t>Updated sources to match what I've been using</t>
  </si>
  <si>
    <t>Repair formula to calculate the average daily cases since 100 days</t>
  </si>
  <si>
    <t>Sort states and countries alphabetically (South Korea is listed as Korea, South, so is in its place to make my data entry easier</t>
  </si>
  <si>
    <t>https://www.facebook.com/VicGovDHHS/</t>
  </si>
  <si>
    <t>N/A</t>
  </si>
  <si>
    <t>First created</t>
  </si>
  <si>
    <t xml:space="preserve">Added initial creation date </t>
  </si>
  <si>
    <t>Replace constans with calls to ROW()</t>
  </si>
  <si>
    <t>Cumulatice Cases</t>
  </si>
  <si>
    <t>New cases in last 7 days</t>
  </si>
  <si>
    <t>New cases over last 7 days</t>
  </si>
  <si>
    <t>D</t>
  </si>
  <si>
    <t>Update data for 17/4 and 18/4</t>
  </si>
  <si>
    <t>Add cases since 100 graphs that use all the international data</t>
  </si>
  <si>
    <t>Add new global comparison graph. See https://www.youtube.com/watch?v=54XLXg4fYsc for more information</t>
  </si>
  <si>
    <t>Average Cases over last 7 days</t>
  </si>
  <si>
    <t>Fix UK source for Global comparison</t>
  </si>
  <si>
    <t>Switched the global comparison to average cases over 7 days, instead of sum of cases - the curves are the same, but the y values have more meaning</t>
  </si>
  <si>
    <t>Fixed error if the first case since 100 was 100 ases</t>
  </si>
  <si>
    <t>Update all data, apart form Tas and SA</t>
  </si>
  <si>
    <t>Update SA and Tas data</t>
  </si>
  <si>
    <t xml:space="preserve">Fix days behind Belgium and Denmark cper million </t>
  </si>
  <si>
    <t>Fix days to double in the new cases since 100 section stoppin early</t>
  </si>
  <si>
    <t>Active</t>
  </si>
  <si>
    <t>Add active cases per state</t>
  </si>
  <si>
    <t>Fix the Australian average cases over last 7 days/New cases over last 7 days, after adding active cases per state</t>
  </si>
  <si>
    <t>Update all, but Vic, Tas, SA (recovered), WA</t>
  </si>
  <si>
    <t>Change log scale for the Global Comparison graph</t>
  </si>
  <si>
    <t>Make the lines of graphs thinner to make them easier to see</t>
  </si>
  <si>
    <t>Update data, apart form tas for today</t>
  </si>
  <si>
    <t>Update Tas and international for 15/5</t>
  </si>
  <si>
    <t>Update Tas recovered for 17/5</t>
  </si>
  <si>
    <t>Update data apart form tas for 19/5</t>
  </si>
  <si>
    <t>Change font to match new document</t>
  </si>
  <si>
    <t>Reload international data</t>
  </si>
  <si>
    <t>Remove Singapore from lenear zoomed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</si>
</sst>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1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" fontId="1" fillId="0" borderId="0" xfId="0" applyNumberFormat="1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CC168"/>
      <color rgb="FF7CA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26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6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5" Type="http://schemas.openxmlformats.org/officeDocument/2006/relationships/chartsheet" Target="chartsheets/sheet20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chartsheet" Target="chartsheets/sheet1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24" Type="http://schemas.openxmlformats.org/officeDocument/2006/relationships/chartsheet" Target="chartsheets/sheet1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23" Type="http://schemas.openxmlformats.org/officeDocument/2006/relationships/chartsheet" Target="chartsheets/sheet18.xml"/><Relationship Id="rId28" Type="http://schemas.openxmlformats.org/officeDocument/2006/relationships/styles" Target="style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chartsheet" Target="chartsheets/sheet1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Cumulative!$AK$3:$AK$2000</c:f>
              <c:numCache>
                <c:formatCode>General</c:formatCode>
                <c:ptCount val="199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26</c:v>
                </c:pt>
                <c:pt idx="37">
                  <c:v>30</c:v>
                </c:pt>
                <c:pt idx="38">
                  <c:v>34</c:v>
                </c:pt>
                <c:pt idx="39">
                  <c:v>42</c:v>
                </c:pt>
                <c:pt idx="40">
                  <c:v>52</c:v>
                </c:pt>
                <c:pt idx="41">
                  <c:v>60</c:v>
                </c:pt>
                <c:pt idx="42">
                  <c:v>64</c:v>
                </c:pt>
                <c:pt idx="43">
                  <c:v>73</c:v>
                </c:pt>
                <c:pt idx="44">
                  <c:v>81</c:v>
                </c:pt>
                <c:pt idx="45">
                  <c:v>93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3-4189-A8B3-13D31A1E2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Cumulative!$A$4:$A$2000</c:f>
              <c:numCache>
                <c:formatCode>m/d/yy</c:formatCode>
                <c:ptCount val="1997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  <c:pt idx="97">
                  <c:v>43952</c:v>
                </c:pt>
                <c:pt idx="98">
                  <c:v>43953</c:v>
                </c:pt>
                <c:pt idx="99">
                  <c:v>43954</c:v>
                </c:pt>
                <c:pt idx="100">
                  <c:v>43955</c:v>
                </c:pt>
                <c:pt idx="101">
                  <c:v>43956</c:v>
                </c:pt>
                <c:pt idx="102">
                  <c:v>43957</c:v>
                </c:pt>
                <c:pt idx="103">
                  <c:v>43958</c:v>
                </c:pt>
                <c:pt idx="104">
                  <c:v>43959</c:v>
                </c:pt>
                <c:pt idx="105">
                  <c:v>43960</c:v>
                </c:pt>
                <c:pt idx="106">
                  <c:v>43961</c:v>
                </c:pt>
                <c:pt idx="107">
                  <c:v>43962</c:v>
                </c:pt>
                <c:pt idx="108">
                  <c:v>43963</c:v>
                </c:pt>
                <c:pt idx="109">
                  <c:v>43964</c:v>
                </c:pt>
                <c:pt idx="110">
                  <c:v>43965</c:v>
                </c:pt>
                <c:pt idx="111">
                  <c:v>43966</c:v>
                </c:pt>
                <c:pt idx="112">
                  <c:v>43967</c:v>
                </c:pt>
                <c:pt idx="113">
                  <c:v>43968</c:v>
                </c:pt>
                <c:pt idx="114">
                  <c:v>43969</c:v>
                </c:pt>
                <c:pt idx="115">
                  <c:v>43970</c:v>
                </c:pt>
                <c:pt idx="116">
                  <c:v>43971</c:v>
                </c:pt>
                <c:pt idx="117">
                  <c:v>43972</c:v>
                </c:pt>
                <c:pt idx="118">
                  <c:v>43973</c:v>
                </c:pt>
                <c:pt idx="119">
                  <c:v>43974</c:v>
                </c:pt>
                <c:pt idx="120">
                  <c:v>43975</c:v>
                </c:pt>
                <c:pt idx="121">
                  <c:v>43976</c:v>
                </c:pt>
                <c:pt idx="122">
                  <c:v>43977</c:v>
                </c:pt>
                <c:pt idx="123">
                  <c:v>43978</c:v>
                </c:pt>
                <c:pt idx="124">
                  <c:v>43979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</c:numCache>
            </c:numRef>
          </c:cat>
          <c:val>
            <c:numRef>
              <c:f>Cumulative!$AK$4:$AK$2000</c:f>
              <c:numCache>
                <c:formatCode>General</c:formatCode>
                <c:ptCount val="199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26</c:v>
                </c:pt>
                <c:pt idx="36">
                  <c:v>30</c:v>
                </c:pt>
                <c:pt idx="37">
                  <c:v>34</c:v>
                </c:pt>
                <c:pt idx="38">
                  <c:v>42</c:v>
                </c:pt>
                <c:pt idx="39">
                  <c:v>52</c:v>
                </c:pt>
                <c:pt idx="40">
                  <c:v>60</c:v>
                </c:pt>
                <c:pt idx="41">
                  <c:v>64</c:v>
                </c:pt>
                <c:pt idx="42">
                  <c:v>73</c:v>
                </c:pt>
                <c:pt idx="43">
                  <c:v>81</c:v>
                </c:pt>
                <c:pt idx="44">
                  <c:v>93</c:v>
                </c:pt>
                <c:pt idx="45">
                  <c:v>113</c:v>
                </c:pt>
                <c:pt idx="46">
                  <c:v>128</c:v>
                </c:pt>
                <c:pt idx="47">
                  <c:v>158</c:v>
                </c:pt>
                <c:pt idx="48">
                  <c:v>199</c:v>
                </c:pt>
                <c:pt idx="49">
                  <c:v>250</c:v>
                </c:pt>
                <c:pt idx="50">
                  <c:v>299</c:v>
                </c:pt>
                <c:pt idx="51">
                  <c:v>377</c:v>
                </c:pt>
                <c:pt idx="52">
                  <c:v>455</c:v>
                </c:pt>
                <c:pt idx="53">
                  <c:v>568</c:v>
                </c:pt>
                <c:pt idx="54">
                  <c:v>710</c:v>
                </c:pt>
                <c:pt idx="55">
                  <c:v>850</c:v>
                </c:pt>
                <c:pt idx="56">
                  <c:v>1072</c:v>
                </c:pt>
                <c:pt idx="57">
                  <c:v>1354</c:v>
                </c:pt>
                <c:pt idx="58">
                  <c:v>1682</c:v>
                </c:pt>
                <c:pt idx="59">
                  <c:v>2059</c:v>
                </c:pt>
                <c:pt idx="60">
                  <c:v>2439</c:v>
                </c:pt>
                <c:pt idx="61">
                  <c:v>2810</c:v>
                </c:pt>
                <c:pt idx="62">
                  <c:v>3180</c:v>
                </c:pt>
                <c:pt idx="63">
                  <c:v>3640</c:v>
                </c:pt>
                <c:pt idx="64">
                  <c:v>3984</c:v>
                </c:pt>
                <c:pt idx="65">
                  <c:v>4252</c:v>
                </c:pt>
                <c:pt idx="66">
                  <c:v>4561</c:v>
                </c:pt>
                <c:pt idx="67">
                  <c:v>4864</c:v>
                </c:pt>
                <c:pt idx="68">
                  <c:v>5137</c:v>
                </c:pt>
                <c:pt idx="69">
                  <c:v>5362</c:v>
                </c:pt>
                <c:pt idx="70">
                  <c:v>5552</c:v>
                </c:pt>
                <c:pt idx="71">
                  <c:v>5693</c:v>
                </c:pt>
                <c:pt idx="72">
                  <c:v>5800</c:v>
                </c:pt>
                <c:pt idx="73">
                  <c:v>5919</c:v>
                </c:pt>
                <c:pt idx="74">
                  <c:v>6024</c:v>
                </c:pt>
                <c:pt idx="75">
                  <c:v>6109</c:v>
                </c:pt>
                <c:pt idx="76">
                  <c:v>6215</c:v>
                </c:pt>
                <c:pt idx="77">
                  <c:v>6293</c:v>
                </c:pt>
                <c:pt idx="78">
                  <c:v>6325</c:v>
                </c:pt>
                <c:pt idx="79">
                  <c:v>6366</c:v>
                </c:pt>
                <c:pt idx="80">
                  <c:v>6415</c:v>
                </c:pt>
                <c:pt idx="81">
                  <c:v>6449</c:v>
                </c:pt>
                <c:pt idx="82">
                  <c:v>6479</c:v>
                </c:pt>
                <c:pt idx="83">
                  <c:v>6526</c:v>
                </c:pt>
                <c:pt idx="84">
                  <c:v>6568</c:v>
                </c:pt>
                <c:pt idx="85">
                  <c:v>6612</c:v>
                </c:pt>
                <c:pt idx="86">
                  <c:v>6623</c:v>
                </c:pt>
                <c:pt idx="87">
                  <c:v>6645</c:v>
                </c:pt>
                <c:pt idx="88">
                  <c:v>6652</c:v>
                </c:pt>
                <c:pt idx="89">
                  <c:v>6658</c:v>
                </c:pt>
                <c:pt idx="90">
                  <c:v>6675</c:v>
                </c:pt>
                <c:pt idx="91">
                  <c:v>6696</c:v>
                </c:pt>
                <c:pt idx="92">
                  <c:v>6714</c:v>
                </c:pt>
                <c:pt idx="93">
                  <c:v>6721</c:v>
                </c:pt>
                <c:pt idx="94">
                  <c:v>6733</c:v>
                </c:pt>
                <c:pt idx="95">
                  <c:v>6745</c:v>
                </c:pt>
                <c:pt idx="96">
                  <c:v>6755</c:v>
                </c:pt>
                <c:pt idx="97">
                  <c:v>6767</c:v>
                </c:pt>
                <c:pt idx="98">
                  <c:v>6782</c:v>
                </c:pt>
                <c:pt idx="99">
                  <c:v>6800</c:v>
                </c:pt>
                <c:pt idx="100">
                  <c:v>6824</c:v>
                </c:pt>
                <c:pt idx="101">
                  <c:v>6850</c:v>
                </c:pt>
                <c:pt idx="102">
                  <c:v>6874</c:v>
                </c:pt>
                <c:pt idx="103">
                  <c:v>6894</c:v>
                </c:pt>
                <c:pt idx="104">
                  <c:v>6912</c:v>
                </c:pt>
                <c:pt idx="105">
                  <c:v>6926</c:v>
                </c:pt>
                <c:pt idx="106">
                  <c:v>6940</c:v>
                </c:pt>
                <c:pt idx="107">
                  <c:v>6945</c:v>
                </c:pt>
                <c:pt idx="108">
                  <c:v>6967</c:v>
                </c:pt>
                <c:pt idx="109">
                  <c:v>6979</c:v>
                </c:pt>
                <c:pt idx="110">
                  <c:v>6993</c:v>
                </c:pt>
                <c:pt idx="111">
                  <c:v>7023</c:v>
                </c:pt>
                <c:pt idx="112">
                  <c:v>7041</c:v>
                </c:pt>
                <c:pt idx="113">
                  <c:v>7050</c:v>
                </c:pt>
                <c:pt idx="114">
                  <c:v>7059</c:v>
                </c:pt>
                <c:pt idx="115">
                  <c:v>7067</c:v>
                </c:pt>
                <c:pt idx="116">
                  <c:v>7078</c:v>
                </c:pt>
                <c:pt idx="117">
                  <c:v>7080</c:v>
                </c:pt>
                <c:pt idx="118">
                  <c:v>7095</c:v>
                </c:pt>
                <c:pt idx="119">
                  <c:v>7110</c:v>
                </c:pt>
                <c:pt idx="120">
                  <c:v>7113</c:v>
                </c:pt>
                <c:pt idx="121">
                  <c:v>7117</c:v>
                </c:pt>
                <c:pt idx="122">
                  <c:v>7132</c:v>
                </c:pt>
                <c:pt idx="123">
                  <c:v>7138</c:v>
                </c:pt>
                <c:pt idx="124">
                  <c:v>7156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8-B749-B77C-E7C79CD36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Cumulative!$AH$1:$AH$2</c:f>
              <c:strCache>
                <c:ptCount val="2"/>
                <c:pt idx="0">
                  <c:v>Daily</c:v>
                </c:pt>
                <c:pt idx="1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Cumulative!$A$3:$A$143</c:f>
              <c:numCache>
                <c:formatCode>m/d/yy</c:formatCode>
                <c:ptCount val="14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</c:numCache>
            </c:numRef>
          </c:cat>
          <c:val>
            <c:numRef>
              <c:f>Cumulative!$AH$3:$AH$143</c:f>
              <c:numCache>
                <c:formatCode>General</c:formatCode>
                <c:ptCount val="141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8</c:v>
                </c:pt>
                <c:pt idx="40">
                  <c:v>10</c:v>
                </c:pt>
                <c:pt idx="41">
                  <c:v>8</c:v>
                </c:pt>
                <c:pt idx="42">
                  <c:v>4</c:v>
                </c:pt>
                <c:pt idx="43">
                  <c:v>9</c:v>
                </c:pt>
                <c:pt idx="44">
                  <c:v>8</c:v>
                </c:pt>
                <c:pt idx="45">
                  <c:v>12</c:v>
                </c:pt>
                <c:pt idx="46">
                  <c:v>20</c:v>
                </c:pt>
                <c:pt idx="47">
                  <c:v>15</c:v>
                </c:pt>
                <c:pt idx="48">
                  <c:v>30</c:v>
                </c:pt>
                <c:pt idx="49">
                  <c:v>41</c:v>
                </c:pt>
                <c:pt idx="50">
                  <c:v>51</c:v>
                </c:pt>
                <c:pt idx="51">
                  <c:v>49</c:v>
                </c:pt>
                <c:pt idx="52">
                  <c:v>78</c:v>
                </c:pt>
                <c:pt idx="53">
                  <c:v>78</c:v>
                </c:pt>
                <c:pt idx="54">
                  <c:v>113</c:v>
                </c:pt>
                <c:pt idx="55">
                  <c:v>142</c:v>
                </c:pt>
                <c:pt idx="56">
                  <c:v>140</c:v>
                </c:pt>
                <c:pt idx="57">
                  <c:v>222</c:v>
                </c:pt>
                <c:pt idx="58">
                  <c:v>282</c:v>
                </c:pt>
                <c:pt idx="59">
                  <c:v>328</c:v>
                </c:pt>
                <c:pt idx="60">
                  <c:v>377</c:v>
                </c:pt>
                <c:pt idx="61">
                  <c:v>380</c:v>
                </c:pt>
                <c:pt idx="62">
                  <c:v>371</c:v>
                </c:pt>
                <c:pt idx="63">
                  <c:v>370</c:v>
                </c:pt>
                <c:pt idx="64">
                  <c:v>460</c:v>
                </c:pt>
                <c:pt idx="65">
                  <c:v>344</c:v>
                </c:pt>
                <c:pt idx="66">
                  <c:v>268</c:v>
                </c:pt>
                <c:pt idx="67">
                  <c:v>309</c:v>
                </c:pt>
                <c:pt idx="68">
                  <c:v>303</c:v>
                </c:pt>
                <c:pt idx="69">
                  <c:v>273</c:v>
                </c:pt>
                <c:pt idx="70">
                  <c:v>225</c:v>
                </c:pt>
                <c:pt idx="71">
                  <c:v>190</c:v>
                </c:pt>
                <c:pt idx="72">
                  <c:v>141</c:v>
                </c:pt>
                <c:pt idx="73">
                  <c:v>107</c:v>
                </c:pt>
                <c:pt idx="74">
                  <c:v>119</c:v>
                </c:pt>
                <c:pt idx="75">
                  <c:v>105</c:v>
                </c:pt>
                <c:pt idx="76">
                  <c:v>85</c:v>
                </c:pt>
                <c:pt idx="77">
                  <c:v>106</c:v>
                </c:pt>
                <c:pt idx="78">
                  <c:v>78</c:v>
                </c:pt>
                <c:pt idx="79">
                  <c:v>32</c:v>
                </c:pt>
                <c:pt idx="80">
                  <c:v>41</c:v>
                </c:pt>
                <c:pt idx="81">
                  <c:v>49</c:v>
                </c:pt>
                <c:pt idx="82">
                  <c:v>34</c:v>
                </c:pt>
                <c:pt idx="83">
                  <c:v>30</c:v>
                </c:pt>
                <c:pt idx="84">
                  <c:v>47</c:v>
                </c:pt>
                <c:pt idx="85">
                  <c:v>42</c:v>
                </c:pt>
                <c:pt idx="86">
                  <c:v>44</c:v>
                </c:pt>
                <c:pt idx="87">
                  <c:v>11</c:v>
                </c:pt>
                <c:pt idx="88">
                  <c:v>22</c:v>
                </c:pt>
                <c:pt idx="89">
                  <c:v>7</c:v>
                </c:pt>
                <c:pt idx="90">
                  <c:v>6</c:v>
                </c:pt>
                <c:pt idx="91">
                  <c:v>17</c:v>
                </c:pt>
                <c:pt idx="92">
                  <c:v>21</c:v>
                </c:pt>
                <c:pt idx="93">
                  <c:v>18</c:v>
                </c:pt>
                <c:pt idx="94">
                  <c:v>7</c:v>
                </c:pt>
                <c:pt idx="95">
                  <c:v>12</c:v>
                </c:pt>
                <c:pt idx="96">
                  <c:v>12</c:v>
                </c:pt>
                <c:pt idx="97">
                  <c:v>10</c:v>
                </c:pt>
                <c:pt idx="98">
                  <c:v>12</c:v>
                </c:pt>
                <c:pt idx="99">
                  <c:v>15</c:v>
                </c:pt>
                <c:pt idx="100">
                  <c:v>18</c:v>
                </c:pt>
                <c:pt idx="101">
                  <c:v>24</c:v>
                </c:pt>
                <c:pt idx="102">
                  <c:v>26</c:v>
                </c:pt>
                <c:pt idx="103">
                  <c:v>24</c:v>
                </c:pt>
                <c:pt idx="104">
                  <c:v>20</c:v>
                </c:pt>
                <c:pt idx="105">
                  <c:v>18</c:v>
                </c:pt>
                <c:pt idx="106">
                  <c:v>14</c:v>
                </c:pt>
                <c:pt idx="107">
                  <c:v>14</c:v>
                </c:pt>
                <c:pt idx="108">
                  <c:v>5</c:v>
                </c:pt>
                <c:pt idx="109">
                  <c:v>22</c:v>
                </c:pt>
                <c:pt idx="110">
                  <c:v>12</c:v>
                </c:pt>
                <c:pt idx="111">
                  <c:v>14</c:v>
                </c:pt>
                <c:pt idx="112">
                  <c:v>30</c:v>
                </c:pt>
                <c:pt idx="113">
                  <c:v>18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  <c:pt idx="117">
                  <c:v>11</c:v>
                </c:pt>
                <c:pt idx="118">
                  <c:v>2</c:v>
                </c:pt>
                <c:pt idx="119">
                  <c:v>15</c:v>
                </c:pt>
                <c:pt idx="120">
                  <c:v>15</c:v>
                </c:pt>
                <c:pt idx="121">
                  <c:v>3</c:v>
                </c:pt>
                <c:pt idx="122">
                  <c:v>4</c:v>
                </c:pt>
                <c:pt idx="123">
                  <c:v>15</c:v>
                </c:pt>
                <c:pt idx="124">
                  <c:v>6</c:v>
                </c:pt>
                <c:pt idx="125">
                  <c:v>18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9-5B4B-AF7C-53A96FB2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71695"/>
        <c:axId val="83473327"/>
      </c:barChart>
      <c:dateAx>
        <c:axId val="8347169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3327"/>
        <c:crosses val="autoZero"/>
        <c:auto val="1"/>
        <c:lblOffset val="100"/>
        <c:baseTimeUnit val="days"/>
      </c:dateAx>
      <c:valAx>
        <c:axId val="834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5940-BD7A-6CB5240977E2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5940-BD7A-6CB5240977E2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9-5940-BD7A-6CB5240977E2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D9-5940-BD7A-6CB5240977E2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D9-5940-BD7A-6CB5240977E2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D9-5940-BD7A-6CB5240977E2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D9-5940-BD7A-6CB5240977E2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D9-5940-BD7A-6CB52409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4-D948-8EE4-7C73F87C1B71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4-D948-8EE4-7C73F87C1B71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4-D948-8EE4-7C73F87C1B71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4-D948-8EE4-7C73F87C1B71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4-D948-8EE4-7C73F87C1B71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4-D948-8EE4-7C73F87C1B71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4-D948-8EE4-7C73F87C1B71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4-D948-8EE4-7C73F87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B9-B34D-AA28-7D8CF10E4F15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B9-B34D-AA28-7D8CF10E4F15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B9-B34D-AA28-7D8CF10E4F15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B9-B34D-AA28-7D8CF10E4F15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B9-B34D-AA28-7D8CF10E4F15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9-B34D-AA28-7D8CF10E4F15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9-B34D-AA28-7D8CF10E4F15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9-B34D-AA28-7D8CF10E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3-3942-8285-DDABF7818393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3-3942-8285-DDABF7818393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3-3942-8285-DDABF7818393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3-3942-8285-DDABF7818393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3-3942-8285-DDABF7818393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73-3942-8285-DDABF7818393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3-3942-8285-DDABF7818393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3-3942-8285-DDABF781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Cumulative!$EO$3:$EO$2000</c:f>
              <c:numCache>
                <c:formatCode>General</c:formatCode>
                <c:ptCount val="1998"/>
                <c:pt idx="0">
                  <c:v>10.142857142857142</c:v>
                </c:pt>
                <c:pt idx="1">
                  <c:v>10.857142857142858</c:v>
                </c:pt>
                <c:pt idx="2">
                  <c:v>14</c:v>
                </c:pt>
                <c:pt idx="3">
                  <c:v>19.285714285714285</c:v>
                </c:pt>
                <c:pt idx="4">
                  <c:v>25.285714285714285</c:v>
                </c:pt>
                <c:pt idx="5">
                  <c:v>31.142857142857142</c:v>
                </c:pt>
                <c:pt idx="6">
                  <c:v>40.571428571428569</c:v>
                </c:pt>
                <c:pt idx="7">
                  <c:v>48.857142857142854</c:v>
                </c:pt>
                <c:pt idx="8">
                  <c:v>62.857142857142854</c:v>
                </c:pt>
                <c:pt idx="9">
                  <c:v>78.857142857142861</c:v>
                </c:pt>
                <c:pt idx="10">
                  <c:v>93</c:v>
                </c:pt>
                <c:pt idx="11">
                  <c:v>117.42857142857143</c:v>
                </c:pt>
                <c:pt idx="12">
                  <c:v>150.71428571428572</c:v>
                </c:pt>
                <c:pt idx="13">
                  <c:v>186.42857142857142</c:v>
                </c:pt>
                <c:pt idx="14">
                  <c:v>229.14285714285714</c:v>
                </c:pt>
                <c:pt idx="15">
                  <c:v>267.28571428571428</c:v>
                </c:pt>
                <c:pt idx="16">
                  <c:v>300</c:v>
                </c:pt>
                <c:pt idx="17">
                  <c:v>332.85714285714283</c:v>
                </c:pt>
                <c:pt idx="18">
                  <c:v>366.85714285714283</c:v>
                </c:pt>
                <c:pt idx="19">
                  <c:v>375.71428571428572</c:v>
                </c:pt>
                <c:pt idx="20">
                  <c:v>367.14285714285717</c:v>
                </c:pt>
                <c:pt idx="21">
                  <c:v>357.42857142857144</c:v>
                </c:pt>
                <c:pt idx="22">
                  <c:v>346.42857142857144</c:v>
                </c:pt>
                <c:pt idx="23">
                  <c:v>332.42857142857144</c:v>
                </c:pt>
                <c:pt idx="24">
                  <c:v>311.71428571428572</c:v>
                </c:pt>
                <c:pt idx="25">
                  <c:v>273.14285714285717</c:v>
                </c:pt>
                <c:pt idx="26">
                  <c:v>244.14285714285714</c:v>
                </c:pt>
                <c:pt idx="27">
                  <c:v>221.14285714285714</c:v>
                </c:pt>
                <c:pt idx="28">
                  <c:v>194</c:v>
                </c:pt>
                <c:pt idx="29">
                  <c:v>165.71428571428572</c:v>
                </c:pt>
                <c:pt idx="30">
                  <c:v>138.85714285714286</c:v>
                </c:pt>
                <c:pt idx="31">
                  <c:v>121.85714285714286</c:v>
                </c:pt>
                <c:pt idx="32">
                  <c:v>105.85714285714286</c:v>
                </c:pt>
                <c:pt idx="33">
                  <c:v>90.285714285714292</c:v>
                </c:pt>
                <c:pt idx="34">
                  <c:v>80.857142857142861</c:v>
                </c:pt>
                <c:pt idx="35">
                  <c:v>70.857142857142861</c:v>
                </c:pt>
                <c:pt idx="36">
                  <c:v>60.714285714285715</c:v>
                </c:pt>
                <c:pt idx="37">
                  <c:v>52.857142857142854</c:v>
                </c:pt>
                <c:pt idx="38">
                  <c:v>44.428571428571431</c:v>
                </c:pt>
                <c:pt idx="39">
                  <c:v>39.285714285714285</c:v>
                </c:pt>
                <c:pt idx="40">
                  <c:v>41</c:v>
                </c:pt>
                <c:pt idx="41">
                  <c:v>36.714285714285715</c:v>
                </c:pt>
                <c:pt idx="42">
                  <c:v>32.857142857142854</c:v>
                </c:pt>
                <c:pt idx="43">
                  <c:v>29</c:v>
                </c:pt>
                <c:pt idx="44">
                  <c:v>25.571428571428573</c:v>
                </c:pt>
                <c:pt idx="45">
                  <c:v>21.285714285714285</c:v>
                </c:pt>
                <c:pt idx="46">
                  <c:v>18.285714285714285</c:v>
                </c:pt>
                <c:pt idx="47">
                  <c:v>14.571428571428571</c:v>
                </c:pt>
                <c:pt idx="48">
                  <c:v>14</c:v>
                </c:pt>
                <c:pt idx="49">
                  <c:v>12.571428571428571</c:v>
                </c:pt>
                <c:pt idx="50">
                  <c:v>13.285714285714286</c:v>
                </c:pt>
                <c:pt idx="51">
                  <c:v>13.857142857142858</c:v>
                </c:pt>
                <c:pt idx="52">
                  <c:v>13.142857142857142</c:v>
                </c:pt>
                <c:pt idx="53">
                  <c:v>12.285714285714286</c:v>
                </c:pt>
                <c:pt idx="54">
                  <c:v>12.285714285714286</c:v>
                </c:pt>
                <c:pt idx="55">
                  <c:v>14.714285714285714</c:v>
                </c:pt>
                <c:pt idx="56">
                  <c:v>16.714285714285715</c:v>
                </c:pt>
                <c:pt idx="57">
                  <c:v>18.428571428571427</c:v>
                </c:pt>
                <c:pt idx="58">
                  <c:v>19.857142857142858</c:v>
                </c:pt>
                <c:pt idx="59">
                  <c:v>20.714285714285715</c:v>
                </c:pt>
                <c:pt idx="60">
                  <c:v>20.571428571428573</c:v>
                </c:pt>
                <c:pt idx="61">
                  <c:v>20</c:v>
                </c:pt>
                <c:pt idx="62">
                  <c:v>17.285714285714285</c:v>
                </c:pt>
                <c:pt idx="63">
                  <c:v>16.714285714285715</c:v>
                </c:pt>
                <c:pt idx="64">
                  <c:v>15</c:v>
                </c:pt>
                <c:pt idx="65">
                  <c:v>14.142857142857142</c:v>
                </c:pt>
                <c:pt idx="66">
                  <c:v>15.857142857142858</c:v>
                </c:pt>
                <c:pt idx="67">
                  <c:v>16.428571428571427</c:v>
                </c:pt>
                <c:pt idx="68">
                  <c:v>15.714285714285714</c:v>
                </c:pt>
                <c:pt idx="69">
                  <c:v>16.285714285714285</c:v>
                </c:pt>
                <c:pt idx="70">
                  <c:v>14.285714285714286</c:v>
                </c:pt>
                <c:pt idx="71">
                  <c:v>14.142857142857142</c:v>
                </c:pt>
                <c:pt idx="72">
                  <c:v>12.428571428571429</c:v>
                </c:pt>
                <c:pt idx="73">
                  <c:v>10.285714285714286</c:v>
                </c:pt>
                <c:pt idx="74">
                  <c:v>9.8571428571428577</c:v>
                </c:pt>
                <c:pt idx="75">
                  <c:v>9</c:v>
                </c:pt>
                <c:pt idx="76">
                  <c:v>8.2857142857142865</c:v>
                </c:pt>
                <c:pt idx="77">
                  <c:v>9.2857142857142865</c:v>
                </c:pt>
                <c:pt idx="78">
                  <c:v>8.5714285714285712</c:v>
                </c:pt>
                <c:pt idx="79">
                  <c:v>10.857142857142858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A48-8B1B-50DF3E5B3A4B}"/>
            </c:ext>
          </c:extLst>
        </c:ser>
        <c:ser>
          <c:idx val="5"/>
          <c:order val="1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Cumulative!$ET$3:$ET$2000</c:f>
              <c:numCache>
                <c:formatCode>General</c:formatCode>
                <c:ptCount val="1998"/>
                <c:pt idx="0">
                  <c:v>15.428571428571429</c:v>
                </c:pt>
                <c:pt idx="1">
                  <c:v>24</c:v>
                </c:pt>
                <c:pt idx="2">
                  <c:v>28.285714285714285</c:v>
                </c:pt>
                <c:pt idx="3">
                  <c:v>33</c:v>
                </c:pt>
                <c:pt idx="4">
                  <c:v>36.285714285714285</c:v>
                </c:pt>
                <c:pt idx="5">
                  <c:v>41.571428571428569</c:v>
                </c:pt>
                <c:pt idx="6">
                  <c:v>37.714285714285715</c:v>
                </c:pt>
                <c:pt idx="7">
                  <c:v>64.285714285714292</c:v>
                </c:pt>
                <c:pt idx="8">
                  <c:v>74.285714285714292</c:v>
                </c:pt>
                <c:pt idx="9">
                  <c:v>98</c:v>
                </c:pt>
                <c:pt idx="10">
                  <c:v>117</c:v>
                </c:pt>
                <c:pt idx="11">
                  <c:v>139.42857142857142</c:v>
                </c:pt>
                <c:pt idx="12">
                  <c:v>167.42857142857142</c:v>
                </c:pt>
                <c:pt idx="13">
                  <c:v>211.57142857142858</c:v>
                </c:pt>
                <c:pt idx="14">
                  <c:v>242.57142857142858</c:v>
                </c:pt>
                <c:pt idx="15">
                  <c:v>303.71428571428572</c:v>
                </c:pt>
                <c:pt idx="16">
                  <c:v>359.28571428571428</c:v>
                </c:pt>
                <c:pt idx="17">
                  <c:v>383.57142857142856</c:v>
                </c:pt>
                <c:pt idx="18">
                  <c:v>432.28571428571428</c:v>
                </c:pt>
                <c:pt idx="19">
                  <c:v>493</c:v>
                </c:pt>
                <c:pt idx="20">
                  <c:v>634.28571428571433</c:v>
                </c:pt>
                <c:pt idx="21">
                  <c:v>718.14285714285711</c:v>
                </c:pt>
                <c:pt idx="22">
                  <c:v>902.71428571428567</c:v>
                </c:pt>
                <c:pt idx="23">
                  <c:v>1062.1428571428571</c:v>
                </c:pt>
                <c:pt idx="24">
                  <c:v>1165.1428571428571</c:v>
                </c:pt>
                <c:pt idx="25">
                  <c:v>1215.1428571428571</c:v>
                </c:pt>
                <c:pt idx="26">
                  <c:v>1289.5714285714287</c:v>
                </c:pt>
                <c:pt idx="27">
                  <c:v>1301.8571428571429</c:v>
                </c:pt>
                <c:pt idx="28">
                  <c:v>1355.1428571428571</c:v>
                </c:pt>
                <c:pt idx="29">
                  <c:v>1328.1428571428571</c:v>
                </c:pt>
                <c:pt idx="30">
                  <c:v>1265</c:v>
                </c:pt>
                <c:pt idx="31">
                  <c:v>1273.5714285714287</c:v>
                </c:pt>
                <c:pt idx="32">
                  <c:v>1345.5714285714287</c:v>
                </c:pt>
                <c:pt idx="33">
                  <c:v>1348.4285714285713</c:v>
                </c:pt>
                <c:pt idx="34">
                  <c:v>1376.4285714285713</c:v>
                </c:pt>
                <c:pt idx="35">
                  <c:v>1413.8571428571429</c:v>
                </c:pt>
                <c:pt idx="36">
                  <c:v>1369.5714285714287</c:v>
                </c:pt>
                <c:pt idx="37">
                  <c:v>1422.2857142857142</c:v>
                </c:pt>
                <c:pt idx="38">
                  <c:v>1396.4285714285713</c:v>
                </c:pt>
                <c:pt idx="39">
                  <c:v>1275</c:v>
                </c:pt>
                <c:pt idx="40">
                  <c:v>1452.8571428571429</c:v>
                </c:pt>
                <c:pt idx="41">
                  <c:v>1403.7142857142858</c:v>
                </c:pt>
                <c:pt idx="42">
                  <c:v>1353</c:v>
                </c:pt>
                <c:pt idx="43">
                  <c:v>1309.2857142857142</c:v>
                </c:pt>
                <c:pt idx="44">
                  <c:v>1264.1428571428571</c:v>
                </c:pt>
                <c:pt idx="45">
                  <c:v>1342</c:v>
                </c:pt>
                <c:pt idx="46">
                  <c:v>1405.2857142857142</c:v>
                </c:pt>
                <c:pt idx="47">
                  <c:v>1188</c:v>
                </c:pt>
                <c:pt idx="48">
                  <c:v>1141.1428571428571</c:v>
                </c:pt>
                <c:pt idx="49">
                  <c:v>1165</c:v>
                </c:pt>
                <c:pt idx="50">
                  <c:v>1163.1428571428571</c:v>
                </c:pt>
                <c:pt idx="51">
                  <c:v>1091.1428571428571</c:v>
                </c:pt>
                <c:pt idx="52">
                  <c:v>957.71428571428567</c:v>
                </c:pt>
                <c:pt idx="53">
                  <c:v>911.14285714285711</c:v>
                </c:pt>
                <c:pt idx="54">
                  <c:v>852.85714285714289</c:v>
                </c:pt>
                <c:pt idx="55">
                  <c:v>817.42857142857144</c:v>
                </c:pt>
                <c:pt idx="56">
                  <c:v>677</c:v>
                </c:pt>
                <c:pt idx="57">
                  <c:v>598.85714285714289</c:v>
                </c:pt>
                <c:pt idx="58">
                  <c:v>538.85714285714289</c:v>
                </c:pt>
                <c:pt idx="59">
                  <c:v>511.42857142857144</c:v>
                </c:pt>
                <c:pt idx="60">
                  <c:v>453.57142857142856</c:v>
                </c:pt>
                <c:pt idx="61">
                  <c:v>417.42857142857144</c:v>
                </c:pt>
                <c:pt idx="62">
                  <c:v>414.42857142857144</c:v>
                </c:pt>
                <c:pt idx="63">
                  <c:v>425.57142857142856</c:v>
                </c:pt>
                <c:pt idx="64">
                  <c:v>439.85714285714283</c:v>
                </c:pt>
                <c:pt idx="65">
                  <c:v>453.57142857142856</c:v>
                </c:pt>
                <c:pt idx="66">
                  <c:v>454.57142857142856</c:v>
                </c:pt>
                <c:pt idx="67">
                  <c:v>467.14285714285717</c:v>
                </c:pt>
                <c:pt idx="68">
                  <c:v>457.14285714285717</c:v>
                </c:pt>
                <c:pt idx="69">
                  <c:v>409.71428571428572</c:v>
                </c:pt>
                <c:pt idx="70">
                  <c:v>376.14285714285717</c:v>
                </c:pt>
                <c:pt idx="71">
                  <c:v>341.85714285714283</c:v>
                </c:pt>
                <c:pt idx="72">
                  <c:v>314.14285714285717</c:v>
                </c:pt>
                <c:pt idx="73">
                  <c:v>301.42857142857144</c:v>
                </c:pt>
                <c:pt idx="74">
                  <c:v>287.42857142857144</c:v>
                </c:pt>
                <c:pt idx="75">
                  <c:v>286</c:v>
                </c:pt>
                <c:pt idx="76">
                  <c:v>278.14285714285717</c:v>
                </c:pt>
                <c:pt idx="77">
                  <c:v>266.71428571428572</c:v>
                </c:pt>
                <c:pt idx="78">
                  <c:v>260.14285714285717</c:v>
                </c:pt>
                <c:pt idx="79">
                  <c:v>258.85714285714283</c:v>
                </c:pt>
                <c:pt idx="80">
                  <c:v>254.71428571428572</c:v>
                </c:pt>
                <c:pt idx="81">
                  <c:v>237.71428571428572</c:v>
                </c:pt>
                <c:pt idx="82">
                  <c:v>229.85714285714286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A48-8B1B-50DF3E5B3A4B}"/>
            </c:ext>
          </c:extLst>
        </c:ser>
        <c:ser>
          <c:idx val="3"/>
          <c:order val="2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Cumulative!$EY$3:$EY$2000</c:f>
              <c:numCache>
                <c:formatCode>General</c:formatCode>
                <c:ptCount val="1998"/>
                <c:pt idx="0">
                  <c:v>36.571428571428569</c:v>
                </c:pt>
                <c:pt idx="1">
                  <c:v>61.714285714285715</c:v>
                </c:pt>
                <c:pt idx="2">
                  <c:v>86.428571428571431</c:v>
                </c:pt>
                <c:pt idx="3">
                  <c:v>111.14285714285714</c:v>
                </c:pt>
                <c:pt idx="4">
                  <c:v>114.85714285714286</c:v>
                </c:pt>
                <c:pt idx="5">
                  <c:v>118.42857142857143</c:v>
                </c:pt>
                <c:pt idx="6">
                  <c:v>117.71428571428571</c:v>
                </c:pt>
                <c:pt idx="7">
                  <c:v>102.14285714285714</c:v>
                </c:pt>
                <c:pt idx="8">
                  <c:v>87.857142857142861</c:v>
                </c:pt>
                <c:pt idx="9">
                  <c:v>76.571428571428569</c:v>
                </c:pt>
                <c:pt idx="10">
                  <c:v>64.857142857142861</c:v>
                </c:pt>
                <c:pt idx="11">
                  <c:v>71.285714285714292</c:v>
                </c:pt>
                <c:pt idx="12">
                  <c:v>75.857142857142861</c:v>
                </c:pt>
                <c:pt idx="13">
                  <c:v>76.571428571428569</c:v>
                </c:pt>
                <c:pt idx="14">
                  <c:v>87.714285714285708</c:v>
                </c:pt>
                <c:pt idx="15">
                  <c:v>95.285714285714292</c:v>
                </c:pt>
                <c:pt idx="16">
                  <c:v>103.71428571428571</c:v>
                </c:pt>
                <c:pt idx="17">
                  <c:v>113</c:v>
                </c:pt>
                <c:pt idx="18">
                  <c:v>125</c:v>
                </c:pt>
                <c:pt idx="19">
                  <c:v>142.85714285714286</c:v>
                </c:pt>
                <c:pt idx="20">
                  <c:v>161</c:v>
                </c:pt>
                <c:pt idx="21">
                  <c:v>181.28571428571428</c:v>
                </c:pt>
                <c:pt idx="22">
                  <c:v>197.57142857142858</c:v>
                </c:pt>
                <c:pt idx="23">
                  <c:v>215.57142857142858</c:v>
                </c:pt>
                <c:pt idx="24">
                  <c:v>244.42857142857142</c:v>
                </c:pt>
                <c:pt idx="25">
                  <c:v>268</c:v>
                </c:pt>
                <c:pt idx="26">
                  <c:v>282</c:v>
                </c:pt>
                <c:pt idx="27">
                  <c:v>300.57142857142856</c:v>
                </c:pt>
                <c:pt idx="28">
                  <c:v>315.85714285714283</c:v>
                </c:pt>
                <c:pt idx="29">
                  <c:v>327.85714285714283</c:v>
                </c:pt>
                <c:pt idx="30">
                  <c:v>321.28571428571428</c:v>
                </c:pt>
                <c:pt idx="31">
                  <c:v>294.57142857142856</c:v>
                </c:pt>
                <c:pt idx="32">
                  <c:v>274.14285714285717</c:v>
                </c:pt>
                <c:pt idx="33">
                  <c:v>257.85714285714283</c:v>
                </c:pt>
                <c:pt idx="34">
                  <c:v>233.85714285714286</c:v>
                </c:pt>
                <c:pt idx="35">
                  <c:v>205.71428571428572</c:v>
                </c:pt>
                <c:pt idx="36">
                  <c:v>182.71428571428572</c:v>
                </c:pt>
                <c:pt idx="37">
                  <c:v>177.71428571428572</c:v>
                </c:pt>
                <c:pt idx="38">
                  <c:v>179.14285714285714</c:v>
                </c:pt>
                <c:pt idx="39">
                  <c:v>178</c:v>
                </c:pt>
                <c:pt idx="40">
                  <c:v>172.85714285714286</c:v>
                </c:pt>
                <c:pt idx="41">
                  <c:v>171</c:v>
                </c:pt>
                <c:pt idx="42">
                  <c:v>169.14285714285714</c:v>
                </c:pt>
                <c:pt idx="43">
                  <c:v>175.85714285714286</c:v>
                </c:pt>
                <c:pt idx="44">
                  <c:v>170.57142857142858</c:v>
                </c:pt>
                <c:pt idx="45">
                  <c:v>162.42857142857142</c:v>
                </c:pt>
                <c:pt idx="46">
                  <c:v>171.85714285714286</c:v>
                </c:pt>
                <c:pt idx="47">
                  <c:v>170.14285714285714</c:v>
                </c:pt>
                <c:pt idx="48">
                  <c:v>169</c:v>
                </c:pt>
                <c:pt idx="49">
                  <c:v>165.14285714285714</c:v>
                </c:pt>
                <c:pt idx="50">
                  <c:v>156.57142857142858</c:v>
                </c:pt>
                <c:pt idx="51">
                  <c:v>155</c:v>
                </c:pt>
                <c:pt idx="52">
                  <c:v>157.28571428571428</c:v>
                </c:pt>
                <c:pt idx="53">
                  <c:v>137.42857142857142</c:v>
                </c:pt>
                <c:pt idx="54">
                  <c:v>135.42857142857142</c:v>
                </c:pt>
                <c:pt idx="55">
                  <c:v>138.85714285714286</c:v>
                </c:pt>
                <c:pt idx="56">
                  <c:v>138.57142857142858</c:v>
                </c:pt>
                <c:pt idx="57">
                  <c:v>132.85714285714286</c:v>
                </c:pt>
                <c:pt idx="58">
                  <c:v>132.14285714285714</c:v>
                </c:pt>
                <c:pt idx="59">
                  <c:v>129.57142857142858</c:v>
                </c:pt>
                <c:pt idx="60">
                  <c:v>130.28571428571428</c:v>
                </c:pt>
                <c:pt idx="61">
                  <c:v>129.42857142857142</c:v>
                </c:pt>
                <c:pt idx="62">
                  <c:v>120.42857142857143</c:v>
                </c:pt>
                <c:pt idx="63">
                  <c:v>110</c:v>
                </c:pt>
                <c:pt idx="64">
                  <c:v>104.14285714285714</c:v>
                </c:pt>
                <c:pt idx="65">
                  <c:v>90</c:v>
                </c:pt>
                <c:pt idx="66">
                  <c:v>81.857142857142861</c:v>
                </c:pt>
                <c:pt idx="67">
                  <c:v>77</c:v>
                </c:pt>
                <c:pt idx="68">
                  <c:v>71.142857142857139</c:v>
                </c:pt>
                <c:pt idx="69">
                  <c:v>65</c:v>
                </c:pt>
                <c:pt idx="70">
                  <c:v>64.714285714285708</c:v>
                </c:pt>
                <c:pt idx="71">
                  <c:v>64.285714285714292</c:v>
                </c:pt>
                <c:pt idx="72">
                  <c:v>67</c:v>
                </c:pt>
                <c:pt idx="73">
                  <c:v>62.714285714285715</c:v>
                </c:pt>
                <c:pt idx="74">
                  <c:v>61.571428571428569</c:v>
                </c:pt>
                <c:pt idx="75">
                  <c:v>61.857142857142854</c:v>
                </c:pt>
                <c:pt idx="76">
                  <c:v>59.857142857142854</c:v>
                </c:pt>
                <c:pt idx="77">
                  <c:v>54.857142857142854</c:v>
                </c:pt>
                <c:pt idx="78">
                  <c:v>51.857142857142854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EA-4A48-8B1B-50DF3E5B3A4B}"/>
            </c:ext>
          </c:extLst>
        </c:ser>
        <c:ser>
          <c:idx val="2"/>
          <c:order val="3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Cumulative!$FD$3:$FD$2000</c:f>
              <c:numCache>
                <c:formatCode>General</c:formatCode>
                <c:ptCount val="1998"/>
                <c:pt idx="0">
                  <c:v>12.571428571428571</c:v>
                </c:pt>
                <c:pt idx="1">
                  <c:v>16.857142857142858</c:v>
                </c:pt>
                <c:pt idx="2">
                  <c:v>25.571428571428573</c:v>
                </c:pt>
                <c:pt idx="3">
                  <c:v>27.142857142857142</c:v>
                </c:pt>
                <c:pt idx="4">
                  <c:v>38.142857142857146</c:v>
                </c:pt>
                <c:pt idx="5">
                  <c:v>48.428571428571431</c:v>
                </c:pt>
                <c:pt idx="6">
                  <c:v>85.142857142857139</c:v>
                </c:pt>
                <c:pt idx="7">
                  <c:v>121.28571428571429</c:v>
                </c:pt>
                <c:pt idx="8">
                  <c:v>142.28571428571428</c:v>
                </c:pt>
                <c:pt idx="9">
                  <c:v>145.42857142857142</c:v>
                </c:pt>
                <c:pt idx="10">
                  <c:v>225.71428571428572</c:v>
                </c:pt>
                <c:pt idx="11">
                  <c:v>285.14285714285717</c:v>
                </c:pt>
                <c:pt idx="12">
                  <c:v>272</c:v>
                </c:pt>
                <c:pt idx="13">
                  <c:v>429.71428571428572</c:v>
                </c:pt>
                <c:pt idx="14">
                  <c:v>502.85714285714283</c:v>
                </c:pt>
                <c:pt idx="15">
                  <c:v>481.85714285714283</c:v>
                </c:pt>
                <c:pt idx="16">
                  <c:v>774.85714285714289</c:v>
                </c:pt>
                <c:pt idx="17">
                  <c:v>838.28571428571433</c:v>
                </c:pt>
                <c:pt idx="18">
                  <c:v>966</c:v>
                </c:pt>
                <c:pt idx="19">
                  <c:v>1227.1428571428571</c:v>
                </c:pt>
                <c:pt idx="20">
                  <c:v>1278.7142857142858</c:v>
                </c:pt>
                <c:pt idx="21">
                  <c:v>1401.8571428571429</c:v>
                </c:pt>
                <c:pt idx="22">
                  <c:v>1645.5714285714287</c:v>
                </c:pt>
                <c:pt idx="23">
                  <c:v>1889</c:v>
                </c:pt>
                <c:pt idx="24">
                  <c:v>2093.1428571428573</c:v>
                </c:pt>
                <c:pt idx="25">
                  <c:v>2312.8571428571427</c:v>
                </c:pt>
                <c:pt idx="26">
                  <c:v>2612</c:v>
                </c:pt>
                <c:pt idx="27">
                  <c:v>2907.4285714285716</c:v>
                </c:pt>
                <c:pt idx="28">
                  <c:v>3327.5714285714284</c:v>
                </c:pt>
                <c:pt idx="29">
                  <c:v>3450.8571428571427</c:v>
                </c:pt>
                <c:pt idx="30">
                  <c:v>3527.7142857142858</c:v>
                </c:pt>
                <c:pt idx="31">
                  <c:v>4260.5714285714284</c:v>
                </c:pt>
                <c:pt idx="32">
                  <c:v>4536.5714285714284</c:v>
                </c:pt>
                <c:pt idx="33">
                  <c:v>4278.5714285714284</c:v>
                </c:pt>
                <c:pt idx="34">
                  <c:v>4482</c:v>
                </c:pt>
                <c:pt idx="35">
                  <c:v>4432.8571428571431</c:v>
                </c:pt>
                <c:pt idx="36">
                  <c:v>4329.1428571428569</c:v>
                </c:pt>
                <c:pt idx="37">
                  <c:v>4262.8571428571431</c:v>
                </c:pt>
                <c:pt idx="38">
                  <c:v>3719.8571428571427</c:v>
                </c:pt>
                <c:pt idx="39">
                  <c:v>3579.8571428571427</c:v>
                </c:pt>
                <c:pt idx="40">
                  <c:v>3889.8571428571427</c:v>
                </c:pt>
                <c:pt idx="41">
                  <c:v>3762.5714285714284</c:v>
                </c:pt>
                <c:pt idx="42">
                  <c:v>3597.8571428571427</c:v>
                </c:pt>
                <c:pt idx="43">
                  <c:v>7165</c:v>
                </c:pt>
                <c:pt idx="44">
                  <c:v>7129.7142857142853</c:v>
                </c:pt>
                <c:pt idx="45">
                  <c:v>7298.5714285714284</c:v>
                </c:pt>
                <c:pt idx="46">
                  <c:v>7203.5714285714284</c:v>
                </c:pt>
                <c:pt idx="47">
                  <c:v>8372.8571428571431</c:v>
                </c:pt>
                <c:pt idx="48">
                  <c:v>8035.2857142857147</c:v>
                </c:pt>
                <c:pt idx="49">
                  <c:v>7588</c:v>
                </c:pt>
                <c:pt idx="50">
                  <c:v>4453.5714285714284</c:v>
                </c:pt>
                <c:pt idx="51">
                  <c:v>4270</c:v>
                </c:pt>
                <c:pt idx="52">
                  <c:v>3952</c:v>
                </c:pt>
                <c:pt idx="53">
                  <c:v>3177.4285714285716</c:v>
                </c:pt>
                <c:pt idx="54">
                  <c:v>1726</c:v>
                </c:pt>
                <c:pt idx="55">
                  <c:v>1673.2857142857142</c:v>
                </c:pt>
                <c:pt idx="56">
                  <c:v>1912.2857142857142</c:v>
                </c:pt>
                <c:pt idx="57">
                  <c:v>1291.2857142857142</c:v>
                </c:pt>
                <c:pt idx="58">
                  <c:v>1485.8571428571429</c:v>
                </c:pt>
                <c:pt idx="59">
                  <c:v>1526.2857142857142</c:v>
                </c:pt>
                <c:pt idx="60">
                  <c:v>1482.5714285714287</c:v>
                </c:pt>
                <c:pt idx="61">
                  <c:v>1248.2857142857142</c:v>
                </c:pt>
                <c:pt idx="62">
                  <c:v>1018.2857142857143</c:v>
                </c:pt>
                <c:pt idx="63">
                  <c:v>954.85714285714289</c:v>
                </c:pt>
                <c:pt idx="64">
                  <c:v>917.85714285714289</c:v>
                </c:pt>
                <c:pt idx="65">
                  <c:v>471</c:v>
                </c:pt>
                <c:pt idx="66">
                  <c:v>190</c:v>
                </c:pt>
                <c:pt idx="67">
                  <c:v>1053.1428571428571</c:v>
                </c:pt>
                <c:pt idx="68">
                  <c:v>1039.4285714285713</c:v>
                </c:pt>
                <c:pt idx="69">
                  <c:v>1222</c:v>
                </c:pt>
                <c:pt idx="70">
                  <c:v>1111.7142857142858</c:v>
                </c:pt>
                <c:pt idx="71">
                  <c:v>1107.8571428571429</c:v>
                </c:pt>
                <c:pt idx="72">
                  <c:v>1084.7142857142858</c:v>
                </c:pt>
                <c:pt idx="73">
                  <c:v>1038.8571428571429</c:v>
                </c:pt>
                <c:pt idx="74">
                  <c:v>502.28571428571428</c:v>
                </c:pt>
                <c:pt idx="75">
                  <c:v>524.57142857142856</c:v>
                </c:pt>
                <c:pt idx="76">
                  <c:v>428.71428571428572</c:v>
                </c:pt>
                <c:pt idx="77">
                  <c:v>349.85714285714283</c:v>
                </c:pt>
                <c:pt idx="78">
                  <c:v>316.14285714285717</c:v>
                </c:pt>
                <c:pt idx="79">
                  <c:v>296.42857142857144</c:v>
                </c:pt>
                <c:pt idx="80">
                  <c:v>317.28571428571428</c:v>
                </c:pt>
                <c:pt idx="81">
                  <c:v>441.14285714285717</c:v>
                </c:pt>
                <c:pt idx="82">
                  <c:v>370.57142857142856</c:v>
                </c:pt>
                <c:pt idx="83">
                  <c:v>332.28571428571428</c:v>
                </c:pt>
                <c:pt idx="84">
                  <c:v>393.85714285714283</c:v>
                </c:pt>
                <c:pt idx="85">
                  <c:v>374.14285714285717</c:v>
                </c:pt>
                <c:pt idx="86">
                  <c:v>373.14285714285717</c:v>
                </c:pt>
                <c:pt idx="87">
                  <c:v>208.42857142857142</c:v>
                </c:pt>
                <c:pt idx="88">
                  <c:v>139.28571428571428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EA-4A48-8B1B-50DF3E5B3A4B}"/>
            </c:ext>
          </c:extLst>
        </c:ser>
        <c:ser>
          <c:idx val="1"/>
          <c:order val="4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Cumulative!$FI$3:$FI$2000</c:f>
              <c:numCache>
                <c:formatCode>General</c:formatCode>
                <c:ptCount val="1998"/>
                <c:pt idx="0">
                  <c:v>21.714285714285715</c:v>
                </c:pt>
                <c:pt idx="1">
                  <c:v>32.285714285714285</c:v>
                </c:pt>
                <c:pt idx="2">
                  <c:v>45.571428571428569</c:v>
                </c:pt>
                <c:pt idx="3">
                  <c:v>64.285714285714292</c:v>
                </c:pt>
                <c:pt idx="4">
                  <c:v>93.142857142857139</c:v>
                </c:pt>
                <c:pt idx="5">
                  <c:v>124</c:v>
                </c:pt>
                <c:pt idx="6">
                  <c:v>152.28571428571428</c:v>
                </c:pt>
                <c:pt idx="7">
                  <c:v>219.85714285714286</c:v>
                </c:pt>
                <c:pt idx="8">
                  <c:v>258.14285714285717</c:v>
                </c:pt>
                <c:pt idx="9">
                  <c:v>311.42857142857144</c:v>
                </c:pt>
                <c:pt idx="10">
                  <c:v>376.57142857142856</c:v>
                </c:pt>
                <c:pt idx="11">
                  <c:v>457.57142857142856</c:v>
                </c:pt>
                <c:pt idx="12">
                  <c:v>535.42857142857144</c:v>
                </c:pt>
                <c:pt idx="13">
                  <c:v>679.28571428571433</c:v>
                </c:pt>
                <c:pt idx="14">
                  <c:v>811.57142857142856</c:v>
                </c:pt>
                <c:pt idx="15">
                  <c:v>1019.4285714285714</c:v>
                </c:pt>
                <c:pt idx="16">
                  <c:v>1092.4285714285713</c:v>
                </c:pt>
                <c:pt idx="17">
                  <c:v>1339</c:v>
                </c:pt>
                <c:pt idx="18">
                  <c:v>1607.8571428571429</c:v>
                </c:pt>
                <c:pt idx="19">
                  <c:v>1860.5714285714287</c:v>
                </c:pt>
                <c:pt idx="20">
                  <c:v>2182</c:v>
                </c:pt>
                <c:pt idx="21">
                  <c:v>2481.7142857142858</c:v>
                </c:pt>
                <c:pt idx="22">
                  <c:v>2686.8571428571427</c:v>
                </c:pt>
                <c:pt idx="23">
                  <c:v>3051</c:v>
                </c:pt>
                <c:pt idx="24">
                  <c:v>3321.5714285714284</c:v>
                </c:pt>
                <c:pt idx="25">
                  <c:v>3703.1428571428573</c:v>
                </c:pt>
                <c:pt idx="26">
                  <c:v>4194.4285714285716</c:v>
                </c:pt>
                <c:pt idx="27">
                  <c:v>4631.5714285714284</c:v>
                </c:pt>
                <c:pt idx="28">
                  <c:v>4913</c:v>
                </c:pt>
                <c:pt idx="29">
                  <c:v>5135.2857142857147</c:v>
                </c:pt>
                <c:pt idx="30">
                  <c:v>5381.4285714285716</c:v>
                </c:pt>
                <c:pt idx="31">
                  <c:v>5524.7142857142853</c:v>
                </c:pt>
                <c:pt idx="32">
                  <c:v>5650.5714285714284</c:v>
                </c:pt>
                <c:pt idx="33">
                  <c:v>5639.5714285714284</c:v>
                </c:pt>
                <c:pt idx="34">
                  <c:v>5556.2857142857147</c:v>
                </c:pt>
                <c:pt idx="35">
                  <c:v>5507.2857142857147</c:v>
                </c:pt>
                <c:pt idx="36">
                  <c:v>5401.7142857142853</c:v>
                </c:pt>
                <c:pt idx="37">
                  <c:v>5230.8571428571431</c:v>
                </c:pt>
                <c:pt idx="38">
                  <c:v>5169.7142857142853</c:v>
                </c:pt>
                <c:pt idx="39">
                  <c:v>4950.4285714285716</c:v>
                </c:pt>
                <c:pt idx="40">
                  <c:v>4761.2857142857147</c:v>
                </c:pt>
                <c:pt idx="41">
                  <c:v>4594.2857142857147</c:v>
                </c:pt>
                <c:pt idx="42">
                  <c:v>4465.5714285714284</c:v>
                </c:pt>
                <c:pt idx="43">
                  <c:v>4401.1428571428569</c:v>
                </c:pt>
                <c:pt idx="44">
                  <c:v>4256.2857142857147</c:v>
                </c:pt>
                <c:pt idx="45">
                  <c:v>4121.1428571428569</c:v>
                </c:pt>
                <c:pt idx="46">
                  <c:v>4054.8571428571427</c:v>
                </c:pt>
                <c:pt idx="47">
                  <c:v>3964.2857142857142</c:v>
                </c:pt>
                <c:pt idx="48">
                  <c:v>3948.4285714285716</c:v>
                </c:pt>
                <c:pt idx="49">
                  <c:v>3916.4285714285716</c:v>
                </c:pt>
                <c:pt idx="50">
                  <c:v>3852.7142857142858</c:v>
                </c:pt>
                <c:pt idx="51">
                  <c:v>3843.1428571428573</c:v>
                </c:pt>
                <c:pt idx="52">
                  <c:v>3676.1428571428573</c:v>
                </c:pt>
                <c:pt idx="53">
                  <c:v>3616.4285714285716</c:v>
                </c:pt>
                <c:pt idx="54">
                  <c:v>3551</c:v>
                </c:pt>
                <c:pt idx="55">
                  <c:v>3379.1428571428573</c:v>
                </c:pt>
                <c:pt idx="56">
                  <c:v>3229.8571428571427</c:v>
                </c:pt>
                <c:pt idx="57">
                  <c:v>3101.7142857142858</c:v>
                </c:pt>
                <c:pt idx="58">
                  <c:v>3067</c:v>
                </c:pt>
                <c:pt idx="59">
                  <c:v>3167.4285714285716</c:v>
                </c:pt>
                <c:pt idx="60">
                  <c:v>3004.5714285714284</c:v>
                </c:pt>
                <c:pt idx="61">
                  <c:v>2937.1428571428573</c:v>
                </c:pt>
                <c:pt idx="62">
                  <c:v>2775.1428571428573</c:v>
                </c:pt>
                <c:pt idx="63">
                  <c:v>2671.8571428571427</c:v>
                </c:pt>
                <c:pt idx="64">
                  <c:v>2598</c:v>
                </c:pt>
                <c:pt idx="65">
                  <c:v>2506.8571428571427</c:v>
                </c:pt>
                <c:pt idx="66">
                  <c:v>2323.4285714285716</c:v>
                </c:pt>
                <c:pt idx="67">
                  <c:v>2212.8571428571427</c:v>
                </c:pt>
                <c:pt idx="68">
                  <c:v>2062</c:v>
                </c:pt>
                <c:pt idx="69">
                  <c:v>1996.7142857142858</c:v>
                </c:pt>
                <c:pt idx="70">
                  <c:v>1863.1428571428571</c:v>
                </c:pt>
                <c:pt idx="71">
                  <c:v>1789.1428571428571</c:v>
                </c:pt>
                <c:pt idx="72">
                  <c:v>1644</c:v>
                </c:pt>
                <c:pt idx="73">
                  <c:v>1552.2857142857142</c:v>
                </c:pt>
                <c:pt idx="74">
                  <c:v>1485</c:v>
                </c:pt>
                <c:pt idx="75">
                  <c:v>1393.8571428571429</c:v>
                </c:pt>
                <c:pt idx="76">
                  <c:v>1277.1428571428571</c:v>
                </c:pt>
                <c:pt idx="77">
                  <c:v>1193.2857142857142</c:v>
                </c:pt>
                <c:pt idx="78">
                  <c:v>1125.1428571428571</c:v>
                </c:pt>
                <c:pt idx="79">
                  <c:v>1171.8571428571429</c:v>
                </c:pt>
                <c:pt idx="80">
                  <c:v>1092.4285714285713</c:v>
                </c:pt>
                <c:pt idx="81">
                  <c:v>1034</c:v>
                </c:pt>
                <c:pt idx="82">
                  <c:v>957.14285714285711</c:v>
                </c:pt>
                <c:pt idx="83">
                  <c:v>927.42857142857144</c:v>
                </c:pt>
                <c:pt idx="84">
                  <c:v>909.28571428571433</c:v>
                </c:pt>
                <c:pt idx="85">
                  <c:v>867.42857142857144</c:v>
                </c:pt>
                <c:pt idx="86">
                  <c:v>783.28571428571433</c:v>
                </c:pt>
                <c:pt idx="87">
                  <c:v>751.42857142857144</c:v>
                </c:pt>
                <c:pt idx="88">
                  <c:v>701.42857142857144</c:v>
                </c:pt>
                <c:pt idx="89">
                  <c:v>681.85714285714289</c:v>
                </c:pt>
                <c:pt idx="90">
                  <c:v>652.42857142857144</c:v>
                </c:pt>
                <c:pt idx="91">
                  <c:v>631.85714285714289</c:v>
                </c:pt>
                <c:pt idx="92">
                  <c:v>610.28571428571433</c:v>
                </c:pt>
                <c:pt idx="93">
                  <c:v>550.85714285714289</c:v>
                </c:pt>
                <c:pt idx="94">
                  <c:v>539.28571428571433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EA-4A48-8B1B-50DF3E5B3A4B}"/>
            </c:ext>
          </c:extLst>
        </c:ser>
        <c:ser>
          <c:idx val="7"/>
          <c:order val="5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Cumulative!$FN$3:$FN$2000</c:f>
              <c:numCache>
                <c:formatCode>General</c:formatCode>
                <c:ptCount val="1998"/>
                <c:pt idx="0">
                  <c:v>10.857142857142858</c:v>
                </c:pt>
                <c:pt idx="1">
                  <c:v>25.142857142857142</c:v>
                </c:pt>
                <c:pt idx="2">
                  <c:v>57.857142857142854</c:v>
                </c:pt>
                <c:pt idx="3">
                  <c:v>81.857142857142861</c:v>
                </c:pt>
                <c:pt idx="4">
                  <c:v>114.71428571428571</c:v>
                </c:pt>
                <c:pt idx="5">
                  <c:v>135.14285714285714</c:v>
                </c:pt>
                <c:pt idx="6">
                  <c:v>175.71428571428572</c:v>
                </c:pt>
                <c:pt idx="7">
                  <c:v>237.42857142857142</c:v>
                </c:pt>
                <c:pt idx="8">
                  <c:v>304.71428571428572</c:v>
                </c:pt>
                <c:pt idx="9">
                  <c:v>388.14285714285717</c:v>
                </c:pt>
                <c:pt idx="10">
                  <c:v>447.71428571428572</c:v>
                </c:pt>
                <c:pt idx="11">
                  <c:v>500.28571428571428</c:v>
                </c:pt>
                <c:pt idx="12">
                  <c:v>601.28571428571433</c:v>
                </c:pt>
                <c:pt idx="13">
                  <c:v>622.85714285714289</c:v>
                </c:pt>
                <c:pt idx="14">
                  <c:v>617.42857142857144</c:v>
                </c:pt>
                <c:pt idx="15">
                  <c:v>608</c:v>
                </c:pt>
                <c:pt idx="16">
                  <c:v>555.85714285714289</c:v>
                </c:pt>
                <c:pt idx="17">
                  <c:v>511.14285714285717</c:v>
                </c:pt>
                <c:pt idx="18">
                  <c:v>449</c:v>
                </c:pt>
                <c:pt idx="19">
                  <c:v>332.42857142857144</c:v>
                </c:pt>
                <c:pt idx="20">
                  <c:v>304.85714285714283</c:v>
                </c:pt>
                <c:pt idx="21">
                  <c:v>254.42857142857142</c:v>
                </c:pt>
                <c:pt idx="22">
                  <c:v>198</c:v>
                </c:pt>
                <c:pt idx="23">
                  <c:v>149.28571428571428</c:v>
                </c:pt>
                <c:pt idx="24">
                  <c:v>121.14285714285714</c:v>
                </c:pt>
                <c:pt idx="25">
                  <c:v>108.28571428571429</c:v>
                </c:pt>
                <c:pt idx="26">
                  <c:v>115.28571428571429</c:v>
                </c:pt>
                <c:pt idx="27">
                  <c:v>94</c:v>
                </c:pt>
                <c:pt idx="28">
                  <c:v>99.428571428571431</c:v>
                </c:pt>
                <c:pt idx="29">
                  <c:v>96.142857142857139</c:v>
                </c:pt>
                <c:pt idx="30">
                  <c:v>101.85714285714286</c:v>
                </c:pt>
                <c:pt idx="31">
                  <c:v>114.14285714285714</c:v>
                </c:pt>
                <c:pt idx="32">
                  <c:v>103.57142857142857</c:v>
                </c:pt>
                <c:pt idx="33">
                  <c:v>102.42857142857143</c:v>
                </c:pt>
                <c:pt idx="34">
                  <c:v>103.42857142857143</c:v>
                </c:pt>
                <c:pt idx="35">
                  <c:v>96.571428571428569</c:v>
                </c:pt>
                <c:pt idx="36">
                  <c:v>97.142857142857139</c:v>
                </c:pt>
                <c:pt idx="37">
                  <c:v>97</c:v>
                </c:pt>
                <c:pt idx="38">
                  <c:v>88.857142857142861</c:v>
                </c:pt>
                <c:pt idx="39">
                  <c:v>100</c:v>
                </c:pt>
                <c:pt idx="40">
                  <c:v>107</c:v>
                </c:pt>
                <c:pt idx="41">
                  <c:v>107.14285714285714</c:v>
                </c:pt>
                <c:pt idx="42">
                  <c:v>105</c:v>
                </c:pt>
                <c:pt idx="43">
                  <c:v>104.28571428571429</c:v>
                </c:pt>
                <c:pt idx="44">
                  <c:v>96.857142857142861</c:v>
                </c:pt>
                <c:pt idx="45">
                  <c:v>93.428571428571431</c:v>
                </c:pt>
                <c:pt idx="46">
                  <c:v>89</c:v>
                </c:pt>
                <c:pt idx="47">
                  <c:v>77.857142857142861</c:v>
                </c:pt>
                <c:pt idx="48">
                  <c:v>71</c:v>
                </c:pt>
                <c:pt idx="49">
                  <c:v>63.857142857142854</c:v>
                </c:pt>
                <c:pt idx="50">
                  <c:v>55.428571428571431</c:v>
                </c:pt>
                <c:pt idx="51">
                  <c:v>46.285714285714285</c:v>
                </c:pt>
                <c:pt idx="52">
                  <c:v>39.285714285714285</c:v>
                </c:pt>
                <c:pt idx="53">
                  <c:v>36.142857142857146</c:v>
                </c:pt>
                <c:pt idx="54">
                  <c:v>33.285714285714285</c:v>
                </c:pt>
                <c:pt idx="55">
                  <c:v>29.571428571428573</c:v>
                </c:pt>
                <c:pt idx="56">
                  <c:v>27.142857142857142</c:v>
                </c:pt>
                <c:pt idx="57">
                  <c:v>26.428571428571427</c:v>
                </c:pt>
                <c:pt idx="58">
                  <c:v>24.714285714285715</c:v>
                </c:pt>
                <c:pt idx="59">
                  <c:v>21.285714285714285</c:v>
                </c:pt>
                <c:pt idx="60">
                  <c:v>19.571428571428573</c:v>
                </c:pt>
                <c:pt idx="61">
                  <c:v>17</c:v>
                </c:pt>
                <c:pt idx="62">
                  <c:v>14.714285714285714</c:v>
                </c:pt>
                <c:pt idx="63">
                  <c:v>13.571428571428571</c:v>
                </c:pt>
                <c:pt idx="64">
                  <c:v>11.857142857142858</c:v>
                </c:pt>
                <c:pt idx="65">
                  <c:v>10.714285714285714</c:v>
                </c:pt>
                <c:pt idx="66">
                  <c:v>11</c:v>
                </c:pt>
                <c:pt idx="67">
                  <c:v>11.142857142857142</c:v>
                </c:pt>
                <c:pt idx="68">
                  <c:v>11.142857142857142</c:v>
                </c:pt>
                <c:pt idx="69">
                  <c:v>10.142857142857142</c:v>
                </c:pt>
                <c:pt idx="70">
                  <c:v>9.4285714285714288</c:v>
                </c:pt>
                <c:pt idx="71">
                  <c:v>8.8571428571428577</c:v>
                </c:pt>
                <c:pt idx="72">
                  <c:v>9.2857142857142865</c:v>
                </c:pt>
                <c:pt idx="73">
                  <c:v>9</c:v>
                </c:pt>
                <c:pt idx="74">
                  <c:v>7.4285714285714288</c:v>
                </c:pt>
                <c:pt idx="75">
                  <c:v>6.4285714285714288</c:v>
                </c:pt>
                <c:pt idx="76">
                  <c:v>6.4285714285714288</c:v>
                </c:pt>
                <c:pt idx="77">
                  <c:v>6.8571428571428568</c:v>
                </c:pt>
                <c:pt idx="78">
                  <c:v>8.5714285714285712</c:v>
                </c:pt>
                <c:pt idx="79">
                  <c:v>11.571428571428571</c:v>
                </c:pt>
                <c:pt idx="80">
                  <c:v>15.428571428571429</c:v>
                </c:pt>
                <c:pt idx="81">
                  <c:v>18.857142857142858</c:v>
                </c:pt>
                <c:pt idx="82">
                  <c:v>22.285714285714285</c:v>
                </c:pt>
                <c:pt idx="83">
                  <c:v>25.857142857142858</c:v>
                </c:pt>
                <c:pt idx="84">
                  <c:v>28</c:v>
                </c:pt>
                <c:pt idx="85">
                  <c:v>28.142857142857142</c:v>
                </c:pt>
                <c:pt idx="86">
                  <c:v>25.142857142857142</c:v>
                </c:pt>
                <c:pt idx="87">
                  <c:v>22.285714285714285</c:v>
                </c:pt>
                <c:pt idx="88">
                  <c:v>20.285714285714285</c:v>
                </c:pt>
                <c:pt idx="89">
                  <c:v>21.142857142857142</c:v>
                </c:pt>
                <c:pt idx="90">
                  <c:v>18.714285714285715</c:v>
                </c:pt>
                <c:pt idx="91">
                  <c:v>17.714285714285715</c:v>
                </c:pt>
                <c:pt idx="92">
                  <c:v>18.285714285714285</c:v>
                </c:pt>
                <c:pt idx="93">
                  <c:v>20</c:v>
                </c:pt>
                <c:pt idx="94">
                  <c:v>20.142857142857142</c:v>
                </c:pt>
                <c:pt idx="95">
                  <c:v>21</c:v>
                </c:pt>
                <c:pt idx="96">
                  <c:v>22.142857142857142</c:v>
                </c:pt>
                <c:pt idx="97">
                  <c:v>31.714285714285715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EA-4A48-8B1B-50DF3E5B3A4B}"/>
            </c:ext>
          </c:extLst>
        </c:ser>
        <c:ser>
          <c:idx val="6"/>
          <c:order val="6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Cumulative!$FS$3:$FS$2000</c:f>
              <c:numCache>
                <c:formatCode>General</c:formatCode>
                <c:ptCount val="1998"/>
                <c:pt idx="0">
                  <c:v>2.4285714285714284</c:v>
                </c:pt>
                <c:pt idx="1">
                  <c:v>2.4285714285714284</c:v>
                </c:pt>
                <c:pt idx="2">
                  <c:v>2.7142857142857144</c:v>
                </c:pt>
                <c:pt idx="3">
                  <c:v>2.7142857142857144</c:v>
                </c:pt>
                <c:pt idx="4">
                  <c:v>2.4285714285714284</c:v>
                </c:pt>
                <c:pt idx="5">
                  <c:v>3.4285714285714284</c:v>
                </c:pt>
                <c:pt idx="6">
                  <c:v>5.2857142857142856</c:v>
                </c:pt>
                <c:pt idx="7">
                  <c:v>5.1428571428571432</c:v>
                </c:pt>
                <c:pt idx="8">
                  <c:v>6.2857142857142856</c:v>
                </c:pt>
                <c:pt idx="9">
                  <c:v>6</c:v>
                </c:pt>
                <c:pt idx="10">
                  <c:v>7.1428571428571432</c:v>
                </c:pt>
                <c:pt idx="11">
                  <c:v>9.7142857142857135</c:v>
                </c:pt>
                <c:pt idx="12">
                  <c:v>8.7142857142857135</c:v>
                </c:pt>
                <c:pt idx="13">
                  <c:v>10</c:v>
                </c:pt>
                <c:pt idx="14">
                  <c:v>10.571428571428571</c:v>
                </c:pt>
                <c:pt idx="15">
                  <c:v>10.857142857142858</c:v>
                </c:pt>
                <c:pt idx="16">
                  <c:v>13.285714285714286</c:v>
                </c:pt>
                <c:pt idx="17">
                  <c:v>15.142857142857142</c:v>
                </c:pt>
                <c:pt idx="18">
                  <c:v>19.285714285714285</c:v>
                </c:pt>
                <c:pt idx="19">
                  <c:v>23.857142857142858</c:v>
                </c:pt>
                <c:pt idx="20">
                  <c:v>26.428571428571427</c:v>
                </c:pt>
                <c:pt idx="21">
                  <c:v>31.428571428571427</c:v>
                </c:pt>
                <c:pt idx="22">
                  <c:v>32.714285714285715</c:v>
                </c:pt>
                <c:pt idx="23">
                  <c:v>38</c:v>
                </c:pt>
                <c:pt idx="24">
                  <c:v>41.714285714285715</c:v>
                </c:pt>
                <c:pt idx="25">
                  <c:v>45.428571428571431</c:v>
                </c:pt>
                <c:pt idx="26">
                  <c:v>48.285714285714285</c:v>
                </c:pt>
                <c:pt idx="27">
                  <c:v>49.571428571428569</c:v>
                </c:pt>
                <c:pt idx="28">
                  <c:v>52.857142857142854</c:v>
                </c:pt>
                <c:pt idx="29">
                  <c:v>55.571428571428569</c:v>
                </c:pt>
                <c:pt idx="30">
                  <c:v>52.857142857142854</c:v>
                </c:pt>
                <c:pt idx="31">
                  <c:v>52.571428571428569</c:v>
                </c:pt>
                <c:pt idx="32">
                  <c:v>52.714285714285715</c:v>
                </c:pt>
                <c:pt idx="33">
                  <c:v>52.285714285714285</c:v>
                </c:pt>
                <c:pt idx="34">
                  <c:v>54.571428571428569</c:v>
                </c:pt>
                <c:pt idx="35">
                  <c:v>55.285714285714285</c:v>
                </c:pt>
                <c:pt idx="36">
                  <c:v>66.428571428571431</c:v>
                </c:pt>
                <c:pt idx="37">
                  <c:v>70.857142857142861</c:v>
                </c:pt>
                <c:pt idx="38">
                  <c:v>79.285714285714292</c:v>
                </c:pt>
                <c:pt idx="39">
                  <c:v>89</c:v>
                </c:pt>
                <c:pt idx="40">
                  <c:v>123</c:v>
                </c:pt>
                <c:pt idx="41">
                  <c:v>142</c:v>
                </c:pt>
                <c:pt idx="42">
                  <c:v>158.57142857142858</c:v>
                </c:pt>
                <c:pt idx="43">
                  <c:v>174.71428571428572</c:v>
                </c:pt>
                <c:pt idx="44">
                  <c:v>220.42857142857142</c:v>
                </c:pt>
                <c:pt idx="45">
                  <c:v>253</c:v>
                </c:pt>
                <c:pt idx="46">
                  <c:v>296.57142857142856</c:v>
                </c:pt>
                <c:pt idx="47">
                  <c:v>359.57142857142856</c:v>
                </c:pt>
                <c:pt idx="48">
                  <c:v>420.28571428571428</c:v>
                </c:pt>
                <c:pt idx="49">
                  <c:v>527.57142857142856</c:v>
                </c:pt>
                <c:pt idx="50">
                  <c:v>579.42857142857144</c:v>
                </c:pt>
                <c:pt idx="51">
                  <c:v>728</c:v>
                </c:pt>
                <c:pt idx="52">
                  <c:v>839</c:v>
                </c:pt>
                <c:pt idx="53">
                  <c:v>920.28571428571433</c:v>
                </c:pt>
                <c:pt idx="54">
                  <c:v>964.42857142857144</c:v>
                </c:pt>
                <c:pt idx="55">
                  <c:v>1003.5714285714286</c:v>
                </c:pt>
                <c:pt idx="56">
                  <c:v>957.28571428571433</c:v>
                </c:pt>
                <c:pt idx="57">
                  <c:v>1005.1428571428571</c:v>
                </c:pt>
                <c:pt idx="58">
                  <c:v>915.57142857142856</c:v>
                </c:pt>
                <c:pt idx="59">
                  <c:v>832.28571428571433</c:v>
                </c:pt>
                <c:pt idx="60">
                  <c:v>785.71428571428567</c:v>
                </c:pt>
                <c:pt idx="61">
                  <c:v>713</c:v>
                </c:pt>
                <c:pt idx="62">
                  <c:v>718</c:v>
                </c:pt>
                <c:pt idx="63">
                  <c:v>693.57142857142856</c:v>
                </c:pt>
                <c:pt idx="64">
                  <c:v>654.42857142857144</c:v>
                </c:pt>
                <c:pt idx="65">
                  <c:v>622.14285714285711</c:v>
                </c:pt>
                <c:pt idx="66">
                  <c:v>637</c:v>
                </c:pt>
                <c:pt idx="67">
                  <c:v>651</c:v>
                </c:pt>
                <c:pt idx="68">
                  <c:v>681.42857142857144</c:v>
                </c:pt>
                <c:pt idx="69">
                  <c:v>658</c:v>
                </c:pt>
                <c:pt idx="70">
                  <c:v>701.71428571428567</c:v>
                </c:pt>
                <c:pt idx="71">
                  <c:v>733</c:v>
                </c:pt>
                <c:pt idx="72">
                  <c:v>720.57142857142856</c:v>
                </c:pt>
                <c:pt idx="73">
                  <c:v>751.57142857142856</c:v>
                </c:pt>
                <c:pt idx="74">
                  <c:v>735.42857142857144</c:v>
                </c:pt>
                <c:pt idx="75">
                  <c:v>737</c:v>
                </c:pt>
                <c:pt idx="76">
                  <c:v>740.57142857142856</c:v>
                </c:pt>
                <c:pt idx="77">
                  <c:v>699.42857142857144</c:v>
                </c:pt>
                <c:pt idx="78">
                  <c:v>671.71428571428567</c:v>
                </c:pt>
                <c:pt idx="79">
                  <c:v>645.85714285714289</c:v>
                </c:pt>
                <c:pt idx="80">
                  <c:v>589</c:v>
                </c:pt>
                <c:pt idx="81">
                  <c:v>574</c:v>
                </c:pt>
                <c:pt idx="82">
                  <c:v>530.57142857142856</c:v>
                </c:pt>
                <c:pt idx="83">
                  <c:v>505</c:v>
                </c:pt>
                <c:pt idx="84">
                  <c:v>530.28571428571433</c:v>
                </c:pt>
                <c:pt idx="85">
                  <c:v>511.14285714285717</c:v>
                </c:pt>
                <c:pt idx="86">
                  <c:v>516.71428571428567</c:v>
                </c:pt>
                <c:pt idx="87">
                  <c:v>507</c:v>
                </c:pt>
                <c:pt idx="88">
                  <c:v>501.71428571428572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EA-4A48-8B1B-50DF3E5B3A4B}"/>
            </c:ext>
          </c:extLst>
        </c:ser>
        <c:ser>
          <c:idx val="8"/>
          <c:order val="7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Cumulative!$FX$3:$FX$2000</c:f>
              <c:numCache>
                <c:formatCode>General</c:formatCode>
                <c:ptCount val="1998"/>
                <c:pt idx="0">
                  <c:v>14.285714285714286</c:v>
                </c:pt>
                <c:pt idx="1">
                  <c:v>20.428571428571427</c:v>
                </c:pt>
                <c:pt idx="2">
                  <c:v>26.142857142857142</c:v>
                </c:pt>
                <c:pt idx="3">
                  <c:v>33.857142857142854</c:v>
                </c:pt>
                <c:pt idx="4">
                  <c:v>40.142857142857146</c:v>
                </c:pt>
                <c:pt idx="5">
                  <c:v>47.285714285714285</c:v>
                </c:pt>
                <c:pt idx="6">
                  <c:v>53</c:v>
                </c:pt>
                <c:pt idx="7">
                  <c:v>48.714285714285715</c:v>
                </c:pt>
                <c:pt idx="8">
                  <c:v>90.714285714285708</c:v>
                </c:pt>
                <c:pt idx="9">
                  <c:v>133.42857142857142</c:v>
                </c:pt>
                <c:pt idx="10">
                  <c:v>123.85714285714286</c:v>
                </c:pt>
                <c:pt idx="11">
                  <c:v>174.57142857142858</c:v>
                </c:pt>
                <c:pt idx="12">
                  <c:v>224</c:v>
                </c:pt>
                <c:pt idx="13">
                  <c:v>310</c:v>
                </c:pt>
                <c:pt idx="14">
                  <c:v>319</c:v>
                </c:pt>
                <c:pt idx="15">
                  <c:v>455</c:v>
                </c:pt>
                <c:pt idx="16">
                  <c:v>554</c:v>
                </c:pt>
                <c:pt idx="17">
                  <c:v>649</c:v>
                </c:pt>
                <c:pt idx="18">
                  <c:v>729.57142857142856</c:v>
                </c:pt>
                <c:pt idx="19">
                  <c:v>875.28571428571433</c:v>
                </c:pt>
                <c:pt idx="20">
                  <c:v>986.14285714285711</c:v>
                </c:pt>
                <c:pt idx="21">
                  <c:v>1281.2857142857142</c:v>
                </c:pt>
                <c:pt idx="22">
                  <c:v>1508.5714285714287</c:v>
                </c:pt>
                <c:pt idx="23">
                  <c:v>1724.4285714285713</c:v>
                </c:pt>
                <c:pt idx="24">
                  <c:v>1977</c:v>
                </c:pt>
                <c:pt idx="25">
                  <c:v>2213</c:v>
                </c:pt>
                <c:pt idx="26">
                  <c:v>2439</c:v>
                </c:pt>
                <c:pt idx="27">
                  <c:v>2849.2857142857142</c:v>
                </c:pt>
                <c:pt idx="28">
                  <c:v>3151.4285714285716</c:v>
                </c:pt>
                <c:pt idx="29">
                  <c:v>3375</c:v>
                </c:pt>
                <c:pt idx="30">
                  <c:v>3544.8571428571427</c:v>
                </c:pt>
                <c:pt idx="31">
                  <c:v>4040.5714285714284</c:v>
                </c:pt>
                <c:pt idx="32">
                  <c:v>4209.5714285714284</c:v>
                </c:pt>
                <c:pt idx="33">
                  <c:v>4298.8571428571431</c:v>
                </c:pt>
                <c:pt idx="34">
                  <c:v>4465.5714285714284</c:v>
                </c:pt>
                <c:pt idx="35">
                  <c:v>4479.8571428571431</c:v>
                </c:pt>
                <c:pt idx="36">
                  <c:v>5084.2857142857147</c:v>
                </c:pt>
                <c:pt idx="37">
                  <c:v>5298.2857142857147</c:v>
                </c:pt>
                <c:pt idx="38">
                  <c:v>5210.4285714285716</c:v>
                </c:pt>
                <c:pt idx="39">
                  <c:v>5287.5714285714284</c:v>
                </c:pt>
                <c:pt idx="40">
                  <c:v>5518.7142857142853</c:v>
                </c:pt>
                <c:pt idx="41">
                  <c:v>5391.8571428571431</c:v>
                </c:pt>
                <c:pt idx="42">
                  <c:v>5430.8571428571431</c:v>
                </c:pt>
                <c:pt idx="43">
                  <c:v>4990.5714285714284</c:v>
                </c:pt>
                <c:pt idx="44">
                  <c:v>5032.2857142857147</c:v>
                </c:pt>
                <c:pt idx="45">
                  <c:v>5112.5714285714284</c:v>
                </c:pt>
                <c:pt idx="46">
                  <c:v>5160.2857142857147</c:v>
                </c:pt>
                <c:pt idx="47">
                  <c:v>5024.4285714285716</c:v>
                </c:pt>
                <c:pt idx="48">
                  <c:v>5002.7142857142853</c:v>
                </c:pt>
                <c:pt idx="49">
                  <c:v>4997.8571428571431</c:v>
                </c:pt>
                <c:pt idx="50">
                  <c:v>4967.4285714285716</c:v>
                </c:pt>
                <c:pt idx="51">
                  <c:v>4880</c:v>
                </c:pt>
                <c:pt idx="52">
                  <c:v>4681.8571428571431</c:v>
                </c:pt>
                <c:pt idx="53">
                  <c:v>4629.4285714285716</c:v>
                </c:pt>
                <c:pt idx="54">
                  <c:v>4585.8571428571431</c:v>
                </c:pt>
                <c:pt idx="55">
                  <c:v>4532.2857142857147</c:v>
                </c:pt>
                <c:pt idx="56">
                  <c:v>4739.2857142857147</c:v>
                </c:pt>
                <c:pt idx="57">
                  <c:v>4855.7142857142853</c:v>
                </c:pt>
                <c:pt idx="58">
                  <c:v>4840.4285714285716</c:v>
                </c:pt>
                <c:pt idx="59">
                  <c:v>4822.7142857142853</c:v>
                </c:pt>
                <c:pt idx="60">
                  <c:v>4776.4285714285716</c:v>
                </c:pt>
                <c:pt idx="61">
                  <c:v>4835</c:v>
                </c:pt>
                <c:pt idx="62">
                  <c:v>5125.7142857142853</c:v>
                </c:pt>
                <c:pt idx="63">
                  <c:v>5066</c:v>
                </c:pt>
                <c:pt idx="64">
                  <c:v>4844.2857142857147</c:v>
                </c:pt>
                <c:pt idx="65">
                  <c:v>4714.2857142857147</c:v>
                </c:pt>
                <c:pt idx="66">
                  <c:v>4654.8571428571431</c:v>
                </c:pt>
                <c:pt idx="67">
                  <c:v>4639.4285714285716</c:v>
                </c:pt>
                <c:pt idx="68">
                  <c:v>4496.1428571428569</c:v>
                </c:pt>
                <c:pt idx="69">
                  <c:v>4086.2857142857142</c:v>
                </c:pt>
                <c:pt idx="70">
                  <c:v>3776.5714285714284</c:v>
                </c:pt>
                <c:pt idx="71">
                  <c:v>3621</c:v>
                </c:pt>
                <c:pt idx="72">
                  <c:v>3557.2857142857142</c:v>
                </c:pt>
                <c:pt idx="73">
                  <c:v>3501.7142857142858</c:v>
                </c:pt>
                <c:pt idx="74">
                  <c:v>3335.1428571428573</c:v>
                </c:pt>
                <c:pt idx="75">
                  <c:v>3193.5714285714284</c:v>
                </c:pt>
                <c:pt idx="76">
                  <c:v>2655.4285714285716</c:v>
                </c:pt>
                <c:pt idx="77">
                  <c:v>2536.7142857142858</c:v>
                </c:pt>
                <c:pt idx="78">
                  <c:v>2497.7142857142858</c:v>
                </c:pt>
                <c:pt idx="79">
                  <c:v>2427.5714285714284</c:v>
                </c:pt>
                <c:pt idx="80">
                  <c:v>2266.2857142857142</c:v>
                </c:pt>
                <c:pt idx="81">
                  <c:v>2111.1428571428573</c:v>
                </c:pt>
                <c:pt idx="82">
                  <c:v>2344.1428571428573</c:v>
                </c:pt>
                <c:pt idx="83">
                  <c:v>2706.7142857142858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0EA-4A48-8B1B-50DF3E5B3A4B}"/>
            </c:ext>
          </c:extLst>
        </c:ser>
        <c:ser>
          <c:idx val="4"/>
          <c:order val="8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Cumulative!$GC$3:$GC$2000</c:f>
              <c:numCache>
                <c:formatCode>General</c:formatCode>
                <c:ptCount val="1998"/>
                <c:pt idx="0">
                  <c:v>9.5714285714285712</c:v>
                </c:pt>
                <c:pt idx="1">
                  <c:v>13.142857142857142</c:v>
                </c:pt>
                <c:pt idx="2">
                  <c:v>23</c:v>
                </c:pt>
                <c:pt idx="3">
                  <c:v>29.571428571428573</c:v>
                </c:pt>
                <c:pt idx="4">
                  <c:v>47.857142857142854</c:v>
                </c:pt>
                <c:pt idx="5">
                  <c:v>63.571428571428569</c:v>
                </c:pt>
                <c:pt idx="6">
                  <c:v>70</c:v>
                </c:pt>
                <c:pt idx="7">
                  <c:v>120.57142857142857</c:v>
                </c:pt>
                <c:pt idx="8">
                  <c:v>162.28571428571428</c:v>
                </c:pt>
                <c:pt idx="9">
                  <c:v>206.85714285714286</c:v>
                </c:pt>
                <c:pt idx="10">
                  <c:v>273.42857142857144</c:v>
                </c:pt>
                <c:pt idx="11">
                  <c:v>332.28571428571428</c:v>
                </c:pt>
                <c:pt idx="12">
                  <c:v>431</c:v>
                </c:pt>
                <c:pt idx="13">
                  <c:v>581.85714285714289</c:v>
                </c:pt>
                <c:pt idx="14">
                  <c:v>782.14285714285711</c:v>
                </c:pt>
                <c:pt idx="15">
                  <c:v>928</c:v>
                </c:pt>
                <c:pt idx="16">
                  <c:v>1725.8571428571429</c:v>
                </c:pt>
                <c:pt idx="17">
                  <c:v>2441.8571428571427</c:v>
                </c:pt>
                <c:pt idx="18">
                  <c:v>3267.2857142857142</c:v>
                </c:pt>
                <c:pt idx="19">
                  <c:v>4249.1428571428569</c:v>
                </c:pt>
                <c:pt idx="20">
                  <c:v>5600.1428571428569</c:v>
                </c:pt>
                <c:pt idx="21">
                  <c:v>6784</c:v>
                </c:pt>
                <c:pt idx="22">
                  <c:v>8294.7142857142862</c:v>
                </c:pt>
                <c:pt idx="23">
                  <c:v>10012.571428571429</c:v>
                </c:pt>
                <c:pt idx="24">
                  <c:v>11812.571428571429</c:v>
                </c:pt>
                <c:pt idx="25">
                  <c:v>13740.857142857143</c:v>
                </c:pt>
                <c:pt idx="26">
                  <c:v>15375.714285714286</c:v>
                </c:pt>
                <c:pt idx="27">
                  <c:v>16897.857142857141</c:v>
                </c:pt>
                <c:pt idx="28">
                  <c:v>19178.142857142859</c:v>
                </c:pt>
                <c:pt idx="29">
                  <c:v>21108.285714285714</c:v>
                </c:pt>
                <c:pt idx="30">
                  <c:v>22881.714285714286</c:v>
                </c:pt>
                <c:pt idx="31">
                  <c:v>24833.714285714286</c:v>
                </c:pt>
                <c:pt idx="32">
                  <c:v>26748.714285714286</c:v>
                </c:pt>
                <c:pt idx="33">
                  <c:v>27984.571428571428</c:v>
                </c:pt>
                <c:pt idx="34">
                  <c:v>29167.142857142859</c:v>
                </c:pt>
                <c:pt idx="35">
                  <c:v>29849.857142857141</c:v>
                </c:pt>
                <c:pt idx="36">
                  <c:v>30721.714285714286</c:v>
                </c:pt>
                <c:pt idx="37">
                  <c:v>31331.285714285714</c:v>
                </c:pt>
                <c:pt idx="38">
                  <c:v>31578.285714285714</c:v>
                </c:pt>
                <c:pt idx="39">
                  <c:v>31107</c:v>
                </c:pt>
                <c:pt idx="40">
                  <c:v>31215.857142857141</c:v>
                </c:pt>
                <c:pt idx="41">
                  <c:v>30615.285714285714</c:v>
                </c:pt>
                <c:pt idx="42">
                  <c:v>30078.428571428572</c:v>
                </c:pt>
                <c:pt idx="43">
                  <c:v>29717.142857142859</c:v>
                </c:pt>
                <c:pt idx="44">
                  <c:v>29236.285714285714</c:v>
                </c:pt>
                <c:pt idx="45">
                  <c:v>29030.857142857141</c:v>
                </c:pt>
                <c:pt idx="46">
                  <c:v>29402</c:v>
                </c:pt>
                <c:pt idx="47">
                  <c:v>29070.857142857141</c:v>
                </c:pt>
                <c:pt idx="48">
                  <c:v>29154.857142857141</c:v>
                </c:pt>
                <c:pt idx="49">
                  <c:v>29170.714285714286</c:v>
                </c:pt>
                <c:pt idx="50">
                  <c:v>29096.714285714286</c:v>
                </c:pt>
                <c:pt idx="51">
                  <c:v>28741.285714285714</c:v>
                </c:pt>
                <c:pt idx="52">
                  <c:v>29328</c:v>
                </c:pt>
                <c:pt idx="53">
                  <c:v>29366.285714285714</c:v>
                </c:pt>
                <c:pt idx="54">
                  <c:v>29568</c:v>
                </c:pt>
                <c:pt idx="55">
                  <c:v>29069.857142857141</c:v>
                </c:pt>
                <c:pt idx="56">
                  <c:v>28673.857142857141</c:v>
                </c:pt>
                <c:pt idx="57">
                  <c:v>28508.285714285714</c:v>
                </c:pt>
                <c:pt idx="58">
                  <c:v>28607.714285714286</c:v>
                </c:pt>
                <c:pt idx="59">
                  <c:v>28300.428571428572</c:v>
                </c:pt>
                <c:pt idx="60">
                  <c:v>27769.285714285714</c:v>
                </c:pt>
                <c:pt idx="61">
                  <c:v>27465</c:v>
                </c:pt>
                <c:pt idx="62">
                  <c:v>27454</c:v>
                </c:pt>
                <c:pt idx="63">
                  <c:v>27395.571428571428</c:v>
                </c:pt>
                <c:pt idx="64">
                  <c:v>27060.285714285714</c:v>
                </c:pt>
                <c:pt idx="65">
                  <c:v>26799.857142857141</c:v>
                </c:pt>
                <c:pt idx="66">
                  <c:v>25781.142857142859</c:v>
                </c:pt>
                <c:pt idx="67">
                  <c:v>25287.285714285714</c:v>
                </c:pt>
                <c:pt idx="68">
                  <c:v>24460</c:v>
                </c:pt>
                <c:pt idx="69">
                  <c:v>23929.428571428572</c:v>
                </c:pt>
                <c:pt idx="70">
                  <c:v>23575</c:v>
                </c:pt>
                <c:pt idx="71">
                  <c:v>23010.714285714286</c:v>
                </c:pt>
                <c:pt idx="72">
                  <c:v>22964.428571428572</c:v>
                </c:pt>
                <c:pt idx="73">
                  <c:v>22699.285714285714</c:v>
                </c:pt>
                <c:pt idx="74">
                  <c:v>22610</c:v>
                </c:pt>
                <c:pt idx="75">
                  <c:v>22499.571428571428</c:v>
                </c:pt>
                <c:pt idx="76">
                  <c:v>22918.142857142859</c:v>
                </c:pt>
                <c:pt idx="77">
                  <c:v>22741.714285714286</c:v>
                </c:pt>
                <c:pt idx="78">
                  <c:v>23063.857142857141</c:v>
                </c:pt>
                <c:pt idx="79">
                  <c:v>22767.571428571428</c:v>
                </c:pt>
                <c:pt idx="80">
                  <c:v>22587.571428571428</c:v>
                </c:pt>
                <c:pt idx="81">
                  <c:v>22113.142857142859</c:v>
                </c:pt>
                <c:pt idx="82">
                  <c:v>22355.571428571428</c:v>
                </c:pt>
                <c:pt idx="83">
                  <c:v>21999.142857142859</c:v>
                </c:pt>
                <c:pt idx="84">
                  <c:v>21763.571428571428</c:v>
                </c:pt>
                <c:pt idx="85">
                  <c:v>21046.142857142859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0EA-4A48-8B1B-50DF3E5B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logBase val="2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Cases</a:t>
                </a:r>
                <a:r>
                  <a:rPr lang="en-GB" baseline="0"/>
                  <a:t> over previous 7 days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7-C04C-885C-7CC5B727D7E4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7-C04C-885C-7CC5B727D7E4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7-C04C-885C-7CC5B727D7E4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7-C04C-885C-7CC5B727D7E4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7-C04C-885C-7CC5B727D7E4}"/>
            </c:ext>
          </c:extLst>
        </c:ser>
        <c:ser>
          <c:idx val="14"/>
          <c:order val="5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4-2E43-9F8B-87EA307E7AC5}"/>
            </c:ext>
          </c:extLst>
        </c:ser>
        <c:ser>
          <c:idx val="15"/>
          <c:order val="6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F-C64E-BB1A-D2F441952733}"/>
            </c:ext>
          </c:extLst>
        </c:ser>
        <c:ser>
          <c:idx val="0"/>
          <c:order val="7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6-B94C-9BB0-9CB357D47465}"/>
            </c:ext>
          </c:extLst>
        </c:ser>
        <c:ser>
          <c:idx val="5"/>
          <c:order val="8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3C4D-A3C8-EFB5F1F8EAB2}"/>
            </c:ext>
          </c:extLst>
        </c:ser>
        <c:ser>
          <c:idx val="3"/>
          <c:order val="9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46-B94C-9BB0-9CB357D47465}"/>
            </c:ext>
          </c:extLst>
        </c:ser>
        <c:ser>
          <c:idx val="2"/>
          <c:order val="10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46-B94C-9BB0-9CB357D47465}"/>
            </c:ext>
          </c:extLst>
        </c:ser>
        <c:ser>
          <c:idx val="1"/>
          <c:order val="11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6-B94C-9BB0-9CB357D47465}"/>
            </c:ext>
          </c:extLst>
        </c:ser>
        <c:ser>
          <c:idx val="7"/>
          <c:order val="12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0-2A47-A2D6-C23F101DD403}"/>
            </c:ext>
          </c:extLst>
        </c:ser>
        <c:ser>
          <c:idx val="6"/>
          <c:order val="13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0-2A47-A2D6-C23F101DD403}"/>
            </c:ext>
          </c:extLst>
        </c:ser>
        <c:ser>
          <c:idx val="8"/>
          <c:order val="14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F0-2A47-A2D6-C23F101DD403}"/>
            </c:ext>
          </c:extLst>
        </c:ser>
        <c:ser>
          <c:idx val="4"/>
          <c:order val="15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46-B94C-9BB0-9CB357D4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>
              <a:lumMod val="6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07-5745-B51A-2D9DC4D1F4FB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7-5745-B51A-2D9DC4D1F4FB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7-5745-B51A-2D9DC4D1F4FB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7-5745-B51A-2D9DC4D1F4FB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07-5745-B51A-2D9DC4D1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D-E043-B160-6F061FABDA50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5D-E043-B160-6F061FABDA50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5D-E043-B160-6F061FABDA50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5D-E043-B160-6F061FABDA50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5D-E043-B160-6F061FABDA50}"/>
            </c:ext>
          </c:extLst>
        </c:ser>
        <c:ser>
          <c:idx val="16"/>
          <c:order val="5"/>
          <c:tx>
            <c:strRef>
              <c:f>Cumulative!$CG$2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Cumulative!$CG$3:$CG$2000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112</c:v>
                </c:pt>
                <c:pt idx="48">
                  <c:v>124</c:v>
                </c:pt>
                <c:pt idx="49">
                  <c:v>140</c:v>
                </c:pt>
                <c:pt idx="50">
                  <c:v>158</c:v>
                </c:pt>
                <c:pt idx="51">
                  <c:v>178</c:v>
                </c:pt>
                <c:pt idx="52">
                  <c:v>200</c:v>
                </c:pt>
                <c:pt idx="53">
                  <c:v>224</c:v>
                </c:pt>
                <c:pt idx="54">
                  <c:v>250</c:v>
                </c:pt>
                <c:pt idx="55">
                  <c:v>282</c:v>
                </c:pt>
                <c:pt idx="56">
                  <c:v>316</c:v>
                </c:pt>
                <c:pt idx="57">
                  <c:v>356</c:v>
                </c:pt>
                <c:pt idx="58">
                  <c:v>400</c:v>
                </c:pt>
                <c:pt idx="59">
                  <c:v>448</c:v>
                </c:pt>
                <c:pt idx="60">
                  <c:v>502</c:v>
                </c:pt>
                <c:pt idx="61">
                  <c:v>564</c:v>
                </c:pt>
                <c:pt idx="62">
                  <c:v>634</c:v>
                </c:pt>
                <c:pt idx="63">
                  <c:v>712</c:v>
                </c:pt>
                <c:pt idx="64">
                  <c:v>800</c:v>
                </c:pt>
                <c:pt idx="65">
                  <c:v>896</c:v>
                </c:pt>
                <c:pt idx="66">
                  <c:v>1006</c:v>
                </c:pt>
                <c:pt idx="67">
                  <c:v>1130</c:v>
                </c:pt>
                <c:pt idx="68">
                  <c:v>1268</c:v>
                </c:pt>
                <c:pt idx="69">
                  <c:v>1424</c:v>
                </c:pt>
                <c:pt idx="70">
                  <c:v>1600</c:v>
                </c:pt>
                <c:pt idx="71">
                  <c:v>1794</c:v>
                </c:pt>
                <c:pt idx="72">
                  <c:v>2014</c:v>
                </c:pt>
                <c:pt idx="73">
                  <c:v>2262</c:v>
                </c:pt>
                <c:pt idx="74">
                  <c:v>2538</c:v>
                </c:pt>
                <c:pt idx="75">
                  <c:v>2850</c:v>
                </c:pt>
                <c:pt idx="76">
                  <c:v>3200</c:v>
                </c:pt>
                <c:pt idx="77">
                  <c:v>3590</c:v>
                </c:pt>
                <c:pt idx="78">
                  <c:v>4030</c:v>
                </c:pt>
                <c:pt idx="79">
                  <c:v>4524</c:v>
                </c:pt>
                <c:pt idx="80">
                  <c:v>5078</c:v>
                </c:pt>
                <c:pt idx="81">
                  <c:v>5700</c:v>
                </c:pt>
                <c:pt idx="82">
                  <c:v>6400</c:v>
                </c:pt>
                <c:pt idx="83">
                  <c:v>7182</c:v>
                </c:pt>
                <c:pt idx="84">
                  <c:v>8062</c:v>
                </c:pt>
                <c:pt idx="85">
                  <c:v>9050</c:v>
                </c:pt>
                <c:pt idx="86">
                  <c:v>10158</c:v>
                </c:pt>
                <c:pt idx="87">
                  <c:v>11402</c:v>
                </c:pt>
                <c:pt idx="88">
                  <c:v>12800</c:v>
                </c:pt>
                <c:pt idx="89">
                  <c:v>14366</c:v>
                </c:pt>
                <c:pt idx="90">
                  <c:v>16126</c:v>
                </c:pt>
                <c:pt idx="91">
                  <c:v>18100</c:v>
                </c:pt>
                <c:pt idx="92">
                  <c:v>20318</c:v>
                </c:pt>
                <c:pt idx="93">
                  <c:v>22806</c:v>
                </c:pt>
                <c:pt idx="94">
                  <c:v>25600</c:v>
                </c:pt>
                <c:pt idx="95">
                  <c:v>28734</c:v>
                </c:pt>
                <c:pt idx="96">
                  <c:v>32252</c:v>
                </c:pt>
                <c:pt idx="97">
                  <c:v>36202</c:v>
                </c:pt>
                <c:pt idx="98">
                  <c:v>40636</c:v>
                </c:pt>
                <c:pt idx="99">
                  <c:v>45614</c:v>
                </c:pt>
                <c:pt idx="100">
                  <c:v>51200</c:v>
                </c:pt>
                <c:pt idx="101">
                  <c:v>57470</c:v>
                </c:pt>
                <c:pt idx="102">
                  <c:v>64506</c:v>
                </c:pt>
                <c:pt idx="103">
                  <c:v>72406</c:v>
                </c:pt>
                <c:pt idx="104">
                  <c:v>81274</c:v>
                </c:pt>
                <c:pt idx="105">
                  <c:v>91228</c:v>
                </c:pt>
                <c:pt idx="106">
                  <c:v>102400</c:v>
                </c:pt>
                <c:pt idx="107">
                  <c:v>114940</c:v>
                </c:pt>
                <c:pt idx="108">
                  <c:v>129014</c:v>
                </c:pt>
                <c:pt idx="109">
                  <c:v>144814</c:v>
                </c:pt>
                <c:pt idx="110">
                  <c:v>162548</c:v>
                </c:pt>
                <c:pt idx="111">
                  <c:v>182456</c:v>
                </c:pt>
                <c:pt idx="112">
                  <c:v>204800</c:v>
                </c:pt>
                <c:pt idx="113">
                  <c:v>229880</c:v>
                </c:pt>
                <c:pt idx="114">
                  <c:v>258030</c:v>
                </c:pt>
                <c:pt idx="115">
                  <c:v>289630</c:v>
                </c:pt>
                <c:pt idx="116">
                  <c:v>325098</c:v>
                </c:pt>
                <c:pt idx="117">
                  <c:v>364912</c:v>
                </c:pt>
                <c:pt idx="118">
                  <c:v>409600</c:v>
                </c:pt>
                <c:pt idx="119">
                  <c:v>459760</c:v>
                </c:pt>
                <c:pt idx="120">
                  <c:v>516062</c:v>
                </c:pt>
                <c:pt idx="121">
                  <c:v>579260</c:v>
                </c:pt>
                <c:pt idx="122">
                  <c:v>650198</c:v>
                </c:pt>
                <c:pt idx="123">
                  <c:v>729824</c:v>
                </c:pt>
                <c:pt idx="124">
                  <c:v>819198</c:v>
                </c:pt>
                <c:pt idx="125">
                  <c:v>919520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2-E341-9520-2ED52D5FD361}"/>
            </c:ext>
          </c:extLst>
        </c:ser>
        <c:ser>
          <c:idx val="17"/>
          <c:order val="6"/>
          <c:tx>
            <c:strRef>
              <c:f>Cumulative!$CH$2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Cumulative!$CH$3:$CH$2000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110</c:v>
                </c:pt>
                <c:pt idx="48">
                  <c:v>120</c:v>
                </c:pt>
                <c:pt idx="49">
                  <c:v>134</c:v>
                </c:pt>
                <c:pt idx="50">
                  <c:v>148</c:v>
                </c:pt>
                <c:pt idx="51">
                  <c:v>164</c:v>
                </c:pt>
                <c:pt idx="52">
                  <c:v>180</c:v>
                </c:pt>
                <c:pt idx="53">
                  <c:v>200</c:v>
                </c:pt>
                <c:pt idx="54">
                  <c:v>220</c:v>
                </c:pt>
                <c:pt idx="55">
                  <c:v>242</c:v>
                </c:pt>
                <c:pt idx="56">
                  <c:v>268</c:v>
                </c:pt>
                <c:pt idx="57">
                  <c:v>296</c:v>
                </c:pt>
                <c:pt idx="58">
                  <c:v>328</c:v>
                </c:pt>
                <c:pt idx="59">
                  <c:v>362</c:v>
                </c:pt>
                <c:pt idx="60">
                  <c:v>400</c:v>
                </c:pt>
                <c:pt idx="61">
                  <c:v>440</c:v>
                </c:pt>
                <c:pt idx="62">
                  <c:v>486</c:v>
                </c:pt>
                <c:pt idx="63">
                  <c:v>538</c:v>
                </c:pt>
                <c:pt idx="64">
                  <c:v>594</c:v>
                </c:pt>
                <c:pt idx="65">
                  <c:v>656</c:v>
                </c:pt>
                <c:pt idx="66">
                  <c:v>724</c:v>
                </c:pt>
                <c:pt idx="67">
                  <c:v>800</c:v>
                </c:pt>
                <c:pt idx="68">
                  <c:v>882</c:v>
                </c:pt>
                <c:pt idx="69">
                  <c:v>974</c:v>
                </c:pt>
                <c:pt idx="70">
                  <c:v>1076</c:v>
                </c:pt>
                <c:pt idx="71">
                  <c:v>1188</c:v>
                </c:pt>
                <c:pt idx="72">
                  <c:v>1312</c:v>
                </c:pt>
                <c:pt idx="73">
                  <c:v>1448</c:v>
                </c:pt>
                <c:pt idx="74">
                  <c:v>1600</c:v>
                </c:pt>
                <c:pt idx="75">
                  <c:v>1766</c:v>
                </c:pt>
                <c:pt idx="76">
                  <c:v>1950</c:v>
                </c:pt>
                <c:pt idx="77">
                  <c:v>2152</c:v>
                </c:pt>
                <c:pt idx="78">
                  <c:v>2376</c:v>
                </c:pt>
                <c:pt idx="79">
                  <c:v>2624</c:v>
                </c:pt>
                <c:pt idx="80">
                  <c:v>2898</c:v>
                </c:pt>
                <c:pt idx="81">
                  <c:v>3200</c:v>
                </c:pt>
                <c:pt idx="82">
                  <c:v>3532</c:v>
                </c:pt>
                <c:pt idx="83">
                  <c:v>3900</c:v>
                </c:pt>
                <c:pt idx="84">
                  <c:v>4306</c:v>
                </c:pt>
                <c:pt idx="85">
                  <c:v>4754</c:v>
                </c:pt>
                <c:pt idx="86">
                  <c:v>5250</c:v>
                </c:pt>
                <c:pt idx="87">
                  <c:v>5796</c:v>
                </c:pt>
                <c:pt idx="88">
                  <c:v>6400</c:v>
                </c:pt>
                <c:pt idx="89">
                  <c:v>7066</c:v>
                </c:pt>
                <c:pt idx="90">
                  <c:v>7800</c:v>
                </c:pt>
                <c:pt idx="91">
                  <c:v>8612</c:v>
                </c:pt>
                <c:pt idx="92">
                  <c:v>9510</c:v>
                </c:pt>
                <c:pt idx="93">
                  <c:v>10500</c:v>
                </c:pt>
                <c:pt idx="94">
                  <c:v>11592</c:v>
                </c:pt>
                <c:pt idx="95">
                  <c:v>12800</c:v>
                </c:pt>
                <c:pt idx="96">
                  <c:v>14132</c:v>
                </c:pt>
                <c:pt idx="97">
                  <c:v>15602</c:v>
                </c:pt>
                <c:pt idx="98">
                  <c:v>17226</c:v>
                </c:pt>
                <c:pt idx="99">
                  <c:v>19020</c:v>
                </c:pt>
                <c:pt idx="100">
                  <c:v>21000</c:v>
                </c:pt>
                <c:pt idx="101">
                  <c:v>23186</c:v>
                </c:pt>
                <c:pt idx="102">
                  <c:v>25600</c:v>
                </c:pt>
                <c:pt idx="103">
                  <c:v>28264</c:v>
                </c:pt>
                <c:pt idx="104">
                  <c:v>31206</c:v>
                </c:pt>
                <c:pt idx="105">
                  <c:v>34454</c:v>
                </c:pt>
                <c:pt idx="106">
                  <c:v>38040</c:v>
                </c:pt>
                <c:pt idx="107">
                  <c:v>42000</c:v>
                </c:pt>
                <c:pt idx="108">
                  <c:v>46372</c:v>
                </c:pt>
                <c:pt idx="109">
                  <c:v>51200</c:v>
                </c:pt>
                <c:pt idx="110">
                  <c:v>56528</c:v>
                </c:pt>
                <c:pt idx="111">
                  <c:v>62412</c:v>
                </c:pt>
                <c:pt idx="112">
                  <c:v>68910</c:v>
                </c:pt>
                <c:pt idx="113">
                  <c:v>76082</c:v>
                </c:pt>
                <c:pt idx="114">
                  <c:v>84002</c:v>
                </c:pt>
                <c:pt idx="115">
                  <c:v>92746</c:v>
                </c:pt>
                <c:pt idx="116">
                  <c:v>102400</c:v>
                </c:pt>
                <c:pt idx="117">
                  <c:v>113058</c:v>
                </c:pt>
                <c:pt idx="118">
                  <c:v>124826</c:v>
                </c:pt>
                <c:pt idx="119">
                  <c:v>137820</c:v>
                </c:pt>
                <c:pt idx="120">
                  <c:v>152164</c:v>
                </c:pt>
                <c:pt idx="121">
                  <c:v>168004</c:v>
                </c:pt>
                <c:pt idx="122">
                  <c:v>185492</c:v>
                </c:pt>
                <c:pt idx="123">
                  <c:v>204800</c:v>
                </c:pt>
                <c:pt idx="124">
                  <c:v>226116</c:v>
                </c:pt>
                <c:pt idx="125">
                  <c:v>249652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2-E341-9520-2ED52D5FD361}"/>
            </c:ext>
          </c:extLst>
        </c:ser>
        <c:ser>
          <c:idx val="14"/>
          <c:order val="7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63-3848-A1FA-B318B6F73551}"/>
            </c:ext>
          </c:extLst>
        </c:ser>
        <c:ser>
          <c:idx val="15"/>
          <c:order val="8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0-534C-B93B-7D9AFD067E0A}"/>
            </c:ext>
          </c:extLst>
        </c:ser>
        <c:ser>
          <c:idx val="0"/>
          <c:order val="9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5D-E043-B160-6F061FABDA50}"/>
            </c:ext>
          </c:extLst>
        </c:ser>
        <c:ser>
          <c:idx val="5"/>
          <c:order val="10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D-E043-B160-6F061FABDA50}"/>
            </c:ext>
          </c:extLst>
        </c:ser>
        <c:ser>
          <c:idx val="3"/>
          <c:order val="11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D-E043-B160-6F061FABDA50}"/>
            </c:ext>
          </c:extLst>
        </c:ser>
        <c:ser>
          <c:idx val="1"/>
          <c:order val="12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5D-E043-B160-6F061FABDA50}"/>
            </c:ext>
          </c:extLst>
        </c:ser>
        <c:ser>
          <c:idx val="2"/>
          <c:order val="13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D-E043-B160-6F061FABDA50}"/>
            </c:ext>
          </c:extLst>
        </c:ser>
        <c:ser>
          <c:idx val="7"/>
          <c:order val="1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75D-E043-B160-6F061FABDA50}"/>
            </c:ext>
          </c:extLst>
        </c:ser>
        <c:ser>
          <c:idx val="6"/>
          <c:order val="1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75D-E043-B160-6F061FABDA50}"/>
            </c:ext>
          </c:extLst>
        </c:ser>
        <c:ser>
          <c:idx val="8"/>
          <c:order val="16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75D-E043-B160-6F061FABDA50}"/>
            </c:ext>
          </c:extLst>
        </c:ser>
        <c:ser>
          <c:idx val="4"/>
          <c:order val="17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D-E043-B160-6F061FA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8-4C4A-81E6-2F8283BD424E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8-4C4A-81E6-2F8283BD424E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8-4C4A-81E6-2F8283BD424E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D18-4C4A-81E6-2F8283BD424E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D18-4C4A-81E6-2F8283BD424E}"/>
            </c:ext>
          </c:extLst>
        </c:ser>
        <c:ser>
          <c:idx val="6"/>
          <c:order val="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D18-4C4A-81E6-2F8283BD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D-7040-BA10-8C768F325E1F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D-7040-BA10-8C768F325E1F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D-7040-BA10-8C768F325E1F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D-7040-BA10-8C768F325E1F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D-7040-BA10-8C768F325E1F}"/>
            </c:ext>
          </c:extLst>
        </c:ser>
        <c:ser>
          <c:idx val="14"/>
          <c:order val="5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D-7040-BA10-8C768F325E1F}"/>
            </c:ext>
          </c:extLst>
        </c:ser>
        <c:ser>
          <c:idx val="15"/>
          <c:order val="6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D-7040-BA10-8C768F325E1F}"/>
            </c:ext>
          </c:extLst>
        </c:ser>
        <c:ser>
          <c:idx val="0"/>
          <c:order val="7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D-7040-BA10-8C768F325E1F}"/>
            </c:ext>
          </c:extLst>
        </c:ser>
        <c:ser>
          <c:idx val="5"/>
          <c:order val="8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D-7040-BA10-8C768F325E1F}"/>
            </c:ext>
          </c:extLst>
        </c:ser>
        <c:ser>
          <c:idx val="3"/>
          <c:order val="9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D-7040-BA10-8C768F325E1F}"/>
            </c:ext>
          </c:extLst>
        </c:ser>
        <c:ser>
          <c:idx val="2"/>
          <c:order val="10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D-7040-BA10-8C768F325E1F}"/>
            </c:ext>
          </c:extLst>
        </c:ser>
        <c:ser>
          <c:idx val="1"/>
          <c:order val="11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02D-7040-BA10-8C768F325E1F}"/>
            </c:ext>
          </c:extLst>
        </c:ser>
        <c:ser>
          <c:idx val="7"/>
          <c:order val="1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2D-7040-BA10-8C768F325E1F}"/>
            </c:ext>
          </c:extLst>
        </c:ser>
        <c:ser>
          <c:idx val="6"/>
          <c:order val="1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2D-7040-BA10-8C768F325E1F}"/>
            </c:ext>
          </c:extLst>
        </c:ser>
        <c:ser>
          <c:idx val="8"/>
          <c:order val="14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02D-7040-BA10-8C768F325E1F}"/>
            </c:ext>
          </c:extLst>
        </c:ser>
        <c:ser>
          <c:idx val="4"/>
          <c:order val="15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02D-7040-BA10-8C768F32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E-FE45-B13C-BCFBC234DCDC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E-FE45-B13C-BCFBC234DCDC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D2E-FE45-B13C-BCFBC234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E-074D-9B2D-4711DE7DEC79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E-074D-9B2D-4711DE7DEC79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E-074D-9B2D-4711DE7DEC79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AE-074D-9B2D-4711DE7DEC79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AE-074D-9B2D-4711DE7DEC79}"/>
            </c:ext>
          </c:extLst>
        </c:ser>
        <c:ser>
          <c:idx val="16"/>
          <c:order val="5"/>
          <c:tx>
            <c:strRef>
              <c:f>Cumulative!$EJ$2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rgbClr val="7CAFDD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Cumulative!$EJ$3:$EJ$2000</c:f>
              <c:numCache>
                <c:formatCode>General</c:formatCode>
                <c:ptCount val="1998"/>
                <c:pt idx="0">
                  <c:v>100</c:v>
                </c:pt>
                <c:pt idx="1">
                  <c:v>112</c:v>
                </c:pt>
                <c:pt idx="2">
                  <c:v>124</c:v>
                </c:pt>
                <c:pt idx="3">
                  <c:v>140</c:v>
                </c:pt>
                <c:pt idx="4">
                  <c:v>158</c:v>
                </c:pt>
                <c:pt idx="5">
                  <c:v>178</c:v>
                </c:pt>
                <c:pt idx="6">
                  <c:v>200</c:v>
                </c:pt>
                <c:pt idx="7">
                  <c:v>224</c:v>
                </c:pt>
                <c:pt idx="8">
                  <c:v>250</c:v>
                </c:pt>
                <c:pt idx="9">
                  <c:v>282</c:v>
                </c:pt>
                <c:pt idx="10">
                  <c:v>316</c:v>
                </c:pt>
                <c:pt idx="11">
                  <c:v>356</c:v>
                </c:pt>
                <c:pt idx="12">
                  <c:v>400</c:v>
                </c:pt>
                <c:pt idx="13">
                  <c:v>448</c:v>
                </c:pt>
                <c:pt idx="14">
                  <c:v>502</c:v>
                </c:pt>
                <c:pt idx="15">
                  <c:v>564</c:v>
                </c:pt>
                <c:pt idx="16">
                  <c:v>634</c:v>
                </c:pt>
                <c:pt idx="17">
                  <c:v>712</c:v>
                </c:pt>
                <c:pt idx="18">
                  <c:v>800</c:v>
                </c:pt>
                <c:pt idx="19">
                  <c:v>896</c:v>
                </c:pt>
                <c:pt idx="20">
                  <c:v>1006</c:v>
                </c:pt>
                <c:pt idx="21">
                  <c:v>1130</c:v>
                </c:pt>
                <c:pt idx="22">
                  <c:v>1268</c:v>
                </c:pt>
                <c:pt idx="23">
                  <c:v>1424</c:v>
                </c:pt>
                <c:pt idx="24">
                  <c:v>1600</c:v>
                </c:pt>
                <c:pt idx="25">
                  <c:v>1794</c:v>
                </c:pt>
                <c:pt idx="26">
                  <c:v>2014</c:v>
                </c:pt>
                <c:pt idx="27">
                  <c:v>2262</c:v>
                </c:pt>
                <c:pt idx="28">
                  <c:v>2538</c:v>
                </c:pt>
                <c:pt idx="29">
                  <c:v>2850</c:v>
                </c:pt>
                <c:pt idx="30">
                  <c:v>3200</c:v>
                </c:pt>
                <c:pt idx="31">
                  <c:v>3590</c:v>
                </c:pt>
                <c:pt idx="32">
                  <c:v>4030</c:v>
                </c:pt>
                <c:pt idx="33">
                  <c:v>4524</c:v>
                </c:pt>
                <c:pt idx="34">
                  <c:v>5078</c:v>
                </c:pt>
                <c:pt idx="35">
                  <c:v>5700</c:v>
                </c:pt>
                <c:pt idx="36">
                  <c:v>6400</c:v>
                </c:pt>
                <c:pt idx="37">
                  <c:v>7182</c:v>
                </c:pt>
                <c:pt idx="38">
                  <c:v>8062</c:v>
                </c:pt>
                <c:pt idx="39">
                  <c:v>9050</c:v>
                </c:pt>
                <c:pt idx="40">
                  <c:v>10158</c:v>
                </c:pt>
                <c:pt idx="41">
                  <c:v>11402</c:v>
                </c:pt>
                <c:pt idx="42">
                  <c:v>12800</c:v>
                </c:pt>
                <c:pt idx="43">
                  <c:v>14366</c:v>
                </c:pt>
                <c:pt idx="44">
                  <c:v>16126</c:v>
                </c:pt>
                <c:pt idx="45">
                  <c:v>18100</c:v>
                </c:pt>
                <c:pt idx="46">
                  <c:v>20318</c:v>
                </c:pt>
                <c:pt idx="47">
                  <c:v>22806</c:v>
                </c:pt>
                <c:pt idx="48">
                  <c:v>25600</c:v>
                </c:pt>
                <c:pt idx="49">
                  <c:v>28734</c:v>
                </c:pt>
                <c:pt idx="50">
                  <c:v>32252</c:v>
                </c:pt>
                <c:pt idx="51">
                  <c:v>36202</c:v>
                </c:pt>
                <c:pt idx="52">
                  <c:v>40636</c:v>
                </c:pt>
                <c:pt idx="53">
                  <c:v>45614</c:v>
                </c:pt>
                <c:pt idx="54">
                  <c:v>51200</c:v>
                </c:pt>
                <c:pt idx="55">
                  <c:v>57470</c:v>
                </c:pt>
                <c:pt idx="56">
                  <c:v>64506</c:v>
                </c:pt>
                <c:pt idx="57">
                  <c:v>72406</c:v>
                </c:pt>
                <c:pt idx="58">
                  <c:v>81274</c:v>
                </c:pt>
                <c:pt idx="59">
                  <c:v>91228</c:v>
                </c:pt>
                <c:pt idx="60">
                  <c:v>102400</c:v>
                </c:pt>
                <c:pt idx="61">
                  <c:v>114940</c:v>
                </c:pt>
                <c:pt idx="62">
                  <c:v>129014</c:v>
                </c:pt>
                <c:pt idx="63">
                  <c:v>144814</c:v>
                </c:pt>
                <c:pt idx="64">
                  <c:v>162548</c:v>
                </c:pt>
                <c:pt idx="65">
                  <c:v>182456</c:v>
                </c:pt>
                <c:pt idx="66">
                  <c:v>204800</c:v>
                </c:pt>
                <c:pt idx="67">
                  <c:v>229880</c:v>
                </c:pt>
                <c:pt idx="68">
                  <c:v>258030</c:v>
                </c:pt>
                <c:pt idx="69">
                  <c:v>289630</c:v>
                </c:pt>
                <c:pt idx="70">
                  <c:v>325098</c:v>
                </c:pt>
                <c:pt idx="71">
                  <c:v>364912</c:v>
                </c:pt>
                <c:pt idx="72">
                  <c:v>409600</c:v>
                </c:pt>
                <c:pt idx="73">
                  <c:v>459760</c:v>
                </c:pt>
                <c:pt idx="74">
                  <c:v>516062</c:v>
                </c:pt>
                <c:pt idx="75">
                  <c:v>579260</c:v>
                </c:pt>
                <c:pt idx="76">
                  <c:v>650198</c:v>
                </c:pt>
                <c:pt idx="77">
                  <c:v>729824</c:v>
                </c:pt>
                <c:pt idx="78">
                  <c:v>819198</c:v>
                </c:pt>
                <c:pt idx="79">
                  <c:v>919520</c:v>
                </c:pt>
                <c:pt idx="80">
                  <c:v>1032126</c:v>
                </c:pt>
                <c:pt idx="81">
                  <c:v>1158522</c:v>
                </c:pt>
                <c:pt idx="82">
                  <c:v>1300398</c:v>
                </c:pt>
                <c:pt idx="83">
                  <c:v>1459648</c:v>
                </c:pt>
                <c:pt idx="84">
                  <c:v>1638398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CAE-074D-9B2D-4711DE7DEC79}"/>
            </c:ext>
          </c:extLst>
        </c:ser>
        <c:ser>
          <c:idx val="17"/>
          <c:order val="6"/>
          <c:tx>
            <c:strRef>
              <c:f>Cumulative!$EK$2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rgbClr val="8CC168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Cumulative!$EK$3:$EK$2000</c:f>
              <c:numCache>
                <c:formatCode>General</c:formatCode>
                <c:ptCount val="1998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134</c:v>
                </c:pt>
                <c:pt idx="4">
                  <c:v>148</c:v>
                </c:pt>
                <c:pt idx="5">
                  <c:v>164</c:v>
                </c:pt>
                <c:pt idx="6">
                  <c:v>180</c:v>
                </c:pt>
                <c:pt idx="7">
                  <c:v>200</c:v>
                </c:pt>
                <c:pt idx="8">
                  <c:v>220</c:v>
                </c:pt>
                <c:pt idx="9">
                  <c:v>242</c:v>
                </c:pt>
                <c:pt idx="10">
                  <c:v>268</c:v>
                </c:pt>
                <c:pt idx="11">
                  <c:v>296</c:v>
                </c:pt>
                <c:pt idx="12">
                  <c:v>328</c:v>
                </c:pt>
                <c:pt idx="13">
                  <c:v>362</c:v>
                </c:pt>
                <c:pt idx="14">
                  <c:v>400</c:v>
                </c:pt>
                <c:pt idx="15">
                  <c:v>440</c:v>
                </c:pt>
                <c:pt idx="16">
                  <c:v>486</c:v>
                </c:pt>
                <c:pt idx="17">
                  <c:v>538</c:v>
                </c:pt>
                <c:pt idx="18">
                  <c:v>594</c:v>
                </c:pt>
                <c:pt idx="19">
                  <c:v>656</c:v>
                </c:pt>
                <c:pt idx="20">
                  <c:v>724</c:v>
                </c:pt>
                <c:pt idx="21">
                  <c:v>800</c:v>
                </c:pt>
                <c:pt idx="22">
                  <c:v>882</c:v>
                </c:pt>
                <c:pt idx="23">
                  <c:v>974</c:v>
                </c:pt>
                <c:pt idx="24">
                  <c:v>1076</c:v>
                </c:pt>
                <c:pt idx="25">
                  <c:v>1188</c:v>
                </c:pt>
                <c:pt idx="26">
                  <c:v>1312</c:v>
                </c:pt>
                <c:pt idx="27">
                  <c:v>1448</c:v>
                </c:pt>
                <c:pt idx="28">
                  <c:v>1600</c:v>
                </c:pt>
                <c:pt idx="29">
                  <c:v>1766</c:v>
                </c:pt>
                <c:pt idx="30">
                  <c:v>1950</c:v>
                </c:pt>
                <c:pt idx="31">
                  <c:v>2152</c:v>
                </c:pt>
                <c:pt idx="32">
                  <c:v>2376</c:v>
                </c:pt>
                <c:pt idx="33">
                  <c:v>2624</c:v>
                </c:pt>
                <c:pt idx="34">
                  <c:v>2898</c:v>
                </c:pt>
                <c:pt idx="35">
                  <c:v>3200</c:v>
                </c:pt>
                <c:pt idx="36">
                  <c:v>3532</c:v>
                </c:pt>
                <c:pt idx="37">
                  <c:v>3900</c:v>
                </c:pt>
                <c:pt idx="38">
                  <c:v>4306</c:v>
                </c:pt>
                <c:pt idx="39">
                  <c:v>4754</c:v>
                </c:pt>
                <c:pt idx="40">
                  <c:v>5250</c:v>
                </c:pt>
                <c:pt idx="41">
                  <c:v>5796</c:v>
                </c:pt>
                <c:pt idx="42">
                  <c:v>6400</c:v>
                </c:pt>
                <c:pt idx="43">
                  <c:v>7066</c:v>
                </c:pt>
                <c:pt idx="44">
                  <c:v>7800</c:v>
                </c:pt>
                <c:pt idx="45">
                  <c:v>8612</c:v>
                </c:pt>
                <c:pt idx="46">
                  <c:v>9510</c:v>
                </c:pt>
                <c:pt idx="47">
                  <c:v>10500</c:v>
                </c:pt>
                <c:pt idx="48">
                  <c:v>11592</c:v>
                </c:pt>
                <c:pt idx="49">
                  <c:v>12800</c:v>
                </c:pt>
                <c:pt idx="50">
                  <c:v>14132</c:v>
                </c:pt>
                <c:pt idx="51">
                  <c:v>15602</c:v>
                </c:pt>
                <c:pt idx="52">
                  <c:v>17226</c:v>
                </c:pt>
                <c:pt idx="53">
                  <c:v>19020</c:v>
                </c:pt>
                <c:pt idx="54">
                  <c:v>21000</c:v>
                </c:pt>
                <c:pt idx="55">
                  <c:v>23186</c:v>
                </c:pt>
                <c:pt idx="56">
                  <c:v>25600</c:v>
                </c:pt>
                <c:pt idx="57">
                  <c:v>28264</c:v>
                </c:pt>
                <c:pt idx="58">
                  <c:v>31206</c:v>
                </c:pt>
                <c:pt idx="59">
                  <c:v>34454</c:v>
                </c:pt>
                <c:pt idx="60">
                  <c:v>38040</c:v>
                </c:pt>
                <c:pt idx="61">
                  <c:v>42000</c:v>
                </c:pt>
                <c:pt idx="62">
                  <c:v>46372</c:v>
                </c:pt>
                <c:pt idx="63">
                  <c:v>51200</c:v>
                </c:pt>
                <c:pt idx="64">
                  <c:v>56528</c:v>
                </c:pt>
                <c:pt idx="65">
                  <c:v>62412</c:v>
                </c:pt>
                <c:pt idx="66">
                  <c:v>68910</c:v>
                </c:pt>
                <c:pt idx="67">
                  <c:v>76082</c:v>
                </c:pt>
                <c:pt idx="68">
                  <c:v>84002</c:v>
                </c:pt>
                <c:pt idx="69">
                  <c:v>92746</c:v>
                </c:pt>
                <c:pt idx="70">
                  <c:v>102400</c:v>
                </c:pt>
                <c:pt idx="71">
                  <c:v>113058</c:v>
                </c:pt>
                <c:pt idx="72">
                  <c:v>124826</c:v>
                </c:pt>
                <c:pt idx="73">
                  <c:v>137820</c:v>
                </c:pt>
                <c:pt idx="74">
                  <c:v>152164</c:v>
                </c:pt>
                <c:pt idx="75">
                  <c:v>168004</c:v>
                </c:pt>
                <c:pt idx="76">
                  <c:v>185492</c:v>
                </c:pt>
                <c:pt idx="77">
                  <c:v>204800</c:v>
                </c:pt>
                <c:pt idx="78">
                  <c:v>226116</c:v>
                </c:pt>
                <c:pt idx="79">
                  <c:v>249652</c:v>
                </c:pt>
                <c:pt idx="80">
                  <c:v>275640</c:v>
                </c:pt>
                <c:pt idx="81">
                  <c:v>304330</c:v>
                </c:pt>
                <c:pt idx="82">
                  <c:v>336008</c:v>
                </c:pt>
                <c:pt idx="83">
                  <c:v>370984</c:v>
                </c:pt>
                <c:pt idx="84">
                  <c:v>409600</c:v>
                </c:pt>
                <c:pt idx="85">
                  <c:v>452234</c:v>
                </c:pt>
                <c:pt idx="86">
                  <c:v>499306</c:v>
                </c:pt>
                <c:pt idx="87">
                  <c:v>551280</c:v>
                </c:pt>
                <c:pt idx="88">
                  <c:v>608662</c:v>
                </c:pt>
                <c:pt idx="89">
                  <c:v>672018</c:v>
                </c:pt>
                <c:pt idx="90">
                  <c:v>741968</c:v>
                </c:pt>
                <c:pt idx="91">
                  <c:v>819200</c:v>
                </c:pt>
                <c:pt idx="92">
                  <c:v>904470</c:v>
                </c:pt>
                <c:pt idx="93">
                  <c:v>998614</c:v>
                </c:pt>
                <c:pt idx="94">
                  <c:v>1102560</c:v>
                </c:pt>
                <c:pt idx="95">
                  <c:v>1217326</c:v>
                </c:pt>
                <c:pt idx="96">
                  <c:v>1344036</c:v>
                </c:pt>
                <c:pt idx="97">
                  <c:v>1483936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CAE-074D-9B2D-4711DE7DEC79}"/>
            </c:ext>
          </c:extLst>
        </c:ser>
        <c:ser>
          <c:idx val="14"/>
          <c:order val="7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AE-074D-9B2D-4711DE7DEC79}"/>
            </c:ext>
          </c:extLst>
        </c:ser>
        <c:ser>
          <c:idx val="15"/>
          <c:order val="8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AE-074D-9B2D-4711DE7DEC79}"/>
            </c:ext>
          </c:extLst>
        </c:ser>
        <c:ser>
          <c:idx val="0"/>
          <c:order val="9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E-074D-9B2D-4711DE7DEC79}"/>
            </c:ext>
          </c:extLst>
        </c:ser>
        <c:ser>
          <c:idx val="5"/>
          <c:order val="10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E-074D-9B2D-4711DE7DEC79}"/>
            </c:ext>
          </c:extLst>
        </c:ser>
        <c:ser>
          <c:idx val="3"/>
          <c:order val="1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E-074D-9B2D-4711DE7DEC79}"/>
            </c:ext>
          </c:extLst>
        </c:ser>
        <c:ser>
          <c:idx val="2"/>
          <c:order val="12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E-074D-9B2D-4711DE7DEC79}"/>
            </c:ext>
          </c:extLst>
        </c:ser>
        <c:ser>
          <c:idx val="1"/>
          <c:order val="13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CAE-074D-9B2D-4711DE7DEC79}"/>
            </c:ext>
          </c:extLst>
        </c:ser>
        <c:ser>
          <c:idx val="7"/>
          <c:order val="14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CAE-074D-9B2D-4711DE7DEC79}"/>
            </c:ext>
          </c:extLst>
        </c:ser>
        <c:ser>
          <c:idx val="6"/>
          <c:order val="15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CAE-074D-9B2D-4711DE7DEC79}"/>
            </c:ext>
          </c:extLst>
        </c:ser>
        <c:ser>
          <c:idx val="8"/>
          <c:order val="16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CAE-074D-9B2D-4711DE7DEC79}"/>
            </c:ext>
          </c:extLst>
        </c:ser>
        <c:ser>
          <c:idx val="4"/>
          <c:order val="17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CAE-074D-9B2D-4711DE7D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F-D741-8E8E-D8F6865EF2D5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DF-D741-8E8E-D8F6865EF2D5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2DF-D741-8E8E-D8F6865EF2D5}"/>
            </c:ext>
          </c:extLst>
        </c:ser>
        <c:ser>
          <c:idx val="6"/>
          <c:order val="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2DF-D741-8E8E-D8F6865EF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Cumulative!$BH$1</c:f>
              <c:strCache>
                <c:ptCount val="1"/>
                <c:pt idx="0">
                  <c:v>Days to double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Cumulative!$A$3:$A$100</c:f>
              <c:numCache>
                <c:formatCode>m/d/yy</c:formatCode>
                <c:ptCount val="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</c:numCache>
            </c:numRef>
          </c:cat>
          <c:val>
            <c:numRef>
              <c:f>Cumulative!$BI$3:$BI$100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11</c:v>
                </c:pt>
                <c:pt idx="39">
                  <c:v>11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C-B947-A2EC-07203089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370864"/>
        <c:axId val="1355440224"/>
      </c:lineChart>
      <c:dateAx>
        <c:axId val="1481370864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40224"/>
        <c:crosses val="autoZero"/>
        <c:auto val="1"/>
        <c:lblOffset val="100"/>
        <c:baseTimeUnit val="days"/>
      </c:dateAx>
      <c:valAx>
        <c:axId val="1355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Cumulative!$AN$1</c:f>
              <c:strCache>
                <c:ptCount val="1"/>
                <c:pt idx="0">
                  <c:v>Growth Factor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Cumulative!$AN$3:$AN$2000</c:f>
              <c:numCache>
                <c:formatCode>0.000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1.25</c:v>
                </c:pt>
                <c:pt idx="41">
                  <c:v>0.8</c:v>
                </c:pt>
                <c:pt idx="42">
                  <c:v>0.5</c:v>
                </c:pt>
                <c:pt idx="43">
                  <c:v>2.25</c:v>
                </c:pt>
                <c:pt idx="44">
                  <c:v>0.88888888888888884</c:v>
                </c:pt>
                <c:pt idx="45">
                  <c:v>1.5</c:v>
                </c:pt>
                <c:pt idx="46">
                  <c:v>1.6666666666666667</c:v>
                </c:pt>
                <c:pt idx="47">
                  <c:v>0.75</c:v>
                </c:pt>
                <c:pt idx="48">
                  <c:v>2</c:v>
                </c:pt>
                <c:pt idx="49">
                  <c:v>1.3666666666666667</c:v>
                </c:pt>
                <c:pt idx="50">
                  <c:v>1.2439024390243902</c:v>
                </c:pt>
                <c:pt idx="51">
                  <c:v>0.96078431372549022</c:v>
                </c:pt>
                <c:pt idx="52">
                  <c:v>1.5918367346938775</c:v>
                </c:pt>
                <c:pt idx="53">
                  <c:v>1</c:v>
                </c:pt>
                <c:pt idx="54">
                  <c:v>1.4487179487179487</c:v>
                </c:pt>
                <c:pt idx="55">
                  <c:v>1.2566371681415929</c:v>
                </c:pt>
                <c:pt idx="56">
                  <c:v>0.9859154929577465</c:v>
                </c:pt>
                <c:pt idx="57">
                  <c:v>1.5857142857142856</c:v>
                </c:pt>
                <c:pt idx="58">
                  <c:v>1.2702702702702702</c:v>
                </c:pt>
                <c:pt idx="59">
                  <c:v>1.1631205673758864</c:v>
                </c:pt>
                <c:pt idx="60">
                  <c:v>1.149390243902439</c:v>
                </c:pt>
                <c:pt idx="61">
                  <c:v>1.0079575596816976</c:v>
                </c:pt>
                <c:pt idx="62">
                  <c:v>0.97631578947368425</c:v>
                </c:pt>
                <c:pt idx="63">
                  <c:v>0.99730458221024254</c:v>
                </c:pt>
                <c:pt idx="64">
                  <c:v>1.2432432432432432</c:v>
                </c:pt>
                <c:pt idx="65">
                  <c:v>0.74782608695652175</c:v>
                </c:pt>
                <c:pt idx="66">
                  <c:v>0.77906976744186052</c:v>
                </c:pt>
                <c:pt idx="67">
                  <c:v>1.1529850746268657</c:v>
                </c:pt>
                <c:pt idx="68">
                  <c:v>0.98058252427184467</c:v>
                </c:pt>
                <c:pt idx="69">
                  <c:v>0.90099009900990101</c:v>
                </c:pt>
                <c:pt idx="70">
                  <c:v>0.82417582417582413</c:v>
                </c:pt>
                <c:pt idx="71">
                  <c:v>0.84444444444444444</c:v>
                </c:pt>
                <c:pt idx="72">
                  <c:v>0.74210526315789471</c:v>
                </c:pt>
                <c:pt idx="73">
                  <c:v>0.75886524822695034</c:v>
                </c:pt>
                <c:pt idx="74">
                  <c:v>1.1121495327102804</c:v>
                </c:pt>
                <c:pt idx="75">
                  <c:v>0.88235294117647056</c:v>
                </c:pt>
                <c:pt idx="76">
                  <c:v>0.80952380952380953</c:v>
                </c:pt>
                <c:pt idx="77">
                  <c:v>1.2470588235294118</c:v>
                </c:pt>
                <c:pt idx="78">
                  <c:v>0.73584905660377353</c:v>
                </c:pt>
                <c:pt idx="79">
                  <c:v>0.41025641025641024</c:v>
                </c:pt>
                <c:pt idx="80">
                  <c:v>1.28125</c:v>
                </c:pt>
                <c:pt idx="81">
                  <c:v>1.1951219512195121</c:v>
                </c:pt>
                <c:pt idx="82">
                  <c:v>0.69387755102040816</c:v>
                </c:pt>
                <c:pt idx="83">
                  <c:v>0.88235294117647056</c:v>
                </c:pt>
                <c:pt idx="84">
                  <c:v>1.5666666666666667</c:v>
                </c:pt>
                <c:pt idx="85">
                  <c:v>0.8936170212765957</c:v>
                </c:pt>
                <c:pt idx="86">
                  <c:v>1.0476190476190477</c:v>
                </c:pt>
                <c:pt idx="87">
                  <c:v>0.25</c:v>
                </c:pt>
                <c:pt idx="88">
                  <c:v>2</c:v>
                </c:pt>
                <c:pt idx="89">
                  <c:v>0.31818181818181818</c:v>
                </c:pt>
                <c:pt idx="90">
                  <c:v>0.8571428571428571</c:v>
                </c:pt>
                <c:pt idx="91">
                  <c:v>2.8333333333333335</c:v>
                </c:pt>
                <c:pt idx="92">
                  <c:v>1.2352941176470589</c:v>
                </c:pt>
                <c:pt idx="93">
                  <c:v>0.8571428571428571</c:v>
                </c:pt>
                <c:pt idx="94">
                  <c:v>0.3888888888888889</c:v>
                </c:pt>
                <c:pt idx="95">
                  <c:v>1.7142857142857142</c:v>
                </c:pt>
                <c:pt idx="96">
                  <c:v>1</c:v>
                </c:pt>
                <c:pt idx="97">
                  <c:v>0.83333333333333337</c:v>
                </c:pt>
                <c:pt idx="98">
                  <c:v>1.2</c:v>
                </c:pt>
                <c:pt idx="99">
                  <c:v>1.25</c:v>
                </c:pt>
                <c:pt idx="100">
                  <c:v>1.2</c:v>
                </c:pt>
                <c:pt idx="101">
                  <c:v>1.3333333333333333</c:v>
                </c:pt>
                <c:pt idx="102">
                  <c:v>1.0833333333333333</c:v>
                </c:pt>
                <c:pt idx="103">
                  <c:v>0.92307692307692313</c:v>
                </c:pt>
                <c:pt idx="104">
                  <c:v>0.83333333333333337</c:v>
                </c:pt>
                <c:pt idx="105">
                  <c:v>0.9</c:v>
                </c:pt>
                <c:pt idx="106">
                  <c:v>0.77777777777777779</c:v>
                </c:pt>
                <c:pt idx="107">
                  <c:v>1</c:v>
                </c:pt>
                <c:pt idx="108">
                  <c:v>0.35714285714285715</c:v>
                </c:pt>
                <c:pt idx="109">
                  <c:v>4.4000000000000004</c:v>
                </c:pt>
                <c:pt idx="110">
                  <c:v>0.54545454545454541</c:v>
                </c:pt>
                <c:pt idx="111">
                  <c:v>1.1666666666666667</c:v>
                </c:pt>
                <c:pt idx="112">
                  <c:v>2.1428571428571428</c:v>
                </c:pt>
                <c:pt idx="113">
                  <c:v>0.6</c:v>
                </c:pt>
                <c:pt idx="114">
                  <c:v>0.5</c:v>
                </c:pt>
                <c:pt idx="115">
                  <c:v>1</c:v>
                </c:pt>
                <c:pt idx="116">
                  <c:v>0.88888888888888884</c:v>
                </c:pt>
                <c:pt idx="117">
                  <c:v>1.375</c:v>
                </c:pt>
                <c:pt idx="118">
                  <c:v>0.18181818181818182</c:v>
                </c:pt>
                <c:pt idx="119">
                  <c:v>7.5</c:v>
                </c:pt>
                <c:pt idx="120">
                  <c:v>1</c:v>
                </c:pt>
                <c:pt idx="121">
                  <c:v>0.2</c:v>
                </c:pt>
                <c:pt idx="122">
                  <c:v>1.3333333333333333</c:v>
                </c:pt>
                <c:pt idx="123">
                  <c:v>3.75</c:v>
                </c:pt>
                <c:pt idx="124">
                  <c:v>0.4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BB4A-A4F1-A0F15ED2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4735"/>
        <c:axId val="82459567"/>
      </c:lineChart>
      <c:dateAx>
        <c:axId val="8225473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9567"/>
        <c:crosses val="autoZero"/>
        <c:auto val="1"/>
        <c:lblOffset val="100"/>
        <c:baseTimeUnit val="days"/>
      </c:dateAx>
      <c:valAx>
        <c:axId val="824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Active Cases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5955338232283E-2"/>
          <c:y val="8.5851270734301863E-2"/>
          <c:w val="0.95224341162362158"/>
          <c:h val="0.8158629073113749"/>
        </c:manualLayout>
      </c:layout>
      <c:lineChart>
        <c:grouping val="standard"/>
        <c:varyColors val="0"/>
        <c:ser>
          <c:idx val="0"/>
          <c:order val="0"/>
          <c:tx>
            <c:strRef>
              <c:f>Cumulative!$AO$1</c:f>
              <c:strCache>
                <c:ptCount val="1"/>
                <c:pt idx="0">
                  <c:v>Active 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Cumulative!$A$2:$A$2000</c:f>
              <c:numCache>
                <c:formatCode>m/d/yy</c:formatCode>
                <c:ptCount val="1999"/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</c:numCache>
            </c:numRef>
          </c:cat>
          <c:val>
            <c:numRef>
              <c:f>Cumulative!$AO$2:$AO$2000</c:f>
              <c:numCache>
                <c:formatCode>General</c:formatCode>
                <c:ptCount val="1999"/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14</c:v>
                </c:pt>
                <c:pt idx="39">
                  <c:v>18</c:v>
                </c:pt>
                <c:pt idx="40">
                  <c:v>17</c:v>
                </c:pt>
                <c:pt idx="41">
                  <c:v>27</c:v>
                </c:pt>
                <c:pt idx="42">
                  <c:v>35</c:v>
                </c:pt>
                <c:pt idx="43">
                  <c:v>39</c:v>
                </c:pt>
                <c:pt idx="44">
                  <c:v>48</c:v>
                </c:pt>
                <c:pt idx="45">
                  <c:v>56</c:v>
                </c:pt>
                <c:pt idx="46">
                  <c:v>68</c:v>
                </c:pt>
                <c:pt idx="47">
                  <c:v>88</c:v>
                </c:pt>
                <c:pt idx="48">
                  <c:v>103</c:v>
                </c:pt>
                <c:pt idx="49">
                  <c:v>133</c:v>
                </c:pt>
                <c:pt idx="50">
                  <c:v>171</c:v>
                </c:pt>
                <c:pt idx="51">
                  <c:v>221</c:v>
                </c:pt>
                <c:pt idx="52">
                  <c:v>264</c:v>
                </c:pt>
                <c:pt idx="53">
                  <c:v>342</c:v>
                </c:pt>
                <c:pt idx="54">
                  <c:v>420</c:v>
                </c:pt>
                <c:pt idx="55">
                  <c:v>532</c:v>
                </c:pt>
                <c:pt idx="56">
                  <c:v>672</c:v>
                </c:pt>
                <c:pt idx="57">
                  <c:v>811</c:v>
                </c:pt>
                <c:pt idx="58">
                  <c:v>1033</c:v>
                </c:pt>
                <c:pt idx="59">
                  <c:v>1252</c:v>
                </c:pt>
                <c:pt idx="60">
                  <c:v>1553</c:v>
                </c:pt>
                <c:pt idx="61">
                  <c:v>1913</c:v>
                </c:pt>
                <c:pt idx="62">
                  <c:v>2277</c:v>
                </c:pt>
                <c:pt idx="63">
                  <c:v>2617</c:v>
                </c:pt>
                <c:pt idx="64">
                  <c:v>2938</c:v>
                </c:pt>
                <c:pt idx="65">
                  <c:v>3378</c:v>
                </c:pt>
                <c:pt idx="66">
                  <c:v>3718</c:v>
                </c:pt>
                <c:pt idx="67">
                  <c:v>3916</c:v>
                </c:pt>
                <c:pt idx="68">
                  <c:v>4173</c:v>
                </c:pt>
                <c:pt idx="69">
                  <c:v>4397</c:v>
                </c:pt>
                <c:pt idx="70">
                  <c:v>4522</c:v>
                </c:pt>
                <c:pt idx="71">
                  <c:v>4684</c:v>
                </c:pt>
                <c:pt idx="72">
                  <c:v>4821</c:v>
                </c:pt>
                <c:pt idx="73">
                  <c:v>4830</c:v>
                </c:pt>
                <c:pt idx="74">
                  <c:v>4844</c:v>
                </c:pt>
                <c:pt idx="75">
                  <c:v>4843</c:v>
                </c:pt>
                <c:pt idx="76">
                  <c:v>4860</c:v>
                </c:pt>
                <c:pt idx="77">
                  <c:v>4417</c:v>
                </c:pt>
                <c:pt idx="78">
                  <c:v>4371</c:v>
                </c:pt>
                <c:pt idx="79">
                  <c:v>4325</c:v>
                </c:pt>
                <c:pt idx="80">
                  <c:v>4283</c:v>
                </c:pt>
                <c:pt idx="81">
                  <c:v>4170</c:v>
                </c:pt>
                <c:pt idx="82">
                  <c:v>4106</c:v>
                </c:pt>
                <c:pt idx="83">
                  <c:v>4054</c:v>
                </c:pt>
                <c:pt idx="84">
                  <c:v>4032</c:v>
                </c:pt>
                <c:pt idx="85">
                  <c:v>2613</c:v>
                </c:pt>
                <c:pt idx="86">
                  <c:v>2310</c:v>
                </c:pt>
                <c:pt idx="87">
                  <c:v>2289</c:v>
                </c:pt>
                <c:pt idx="88">
                  <c:v>2260</c:v>
                </c:pt>
                <c:pt idx="89">
                  <c:v>1861</c:v>
                </c:pt>
                <c:pt idx="90">
                  <c:v>1625</c:v>
                </c:pt>
                <c:pt idx="91">
                  <c:v>1542</c:v>
                </c:pt>
                <c:pt idx="92">
                  <c:v>1460</c:v>
                </c:pt>
                <c:pt idx="93">
                  <c:v>1242</c:v>
                </c:pt>
                <c:pt idx="94">
                  <c:v>1089</c:v>
                </c:pt>
                <c:pt idx="95">
                  <c:v>1049</c:v>
                </c:pt>
                <c:pt idx="96">
                  <c:v>1018</c:v>
                </c:pt>
                <c:pt idx="97">
                  <c:v>978</c:v>
                </c:pt>
                <c:pt idx="98">
                  <c:v>936</c:v>
                </c:pt>
                <c:pt idx="99">
                  <c:v>921</c:v>
                </c:pt>
                <c:pt idx="100">
                  <c:v>890</c:v>
                </c:pt>
                <c:pt idx="101">
                  <c:v>880</c:v>
                </c:pt>
                <c:pt idx="102">
                  <c:v>863</c:v>
                </c:pt>
                <c:pt idx="103">
                  <c:v>861</c:v>
                </c:pt>
                <c:pt idx="104">
                  <c:v>795</c:v>
                </c:pt>
                <c:pt idx="105">
                  <c:v>753</c:v>
                </c:pt>
                <c:pt idx="106">
                  <c:v>734</c:v>
                </c:pt>
                <c:pt idx="107">
                  <c:v>687</c:v>
                </c:pt>
                <c:pt idx="108">
                  <c:v>678</c:v>
                </c:pt>
                <c:pt idx="109">
                  <c:v>665</c:v>
                </c:pt>
                <c:pt idx="110">
                  <c:v>638</c:v>
                </c:pt>
                <c:pt idx="111">
                  <c:v>611</c:v>
                </c:pt>
                <c:pt idx="112">
                  <c:v>593</c:v>
                </c:pt>
                <c:pt idx="113">
                  <c:v>585</c:v>
                </c:pt>
                <c:pt idx="114">
                  <c:v>578</c:v>
                </c:pt>
                <c:pt idx="115">
                  <c:v>581</c:v>
                </c:pt>
                <c:pt idx="116">
                  <c:v>563</c:v>
                </c:pt>
                <c:pt idx="117">
                  <c:v>553</c:v>
                </c:pt>
                <c:pt idx="118">
                  <c:v>532</c:v>
                </c:pt>
                <c:pt idx="119">
                  <c:v>509</c:v>
                </c:pt>
                <c:pt idx="120">
                  <c:v>514</c:v>
                </c:pt>
                <c:pt idx="121">
                  <c:v>513</c:v>
                </c:pt>
                <c:pt idx="122">
                  <c:v>501</c:v>
                </c:pt>
                <c:pt idx="123">
                  <c:v>481</c:v>
                </c:pt>
                <c:pt idx="124">
                  <c:v>476</c:v>
                </c:pt>
                <c:pt idx="125">
                  <c:v>466</c:v>
                </c:pt>
                <c:pt idx="126">
                  <c:v>469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4-44C3-9EF6-9AF606404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471144"/>
        <c:axId val="845471472"/>
      </c:lineChart>
      <c:dateAx>
        <c:axId val="845471144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472"/>
        <c:crosses val="autoZero"/>
        <c:auto val="0"/>
        <c:lblOffset val="100"/>
        <c:baseTimeUnit val="days"/>
      </c:dateAx>
      <c:valAx>
        <c:axId val="8454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Cumulative!$AP$1:$AP$2</c:f>
              <c:strCache>
                <c:ptCount val="2"/>
                <c:pt idx="0">
                  <c:v>Without 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Cumulative!$AP$3:$AP$2000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41</c:v>
                </c:pt>
                <c:pt idx="45">
                  <c:v>46</c:v>
                </c:pt>
                <c:pt idx="46">
                  <c:v>52</c:v>
                </c:pt>
                <c:pt idx="47">
                  <c:v>63</c:v>
                </c:pt>
                <c:pt idx="48">
                  <c:v>80</c:v>
                </c:pt>
                <c:pt idx="49">
                  <c:v>107</c:v>
                </c:pt>
                <c:pt idx="50">
                  <c:v>138</c:v>
                </c:pt>
                <c:pt idx="51">
                  <c:v>165</c:v>
                </c:pt>
                <c:pt idx="52">
                  <c:v>206</c:v>
                </c:pt>
                <c:pt idx="53">
                  <c:v>245</c:v>
                </c:pt>
                <c:pt idx="54">
                  <c:v>301</c:v>
                </c:pt>
                <c:pt idx="55">
                  <c:v>403</c:v>
                </c:pt>
                <c:pt idx="56">
                  <c:v>497</c:v>
                </c:pt>
                <c:pt idx="57">
                  <c:v>636</c:v>
                </c:pt>
                <c:pt idx="58">
                  <c:v>821</c:v>
                </c:pt>
                <c:pt idx="59">
                  <c:v>1013</c:v>
                </c:pt>
                <c:pt idx="60">
                  <c:v>1241</c:v>
                </c:pt>
                <c:pt idx="61">
                  <c:v>1410</c:v>
                </c:pt>
                <c:pt idx="62">
                  <c:v>1591</c:v>
                </c:pt>
                <c:pt idx="63">
                  <c:v>1775</c:v>
                </c:pt>
                <c:pt idx="64">
                  <c:v>2023</c:v>
                </c:pt>
                <c:pt idx="65">
                  <c:v>2193</c:v>
                </c:pt>
                <c:pt idx="66">
                  <c:v>2334</c:v>
                </c:pt>
                <c:pt idx="67">
                  <c:v>2529</c:v>
                </c:pt>
                <c:pt idx="68">
                  <c:v>2682</c:v>
                </c:pt>
                <c:pt idx="69">
                  <c:v>2839</c:v>
                </c:pt>
                <c:pt idx="70">
                  <c:v>2973</c:v>
                </c:pt>
                <c:pt idx="71">
                  <c:v>3059</c:v>
                </c:pt>
                <c:pt idx="72">
                  <c:v>3113</c:v>
                </c:pt>
                <c:pt idx="73">
                  <c:v>3163</c:v>
                </c:pt>
                <c:pt idx="74">
                  <c:v>3233</c:v>
                </c:pt>
                <c:pt idx="75">
                  <c:v>3290</c:v>
                </c:pt>
                <c:pt idx="76">
                  <c:v>3336</c:v>
                </c:pt>
                <c:pt idx="77">
                  <c:v>3393</c:v>
                </c:pt>
                <c:pt idx="78">
                  <c:v>3446</c:v>
                </c:pt>
                <c:pt idx="79">
                  <c:v>3471</c:v>
                </c:pt>
                <c:pt idx="80">
                  <c:v>3503</c:v>
                </c:pt>
                <c:pt idx="81">
                  <c:v>3545</c:v>
                </c:pt>
                <c:pt idx="82">
                  <c:v>3563</c:v>
                </c:pt>
                <c:pt idx="83">
                  <c:v>3582</c:v>
                </c:pt>
                <c:pt idx="84">
                  <c:v>3600</c:v>
                </c:pt>
                <c:pt idx="85">
                  <c:v>3632</c:v>
                </c:pt>
                <c:pt idx="86">
                  <c:v>3655</c:v>
                </c:pt>
                <c:pt idx="87">
                  <c:v>3660</c:v>
                </c:pt>
                <c:pt idx="88">
                  <c:v>3676</c:v>
                </c:pt>
                <c:pt idx="89">
                  <c:v>3681</c:v>
                </c:pt>
                <c:pt idx="90">
                  <c:v>3682</c:v>
                </c:pt>
                <c:pt idx="91">
                  <c:v>3693</c:v>
                </c:pt>
                <c:pt idx="92">
                  <c:v>3702</c:v>
                </c:pt>
                <c:pt idx="93">
                  <c:v>3712</c:v>
                </c:pt>
                <c:pt idx="94">
                  <c:v>3717</c:v>
                </c:pt>
                <c:pt idx="95">
                  <c:v>3724</c:v>
                </c:pt>
                <c:pt idx="96">
                  <c:v>3729</c:v>
                </c:pt>
                <c:pt idx="97">
                  <c:v>3738</c:v>
                </c:pt>
                <c:pt idx="98">
                  <c:v>3741</c:v>
                </c:pt>
                <c:pt idx="99">
                  <c:v>3751</c:v>
                </c:pt>
                <c:pt idx="100">
                  <c:v>3765</c:v>
                </c:pt>
                <c:pt idx="101">
                  <c:v>3791</c:v>
                </c:pt>
                <c:pt idx="102">
                  <c:v>3815</c:v>
                </c:pt>
                <c:pt idx="103">
                  <c:v>3832</c:v>
                </c:pt>
                <c:pt idx="104">
                  <c:v>3850</c:v>
                </c:pt>
                <c:pt idx="105">
                  <c:v>3865</c:v>
                </c:pt>
                <c:pt idx="106">
                  <c:v>3875</c:v>
                </c:pt>
                <c:pt idx="107">
                  <c:v>3887</c:v>
                </c:pt>
                <c:pt idx="108">
                  <c:v>3892</c:v>
                </c:pt>
                <c:pt idx="109">
                  <c:v>3914</c:v>
                </c:pt>
                <c:pt idx="110">
                  <c:v>3920</c:v>
                </c:pt>
                <c:pt idx="111">
                  <c:v>3930</c:v>
                </c:pt>
                <c:pt idx="112">
                  <c:v>3952</c:v>
                </c:pt>
                <c:pt idx="113">
                  <c:v>3967</c:v>
                </c:pt>
                <c:pt idx="114">
                  <c:v>3975</c:v>
                </c:pt>
                <c:pt idx="115">
                  <c:v>3983</c:v>
                </c:pt>
                <c:pt idx="116">
                  <c:v>3989</c:v>
                </c:pt>
                <c:pt idx="117">
                  <c:v>3997</c:v>
                </c:pt>
                <c:pt idx="118">
                  <c:v>3998</c:v>
                </c:pt>
                <c:pt idx="119">
                  <c:v>4010</c:v>
                </c:pt>
                <c:pt idx="120">
                  <c:v>4024</c:v>
                </c:pt>
                <c:pt idx="121">
                  <c:v>4026</c:v>
                </c:pt>
                <c:pt idx="122">
                  <c:v>4027</c:v>
                </c:pt>
                <c:pt idx="123">
                  <c:v>4040</c:v>
                </c:pt>
                <c:pt idx="124">
                  <c:v>4049</c:v>
                </c:pt>
                <c:pt idx="125">
                  <c:v>4066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0F-414E-9296-AA01550F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E82162-F73B-4AA4-923A-C66A3F080BC0}">
  <sheetPr codeName="Chart6"/>
  <sheetViews>
    <sheetView zoomScale="16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24419A-B92E-BD4B-AA30-C8BA55D5E323}">
  <sheetPr codeName="Chart7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993C2-7BD7-5B43-BEE9-C92D63A13623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837B10-E18F-D94B-B5FE-C405E58B1F7C}">
  <sheetPr codeName="Chart9"/>
  <sheetViews>
    <sheetView zoomScale="16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E397B5-6600-6A49-8F79-132824558C54}">
  <sheetPr codeName="Chart10"/>
  <sheetViews>
    <sheetView zoomScale="16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417147-0B84-0044-A05D-B76681DC1A78}">
  <sheetPr codeName="Chart11"/>
  <sheetViews>
    <sheetView zoomScale="16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EEFFAD-D10E-A348-B20C-CCB87D288FA0}">
  <sheetPr codeName="Chart12"/>
  <sheetViews>
    <sheetView zoomScale="16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9F17BD-B8F7-0646-880D-140F2444211C}">
  <sheetPr codeName="Chart13"/>
  <sheetViews>
    <sheetView zoomScale="16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CC0877-AFF5-FE4A-90F3-CB33636CD65F}">
  <sheetPr codeName="Chart14"/>
  <sheetViews>
    <sheetView zoomScale="20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6DC90-9120-9549-9E82-49396625F1EC}">
  <sheetPr codeName="Chart15"/>
  <sheetViews>
    <sheetView zoomScale="14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7A99A-EB83-A34F-AC80-159B2491A098}">
  <sheetPr codeName="Chart16"/>
  <sheetViews>
    <sheetView zoomScale="166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E9FF74-EAAF-3D49-B1ED-EEAD40524E38}">
  <sheetPr codeName="Chart17"/>
  <sheetViews>
    <sheetView zoomScale="166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BAB4FA-8E2C-AE43-9F5B-14593FD37D6A}">
  <sheetPr codeName="Chart18"/>
  <sheetViews>
    <sheetView zoomScale="166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CD4946-4AA1-4E43-9DB7-D0739D9B181B}">
  <sheetPr codeName="Chart19"/>
  <sheetViews>
    <sheetView zoomScale="166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5635F-8E23-3B42-84BA-44A849B01009}">
  <sheetPr codeName="Chart20"/>
  <sheetViews>
    <sheetView zoomScale="166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A0997B-1966-894C-A562-91339A30ADFA}">
  <sheetPr codeName="Chart21"/>
  <sheetViews>
    <sheetView zoomScale="166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86A02-3FFC-4149-94D2-04C749D50768}">
  <sheetPr codeName="Chart22"/>
  <sheetViews>
    <sheetView zoomScale="166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C6D709-DCA4-A741-8943-D849E02C7A6C}">
  <sheetPr codeName="Chart23"/>
  <sheetViews>
    <sheetView zoomScale="166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5487D3-77C2-4C2D-A654-5CDCA47F16B4}">
  <sheetPr codeName="Chart24"/>
  <sheetViews>
    <sheetView zoomScale="166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020011-01B7-E947-BCA6-8A7BE13FE264}">
  <sheetPr codeName="Chart25"/>
  <sheetViews>
    <sheetView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0B8A5-9815-4D50-9BA8-C7BADEACA0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6EA8C-84E1-B843-9C0F-DD4C73027C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A9665-CB75-014A-BD91-C72A081622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D390C-3096-8845-9293-B0A0E88592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73CA8-1150-904A-AD6B-B1DBF8CFCD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0B6DE-5DBF-1243-8D48-B8E7D2A6FA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CE35-61BD-2F4C-9864-4C025D2B6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1854F-AF6C-CE43-8A46-DEBAE95273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803D-BF74-0942-9B5F-39ED19184C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FE0FF-8103-0C43-B9A9-D3E0945D0A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CB098-B405-9C44-91D8-7D12548F3D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3E55B-6C50-934E-A64B-21910C2F4A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BE0E-8FFF-334B-8BAB-DA4A2B57BC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10C33-96A4-3542-A71F-95F895C337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0E23-9A2C-7F4C-87D5-669A5994CF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C117E-CD98-C34E-9EBE-5CB1143046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651E-2E5B-9140-AD92-A5D6CD2EC3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92BF4-8EEC-C14E-8278-4A30C33969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762F1-9F16-4016-B625-5118A40690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56CA4-32CC-EA41-A3F7-C885EE8D80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NewSouthWalesHealth" TargetMode="External"/><Relationship Id="rId13" Type="http://schemas.openxmlformats.org/officeDocument/2006/relationships/hyperlink" Target="https://www.health.qld.gov.au/news-events/doh-media-releases" TargetMode="External"/><Relationship Id="rId18" Type="http://schemas.openxmlformats.org/officeDocument/2006/relationships/hyperlink" Target="https://twitter.com/WAHealth" TargetMode="External"/><Relationship Id="rId3" Type="http://schemas.openxmlformats.org/officeDocument/2006/relationships/hyperlink" Target="https://twitter.com/NSWHealth" TargetMode="External"/><Relationship Id="rId21" Type="http://schemas.openxmlformats.org/officeDocument/2006/relationships/hyperlink" Target="https://www.health.gov.au/news/health-alerts/novel-coronavirus-2019-ncov-health-alert" TargetMode="External"/><Relationship Id="rId7" Type="http://schemas.openxmlformats.org/officeDocument/2006/relationships/hyperlink" Target="https://www.facebook.com/ACTHealthDirectorate" TargetMode="External"/><Relationship Id="rId12" Type="http://schemas.openxmlformats.org/officeDocument/2006/relationships/hyperlink" Target="http://conditions.health.qld.gov.au/HealthCondition/condition/14/217/838/novel-coronavirus-covid-19" TargetMode="External"/><Relationship Id="rId17" Type="http://schemas.openxmlformats.org/officeDocument/2006/relationships/hyperlink" Target="https://ww2.health.wa.gov.au/News/Media-releases-listing-page" TargetMode="External"/><Relationship Id="rId25" Type="http://schemas.openxmlformats.org/officeDocument/2006/relationships/hyperlink" Target="https://covid-19-au.com/" TargetMode="External"/><Relationship Id="rId2" Type="http://schemas.openxmlformats.org/officeDocument/2006/relationships/hyperlink" Target="https://www.health.nsw.gov.au/news/Pages/2020-nsw-health.aspx" TargetMode="External"/><Relationship Id="rId16" Type="http://schemas.openxmlformats.org/officeDocument/2006/relationships/hyperlink" Target="https://www.dhhs.tas.gov.au/news/2020" TargetMode="External"/><Relationship Id="rId20" Type="http://schemas.openxmlformats.org/officeDocument/2006/relationships/hyperlink" Target="https://twitter.com/VicGovDHHS" TargetMode="External"/><Relationship Id="rId1" Type="http://schemas.openxmlformats.org/officeDocument/2006/relationships/hyperlink" Target="https://health.act.gov.au/public-health-alert/updated-information-about-covid-19" TargetMode="External"/><Relationship Id="rId6" Type="http://schemas.openxmlformats.org/officeDocument/2006/relationships/hyperlink" Target="https://twitter.com/ACTHealth" TargetMode="External"/><Relationship Id="rId11" Type="http://schemas.openxmlformats.org/officeDocument/2006/relationships/hyperlink" Target="https://www.facebook.com/sahealth" TargetMode="External"/><Relationship Id="rId24" Type="http://schemas.openxmlformats.org/officeDocument/2006/relationships/hyperlink" Target="https://www.covid19.act.gov.au/" TargetMode="External"/><Relationship Id="rId5" Type="http://schemas.openxmlformats.org/officeDocument/2006/relationships/hyperlink" Target="https://securent.nt.gov.au/alerts/coronavirus-covid-19-updates" TargetMode="External"/><Relationship Id="rId15" Type="http://schemas.openxmlformats.org/officeDocument/2006/relationships/hyperlink" Target="https://www.facebook.com/QLDHealth/" TargetMode="External"/><Relationship Id="rId23" Type="http://schemas.openxmlformats.org/officeDocument/2006/relationships/hyperlink" Target="https://www.health.gov.au/news/health-alerts/novel-coronavirus-2019-ncov-health-alert/coronavirus-covid-19-current-situation-and-case-numbers" TargetMode="External"/><Relationship Id="rId10" Type="http://schemas.openxmlformats.org/officeDocument/2006/relationships/hyperlink" Target="https://twitter.com/SAHealth" TargetMode="External"/><Relationship Id="rId19" Type="http://schemas.openxmlformats.org/officeDocument/2006/relationships/hyperlink" Target="https://www2.health.vic.gov.au/about/media-centre/mediareleases" TargetMode="External"/><Relationship Id="rId4" Type="http://schemas.openxmlformats.org/officeDocument/2006/relationships/hyperlink" Target="https://health.nt.gov.au/health-alerts/novel-coronavirus-covid-19" TargetMode="External"/><Relationship Id="rId9" Type="http://schemas.openxmlformats.org/officeDocument/2006/relationships/hyperlink" Target="https://www.sahealth.sa.gov.au/wps/wcm/connect/public+content/sa+health+internet/about+us/news+and+media/all+media+releases" TargetMode="External"/><Relationship Id="rId14" Type="http://schemas.openxmlformats.org/officeDocument/2006/relationships/hyperlink" Target="https://twitter.com/qldhealthnews" TargetMode="External"/><Relationship Id="rId22" Type="http://schemas.openxmlformats.org/officeDocument/2006/relationships/hyperlink" Target="https://www.facebook.com/HealthyW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E41B-0E36-2141-B22D-FF546E770A0D}">
  <sheetPr codeName="Sheet1"/>
  <dimension ref="A1:D46"/>
  <sheetViews>
    <sheetView zoomScaleNormal="150" zoomScaleSheetLayoutView="100" workbookViewId="0">
      <selection activeCell="A28" sqref="A28"/>
    </sheetView>
  </sheetViews>
  <sheetFormatPr baseColWidth="10" defaultColWidth="8.83203125" defaultRowHeight="16" x14ac:dyDescent="0.2"/>
  <cols>
    <col min="1" max="1" width="17.5" style="1" bestFit="1" customWidth="1"/>
    <col min="2" max="2" width="22.1640625" style="1" bestFit="1" customWidth="1"/>
    <col min="3" max="3" width="122.83203125" style="1" bestFit="1" customWidth="1"/>
    <col min="4" max="4" width="28.1640625" style="2" customWidth="1"/>
    <col min="5" max="16384" width="8.83203125" style="1"/>
  </cols>
  <sheetData>
    <row r="1" spans="1:4" x14ac:dyDescent="0.2">
      <c r="A1" s="1" t="s">
        <v>52</v>
      </c>
      <c r="B1" s="1" t="s">
        <v>53</v>
      </c>
      <c r="C1" s="1" t="s">
        <v>54</v>
      </c>
    </row>
    <row r="2" spans="1:4" x14ac:dyDescent="0.2">
      <c r="A2" s="1" t="s">
        <v>1</v>
      </c>
      <c r="B2" s="1" t="s">
        <v>22</v>
      </c>
      <c r="C2" s="3" t="s">
        <v>217</v>
      </c>
    </row>
    <row r="3" spans="1:4" x14ac:dyDescent="0.2">
      <c r="B3" s="1" t="s">
        <v>25</v>
      </c>
      <c r="C3" s="3" t="s">
        <v>32</v>
      </c>
    </row>
    <row r="4" spans="1:4" x14ac:dyDescent="0.2">
      <c r="B4" s="1" t="s">
        <v>33</v>
      </c>
      <c r="C4" s="3" t="s">
        <v>34</v>
      </c>
    </row>
    <row r="5" spans="1:4" ht="17" x14ac:dyDescent="0.2">
      <c r="B5" s="1" t="s">
        <v>22</v>
      </c>
      <c r="C5" s="3" t="s">
        <v>21</v>
      </c>
      <c r="D5" s="2" t="s">
        <v>218</v>
      </c>
    </row>
    <row r="7" spans="1:4" x14ac:dyDescent="0.2">
      <c r="A7" s="1" t="s">
        <v>2</v>
      </c>
      <c r="B7" s="1" t="s">
        <v>23</v>
      </c>
      <c r="C7" s="3" t="s">
        <v>24</v>
      </c>
    </row>
    <row r="8" spans="1:4" x14ac:dyDescent="0.2">
      <c r="B8" s="1" t="s">
        <v>25</v>
      </c>
      <c r="C8" s="3" t="s">
        <v>26</v>
      </c>
    </row>
    <row r="9" spans="1:4" x14ac:dyDescent="0.2">
      <c r="B9" s="1" t="s">
        <v>33</v>
      </c>
      <c r="C9" s="3" t="s">
        <v>35</v>
      </c>
    </row>
    <row r="11" spans="1:4" x14ac:dyDescent="0.2">
      <c r="A11" s="1" t="s">
        <v>3</v>
      </c>
      <c r="B11" s="1" t="s">
        <v>220</v>
      </c>
      <c r="C11" s="1" t="s">
        <v>221</v>
      </c>
    </row>
    <row r="12" spans="1:4" ht="17" x14ac:dyDescent="0.2">
      <c r="B12" s="1" t="s">
        <v>27</v>
      </c>
      <c r="C12" s="3" t="s">
        <v>28</v>
      </c>
      <c r="D12" s="2" t="s">
        <v>219</v>
      </c>
    </row>
    <row r="13" spans="1:4" x14ac:dyDescent="0.2">
      <c r="B13" s="1" t="s">
        <v>29</v>
      </c>
      <c r="C13" s="3" t="s">
        <v>30</v>
      </c>
    </row>
    <row r="15" spans="1:4" x14ac:dyDescent="0.2">
      <c r="A15" s="1" t="s">
        <v>39</v>
      </c>
      <c r="B15" s="1" t="s">
        <v>23</v>
      </c>
      <c r="C15" s="3" t="s">
        <v>44</v>
      </c>
    </row>
    <row r="16" spans="1:4" x14ac:dyDescent="0.2">
      <c r="B16" s="1" t="s">
        <v>25</v>
      </c>
      <c r="C16" s="3" t="s">
        <v>45</v>
      </c>
    </row>
    <row r="17" spans="1:4" x14ac:dyDescent="0.2">
      <c r="B17" s="1" t="s">
        <v>33</v>
      </c>
      <c r="C17" s="3" t="s">
        <v>46</v>
      </c>
    </row>
    <row r="18" spans="1:4" ht="17" x14ac:dyDescent="0.2">
      <c r="B18" s="1" t="s">
        <v>58</v>
      </c>
      <c r="C18" s="3" t="s">
        <v>43</v>
      </c>
      <c r="D18" s="2" t="s">
        <v>59</v>
      </c>
    </row>
    <row r="20" spans="1:4" x14ac:dyDescent="0.2">
      <c r="A20" s="1" t="s">
        <v>4</v>
      </c>
      <c r="B20" s="1" t="s">
        <v>31</v>
      </c>
      <c r="C20" s="3" t="s">
        <v>36</v>
      </c>
    </row>
    <row r="21" spans="1:4" x14ac:dyDescent="0.2">
      <c r="B21" s="1" t="s">
        <v>25</v>
      </c>
      <c r="C21" s="3" t="s">
        <v>37</v>
      </c>
    </row>
    <row r="22" spans="1:4" x14ac:dyDescent="0.2">
      <c r="B22" s="1" t="s">
        <v>33</v>
      </c>
      <c r="C22" s="3" t="s">
        <v>38</v>
      </c>
    </row>
    <row r="24" spans="1:4" x14ac:dyDescent="0.2">
      <c r="A24" s="1" t="s">
        <v>40</v>
      </c>
      <c r="B24" s="1" t="s">
        <v>23</v>
      </c>
      <c r="C24" s="3" t="s">
        <v>47</v>
      </c>
    </row>
    <row r="25" spans="1:4" x14ac:dyDescent="0.2">
      <c r="B25" s="1" t="s">
        <v>222</v>
      </c>
      <c r="C25" s="3" t="s">
        <v>223</v>
      </c>
    </row>
    <row r="26" spans="1:4" x14ac:dyDescent="0.2">
      <c r="B26" s="1" t="s">
        <v>224</v>
      </c>
      <c r="C26" s="3" t="s">
        <v>225</v>
      </c>
    </row>
    <row r="27" spans="1:4" x14ac:dyDescent="0.2">
      <c r="B27" s="1" t="s">
        <v>33</v>
      </c>
      <c r="C27" s="3" t="s">
        <v>226</v>
      </c>
    </row>
    <row r="29" spans="1:4" x14ac:dyDescent="0.2">
      <c r="A29" s="1" t="s">
        <v>42</v>
      </c>
      <c r="B29" s="1" t="s">
        <v>230</v>
      </c>
      <c r="C29" s="3" t="s">
        <v>228</v>
      </c>
    </row>
    <row r="30" spans="1:4" x14ac:dyDescent="0.2">
      <c r="B30" s="1" t="s">
        <v>231</v>
      </c>
      <c r="C30" s="3" t="s">
        <v>229</v>
      </c>
    </row>
    <row r="31" spans="1:4" x14ac:dyDescent="0.2">
      <c r="B31" s="1" t="s">
        <v>25</v>
      </c>
      <c r="C31" s="3" t="s">
        <v>51</v>
      </c>
    </row>
    <row r="32" spans="1:4" x14ac:dyDescent="0.2">
      <c r="B32" s="1" t="s">
        <v>33</v>
      </c>
      <c r="C32" s="3" t="s">
        <v>242</v>
      </c>
    </row>
    <row r="33" spans="1:4" ht="34" x14ac:dyDescent="0.2">
      <c r="B33" s="1" t="s">
        <v>23</v>
      </c>
      <c r="C33" s="3" t="s">
        <v>50</v>
      </c>
      <c r="D33" s="2" t="s">
        <v>227</v>
      </c>
    </row>
    <row r="35" spans="1:4" x14ac:dyDescent="0.2">
      <c r="A35" s="1" t="s">
        <v>41</v>
      </c>
      <c r="B35" s="1" t="s">
        <v>23</v>
      </c>
      <c r="C35" s="3" t="s">
        <v>48</v>
      </c>
    </row>
    <row r="36" spans="1:4" x14ac:dyDescent="0.2">
      <c r="B36" s="1" t="s">
        <v>25</v>
      </c>
      <c r="C36" s="3" t="s">
        <v>49</v>
      </c>
    </row>
    <row r="37" spans="1:4" x14ac:dyDescent="0.2">
      <c r="B37" s="1" t="s">
        <v>33</v>
      </c>
      <c r="C37" s="3" t="s">
        <v>64</v>
      </c>
    </row>
    <row r="39" spans="1:4" ht="17" x14ac:dyDescent="0.2">
      <c r="A39" s="1" t="s">
        <v>55</v>
      </c>
      <c r="B39" s="1" t="s">
        <v>56</v>
      </c>
      <c r="C39" s="3" t="s">
        <v>57</v>
      </c>
      <c r="D39" s="2" t="s">
        <v>59</v>
      </c>
    </row>
    <row r="40" spans="1:4" ht="34" x14ac:dyDescent="0.2">
      <c r="B40" s="1" t="s">
        <v>101</v>
      </c>
      <c r="C40" s="3" t="s">
        <v>102</v>
      </c>
      <c r="D40" s="2" t="s">
        <v>60</v>
      </c>
    </row>
    <row r="41" spans="1:4" ht="34" x14ac:dyDescent="0.2">
      <c r="B41" s="1" t="s">
        <v>233</v>
      </c>
      <c r="C41" s="3" t="s">
        <v>232</v>
      </c>
      <c r="D41" s="2" t="s">
        <v>234</v>
      </c>
    </row>
    <row r="42" spans="1:4" x14ac:dyDescent="0.2">
      <c r="B42" s="1" t="s">
        <v>25</v>
      </c>
      <c r="C42" s="3" t="s">
        <v>80</v>
      </c>
    </row>
    <row r="44" spans="1:4" x14ac:dyDescent="0.2">
      <c r="A44" s="1" t="s">
        <v>114</v>
      </c>
      <c r="B44" s="1" t="s">
        <v>115</v>
      </c>
      <c r="C44" s="3" t="s">
        <v>113</v>
      </c>
    </row>
    <row r="45" spans="1:4" x14ac:dyDescent="0.2">
      <c r="C45" s="3"/>
    </row>
    <row r="46" spans="1:4" ht="17" x14ac:dyDescent="0.2">
      <c r="A46" s="1" t="s">
        <v>235</v>
      </c>
      <c r="B46" s="1" t="s">
        <v>237</v>
      </c>
      <c r="C46" s="3" t="s">
        <v>236</v>
      </c>
      <c r="D46" s="2" t="s">
        <v>238</v>
      </c>
    </row>
  </sheetData>
  <hyperlinks>
    <hyperlink ref="C5" r:id="rId1" xr:uid="{F9ACC1B8-C67C-1B4A-B320-D0FCE23C3D90}"/>
    <hyperlink ref="C7" r:id="rId2" xr:uid="{51347AC9-9DA5-9C48-9E4D-5642CC830821}"/>
    <hyperlink ref="C8" r:id="rId3" xr:uid="{905E9D84-5C98-D94B-88E9-6DFECFB5D0D9}"/>
    <hyperlink ref="C12" r:id="rId4" xr:uid="{FD22DB92-FF1D-F544-AEA4-781CB60BD263}"/>
    <hyperlink ref="C13" r:id="rId5" xr:uid="{921609FB-B970-A947-B1F4-D09F9EAA9CB5}"/>
    <hyperlink ref="C3" r:id="rId6" xr:uid="{3F9419AB-136B-8A42-AB5A-DD9C958A9270}"/>
    <hyperlink ref="C4" r:id="rId7" xr:uid="{5C85C565-AEA0-6942-B24E-9EE5A8084F74}"/>
    <hyperlink ref="C9" r:id="rId8" xr:uid="{5CB3704B-FFA7-8B45-B2C4-61C23C04B8A2}"/>
    <hyperlink ref="C20" r:id="rId9" xr:uid="{44185A73-6F13-F247-AB76-EB3BE3083EBA}"/>
    <hyperlink ref="C21" r:id="rId10" xr:uid="{98824CBD-7D7A-BD43-BDD6-88E4DE0FB2AD}"/>
    <hyperlink ref="C22" r:id="rId11" xr:uid="{CC69BA96-3036-1645-8C20-93C8FA89D6E9}"/>
    <hyperlink ref="C18" r:id="rId12" xr:uid="{AACFD4CF-BB21-874F-85E9-20C402EA2E2E}"/>
    <hyperlink ref="C15" r:id="rId13" xr:uid="{731665A7-3BD6-7848-923C-BA8945C1FA97}"/>
    <hyperlink ref="C16" r:id="rId14" xr:uid="{E951B6B8-CE49-EF4D-A830-8CC190D40771}"/>
    <hyperlink ref="C17" r:id="rId15" xr:uid="{AFE56D18-9D7A-C44C-A165-070FD3B16289}"/>
    <hyperlink ref="C24" r:id="rId16" xr:uid="{4D03143E-A70D-8C48-B698-DA6E3EB28AE8}"/>
    <hyperlink ref="C35" r:id="rId17" xr:uid="{413C84B7-E1C2-774D-8B09-05FD1B829482}"/>
    <hyperlink ref="C36" r:id="rId18" xr:uid="{C38F2CE8-48F2-524C-8925-44C735702834}"/>
    <hyperlink ref="C33" r:id="rId19" xr:uid="{1DF66D07-7C9E-1F40-9914-DAB538EE6359}"/>
    <hyperlink ref="C31" r:id="rId20" xr:uid="{2541CBDE-4076-1147-B928-ACFD7BA56906}"/>
    <hyperlink ref="C39" r:id="rId21" xr:uid="{8EEFD09E-CE69-4049-B10C-D30EA400D9D7}"/>
    <hyperlink ref="C37" r:id="rId22" xr:uid="{62D8E6EC-80C0-B240-B527-42ED98B5A6E4}"/>
    <hyperlink ref="C40" r:id="rId23" xr:uid="{3B7E89E7-E2C2-9D45-BF70-F257875444ED}"/>
    <hyperlink ref="C2" r:id="rId24" xr:uid="{08E76327-3306-7B44-A766-95E9FFA812F8}"/>
    <hyperlink ref="C46" r:id="rId25" xr:uid="{3BC6EB19-E4B1-2148-A0F9-693C7B5223B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0498-B13A-3F44-9F82-349791E8BD3C}">
  <sheetPr codeName="Sheet2"/>
  <dimension ref="A1:C145"/>
  <sheetViews>
    <sheetView tabSelected="1" topLeftCell="A129" zoomScaleNormal="150" zoomScaleSheetLayoutView="100" workbookViewId="0">
      <selection activeCell="A146" sqref="A146"/>
    </sheetView>
  </sheetViews>
  <sheetFormatPr baseColWidth="10" defaultColWidth="8.83203125" defaultRowHeight="16" x14ac:dyDescent="0.2"/>
  <cols>
    <col min="1" max="16384" width="8.83203125" style="1"/>
  </cols>
  <sheetData>
    <row r="1" spans="1:3" x14ac:dyDescent="0.2">
      <c r="A1" s="1" t="s">
        <v>0</v>
      </c>
      <c r="B1" s="1" t="s">
        <v>61</v>
      </c>
      <c r="C1" s="1" t="s">
        <v>62</v>
      </c>
    </row>
    <row r="2" spans="1:3" x14ac:dyDescent="0.2">
      <c r="A2" s="4">
        <v>43899</v>
      </c>
      <c r="B2" s="1" t="s">
        <v>243</v>
      </c>
      <c r="C2" s="1" t="s">
        <v>244</v>
      </c>
    </row>
    <row r="3" spans="1:3" x14ac:dyDescent="0.2">
      <c r="A3" s="4">
        <v>43902</v>
      </c>
      <c r="B3" s="1">
        <v>1</v>
      </c>
      <c r="C3" s="1" t="s">
        <v>63</v>
      </c>
    </row>
    <row r="4" spans="1:3" x14ac:dyDescent="0.2">
      <c r="A4" s="4">
        <v>43903</v>
      </c>
      <c r="B4" s="1">
        <v>1</v>
      </c>
      <c r="C4" s="1" t="s">
        <v>83</v>
      </c>
    </row>
    <row r="5" spans="1:3" x14ac:dyDescent="0.2">
      <c r="A5" s="4"/>
      <c r="C5" s="1" t="s">
        <v>81</v>
      </c>
    </row>
    <row r="6" spans="1:3" x14ac:dyDescent="0.2">
      <c r="A6" s="4"/>
      <c r="C6" s="1" t="s">
        <v>82</v>
      </c>
    </row>
    <row r="7" spans="1:3" x14ac:dyDescent="0.2">
      <c r="A7" s="4">
        <v>43904</v>
      </c>
      <c r="B7" s="1">
        <v>1</v>
      </c>
      <c r="C7" s="1" t="s">
        <v>83</v>
      </c>
    </row>
    <row r="8" spans="1:3" x14ac:dyDescent="0.2">
      <c r="A8" s="4"/>
      <c r="C8" s="1" t="s">
        <v>84</v>
      </c>
    </row>
    <row r="9" spans="1:3" x14ac:dyDescent="0.2">
      <c r="A9" s="4">
        <v>43905</v>
      </c>
      <c r="B9" s="1">
        <v>1</v>
      </c>
      <c r="C9" s="1" t="s">
        <v>85</v>
      </c>
    </row>
    <row r="10" spans="1:3" x14ac:dyDescent="0.2">
      <c r="C10" s="1" t="s">
        <v>87</v>
      </c>
    </row>
    <row r="11" spans="1:3" x14ac:dyDescent="0.2">
      <c r="C11" s="1" t="s">
        <v>86</v>
      </c>
    </row>
    <row r="12" spans="1:3" x14ac:dyDescent="0.2">
      <c r="C12" s="1" t="s">
        <v>88</v>
      </c>
    </row>
    <row r="13" spans="1:3" x14ac:dyDescent="0.2">
      <c r="C13" s="1" t="s">
        <v>89</v>
      </c>
    </row>
    <row r="14" spans="1:3" x14ac:dyDescent="0.2">
      <c r="B14" s="1">
        <v>2</v>
      </c>
      <c r="C14" s="1" t="s">
        <v>93</v>
      </c>
    </row>
    <row r="15" spans="1:3" x14ac:dyDescent="0.2">
      <c r="C15" s="1" t="s">
        <v>94</v>
      </c>
    </row>
    <row r="16" spans="1:3" x14ac:dyDescent="0.2">
      <c r="C16" s="1" t="s">
        <v>95</v>
      </c>
    </row>
    <row r="17" spans="1:3" x14ac:dyDescent="0.2">
      <c r="C17" s="1" t="s">
        <v>96</v>
      </c>
    </row>
    <row r="18" spans="1:3" x14ac:dyDescent="0.2">
      <c r="C18" s="1" t="s">
        <v>97</v>
      </c>
    </row>
    <row r="19" spans="1:3" x14ac:dyDescent="0.2">
      <c r="C19" s="1" t="s">
        <v>98</v>
      </c>
    </row>
    <row r="20" spans="1:3" x14ac:dyDescent="0.2">
      <c r="B20" s="1">
        <v>3</v>
      </c>
      <c r="C20" s="1" t="s">
        <v>99</v>
      </c>
    </row>
    <row r="21" spans="1:3" x14ac:dyDescent="0.2">
      <c r="B21" s="1">
        <v>4</v>
      </c>
      <c r="C21" s="1" t="s">
        <v>100</v>
      </c>
    </row>
    <row r="22" spans="1:3" x14ac:dyDescent="0.2">
      <c r="A22" s="4">
        <v>43906</v>
      </c>
      <c r="B22" s="1">
        <v>1</v>
      </c>
      <c r="C22" s="1" t="s">
        <v>103</v>
      </c>
    </row>
    <row r="23" spans="1:3" x14ac:dyDescent="0.2">
      <c r="C23" s="1" t="s">
        <v>104</v>
      </c>
    </row>
    <row r="24" spans="1:3" x14ac:dyDescent="0.2">
      <c r="C24" s="1" t="s">
        <v>105</v>
      </c>
    </row>
    <row r="25" spans="1:3" x14ac:dyDescent="0.2">
      <c r="A25" s="4">
        <v>43907</v>
      </c>
      <c r="B25" s="1">
        <v>1</v>
      </c>
      <c r="C25" s="1" t="s">
        <v>106</v>
      </c>
    </row>
    <row r="26" spans="1:3" x14ac:dyDescent="0.2">
      <c r="A26" s="4">
        <v>43908</v>
      </c>
      <c r="B26" s="1">
        <v>1</v>
      </c>
      <c r="C26" s="1" t="s">
        <v>108</v>
      </c>
    </row>
    <row r="27" spans="1:3" x14ac:dyDescent="0.2">
      <c r="C27" s="1" t="s">
        <v>109</v>
      </c>
    </row>
    <row r="28" spans="1:3" x14ac:dyDescent="0.2">
      <c r="B28" s="1">
        <v>2</v>
      </c>
      <c r="C28" s="1" t="s">
        <v>112</v>
      </c>
    </row>
    <row r="29" spans="1:3" x14ac:dyDescent="0.2">
      <c r="B29" s="1">
        <v>3</v>
      </c>
      <c r="C29" s="1" t="s">
        <v>120</v>
      </c>
    </row>
    <row r="30" spans="1:3" x14ac:dyDescent="0.2">
      <c r="C30" s="1" t="s">
        <v>121</v>
      </c>
    </row>
    <row r="31" spans="1:3" x14ac:dyDescent="0.2">
      <c r="C31" s="1" t="s">
        <v>126</v>
      </c>
    </row>
    <row r="32" spans="1:3" x14ac:dyDescent="0.2">
      <c r="C32" s="1" t="s">
        <v>127</v>
      </c>
    </row>
    <row r="33" spans="1:3" x14ac:dyDescent="0.2">
      <c r="A33" s="4">
        <v>43909</v>
      </c>
      <c r="B33" s="1">
        <v>1</v>
      </c>
      <c r="C33" s="1" t="s">
        <v>108</v>
      </c>
    </row>
    <row r="34" spans="1:3" x14ac:dyDescent="0.2">
      <c r="C34" s="1" t="s">
        <v>130</v>
      </c>
    </row>
    <row r="35" spans="1:3" x14ac:dyDescent="0.2">
      <c r="C35" s="1" t="s">
        <v>135</v>
      </c>
    </row>
    <row r="36" spans="1:3" x14ac:dyDescent="0.2">
      <c r="C36" s="1" t="s">
        <v>136</v>
      </c>
    </row>
    <row r="37" spans="1:3" x14ac:dyDescent="0.2">
      <c r="A37" s="4">
        <v>43910</v>
      </c>
      <c r="B37" s="1">
        <v>1</v>
      </c>
      <c r="C37" s="1" t="s">
        <v>137</v>
      </c>
    </row>
    <row r="38" spans="1:3" x14ac:dyDescent="0.2">
      <c r="A38" s="4">
        <v>43911</v>
      </c>
      <c r="B38" s="1">
        <v>1</v>
      </c>
      <c r="C38" s="1" t="s">
        <v>138</v>
      </c>
    </row>
    <row r="39" spans="1:3" x14ac:dyDescent="0.2">
      <c r="A39" s="4">
        <v>43912</v>
      </c>
      <c r="B39" s="1">
        <v>1</v>
      </c>
      <c r="C39" s="1" t="s">
        <v>139</v>
      </c>
    </row>
    <row r="40" spans="1:3" x14ac:dyDescent="0.2">
      <c r="C40" s="1" t="s">
        <v>140</v>
      </c>
    </row>
    <row r="41" spans="1:3" x14ac:dyDescent="0.2">
      <c r="C41" s="1" t="s">
        <v>141</v>
      </c>
    </row>
    <row r="42" spans="1:3" x14ac:dyDescent="0.2">
      <c r="C42" s="1" t="s">
        <v>142</v>
      </c>
    </row>
    <row r="43" spans="1:3" x14ac:dyDescent="0.2">
      <c r="B43" s="1">
        <v>2</v>
      </c>
      <c r="C43" s="1" t="s">
        <v>155</v>
      </c>
    </row>
    <row r="44" spans="1:3" x14ac:dyDescent="0.2">
      <c r="C44" s="1" t="s">
        <v>156</v>
      </c>
    </row>
    <row r="45" spans="1:3" x14ac:dyDescent="0.2">
      <c r="C45" s="1" t="s">
        <v>157</v>
      </c>
    </row>
    <row r="46" spans="1:3" x14ac:dyDescent="0.2">
      <c r="C46" s="1" t="s">
        <v>158</v>
      </c>
    </row>
    <row r="47" spans="1:3" x14ac:dyDescent="0.2">
      <c r="C47" s="1" t="s">
        <v>159</v>
      </c>
    </row>
    <row r="48" spans="1:3" x14ac:dyDescent="0.2">
      <c r="B48" s="1">
        <v>3</v>
      </c>
      <c r="C48" s="1" t="s">
        <v>165</v>
      </c>
    </row>
    <row r="49" spans="1:3" x14ac:dyDescent="0.2">
      <c r="A49" s="4">
        <v>43913</v>
      </c>
      <c r="B49" s="1">
        <v>1</v>
      </c>
      <c r="C49" s="1" t="s">
        <v>166</v>
      </c>
    </row>
    <row r="50" spans="1:3" x14ac:dyDescent="0.2">
      <c r="A50" s="4">
        <v>43914</v>
      </c>
      <c r="B50" s="1">
        <v>1</v>
      </c>
      <c r="C50" s="1" t="s">
        <v>167</v>
      </c>
    </row>
    <row r="51" spans="1:3" x14ac:dyDescent="0.2">
      <c r="A51" s="4">
        <v>43915</v>
      </c>
      <c r="B51" s="1">
        <v>1</v>
      </c>
      <c r="C51" s="1" t="s">
        <v>108</v>
      </c>
    </row>
    <row r="52" spans="1:3" x14ac:dyDescent="0.2">
      <c r="B52" s="1">
        <v>2</v>
      </c>
      <c r="C52" s="1" t="s">
        <v>168</v>
      </c>
    </row>
    <row r="53" spans="1:3" x14ac:dyDescent="0.2">
      <c r="C53" s="1" t="s">
        <v>169</v>
      </c>
    </row>
    <row r="54" spans="1:3" x14ac:dyDescent="0.2">
      <c r="C54" s="1" t="s">
        <v>170</v>
      </c>
    </row>
    <row r="55" spans="1:3" x14ac:dyDescent="0.2">
      <c r="A55" s="4">
        <v>43916</v>
      </c>
      <c r="B55" s="1">
        <v>1</v>
      </c>
      <c r="C55" s="1" t="s">
        <v>108</v>
      </c>
    </row>
    <row r="56" spans="1:3" x14ac:dyDescent="0.2">
      <c r="B56" s="1">
        <v>2</v>
      </c>
      <c r="C56" s="1" t="s">
        <v>171</v>
      </c>
    </row>
    <row r="57" spans="1:3" x14ac:dyDescent="0.2">
      <c r="C57" s="1" t="s">
        <v>172</v>
      </c>
    </row>
    <row r="58" spans="1:3" x14ac:dyDescent="0.2">
      <c r="C58" s="1" t="s">
        <v>173</v>
      </c>
    </row>
    <row r="59" spans="1:3" x14ac:dyDescent="0.2">
      <c r="A59" s="4">
        <v>43917</v>
      </c>
      <c r="B59" s="1">
        <v>1</v>
      </c>
      <c r="C59" s="1" t="s">
        <v>174</v>
      </c>
    </row>
    <row r="60" spans="1:3" x14ac:dyDescent="0.2">
      <c r="B60" s="1">
        <v>2</v>
      </c>
      <c r="C60" s="1" t="s">
        <v>176</v>
      </c>
    </row>
    <row r="61" spans="1:3" x14ac:dyDescent="0.2">
      <c r="B61" s="1">
        <v>3</v>
      </c>
      <c r="C61" s="1" t="s">
        <v>178</v>
      </c>
    </row>
    <row r="62" spans="1:3" x14ac:dyDescent="0.2">
      <c r="C62" s="1" t="s">
        <v>179</v>
      </c>
    </row>
    <row r="63" spans="1:3" x14ac:dyDescent="0.2">
      <c r="C63" s="1" t="s">
        <v>180</v>
      </c>
    </row>
    <row r="64" spans="1:3" x14ac:dyDescent="0.2">
      <c r="B64" s="1">
        <v>4</v>
      </c>
      <c r="C64" s="1" t="s">
        <v>181</v>
      </c>
    </row>
    <row r="65" spans="1:3" x14ac:dyDescent="0.2">
      <c r="A65" s="4">
        <v>43918</v>
      </c>
      <c r="B65" s="1">
        <v>1</v>
      </c>
      <c r="C65" s="1" t="s">
        <v>182</v>
      </c>
    </row>
    <row r="66" spans="1:3" x14ac:dyDescent="0.2">
      <c r="B66" s="1">
        <v>2</v>
      </c>
      <c r="C66" s="1" t="s">
        <v>183</v>
      </c>
    </row>
    <row r="67" spans="1:3" x14ac:dyDescent="0.2">
      <c r="B67" s="1">
        <v>3</v>
      </c>
      <c r="C67" s="1" t="s">
        <v>184</v>
      </c>
    </row>
    <row r="68" spans="1:3" x14ac:dyDescent="0.2">
      <c r="C68" s="1" t="s">
        <v>185</v>
      </c>
    </row>
    <row r="69" spans="1:3" x14ac:dyDescent="0.2">
      <c r="B69" s="1">
        <v>4</v>
      </c>
      <c r="C69" s="1" t="s">
        <v>187</v>
      </c>
    </row>
    <row r="70" spans="1:3" x14ac:dyDescent="0.2">
      <c r="C70" s="1" t="s">
        <v>188</v>
      </c>
    </row>
    <row r="71" spans="1:3" x14ac:dyDescent="0.2">
      <c r="A71" s="4">
        <v>43919</v>
      </c>
      <c r="B71" s="1">
        <v>1</v>
      </c>
      <c r="C71" s="1" t="s">
        <v>190</v>
      </c>
    </row>
    <row r="72" spans="1:3" x14ac:dyDescent="0.2">
      <c r="C72" s="1" t="s">
        <v>189</v>
      </c>
    </row>
    <row r="73" spans="1:3" x14ac:dyDescent="0.2">
      <c r="B73" s="1">
        <v>2</v>
      </c>
      <c r="C73" s="1" t="s">
        <v>191</v>
      </c>
    </row>
    <row r="74" spans="1:3" x14ac:dyDescent="0.2">
      <c r="B74" s="1">
        <v>3</v>
      </c>
      <c r="C74" s="1" t="s">
        <v>192</v>
      </c>
    </row>
    <row r="75" spans="1:3" x14ac:dyDescent="0.2">
      <c r="B75" s="1">
        <v>4</v>
      </c>
      <c r="C75" s="1" t="s">
        <v>193</v>
      </c>
    </row>
    <row r="76" spans="1:3" x14ac:dyDescent="0.2">
      <c r="C76" s="1" t="s">
        <v>194</v>
      </c>
    </row>
    <row r="77" spans="1:3" x14ac:dyDescent="0.2">
      <c r="A77" s="4">
        <v>43920</v>
      </c>
      <c r="B77" s="1">
        <v>1</v>
      </c>
      <c r="C77" s="1" t="s">
        <v>196</v>
      </c>
    </row>
    <row r="78" spans="1:3" x14ac:dyDescent="0.2">
      <c r="C78" s="1" t="s">
        <v>108</v>
      </c>
    </row>
    <row r="79" spans="1:3" x14ac:dyDescent="0.2">
      <c r="C79" s="1" t="s">
        <v>195</v>
      </c>
    </row>
    <row r="80" spans="1:3" x14ac:dyDescent="0.2">
      <c r="A80" s="4">
        <v>43921</v>
      </c>
      <c r="B80" s="1">
        <v>1</v>
      </c>
      <c r="C80" s="1" t="s">
        <v>198</v>
      </c>
    </row>
    <row r="81" spans="1:3" x14ac:dyDescent="0.2">
      <c r="C81" s="1" t="s">
        <v>197</v>
      </c>
    </row>
    <row r="82" spans="1:3" x14ac:dyDescent="0.2">
      <c r="A82" s="4">
        <v>43922</v>
      </c>
      <c r="B82" s="1">
        <v>1</v>
      </c>
      <c r="C82" s="1" t="s">
        <v>108</v>
      </c>
    </row>
    <row r="83" spans="1:3" x14ac:dyDescent="0.2">
      <c r="A83" s="4">
        <v>43924</v>
      </c>
      <c r="B83" s="1">
        <v>1</v>
      </c>
      <c r="C83" s="1" t="s">
        <v>199</v>
      </c>
    </row>
    <row r="84" spans="1:3" x14ac:dyDescent="0.2">
      <c r="C84" s="1" t="s">
        <v>200</v>
      </c>
    </row>
    <row r="85" spans="1:3" x14ac:dyDescent="0.2">
      <c r="B85" s="1">
        <v>2</v>
      </c>
      <c r="C85" s="1" t="s">
        <v>205</v>
      </c>
    </row>
    <row r="86" spans="1:3" x14ac:dyDescent="0.2">
      <c r="C86" s="1" t="s">
        <v>206</v>
      </c>
    </row>
    <row r="87" spans="1:3" x14ac:dyDescent="0.2">
      <c r="A87" s="4">
        <v>43925</v>
      </c>
      <c r="B87" s="1">
        <v>1</v>
      </c>
      <c r="C87" s="1" t="s">
        <v>207</v>
      </c>
    </row>
    <row r="88" spans="1:3" x14ac:dyDescent="0.2">
      <c r="C88" s="1" t="s">
        <v>189</v>
      </c>
    </row>
    <row r="89" spans="1:3" x14ac:dyDescent="0.2">
      <c r="B89" s="1">
        <v>2</v>
      </c>
      <c r="C89" s="1" t="s">
        <v>208</v>
      </c>
    </row>
    <row r="90" spans="1:3" x14ac:dyDescent="0.2">
      <c r="A90" s="4">
        <v>43926</v>
      </c>
      <c r="B90" s="1">
        <v>1</v>
      </c>
      <c r="C90" s="1" t="s">
        <v>209</v>
      </c>
    </row>
    <row r="91" spans="1:3" x14ac:dyDescent="0.2">
      <c r="A91" s="4">
        <v>43927</v>
      </c>
      <c r="B91" s="1">
        <v>1</v>
      </c>
      <c r="C91" s="1" t="s">
        <v>210</v>
      </c>
    </row>
    <row r="92" spans="1:3" x14ac:dyDescent="0.2">
      <c r="C92" s="1" t="s">
        <v>211</v>
      </c>
    </row>
    <row r="93" spans="1:3" x14ac:dyDescent="0.2">
      <c r="A93" s="4">
        <v>43928</v>
      </c>
      <c r="B93" s="1">
        <v>1</v>
      </c>
      <c r="C93" s="1" t="s">
        <v>211</v>
      </c>
    </row>
    <row r="94" spans="1:3" x14ac:dyDescent="0.2">
      <c r="A94" s="4">
        <v>43929</v>
      </c>
      <c r="B94" s="1">
        <v>1</v>
      </c>
      <c r="C94" s="1" t="s">
        <v>211</v>
      </c>
    </row>
    <row r="95" spans="1:3" x14ac:dyDescent="0.2">
      <c r="A95" s="4">
        <v>43930</v>
      </c>
      <c r="B95" s="1">
        <v>1</v>
      </c>
      <c r="C95" s="1" t="s">
        <v>211</v>
      </c>
    </row>
    <row r="96" spans="1:3" x14ac:dyDescent="0.2">
      <c r="A96" s="4">
        <v>43932</v>
      </c>
      <c r="B96" s="1">
        <v>1</v>
      </c>
      <c r="C96" s="1" t="s">
        <v>212</v>
      </c>
    </row>
    <row r="97" spans="1:3" x14ac:dyDescent="0.2">
      <c r="B97" s="1">
        <v>1</v>
      </c>
      <c r="C97" s="1" t="s">
        <v>209</v>
      </c>
    </row>
    <row r="98" spans="1:3" x14ac:dyDescent="0.2">
      <c r="A98" s="4">
        <v>43935</v>
      </c>
      <c r="B98" s="1">
        <v>1</v>
      </c>
      <c r="C98" s="1" t="s">
        <v>209</v>
      </c>
    </row>
    <row r="99" spans="1:3" x14ac:dyDescent="0.2">
      <c r="A99" s="4">
        <v>43936</v>
      </c>
      <c r="B99" s="1">
        <v>1</v>
      </c>
      <c r="C99" s="1" t="s">
        <v>209</v>
      </c>
    </row>
    <row r="100" spans="1:3" x14ac:dyDescent="0.2">
      <c r="C100" s="1" t="s">
        <v>215</v>
      </c>
    </row>
    <row r="101" spans="1:3" x14ac:dyDescent="0.2">
      <c r="C101" s="1" t="s">
        <v>216</v>
      </c>
    </row>
    <row r="102" spans="1:3" x14ac:dyDescent="0.2">
      <c r="C102" s="1" t="s">
        <v>239</v>
      </c>
    </row>
    <row r="103" spans="1:3" x14ac:dyDescent="0.2">
      <c r="A103" s="4">
        <v>43937</v>
      </c>
      <c r="B103" s="1">
        <v>1</v>
      </c>
      <c r="C103" s="1" t="s">
        <v>209</v>
      </c>
    </row>
    <row r="104" spans="1:3" x14ac:dyDescent="0.2">
      <c r="C104" s="1" t="s">
        <v>240</v>
      </c>
    </row>
    <row r="105" spans="1:3" x14ac:dyDescent="0.2">
      <c r="A105" s="4">
        <v>43939</v>
      </c>
      <c r="B105" s="1">
        <v>1</v>
      </c>
      <c r="C105" s="1" t="s">
        <v>251</v>
      </c>
    </row>
    <row r="106" spans="1:3" x14ac:dyDescent="0.2">
      <c r="C106" s="1" t="s">
        <v>241</v>
      </c>
    </row>
    <row r="107" spans="1:3" x14ac:dyDescent="0.2">
      <c r="C107" s="1" t="s">
        <v>245</v>
      </c>
    </row>
    <row r="108" spans="1:3" x14ac:dyDescent="0.2">
      <c r="C108" s="1" t="s">
        <v>246</v>
      </c>
    </row>
    <row r="109" spans="1:3" x14ac:dyDescent="0.2">
      <c r="C109" s="1" t="s">
        <v>252</v>
      </c>
    </row>
    <row r="110" spans="1:3" x14ac:dyDescent="0.2">
      <c r="C110" s="1" t="s">
        <v>253</v>
      </c>
    </row>
    <row r="111" spans="1:3" x14ac:dyDescent="0.2">
      <c r="B111" s="1">
        <v>2</v>
      </c>
      <c r="C111" s="1" t="s">
        <v>255</v>
      </c>
    </row>
    <row r="112" spans="1:3" x14ac:dyDescent="0.2">
      <c r="C112" s="1" t="s">
        <v>256</v>
      </c>
    </row>
    <row r="113" spans="1:3" x14ac:dyDescent="0.2">
      <c r="C113" s="1" t="s">
        <v>257</v>
      </c>
    </row>
    <row r="114" spans="1:3" x14ac:dyDescent="0.2">
      <c r="A114" s="4">
        <v>43940</v>
      </c>
      <c r="B114" s="1">
        <v>1</v>
      </c>
      <c r="C114" s="1" t="s">
        <v>258</v>
      </c>
    </row>
    <row r="115" spans="1:3" x14ac:dyDescent="0.2">
      <c r="B115" s="1">
        <v>2</v>
      </c>
      <c r="C115" s="1" t="s">
        <v>259</v>
      </c>
    </row>
    <row r="116" spans="1:3" x14ac:dyDescent="0.2">
      <c r="C116" s="1" t="s">
        <v>260</v>
      </c>
    </row>
    <row r="117" spans="1:3" x14ac:dyDescent="0.2">
      <c r="C117" s="1" t="s">
        <v>261</v>
      </c>
    </row>
    <row r="118" spans="1:3" x14ac:dyDescent="0.2">
      <c r="A118" s="4">
        <v>43941</v>
      </c>
      <c r="B118" s="1">
        <v>1</v>
      </c>
      <c r="C118" s="1" t="s">
        <v>209</v>
      </c>
    </row>
    <row r="119" spans="1:3" x14ac:dyDescent="0.2">
      <c r="A119" s="4">
        <v>43943</v>
      </c>
      <c r="B119" s="1">
        <v>1</v>
      </c>
      <c r="C119" s="1" t="s">
        <v>209</v>
      </c>
    </row>
    <row r="120" spans="1:3" x14ac:dyDescent="0.2">
      <c r="C120" s="1" t="s">
        <v>263</v>
      </c>
    </row>
    <row r="121" spans="1:3" x14ac:dyDescent="0.2">
      <c r="A121" s="4">
        <v>43944</v>
      </c>
      <c r="B121" s="1">
        <v>1</v>
      </c>
      <c r="C121" s="1" t="s">
        <v>209</v>
      </c>
    </row>
    <row r="122" spans="1:3" x14ac:dyDescent="0.2">
      <c r="B122" s="1">
        <v>2</v>
      </c>
      <c r="C122" s="1" t="s">
        <v>264</v>
      </c>
    </row>
    <row r="123" spans="1:3" x14ac:dyDescent="0.2">
      <c r="A123" s="4">
        <v>43946</v>
      </c>
      <c r="B123" s="1">
        <v>1</v>
      </c>
      <c r="C123" s="1" t="s">
        <v>209</v>
      </c>
    </row>
    <row r="124" spans="1:3" x14ac:dyDescent="0.2">
      <c r="A124" s="4">
        <v>43916</v>
      </c>
      <c r="B124" s="1">
        <v>1</v>
      </c>
      <c r="C124" s="1" t="s">
        <v>209</v>
      </c>
    </row>
    <row r="125" spans="1:3" x14ac:dyDescent="0.2">
      <c r="A125" s="4">
        <v>43949</v>
      </c>
      <c r="B125" s="1">
        <v>1</v>
      </c>
      <c r="C125" s="1" t="s">
        <v>209</v>
      </c>
    </row>
    <row r="126" spans="1:3" x14ac:dyDescent="0.2">
      <c r="A126" s="4">
        <v>43952</v>
      </c>
      <c r="B126" s="1">
        <v>1</v>
      </c>
      <c r="C126" s="1" t="s">
        <v>209</v>
      </c>
    </row>
    <row r="127" spans="1:3" x14ac:dyDescent="0.2">
      <c r="A127" s="4">
        <v>43953</v>
      </c>
      <c r="B127" s="1">
        <v>1</v>
      </c>
      <c r="C127" s="1" t="s">
        <v>209</v>
      </c>
    </row>
    <row r="128" spans="1:3" x14ac:dyDescent="0.2">
      <c r="A128" s="4">
        <v>43955</v>
      </c>
      <c r="B128" s="1">
        <v>1</v>
      </c>
      <c r="C128" s="1" t="s">
        <v>209</v>
      </c>
    </row>
    <row r="129" spans="1:3" x14ac:dyDescent="0.2">
      <c r="A129" s="4">
        <v>43957</v>
      </c>
      <c r="B129" s="1">
        <v>1</v>
      </c>
      <c r="C129" s="1" t="s">
        <v>209</v>
      </c>
    </row>
    <row r="130" spans="1:3" x14ac:dyDescent="0.2">
      <c r="A130" s="4">
        <v>43958</v>
      </c>
      <c r="B130" s="1">
        <v>1</v>
      </c>
      <c r="C130" s="1" t="s">
        <v>265</v>
      </c>
    </row>
    <row r="131" spans="1:3" x14ac:dyDescent="0.2">
      <c r="A131" s="4">
        <v>43959</v>
      </c>
      <c r="B131" s="1">
        <v>1</v>
      </c>
      <c r="C131" s="1" t="s">
        <v>209</v>
      </c>
    </row>
    <row r="132" spans="1:3" x14ac:dyDescent="0.2">
      <c r="A132" s="4">
        <v>43960</v>
      </c>
      <c r="B132" s="1">
        <v>1</v>
      </c>
      <c r="C132" s="1" t="s">
        <v>209</v>
      </c>
    </row>
    <row r="133" spans="1:3" x14ac:dyDescent="0.2">
      <c r="A133" s="4">
        <v>43961</v>
      </c>
      <c r="B133" s="1">
        <v>1</v>
      </c>
      <c r="C133" s="1" t="s">
        <v>209</v>
      </c>
    </row>
    <row r="134" spans="1:3" x14ac:dyDescent="0.2">
      <c r="A134" s="4">
        <v>43963</v>
      </c>
      <c r="B134" s="1">
        <v>1</v>
      </c>
      <c r="C134" s="1" t="s">
        <v>209</v>
      </c>
    </row>
    <row r="135" spans="1:3" x14ac:dyDescent="0.2">
      <c r="C135" s="1" t="s">
        <v>266</v>
      </c>
    </row>
    <row r="136" spans="1:3" x14ac:dyDescent="0.2">
      <c r="C136" s="1" t="s">
        <v>267</v>
      </c>
    </row>
    <row r="137" spans="1:3" x14ac:dyDescent="0.2">
      <c r="A137" s="4">
        <v>43966</v>
      </c>
      <c r="B137" s="1">
        <v>1</v>
      </c>
      <c r="C137" s="1" t="s">
        <v>268</v>
      </c>
    </row>
    <row r="138" spans="1:3" x14ac:dyDescent="0.2">
      <c r="A138" s="4">
        <v>43967</v>
      </c>
      <c r="B138" s="1">
        <v>1</v>
      </c>
      <c r="C138" s="1" t="s">
        <v>269</v>
      </c>
    </row>
    <row r="139" spans="1:3" x14ac:dyDescent="0.2">
      <c r="A139" s="4">
        <v>43968</v>
      </c>
      <c r="B139" s="1">
        <v>1</v>
      </c>
      <c r="C139" s="1" t="s">
        <v>209</v>
      </c>
    </row>
    <row r="140" spans="1:3" x14ac:dyDescent="0.2">
      <c r="A140" s="4">
        <v>43969</v>
      </c>
      <c r="B140" s="1">
        <v>1</v>
      </c>
      <c r="C140" s="1" t="s">
        <v>270</v>
      </c>
    </row>
    <row r="141" spans="1:3" x14ac:dyDescent="0.2">
      <c r="A141" s="4">
        <v>43970</v>
      </c>
      <c r="B141" s="1">
        <v>1</v>
      </c>
      <c r="C141" s="1" t="s">
        <v>271</v>
      </c>
    </row>
    <row r="142" spans="1:3" x14ac:dyDescent="0.2">
      <c r="A142" s="4">
        <v>43979</v>
      </c>
      <c r="B142" s="1">
        <v>1</v>
      </c>
      <c r="C142" s="1" t="s">
        <v>211</v>
      </c>
    </row>
    <row r="143" spans="1:3" x14ac:dyDescent="0.2">
      <c r="C143" s="1" t="s">
        <v>272</v>
      </c>
    </row>
    <row r="144" spans="1:3" x14ac:dyDescent="0.2">
      <c r="C144" s="1" t="s">
        <v>273</v>
      </c>
    </row>
    <row r="145" spans="3:3" x14ac:dyDescent="0.2">
      <c r="C145" s="1" t="s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E56D-E6EC-4A44-955C-803264524BFE}">
  <sheetPr codeName="Sheet3"/>
  <dimension ref="A1:AA128"/>
  <sheetViews>
    <sheetView zoomScaleNormal="100" zoomScaleSheetLayoutView="100" workbookViewId="0">
      <pane xSplit="1" ySplit="2" topLeftCell="B104" activePane="bottomRight" state="frozen"/>
      <selection pane="topRight" activeCell="B1" sqref="B1"/>
      <selection pane="bottomLeft" activeCell="A3" sqref="A3"/>
      <selection pane="bottomRight" activeCell="A129" sqref="A129"/>
    </sheetView>
  </sheetViews>
  <sheetFormatPr baseColWidth="10" defaultColWidth="8.83203125" defaultRowHeight="16" x14ac:dyDescent="0.2"/>
  <cols>
    <col min="1" max="1" width="7.83203125" style="1" bestFit="1" customWidth="1"/>
    <col min="2" max="2" width="10.33203125" style="1" bestFit="1" customWidth="1"/>
    <col min="3" max="3" width="5.83203125" style="1" bestFit="1" customWidth="1"/>
    <col min="4" max="4" width="10.1640625" style="1" bestFit="1" customWidth="1"/>
    <col min="5" max="5" width="6" style="1" bestFit="1" customWidth="1"/>
    <col min="6" max="6" width="5.83203125" style="1" bestFit="1" customWidth="1"/>
    <col min="7" max="7" width="10.1640625" style="1" bestFit="1" customWidth="1"/>
    <col min="8" max="8" width="6" style="1" bestFit="1" customWidth="1"/>
    <col min="9" max="9" width="5.83203125" style="1" bestFit="1" customWidth="1"/>
    <col min="10" max="10" width="10.1640625" style="1" bestFit="1" customWidth="1"/>
    <col min="11" max="11" width="6" style="1" bestFit="1" customWidth="1"/>
    <col min="12" max="12" width="5.83203125" style="1" bestFit="1" customWidth="1"/>
    <col min="13" max="13" width="10.1640625" style="1" bestFit="1" customWidth="1"/>
    <col min="14" max="14" width="6" style="1" bestFit="1" customWidth="1"/>
    <col min="15" max="15" width="5.83203125" style="1" bestFit="1" customWidth="1"/>
    <col min="16" max="16" width="10.1640625" style="1" bestFit="1" customWidth="1"/>
    <col min="17" max="17" width="6" style="1" bestFit="1" customWidth="1"/>
    <col min="18" max="18" width="5.83203125" style="1" bestFit="1" customWidth="1"/>
    <col min="19" max="19" width="10.1640625" style="1" bestFit="1" customWidth="1"/>
    <col min="20" max="20" width="6" style="1" bestFit="1" customWidth="1"/>
    <col min="21" max="21" width="5.83203125" style="1" bestFit="1" customWidth="1"/>
    <col min="22" max="22" width="10.1640625" style="1" bestFit="1" customWidth="1"/>
    <col min="23" max="23" width="6" style="1" bestFit="1" customWidth="1"/>
    <col min="24" max="24" width="5.83203125" style="1" bestFit="1" customWidth="1"/>
    <col min="25" max="25" width="10.1640625" style="1" bestFit="1" customWidth="1"/>
    <col min="26" max="26" width="6" style="1" bestFit="1" customWidth="1"/>
    <col min="27" max="27" width="9.1640625" style="1" bestFit="1" customWidth="1"/>
    <col min="28" max="16384" width="8.83203125" style="1"/>
  </cols>
  <sheetData>
    <row r="1" spans="1:27" x14ac:dyDescent="0.2">
      <c r="A1" s="1" t="s">
        <v>0</v>
      </c>
      <c r="B1" s="1" t="s">
        <v>92</v>
      </c>
      <c r="C1" s="5" t="s">
        <v>1</v>
      </c>
      <c r="D1" s="5"/>
      <c r="E1" s="5"/>
      <c r="F1" s="5" t="s">
        <v>2</v>
      </c>
      <c r="G1" s="5"/>
      <c r="H1" s="5"/>
      <c r="I1" s="5" t="s">
        <v>3</v>
      </c>
      <c r="J1" s="5"/>
      <c r="K1" s="5"/>
      <c r="L1" s="5" t="s">
        <v>39</v>
      </c>
      <c r="M1" s="5"/>
      <c r="N1" s="5"/>
      <c r="O1" s="5" t="s">
        <v>4</v>
      </c>
      <c r="P1" s="5"/>
      <c r="Q1" s="5"/>
      <c r="R1" s="5" t="s">
        <v>40</v>
      </c>
      <c r="S1" s="5"/>
      <c r="T1" s="5"/>
      <c r="U1" s="5" t="s">
        <v>42</v>
      </c>
      <c r="V1" s="5"/>
      <c r="W1" s="5"/>
      <c r="X1" s="5" t="s">
        <v>41</v>
      </c>
      <c r="Y1" s="5"/>
      <c r="Z1" s="5"/>
      <c r="AA1" s="6" t="s">
        <v>18</v>
      </c>
    </row>
    <row r="2" spans="1:27" x14ac:dyDescent="0.2">
      <c r="C2" s="1" t="s">
        <v>6</v>
      </c>
      <c r="D2" s="1" t="s">
        <v>7</v>
      </c>
      <c r="E2" s="1" t="s">
        <v>8</v>
      </c>
      <c r="F2" s="1" t="s">
        <v>6</v>
      </c>
      <c r="G2" s="1" t="s">
        <v>7</v>
      </c>
      <c r="H2" s="1" t="s">
        <v>8</v>
      </c>
      <c r="I2" s="1" t="s">
        <v>6</v>
      </c>
      <c r="J2" s="1" t="s">
        <v>7</v>
      </c>
      <c r="K2" s="1" t="s">
        <v>8</v>
      </c>
      <c r="L2" s="1" t="s">
        <v>6</v>
      </c>
      <c r="M2" s="1" t="s">
        <v>7</v>
      </c>
      <c r="N2" s="1" t="s">
        <v>8</v>
      </c>
      <c r="O2" s="1" t="s">
        <v>6</v>
      </c>
      <c r="P2" s="1" t="s">
        <v>7</v>
      </c>
      <c r="Q2" s="1" t="s">
        <v>8</v>
      </c>
      <c r="R2" s="1" t="s">
        <v>6</v>
      </c>
      <c r="S2" s="1" t="s">
        <v>7</v>
      </c>
      <c r="T2" s="1" t="s">
        <v>8</v>
      </c>
      <c r="U2" s="1" t="s">
        <v>6</v>
      </c>
      <c r="V2" s="1" t="s">
        <v>7</v>
      </c>
      <c r="W2" s="1" t="s">
        <v>8</v>
      </c>
      <c r="X2" s="1" t="s">
        <v>6</v>
      </c>
      <c r="Y2" s="1" t="s">
        <v>7</v>
      </c>
      <c r="Z2" s="1" t="s">
        <v>8</v>
      </c>
      <c r="AA2" s="1" t="s">
        <v>19</v>
      </c>
    </row>
    <row r="3" spans="1:27" x14ac:dyDescent="0.2">
      <c r="A3" s="4">
        <v>43854</v>
      </c>
      <c r="B3" s="4"/>
    </row>
    <row r="4" spans="1:27" x14ac:dyDescent="0.2">
      <c r="A4" s="4">
        <v>43855</v>
      </c>
      <c r="B4" s="4"/>
      <c r="F4" s="1">
        <v>3</v>
      </c>
      <c r="U4" s="1">
        <v>1</v>
      </c>
    </row>
    <row r="5" spans="1:27" x14ac:dyDescent="0.2">
      <c r="A5" s="4">
        <v>43856</v>
      </c>
      <c r="B5" s="4"/>
    </row>
    <row r="6" spans="1:27" x14ac:dyDescent="0.2">
      <c r="A6" s="4">
        <v>43857</v>
      </c>
      <c r="B6" s="4"/>
      <c r="F6" s="1">
        <v>1</v>
      </c>
    </row>
    <row r="7" spans="1:27" x14ac:dyDescent="0.2">
      <c r="A7" s="4">
        <v>43858</v>
      </c>
      <c r="B7" s="4"/>
    </row>
    <row r="8" spans="1:27" x14ac:dyDescent="0.2">
      <c r="A8" s="4">
        <v>43859</v>
      </c>
      <c r="B8" s="4"/>
      <c r="L8" s="1">
        <v>1</v>
      </c>
      <c r="U8" s="1">
        <v>1</v>
      </c>
    </row>
    <row r="9" spans="1:27" x14ac:dyDescent="0.2">
      <c r="A9" s="4">
        <v>43860</v>
      </c>
      <c r="B9" s="4"/>
      <c r="G9" s="1">
        <v>2</v>
      </c>
      <c r="L9" s="1">
        <v>1</v>
      </c>
      <c r="U9" s="1">
        <v>1</v>
      </c>
    </row>
    <row r="10" spans="1:27" x14ac:dyDescent="0.2">
      <c r="A10" s="4">
        <v>43861</v>
      </c>
      <c r="B10" s="4"/>
      <c r="U10" s="1">
        <v>1</v>
      </c>
    </row>
    <row r="11" spans="1:27" x14ac:dyDescent="0.2">
      <c r="A11" s="4">
        <v>43862</v>
      </c>
      <c r="B11" s="4"/>
      <c r="G11" s="1">
        <v>1</v>
      </c>
    </row>
    <row r="12" spans="1:27" x14ac:dyDescent="0.2">
      <c r="A12" s="4">
        <v>43863</v>
      </c>
      <c r="B12" s="4"/>
      <c r="O12" s="1">
        <v>2</v>
      </c>
    </row>
    <row r="13" spans="1:27" x14ac:dyDescent="0.2">
      <c r="A13" s="4">
        <v>43864</v>
      </c>
      <c r="B13" s="4"/>
      <c r="H13" s="1">
        <v>1</v>
      </c>
    </row>
    <row r="14" spans="1:27" x14ac:dyDescent="0.2">
      <c r="A14" s="4">
        <v>43865</v>
      </c>
      <c r="B14" s="4"/>
      <c r="L14" s="1">
        <v>1</v>
      </c>
    </row>
    <row r="15" spans="1:27" x14ac:dyDescent="0.2">
      <c r="A15" s="4">
        <v>43866</v>
      </c>
      <c r="B15" s="4"/>
      <c r="I15" s="1">
        <v>1</v>
      </c>
      <c r="L15" s="1">
        <v>1</v>
      </c>
    </row>
    <row r="16" spans="1:27" x14ac:dyDescent="0.2">
      <c r="A16" s="4">
        <v>43867</v>
      </c>
      <c r="B16" s="4"/>
      <c r="L16" s="1">
        <v>1</v>
      </c>
    </row>
    <row r="17" spans="1:24" x14ac:dyDescent="0.2">
      <c r="A17" s="4">
        <v>43868</v>
      </c>
      <c r="B17" s="4"/>
    </row>
    <row r="18" spans="1:24" x14ac:dyDescent="0.2">
      <c r="A18" s="4">
        <v>43869</v>
      </c>
      <c r="B18" s="4"/>
      <c r="H18" s="1">
        <v>1</v>
      </c>
    </row>
    <row r="19" spans="1:24" x14ac:dyDescent="0.2">
      <c r="A19" s="4">
        <v>43870</v>
      </c>
      <c r="B19" s="4"/>
    </row>
    <row r="20" spans="1:24" x14ac:dyDescent="0.2">
      <c r="A20" s="4">
        <v>43871</v>
      </c>
      <c r="B20" s="4"/>
    </row>
    <row r="21" spans="1:24" x14ac:dyDescent="0.2">
      <c r="A21" s="4">
        <v>43872</v>
      </c>
      <c r="B21" s="4"/>
    </row>
    <row r="22" spans="1:24" x14ac:dyDescent="0.2">
      <c r="A22" s="4">
        <v>43873</v>
      </c>
      <c r="B22" s="4"/>
    </row>
    <row r="23" spans="1:24" x14ac:dyDescent="0.2">
      <c r="A23" s="4">
        <v>43874</v>
      </c>
      <c r="B23" s="4"/>
      <c r="G23" s="1">
        <v>1</v>
      </c>
    </row>
    <row r="24" spans="1:24" x14ac:dyDescent="0.2">
      <c r="A24" s="4">
        <v>43875</v>
      </c>
      <c r="B24" s="4"/>
      <c r="P24" s="1">
        <v>2</v>
      </c>
    </row>
    <row r="25" spans="1:24" x14ac:dyDescent="0.2">
      <c r="A25" s="4">
        <v>43876</v>
      </c>
      <c r="B25" s="4"/>
    </row>
    <row r="26" spans="1:24" x14ac:dyDescent="0.2">
      <c r="A26" s="4">
        <v>43877</v>
      </c>
      <c r="B26" s="4"/>
    </row>
    <row r="27" spans="1:24" x14ac:dyDescent="0.2">
      <c r="A27" s="4">
        <v>43878</v>
      </c>
      <c r="B27" s="4"/>
    </row>
    <row r="28" spans="1:24" x14ac:dyDescent="0.2">
      <c r="A28" s="4">
        <v>43879</v>
      </c>
      <c r="B28" s="4"/>
    </row>
    <row r="29" spans="1:24" x14ac:dyDescent="0.2">
      <c r="A29" s="4">
        <v>43880</v>
      </c>
      <c r="B29" s="4"/>
    </row>
    <row r="30" spans="1:24" x14ac:dyDescent="0.2">
      <c r="A30" s="4">
        <v>43881</v>
      </c>
      <c r="B30" s="4"/>
      <c r="O30" s="1">
        <v>1</v>
      </c>
    </row>
    <row r="31" spans="1:24" x14ac:dyDescent="0.2">
      <c r="A31" s="4">
        <v>43882</v>
      </c>
      <c r="B31" s="4"/>
      <c r="X31" s="1">
        <v>1</v>
      </c>
    </row>
    <row r="32" spans="1:24" x14ac:dyDescent="0.2">
      <c r="A32" s="4">
        <v>43883</v>
      </c>
      <c r="B32" s="4"/>
      <c r="L32" s="1">
        <v>3</v>
      </c>
      <c r="U32" s="1">
        <v>3</v>
      </c>
    </row>
    <row r="33" spans="1:26" x14ac:dyDescent="0.2">
      <c r="A33" s="4">
        <v>43884</v>
      </c>
      <c r="B33" s="4"/>
    </row>
    <row r="34" spans="1:26" x14ac:dyDescent="0.2">
      <c r="A34" s="4">
        <v>43885</v>
      </c>
      <c r="B34" s="4"/>
    </row>
    <row r="35" spans="1:26" x14ac:dyDescent="0.2">
      <c r="A35" s="4">
        <v>43886</v>
      </c>
      <c r="B35" s="4"/>
    </row>
    <row r="36" spans="1:26" x14ac:dyDescent="0.2">
      <c r="A36" s="4">
        <v>43887</v>
      </c>
      <c r="B36" s="4"/>
    </row>
    <row r="37" spans="1:26" x14ac:dyDescent="0.2">
      <c r="A37" s="4">
        <v>43888</v>
      </c>
      <c r="B37" s="4"/>
    </row>
    <row r="38" spans="1:26" x14ac:dyDescent="0.2">
      <c r="A38" s="4">
        <v>43889</v>
      </c>
      <c r="B38" s="4"/>
      <c r="L38" s="1">
        <v>1</v>
      </c>
      <c r="X38" s="1">
        <v>1</v>
      </c>
    </row>
    <row r="39" spans="1:26" x14ac:dyDescent="0.2">
      <c r="A39" s="4">
        <v>43890</v>
      </c>
      <c r="B39" s="4"/>
    </row>
    <row r="40" spans="1:26" x14ac:dyDescent="0.2">
      <c r="A40" s="4">
        <v>43891</v>
      </c>
      <c r="B40" s="4"/>
      <c r="F40" s="1">
        <v>2</v>
      </c>
      <c r="U40" s="1">
        <v>2</v>
      </c>
      <c r="V40" s="1">
        <v>7</v>
      </c>
      <c r="Z40" s="1">
        <v>1</v>
      </c>
    </row>
    <row r="41" spans="1:26" x14ac:dyDescent="0.2">
      <c r="A41" s="4">
        <v>43892</v>
      </c>
      <c r="B41" s="4"/>
      <c r="F41" s="1">
        <v>3</v>
      </c>
      <c r="R41" s="1">
        <v>1</v>
      </c>
    </row>
    <row r="42" spans="1:26" x14ac:dyDescent="0.2">
      <c r="A42" s="4">
        <v>43893</v>
      </c>
      <c r="B42" s="4"/>
      <c r="F42" s="1">
        <v>6</v>
      </c>
      <c r="L42" s="1">
        <v>1</v>
      </c>
      <c r="M42" s="1">
        <v>8</v>
      </c>
      <c r="P42" s="1">
        <v>1</v>
      </c>
      <c r="U42" s="1">
        <v>1</v>
      </c>
    </row>
    <row r="43" spans="1:26" x14ac:dyDescent="0.2">
      <c r="A43" s="4">
        <v>43894</v>
      </c>
      <c r="B43" s="4"/>
      <c r="F43" s="1">
        <v>7</v>
      </c>
      <c r="L43" s="1">
        <v>1</v>
      </c>
      <c r="O43" s="1">
        <v>2</v>
      </c>
    </row>
    <row r="44" spans="1:26" x14ac:dyDescent="0.2">
      <c r="A44" s="4">
        <v>43895</v>
      </c>
      <c r="B44" s="4"/>
      <c r="F44" s="1">
        <v>3</v>
      </c>
      <c r="L44" s="1">
        <v>2</v>
      </c>
      <c r="O44" s="1">
        <v>2</v>
      </c>
      <c r="X44" s="1">
        <v>1</v>
      </c>
    </row>
    <row r="45" spans="1:26" x14ac:dyDescent="0.2">
      <c r="A45" s="4">
        <v>43896</v>
      </c>
      <c r="B45" s="4"/>
      <c r="F45" s="1">
        <v>3</v>
      </c>
      <c r="L45" s="1">
        <v>1</v>
      </c>
    </row>
    <row r="46" spans="1:26" x14ac:dyDescent="0.2">
      <c r="A46" s="4">
        <v>43897</v>
      </c>
      <c r="B46" s="4"/>
      <c r="F46" s="1">
        <v>8</v>
      </c>
      <c r="U46" s="1">
        <v>1</v>
      </c>
    </row>
    <row r="47" spans="1:26" x14ac:dyDescent="0.2">
      <c r="A47" s="4">
        <v>43898</v>
      </c>
      <c r="B47" s="4"/>
      <c r="F47" s="1">
        <v>4</v>
      </c>
      <c r="L47" s="1">
        <v>1</v>
      </c>
      <c r="R47" s="1">
        <v>1</v>
      </c>
      <c r="U47" s="1">
        <v>1</v>
      </c>
      <c r="X47" s="1">
        <v>1</v>
      </c>
    </row>
    <row r="48" spans="1:26" x14ac:dyDescent="0.2">
      <c r="A48" s="4">
        <v>43899</v>
      </c>
      <c r="B48" s="4"/>
      <c r="F48" s="1">
        <v>7</v>
      </c>
      <c r="U48" s="1">
        <v>3</v>
      </c>
      <c r="X48" s="1">
        <v>2</v>
      </c>
    </row>
    <row r="49" spans="1:24" x14ac:dyDescent="0.2">
      <c r="A49" s="4">
        <v>43900</v>
      </c>
      <c r="B49" s="4"/>
      <c r="F49" s="1">
        <v>14</v>
      </c>
      <c r="L49" s="1">
        <v>3</v>
      </c>
      <c r="U49" s="1">
        <v>3</v>
      </c>
    </row>
    <row r="50" spans="1:24" x14ac:dyDescent="0.2">
      <c r="A50" s="4">
        <v>43901</v>
      </c>
      <c r="B50" s="4"/>
      <c r="F50" s="1">
        <v>4</v>
      </c>
      <c r="L50" s="1">
        <v>2</v>
      </c>
      <c r="O50" s="1">
        <v>2</v>
      </c>
      <c r="R50" s="1">
        <v>1</v>
      </c>
      <c r="U50" s="1">
        <v>3</v>
      </c>
      <c r="X50" s="1">
        <v>3</v>
      </c>
    </row>
    <row r="51" spans="1:24" ht="15.75" customHeight="1" x14ac:dyDescent="0.2">
      <c r="A51" s="4">
        <v>43902</v>
      </c>
      <c r="B51" s="4"/>
      <c r="C51" s="1">
        <v>1</v>
      </c>
      <c r="F51" s="1">
        <v>13</v>
      </c>
      <c r="L51" s="1">
        <v>7</v>
      </c>
      <c r="O51" s="1">
        <v>3</v>
      </c>
      <c r="U51" s="1">
        <v>6</v>
      </c>
    </row>
    <row r="52" spans="1:24" x14ac:dyDescent="0.2">
      <c r="A52" s="4">
        <v>43903</v>
      </c>
      <c r="B52" s="4"/>
      <c r="F52" s="1">
        <v>14</v>
      </c>
      <c r="L52" s="1">
        <v>8</v>
      </c>
      <c r="N52" s="1">
        <v>1</v>
      </c>
      <c r="O52" s="1">
        <v>4</v>
      </c>
      <c r="P52" s="1">
        <v>2</v>
      </c>
      <c r="R52" s="1">
        <v>1</v>
      </c>
      <c r="U52" s="1">
        <v>9</v>
      </c>
      <c r="X52" s="1">
        <v>5</v>
      </c>
    </row>
    <row r="53" spans="1:24" x14ac:dyDescent="0.2">
      <c r="A53" s="4">
        <v>43904</v>
      </c>
      <c r="B53" s="4"/>
      <c r="F53" s="1">
        <v>20</v>
      </c>
      <c r="L53" s="1">
        <v>11</v>
      </c>
      <c r="O53" s="1">
        <v>3</v>
      </c>
      <c r="R53" s="1">
        <v>1</v>
      </c>
      <c r="S53" s="1">
        <v>1</v>
      </c>
      <c r="U53" s="1">
        <v>13</v>
      </c>
      <c r="X53" s="1">
        <v>3</v>
      </c>
    </row>
    <row r="54" spans="1:24" x14ac:dyDescent="0.2">
      <c r="A54" s="4">
        <v>43905</v>
      </c>
      <c r="B54" s="4"/>
      <c r="F54" s="1">
        <v>22</v>
      </c>
      <c r="H54" s="1">
        <v>2</v>
      </c>
      <c r="L54" s="1">
        <v>15</v>
      </c>
      <c r="O54" s="1">
        <v>1</v>
      </c>
      <c r="P54" s="1">
        <v>4</v>
      </c>
      <c r="R54" s="1">
        <v>2</v>
      </c>
      <c r="U54" s="1">
        <v>8</v>
      </c>
      <c r="X54" s="1">
        <v>1</v>
      </c>
    </row>
    <row r="55" spans="1:24" x14ac:dyDescent="0.2">
      <c r="A55" s="4">
        <v>43906</v>
      </c>
      <c r="B55" s="4"/>
      <c r="C55" s="1">
        <v>1</v>
      </c>
      <c r="F55" s="1">
        <v>37</v>
      </c>
      <c r="L55" s="1">
        <v>7</v>
      </c>
      <c r="O55" s="1">
        <v>9</v>
      </c>
      <c r="U55" s="1">
        <v>14</v>
      </c>
      <c r="X55" s="1">
        <v>10</v>
      </c>
    </row>
    <row r="56" spans="1:24" x14ac:dyDescent="0.2">
      <c r="A56" s="4">
        <v>43907</v>
      </c>
      <c r="B56" s="4"/>
      <c r="F56" s="1">
        <v>39</v>
      </c>
      <c r="L56" s="1">
        <v>10</v>
      </c>
      <c r="O56" s="1">
        <v>3</v>
      </c>
      <c r="U56" s="1">
        <v>23</v>
      </c>
      <c r="X56" s="1">
        <v>3</v>
      </c>
    </row>
    <row r="57" spans="1:24" x14ac:dyDescent="0.2">
      <c r="A57" s="4">
        <v>43908</v>
      </c>
      <c r="B57" s="4"/>
      <c r="C57" s="1">
        <v>1</v>
      </c>
      <c r="F57" s="1">
        <v>57</v>
      </c>
      <c r="H57" s="1">
        <v>1</v>
      </c>
      <c r="L57" s="1">
        <v>16</v>
      </c>
      <c r="O57" s="1">
        <v>5</v>
      </c>
      <c r="R57" s="1">
        <v>3</v>
      </c>
      <c r="U57" s="1">
        <v>27</v>
      </c>
      <c r="X57" s="1">
        <v>4</v>
      </c>
    </row>
    <row r="58" spans="1:24" x14ac:dyDescent="0.2">
      <c r="A58" s="4">
        <v>43909</v>
      </c>
      <c r="B58" s="4"/>
      <c r="C58" s="1">
        <v>1</v>
      </c>
      <c r="F58" s="1">
        <v>40</v>
      </c>
      <c r="L58" s="1">
        <v>50</v>
      </c>
      <c r="O58" s="1">
        <v>5</v>
      </c>
      <c r="S58" s="1">
        <v>2</v>
      </c>
      <c r="U58" s="1">
        <v>29</v>
      </c>
      <c r="X58" s="1">
        <v>17</v>
      </c>
    </row>
    <row r="59" spans="1:24" x14ac:dyDescent="0.2">
      <c r="A59" s="4">
        <v>43910</v>
      </c>
      <c r="B59" s="4"/>
      <c r="C59" s="1">
        <v>2</v>
      </c>
      <c r="F59" s="1">
        <v>46</v>
      </c>
      <c r="H59" s="1">
        <v>1</v>
      </c>
      <c r="I59" s="1">
        <v>2</v>
      </c>
      <c r="L59" s="1">
        <v>40</v>
      </c>
      <c r="O59" s="1">
        <v>8</v>
      </c>
      <c r="R59" s="1">
        <v>2</v>
      </c>
      <c r="U59" s="1">
        <v>28</v>
      </c>
      <c r="X59" s="1">
        <v>12</v>
      </c>
    </row>
    <row r="60" spans="1:24" x14ac:dyDescent="0.2">
      <c r="A60" s="4">
        <v>43911</v>
      </c>
      <c r="B60" s="4"/>
      <c r="C60" s="1">
        <v>3</v>
      </c>
      <c r="F60" s="1">
        <v>83</v>
      </c>
      <c r="L60" s="1">
        <v>37</v>
      </c>
      <c r="O60" s="1">
        <v>17</v>
      </c>
      <c r="R60" s="1">
        <v>5</v>
      </c>
      <c r="U60" s="1">
        <v>51</v>
      </c>
      <c r="X60" s="1">
        <v>26</v>
      </c>
    </row>
    <row r="61" spans="1:24" x14ac:dyDescent="0.2">
      <c r="A61" s="4">
        <v>43912</v>
      </c>
      <c r="B61" s="4"/>
      <c r="C61" s="1">
        <v>10</v>
      </c>
      <c r="F61" s="1">
        <v>97</v>
      </c>
      <c r="I61" s="1">
        <v>2</v>
      </c>
      <c r="L61" s="1">
        <v>38</v>
      </c>
      <c r="O61" s="1">
        <v>33</v>
      </c>
      <c r="R61" s="1">
        <v>5</v>
      </c>
      <c r="U61" s="1">
        <v>67</v>
      </c>
      <c r="V61" s="1">
        <v>63</v>
      </c>
      <c r="X61" s="1">
        <v>30</v>
      </c>
    </row>
    <row r="62" spans="1:24" x14ac:dyDescent="0.2">
      <c r="A62" s="4">
        <v>43913</v>
      </c>
      <c r="B62" s="4"/>
      <c r="C62" s="1">
        <v>13</v>
      </c>
      <c r="F62" s="1">
        <v>136</v>
      </c>
      <c r="L62" s="1">
        <v>60</v>
      </c>
      <c r="O62" s="1">
        <v>34</v>
      </c>
      <c r="R62" s="1">
        <v>6</v>
      </c>
      <c r="U62" s="1">
        <v>59</v>
      </c>
      <c r="V62" s="1">
        <v>27</v>
      </c>
      <c r="X62" s="1">
        <v>20</v>
      </c>
    </row>
    <row r="63" spans="1:24" x14ac:dyDescent="0.2">
      <c r="A63" s="4">
        <v>43914</v>
      </c>
      <c r="B63" s="4"/>
      <c r="C63" s="1">
        <v>7</v>
      </c>
      <c r="F63" s="1">
        <v>149</v>
      </c>
      <c r="H63" s="1">
        <v>1</v>
      </c>
      <c r="L63" s="1">
        <v>78</v>
      </c>
      <c r="O63" s="1">
        <v>36</v>
      </c>
      <c r="R63" s="1">
        <v>8</v>
      </c>
      <c r="U63" s="1">
        <v>64</v>
      </c>
      <c r="V63" s="1">
        <v>16</v>
      </c>
      <c r="X63" s="1">
        <v>35</v>
      </c>
    </row>
    <row r="64" spans="1:24" x14ac:dyDescent="0.2">
      <c r="A64" s="4">
        <v>43915</v>
      </c>
      <c r="B64" s="4"/>
      <c r="C64" s="1">
        <v>5</v>
      </c>
      <c r="F64" s="1">
        <v>211</v>
      </c>
      <c r="L64" s="1">
        <v>46</v>
      </c>
      <c r="N64" s="1">
        <v>1</v>
      </c>
      <c r="O64" s="1">
        <v>27</v>
      </c>
      <c r="R64" s="1">
        <v>6</v>
      </c>
      <c r="U64" s="1">
        <v>55</v>
      </c>
      <c r="V64" s="1">
        <v>15</v>
      </c>
      <c r="X64" s="1">
        <v>30</v>
      </c>
    </row>
    <row r="65" spans="1:26" x14ac:dyDescent="0.2">
      <c r="A65" s="4">
        <v>43916</v>
      </c>
      <c r="B65" s="4"/>
      <c r="C65" s="1">
        <v>9</v>
      </c>
      <c r="D65" s="1">
        <v>1</v>
      </c>
      <c r="F65" s="1">
        <v>190</v>
      </c>
      <c r="I65" s="1">
        <v>7</v>
      </c>
      <c r="L65" s="1">
        <v>50</v>
      </c>
      <c r="O65" s="1">
        <v>38</v>
      </c>
      <c r="R65" s="1">
        <v>5</v>
      </c>
      <c r="U65" s="1">
        <v>46</v>
      </c>
      <c r="V65" s="1">
        <v>21</v>
      </c>
      <c r="W65" s="1">
        <v>3</v>
      </c>
      <c r="X65" s="1">
        <v>26</v>
      </c>
      <c r="Y65" s="1">
        <v>6</v>
      </c>
    </row>
    <row r="66" spans="1:26" x14ac:dyDescent="0.2">
      <c r="A66" s="4">
        <v>43917</v>
      </c>
      <c r="B66" s="4"/>
      <c r="C66" s="1">
        <v>9</v>
      </c>
      <c r="D66" s="1">
        <v>1</v>
      </c>
      <c r="F66" s="1">
        <v>186</v>
      </c>
      <c r="I66" s="1">
        <v>2</v>
      </c>
      <c r="L66" s="1">
        <v>62</v>
      </c>
      <c r="O66" s="1">
        <v>22</v>
      </c>
      <c r="R66" s="1">
        <v>11</v>
      </c>
      <c r="S66" s="1">
        <v>2</v>
      </c>
      <c r="U66" s="1">
        <v>54</v>
      </c>
      <c r="V66" s="1">
        <v>23</v>
      </c>
      <c r="X66" s="1">
        <v>24</v>
      </c>
      <c r="Y66" s="1">
        <v>22</v>
      </c>
      <c r="Z66" s="1">
        <v>1</v>
      </c>
    </row>
    <row r="67" spans="1:26" x14ac:dyDescent="0.2">
      <c r="A67" s="4">
        <v>43918</v>
      </c>
      <c r="B67" s="4"/>
      <c r="C67" s="1">
        <v>9</v>
      </c>
      <c r="F67" s="1">
        <v>212</v>
      </c>
      <c r="H67" s="1">
        <v>1</v>
      </c>
      <c r="I67" s="1">
        <v>1</v>
      </c>
      <c r="L67" s="1">
        <v>70</v>
      </c>
      <c r="O67" s="1">
        <v>30</v>
      </c>
      <c r="R67" s="1">
        <v>4</v>
      </c>
      <c r="U67" s="1">
        <v>111</v>
      </c>
      <c r="V67" s="1">
        <v>19</v>
      </c>
      <c r="X67" s="1">
        <v>23</v>
      </c>
    </row>
    <row r="68" spans="1:26" x14ac:dyDescent="0.2">
      <c r="A68" s="4">
        <v>43919</v>
      </c>
      <c r="B68" s="4"/>
      <c r="C68" s="1">
        <v>6</v>
      </c>
      <c r="F68" s="1">
        <v>174</v>
      </c>
      <c r="L68" s="1">
        <v>31</v>
      </c>
      <c r="N68" s="1">
        <v>1</v>
      </c>
      <c r="O68" s="1">
        <v>12</v>
      </c>
      <c r="R68" s="1">
        <v>4</v>
      </c>
      <c r="U68" s="1">
        <v>84</v>
      </c>
      <c r="V68" s="1">
        <v>2</v>
      </c>
      <c r="W68" s="1">
        <v>1</v>
      </c>
      <c r="X68" s="1">
        <v>33</v>
      </c>
    </row>
    <row r="69" spans="1:26" x14ac:dyDescent="0.2">
      <c r="A69" s="4">
        <v>43920</v>
      </c>
      <c r="B69" s="4"/>
      <c r="C69" s="1">
        <v>1</v>
      </c>
      <c r="E69" s="1">
        <v>1</v>
      </c>
      <c r="F69" s="1">
        <v>127</v>
      </c>
      <c r="I69" s="1">
        <v>2</v>
      </c>
      <c r="L69" s="1">
        <v>33</v>
      </c>
      <c r="O69" s="1">
        <v>6</v>
      </c>
      <c r="R69" s="1">
        <v>3</v>
      </c>
      <c r="T69" s="1">
        <v>1</v>
      </c>
      <c r="U69" s="1">
        <v>52</v>
      </c>
      <c r="V69" s="1">
        <v>55</v>
      </c>
      <c r="X69" s="1">
        <v>44</v>
      </c>
      <c r="Y69" s="1">
        <v>13</v>
      </c>
    </row>
    <row r="70" spans="1:26" x14ac:dyDescent="0.2">
      <c r="A70" s="4">
        <v>43921</v>
      </c>
      <c r="B70" s="4"/>
      <c r="C70" s="1">
        <v>2</v>
      </c>
      <c r="D70" s="1">
        <v>1</v>
      </c>
      <c r="F70" s="1">
        <v>114</v>
      </c>
      <c r="I70" s="1">
        <v>2</v>
      </c>
      <c r="L70" s="1">
        <v>54</v>
      </c>
      <c r="O70" s="1">
        <v>32</v>
      </c>
      <c r="T70" s="1">
        <v>1</v>
      </c>
      <c r="U70" s="1">
        <v>96</v>
      </c>
      <c r="V70" s="1">
        <v>43</v>
      </c>
      <c r="X70" s="1">
        <v>9</v>
      </c>
      <c r="Y70" s="1">
        <v>7</v>
      </c>
    </row>
    <row r="71" spans="1:26" x14ac:dyDescent="0.2">
      <c r="A71" s="4">
        <v>43922</v>
      </c>
      <c r="B71" s="4"/>
      <c r="C71" s="1">
        <v>4</v>
      </c>
      <c r="D71" s="1">
        <v>5</v>
      </c>
      <c r="F71" s="1">
        <v>150</v>
      </c>
      <c r="H71" s="1">
        <v>2</v>
      </c>
      <c r="J71" s="1">
        <v>1</v>
      </c>
      <c r="L71" s="1">
        <v>38</v>
      </c>
      <c r="N71" s="1">
        <v>1</v>
      </c>
      <c r="O71" s="1">
        <v>30</v>
      </c>
      <c r="R71" s="1">
        <v>2</v>
      </c>
      <c r="U71" s="1">
        <v>51</v>
      </c>
      <c r="V71" s="1">
        <v>52</v>
      </c>
      <c r="W71" s="1">
        <v>2</v>
      </c>
      <c r="X71" s="1">
        <v>28</v>
      </c>
      <c r="Y71" s="1">
        <v>16</v>
      </c>
    </row>
    <row r="72" spans="1:26" x14ac:dyDescent="0.2">
      <c r="A72" s="4">
        <v>43923</v>
      </c>
      <c r="B72" s="4"/>
      <c r="C72" s="1">
        <v>3</v>
      </c>
      <c r="D72" s="1">
        <v>3</v>
      </c>
      <c r="F72" s="1">
        <v>116</v>
      </c>
      <c r="H72" s="1">
        <v>2</v>
      </c>
      <c r="I72" s="1">
        <v>3</v>
      </c>
      <c r="L72" s="1">
        <v>54</v>
      </c>
      <c r="O72" s="1">
        <v>18</v>
      </c>
      <c r="P72" s="1">
        <v>35</v>
      </c>
      <c r="R72" s="1">
        <v>3</v>
      </c>
      <c r="U72" s="1">
        <v>68</v>
      </c>
      <c r="V72" s="1">
        <v>79</v>
      </c>
      <c r="W72" s="1">
        <v>1</v>
      </c>
      <c r="X72" s="1">
        <v>8</v>
      </c>
      <c r="Y72" s="1">
        <v>28</v>
      </c>
    </row>
    <row r="73" spans="1:26" x14ac:dyDescent="0.2">
      <c r="A73" s="4">
        <v>43924</v>
      </c>
      <c r="B73" s="4"/>
      <c r="C73" s="1">
        <v>4</v>
      </c>
      <c r="D73" s="1">
        <v>7</v>
      </c>
      <c r="F73" s="1">
        <v>91</v>
      </c>
      <c r="I73" s="1">
        <v>4</v>
      </c>
      <c r="L73" s="1">
        <v>38</v>
      </c>
      <c r="O73" s="1">
        <v>11</v>
      </c>
      <c r="P73" s="1">
        <v>2</v>
      </c>
      <c r="R73" s="1">
        <v>6</v>
      </c>
      <c r="U73" s="1">
        <v>49</v>
      </c>
      <c r="V73" s="1">
        <v>54</v>
      </c>
      <c r="X73" s="1">
        <v>22</v>
      </c>
    </row>
    <row r="74" spans="1:26" x14ac:dyDescent="0.2">
      <c r="A74" s="4">
        <v>43925</v>
      </c>
      <c r="B74" s="4"/>
      <c r="C74" s="1">
        <v>2</v>
      </c>
      <c r="E74" s="1">
        <v>1</v>
      </c>
      <c r="F74" s="1">
        <v>104</v>
      </c>
      <c r="L74" s="1">
        <v>27</v>
      </c>
      <c r="O74" s="1">
        <v>11</v>
      </c>
      <c r="R74" s="1">
        <v>2</v>
      </c>
      <c r="U74" s="1">
        <v>30</v>
      </c>
      <c r="V74" s="1">
        <v>51</v>
      </c>
      <c r="W74" s="1">
        <v>1</v>
      </c>
      <c r="X74" s="1">
        <v>14</v>
      </c>
    </row>
    <row r="75" spans="1:26" x14ac:dyDescent="0.2">
      <c r="A75" s="4">
        <v>43926</v>
      </c>
      <c r="B75" s="4"/>
      <c r="C75" s="1">
        <v>3</v>
      </c>
      <c r="D75" s="1">
        <v>10</v>
      </c>
      <c r="F75" s="1">
        <v>87</v>
      </c>
      <c r="H75" s="1">
        <v>4</v>
      </c>
      <c r="I75" s="1">
        <v>1</v>
      </c>
      <c r="L75" s="1">
        <v>7</v>
      </c>
      <c r="N75" s="1">
        <v>1</v>
      </c>
      <c r="O75" s="1">
        <v>2</v>
      </c>
      <c r="P75" s="1">
        <v>5</v>
      </c>
      <c r="R75" s="1">
        <v>4</v>
      </c>
      <c r="U75" s="1">
        <v>20</v>
      </c>
      <c r="V75" s="1">
        <v>56</v>
      </c>
      <c r="X75" s="1">
        <v>17</v>
      </c>
      <c r="Y75" s="1">
        <v>56</v>
      </c>
    </row>
    <row r="76" spans="1:26" x14ac:dyDescent="0.2">
      <c r="A76" s="4">
        <v>43927</v>
      </c>
      <c r="B76" s="4"/>
      <c r="D76" s="1">
        <v>12</v>
      </c>
      <c r="F76" s="1">
        <v>57</v>
      </c>
      <c r="H76" s="1">
        <v>2</v>
      </c>
      <c r="I76" s="1">
        <v>1</v>
      </c>
      <c r="J76" s="1">
        <v>1</v>
      </c>
      <c r="L76" s="1">
        <v>14</v>
      </c>
      <c r="O76" s="1">
        <v>2</v>
      </c>
      <c r="P76" s="1">
        <v>2</v>
      </c>
      <c r="R76" s="1">
        <v>3</v>
      </c>
      <c r="S76" s="1">
        <v>21</v>
      </c>
      <c r="U76" s="1">
        <v>23</v>
      </c>
      <c r="V76" s="1">
        <v>37</v>
      </c>
      <c r="W76" s="1">
        <v>2</v>
      </c>
      <c r="X76" s="1">
        <v>7</v>
      </c>
      <c r="Y76" s="1">
        <v>14</v>
      </c>
      <c r="Z76" s="1">
        <v>2</v>
      </c>
    </row>
    <row r="77" spans="1:26" x14ac:dyDescent="0.2">
      <c r="A77" s="4">
        <v>43928</v>
      </c>
      <c r="B77" s="4"/>
      <c r="C77" s="1">
        <v>1</v>
      </c>
      <c r="D77" s="1">
        <v>2</v>
      </c>
      <c r="F77" s="1">
        <v>49</v>
      </c>
      <c r="H77" s="1">
        <v>3</v>
      </c>
      <c r="L77" s="1">
        <v>13</v>
      </c>
      <c r="O77" s="1">
        <v>4</v>
      </c>
      <c r="P77" s="1">
        <v>36</v>
      </c>
      <c r="Q77" s="1">
        <v>1</v>
      </c>
      <c r="R77" s="1">
        <v>9</v>
      </c>
      <c r="T77" s="1">
        <v>1</v>
      </c>
      <c r="U77" s="1">
        <v>33</v>
      </c>
      <c r="V77" s="1">
        <v>66</v>
      </c>
      <c r="W77" s="1">
        <v>1</v>
      </c>
      <c r="X77" s="1">
        <v>10</v>
      </c>
      <c r="Y77" s="1">
        <v>8</v>
      </c>
      <c r="Z77" s="1">
        <v>2</v>
      </c>
    </row>
    <row r="78" spans="1:26" x14ac:dyDescent="0.2">
      <c r="A78" s="4">
        <v>43929</v>
      </c>
      <c r="B78" s="4"/>
      <c r="C78" s="1">
        <v>2</v>
      </c>
      <c r="D78" s="1">
        <v>5</v>
      </c>
      <c r="F78" s="1">
        <v>48</v>
      </c>
      <c r="L78" s="1">
        <v>9</v>
      </c>
      <c r="O78" s="1">
        <v>5</v>
      </c>
      <c r="P78" s="1">
        <v>31</v>
      </c>
      <c r="Q78" s="1">
        <v>1</v>
      </c>
      <c r="R78" s="1">
        <v>9</v>
      </c>
      <c r="U78" s="1">
        <v>21</v>
      </c>
      <c r="V78" s="1">
        <v>50</v>
      </c>
      <c r="W78" s="1">
        <v>1</v>
      </c>
      <c r="X78" s="1">
        <v>11</v>
      </c>
    </row>
    <row r="79" spans="1:26" x14ac:dyDescent="0.2">
      <c r="A79" s="4">
        <v>43930</v>
      </c>
      <c r="B79" s="4"/>
      <c r="C79" s="1">
        <v>1</v>
      </c>
      <c r="D79" s="1">
        <v>7</v>
      </c>
      <c r="F79" s="1">
        <v>39</v>
      </c>
      <c r="L79" s="1">
        <v>10</v>
      </c>
      <c r="M79" s="1">
        <v>364</v>
      </c>
      <c r="O79" s="1">
        <v>1</v>
      </c>
      <c r="P79" s="1">
        <v>47</v>
      </c>
      <c r="Q79" s="1">
        <v>1</v>
      </c>
      <c r="R79" s="1">
        <v>4</v>
      </c>
      <c r="S79" s="1">
        <v>22</v>
      </c>
      <c r="U79" s="1">
        <v>16</v>
      </c>
      <c r="V79" s="1">
        <v>70</v>
      </c>
      <c r="X79" s="1">
        <v>14</v>
      </c>
      <c r="Y79" s="1">
        <v>17</v>
      </c>
    </row>
    <row r="80" spans="1:26" x14ac:dyDescent="0.2">
      <c r="A80" s="4">
        <v>43931</v>
      </c>
      <c r="B80" s="4"/>
      <c r="C80" s="1">
        <v>3</v>
      </c>
      <c r="D80" s="1">
        <v>5</v>
      </c>
      <c r="F80" s="1">
        <v>49</v>
      </c>
      <c r="H80" s="1">
        <v>1</v>
      </c>
      <c r="L80" s="1">
        <v>12</v>
      </c>
      <c r="M80" s="1">
        <v>-4</v>
      </c>
      <c r="O80" s="1">
        <v>7</v>
      </c>
      <c r="P80" s="1">
        <v>12</v>
      </c>
      <c r="R80" s="1">
        <v>11</v>
      </c>
      <c r="T80" s="1">
        <v>1</v>
      </c>
      <c r="U80" s="1">
        <v>13</v>
      </c>
      <c r="V80" s="1">
        <v>120</v>
      </c>
      <c r="W80" s="1">
        <v>1</v>
      </c>
      <c r="X80" s="1">
        <v>11</v>
      </c>
      <c r="Y80" s="1">
        <v>16</v>
      </c>
    </row>
    <row r="81" spans="1:26" x14ac:dyDescent="0.2">
      <c r="A81" s="4">
        <v>43932</v>
      </c>
      <c r="B81" s="4"/>
      <c r="D81" s="1">
        <v>3</v>
      </c>
      <c r="F81" s="1">
        <v>25</v>
      </c>
      <c r="H81" s="1">
        <v>1</v>
      </c>
      <c r="L81" s="1">
        <v>9</v>
      </c>
      <c r="O81" s="1">
        <v>1</v>
      </c>
      <c r="P81" s="1">
        <v>46</v>
      </c>
      <c r="R81" s="1">
        <v>11</v>
      </c>
      <c r="U81" s="1">
        <v>24</v>
      </c>
      <c r="V81" s="1">
        <v>60</v>
      </c>
      <c r="W81" s="1">
        <v>1</v>
      </c>
      <c r="X81" s="1">
        <v>8</v>
      </c>
      <c r="Y81" s="1">
        <v>13</v>
      </c>
    </row>
    <row r="82" spans="1:26" x14ac:dyDescent="0.2">
      <c r="A82" s="4">
        <v>43933</v>
      </c>
      <c r="B82" s="4"/>
      <c r="C82" s="1">
        <v>-1</v>
      </c>
      <c r="D82" s="1">
        <v>5</v>
      </c>
      <c r="F82" s="1">
        <v>7</v>
      </c>
      <c r="H82" s="1">
        <v>1</v>
      </c>
      <c r="L82" s="1">
        <v>9</v>
      </c>
      <c r="P82" s="1">
        <v>14</v>
      </c>
      <c r="Q82" s="1">
        <v>1</v>
      </c>
      <c r="R82" s="1">
        <v>11</v>
      </c>
      <c r="T82" s="1">
        <v>1</v>
      </c>
      <c r="U82" s="1">
        <v>3</v>
      </c>
      <c r="V82" s="1">
        <v>29</v>
      </c>
      <c r="X82" s="1">
        <v>3</v>
      </c>
      <c r="Y82" s="1">
        <v>23</v>
      </c>
    </row>
    <row r="83" spans="1:26" x14ac:dyDescent="0.2">
      <c r="A83" s="4">
        <v>43934</v>
      </c>
      <c r="B83" s="4"/>
      <c r="C83" s="1">
        <v>1</v>
      </c>
      <c r="D83" s="1">
        <v>5</v>
      </c>
      <c r="F83" s="1">
        <v>9</v>
      </c>
      <c r="H83" s="1">
        <v>2</v>
      </c>
      <c r="L83" s="1">
        <v>4</v>
      </c>
      <c r="M83" s="1">
        <v>74</v>
      </c>
      <c r="O83" s="1">
        <v>2</v>
      </c>
      <c r="P83" s="1">
        <v>1</v>
      </c>
      <c r="R83" s="1">
        <v>6</v>
      </c>
      <c r="U83" s="1">
        <v>13</v>
      </c>
      <c r="V83" s="1">
        <v>60</v>
      </c>
      <c r="X83" s="1">
        <v>6</v>
      </c>
      <c r="Y83" s="1">
        <v>12</v>
      </c>
    </row>
    <row r="84" spans="1:26" x14ac:dyDescent="0.2">
      <c r="A84" s="4">
        <v>43935</v>
      </c>
      <c r="B84" s="4"/>
      <c r="D84" s="1">
        <v>3</v>
      </c>
      <c r="F84" s="1">
        <v>7</v>
      </c>
      <c r="J84" s="1">
        <v>4</v>
      </c>
      <c r="L84" s="1">
        <v>11</v>
      </c>
      <c r="O84" s="1">
        <v>2</v>
      </c>
      <c r="P84" s="1">
        <v>13</v>
      </c>
      <c r="R84" s="1">
        <v>15</v>
      </c>
      <c r="S84" s="1">
        <v>5</v>
      </c>
      <c r="U84" s="1">
        <v>10</v>
      </c>
      <c r="V84" s="1">
        <v>43</v>
      </c>
      <c r="X84" s="1">
        <v>4</v>
      </c>
      <c r="Y84" s="1">
        <v>45</v>
      </c>
    </row>
    <row r="85" spans="1:26" x14ac:dyDescent="0.2">
      <c r="A85" s="4">
        <v>43936</v>
      </c>
      <c r="B85" s="4"/>
      <c r="E85" s="1">
        <v>1</v>
      </c>
      <c r="F85" s="1">
        <v>16</v>
      </c>
      <c r="L85" s="1">
        <v>1</v>
      </c>
      <c r="P85" s="1">
        <v>23</v>
      </c>
      <c r="R85" s="1">
        <v>4</v>
      </c>
      <c r="T85" s="1">
        <v>1</v>
      </c>
      <c r="U85" s="1">
        <v>8</v>
      </c>
      <c r="V85" s="1">
        <v>19</v>
      </c>
      <c r="X85" s="1">
        <v>5</v>
      </c>
      <c r="Y85" s="1">
        <v>42</v>
      </c>
    </row>
    <row r="86" spans="1:26" x14ac:dyDescent="0.2">
      <c r="A86" s="4">
        <v>43937</v>
      </c>
      <c r="B86" s="4"/>
      <c r="D86" s="1">
        <v>4</v>
      </c>
      <c r="F86" s="1">
        <v>11</v>
      </c>
      <c r="L86" s="1">
        <v>2</v>
      </c>
      <c r="O86" s="1">
        <v>1</v>
      </c>
      <c r="P86" s="1">
        <v>32</v>
      </c>
      <c r="R86" s="1">
        <v>11</v>
      </c>
      <c r="S86" s="1">
        <v>14</v>
      </c>
      <c r="U86" s="1">
        <v>2</v>
      </c>
      <c r="X86" s="1">
        <v>3</v>
      </c>
      <c r="Y86" s="1">
        <v>2</v>
      </c>
    </row>
    <row r="87" spans="1:26" x14ac:dyDescent="0.2">
      <c r="A87" s="4">
        <v>43938</v>
      </c>
      <c r="B87" s="4"/>
      <c r="D87" s="1">
        <v>2</v>
      </c>
      <c r="F87" s="1">
        <v>29</v>
      </c>
      <c r="G87" s="1">
        <v>1375</v>
      </c>
      <c r="J87" s="1">
        <v>3</v>
      </c>
      <c r="L87" s="1">
        <v>6</v>
      </c>
      <c r="O87" s="1">
        <v>1</v>
      </c>
      <c r="P87" s="1">
        <v>25</v>
      </c>
      <c r="R87" s="1">
        <v>4</v>
      </c>
      <c r="T87" s="1">
        <v>1</v>
      </c>
      <c r="U87" s="1">
        <v>1</v>
      </c>
      <c r="V87" s="1">
        <v>22</v>
      </c>
      <c r="X87" s="1">
        <v>6</v>
      </c>
      <c r="Y87" s="1">
        <v>37</v>
      </c>
      <c r="Z87" s="1">
        <v>1</v>
      </c>
    </row>
    <row r="88" spans="1:26" x14ac:dyDescent="0.2">
      <c r="A88" s="4">
        <v>43939</v>
      </c>
      <c r="B88" s="4"/>
      <c r="D88" s="1">
        <v>7</v>
      </c>
      <c r="F88" s="1">
        <v>10</v>
      </c>
      <c r="H88" s="1">
        <v>1</v>
      </c>
      <c r="J88" s="1">
        <v>2</v>
      </c>
      <c r="L88" s="1">
        <v>8</v>
      </c>
      <c r="M88" s="1">
        <v>296</v>
      </c>
      <c r="N88" s="1">
        <v>1</v>
      </c>
      <c r="P88" s="1">
        <v>13</v>
      </c>
      <c r="R88" s="1">
        <v>4</v>
      </c>
      <c r="T88" s="1">
        <v>1</v>
      </c>
      <c r="U88" s="1">
        <v>17</v>
      </c>
      <c r="V88" s="1">
        <v>13</v>
      </c>
      <c r="X88" s="1">
        <v>3</v>
      </c>
      <c r="Y88" s="1">
        <v>11</v>
      </c>
    </row>
    <row r="89" spans="1:26" x14ac:dyDescent="0.2">
      <c r="A89" s="4">
        <v>43940</v>
      </c>
      <c r="B89" s="4"/>
      <c r="D89" s="1">
        <v>1</v>
      </c>
      <c r="F89" s="1">
        <v>21</v>
      </c>
      <c r="H89" s="1">
        <v>1</v>
      </c>
      <c r="L89" s="1">
        <v>4</v>
      </c>
      <c r="P89" s="1">
        <v>8</v>
      </c>
      <c r="R89" s="1">
        <v>9</v>
      </c>
      <c r="U89" s="1">
        <v>9</v>
      </c>
      <c r="V89" s="1">
        <v>16</v>
      </c>
      <c r="W89" s="1">
        <v>1</v>
      </c>
      <c r="X89" s="1">
        <v>1</v>
      </c>
      <c r="Y89" s="1">
        <v>38</v>
      </c>
    </row>
    <row r="90" spans="1:26" x14ac:dyDescent="0.2">
      <c r="A90" s="4">
        <v>43941</v>
      </c>
      <c r="B90" s="4"/>
      <c r="C90" s="1">
        <v>1</v>
      </c>
      <c r="D90" s="1">
        <v>2</v>
      </c>
      <c r="F90" s="1">
        <v>6</v>
      </c>
      <c r="H90" s="1">
        <v>1</v>
      </c>
      <c r="J90" s="1">
        <v>1</v>
      </c>
      <c r="P90" s="1">
        <v>15</v>
      </c>
      <c r="R90" s="1">
        <v>3</v>
      </c>
      <c r="S90" s="1">
        <v>4</v>
      </c>
      <c r="U90" s="1">
        <v>1</v>
      </c>
      <c r="V90" s="1">
        <v>8</v>
      </c>
      <c r="Y90" s="1">
        <v>9</v>
      </c>
    </row>
    <row r="91" spans="1:26" x14ac:dyDescent="0.2">
      <c r="A91" s="4">
        <v>43942</v>
      </c>
      <c r="B91" s="4"/>
      <c r="D91" s="1">
        <v>1</v>
      </c>
      <c r="F91" s="1">
        <v>6</v>
      </c>
      <c r="G91" s="1">
        <v>396</v>
      </c>
      <c r="L91" s="1">
        <v>5</v>
      </c>
      <c r="O91" s="1">
        <v>2</v>
      </c>
      <c r="P91" s="1">
        <v>7</v>
      </c>
      <c r="R91" s="1">
        <v>1</v>
      </c>
      <c r="S91" s="1">
        <v>3</v>
      </c>
      <c r="U91" s="1">
        <v>7</v>
      </c>
      <c r="V91" s="1">
        <v>6</v>
      </c>
      <c r="X91" s="1">
        <v>1</v>
      </c>
      <c r="Y91" s="1">
        <v>8</v>
      </c>
    </row>
    <row r="92" spans="1:26" x14ac:dyDescent="0.2">
      <c r="A92" s="4">
        <v>43943</v>
      </c>
      <c r="B92" s="4"/>
      <c r="D92" s="1">
        <v>1</v>
      </c>
      <c r="F92" s="1">
        <v>2</v>
      </c>
      <c r="G92" s="1">
        <v>171</v>
      </c>
      <c r="H92" s="1">
        <v>3</v>
      </c>
      <c r="J92" s="1">
        <v>4</v>
      </c>
      <c r="O92" s="1">
        <v>1</v>
      </c>
      <c r="P92" s="1">
        <v>12</v>
      </c>
      <c r="R92" s="1">
        <v>4</v>
      </c>
      <c r="S92" s="1">
        <v>3</v>
      </c>
      <c r="V92" s="1">
        <v>41</v>
      </c>
      <c r="Y92" s="1">
        <v>8</v>
      </c>
    </row>
    <row r="93" spans="1:26" x14ac:dyDescent="0.2">
      <c r="A93" s="4">
        <v>43944</v>
      </c>
      <c r="B93" s="4"/>
      <c r="F93" s="1">
        <v>5</v>
      </c>
      <c r="G93" s="1">
        <v>60</v>
      </c>
      <c r="P93" s="1">
        <v>6</v>
      </c>
      <c r="S93" s="1">
        <v>14</v>
      </c>
      <c r="U93" s="1">
        <v>1</v>
      </c>
      <c r="V93" s="1">
        <v>8</v>
      </c>
      <c r="W93" s="1">
        <v>1</v>
      </c>
    </row>
    <row r="94" spans="1:26" x14ac:dyDescent="0.2">
      <c r="A94" s="4">
        <v>43945</v>
      </c>
      <c r="B94" s="4"/>
      <c r="C94" s="1">
        <v>1</v>
      </c>
      <c r="D94" s="1">
        <v>4</v>
      </c>
      <c r="F94" s="1">
        <v>6</v>
      </c>
      <c r="G94" s="1">
        <v>50</v>
      </c>
      <c r="H94" s="1">
        <v>1</v>
      </c>
      <c r="J94" s="1">
        <v>4</v>
      </c>
      <c r="P94" s="1">
        <v>7</v>
      </c>
      <c r="R94" s="1">
        <v>2</v>
      </c>
      <c r="S94" s="1">
        <v>15</v>
      </c>
      <c r="T94" s="1">
        <v>1</v>
      </c>
      <c r="U94" s="1">
        <v>6</v>
      </c>
      <c r="V94" s="1">
        <v>3</v>
      </c>
      <c r="X94" s="1">
        <v>2</v>
      </c>
      <c r="Y94" s="1">
        <v>13</v>
      </c>
      <c r="Z94" s="1">
        <v>1</v>
      </c>
    </row>
    <row r="95" spans="1:26" x14ac:dyDescent="0.2">
      <c r="A95" s="4">
        <v>43946</v>
      </c>
      <c r="C95" s="1">
        <v>1</v>
      </c>
      <c r="D95" s="1">
        <v>1</v>
      </c>
      <c r="F95" s="1">
        <v>12</v>
      </c>
      <c r="G95" s="1">
        <v>137</v>
      </c>
      <c r="H95" s="1">
        <v>1</v>
      </c>
      <c r="L95" s="1">
        <v>3</v>
      </c>
      <c r="M95" s="1">
        <v>65</v>
      </c>
      <c r="P95" s="1">
        <v>1</v>
      </c>
      <c r="R95" s="1">
        <v>1</v>
      </c>
      <c r="S95" s="1">
        <v>11</v>
      </c>
      <c r="T95" s="1">
        <v>1</v>
      </c>
      <c r="U95" s="1">
        <v>3</v>
      </c>
      <c r="V95" s="1">
        <v>8</v>
      </c>
      <c r="X95" s="1">
        <v>1</v>
      </c>
      <c r="Y95" s="1">
        <v>14</v>
      </c>
    </row>
    <row r="96" spans="1:26" x14ac:dyDescent="0.2">
      <c r="A96" s="4">
        <v>43947</v>
      </c>
      <c r="D96" s="1">
        <v>1</v>
      </c>
      <c r="F96" s="1">
        <v>8</v>
      </c>
      <c r="G96" s="1">
        <v>15</v>
      </c>
      <c r="H96" s="1">
        <v>1</v>
      </c>
      <c r="J96" s="1">
        <v>3</v>
      </c>
      <c r="L96" s="1">
        <v>3</v>
      </c>
      <c r="M96" s="1">
        <v>123</v>
      </c>
      <c r="P96" s="1">
        <v>9</v>
      </c>
      <c r="R96" s="1">
        <v>4</v>
      </c>
      <c r="S96" s="1">
        <v>6</v>
      </c>
      <c r="T96" s="1">
        <v>1</v>
      </c>
      <c r="U96" s="1">
        <v>3</v>
      </c>
      <c r="V96" s="1">
        <v>3</v>
      </c>
      <c r="W96" s="1">
        <v>1</v>
      </c>
      <c r="Y96" s="1">
        <v>8</v>
      </c>
    </row>
    <row r="97" spans="1:26" x14ac:dyDescent="0.2">
      <c r="A97" s="4">
        <v>43948</v>
      </c>
      <c r="D97" s="1">
        <v>1</v>
      </c>
      <c r="F97" s="1">
        <v>2</v>
      </c>
      <c r="G97" s="1">
        <v>19</v>
      </c>
      <c r="L97" s="1">
        <v>3</v>
      </c>
      <c r="P97" s="1">
        <v>3</v>
      </c>
      <c r="R97" s="1">
        <v>2</v>
      </c>
      <c r="S97" s="1">
        <v>9</v>
      </c>
      <c r="V97" s="1">
        <v>15</v>
      </c>
    </row>
    <row r="98" spans="1:26" x14ac:dyDescent="0.2">
      <c r="A98" s="4">
        <v>43949</v>
      </c>
      <c r="D98" s="1">
        <v>1</v>
      </c>
      <c r="F98" s="1">
        <v>5</v>
      </c>
      <c r="G98" s="1">
        <v>16</v>
      </c>
      <c r="H98" s="1">
        <v>1</v>
      </c>
      <c r="M98" s="1">
        <v>8</v>
      </c>
      <c r="P98" s="1">
        <v>6</v>
      </c>
      <c r="R98" s="1">
        <v>4</v>
      </c>
      <c r="S98" s="1">
        <v>3</v>
      </c>
      <c r="U98" s="1">
        <v>2</v>
      </c>
      <c r="V98" s="1">
        <v>-1</v>
      </c>
      <c r="X98" s="1">
        <v>1</v>
      </c>
      <c r="Y98" s="1">
        <v>9</v>
      </c>
    </row>
    <row r="99" spans="1:26" x14ac:dyDescent="0.2">
      <c r="A99" s="4">
        <v>43950</v>
      </c>
      <c r="F99" s="1">
        <v>7</v>
      </c>
      <c r="G99" s="1">
        <v>23</v>
      </c>
      <c r="H99" s="1">
        <v>4</v>
      </c>
      <c r="J99" s="1">
        <v>2</v>
      </c>
      <c r="R99" s="1">
        <v>1</v>
      </c>
      <c r="S99" s="1">
        <v>9</v>
      </c>
      <c r="U99" s="1">
        <v>3</v>
      </c>
      <c r="V99" s="1">
        <v>8</v>
      </c>
      <c r="W99" s="1">
        <v>1</v>
      </c>
      <c r="X99" s="1">
        <v>1</v>
      </c>
      <c r="Y99" s="1">
        <v>5</v>
      </c>
    </row>
    <row r="100" spans="1:26" x14ac:dyDescent="0.2">
      <c r="A100" s="4">
        <v>43951</v>
      </c>
      <c r="D100" s="1">
        <v>2</v>
      </c>
      <c r="F100" s="1">
        <v>1</v>
      </c>
      <c r="G100" s="1">
        <v>18</v>
      </c>
      <c r="H100" s="1">
        <v>1</v>
      </c>
      <c r="M100" s="1">
        <v>9</v>
      </c>
      <c r="R100" s="1">
        <v>2</v>
      </c>
      <c r="S100" s="1">
        <v>9</v>
      </c>
      <c r="T100" s="1">
        <v>2</v>
      </c>
      <c r="U100" s="1">
        <v>7</v>
      </c>
      <c r="V100" s="1">
        <v>4</v>
      </c>
      <c r="Y100" s="1">
        <v>7</v>
      </c>
    </row>
    <row r="101" spans="1:26" x14ac:dyDescent="0.2">
      <c r="A101" s="4">
        <v>43952</v>
      </c>
      <c r="F101" s="1">
        <v>9</v>
      </c>
      <c r="G101" s="1">
        <v>9</v>
      </c>
      <c r="H101" s="1">
        <v>1</v>
      </c>
      <c r="M101" s="1">
        <v>5</v>
      </c>
      <c r="P101" s="1">
        <v>2</v>
      </c>
      <c r="S101" s="1">
        <v>4</v>
      </c>
      <c r="U101" s="1">
        <v>3</v>
      </c>
      <c r="V101" s="1">
        <v>2</v>
      </c>
      <c r="Y101" s="1">
        <v>4</v>
      </c>
    </row>
    <row r="102" spans="1:26" x14ac:dyDescent="0.2">
      <c r="A102" s="4">
        <v>43953</v>
      </c>
      <c r="F102" s="1">
        <v>5</v>
      </c>
      <c r="G102" s="1">
        <v>7</v>
      </c>
      <c r="I102" s="1">
        <v>2</v>
      </c>
      <c r="L102" s="1">
        <v>1</v>
      </c>
      <c r="M102" s="1">
        <v>17</v>
      </c>
      <c r="P102" s="1">
        <v>5</v>
      </c>
      <c r="S102" s="1">
        <v>1</v>
      </c>
      <c r="U102" s="1">
        <v>7</v>
      </c>
      <c r="V102" s="1">
        <v>7</v>
      </c>
      <c r="Y102" s="1">
        <v>9</v>
      </c>
    </row>
    <row r="103" spans="1:26" x14ac:dyDescent="0.2">
      <c r="A103" s="4">
        <v>43954</v>
      </c>
      <c r="F103" s="1">
        <v>4</v>
      </c>
      <c r="G103" s="1">
        <v>6</v>
      </c>
      <c r="H103" s="1">
        <v>1</v>
      </c>
      <c r="L103" s="1">
        <v>1</v>
      </c>
      <c r="M103" s="1">
        <v>11</v>
      </c>
      <c r="S103" s="1">
        <v>6</v>
      </c>
      <c r="U103" s="1">
        <v>13</v>
      </c>
      <c r="Y103" s="1">
        <v>3</v>
      </c>
      <c r="Z103" s="1">
        <v>1</v>
      </c>
    </row>
    <row r="104" spans="1:26" x14ac:dyDescent="0.2">
      <c r="A104" s="4">
        <v>43955</v>
      </c>
      <c r="C104" s="1">
        <v>1</v>
      </c>
      <c r="F104" s="1">
        <v>-2</v>
      </c>
      <c r="G104" s="1">
        <v>22</v>
      </c>
      <c r="L104" s="1">
        <v>3</v>
      </c>
      <c r="M104" s="1">
        <v>4</v>
      </c>
      <c r="S104" s="1">
        <v>1</v>
      </c>
      <c r="U104" s="1">
        <v>22</v>
      </c>
      <c r="V104" s="1">
        <v>10</v>
      </c>
      <c r="Y104" s="1">
        <v>4</v>
      </c>
    </row>
    <row r="105" spans="1:26" x14ac:dyDescent="0.2">
      <c r="A105" s="4">
        <v>43956</v>
      </c>
      <c r="F105" s="1">
        <v>2</v>
      </c>
      <c r="G105" s="1">
        <v>21</v>
      </c>
      <c r="H105" s="1">
        <v>1</v>
      </c>
      <c r="J105" s="1">
        <v>2</v>
      </c>
      <c r="L105" s="1">
        <v>5</v>
      </c>
      <c r="P105" s="1">
        <v>2</v>
      </c>
      <c r="R105" s="1">
        <v>2</v>
      </c>
      <c r="U105" s="1">
        <v>17</v>
      </c>
      <c r="V105" s="1">
        <v>1</v>
      </c>
      <c r="Y105" s="1">
        <v>1</v>
      </c>
    </row>
    <row r="106" spans="1:26" x14ac:dyDescent="0.2">
      <c r="A106" s="4">
        <v>43957</v>
      </c>
      <c r="F106" s="1">
        <v>7</v>
      </c>
      <c r="G106" s="1">
        <v>69</v>
      </c>
      <c r="H106" s="1">
        <v>1</v>
      </c>
      <c r="M106" s="1">
        <v>5</v>
      </c>
      <c r="P106" s="1">
        <v>3</v>
      </c>
      <c r="S106" s="1">
        <v>2</v>
      </c>
      <c r="U106" s="1">
        <v>17</v>
      </c>
      <c r="V106" s="1">
        <v>10</v>
      </c>
    </row>
    <row r="107" spans="1:26" x14ac:dyDescent="0.2">
      <c r="A107" s="4">
        <v>43958</v>
      </c>
      <c r="F107" s="1">
        <v>2</v>
      </c>
      <c r="G107" s="1">
        <v>45</v>
      </c>
      <c r="J107" s="1">
        <v>1</v>
      </c>
      <c r="L107" s="1">
        <v>2</v>
      </c>
      <c r="M107" s="1">
        <v>4</v>
      </c>
      <c r="O107" s="1">
        <v>1</v>
      </c>
      <c r="P107" s="1">
        <v>1</v>
      </c>
      <c r="R107" s="1">
        <v>1</v>
      </c>
      <c r="S107" s="1">
        <v>7</v>
      </c>
      <c r="U107" s="1">
        <v>14</v>
      </c>
      <c r="V107" s="1">
        <v>1</v>
      </c>
      <c r="Y107" s="1">
        <v>3</v>
      </c>
    </row>
    <row r="108" spans="1:26" x14ac:dyDescent="0.2">
      <c r="A108" s="4">
        <v>43959</v>
      </c>
      <c r="F108" s="1">
        <v>3</v>
      </c>
      <c r="G108" s="1">
        <v>23</v>
      </c>
      <c r="M108" s="1">
        <v>5</v>
      </c>
      <c r="R108" s="1">
        <v>1</v>
      </c>
      <c r="S108" s="1">
        <v>1</v>
      </c>
      <c r="U108" s="1">
        <v>13</v>
      </c>
      <c r="V108" s="1">
        <v>5</v>
      </c>
      <c r="X108" s="1">
        <v>1</v>
      </c>
      <c r="Y108" s="1">
        <v>3</v>
      </c>
    </row>
    <row r="109" spans="1:26" x14ac:dyDescent="0.2">
      <c r="A109" s="4">
        <v>43960</v>
      </c>
      <c r="F109" s="1">
        <v>4</v>
      </c>
      <c r="G109" s="1">
        <v>18</v>
      </c>
      <c r="M109" s="1">
        <v>25</v>
      </c>
      <c r="S109" s="1">
        <v>7</v>
      </c>
      <c r="U109" s="1">
        <v>10</v>
      </c>
      <c r="V109" s="1">
        <v>9</v>
      </c>
      <c r="Y109" s="1">
        <v>2</v>
      </c>
    </row>
    <row r="110" spans="1:26" x14ac:dyDescent="0.2">
      <c r="A110" s="4">
        <v>43961</v>
      </c>
      <c r="D110" s="1">
        <v>1</v>
      </c>
      <c r="F110" s="1">
        <v>2</v>
      </c>
      <c r="G110" s="1">
        <v>11</v>
      </c>
      <c r="L110" s="1">
        <v>2</v>
      </c>
      <c r="P110" s="1">
        <v>1</v>
      </c>
      <c r="U110" s="1">
        <v>10</v>
      </c>
      <c r="V110" s="1">
        <v>10</v>
      </c>
    </row>
    <row r="111" spans="1:26" x14ac:dyDescent="0.2">
      <c r="A111" s="4">
        <v>43962</v>
      </c>
      <c r="G111" s="1">
        <v>2</v>
      </c>
      <c r="L111" s="1">
        <v>-2</v>
      </c>
      <c r="M111" s="1">
        <v>2</v>
      </c>
      <c r="U111" s="1">
        <v>7</v>
      </c>
      <c r="V111" s="1">
        <v>14</v>
      </c>
    </row>
    <row r="112" spans="1:26" x14ac:dyDescent="0.2">
      <c r="A112" s="4">
        <v>43963</v>
      </c>
      <c r="G112" s="1">
        <v>26</v>
      </c>
      <c r="L112" s="1">
        <v>6</v>
      </c>
      <c r="M112" s="1">
        <v>6</v>
      </c>
      <c r="U112" s="1">
        <v>15</v>
      </c>
      <c r="V112" s="1">
        <v>16</v>
      </c>
      <c r="X112" s="1">
        <v>1</v>
      </c>
      <c r="Y112" s="1">
        <v>1</v>
      </c>
    </row>
    <row r="113" spans="1:25" x14ac:dyDescent="0.2">
      <c r="A113" s="4">
        <v>43964</v>
      </c>
      <c r="F113" s="1">
        <v>6</v>
      </c>
      <c r="G113" s="1">
        <v>28</v>
      </c>
      <c r="H113" s="1">
        <v>1</v>
      </c>
      <c r="L113" s="1">
        <v>1</v>
      </c>
      <c r="M113" s="1">
        <v>1</v>
      </c>
      <c r="U113" s="1">
        <v>5</v>
      </c>
      <c r="V113" s="1">
        <v>9</v>
      </c>
    </row>
    <row r="114" spans="1:25" x14ac:dyDescent="0.2">
      <c r="A114" s="4">
        <v>43965</v>
      </c>
      <c r="F114" s="1">
        <v>4</v>
      </c>
      <c r="G114" s="1">
        <v>24</v>
      </c>
      <c r="M114" s="1">
        <v>2</v>
      </c>
      <c r="S114" s="1">
        <v>6</v>
      </c>
      <c r="U114" s="1">
        <v>9</v>
      </c>
      <c r="X114" s="1">
        <v>1</v>
      </c>
    </row>
    <row r="115" spans="1:25" x14ac:dyDescent="0.2">
      <c r="A115" s="4">
        <v>43966</v>
      </c>
      <c r="F115" s="1">
        <v>8</v>
      </c>
      <c r="G115" s="1">
        <v>10</v>
      </c>
      <c r="L115" s="1">
        <v>2</v>
      </c>
      <c r="M115" s="1">
        <v>1</v>
      </c>
      <c r="P115" s="1">
        <v>1</v>
      </c>
      <c r="S115" s="1">
        <v>3</v>
      </c>
      <c r="U115" s="1">
        <v>20</v>
      </c>
      <c r="V115" s="1">
        <v>22</v>
      </c>
      <c r="Y115" s="1">
        <v>1</v>
      </c>
    </row>
    <row r="116" spans="1:25" x14ac:dyDescent="0.2">
      <c r="A116" s="4">
        <v>43967</v>
      </c>
      <c r="F116" s="1">
        <v>3</v>
      </c>
      <c r="G116" s="1">
        <v>6</v>
      </c>
      <c r="L116" s="1">
        <v>1</v>
      </c>
      <c r="M116" s="1">
        <v>5</v>
      </c>
      <c r="R116" s="1">
        <v>1</v>
      </c>
      <c r="S116" s="1">
        <v>1</v>
      </c>
      <c r="U116" s="1">
        <v>11</v>
      </c>
      <c r="V116" s="1">
        <v>10</v>
      </c>
      <c r="X116" s="1">
        <v>2</v>
      </c>
      <c r="Y116" s="1">
        <v>3</v>
      </c>
    </row>
    <row r="117" spans="1:25" x14ac:dyDescent="0.2">
      <c r="A117" s="4">
        <v>43968</v>
      </c>
      <c r="F117" s="1">
        <v>1</v>
      </c>
      <c r="G117" s="1">
        <v>1</v>
      </c>
      <c r="M117" s="1">
        <v>1</v>
      </c>
      <c r="S117" s="1">
        <v>2</v>
      </c>
      <c r="U117" s="1">
        <v>7</v>
      </c>
      <c r="X117" s="1">
        <v>1</v>
      </c>
      <c r="Y117" s="1">
        <v>2</v>
      </c>
    </row>
    <row r="118" spans="1:25" x14ac:dyDescent="0.2">
      <c r="A118" s="4">
        <v>43969</v>
      </c>
      <c r="F118" s="1">
        <v>1</v>
      </c>
      <c r="H118" s="1">
        <v>1</v>
      </c>
      <c r="L118" s="1">
        <v>2</v>
      </c>
      <c r="M118" s="1">
        <v>1</v>
      </c>
      <c r="S118" s="1">
        <v>1</v>
      </c>
      <c r="U118" s="1">
        <v>6</v>
      </c>
      <c r="V118" s="1">
        <v>22</v>
      </c>
      <c r="Y118" s="1">
        <v>2</v>
      </c>
    </row>
    <row r="119" spans="1:25" x14ac:dyDescent="0.2">
      <c r="A119" s="4">
        <v>43970</v>
      </c>
      <c r="F119" s="1">
        <v>2</v>
      </c>
      <c r="G119" s="1">
        <v>2</v>
      </c>
      <c r="M119" s="1">
        <v>1</v>
      </c>
      <c r="U119" s="1">
        <v>6</v>
      </c>
      <c r="V119" s="1">
        <v>15</v>
      </c>
    </row>
    <row r="120" spans="1:25" x14ac:dyDescent="0.2">
      <c r="A120" s="4">
        <v>43971</v>
      </c>
      <c r="F120" s="1">
        <v>3</v>
      </c>
      <c r="G120" s="1">
        <v>17</v>
      </c>
      <c r="H120" s="1">
        <v>1</v>
      </c>
      <c r="J120" s="1">
        <v>1</v>
      </c>
      <c r="L120" s="1">
        <v>1</v>
      </c>
      <c r="M120" s="1">
        <v>1</v>
      </c>
      <c r="S120" s="1">
        <v>1</v>
      </c>
      <c r="U120" s="1">
        <v>7</v>
      </c>
      <c r="V120" s="1">
        <v>11</v>
      </c>
    </row>
    <row r="121" spans="1:25" x14ac:dyDescent="0.2">
      <c r="A121" s="4">
        <v>43972</v>
      </c>
      <c r="F121" s="1">
        <v>1</v>
      </c>
      <c r="G121" s="1">
        <v>15</v>
      </c>
      <c r="S121" s="1">
        <v>2</v>
      </c>
      <c r="U121" s="1">
        <v>1</v>
      </c>
      <c r="V121" s="1">
        <v>8</v>
      </c>
    </row>
    <row r="122" spans="1:25" x14ac:dyDescent="0.2">
      <c r="A122" s="4">
        <v>43973</v>
      </c>
      <c r="F122" s="1">
        <v>3</v>
      </c>
      <c r="G122" s="1">
        <v>2</v>
      </c>
      <c r="H122" s="1">
        <v>1</v>
      </c>
      <c r="S122" s="1">
        <v>1</v>
      </c>
      <c r="U122" s="1">
        <v>12</v>
      </c>
      <c r="V122" s="1">
        <v>6</v>
      </c>
    </row>
    <row r="123" spans="1:25" x14ac:dyDescent="0.2">
      <c r="A123" s="4">
        <v>43974</v>
      </c>
      <c r="F123" s="1">
        <v>1</v>
      </c>
      <c r="G123" s="1">
        <v>5</v>
      </c>
      <c r="L123" s="1">
        <v>2</v>
      </c>
      <c r="M123" s="1">
        <v>1</v>
      </c>
      <c r="U123" s="1">
        <v>9</v>
      </c>
      <c r="V123" s="1">
        <v>5</v>
      </c>
      <c r="W123" s="1">
        <v>1</v>
      </c>
      <c r="X123" s="1">
        <v>3</v>
      </c>
      <c r="Y123" s="1">
        <v>4</v>
      </c>
    </row>
    <row r="124" spans="1:25" x14ac:dyDescent="0.2">
      <c r="A124" s="4">
        <v>43975</v>
      </c>
      <c r="F124" s="1">
        <v>1</v>
      </c>
      <c r="L124" s="1">
        <v>1</v>
      </c>
      <c r="S124" s="1">
        <v>1</v>
      </c>
      <c r="U124" s="1">
        <v>1</v>
      </c>
      <c r="V124" s="1">
        <v>14</v>
      </c>
    </row>
    <row r="125" spans="1:25" x14ac:dyDescent="0.2">
      <c r="A125" s="4">
        <v>43976</v>
      </c>
      <c r="F125" s="1">
        <v>3</v>
      </c>
      <c r="G125" s="1">
        <v>3</v>
      </c>
      <c r="L125" s="1">
        <v>-5</v>
      </c>
      <c r="M125" s="1">
        <v>-3</v>
      </c>
      <c r="S125" s="1">
        <v>2</v>
      </c>
      <c r="U125" s="1">
        <v>2</v>
      </c>
      <c r="V125" s="1">
        <v>22</v>
      </c>
      <c r="X125" s="1">
        <v>4</v>
      </c>
    </row>
    <row r="126" spans="1:25" x14ac:dyDescent="0.2">
      <c r="A126" s="4">
        <v>43977</v>
      </c>
      <c r="F126" s="1">
        <v>2</v>
      </c>
      <c r="G126" s="1">
        <v>5</v>
      </c>
      <c r="L126" s="1">
        <v>1</v>
      </c>
      <c r="M126" s="1">
        <v>1</v>
      </c>
      <c r="O126" s="1">
        <v>1</v>
      </c>
      <c r="S126" s="1">
        <v>1</v>
      </c>
      <c r="U126" s="1">
        <v>5</v>
      </c>
      <c r="V126" s="1">
        <v>13</v>
      </c>
      <c r="X126" s="1">
        <v>6</v>
      </c>
    </row>
    <row r="127" spans="1:25" x14ac:dyDescent="0.2">
      <c r="A127" s="4">
        <v>43978</v>
      </c>
      <c r="F127" s="1">
        <v>-3</v>
      </c>
      <c r="G127" s="1">
        <v>2</v>
      </c>
      <c r="L127" s="1">
        <v>1</v>
      </c>
      <c r="M127" s="1">
        <v>5</v>
      </c>
      <c r="N127" s="1">
        <v>1</v>
      </c>
      <c r="S127" s="1">
        <v>2</v>
      </c>
      <c r="U127" s="1">
        <v>8</v>
      </c>
      <c r="V127" s="1">
        <v>6</v>
      </c>
    </row>
    <row r="128" spans="1:25" x14ac:dyDescent="0.2">
      <c r="A128" s="4">
        <v>43979</v>
      </c>
      <c r="F128" s="1">
        <v>1</v>
      </c>
      <c r="G128" s="1">
        <v>7</v>
      </c>
      <c r="J128" s="1">
        <v>1</v>
      </c>
      <c r="M128" s="1">
        <v>1</v>
      </c>
      <c r="U128" s="1">
        <v>10</v>
      </c>
      <c r="V128" s="1">
        <v>5</v>
      </c>
      <c r="X128" s="1">
        <v>7</v>
      </c>
      <c r="Y128" s="1">
        <v>1</v>
      </c>
    </row>
  </sheetData>
  <mergeCells count="8">
    <mergeCell ref="C1:E1"/>
    <mergeCell ref="F1:H1"/>
    <mergeCell ref="U1:W1"/>
    <mergeCell ref="X1:Z1"/>
    <mergeCell ref="R1:T1"/>
    <mergeCell ref="L1:N1"/>
    <mergeCell ref="O1:Q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068C-1164-624A-A0B4-3FDF7F131C48}">
  <sheetPr codeName="Sheet4"/>
  <dimension ref="A1:GF2000"/>
  <sheetViews>
    <sheetView zoomScaleNormal="100" zoomScaleSheetLayoutView="100" workbookViewId="0">
      <pane xSplit="1" ySplit="2" topLeftCell="B100" activePane="bottomRight" state="frozen"/>
      <selection pane="topRight" activeCell="B1" sqref="B1"/>
      <selection pane="bottomLeft" activeCell="A51" sqref="A51"/>
      <selection pane="bottomRight" activeCell="A129" sqref="A129"/>
    </sheetView>
  </sheetViews>
  <sheetFormatPr baseColWidth="10" defaultColWidth="8.83203125" defaultRowHeight="16" x14ac:dyDescent="0.2"/>
  <cols>
    <col min="1" max="1" width="7.83203125" style="1" bestFit="1" customWidth="1"/>
    <col min="2" max="2" width="5.83203125" style="1" bestFit="1" customWidth="1"/>
    <col min="3" max="3" width="10.1640625" style="1" bestFit="1" customWidth="1"/>
    <col min="4" max="4" width="6" style="1" bestFit="1" customWidth="1"/>
    <col min="5" max="5" width="6.1640625" style="1" bestFit="1" customWidth="1"/>
    <col min="6" max="6" width="5.83203125" style="1" bestFit="1" customWidth="1"/>
    <col min="7" max="7" width="10.1640625" style="1" bestFit="1" customWidth="1"/>
    <col min="8" max="8" width="6" style="1" bestFit="1" customWidth="1"/>
    <col min="9" max="9" width="6.1640625" style="1" bestFit="1" customWidth="1"/>
    <col min="10" max="10" width="5.83203125" style="1" bestFit="1" customWidth="1"/>
    <col min="11" max="11" width="10.1640625" style="1" bestFit="1" customWidth="1"/>
    <col min="12" max="12" width="6" style="1" bestFit="1" customWidth="1"/>
    <col min="13" max="13" width="6.1640625" style="1" bestFit="1" customWidth="1"/>
    <col min="14" max="14" width="5.83203125" style="1" bestFit="1" customWidth="1"/>
    <col min="15" max="15" width="10.1640625" style="1" bestFit="1" customWidth="1"/>
    <col min="16" max="16" width="6" style="1" bestFit="1" customWidth="1"/>
    <col min="17" max="17" width="6.1640625" style="1" bestFit="1" customWidth="1"/>
    <col min="18" max="18" width="5.83203125" style="1" bestFit="1" customWidth="1"/>
    <col min="19" max="19" width="10.1640625" style="1" bestFit="1" customWidth="1"/>
    <col min="20" max="20" width="6" style="1" bestFit="1" customWidth="1"/>
    <col min="21" max="21" width="6.1640625" style="1" bestFit="1" customWidth="1"/>
    <col min="22" max="22" width="5.83203125" style="1" bestFit="1" customWidth="1"/>
    <col min="23" max="23" width="10.1640625" style="1" bestFit="1" customWidth="1"/>
    <col min="24" max="24" width="6" style="1" bestFit="1" customWidth="1"/>
    <col min="25" max="25" width="6.1640625" style="1" bestFit="1" customWidth="1"/>
    <col min="26" max="26" width="5.83203125" style="1" bestFit="1" customWidth="1"/>
    <col min="27" max="27" width="10.1640625" style="1" bestFit="1" customWidth="1"/>
    <col min="28" max="28" width="6" style="1" bestFit="1" customWidth="1"/>
    <col min="29" max="29" width="6.1640625" style="1" bestFit="1" customWidth="1"/>
    <col min="30" max="30" width="5.83203125" style="1" bestFit="1" customWidth="1"/>
    <col min="31" max="31" width="10.1640625" style="1" bestFit="1" customWidth="1"/>
    <col min="32" max="32" width="6" style="1" bestFit="1" customWidth="1"/>
    <col min="33" max="33" width="6.1640625" style="1" bestFit="1" customWidth="1"/>
    <col min="34" max="34" width="5.83203125" style="1" bestFit="1" customWidth="1"/>
    <col min="35" max="35" width="10.1640625" style="1" bestFit="1" customWidth="1"/>
    <col min="36" max="36" width="6" style="1" bestFit="1" customWidth="1"/>
    <col min="37" max="37" width="5.83203125" style="1" bestFit="1" customWidth="1"/>
    <col min="38" max="38" width="10.1640625" style="1" bestFit="1" customWidth="1"/>
    <col min="39" max="39" width="6" style="1" bestFit="1" customWidth="1"/>
    <col min="40" max="40" width="13" style="7" bestFit="1" customWidth="1"/>
    <col min="41" max="41" width="11.33203125" style="1" bestFit="1" customWidth="1"/>
    <col min="42" max="42" width="5.83203125" style="1" bestFit="1" customWidth="1"/>
    <col min="43" max="43" width="10.1640625" style="1" bestFit="1" customWidth="1"/>
    <col min="44" max="44" width="6" style="1" bestFit="1" customWidth="1"/>
    <col min="45" max="45" width="11.33203125" style="1" bestFit="1" customWidth="1"/>
    <col min="46" max="46" width="7.5" style="1" bestFit="1" customWidth="1"/>
    <col min="47" max="47" width="10.5" style="1" bestFit="1" customWidth="1"/>
    <col min="48" max="48" width="4.33203125" style="1" bestFit="1" customWidth="1"/>
    <col min="49" max="49" width="5.33203125" style="1" bestFit="1" customWidth="1"/>
    <col min="50" max="50" width="3.6640625" style="1" bestFit="1" customWidth="1"/>
    <col min="51" max="52" width="4.6640625" style="1" bestFit="1" customWidth="1"/>
    <col min="53" max="53" width="4.33203125" style="1" bestFit="1" customWidth="1"/>
    <col min="54" max="54" width="4.6640625" style="1" bestFit="1" customWidth="1"/>
    <col min="55" max="55" width="4.1640625" style="1" bestFit="1" customWidth="1"/>
    <col min="56" max="56" width="25.83203125" style="8" bestFit="1" customWidth="1"/>
    <col min="57" max="57" width="23.5" style="9" bestFit="1" customWidth="1"/>
    <col min="58" max="58" width="9.1640625" style="1" bestFit="1" customWidth="1"/>
    <col min="59" max="60" width="13.1640625" style="1" bestFit="1" customWidth="1"/>
    <col min="61" max="61" width="13.33203125" style="1" bestFit="1" customWidth="1"/>
    <col min="62" max="62" width="24.6640625" style="1" bestFit="1" customWidth="1"/>
    <col min="63" max="63" width="10.5" style="1" bestFit="1" customWidth="1"/>
    <col min="64" max="64" width="15.1640625" style="1" bestFit="1" customWidth="1"/>
    <col min="65" max="65" width="10.5" style="1" bestFit="1" customWidth="1"/>
    <col min="66" max="66" width="15.1640625" style="1" bestFit="1" customWidth="1"/>
    <col min="67" max="67" width="10.5" style="1" bestFit="1" customWidth="1"/>
    <col min="68" max="68" width="15.1640625" style="1" bestFit="1" customWidth="1"/>
    <col min="69" max="69" width="10.5" style="1" bestFit="1" customWidth="1"/>
    <col min="70" max="70" width="15.1640625" style="1" bestFit="1" customWidth="1"/>
    <col min="71" max="71" width="10.5" style="1" bestFit="1" customWidth="1"/>
    <col min="72" max="72" width="15.1640625" style="1" bestFit="1" customWidth="1"/>
    <col min="73" max="73" width="10.5" style="1" bestFit="1" customWidth="1"/>
    <col min="74" max="74" width="15.1640625" style="1" bestFit="1" customWidth="1"/>
    <col min="75" max="75" width="10.5" style="1" bestFit="1" customWidth="1"/>
    <col min="76" max="76" width="15.1640625" style="1" bestFit="1" customWidth="1"/>
    <col min="77" max="77" width="10.5" style="1" bestFit="1" customWidth="1"/>
    <col min="78" max="78" width="15.1640625" style="1" bestFit="1" customWidth="1"/>
    <col min="79" max="79" width="13.1640625" style="1" bestFit="1" customWidth="1"/>
    <col min="80" max="80" width="15" style="1" bestFit="1" customWidth="1"/>
    <col min="81" max="86" width="17.5" style="1" bestFit="1" customWidth="1"/>
    <col min="87" max="87" width="21" style="1" bestFit="1" customWidth="1"/>
    <col min="88" max="88" width="18.83203125" style="1" bestFit="1" customWidth="1"/>
    <col min="89" max="89" width="18.6640625" style="1" bestFit="1" customWidth="1"/>
    <col min="90" max="90" width="21" style="1" bestFit="1" customWidth="1"/>
    <col min="91" max="91" width="27.83203125" style="1" bestFit="1" customWidth="1"/>
    <col min="92" max="92" width="19.6640625" style="1" bestFit="1" customWidth="1"/>
    <col min="93" max="93" width="18.6640625" style="1" bestFit="1" customWidth="1"/>
    <col min="94" max="94" width="21" style="1" bestFit="1" customWidth="1"/>
    <col min="95" max="95" width="27.33203125" style="1" bestFit="1" customWidth="1"/>
    <col min="96" max="96" width="19.6640625" style="1" bestFit="1" customWidth="1"/>
    <col min="97" max="97" width="18.6640625" style="1" bestFit="1" customWidth="1"/>
    <col min="98" max="98" width="21" style="1" bestFit="1" customWidth="1"/>
    <col min="99" max="99" width="27.33203125" style="1" bestFit="1" customWidth="1"/>
    <col min="100" max="100" width="19.6640625" style="1" bestFit="1" customWidth="1"/>
    <col min="101" max="101" width="18.6640625" style="1" bestFit="1" customWidth="1"/>
    <col min="102" max="102" width="21" style="1" bestFit="1" customWidth="1"/>
    <col min="103" max="103" width="27.33203125" style="1" bestFit="1" customWidth="1"/>
    <col min="104" max="104" width="19.6640625" style="1" bestFit="1" customWidth="1"/>
    <col min="105" max="105" width="18.6640625" style="1" bestFit="1" customWidth="1"/>
    <col min="106" max="106" width="21" style="1" bestFit="1" customWidth="1"/>
    <col min="107" max="107" width="27.33203125" style="1" bestFit="1" customWidth="1"/>
    <col min="108" max="108" width="19.6640625" style="1" bestFit="1" customWidth="1"/>
    <col min="109" max="109" width="18.6640625" style="1" bestFit="1" customWidth="1"/>
    <col min="110" max="110" width="21" style="1" bestFit="1" customWidth="1"/>
    <col min="111" max="111" width="27.33203125" style="1" bestFit="1" customWidth="1"/>
    <col min="112" max="112" width="19.6640625" style="1" bestFit="1" customWidth="1"/>
    <col min="113" max="113" width="18.6640625" style="1" bestFit="1" customWidth="1"/>
    <col min="114" max="114" width="21" style="1" bestFit="1" customWidth="1"/>
    <col min="115" max="115" width="27.33203125" style="1" bestFit="1" customWidth="1"/>
    <col min="116" max="116" width="19.6640625" style="1" bestFit="1" customWidth="1"/>
    <col min="117" max="117" width="18.6640625" style="1" bestFit="1" customWidth="1"/>
    <col min="118" max="118" width="21" style="1" bestFit="1" customWidth="1"/>
    <col min="119" max="119" width="27.33203125" style="1" bestFit="1" customWidth="1"/>
    <col min="120" max="120" width="19.6640625" style="1" bestFit="1" customWidth="1"/>
    <col min="121" max="121" width="18.6640625" style="1" bestFit="1" customWidth="1"/>
    <col min="122" max="122" width="21" style="1" bestFit="1" customWidth="1"/>
    <col min="123" max="123" width="27.33203125" style="1" bestFit="1" customWidth="1"/>
    <col min="124" max="124" width="19.6640625" style="1" bestFit="1" customWidth="1"/>
    <col min="125" max="133" width="5.5" style="1" bestFit="1" customWidth="1"/>
    <col min="134" max="134" width="13.1640625" style="1" bestFit="1" customWidth="1"/>
    <col min="135" max="135" width="15" style="1" bestFit="1" customWidth="1"/>
    <col min="136" max="141" width="17.5" style="1" bestFit="1" customWidth="1"/>
    <col min="142" max="142" width="21" style="1" bestFit="1" customWidth="1"/>
    <col min="143" max="143" width="18.83203125" style="1" bestFit="1" customWidth="1"/>
    <col min="144" max="144" width="15.5" style="1" bestFit="1" customWidth="1"/>
    <col min="145" max="145" width="21.5" style="1" bestFit="1" customWidth="1"/>
    <col min="146" max="146" width="21" style="1" bestFit="1" customWidth="1"/>
    <col min="147" max="147" width="27.83203125" style="1" bestFit="1" customWidth="1"/>
    <col min="148" max="148" width="19.6640625" style="1" bestFit="1" customWidth="1"/>
    <col min="149" max="149" width="15.5" style="1" bestFit="1" customWidth="1"/>
    <col min="150" max="150" width="21.5" style="1" bestFit="1" customWidth="1"/>
    <col min="151" max="151" width="21" style="1" bestFit="1" customWidth="1"/>
    <col min="152" max="152" width="27.83203125" style="1" bestFit="1" customWidth="1"/>
    <col min="153" max="153" width="19.6640625" style="1" bestFit="1" customWidth="1"/>
    <col min="154" max="154" width="15.5" style="1" bestFit="1" customWidth="1"/>
    <col min="155" max="155" width="21.5" style="1" bestFit="1" customWidth="1"/>
    <col min="156" max="156" width="21" style="1" bestFit="1" customWidth="1"/>
    <col min="157" max="157" width="27.83203125" style="1" bestFit="1" customWidth="1"/>
    <col min="158" max="158" width="19.6640625" style="1" bestFit="1" customWidth="1"/>
    <col min="159" max="159" width="15.5" style="1" bestFit="1" customWidth="1"/>
    <col min="160" max="160" width="21.5" style="1" bestFit="1" customWidth="1"/>
    <col min="161" max="161" width="21" style="1" bestFit="1" customWidth="1"/>
    <col min="162" max="162" width="27.83203125" style="1" bestFit="1" customWidth="1"/>
    <col min="163" max="163" width="19.6640625" style="1" bestFit="1" customWidth="1"/>
    <col min="164" max="164" width="15.5" style="1" bestFit="1" customWidth="1"/>
    <col min="165" max="165" width="21.5" style="1" bestFit="1" customWidth="1"/>
    <col min="166" max="166" width="21" style="1" bestFit="1" customWidth="1"/>
    <col min="167" max="167" width="27.83203125" style="1" bestFit="1" customWidth="1"/>
    <col min="168" max="168" width="19.6640625" style="1" bestFit="1" customWidth="1"/>
    <col min="169" max="169" width="15.5" style="1" bestFit="1" customWidth="1"/>
    <col min="170" max="170" width="21.5" style="1" bestFit="1" customWidth="1"/>
    <col min="171" max="171" width="21" style="1" bestFit="1" customWidth="1"/>
    <col min="172" max="172" width="27.83203125" style="1" bestFit="1" customWidth="1"/>
    <col min="173" max="173" width="19.6640625" style="1" bestFit="1" customWidth="1"/>
    <col min="174" max="174" width="15.5" style="1" bestFit="1" customWidth="1"/>
    <col min="175" max="175" width="21.5" style="1" bestFit="1" customWidth="1"/>
    <col min="176" max="176" width="21" style="1" bestFit="1" customWidth="1"/>
    <col min="177" max="177" width="27.83203125" style="1" bestFit="1" customWidth="1"/>
    <col min="178" max="178" width="19.6640625" style="1" bestFit="1" customWidth="1"/>
    <col min="179" max="179" width="15.5" style="1" bestFit="1" customWidth="1"/>
    <col min="180" max="180" width="21.5" style="1" bestFit="1" customWidth="1"/>
    <col min="181" max="181" width="21" style="1" bestFit="1" customWidth="1"/>
    <col min="182" max="182" width="27.83203125" style="1" bestFit="1" customWidth="1"/>
    <col min="183" max="183" width="19.6640625" style="1" bestFit="1" customWidth="1"/>
    <col min="184" max="184" width="15.5" style="1" bestFit="1" customWidth="1"/>
    <col min="185" max="185" width="21.5" style="1" bestFit="1" customWidth="1"/>
    <col min="186" max="186" width="21" style="1" bestFit="1" customWidth="1"/>
    <col min="187" max="187" width="27.83203125" style="1" bestFit="1" customWidth="1"/>
    <col min="188" max="188" width="19.6640625" style="1" bestFit="1" customWidth="1"/>
    <col min="189" max="16384" width="8.83203125" style="1"/>
  </cols>
  <sheetData>
    <row r="1" spans="1:188" x14ac:dyDescent="0.2">
      <c r="A1" s="1" t="s">
        <v>250</v>
      </c>
      <c r="B1" s="5" t="s">
        <v>1</v>
      </c>
      <c r="C1" s="5"/>
      <c r="D1" s="5"/>
      <c r="E1" s="5"/>
      <c r="F1" s="5" t="s">
        <v>2</v>
      </c>
      <c r="G1" s="5"/>
      <c r="H1" s="5"/>
      <c r="I1" s="5"/>
      <c r="J1" s="5" t="s">
        <v>3</v>
      </c>
      <c r="K1" s="5"/>
      <c r="L1" s="5"/>
      <c r="M1" s="5"/>
      <c r="N1" s="5" t="s">
        <v>39</v>
      </c>
      <c r="O1" s="5"/>
      <c r="P1" s="5"/>
      <c r="Q1" s="5"/>
      <c r="R1" s="5" t="s">
        <v>4</v>
      </c>
      <c r="S1" s="5"/>
      <c r="T1" s="5"/>
      <c r="U1" s="5"/>
      <c r="V1" s="5" t="s">
        <v>40</v>
      </c>
      <c r="W1" s="5"/>
      <c r="X1" s="5"/>
      <c r="Y1" s="5"/>
      <c r="Z1" s="5" t="s">
        <v>42</v>
      </c>
      <c r="AA1" s="5"/>
      <c r="AB1" s="5"/>
      <c r="AC1" s="5"/>
      <c r="AD1" s="5" t="s">
        <v>41</v>
      </c>
      <c r="AE1" s="5"/>
      <c r="AF1" s="5"/>
      <c r="AG1" s="5"/>
      <c r="AH1" s="5" t="s">
        <v>91</v>
      </c>
      <c r="AI1" s="5"/>
      <c r="AJ1" s="5"/>
      <c r="AK1" s="5" t="s">
        <v>90</v>
      </c>
      <c r="AL1" s="5"/>
      <c r="AM1" s="5"/>
      <c r="AN1" s="7" t="s">
        <v>9</v>
      </c>
      <c r="AO1" s="1" t="s">
        <v>10</v>
      </c>
      <c r="AP1" s="5" t="s">
        <v>17</v>
      </c>
      <c r="AQ1" s="5"/>
      <c r="AR1" s="5"/>
      <c r="AS1" s="5"/>
      <c r="AT1" s="5" t="s">
        <v>14</v>
      </c>
      <c r="AU1" s="5"/>
      <c r="AV1" s="5" t="s">
        <v>13</v>
      </c>
      <c r="AW1" s="5"/>
      <c r="AX1" s="5"/>
      <c r="AY1" s="5"/>
      <c r="AZ1" s="5"/>
      <c r="BA1" s="5"/>
      <c r="BB1" s="5"/>
      <c r="BC1" s="5"/>
      <c r="BD1" s="8" t="s">
        <v>175</v>
      </c>
      <c r="BE1" s="9" t="s">
        <v>249</v>
      </c>
      <c r="BF1" s="1" t="s">
        <v>15</v>
      </c>
      <c r="BG1" s="1" t="s">
        <v>16</v>
      </c>
      <c r="BH1" s="5" t="s">
        <v>20</v>
      </c>
      <c r="BI1" s="5"/>
      <c r="BJ1" s="1" t="s">
        <v>67</v>
      </c>
      <c r="BK1" s="5" t="s">
        <v>132</v>
      </c>
      <c r="BL1" s="5"/>
      <c r="BM1" s="5" t="s">
        <v>119</v>
      </c>
      <c r="BN1" s="5"/>
      <c r="BO1" s="5" t="s">
        <v>79</v>
      </c>
      <c r="BP1" s="5"/>
      <c r="BQ1" s="5" t="s">
        <v>73</v>
      </c>
      <c r="BR1" s="5"/>
      <c r="BS1" s="5" t="s">
        <v>150</v>
      </c>
      <c r="BT1" s="5"/>
      <c r="BU1" s="5" t="s">
        <v>146</v>
      </c>
      <c r="BV1" s="5"/>
      <c r="BW1" s="5" t="s">
        <v>154</v>
      </c>
      <c r="BX1" s="5"/>
      <c r="BY1" s="5" t="s">
        <v>125</v>
      </c>
      <c r="BZ1" s="5"/>
      <c r="CA1" s="1" t="s">
        <v>110</v>
      </c>
      <c r="CB1" s="5" t="s">
        <v>201</v>
      </c>
      <c r="CC1" s="5"/>
      <c r="CD1" s="5"/>
      <c r="CE1" s="5"/>
      <c r="CF1" s="5"/>
      <c r="CG1" s="5"/>
      <c r="CH1" s="5"/>
      <c r="CI1" s="5"/>
      <c r="CJ1" s="5"/>
      <c r="CK1" s="5" t="s">
        <v>111</v>
      </c>
      <c r="CL1" s="5"/>
      <c r="CM1" s="5"/>
      <c r="CN1" s="5"/>
      <c r="CO1" s="5" t="s">
        <v>131</v>
      </c>
      <c r="CP1" s="5"/>
      <c r="CQ1" s="5"/>
      <c r="CR1" s="5"/>
      <c r="CS1" s="5" t="s">
        <v>116</v>
      </c>
      <c r="CT1" s="5"/>
      <c r="CU1" s="5"/>
      <c r="CV1" s="5"/>
      <c r="CW1" s="5" t="s">
        <v>76</v>
      </c>
      <c r="CX1" s="5"/>
      <c r="CY1" s="5"/>
      <c r="CZ1" s="5"/>
      <c r="DA1" s="5" t="s">
        <v>71</v>
      </c>
      <c r="DB1" s="5"/>
      <c r="DC1" s="5"/>
      <c r="DD1" s="5"/>
      <c r="DE1" s="5" t="s">
        <v>149</v>
      </c>
      <c r="DF1" s="5"/>
      <c r="DG1" s="5"/>
      <c r="DH1" s="5"/>
      <c r="DI1" s="5" t="s">
        <v>143</v>
      </c>
      <c r="DJ1" s="5"/>
      <c r="DK1" s="5"/>
      <c r="DL1" s="5"/>
      <c r="DM1" s="5" t="s">
        <v>153</v>
      </c>
      <c r="DN1" s="5"/>
      <c r="DO1" s="5"/>
      <c r="DP1" s="5"/>
      <c r="DQ1" s="5" t="s">
        <v>122</v>
      </c>
      <c r="DR1" s="5"/>
      <c r="DS1" s="5"/>
      <c r="DT1" s="5"/>
      <c r="DU1" s="5" t="str">
        <f>"State daily cases after reaching " &amp;Configuration!$B$12 &amp; " cases"</f>
        <v>State daily cases after reaching 100 cases</v>
      </c>
      <c r="DV1" s="5"/>
      <c r="DW1" s="5"/>
      <c r="DX1" s="5"/>
      <c r="DY1" s="5"/>
      <c r="DZ1" s="5"/>
      <c r="EA1" s="5"/>
      <c r="EB1" s="5"/>
      <c r="EC1" s="5"/>
      <c r="ED1" s="1" t="s">
        <v>110</v>
      </c>
      <c r="EE1" s="5" t="s">
        <v>201</v>
      </c>
      <c r="EF1" s="5"/>
      <c r="EG1" s="5"/>
      <c r="EH1" s="5"/>
      <c r="EI1" s="5"/>
      <c r="EJ1" s="5"/>
      <c r="EK1" s="5"/>
      <c r="EL1" s="5"/>
      <c r="EM1" s="5"/>
      <c r="EN1" s="5" t="s">
        <v>111</v>
      </c>
      <c r="EO1" s="5"/>
      <c r="EP1" s="5"/>
      <c r="EQ1" s="5"/>
      <c r="ER1" s="5"/>
      <c r="ES1" s="5" t="s">
        <v>131</v>
      </c>
      <c r="ET1" s="5"/>
      <c r="EU1" s="5"/>
      <c r="EV1" s="5"/>
      <c r="EW1" s="5"/>
      <c r="EX1" s="5" t="s">
        <v>116</v>
      </c>
      <c r="EY1" s="5"/>
      <c r="EZ1" s="5"/>
      <c r="FA1" s="5"/>
      <c r="FB1" s="5"/>
      <c r="FC1" s="5" t="s">
        <v>76</v>
      </c>
      <c r="FD1" s="5"/>
      <c r="FE1" s="5"/>
      <c r="FF1" s="5"/>
      <c r="FG1" s="5"/>
      <c r="FH1" s="5" t="s">
        <v>71</v>
      </c>
      <c r="FI1" s="5"/>
      <c r="FJ1" s="5"/>
      <c r="FK1" s="5"/>
      <c r="FL1" s="5"/>
      <c r="FM1" s="5" t="s">
        <v>149</v>
      </c>
      <c r="FN1" s="5"/>
      <c r="FO1" s="5"/>
      <c r="FP1" s="5"/>
      <c r="FQ1" s="5"/>
      <c r="FR1" s="5" t="s">
        <v>143</v>
      </c>
      <c r="FS1" s="5"/>
      <c r="FT1" s="5"/>
      <c r="FU1" s="5"/>
      <c r="FV1" s="5"/>
      <c r="FW1" s="5" t="s">
        <v>153</v>
      </c>
      <c r="FX1" s="5"/>
      <c r="FY1" s="5"/>
      <c r="FZ1" s="5"/>
      <c r="GA1" s="5"/>
      <c r="GB1" s="5" t="s">
        <v>122</v>
      </c>
      <c r="GC1" s="5"/>
      <c r="GD1" s="5"/>
      <c r="GE1" s="5"/>
      <c r="GF1" s="5"/>
    </row>
    <row r="2" spans="1:188" x14ac:dyDescent="0.2">
      <c r="B2" s="1" t="s">
        <v>6</v>
      </c>
      <c r="C2" s="1" t="s">
        <v>7</v>
      </c>
      <c r="D2" s="1" t="s">
        <v>8</v>
      </c>
      <c r="E2" s="1" t="s">
        <v>262</v>
      </c>
      <c r="F2" s="1" t="s">
        <v>6</v>
      </c>
      <c r="G2" s="1" t="s">
        <v>7</v>
      </c>
      <c r="H2" s="1" t="s">
        <v>8</v>
      </c>
      <c r="I2" s="1" t="s">
        <v>262</v>
      </c>
      <c r="J2" s="1" t="s">
        <v>6</v>
      </c>
      <c r="K2" s="1" t="s">
        <v>7</v>
      </c>
      <c r="L2" s="1" t="s">
        <v>8</v>
      </c>
      <c r="M2" s="1" t="s">
        <v>262</v>
      </c>
      <c r="N2" s="1" t="s">
        <v>6</v>
      </c>
      <c r="O2" s="1" t="s">
        <v>7</v>
      </c>
      <c r="P2" s="1" t="s">
        <v>8</v>
      </c>
      <c r="Q2" s="1" t="s">
        <v>262</v>
      </c>
      <c r="R2" s="1" t="s">
        <v>6</v>
      </c>
      <c r="S2" s="1" t="s">
        <v>7</v>
      </c>
      <c r="T2" s="1" t="s">
        <v>8</v>
      </c>
      <c r="U2" s="1" t="s">
        <v>262</v>
      </c>
      <c r="V2" s="1" t="s">
        <v>6</v>
      </c>
      <c r="W2" s="1" t="s">
        <v>7</v>
      </c>
      <c r="X2" s="1" t="s">
        <v>8</v>
      </c>
      <c r="Y2" s="1" t="s">
        <v>262</v>
      </c>
      <c r="Z2" s="1" t="s">
        <v>6</v>
      </c>
      <c r="AA2" s="1" t="s">
        <v>7</v>
      </c>
      <c r="AB2" s="1" t="s">
        <v>8</v>
      </c>
      <c r="AC2" s="1" t="s">
        <v>262</v>
      </c>
      <c r="AD2" s="1" t="s">
        <v>6</v>
      </c>
      <c r="AE2" s="1" t="s">
        <v>7</v>
      </c>
      <c r="AF2" s="1" t="s">
        <v>8</v>
      </c>
      <c r="AG2" s="1" t="s">
        <v>262</v>
      </c>
      <c r="AH2" s="1" t="s">
        <v>6</v>
      </c>
      <c r="AI2" s="1" t="s">
        <v>7</v>
      </c>
      <c r="AJ2" s="1" t="s">
        <v>8</v>
      </c>
      <c r="AK2" s="1" t="s">
        <v>6</v>
      </c>
      <c r="AL2" s="1" t="s">
        <v>7</v>
      </c>
      <c r="AM2" s="1" t="s">
        <v>8</v>
      </c>
      <c r="AP2" s="1" t="s">
        <v>6</v>
      </c>
      <c r="AQ2" s="1" t="s">
        <v>7</v>
      </c>
      <c r="AR2" s="1" t="s">
        <v>8</v>
      </c>
      <c r="AS2" s="1" t="s">
        <v>10</v>
      </c>
      <c r="AT2" s="1" t="s">
        <v>11</v>
      </c>
      <c r="AU2" s="1" t="s">
        <v>12</v>
      </c>
      <c r="AV2" s="1" t="str">
        <f>B1</f>
        <v>ACT</v>
      </c>
      <c r="AW2" s="1" t="str">
        <f>F1</f>
        <v>NSW</v>
      </c>
      <c r="AX2" s="1" t="str">
        <f>J1</f>
        <v>NT</v>
      </c>
      <c r="AY2" s="1" t="s">
        <v>39</v>
      </c>
      <c r="AZ2" s="1" t="str">
        <f>R1</f>
        <v>SA</v>
      </c>
      <c r="BA2" s="1" t="s">
        <v>40</v>
      </c>
      <c r="BB2" s="1" t="s">
        <v>42</v>
      </c>
      <c r="BC2" s="1" t="s">
        <v>41</v>
      </c>
      <c r="BH2" s="1" t="s">
        <v>20</v>
      </c>
      <c r="BI2" s="1" t="s">
        <v>107</v>
      </c>
      <c r="BK2" s="1" t="s">
        <v>74</v>
      </c>
      <c r="BL2" s="1" t="s">
        <v>75</v>
      </c>
      <c r="BM2" s="1" t="s">
        <v>74</v>
      </c>
      <c r="BN2" s="1" t="s">
        <v>75</v>
      </c>
      <c r="BO2" s="1" t="s">
        <v>74</v>
      </c>
      <c r="BP2" s="1" t="s">
        <v>75</v>
      </c>
      <c r="BQ2" s="1" t="s">
        <v>74</v>
      </c>
      <c r="BR2" s="1" t="s">
        <v>75</v>
      </c>
      <c r="BS2" s="1" t="s">
        <v>74</v>
      </c>
      <c r="BT2" s="1" t="s">
        <v>75</v>
      </c>
      <c r="BU2" s="1" t="s">
        <v>74</v>
      </c>
      <c r="BV2" s="1" t="s">
        <v>75</v>
      </c>
      <c r="BW2" s="1" t="s">
        <v>74</v>
      </c>
      <c r="BX2" s="1" t="s">
        <v>75</v>
      </c>
      <c r="BY2" s="1" t="s">
        <v>74</v>
      </c>
      <c r="BZ2" s="1" t="s">
        <v>75</v>
      </c>
      <c r="CB2" s="1" t="s">
        <v>161</v>
      </c>
      <c r="CC2" s="1" t="s">
        <v>162</v>
      </c>
      <c r="CD2" s="1" t="s">
        <v>163</v>
      </c>
      <c r="CE2" s="1" t="s">
        <v>160</v>
      </c>
      <c r="CF2" s="1" t="s">
        <v>164</v>
      </c>
      <c r="CG2" s="1" t="s">
        <v>213</v>
      </c>
      <c r="CH2" s="1" t="s">
        <v>214</v>
      </c>
      <c r="CI2" s="1" t="str">
        <f>"Double every "&amp;ROUND(_xlfn.XLOOKUP(_xlfn.AGGREGATE(4,6,$CA$3:$CA2001),$CA$3:$CA$2000,CL$3:CL$2000,1,1), 2)&amp;" days"</f>
        <v>Double every 12.82 days</v>
      </c>
      <c r="CJ2" s="1" t="str">
        <f>FLOOR((_xlfn.XLOOKUP(_xlfn.AGGREGATE(4,6,$CA$3:$CA2001),$CA$3:$CA$2000,$CK$3:$CK$2000,1,1)-_xlfn.XLOOKUP(_xlfn.AGGREGATE(5,6,$CA$3:$CA2000),$CA$3:$CA$2000,$CK$3:$CK$2000,1,1))/_xlfn.XLOOKUP(_xlfn.AGGREGATE(4,6,$CA$3:$CA2000),$CA$3:$CA$2000,$CA$3:$CA$2000,1,1),1) &amp; " new cases per day"</f>
        <v>89 new cases per day</v>
      </c>
      <c r="CK2" s="1" t="s">
        <v>202</v>
      </c>
      <c r="CL2" s="1" t="s">
        <v>177</v>
      </c>
      <c r="CM2" s="1" t="s">
        <v>203</v>
      </c>
      <c r="CN2" s="1" t="s">
        <v>204</v>
      </c>
      <c r="CO2" s="1" t="s">
        <v>202</v>
      </c>
      <c r="CP2" s="1" t="s">
        <v>177</v>
      </c>
      <c r="CQ2" s="1" t="s">
        <v>186</v>
      </c>
      <c r="CR2" s="1" t="s">
        <v>204</v>
      </c>
      <c r="CS2" s="1" t="s">
        <v>202</v>
      </c>
      <c r="CT2" s="1" t="s">
        <v>177</v>
      </c>
      <c r="CU2" s="1" t="s">
        <v>186</v>
      </c>
      <c r="CV2" s="1" t="s">
        <v>204</v>
      </c>
      <c r="CW2" s="1" t="s">
        <v>202</v>
      </c>
      <c r="CX2" s="1" t="s">
        <v>177</v>
      </c>
      <c r="CY2" s="1" t="s">
        <v>186</v>
      </c>
      <c r="CZ2" s="1" t="s">
        <v>204</v>
      </c>
      <c r="DA2" s="1" t="s">
        <v>202</v>
      </c>
      <c r="DB2" s="1" t="s">
        <v>177</v>
      </c>
      <c r="DC2" s="1" t="s">
        <v>186</v>
      </c>
      <c r="DD2" s="1" t="s">
        <v>204</v>
      </c>
      <c r="DE2" s="1" t="s">
        <v>202</v>
      </c>
      <c r="DF2" s="1" t="s">
        <v>177</v>
      </c>
      <c r="DG2" s="1" t="s">
        <v>186</v>
      </c>
      <c r="DH2" s="1" t="s">
        <v>204</v>
      </c>
      <c r="DI2" s="1" t="s">
        <v>202</v>
      </c>
      <c r="DJ2" s="1" t="s">
        <v>177</v>
      </c>
      <c r="DK2" s="1" t="s">
        <v>186</v>
      </c>
      <c r="DL2" s="1" t="s">
        <v>204</v>
      </c>
      <c r="DM2" s="1" t="s">
        <v>202</v>
      </c>
      <c r="DN2" s="1" t="s">
        <v>177</v>
      </c>
      <c r="DO2" s="1" t="s">
        <v>186</v>
      </c>
      <c r="DP2" s="1" t="s">
        <v>204</v>
      </c>
      <c r="DQ2" s="1" t="s">
        <v>202</v>
      </c>
      <c r="DR2" s="1" t="s">
        <v>177</v>
      </c>
      <c r="DS2" s="1" t="s">
        <v>186</v>
      </c>
      <c r="DT2" s="1" t="s">
        <v>204</v>
      </c>
      <c r="DU2" s="1" t="s">
        <v>129</v>
      </c>
      <c r="DV2" s="1" t="s">
        <v>1</v>
      </c>
      <c r="DW2" s="1" t="s">
        <v>2</v>
      </c>
      <c r="DX2" s="1" t="s">
        <v>3</v>
      </c>
      <c r="DY2" s="1" t="s">
        <v>39</v>
      </c>
      <c r="DZ2" s="1" t="s">
        <v>4</v>
      </c>
      <c r="EA2" s="1" t="s">
        <v>40</v>
      </c>
      <c r="EB2" s="1" t="s">
        <v>42</v>
      </c>
      <c r="EC2" s="1" t="s">
        <v>41</v>
      </c>
      <c r="EE2" s="1" t="s">
        <v>161</v>
      </c>
      <c r="EF2" s="1" t="s">
        <v>162</v>
      </c>
      <c r="EG2" s="1" t="s">
        <v>163</v>
      </c>
      <c r="EH2" s="1" t="s">
        <v>160</v>
      </c>
      <c r="EI2" s="1" t="s">
        <v>164</v>
      </c>
      <c r="EJ2" s="1" t="s">
        <v>213</v>
      </c>
      <c r="EK2" s="1" t="s">
        <v>214</v>
      </c>
      <c r="EL2" s="1" t="str" cm="1">
        <f t="array" ref="EL2">"Double every "&amp;ROUND(LOOKUP(2, 1/(ISNA(EP$3:EP$2000)+ISBLANK(EP$3:EP$300)-1),EP$3:EP$2000), 2)&amp;" days"</f>
        <v>Double every 12.82 days</v>
      </c>
      <c r="EM2" s="1" t="str" cm="1">
        <f t="array" ref="EM2">FLOOR((LOOKUP(2, 1/(ISNA(EN$3:EN$2000)+ISBLANK(EN$3:EN$300)-1),EN$3:EN$2000)-EN$3)/LOOKUP(2, 1/(ISNA(EN$3:EN$2000)+ISBLANK(EN$3:EN$300)-1),ED$3:ED$2000),1) &amp; " new cases per day"</f>
        <v>89 new cases per day</v>
      </c>
      <c r="EN2" s="1" t="s">
        <v>247</v>
      </c>
      <c r="EO2" s="1" t="s">
        <v>248</v>
      </c>
      <c r="EP2" s="1" t="s">
        <v>177</v>
      </c>
      <c r="EQ2" s="1" t="s">
        <v>203</v>
      </c>
      <c r="ER2" s="1" t="s">
        <v>204</v>
      </c>
      <c r="ES2" s="1" t="s">
        <v>247</v>
      </c>
      <c r="ET2" s="1" t="s">
        <v>248</v>
      </c>
      <c r="EU2" s="1" t="s">
        <v>177</v>
      </c>
      <c r="EV2" s="1" t="s">
        <v>203</v>
      </c>
      <c r="EW2" s="1" t="s">
        <v>204</v>
      </c>
      <c r="EX2" s="1" t="s">
        <v>247</v>
      </c>
      <c r="EY2" s="1" t="s">
        <v>248</v>
      </c>
      <c r="EZ2" s="1" t="s">
        <v>177</v>
      </c>
      <c r="FA2" s="1" t="s">
        <v>203</v>
      </c>
      <c r="FB2" s="1" t="s">
        <v>204</v>
      </c>
      <c r="FC2" s="1" t="s">
        <v>247</v>
      </c>
      <c r="FD2" s="1" t="s">
        <v>248</v>
      </c>
      <c r="FE2" s="1" t="s">
        <v>177</v>
      </c>
      <c r="FF2" s="1" t="s">
        <v>203</v>
      </c>
      <c r="FG2" s="1" t="s">
        <v>204</v>
      </c>
      <c r="FH2" s="1" t="s">
        <v>247</v>
      </c>
      <c r="FI2" s="1" t="s">
        <v>248</v>
      </c>
      <c r="FJ2" s="1" t="s">
        <v>177</v>
      </c>
      <c r="FK2" s="1" t="s">
        <v>203</v>
      </c>
      <c r="FL2" s="1" t="s">
        <v>204</v>
      </c>
      <c r="FM2" s="1" t="s">
        <v>247</v>
      </c>
      <c r="FN2" s="1" t="s">
        <v>248</v>
      </c>
      <c r="FO2" s="1" t="s">
        <v>177</v>
      </c>
      <c r="FP2" s="1" t="s">
        <v>203</v>
      </c>
      <c r="FQ2" s="1" t="s">
        <v>204</v>
      </c>
      <c r="FR2" s="1" t="s">
        <v>247</v>
      </c>
      <c r="FS2" s="1" t="s">
        <v>248</v>
      </c>
      <c r="FT2" s="1" t="s">
        <v>177</v>
      </c>
      <c r="FU2" s="1" t="s">
        <v>203</v>
      </c>
      <c r="FV2" s="1" t="s">
        <v>204</v>
      </c>
      <c r="FW2" s="1" t="s">
        <v>247</v>
      </c>
      <c r="FX2" s="1" t="s">
        <v>248</v>
      </c>
      <c r="FY2" s="1" t="s">
        <v>177</v>
      </c>
      <c r="FZ2" s="1" t="s">
        <v>203</v>
      </c>
      <c r="GA2" s="1" t="s">
        <v>204</v>
      </c>
      <c r="GB2" s="1" t="s">
        <v>247</v>
      </c>
      <c r="GC2" s="1" t="s">
        <v>248</v>
      </c>
      <c r="GD2" s="1" t="s">
        <v>177</v>
      </c>
      <c r="GE2" s="1" t="s">
        <v>203</v>
      </c>
      <c r="GF2" s="1" t="s">
        <v>204</v>
      </c>
    </row>
    <row r="3" spans="1:188" x14ac:dyDescent="0.2">
      <c r="A3" s="4">
        <f>IF(OR(Daily!$A3="",Daily!$B3="*"),NA(),Daily!A3)</f>
        <v>43854</v>
      </c>
      <c r="B3" s="1">
        <f>IF(_xlfn.IFNA($A3,"")="","",Daily!C3+IF(ROW()&gt;ROW($A$3),B2,0))</f>
        <v>0</v>
      </c>
      <c r="C3" s="1">
        <f>IF(_xlfn.IFNA($A3,"")="","",Daily!D3+IF(ROW()&gt;ROW($A$3),C2,0))</f>
        <v>0</v>
      </c>
      <c r="D3" s="1">
        <f>IF(_xlfn.IFNA($A3,"")="","",Daily!E3+IF(ROW()&gt;ROW($A$3),D2,0))</f>
        <v>0</v>
      </c>
      <c r="E3" s="1">
        <f>IF(_xlfn.IFNA($A3,"")="","",B3-C3-D3)</f>
        <v>0</v>
      </c>
      <c r="F3" s="1">
        <f>IF(_xlfn.IFNA($A3,"")="","",Daily!F3+IF(ROW()&gt;ROW($A$3),F2,0))</f>
        <v>0</v>
      </c>
      <c r="G3" s="1">
        <f>IF(_xlfn.IFNA($A3,"")="","",Daily!G3+IF(ROW()&gt;ROW($A$3),G2,0))</f>
        <v>0</v>
      </c>
      <c r="H3" s="1">
        <f>IF(_xlfn.IFNA($A3,"")="","",Daily!H3+IF(ROW()&gt;ROW($A$3),H2,0))</f>
        <v>0</v>
      </c>
      <c r="I3" s="1">
        <f>IF(_xlfn.IFNA($A3,"")="","",F3-G3-H3)</f>
        <v>0</v>
      </c>
      <c r="J3" s="1">
        <f>IF(_xlfn.IFNA($A3,"")="","",Daily!I3+IF(ROW()&gt;ROW($A$3),J2,0))</f>
        <v>0</v>
      </c>
      <c r="K3" s="1">
        <f>IF(_xlfn.IFNA($A3,"")="","",Daily!J3+IF(ROW()&gt;ROW($A$3),K2,0))</f>
        <v>0</v>
      </c>
      <c r="L3" s="1">
        <f>IF(_xlfn.IFNA($A3,"")="","",Daily!K3+IF(ROW()&gt;ROW($A$3),L2,0))</f>
        <v>0</v>
      </c>
      <c r="M3" s="1">
        <f>IF(_xlfn.IFNA($A3,"")="","",J3-K3-L3)</f>
        <v>0</v>
      </c>
      <c r="N3" s="1">
        <f>IF(_xlfn.IFNA($A3,"")="","",Daily!L3+IF(ROW()&gt;ROW($A$3),N2,0))</f>
        <v>0</v>
      </c>
      <c r="O3" s="1">
        <f>IF(_xlfn.IFNA($A3,"")="","",Daily!M3+IF(ROW()&gt;ROW($A$3),O2,0))</f>
        <v>0</v>
      </c>
      <c r="P3" s="1">
        <f>IF(_xlfn.IFNA($A3,"")="","",Daily!N3+IF(ROW()&gt;ROW($A$3),P2,0))</f>
        <v>0</v>
      </c>
      <c r="Q3" s="1">
        <f>IF(_xlfn.IFNA($A3,"")="","",N3-O3-P3)</f>
        <v>0</v>
      </c>
      <c r="R3" s="1">
        <f>IF(_xlfn.IFNA($A3,"")="","",Daily!O3+IF(ROW()&gt;ROW($A$3),R2,0))</f>
        <v>0</v>
      </c>
      <c r="S3" s="1">
        <f>IF(_xlfn.IFNA($A3,"")="","",Daily!P3+IF(ROW()&gt;ROW($A$3),S2,0))</f>
        <v>0</v>
      </c>
      <c r="T3" s="1">
        <f>IF(_xlfn.IFNA($A3,"")="","",Daily!Q3+IF(ROW()&gt;ROW($A$3),T2,0))</f>
        <v>0</v>
      </c>
      <c r="U3" s="1">
        <f>IF(_xlfn.IFNA($A3,"")="","",R3-S3-T3)</f>
        <v>0</v>
      </c>
      <c r="V3" s="1">
        <f>IF(_xlfn.IFNA($A3,"")="","",Daily!R3+IF(ROW()&gt;ROW($A$3),V2,0))</f>
        <v>0</v>
      </c>
      <c r="W3" s="1">
        <f>IF(_xlfn.IFNA($A3,"")="","",Daily!S3+IF(ROW()&gt;ROW($A$3),W2,0))</f>
        <v>0</v>
      </c>
      <c r="X3" s="1">
        <f>IF(_xlfn.IFNA($A3,"")="","",Daily!T3+IF(ROW()&gt;ROW($A$3),X2,0))</f>
        <v>0</v>
      </c>
      <c r="Y3" s="1">
        <f>IF(_xlfn.IFNA($A3,"")="","",V3-W3-X3)</f>
        <v>0</v>
      </c>
      <c r="Z3" s="1">
        <f>IF(_xlfn.IFNA($A3,"")="","",Daily!U3+IF(ROW()&gt;ROW($A$3),Z2,0))</f>
        <v>0</v>
      </c>
      <c r="AA3" s="1">
        <f>IF(_xlfn.IFNA($A3,"")="","",Daily!V3+IF(ROW()&gt;ROW($A$3),AA2,0))</f>
        <v>0</v>
      </c>
      <c r="AB3" s="1">
        <f>IF(_xlfn.IFNA($A3,"")="","",Daily!W3+IF(ROW()&gt;ROW($A$3),AB2,0))</f>
        <v>0</v>
      </c>
      <c r="AC3" s="1">
        <f>IF(_xlfn.IFNA($A3,"")="","",Z3-AA3-AB3)</f>
        <v>0</v>
      </c>
      <c r="AD3" s="1">
        <f>IF(_xlfn.IFNA($A3,"")="","",Daily!X3+IF(ROW()&gt;ROW($A$3),AD2,0))</f>
        <v>0</v>
      </c>
      <c r="AE3" s="1">
        <f>IF(_xlfn.IFNA($A3,"")="","",Daily!Y3+IF(ROW()&gt;ROW($A$3),AE2,0))</f>
        <v>0</v>
      </c>
      <c r="AF3" s="1">
        <f>IF(_xlfn.IFNA($A3,"")="","",Daily!Z3+IF(ROW()&gt;ROW($A$3),AF2,0))</f>
        <v>0</v>
      </c>
      <c r="AG3" s="1">
        <f>IF(_xlfn.IFNA($A3,"")="","",AD3-AE3-AF3)</f>
        <v>0</v>
      </c>
      <c r="AH3" s="1">
        <f>IF(_xlfn.IFNA($A3,"")="","",Daily!C3+Daily!F3+Daily!I3+Daily!O3+Daily!L3+Daily!R3+Daily!X3+Daily!U3)</f>
        <v>0</v>
      </c>
      <c r="AI3" s="1">
        <f>IF(_xlfn.IFNA($A3,"")="","",Daily!D3+Daily!G3+Daily!J3+Daily!P3+Daily!M3+Daily!S3+Daily!Y3+Daily!V3+Daily!AA3)</f>
        <v>0</v>
      </c>
      <c r="AJ3" s="1">
        <f>IF(_xlfn.IFNA($A3,"")="","",Daily!E3+Daily!H3+Daily!K3+Daily!Q3+Daily!N3+Daily!T3+Daily!Z3+Daily!W3)</f>
        <v>0</v>
      </c>
      <c r="AK3" s="1">
        <f>IF(_xlfn.IFNA($A3,"")="","",AH3+IF(ROW()&gt;ROW($A$3),AK2,0))</f>
        <v>0</v>
      </c>
      <c r="AL3" s="1">
        <f>IF(_xlfn.IFNA($A3,"")="","",AI3+IF(ROW()&gt;ROW($A$3),AL2,0))</f>
        <v>0</v>
      </c>
      <c r="AM3" s="1">
        <f>IF(_xlfn.IFNA($A3,"")="","",AJ3+IF(ROW()&gt;ROW($A$3),AM2,0))</f>
        <v>0</v>
      </c>
      <c r="AN3" s="7" t="str">
        <f>IF(OR(_xlfn.IFNA($A3,"")="",ROW()&lt;=ROW($A$3)),"",IF(AH2=0,0,AH3/AH2))</f>
        <v/>
      </c>
      <c r="AO3" s="1">
        <f>IF(_xlfn.IFNA($A3,"")="","",AK3-AL3-AM3)</f>
        <v>0</v>
      </c>
      <c r="AP3" s="1">
        <f>IF(_xlfn.IFNA($A3,"")="","",AK3-F3)</f>
        <v>0</v>
      </c>
      <c r="AQ3" s="1">
        <f>IF(_xlfn.IFNA($A3,"")="","",AL3-G3)</f>
        <v>0</v>
      </c>
      <c r="AR3" s="1">
        <f>IF(_xlfn.IFNA($A3,"")="","",AM3-H3)</f>
        <v>0</v>
      </c>
      <c r="AS3" s="1">
        <f>IF(_xlfn.IFNA($A3,"")="","",AP3-AQ3-AR3)</f>
        <v>0</v>
      </c>
      <c r="AT3" s="10" t="str">
        <f>IF(_xlfn.IFNA($A3,"")="","",IF($AL3+$AM3=0,"",AM3/($AL3+$AM3)))</f>
        <v/>
      </c>
      <c r="AU3" s="10" t="str">
        <f>IF(_xlfn.IFNA($A3,"")="","",IF($AL3+$AM3=0,"",AL3/($AL3+$AM3)))</f>
        <v/>
      </c>
      <c r="AV3" s="10">
        <f>IF(_xlfn.IFNA($A3,"")="","",IF($AK3=0,0,B3/$AK3))</f>
        <v>0</v>
      </c>
      <c r="AW3" s="10">
        <f>IF(_xlfn.IFNA($A3,"")="","",IF($AK3=0,0,F3/$AK3))</f>
        <v>0</v>
      </c>
      <c r="AX3" s="10">
        <f>IF(_xlfn.IFNA($A3,"")="","",IF($AK3=0,0,J3/$AK3))</f>
        <v>0</v>
      </c>
      <c r="AY3" s="10">
        <f>IF(_xlfn.IFNA($A3,"")="","",IF($AK3=0,0,N3/$AK3))</f>
        <v>0</v>
      </c>
      <c r="AZ3" s="10">
        <f>IF(_xlfn.IFNA($A3,"")="","",IF($AK3=0,0,R3/$AK3))</f>
        <v>0</v>
      </c>
      <c r="BA3" s="10">
        <f>IF(_xlfn.IFNA($A3,"")="","",IF($AK3=0,0,V3/$AK3))</f>
        <v>0</v>
      </c>
      <c r="BB3" s="10">
        <f>IF(_xlfn.IFNA($A3,"")="","",IF($AK3=0,0,Z3/AK3))</f>
        <v>0</v>
      </c>
      <c r="BC3" s="10">
        <f>IF(_xlfn.IFNA($A3,"")="","",IF($AK3=0,0,AD3/$AK3))</f>
        <v>0</v>
      </c>
      <c r="BD3" s="8">
        <f ca="1">IF(_xlfn.IFNA($A3,"")="","",AVERAGE(INDIRECT("AH"&amp;MAX(ROW()-6,ROW($A$3))&amp;":AH"&amp;ROW())))</f>
        <v>0</v>
      </c>
      <c r="BE3" s="9">
        <f ca="1">IF(_xlfn.IFNA($A3,"")="","",SUM(INDIRECT("AH"&amp;MAX(ROW()-6,ROW($A$3))&amp;":AH"&amp;ROW())))</f>
        <v>0</v>
      </c>
      <c r="BF3" s="10" t="str">
        <f>IF(OR(ROW()&lt;=ROW($A$3),_xlfn.IFNA($A3,"")=""),"",IF(AK2=0,1,AH3/AK2))</f>
        <v/>
      </c>
      <c r="BG3" s="10" t="str">
        <f>IF(OR(ROW()&lt;=ROW($A$3),_xlfn.IFNA($A3,"")=""),"",IF(AH2=0,0,(AH3-AH2)/AH2))</f>
        <v/>
      </c>
      <c r="BH3" s="1" t="str">
        <f>IF(OR(_xlfn.IFNA($A3,"")="",AK3=0),"",_xlfn.XLOOKUP(AK3*2,AK$3:AK$2000,A$3:A$2000,NA(),1,1)-A3)</f>
        <v/>
      </c>
      <c r="BI3" s="1" t="str">
        <f>IF(OR(_xlfn.IFNA($A3,"")="",AK3=0),"",A3-_xlfn.XLOOKUP(AK3/2,AK$3:AK$2000,A$3:A$2000,NA(),-1,-1))</f>
        <v/>
      </c>
      <c r="BJ3" s="8">
        <f>IF(_xlfn.IFNA($A3,"")="","",AK3/(Configuration!$B$1/1000000))</f>
        <v>0</v>
      </c>
      <c r="BK3" s="1" t="str">
        <f>IF(OR(_xlfn.IFNA($A3,"")="", ROW()&lt;=ROW($A$3),MAX(International!$C$3:$C$2000)&lt;$AK3),"",$A3-_xlfn.XLOOKUP($AK3,International!$C$3:$C$2000,International!$A$3:$A$2000,NA(),1,1))</f>
        <v/>
      </c>
      <c r="BL3" s="1" t="str">
        <f>IF(OR(_xlfn.IFNA($A3,"")="", ROW()&lt;=ROW($A$3),MAX(International!$D$3:$D$2000)&lt;$BJ3),"",$A3-_xlfn.XLOOKUP($BJ3,International!$D$3:$D$2000,International!$A$3:$A$2000,NA(),1,1))</f>
        <v/>
      </c>
      <c r="BM3" s="1" t="str">
        <f>IF(OR(_xlfn.IFNA($A3,"")="", ROW()&lt;=ROW($A$3),MAX(International!$G$3:$G$2000)&lt;$AK3),"",$A3-_xlfn.XLOOKUP($AK3,International!$G$3:$G$2000,International!$A$3:$A$2000,NA(),1,1))</f>
        <v/>
      </c>
      <c r="BN3" s="1" t="str">
        <f>IF(OR(_xlfn.IFNA($A3,"")="", ROW()&lt;=ROW($A$3),MAX(International!$H$3:$H$2000)&lt;$BJ3),"",$A3-_xlfn.XLOOKUP($BJ3,International!$H$3:$H$2000,International!$A$3:$A$2000,NA(),1,1))</f>
        <v/>
      </c>
      <c r="BO3" s="1" t="str">
        <f>IF(OR(_xlfn.IFNA($A3,"")="", ROW()&lt;=ROW($A$3),MAX(International!$K$3:$K$2000)&lt;$AK3),"",$A3-_xlfn.XLOOKUP($AK3,International!$K$3:$K$2000,International!$A$3:$A$2000,NA(),1,1))</f>
        <v/>
      </c>
      <c r="BP3" s="1" t="str">
        <f>IF(OR(_xlfn.IFNA($A3,"")="", ROW()&lt;=ROW($A$3),MAX(International!$L$3:$L$2000)&lt;$BJ3),"",$A3-_xlfn.XLOOKUP($BJ3,International!$L$3:$L$2000,International!$A$3:$A$2000,NA(),1,1))</f>
        <v/>
      </c>
      <c r="BQ3" s="1" t="str">
        <f>IF(OR(_xlfn.IFNA($A3,"")="", ROW()&lt;=ROW($A$3),MAX(International!$O$3:$O$2000)&lt;$AK3),"",$A3-_xlfn.XLOOKUP($AK3,International!$O$3:$O$2000,International!$A$3:$A$2000,NA(),1,1))</f>
        <v/>
      </c>
      <c r="BR3" s="1" t="str">
        <f>IF(OR(_xlfn.IFNA($A3,"")="", ROW()&lt;=ROW($A$3),MAX(International!$P$3:$P$2000)&lt;$BJ3),"",$A3-_xlfn.XLOOKUP($BJ3,International!$P$3:$P$2000,International!$A$3:$A$2000,NA(),1,1))</f>
        <v/>
      </c>
      <c r="BS3" s="1" t="str">
        <f>IF(OR(_xlfn.IFNA($A3,"")="", ROW()&lt;=ROW($A$3),MAX(International!$S$3:$S$2000)&lt;$AK3),"",$A3-_xlfn.XLOOKUP($AK3,International!$S$3:$S$2000,International!$A$3:$A$2000,NA(),1,1))</f>
        <v/>
      </c>
      <c r="BT3" s="1" t="str">
        <f>IF(OR(_xlfn.IFNA($A3,"")="", ROW()&lt;=ROW($A$3),MAX(International!$T$3:$T$2000)&lt;$BJ3),"",$A3-_xlfn.XLOOKUP($BJ3,International!$T$3:$T$2000,International!$A$3:$A$2000,NA(),1,1))</f>
        <v/>
      </c>
      <c r="BU3" s="1" t="str">
        <f>IF(OR(_xlfn.IFNA($A3,"")="", ROW()&lt;=ROW($A$3),MAX(International!$W$3:$W$2000)&lt;$AK3),"",$A3-_xlfn.XLOOKUP($AK3,International!$W$3:$W$2000,International!$A$3:$A$2000,NA(),1,1))</f>
        <v/>
      </c>
      <c r="BV3" s="1" t="str">
        <f>IF(OR(_xlfn.IFNA($A3,"")="", ROW()&lt;=ROW($A$3),MAX(International!$X$3:$X$2000)&lt;$BJ3),"",$A3-_xlfn.XLOOKUP($BJ3,International!$X$3:$X$2000,International!$A$3:$A$2000,NA(),1,1))</f>
        <v/>
      </c>
      <c r="BW3" s="1" t="str">
        <f>IF(OR(_xlfn.IFNA($A3,"")="", ROW()&lt;=ROW($A$3),MAX(International!$AA$3:$AA$2000)&lt;$AK3),"",$A3-_xlfn.XLOOKUP($AK3,International!$AA$3:$AA$2000,International!$A$3:$A$2000,NA(),1,1))</f>
        <v/>
      </c>
      <c r="BX3" s="1" t="str">
        <f>IF(OR(_xlfn.IFNA($A3,"")="", ROW()&lt;=ROW($A$3),MAX(International!$AB$3:$AB$2000)&lt;$BJ3),"",$A3-_xlfn.XLOOKUP($BJ3,International!$AB$3:$AB$2000,International!$A$3:$A$2000,NA(),1,1))</f>
        <v/>
      </c>
      <c r="BY3" s="1" t="str">
        <f>IF(OR(_xlfn.IFNA($A3,"")="", ROW()&lt;=ROW($A$3),MAX(International!$AE$3:$AE$2000)&lt;$AK3),"",$A3-_xlfn.XLOOKUP($AK3,International!$AE$3:$AE$2000,International!$A$3:$A$2000,NA(),1,1))</f>
        <v/>
      </c>
      <c r="BZ3" s="1" t="str">
        <f>IF(OR(_xlfn.IFNA($A3,"")="", ROW()&lt;=ROW($A$3),MAX(International!$AF$3:$AF$2000)&lt;$BJ3),"",$A3-_xlfn.XLOOKUP($BJ3,International!$AF$3:$AF$2000,International!$A$3:$A$2000,NA(),1,1))</f>
        <v/>
      </c>
      <c r="CA3" s="1" t="e">
        <f>IF(OR(ISNA(A3),AK3&lt;100),NA(),A3-(_xlfn.XLOOKUP(100, AK$3:AK$2000,A$3:A$2000,NA(),1,1)))</f>
        <v>#N/A</v>
      </c>
      <c r="CB3" s="1" t="e">
        <f t="shared" ref="CB3:CB34" si="0">IFERROR(IF(OR(ISNA($A3),$AK3&lt;100),NA(),IF(FLOOR(2^($CA3+(LOG(100)/LOG(2))),2)-100&gt; _xlfn.AGGREGATE(4,6,$CK$3:$DT$2000)+2000,NA(),FLOOR(2^($CA3+(LOG(100)/LOG(2))),2))), NA())</f>
        <v>#N/A</v>
      </c>
      <c r="CC3" s="1" t="e">
        <f t="shared" ref="CC3:CC34" si="1">IFERROR(IF(OR(ISNA($A3),$AK3&lt;100),NA(),IF(FLOOR((2^(($CA3+4*LOG(10)/LOG(2))/2)),2)&gt; _xlfn.AGGREGATE(4,6,$CK$3:$DT$2000)+2000,NA(),FLOOR((2^(($CA3+4*LOG(10)/LOG(2))/2)),2))), NA())</f>
        <v>#N/A</v>
      </c>
      <c r="CD3" s="1" t="e">
        <f t="shared" ref="CD3:CD34" si="2">IFERROR(IF(OR(ISNA($A3),$AK3&lt;100),NA(),IF(FLOOR((2^(($CA3+6*LOG(10)/LOG(2))/3)),2)&gt; _xlfn.AGGREGATE(4,6,$CK$3:$DT$2000)+2000,NA(),FLOOR((2^(($CA3+6*LOG(10)/LOG(2))/3)),2))), NA())</f>
        <v>#N/A</v>
      </c>
      <c r="CE3" s="1" t="e">
        <f t="shared" ref="CE3:CE34" si="3">IFERROR(IF(OR(ISNA($A3),$AK3&lt;100),NA(),IF(FLOOR((2^(($CA3+8*LOG(10)/LOG(2))/4)),2)&gt; _xlfn.AGGREGATE(4,6,$CK$3:$DT$2000)+2000,NA(),FLOOR((2^(($CA3+8*LOG(10)/LOG(2))/4)),2))), NA())</f>
        <v>#N/A</v>
      </c>
      <c r="CF3" s="1" t="e">
        <f t="shared" ref="CF3:CF34" si="4">IFERROR(IF(OR(ISNA($A3),$AK3&lt;100),NA(),IF(FLOOR((2^(($CA3+10*LOG(10)/LOG(2))/5)),2)&gt; _xlfn.AGGREGATE(4,6,$CK$3:$DT$2000)+2000,NA(),FLOOR((2^(($CA3+10*LOG(10)/LOG(2))/5)),2))), NA())</f>
        <v>#N/A</v>
      </c>
      <c r="CG3" s="1" t="e">
        <f t="shared" ref="CG3:CG34" si="5">IFERROR(IF(OR(ISNA($A3),$AK3&lt;100),NA(),IF(FLOOR((2^(($CA3+12*LOG(10)/LOG(2))/6)),2)&gt; _xlfn.AGGREGATE(4,6,$CK$3:$DT$2000)+2000,NA(),FLOOR((2^(($CA3+12*LOG(10)/LOG(2))/6)),2))), NA())</f>
        <v>#N/A</v>
      </c>
      <c r="CH3" s="1" t="e">
        <f t="shared" ref="CH3:CH34" si="6">IFERROR(IF(OR(ISNA($A3),$AK3&lt;100),NA(),IF(FLOOR((2^(($CA3+14*LOG(10)/LOG(2))/7)),2)&gt; _xlfn.AGGREGATE(4,6,$CK$3:$DT$2000)+2000,NA(),FLOOR((2^(($CA3+14*LOG(10)/LOG(2))/7)),2))), NA())</f>
        <v>#N/A</v>
      </c>
      <c r="CI3" s="1" t="e">
        <f t="shared" ref="CI3:CI34" si="7">IFERROR(IF(OR(ISNA($A3),$AK3&lt;100),NA(),IF(FLOOR((2^(($CA3+2*_xlfn.XLOOKUP(_xlfn.AGGREGATE(4,6,$CA$3:$CA$2000),$CA$3:$CA$2000,CL$3:CL$2000,1,1)*LOG(10)/LOG(2))/_xlfn.XLOOKUP(_xlfn.AGGREGATE(4,6,$CA$3:$CA$2000),$CA$3:$CA$2000,CL$3:CL$2000,1,1))),2)&gt; _xlfn.AGGREGATE(4,6,$CK$3:$DT$2000)+2000,NA(),FLOOR((2^(($CA3+2*_xlfn.XLOOKUP(_xlfn.AGGREGATE(4,6,$CA$3:$CA$2000),$CA$3:$CA$2000,$CL$3:$CL$2000,1,1)*LOG(10)/LOG(2))/_xlfn.XLOOKUP(_xlfn.AGGREGATE(4,6,$CA$3:$CA$2000),$CA$3:$CA$2000,$CL$3:$CL$2000,1,1))),2))), NA())</f>
        <v>#N/A</v>
      </c>
      <c r="CJ3" s="1" t="e">
        <f t="shared" ref="CJ3:CJ34" si="8">IF(OR(ISNA($A3),$AK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, 1))</f>
        <v>#N/A</v>
      </c>
      <c r="CK3" s="1" t="e">
        <f>IFERROR(IF(OR(ISNA(A3),AK3&lt;100),NA(),AK3),NA())</f>
        <v>#N/A</v>
      </c>
      <c r="CL3" s="1" t="e">
        <f t="shared" ref="CL3:CL34" si="9">IF(OR(ISNA($A3),$AK3&lt;100),NA(),IF(CK3=100,0,($CA3*LOG(2)/LOG(CK3/100))))</f>
        <v>#N/A</v>
      </c>
      <c r="CM3" s="1" t="e">
        <f>IF(OR(ISNA($A3),$AK3&lt;100),NA(),IF($CA3=0,0,FLOOR((CK3-_xlfn.XLOOKUP(_xlfn.AGGREGATE(5,6,$CA$3:$CA1954),$CA$3:$CA$2000,CK$3:CK$2000,1,1))/_xlfn.XLOOKUP($CA3,$CA$3:$CA$2000,$CA$3:$CA$2000,1,1), 1)))</f>
        <v>#N/A</v>
      </c>
      <c r="CN3" s="1" t="e">
        <f t="shared" ref="CN3" si="10">IF(OR(ISNA($A3),ISNA(CK3),$AK3&lt;100),NA(),IFERROR(LOG(2)/LOG(CK3/CK2), 0))</f>
        <v>#N/A</v>
      </c>
      <c r="CO3" s="1" t="e" cm="1">
        <f t="array" ref="CO3">IFERROR(IF(OR(ISNA($A3),$AK3&lt;100,INDEX(International!C$3:C$2000,_xlfn.XMATCH(100,International!C$3:C$2000,1,1)+$CA3)=""),NA(),INDEX(International!C$3:C$2000,_xlfn.XMATCH(100,International!C$3:C$2000,1,1)+$CA3)), NA())</f>
        <v>#N/A</v>
      </c>
      <c r="CP3" s="1" t="e">
        <f t="shared" ref="CP3:CP34" si="11">IF(OR(ISNA($A3),$AK3&lt;100),NA(),IF(CO3=100,0,($CA3*LOG(2)/LOG(CO3/100))))</f>
        <v>#N/A</v>
      </c>
      <c r="CQ3" s="1" t="e">
        <f>IF(OR(ISNA($A3),$AK3&lt;100),NA(),IF($CA3=0,0,FLOOR((CO3-_xlfn.XLOOKUP(_xlfn.AGGREGATE(5,6,$CA$3:$CA1954),$CA$3:$CA$2000,CO$3:CO$2000,1,1))/_xlfn.XLOOKUP($CA3,$CA$3:$CA$2000,$CA$3:$CA$2000,1,1), 1)))</f>
        <v>#N/A</v>
      </c>
      <c r="CR3" s="1" t="e">
        <f t="shared" ref="CR3" si="12">IF(OR(ISNA($A3),ISNA(CO3),$AK3&lt;100),NA(),IFERROR(LOG(2)/LOG(CO3/CO1), 0))</f>
        <v>#N/A</v>
      </c>
      <c r="CS3" s="1" t="e" cm="1">
        <f t="array" ref="CS3">IFERROR(IF(OR(ISNA($A3),$AK3&lt;100,INDEX(International!G$3:G$2000,_xlfn.XMATCH(100,International!G$3:G$2000,1,1)+$CA3)=""),NA(),INDEX(International!G$3:G$2000,_xlfn.XMATCH(100,International!G$3:G$2000,1,1)+$CA3)), NA())</f>
        <v>#N/A</v>
      </c>
      <c r="CT3" s="1" t="e">
        <f t="shared" ref="CT3:CT34" si="13">IF(OR(ISNA($A3),$AK3&lt;100),NA(),IF(CS3=100,0,($CA3*LOG(2)/LOG(CS3/100))))</f>
        <v>#N/A</v>
      </c>
      <c r="CU3" s="1" t="e">
        <f>IF(OR(ISNA($A3),$AK3&lt;100),NA(),IF($CA3=0,0,FLOOR((CS3-_xlfn.XLOOKUP(_xlfn.AGGREGATE(5,6,$CA$3:$CA1954),$CA$3:$CA$2000,CS$3:CS$2000,1,1))/_xlfn.XLOOKUP($CA3,$CA$3:$CA$2000,$CA$3:$CA$2000,1,1), 1)))</f>
        <v>#N/A</v>
      </c>
      <c r="CV3" s="1" t="e">
        <f>IF(OR(ISNA($A3),ISNA(CS3),$AK3&lt;100),NA(),IFERROR(LOG(2)/LOG(CS3/CS1), 0))</f>
        <v>#N/A</v>
      </c>
      <c r="CW3" s="1" t="e" cm="1">
        <f t="array" ref="CW3">IFERROR(IF(OR(ISNA($A3),$AK3&lt;100,INDEX(International!K$3:K$2000,_xlfn.XMATCH(100,International!K$3:K$2000,1,1)+$CA3)=""),NA(),INDEX(International!K$3:K$2000,_xlfn.XMATCH(100,International!K$3:K$2000,1,1)+$CA3)), NA())</f>
        <v>#N/A</v>
      </c>
      <c r="CX3" s="1" t="e">
        <f t="shared" ref="CX3:CX34" si="14">IF(OR(ISNA($A3),$AK3&lt;100),NA(),IF(CW3=100,0,($CA3*LOG(2)/LOG(CW3/100))))</f>
        <v>#N/A</v>
      </c>
      <c r="CY3" s="1" t="e">
        <f>IF(OR(ISNA($A3),$AK3&lt;100),NA(),IF($CA3=0,0,FLOOR((CW3-_xlfn.XLOOKUP(_xlfn.AGGREGATE(5,6,$CA$3:$CA1954),$CA$3:$CA$2000,CW$3:CW$2000,1,1))/_xlfn.XLOOKUP($CA3,$CA$3:$CA$2000,$CA$3:$CA$2000,1,1), 1)))</f>
        <v>#N/A</v>
      </c>
      <c r="CZ3" s="1" t="e">
        <f>IF(OR(ISNA($A3),ISNA(CW3),$AK3&lt;100),NA(),IFERROR(LOG(2)/LOG(CW3/CW1), 0))</f>
        <v>#N/A</v>
      </c>
      <c r="DA3" s="1" t="e" cm="1">
        <f t="array" ref="DA3">IFERROR(IF(OR(ISNA($A3),$AK3&lt;100,INDEX(International!O$3:O$2000,_xlfn.XMATCH(100,International!O$3:O$2000,1,1)+$CA3)=""),NA(),INDEX(International!O$3:O$2000,_xlfn.XMATCH(100,International!O$3:O$2000,1,1)+$CA3)), NA())</f>
        <v>#N/A</v>
      </c>
      <c r="DB3" s="1" t="e">
        <f t="shared" ref="DB3:DB34" si="15">IF(OR(ISNA($A3),$AK3&lt;100),NA(),IF(DA3=100,0,($CA3*LOG(2)/LOG(DA3/100))))</f>
        <v>#N/A</v>
      </c>
      <c r="DC3" s="1" t="e">
        <f>IF(OR(ISNA($A3),$AK3&lt;100),NA(),IF($CA3=0,0,FLOOR((DA3-_xlfn.XLOOKUP(_xlfn.AGGREGATE(5,6,$CA$3:$CA1954),$CA$3:$CA$2000,DA$3:DA$2000,1,1))/_xlfn.XLOOKUP($CA3,$CA$3:$CA$2000,$CA$3:$CA$2000,1,1), 1)))</f>
        <v>#N/A</v>
      </c>
      <c r="DD3" s="1" t="e">
        <f>IF(OR(ISNA($A3),ISNA(DA3),$AK3&lt;100),NA(),IFERROR(LOG(2)/LOG(DA3/DA2), 0))</f>
        <v>#N/A</v>
      </c>
      <c r="DE3" s="1" t="e" cm="1">
        <f t="array" ref="DE3">IFERROR(IF(OR(ISNA($A3),$AK3&lt;100,INDEX(International!S$3:S$2000,_xlfn.XMATCH(100,International!S$3:S$2000,1,1)+$CA3)=""),NA(),INDEX(International!S$3:S$2000,_xlfn.XMATCH(100,International!S$3:S$2000,1,1)+$CA3)), NA())</f>
        <v>#N/A</v>
      </c>
      <c r="DF3" s="1" t="e">
        <f t="shared" ref="DF3:DF34" si="16">IF(OR(ISNA($A3),$AK3&lt;100),NA(),IF(DE3=100,0,($CA3*LOG(2)/LOG(DE3/100))))</f>
        <v>#N/A</v>
      </c>
      <c r="DG3" s="1" t="e">
        <f>IF(OR(ISNA($A3),$AK3&lt;100),NA(),IF($CA3=0,0,FLOOR((DE3-_xlfn.XLOOKUP(_xlfn.AGGREGATE(5,6,$CA$3:$CA1954),$CA$3:$CA$2000,DE$3:DE$2000,1,1))/_xlfn.XLOOKUP($CA3,$CA$3:$CA$2000,$CA$3:$CA$2000,1,1), 1)))</f>
        <v>#N/A</v>
      </c>
      <c r="DH3" s="1" t="e">
        <f>IF(OR(ISNA($A3),ISNA(DE3),$AK3&lt;100),NA(),IFERROR(LOG(2)/LOG(DE3/DE1), 0))</f>
        <v>#N/A</v>
      </c>
      <c r="DI3" s="1" t="e" cm="1">
        <f t="array" ref="DI3">IFERROR(IF(OR(ISNA($A3),$AK3&lt;100,INDEX(International!W$3:W$2000,_xlfn.XMATCH(100,International!W$3:W$2000,1,1)+$CA3)=""),NA(),INDEX(International!W$3:W$2000,_xlfn.XMATCH(100,International!W$3:W$2000,1,1)+$CA3)), NA())</f>
        <v>#N/A</v>
      </c>
      <c r="DJ3" s="1" t="e">
        <f t="shared" ref="DJ3:DJ34" si="17">IF(OR(ISNA($A3),$AK3&lt;100),NA(),IF(DI3=100,0,($CA3*LOG(2)/LOG(DI3/100))))</f>
        <v>#N/A</v>
      </c>
      <c r="DK3" s="1" t="e">
        <f>IF(OR(ISNA($A3),$AK3&lt;100),NA(),IF($CA3=0,0,FLOOR((DI3-_xlfn.XLOOKUP(_xlfn.AGGREGATE(5,6,$CA$3:$CA1954),$CA$3:$CA$2000,DI$3:DI$2000,1,1))/_xlfn.XLOOKUP($CA3,$CA$3:$CA$2000,$CA$3:$CA$2000,1,1), 1)))</f>
        <v>#N/A</v>
      </c>
      <c r="DL3" s="1" t="e">
        <f>IF(OR(ISNA($A3),ISNA(DI3),$AK3&lt;100),NA(),IFERROR(LOG(2)/LOG(DI3/DI1), 0))</f>
        <v>#N/A</v>
      </c>
      <c r="DM3" s="1" t="e" cm="1">
        <f t="array" ref="DM3">IFERROR(IF(OR(ISNA($A3),$AK3&lt;100,INDEX(International!AA$3:AA$2000,_xlfn.XMATCH(100,International!AA$3:AA$2000,1,1)+$CA3)=""),NA(),INDEX(International!AA$3:AA$2000,_xlfn.XMATCH(100,International!AA$3:AA$2000,1,1)+$CA3)), NA())</f>
        <v>#N/A</v>
      </c>
      <c r="DN3" s="1" t="e">
        <f t="shared" ref="DN3:DN34" si="18">IF(OR(ISNA($A3),$AK3&lt;100),NA(),IF(DM3=100,0,($CA3*LOG(2)/LOG(DM3/100))))</f>
        <v>#N/A</v>
      </c>
      <c r="DO3" s="1" t="e">
        <f>IF(OR(ISNA($A3),$AK3&lt;100),NA(),IF($CA3=0,0,FLOOR((DM3-_xlfn.XLOOKUP(_xlfn.AGGREGATE(5,6,$CA$3:$CA1954),$CA$3:$CA$2000,DM$3:DM$2000,1,1))/_xlfn.XLOOKUP($CA3,$CA$3:$CA$2000,$CA$3:$CA$2000,1,1), 1)))</f>
        <v>#N/A</v>
      </c>
      <c r="DP3" s="1" t="e">
        <f>IF(OR(ISNA($A3),ISNA(DM3),$AK3&lt;100),NA(),IFERROR(LOG(2)/LOG(DM3/DM1), 0))</f>
        <v>#N/A</v>
      </c>
      <c r="DQ3" s="1" t="e" cm="1">
        <f t="array" ref="DQ3">IFERROR(IF(OR(ISNA($A3),$AK3&lt;100,INDEX(International!AE$3:AE$2000,_xlfn.XMATCH(100,International!AE$3:AE$2000,1,1)+$CA3)=""),NA(),INDEX(International!AE$3:AE$2000,_xlfn.XMATCH(100,International!AE$3:AE$2000,1,1)+$CA3)), NA())</f>
        <v>#N/A</v>
      </c>
      <c r="DR3" s="1" t="e">
        <f t="shared" ref="DR3:DR34" si="19">IF(OR(ISNA($A3),$AK3&lt;100),NA(),IF(DQ3=100,0,($CA3*LOG(2)/LOG(DQ3/100))))</f>
        <v>#N/A</v>
      </c>
      <c r="DS3" s="1" t="e">
        <f>IF(OR(ISNA($A3),$AK3&lt;100),NA(),IF($CA3=0,0,FLOOR((DQ3-_xlfn.XLOOKUP(_xlfn.AGGREGATE(5,6,$CA$3:$CA1954),$CA$3:$CA$2000,DQ$3:DQ$2000,1,1))/_xlfn.XLOOKUP($CA3,$CA$3:$CA$2000,$CA$3:$CA$2000,1,1), 1)))</f>
        <v>#N/A</v>
      </c>
      <c r="DT3" s="1" t="e">
        <f>IF(OR(ISNA($A3),ISNA(DQ3),$AK3&lt;100),NA(),IFERROR(LOG(2)/LOG(DQ3/DQ1), 0))</f>
        <v>#N/A</v>
      </c>
      <c r="DU3" s="1">
        <f t="shared" ref="DU3:DU34" si="20">IF(_xlfn.IFNA(A3,"")="",NA(),IF(ROW()&lt;=3,0,IF(NOT(AND(ISNA(DV3),ISNA(DW3),ISNA(DX3),ISNA(DY3),ISNA(DZ3),ISNA(EA3),ISNA(EB3),ISNA(EC3))),DU2+1,NA())))</f>
        <v>0</v>
      </c>
      <c r="DV3" s="1" cm="1">
        <f t="array" ref="DV3">IFERROR(IF(ISNA($A3),NA(),INDEX(B$3:B$2000,_xlfn.XMATCH(Configuration!$B$12,B$3:B$2000,1,1)+ROW()-ROW($A$3))-0), NA())</f>
        <v>100</v>
      </c>
      <c r="DW3" s="1" cm="1">
        <f t="array" ref="DW3">IFERROR(IF(ISNA($A3),NA(),INDEX(F$3:F$2000,_xlfn.XMATCH(Configuration!$B$12,F$3:F$2000,1,1)+ROW()-ROW($A$3))-0), NA())</f>
        <v>112</v>
      </c>
      <c r="DX3" s="1" t="e" cm="1">
        <f t="array" ref="DX3">IFERROR(IF(ISNA($A3),NA(),INDEX(J$3:J$2000,_xlfn.XMATCH(Configuration!$B$12,J$3:J$2000,1,1)+ROW()-ROW($A$3))-0), NA())</f>
        <v>#N/A</v>
      </c>
      <c r="DY3" s="1" cm="1">
        <f t="array" ref="DY3">IFERROR(IF(ISNA($A3),NA(),INDEX(N$3:N$2000,_xlfn.XMATCH(Configuration!$B$12,N$3:N$2000,1,1)+ROW()-ROW($A$3))-0), NA())</f>
        <v>144</v>
      </c>
      <c r="DZ3" s="1" cm="1">
        <f t="array" ref="DZ3">IFERROR(IF(ISNA($A3),NA(),INDEX(R$3:R$2000,_xlfn.XMATCH(Configuration!$B$12,R$3:R$2000,1,1)+ROW()-ROW($A$3))-0), NA())</f>
        <v>100</v>
      </c>
      <c r="EA3" s="1" cm="1">
        <f t="array" ref="EA3">IFERROR(IF(ISNA($A3),NA(),INDEX(V$3:V$2000,_xlfn.XMATCH(Configuration!$B$12,V$3:V$2000,1,1)+ROW()-ROW($A$3))-0), NA())</f>
        <v>107</v>
      </c>
      <c r="EB3" s="1" cm="1">
        <f t="array" ref="EB3">IFERROR(IF(ISNA($A3),NA(),INDEX(Z$3:Z$2000,_xlfn.XMATCH(Configuration!$B$12,Z$3:Z$2000,1,1)+ROW()-ROW($A$3))-0), NA())</f>
        <v>121</v>
      </c>
      <c r="EC3" s="1" cm="1">
        <f t="array" ref="EC3">IFERROR(IF(ISNA($A3),NA(),INDEX(AD$3:AD$2000,_xlfn.XMATCH(Configuration!$B$12,AD$3:AD$2000,1,1)+ROW()-ROW($A$3))-0), NA())</f>
        <v>120</v>
      </c>
      <c r="ED3" s="1">
        <f t="shared" ref="ED3:ED34" si="21">IF(_xlfn.IFNA(L3,"")="",NA(),IF(ROW()&lt;=3,0,IF(NOT(AND(ISNA(EN3),ISNA(ES3),ISNA(EX3),ISNA(FC3),ISNA(FH3),ISNA(FM3),ISNA(FR3),ISNA(FW3), ISNA(GB3))),ED2+1,NA())))</f>
        <v>0</v>
      </c>
      <c r="EE3" s="1">
        <f ca="1">IFERROR(IF(ISNA($ED3),NA(),IF(FLOOR(2^($ED3+(LOG(100)/LOG(2))),2)&gt; _xlfn.AGGREGATE(4,6,$EN$3:$GC$2000)+2000,NA(),FLOOR(2^($ED3+(LOG(100)/LOG(2))),2))), NA())</f>
        <v>100</v>
      </c>
      <c r="EF3" s="1">
        <f ca="1">IFERROR(IF(ISNA($ED3),NA(),IF(FLOOR((2^(($ED3+2*LOG(100)/LOG(2))/2)),2)&gt;_xlfn.AGGREGATE(4,6,$EN$3:$GC$2000)+2000,NA(),FLOOR((2^(($ED3+2*LOG(100)/LOG(2))/2)),2))),NA())</f>
        <v>100</v>
      </c>
      <c r="EG3" s="1">
        <f ca="1">IFERROR(IF(ISNA($ED3),NA(),IF(FLOOR((2^(($ED3+3*LOG(100)/LOG(2))/3)),2)&gt;_xlfn.AGGREGATE(4,6,$EN$3:$GC$2000)+2000,NA(),FLOOR((2^(($ED3+3*LOG(100)/LOG(2))/3)),2))),NA())</f>
        <v>100</v>
      </c>
      <c r="EH3" s="1">
        <f ca="1">IFERROR(IF(ISNA($ED3),NA(),IF(FLOOR((2^(($ED3+4*LOG(100)/LOG(2))/4)),2)&gt;_xlfn.AGGREGATE(4,6,$EN$3:$GC$2000)+2000,NA(),FLOOR((2^(($ED3+4*LOG(100)/LOG(2))/4)),2))),NA())</f>
        <v>100</v>
      </c>
      <c r="EI3" s="1">
        <f ca="1">IFERROR(IF(ISNA($ED3),NA(),IF(FLOOR((2^(($ED3+5*LOG(100)/LOG(2))/5)),2)&gt;_xlfn.AGGREGATE(4,6,$EN$3:$GC$2000)+2000,NA(),FLOOR((2^(($ED3+5*LOG(100)/LOG(2))/5)),2))),NA())</f>
        <v>100</v>
      </c>
      <c r="EJ3" s="1">
        <f ca="1">IFERROR(IF(ISNA($ED3),NA(),IF(FLOOR((2^(($ED3+6*LOG(100)/LOG(2))/6)),2)&gt;_xlfn.AGGREGATE(4,6,$EN$3:$GC$2000)+2000,NA(),FLOOR((2^(($ED3+6*LOG(100)/LOG(2))/6)),2))),NA())</f>
        <v>100</v>
      </c>
      <c r="EK3" s="1">
        <f ca="1">IFERROR(IF(ISNA($ED3),NA(),IF(FLOOR((2^(($ED3+7*LOG(100)/LOG(2))/7)),2)&gt;_xlfn.AGGREGATE(4,6,$EN$3:$GC$2000)+2000,NA(),FLOOR((2^(($ED3+7*LOG(100)/LOG(2))/7)),2))),NA())</f>
        <v>100</v>
      </c>
      <c r="EL3" s="1" cm="1">
        <f t="array" aca="1" ref="EL3" ca="1">IFERROR(IF(ISNA($ED3),NA(),IF(FLOOR((2^(($ED3+LOOKUP(2, 1/(ISNA(EP$3:EP$2000)+ISBLANK(EP$3:EP$300)-1),EP$3:EP$2000)*LOG(100)/LOG(2))/LOOKUP(2, 1/(ISNA(EP$3:EP$2000)+ISBLANK(EP$3:EP$300)-1),EP$3:EP$2000))),2)&gt;_xlfn.AGGREGATE(4,6,$EN$3:$GC$2000)+2000,NA(),FLOOR((2^(($ED3+LOOKUP(2, 1/(ISNA(EP$3:EP$2000)+ISBLANK(EP$3:EP$300)-1),EP$3:EP$2000)*LOG(100)/LOG(2))/LOOKUP(2, 1/(ISNA(EP$3:EP$2000)+ISBLANK(EP$3:EP$300)-1),EP$3:EP$2000))),2))),NA())</f>
        <v>100</v>
      </c>
      <c r="EM3" s="1" cm="1">
        <f t="array" ref="EM3">IF(ISNA($ED3),NA(),FLOOR(EN$3+(LOOKUP(2, 1/(ISNA(EN$3:EN$2000)+ISBLANK(EN$3:EN$300)-1),EN$3:EN$2000)-EN$3)/LOOKUP(2, 1/(ISNA(EN$3:EN$2000)+ISBLANK(EN$3:EN$300)-1),ED$3:ED$2000)*ED3, 1))</f>
        <v>113</v>
      </c>
      <c r="EN3" s="1" cm="1">
        <f t="array" ref="EN3">IFERROR(IF(ISNA($A3),NA(),INDEX(AK$3:AK$2000,_xlfn.XMATCH(100,AK$3:AK$2000,1,1)+ROW()-ROW($A$3))-0), NA())</f>
        <v>113</v>
      </c>
      <c r="EO3" s="1" cm="1">
        <f t="array" aca="1" ref="EO3" ca="1">IFERROR(IF(ISNA($A3),NA(),INDEX(BD$3:BD$2000,_xlfn.XMATCH(100,AK$3:AK$2000,1,1)+ROW()-ROW($A$3))-0), NA())</f>
        <v>10.142857142857142</v>
      </c>
      <c r="EP3" s="1">
        <f>IF(ISNA($FC3),NA(),IF(EN3=100,0,($ED3*LOG(2)/LOG(EN3/100))))</f>
        <v>0</v>
      </c>
      <c r="EQ3" s="1">
        <f>IF(ISNA(EN3),NA(),IF($ED3=0,0,FLOOR((EN3-_xlfn.XLOOKUP(_xlfn.AGGREGATE(5,6,$ED$3:$ED$2000),$ED$3:$ED$2000,EN$3:EN$2000,1,1))/_xlfn.XLOOKUP($ED3,$ED$3:$ED$2000,$ED$3:$ED$2000,1,1), 1)))</f>
        <v>0</v>
      </c>
      <c r="ER3" s="1">
        <f>IF(ISNA(EN3),NA(),IFERROR(LOG(2)/LOG(EN3/EN2), 0))</f>
        <v>0</v>
      </c>
      <c r="ES3" s="1" cm="1">
        <f t="array" ref="ES3">IFERROR(IF(OR(ISNA($A3),INDEX(International!C$3:C$2000,_xlfn.XMATCH(100,International!C$3:C$2000,1,1)+ROW()-ROW($A$3))=""),NA(),INDEX(International!C$3:C$2000,_xlfn.XMATCH(100,International!C$3:C$2000,1,1)+ROW()-ROW($A$3))), NA())</f>
        <v>109</v>
      </c>
      <c r="ET3" s="1" cm="1">
        <f t="array" aca="1" ref="ET3" ca="1">IFERROR(IF(ISNA($A3),NA(),INDEX(International!E$3:E$2000,_xlfn.XMATCH(100,International!C$3:C$2000,1,1)+ROW()-ROW($A$3))-0), NA())</f>
        <v>15.428571428571429</v>
      </c>
      <c r="EU3" s="1">
        <f>IF(ISNA(ES3),NA(),IF(ES3=100,0,($ED3*LOG(2)/LOG(ES3/100))))</f>
        <v>0</v>
      </c>
      <c r="EV3" s="1">
        <f>IF(ISNA(ES3),NA(),IF($ED3=0,0,FLOOR((ES3-_xlfn.XLOOKUP(_xlfn.AGGREGATE(5,6,$ED$3:$ED$2000),$ED$3:$ED$2000,ES$3:ES$2000,1,1))/_xlfn.XLOOKUP($ED3,$ED$3:$ED$2000,$ED$3:$ED$2000,1,1), 1)))</f>
        <v>0</v>
      </c>
      <c r="EW3" s="1">
        <f>IF(ISNA(ES3),NA(),IFERROR(LOG(2)/LOG(ES3/ES2), 0))</f>
        <v>0</v>
      </c>
      <c r="EX3" s="1" cm="1">
        <f t="array" ref="EX3">IFERROR(IF(OR(ISNA($A3),INDEX(International!G$3:G$2000,_xlfn.XMATCH(100,International!G$3:G$2000,1,1)+ROW()-ROW($A$3))=""),NA(),INDEX(International!G$3:G$2000,_xlfn.XMATCH(100,International!G$3:G$2000,1,1)+ROW()-ROW($A$3))-0), NA())</f>
        <v>262</v>
      </c>
      <c r="EY3" s="1" cm="1">
        <f t="array" aca="1" ref="EY3" ca="1">IFERROR(IF(ISNA($A3),NA(),INDEX(International!I$3:I$2000,_xlfn.XMATCH(100,International!G$3:G$2000,1,1)+ROW()-ROW($A$3))-0), NA())</f>
        <v>36.571428571428569</v>
      </c>
      <c r="EZ3" s="1">
        <f>IF(ISNA(EX3),NA(),IF(EX3=100,0,($ED3*LOG(2)/LOG(EX3/100))))</f>
        <v>0</v>
      </c>
      <c r="FA3" s="1">
        <f>IF(ISNA(EX3),NA(),IF($ED3=0,0,FLOOR((EX3-_xlfn.XLOOKUP(_xlfn.AGGREGATE(5,6,$ED$3:$ED$2000),$ED$3:$ED$2000,EX$3:EX$2000,1,1))/_xlfn.XLOOKUP($ED3,$ED$3:$ED$2000,$ED$3:$ED$2000,1,1), 1)))</f>
        <v>0</v>
      </c>
      <c r="FB3" s="1">
        <f>IF(ISNA(EX3),NA(),IFERROR(LOG(2)/LOG(EX3/EX2), 0))</f>
        <v>0</v>
      </c>
      <c r="FC3" s="1" cm="1">
        <f t="array" ref="FC3">IFERROR(IF(OR(ISNA($A3),INDEX(International!K$3:K$2000,_xlfn.XMATCH(100,International!K$3:K$2000,1,1)+ROW()-ROW($A$3))=""),NA(),INDEX(International!K$3:K$2000,_xlfn.XMATCH(100,International!K$3:K$2000,1,1)+ROW()-ROW($A$3))), NA())</f>
        <v>100</v>
      </c>
      <c r="FD3" s="1" cm="1">
        <f t="array" aca="1" ref="FD3" ca="1">IFERROR(IF(ISNA($A3),NA(),INDEX(International!M$3:M$2000,_xlfn.XMATCH(100,International!K$3:K$2000,1,1)+ROW()-ROW($A$3))-0), NA())</f>
        <v>12.571428571428571</v>
      </c>
      <c r="FE3" s="1">
        <f>IF(ISNA(FC3),NA(),IF(FC3=100,0,($ED3*LOG(2)/LOG(FC3/100))))</f>
        <v>0</v>
      </c>
      <c r="FF3" s="1">
        <f>IF(ISNA(FC3),NA(),IF($ED3=0,0,FLOOR((FC3-_xlfn.XLOOKUP(_xlfn.AGGREGATE(5,6,$ED$3:$ED$2000),$ED$3:$ED$2000,FC$3:FC$2000,1,1))/_xlfn.XLOOKUP($ED3,$ED$3:$ED$2000,$ED$3:$ED$2000,1,1), 1)))</f>
        <v>0</v>
      </c>
      <c r="FG3" s="1">
        <f>IF(ISNA(FC3),NA(),IFERROR(LOG(2)/LOG(FC3/FC2), 0))</f>
        <v>0</v>
      </c>
      <c r="FH3" s="1" cm="1">
        <f t="array" ref="FH3">IFERROR(IF(OR(ISNA($A3),INDEX(International!O$3:O$2000,_xlfn.XMATCH(100,International!O$3:O$2000,1,1)+ROW()-ROW($A$3))=""),NA(),INDEX(International!O$3:O$2000,_xlfn.XMATCH(100,International!O$3:O$2000,1,1)+ROW()-ROW($A$3))-0), NA())</f>
        <v>155</v>
      </c>
      <c r="FI3" s="1" cm="1">
        <f t="array" aca="1" ref="FI3" ca="1">IFERROR(IF(ISNA($A3),NA(),INDEX(International!Q$3:Q$2000,_xlfn.XMATCH(100,International!O$3:O$2000,1,1)+ROW()-ROW($A$3))-0), NA())</f>
        <v>21.714285714285715</v>
      </c>
      <c r="FJ3" s="1">
        <f>IF(ISNA(FH3),NA(),IF(FH3=100,0,($ED3*LOG(2)/LOG(FH3/100))))</f>
        <v>0</v>
      </c>
      <c r="FK3" s="1">
        <f>IF(ISNA(FH3),NA(),IF($ED3=0,0,FLOOR((FH3-_xlfn.XLOOKUP(_xlfn.AGGREGATE(5,6,$ED$3:$ED$2000),$ED$3:$ED$2000,FH$3:FH$2000,1,1))/_xlfn.XLOOKUP($ED3,$ED$3:$ED$2000,$ED$3:$ED$2000,1,1), 1)))</f>
        <v>0</v>
      </c>
      <c r="FL3" s="1">
        <f>IF(ISNA(FH3),NA(),IFERROR(LOG(2)/LOG(FH3/FH2), 0))</f>
        <v>0</v>
      </c>
      <c r="FM3" s="1" cm="1">
        <f t="array" ref="FM3">IFERROR(IF(OR(ISNA($A3),INDEX(International!S$3:S$2000,_xlfn.XMATCH(100,International!S$3:S$2000,1,1)+ROW()-ROW($A$3))=""),NA(),INDEX(International!S$3:S$2000,_xlfn.XMATCH(100,International!S$3:S$2000,1,1)+ROW()-ROW($A$3))-0), NA())</f>
        <v>104</v>
      </c>
      <c r="FN3" s="1" cm="1">
        <f t="array" aca="1" ref="FN3" ca="1">IFERROR(IF(ISNA($A3),NA(),INDEX(International!U$3:U$2000,_xlfn.XMATCH(100,International!S$3:S$2000,1,1)+ROW()-ROW($A$3))-0), NA())</f>
        <v>10.857142857142858</v>
      </c>
      <c r="FO3" s="1">
        <f>IF(ISNA(FM3),NA(),IF(FM3=100,0,($ED3*LOG(2)/LOG(FM3/100))))</f>
        <v>0</v>
      </c>
      <c r="FP3" s="1">
        <f>IF(ISNA(FM3),NA(),IF($ED3=0,0,FLOOR((FM3-_xlfn.XLOOKUP(_xlfn.AGGREGATE(5,6,$ED$3:$ED$2000),$ED$3:$ED$2000,FM$3:FM$2000,1,1))/_xlfn.XLOOKUP($ED3,$ED$3:$ED$2000,$ED$3:$ED$2000,1,1), 1)))</f>
        <v>0</v>
      </c>
      <c r="FQ3" s="1">
        <f>IF(ISNA(FM3),NA(),IFERROR(LOG(2)/LOG(FM3/FM2), 0))</f>
        <v>0</v>
      </c>
      <c r="FR3" s="1" cm="1">
        <f t="array" ref="FR3">IFERROR(IF(OR(ISNA($A3),INDEX(International!W$3:W$2000,_xlfn.XMATCH(100,International!W$3:W$2000,1,1)+ROW()-ROW($A$3))=""),NA(),INDEX(International!W$3:W$2000,_xlfn.XMATCH(100,International!W$3:W$2000,1,1)+ROW()-ROW($A$3))-0), NA())</f>
        <v>102</v>
      </c>
      <c r="FS3" s="1" cm="1">
        <f t="array" aca="1" ref="FS3" ca="1">IFERROR(IF(ISNA($A3),NA(),INDEX(International!Y$3:Y$2000,_xlfn.XMATCH(100,International!W$3:W$2000,1,1)+ROW()-ROW($A$3))-0), NA())</f>
        <v>2.4285714285714284</v>
      </c>
      <c r="FT3" s="1">
        <f>IF(ISNA(FR3),NA(),IF(FR3=100,0,($ED3*LOG(2)/LOG(FR3/100))))</f>
        <v>0</v>
      </c>
      <c r="FU3" s="1">
        <f>IF(ISNA(FR3),NA(),IF($ED3=0,0,FLOOR((FR3-_xlfn.XLOOKUP(_xlfn.AGGREGATE(5,6,$ED$3:$ED$2000),$ED$3:$ED$2000,FR$3:FR$2000,1,1))/_xlfn.XLOOKUP($ED3,$ED$3:$ED$2000,$ED$3:$ED$2000,1,1), 1)))</f>
        <v>0</v>
      </c>
      <c r="FV3" s="1">
        <f>IF(ISNA(FR3),NA(),IFERROR(LOG(2)/LOG(FR3/FR2), 0))</f>
        <v>0</v>
      </c>
      <c r="FW3" s="1" cm="1">
        <f t="array" ref="FW3">IFERROR(IF(OR(ISNA($A3),INDEX(International!AA$3:AA$2000,_xlfn.XMATCH(100,International!AA$3:AA$2000,1,1)+ROW()-ROW($A$3))=""),NA(),INDEX(International!AA$3:AA$2000,_xlfn.XMATCH(100,International!AA$3:AA$2000,1,1)+ROW()-ROW($A$3))-0), NA())</f>
        <v>115</v>
      </c>
      <c r="FX3" s="1" cm="1">
        <f t="array" aca="1" ref="FX3" ca="1">IFERROR(IF(ISNA($A3),NA(),INDEX(International!AC$3:AC$2000,_xlfn.XMATCH(100,International!AA$3:AA$2000,1,1)+ROW()-ROW($A$3))-0), NA())</f>
        <v>14.285714285714286</v>
      </c>
      <c r="FY3" s="1">
        <f>IF(ISNA(FW3),NA(),IF(FW3=100,0,($ED3*LOG(2)/LOG(FW3/100))))</f>
        <v>0</v>
      </c>
      <c r="FZ3" s="1">
        <f>IF(ISNA(FW3),NA(),IF($ED3=0,0,FLOOR((FW3-_xlfn.XLOOKUP(_xlfn.AGGREGATE(5,6,$ED$3:$ED$2000),$ED$3:$ED$2000,FW$3:FW$2000,1,1))/_xlfn.XLOOKUP($ED3,$ED$3:$ED$2000,$ED$3:$ED$2000,1,1), 1)))</f>
        <v>0</v>
      </c>
      <c r="GA3" s="1">
        <f>IF(ISNA(FW3),NA(),IFERROR(LOG(2)/LOG(FW3/FW2), 0))</f>
        <v>0</v>
      </c>
      <c r="GB3" s="1" cm="1">
        <f t="array" ref="GB3">IFERROR(IF(OR(ISNA($A3),INDEX(International!AE$3:AE$2000,_xlfn.XMATCH(100,International!AE$3:AE$2000,1,1)+ROW()-ROW($A$3))=""),NA(),INDEX(International!AE$3:AE$2000,_xlfn.XMATCH(100,International!AE$3:AE$2000,1,1)+ROW()-ROW($A$3))-0), NA())</f>
        <v>118</v>
      </c>
      <c r="GC3" s="1" cm="1">
        <f t="array" aca="1" ref="GC3" ca="1">IFERROR(IF(ISNA($A3),NA(),INDEX(International!AG$3:AG$2000,_xlfn.XMATCH(100,International!AE$3:AE$2000,1,1)+ROW()-ROW($A$3))-0), NA())</f>
        <v>9.5714285714285712</v>
      </c>
      <c r="GD3" s="1">
        <f>IF(ISNA(GB3),NA(),IF(GB3=100,0,($ED3*LOG(2)/LOG(GB3/100))))</f>
        <v>0</v>
      </c>
      <c r="GE3" s="1">
        <f>IF(ISNA(GB3),NA(),IF($ED3=0,0,FLOOR((GB3-_xlfn.XLOOKUP(_xlfn.AGGREGATE(5,6,$ED$3:$ED$2000),$ED$3:$ED$2000,GB$3:GB$2000,1,1))/_xlfn.XLOOKUP($ED3,$ED$3:$ED$2000,$ED$3:$ED$2000,1,1), 1)))</f>
        <v>0</v>
      </c>
      <c r="GF3" s="1">
        <f>IF(ISNA(GB3),NA(),IFERROR(LOG(2)/LOG(GB3/GB2), 0))</f>
        <v>0</v>
      </c>
    </row>
    <row r="4" spans="1:188" x14ac:dyDescent="0.2">
      <c r="A4" s="4">
        <f>IF(OR(Daily!$A4="",Daily!$B4="*"),NA(),Daily!A4)</f>
        <v>43855</v>
      </c>
      <c r="B4" s="1">
        <f>IF(_xlfn.IFNA($A4,"")="","",Daily!C4+IF(ROW()&gt;ROW($A$3),B3,0))</f>
        <v>0</v>
      </c>
      <c r="C4" s="1">
        <f>IF(_xlfn.IFNA($A4,"")="","",Daily!D4+IF(ROW()&gt;ROW($A$3),C3,0))</f>
        <v>0</v>
      </c>
      <c r="D4" s="1">
        <f>IF(_xlfn.IFNA($A4,"")="","",Daily!E4+IF(ROW()&gt;ROW($A$3),D3,0))</f>
        <v>0</v>
      </c>
      <c r="E4" s="1">
        <f t="shared" ref="E4:E67" si="22">IF(_xlfn.IFNA($A4,"")="","",B4-C4-D4)</f>
        <v>0</v>
      </c>
      <c r="F4" s="1">
        <f>IF(_xlfn.IFNA($A4,"")="","",Daily!F4+IF(ROW()&gt;ROW($A$3),F3,0))</f>
        <v>3</v>
      </c>
      <c r="G4" s="1">
        <f>IF(_xlfn.IFNA($A4,"")="","",Daily!G4+IF(ROW()&gt;ROW($A$3),G3,0))</f>
        <v>0</v>
      </c>
      <c r="H4" s="1">
        <f>IF(_xlfn.IFNA($A4,"")="","",Daily!H4+IF(ROW()&gt;ROW($A$3),H3,0))</f>
        <v>0</v>
      </c>
      <c r="I4" s="1">
        <f t="shared" ref="I4:I67" si="23">IF(_xlfn.IFNA($A4,"")="","",F4-G4-H4)</f>
        <v>3</v>
      </c>
      <c r="J4" s="1">
        <f>IF(_xlfn.IFNA($A4,"")="","",Daily!I4+IF(ROW()&gt;ROW($A$3),J3,0))</f>
        <v>0</v>
      </c>
      <c r="K4" s="1">
        <f>IF(_xlfn.IFNA($A4,"")="","",Daily!J4+IF(ROW()&gt;ROW($A$3),K3,0))</f>
        <v>0</v>
      </c>
      <c r="L4" s="1">
        <f>IF(_xlfn.IFNA($A4,"")="","",Daily!K4+IF(ROW()&gt;ROW($A$3),L3,0))</f>
        <v>0</v>
      </c>
      <c r="M4" s="1">
        <f t="shared" ref="M4:M67" si="24">IF(_xlfn.IFNA($A4,"")="","",J4-K4-L4)</f>
        <v>0</v>
      </c>
      <c r="N4" s="1">
        <f>IF(_xlfn.IFNA($A4,"")="","",Daily!L4+IF(ROW()&gt;ROW($A$3),N3,0))</f>
        <v>0</v>
      </c>
      <c r="O4" s="1">
        <f>IF(_xlfn.IFNA($A4,"")="","",Daily!M4+IF(ROW()&gt;ROW($A$3),O3,0))</f>
        <v>0</v>
      </c>
      <c r="P4" s="1">
        <f>IF(_xlfn.IFNA($A4,"")="","",Daily!N4+IF(ROW()&gt;ROW($A$3),P3,0))</f>
        <v>0</v>
      </c>
      <c r="Q4" s="1">
        <f t="shared" ref="Q4:Q67" si="25">IF(_xlfn.IFNA($A4,"")="","",N4-O4-P4)</f>
        <v>0</v>
      </c>
      <c r="R4" s="1">
        <f>IF(_xlfn.IFNA($A4,"")="","",Daily!O4+IF(ROW()&gt;ROW($A$3),R3,0))</f>
        <v>0</v>
      </c>
      <c r="S4" s="1">
        <f>IF(_xlfn.IFNA($A4,"")="","",Daily!P4+IF(ROW()&gt;ROW($A$3),S3,0))</f>
        <v>0</v>
      </c>
      <c r="T4" s="1">
        <f>IF(_xlfn.IFNA($A4,"")="","",Daily!Q4+IF(ROW()&gt;ROW($A$3),T3,0))</f>
        <v>0</v>
      </c>
      <c r="U4" s="1">
        <f t="shared" ref="U4:U67" si="26">IF(_xlfn.IFNA($A4,"")="","",R4-S4-T4)</f>
        <v>0</v>
      </c>
      <c r="V4" s="1">
        <f>IF(_xlfn.IFNA($A4,"")="","",Daily!R4+IF(ROW()&gt;ROW($A$3),V3,0))</f>
        <v>0</v>
      </c>
      <c r="W4" s="1">
        <f>IF(_xlfn.IFNA($A4,"")="","",Daily!S4+IF(ROW()&gt;ROW($A$3),W3,0))</f>
        <v>0</v>
      </c>
      <c r="X4" s="1">
        <f>IF(_xlfn.IFNA($A4,"")="","",Daily!T4+IF(ROW()&gt;ROW($A$3),X3,0))</f>
        <v>0</v>
      </c>
      <c r="Y4" s="1">
        <f t="shared" ref="Y4:Y67" si="27">IF(_xlfn.IFNA($A4,"")="","",V4-W4-X4)</f>
        <v>0</v>
      </c>
      <c r="Z4" s="1">
        <f>IF(_xlfn.IFNA($A4,"")="","",Daily!U4+IF(ROW()&gt;ROW($A$3),Z3,0))</f>
        <v>1</v>
      </c>
      <c r="AA4" s="1">
        <f>IF(_xlfn.IFNA($A4,"")="","",Daily!V4+IF(ROW()&gt;ROW($A$3),AA3,0))</f>
        <v>0</v>
      </c>
      <c r="AB4" s="1">
        <f>IF(_xlfn.IFNA($A4,"")="","",Daily!W4+IF(ROW()&gt;ROW($A$3),AB3,0))</f>
        <v>0</v>
      </c>
      <c r="AC4" s="1">
        <f t="shared" ref="AC4:AC67" si="28">IF(_xlfn.IFNA($A4,"")="","",Z4-AA4-AB4)</f>
        <v>1</v>
      </c>
      <c r="AD4" s="1">
        <f>IF(_xlfn.IFNA($A4,"")="","",Daily!X4+IF(ROW()&gt;ROW($A$3),AD3,0))</f>
        <v>0</v>
      </c>
      <c r="AE4" s="1">
        <f>IF(_xlfn.IFNA($A4,"")="","",Daily!Y4+IF(ROW()&gt;ROW($A$3),AE3,0))</f>
        <v>0</v>
      </c>
      <c r="AF4" s="1">
        <f>IF(_xlfn.IFNA($A4,"")="","",Daily!Z4+IF(ROW()&gt;ROW($A$3),AF3,0))</f>
        <v>0</v>
      </c>
      <c r="AG4" s="1">
        <f t="shared" ref="AG4:AG67" si="29">IF(_xlfn.IFNA($A4,"")="","",AD4-AE4-AF4)</f>
        <v>0</v>
      </c>
      <c r="AH4" s="1">
        <f>IF(_xlfn.IFNA($A4,"")="","",Daily!C4+Daily!F4+Daily!I4+Daily!O4+Daily!L4+Daily!R4+Daily!X4+Daily!U4)</f>
        <v>4</v>
      </c>
      <c r="AI4" s="1">
        <f>IF(_xlfn.IFNA($A4,"")="","",Daily!D4+Daily!G4+Daily!J4+Daily!P4+Daily!M4+Daily!S4+Daily!Y4+Daily!V4+Daily!AA4)</f>
        <v>0</v>
      </c>
      <c r="AJ4" s="1">
        <f>IF(_xlfn.IFNA($A4,"")="","",Daily!E4+Daily!H4+Daily!K4+Daily!Q4+Daily!N4+Daily!T4+Daily!Z4+Daily!W4)</f>
        <v>0</v>
      </c>
      <c r="AK4" s="1">
        <f t="shared" ref="AK4:AK67" si="30">IF(_xlfn.IFNA($A4,"")="","",AH4+IF(ROW()&gt;ROW($A$3),AK3,0))</f>
        <v>4</v>
      </c>
      <c r="AL4" s="1">
        <f t="shared" ref="AL4:AL67" si="31">IF(_xlfn.IFNA($A4,"")="","",AI4+IF(ROW()&gt;ROW($A$3),AL3,0))</f>
        <v>0</v>
      </c>
      <c r="AM4" s="1">
        <f t="shared" ref="AM4:AM67" si="32">IF(_xlfn.IFNA($A4,"")="","",AJ4+IF(ROW()&gt;ROW($A$3),AM3,0))</f>
        <v>0</v>
      </c>
      <c r="AN4" s="7">
        <f t="shared" ref="AN4:AN67" si="33">IF(OR(_xlfn.IFNA($A4,"")="",ROW()&lt;=ROW($A$3)),"",IF(AH3=0,0,AH4/AH3))</f>
        <v>0</v>
      </c>
      <c r="AO4" s="1">
        <f t="shared" ref="AO4:AO67" si="34">IF(_xlfn.IFNA($A4,"")="","",AK4-AL4-AM4)</f>
        <v>4</v>
      </c>
      <c r="AP4" s="1">
        <f t="shared" ref="AP4:AP67" si="35">IF(_xlfn.IFNA($A4,"")="","",AK4-F4)</f>
        <v>1</v>
      </c>
      <c r="AQ4" s="1">
        <f t="shared" ref="AQ4:AQ67" si="36">IF(_xlfn.IFNA($A4,"")="","",AL4-G4)</f>
        <v>0</v>
      </c>
      <c r="AR4" s="1">
        <f t="shared" ref="AR4:AR67" si="37">IF(_xlfn.IFNA($A4,"")="","",AM4-H4)</f>
        <v>0</v>
      </c>
      <c r="AS4" s="1">
        <f t="shared" ref="AS4:AS67" si="38">IF(_xlfn.IFNA($A4,"")="","",AP4-AQ4-AR4)</f>
        <v>1</v>
      </c>
      <c r="AT4" s="10" t="str">
        <f t="shared" ref="AT4:AT67" si="39">IF(_xlfn.IFNA($A4,"")="","",IF($AL4+$AM4=0,"",AM4/($AL4+$AM4)))</f>
        <v/>
      </c>
      <c r="AU4" s="10" t="str">
        <f t="shared" ref="AU4:AU67" si="40">IF(_xlfn.IFNA($A4,"")="","",IF($AL4+$AM4=0,"",AL4/($AL4+$AM4)))</f>
        <v/>
      </c>
      <c r="AV4" s="10">
        <f t="shared" ref="AV4:AV67" si="41">IF(_xlfn.IFNA($A4,"")="","",IF($AK4=0,0,B4/$AK4))</f>
        <v>0</v>
      </c>
      <c r="AW4" s="10">
        <f t="shared" ref="AW4:AW67" si="42">IF(_xlfn.IFNA($A4,"")="","",IF($AK4=0,0,F4/$AK4))</f>
        <v>0.75</v>
      </c>
      <c r="AX4" s="10">
        <f t="shared" ref="AX4:AX67" si="43">IF(_xlfn.IFNA($A4,"")="","",IF($AK4=0,0,J4/$AK4))</f>
        <v>0</v>
      </c>
      <c r="AY4" s="10">
        <f t="shared" ref="AY4:AY67" si="44">IF(_xlfn.IFNA($A4,"")="","",IF($AK4=0,0,N4/$AK4))</f>
        <v>0</v>
      </c>
      <c r="AZ4" s="10">
        <f t="shared" ref="AZ4:AZ67" si="45">IF(_xlfn.IFNA($A4,"")="","",IF($AK4=0,0,R4/$AK4))</f>
        <v>0</v>
      </c>
      <c r="BA4" s="10">
        <f t="shared" ref="BA4:BA67" si="46">IF(_xlfn.IFNA($A4,"")="","",IF($AK4=0,0,V4/$AK4))</f>
        <v>0</v>
      </c>
      <c r="BB4" s="10">
        <f t="shared" ref="BB4:BB67" si="47">IF(_xlfn.IFNA($A4,"")="","",IF($AK4=0,0,Z4/AK4))</f>
        <v>0.25</v>
      </c>
      <c r="BC4" s="10">
        <f t="shared" ref="BC4:BC67" si="48">IF(_xlfn.IFNA($A4,"")="","",IF($AK4=0,0,AD4/$AK4))</f>
        <v>0</v>
      </c>
      <c r="BD4" s="8">
        <f t="shared" ref="BD4:BD67" ca="1" si="49">IF(_xlfn.IFNA($A4,"")="","",AVERAGE(INDIRECT("AH"&amp;MAX(ROW()-6,ROW($A$3))&amp;":AH"&amp;ROW())))</f>
        <v>2</v>
      </c>
      <c r="BE4" s="9">
        <f t="shared" ref="BE4:BE67" ca="1" si="50">IF(_xlfn.IFNA($A4,"")="","",SUM(INDIRECT("AH"&amp;MAX(ROW()-6,ROW($A$3))&amp;":AH"&amp;ROW())))</f>
        <v>4</v>
      </c>
      <c r="BF4" s="10">
        <f t="shared" ref="BF4:BF67" si="51">IF(OR(ROW()&lt;=ROW($A$3),_xlfn.IFNA($A4,"")=""),"",IF(AK3=0,1,AH4/AK3))</f>
        <v>1</v>
      </c>
      <c r="BG4" s="10">
        <f t="shared" ref="BG4:BG67" si="52">IF(OR(ROW()&lt;=ROW($A$3),_xlfn.IFNA($A4,"")=""),"",IF(AH3=0,0,(AH4-AH3)/AH3))</f>
        <v>0</v>
      </c>
      <c r="BH4" s="1">
        <f t="shared" ref="BH4:BH67" si="53">IF(OR(_xlfn.IFNA($A4,"")="",AK4=0),"",_xlfn.XLOOKUP(AK4*2,AK$3:AK$2000,A$3:A$2000,NA(),1,1)-A4)</f>
        <v>5</v>
      </c>
      <c r="BI4" s="1">
        <f t="shared" ref="BI4:BI67" si="54">IF(OR(_xlfn.IFNA($A4,"")="",AK4=0),"",A4-_xlfn.XLOOKUP(AK4/2,AK$3:AK$2000,A$3:A$2000,NA(),-1,-1))</f>
        <v>1</v>
      </c>
      <c r="BJ4" s="8">
        <f>IF(_xlfn.IFNA($A4,"")="","",AK4/(Configuration!$B$1/1000000))</f>
        <v>0.15770196693778263</v>
      </c>
      <c r="BK4" s="1">
        <f>IF(OR(_xlfn.IFNA($A4,"")="", ROW()&lt;=ROW($A$3),MAX(International!$C$3:$C$2000)&lt;$AK4),"",$A4-_xlfn.XLOOKUP($AK4,International!$C$3:$C$2000,International!$A$3:$A$2000,NA(),1,1))</f>
        <v>-37</v>
      </c>
      <c r="BL4" s="1">
        <f>IF(OR(_xlfn.IFNA($A4,"")="", ROW()&lt;=ROW($A$3),MAX(International!$D$3:$D$2000)&lt;$BJ4),"",$A4-_xlfn.XLOOKUP($BJ4,International!$D$3:$D$2000,International!$A$3:$A$2000,NA(),1,1))</f>
        <v>-36</v>
      </c>
      <c r="BM4" s="1">
        <f>IF(OR(_xlfn.IFNA($A4,"")="", ROW()&lt;=ROW($A$3),MAX(International!$G$3:$G$2000)&lt;$AK4),"",$A4-_xlfn.XLOOKUP($AK4,International!$G$3:$G$2000,International!$A$3:$A$2000,NA(),1,1))</f>
        <v>-36</v>
      </c>
      <c r="BN4" s="1">
        <f>IF(OR(_xlfn.IFNA($A4,"")="", ROW()&lt;=ROW($A$3),MAX(International!$H$3:$H$2000)&lt;$BJ4),"",$A4-_xlfn.XLOOKUP($BJ4,International!$H$3:$H$2000,International!$A$3:$A$2000,NA(),1,1))</f>
        <v>-33</v>
      </c>
      <c r="BO4" s="1">
        <f>IF(OR(_xlfn.IFNA($A4,"")="", ROW()&lt;=ROW($A$3),MAX(International!$K$3:$K$2000)&lt;$AK4),"",$A4-_xlfn.XLOOKUP($AK4,International!$K$3:$K$2000,International!$A$3:$A$2000,NA(),1,1))</f>
        <v>-3</v>
      </c>
      <c r="BP4" s="1">
        <f>IF(OR(_xlfn.IFNA($A4,"")="", ROW()&lt;=ROW($A$3),MAX(International!$L$3:$L$2000)&lt;$BJ4),"",$A4-_xlfn.XLOOKUP($BJ4,International!$L$3:$L$2000,International!$A$3:$A$2000,NA(),1,1))</f>
        <v>-14</v>
      </c>
      <c r="BQ4" s="1">
        <f>IF(OR(_xlfn.IFNA($A4,"")="", ROW()&lt;=ROW($A$3),MAX(International!$O$3:$O$2000)&lt;$AK4),"",$A4-_xlfn.XLOOKUP($AK4,International!$O$3:$O$2000,International!$A$3:$A$2000,NA(),1,1))</f>
        <v>-27</v>
      </c>
      <c r="BR4" s="1">
        <f>IF(OR(_xlfn.IFNA($A4,"")="", ROW()&lt;=ROW($A$3),MAX(International!$P$3:$P$2000)&lt;$BJ4),"",$A4-_xlfn.XLOOKUP($BJ4,International!$P$3:$P$2000,International!$A$3:$A$2000,NA(),1,1))</f>
        <v>-27</v>
      </c>
      <c r="BS4" s="1">
        <f>IF(OR(_xlfn.IFNA($A4,"")="", ROW()&lt;=ROW($A$3),MAX(International!$S$3:$S$2000)&lt;$AK4),"",$A4-_xlfn.XLOOKUP($AK4,International!$S$3:$S$2000,International!$A$3:$A$2000,NA(),1,1))</f>
        <v>-2</v>
      </c>
      <c r="BT4" s="1">
        <f>IF(OR(_xlfn.IFNA($A4,"")="", ROW()&lt;=ROW($A$3),MAX(International!$T$3:$T$2000)&lt;$BJ4),"",$A4-_xlfn.XLOOKUP($BJ4,International!$T$3:$T$2000,International!$A$3:$A$2000,NA(),1,1))</f>
        <v>-6</v>
      </c>
      <c r="BU4" s="1">
        <f>IF(OR(_xlfn.IFNA($A4,"")="", ROW()&lt;=ROW($A$3),MAX(International!$W$3:$W$2000)&lt;$AK4),"",$A4-_xlfn.XLOOKUP($AK4,International!$W$3:$W$2000,International!$A$3:$A$2000,NA(),1,1))</f>
        <v>-1</v>
      </c>
      <c r="BV4" s="1">
        <f>IF(OR(_xlfn.IFNA($A4,"")="", ROW()&lt;=ROW($A$3),MAX(International!$X$3:$X$2000)&lt;$BJ4),"",$A4-_xlfn.XLOOKUP($BJ4,International!$X$3:$X$2000,International!$A$3:$A$2000,NA(),1,1))</f>
        <v>2</v>
      </c>
      <c r="BW4" s="1">
        <f>IF(OR(_xlfn.IFNA($A4,"")="", ROW()&lt;=ROW($A$3),MAX(International!$AA$3:$AA$2000)&lt;$AK4),"",$A4-_xlfn.XLOOKUP($AK4,International!$AA$3:$AA$2000,International!$A$3:$A$2000,NA(),1,1))</f>
        <v>-16</v>
      </c>
      <c r="BX4" s="1">
        <f>IF(OR(_xlfn.IFNA($A4,"")="", ROW()&lt;=ROW($A$3),MAX(International!$AB$3:$AB$2000)&lt;$BJ4),"",$A4-_xlfn.XLOOKUP($BJ4,International!$AB$3:$AB$2000,International!$A$3:$A$2000,NA(),1,1))</f>
        <v>-30</v>
      </c>
      <c r="BY4" s="1">
        <f>IF(OR(_xlfn.IFNA($A4,"")="", ROW()&lt;=ROW($A$3),MAX(International!$AE$3:$AE$2000)&lt;$AK4),"",$A4-_xlfn.XLOOKUP($AK4,International!$AE$3:$AE$2000,International!$A$3:$A$2000,NA(),1,1))</f>
        <v>-1</v>
      </c>
      <c r="BZ4" s="1">
        <f>IF(OR(_xlfn.IFNA($A4,"")="", ROW()&lt;=ROW($A$3),MAX(International!$AF$3:$AF$2000)&lt;$BJ4),"",$A4-_xlfn.XLOOKUP($BJ4,International!$AF$3:$AF$2000,International!$A$3:$A$2000,NA(),1,1))</f>
        <v>-32</v>
      </c>
      <c r="CA4" s="1" t="e">
        <f t="shared" ref="CA4:CA35" si="55">IF(OR(ISNA(A4),AK4&lt;100),NA(),A4-(_xlfn.XLOOKUP(100, AK$3:AK$2000,A$3:A$2000,NA(),1,1)))</f>
        <v>#N/A</v>
      </c>
      <c r="CB4" s="1" t="e">
        <f t="shared" si="0"/>
        <v>#N/A</v>
      </c>
      <c r="CC4" s="1" t="e">
        <f t="shared" si="1"/>
        <v>#N/A</v>
      </c>
      <c r="CD4" s="1" t="e">
        <f t="shared" si="2"/>
        <v>#N/A</v>
      </c>
      <c r="CE4" s="1" t="e">
        <f t="shared" si="3"/>
        <v>#N/A</v>
      </c>
      <c r="CF4" s="1" t="e">
        <f t="shared" si="4"/>
        <v>#N/A</v>
      </c>
      <c r="CG4" s="1" t="e">
        <f t="shared" si="5"/>
        <v>#N/A</v>
      </c>
      <c r="CH4" s="1" t="e">
        <f t="shared" si="6"/>
        <v>#N/A</v>
      </c>
      <c r="CI4" s="1" t="e">
        <f t="shared" si="7"/>
        <v>#N/A</v>
      </c>
      <c r="CJ4" s="1" t="e">
        <f t="shared" si="8"/>
        <v>#N/A</v>
      </c>
      <c r="CK4" s="1" t="e">
        <f t="shared" ref="CK4:CK67" si="56">IFERROR(IF(OR(ISNA(A4),AK4&lt;100),NA(),AK4),NA())</f>
        <v>#N/A</v>
      </c>
      <c r="CL4" s="1" t="e">
        <f t="shared" si="9"/>
        <v>#N/A</v>
      </c>
      <c r="CM4" s="1" t="e">
        <f>IF(OR(ISNA($A4),$AK4&lt;100),NA(),IF($CA4=0,0,FLOOR((CK4-_xlfn.XLOOKUP(_xlfn.AGGREGATE(5,6,$CA$3:$CA1955),$CA$3:$CA$2000,CK$3:CK$2000,1,1))/_xlfn.XLOOKUP($CA4,$CA$3:$CA$2000,$CA$3:$CA$2000,1,1), 1)))</f>
        <v>#N/A</v>
      </c>
      <c r="CN4" s="1" t="e">
        <f t="shared" ref="CN4:CN67" si="57">IF(OR(ISNA($A4),ISNA(CK4),$AK4&lt;100),NA(),IFERROR(LOG(2)/LOG(CK4/CK3), 0))</f>
        <v>#N/A</v>
      </c>
      <c r="CO4" s="1" t="e" cm="1">
        <f t="array" ref="CO4">IFERROR(IF(OR(ISNA($A4),$AK4&lt;100,INDEX(International!C$3:C$2000,_xlfn.XMATCH(100,International!C$3:C$2000,1,1)+$CA4)=""),NA(),INDEX(International!C$3:C$2000,_xlfn.XMATCH(100,International!C$3:C$2000,1,1)+$CA4)), NA())</f>
        <v>#N/A</v>
      </c>
      <c r="CP4" s="1" t="e">
        <f t="shared" si="11"/>
        <v>#N/A</v>
      </c>
      <c r="CQ4" s="1" t="e">
        <f>IF(OR(ISNA($A4),$AK4&lt;100),NA(),IF($CA4=0,0,FLOOR((CO4-_xlfn.XLOOKUP(_xlfn.AGGREGATE(5,6,$CA$3:$CA1955),$CA$3:$CA$2000,CO$3:CO$2000,1,1))/_xlfn.XLOOKUP($CA4,$CA$3:$CA$2000,$CA$3:$CA$2000,1,1), 1)))</f>
        <v>#N/A</v>
      </c>
      <c r="CR4" s="1" t="e">
        <f t="shared" ref="CR4:CR67" si="58">IF(OR(ISNA($A4),ISNA(CO4),$AK4&lt;100),NA(),IFERROR(LOG(2)/LOG(CO4/CO2), 0))</f>
        <v>#N/A</v>
      </c>
      <c r="CS4" s="1" t="e" cm="1">
        <f t="array" ref="CS4">IFERROR(IF(OR(ISNA($A4),$AK4&lt;100,INDEX(International!G$3:G$2000,_xlfn.XMATCH(100,International!G$3:G$2000,1,1)+$CA4)=""),NA(),INDEX(International!G$3:G$2000,_xlfn.XMATCH(100,International!G$3:G$2000,1,1)+$CA4)), NA())</f>
        <v>#N/A</v>
      </c>
      <c r="CT4" s="1" t="e">
        <f t="shared" si="13"/>
        <v>#N/A</v>
      </c>
      <c r="CU4" s="1" t="e">
        <f>IF(OR(ISNA($A4),$AK4&lt;100),NA(),IF($CA4=0,0,FLOOR((CS4-_xlfn.XLOOKUP(_xlfn.AGGREGATE(5,6,$CA$3:$CA1955),$CA$3:$CA$2000,CS$3:CS$2000,1,1))/_xlfn.XLOOKUP($CA4,$CA$3:$CA$2000,$CA$3:$CA$2000,1,1), 1)))</f>
        <v>#N/A</v>
      </c>
      <c r="CV4" s="1" t="e">
        <f t="shared" ref="CV4:CV67" si="59">IF(OR(ISNA($A4),ISNA(CS4),$AK4&lt;100),NA(),IFERROR(LOG(2)/LOG(CS4/CS2), 0))</f>
        <v>#N/A</v>
      </c>
      <c r="CW4" s="1" t="e" cm="1">
        <f t="array" ref="CW4">IFERROR(IF(OR(ISNA($A4),$AK4&lt;100,INDEX(International!K$3:K$2000,_xlfn.XMATCH(100,International!K$3:K$2000,1,1)+$CA4)=""),NA(),INDEX(International!K$3:K$2000,_xlfn.XMATCH(100,International!K$3:K$2000,1,1)+$CA4)), NA())</f>
        <v>#N/A</v>
      </c>
      <c r="CX4" s="1" t="e">
        <f t="shared" si="14"/>
        <v>#N/A</v>
      </c>
      <c r="CY4" s="1" t="e">
        <f>IF(OR(ISNA($A4),$AK4&lt;100),NA(),IF($CA4=0,0,FLOOR((CW4-_xlfn.XLOOKUP(_xlfn.AGGREGATE(5,6,$CA$3:$CA1955),$CA$3:$CA$2000,CW$3:CW$2000,1,1))/_xlfn.XLOOKUP($CA4,$CA$3:$CA$2000,$CA$3:$CA$2000,1,1), 1)))</f>
        <v>#N/A</v>
      </c>
      <c r="CZ4" s="1" t="e">
        <f t="shared" ref="CZ4:CZ67" si="60">IF(OR(ISNA($A4),ISNA(CW4),$AK4&lt;100),NA(),IFERROR(LOG(2)/LOG(CW4/CW2), 0))</f>
        <v>#N/A</v>
      </c>
      <c r="DA4" s="1" t="e" cm="1">
        <f t="array" ref="DA4">IFERROR(IF(OR(ISNA($A4),$AK4&lt;100,INDEX(International!O$3:O$2000,_xlfn.XMATCH(100,International!O$3:O$2000,1,1)+$CA4)=""),NA(),INDEX(International!O$3:O$2000,_xlfn.XMATCH(100,International!O$3:O$2000,1,1)+$CA4)), NA())</f>
        <v>#N/A</v>
      </c>
      <c r="DB4" s="1" t="e">
        <f t="shared" si="15"/>
        <v>#N/A</v>
      </c>
      <c r="DC4" s="1" t="e">
        <f>IF(OR(ISNA($A4),$AK4&lt;100),NA(),IF($CA4=0,0,FLOOR((DA4-_xlfn.XLOOKUP(_xlfn.AGGREGATE(5,6,$CA$3:$CA1955),$CA$3:$CA$2000,DA$3:DA$2000,1,1))/_xlfn.XLOOKUP($CA4,$CA$3:$CA$2000,$CA$3:$CA$2000,1,1), 1)))</f>
        <v>#N/A</v>
      </c>
      <c r="DD4" s="1" t="e">
        <f t="shared" ref="DD4:DD67" si="61">IF(OR(ISNA($A4),ISNA(DA4),$AK4&lt;100),NA(),IFERROR(LOG(2)/LOG(DA4/DA3), 0))</f>
        <v>#N/A</v>
      </c>
      <c r="DE4" s="1" t="e" cm="1">
        <f t="array" ref="DE4">IFERROR(IF(OR(ISNA($A4),$AK4&lt;100,INDEX(International!S$3:S$2000,_xlfn.XMATCH(100,International!S$3:S$2000,1,1)+$CA4)=""),NA(),INDEX(International!S$3:S$2000,_xlfn.XMATCH(100,International!S$3:S$2000,1,1)+$CA4)), NA())</f>
        <v>#N/A</v>
      </c>
      <c r="DF4" s="1" t="e">
        <f t="shared" si="16"/>
        <v>#N/A</v>
      </c>
      <c r="DG4" s="1" t="e">
        <f>IF(OR(ISNA($A4),$AK4&lt;100),NA(),IF($CA4=0,0,FLOOR((DE4-_xlfn.XLOOKUP(_xlfn.AGGREGATE(5,6,$CA$3:$CA1955),$CA$3:$CA$2000,DE$3:DE$2000,1,1))/_xlfn.XLOOKUP($CA4,$CA$3:$CA$2000,$CA$3:$CA$2000,1,1), 1)))</f>
        <v>#N/A</v>
      </c>
      <c r="DH4" s="1" t="e">
        <f t="shared" ref="DH4:DH67" si="62">IF(OR(ISNA($A4),ISNA(DE4),$AK4&lt;100),NA(),IFERROR(LOG(2)/LOG(DE4/DE2), 0))</f>
        <v>#N/A</v>
      </c>
      <c r="DI4" s="1" t="e" cm="1">
        <f t="array" ref="DI4">IFERROR(IF(OR(ISNA($A4),$AK4&lt;100,INDEX(International!W$3:W$2000,_xlfn.XMATCH(100,International!W$3:W$2000,1,1)+$CA4)=""),NA(),INDEX(International!W$3:W$2000,_xlfn.XMATCH(100,International!W$3:W$2000,1,1)+$CA4)), NA())</f>
        <v>#N/A</v>
      </c>
      <c r="DJ4" s="1" t="e">
        <f t="shared" si="17"/>
        <v>#N/A</v>
      </c>
      <c r="DK4" s="1" t="e">
        <f>IF(OR(ISNA($A4),$AK4&lt;100),NA(),IF($CA4=0,0,FLOOR((DI4-_xlfn.XLOOKUP(_xlfn.AGGREGATE(5,6,$CA$3:$CA1955),$CA$3:$CA$2000,DI$3:DI$2000,1,1))/_xlfn.XLOOKUP($CA4,$CA$3:$CA$2000,$CA$3:$CA$2000,1,1), 1)))</f>
        <v>#N/A</v>
      </c>
      <c r="DL4" s="1" t="e">
        <f t="shared" ref="DL4:DL67" si="63">IF(OR(ISNA($A4),ISNA(DI4),$AK4&lt;100),NA(),IFERROR(LOG(2)/LOG(DI4/DI2), 0))</f>
        <v>#N/A</v>
      </c>
      <c r="DM4" s="1" t="e" cm="1">
        <f t="array" ref="DM4">IFERROR(IF(OR(ISNA($A4),$AK4&lt;100,INDEX(International!AA$3:AA$2000,_xlfn.XMATCH(100,International!AA$3:AA$2000,1,1)+$CA4)=""),NA(),INDEX(International!AA$3:AA$2000,_xlfn.XMATCH(100,International!AA$3:AA$2000,1,1)+$CA4)), NA())</f>
        <v>#N/A</v>
      </c>
      <c r="DN4" s="1" t="e">
        <f t="shared" si="18"/>
        <v>#N/A</v>
      </c>
      <c r="DO4" s="1" t="e">
        <f>IF(OR(ISNA($A4),$AK4&lt;100),NA(),IF($CA4=0,0,FLOOR((DM4-_xlfn.XLOOKUP(_xlfn.AGGREGATE(5,6,$CA$3:$CA1955),$CA$3:$CA$2000,DM$3:DM$2000,1,1))/_xlfn.XLOOKUP($CA4,$CA$3:$CA$2000,$CA$3:$CA$2000,1,1), 1)))</f>
        <v>#N/A</v>
      </c>
      <c r="DP4" s="1" t="e">
        <f t="shared" ref="DP4:DP67" si="64">IF(OR(ISNA($A4),ISNA(DM4),$AK4&lt;100),NA(),IFERROR(LOG(2)/LOG(DM4/DM2), 0))</f>
        <v>#N/A</v>
      </c>
      <c r="DQ4" s="1" t="e" cm="1">
        <f t="array" ref="DQ4">IFERROR(IF(OR(ISNA($A4),$AK4&lt;100,INDEX(International!AE$3:AE$2000,_xlfn.XMATCH(100,International!AE$3:AE$2000,1,1)+$CA4)=""),NA(),INDEX(International!AE$3:AE$2000,_xlfn.XMATCH(100,International!AE$3:AE$2000,1,1)+$CA4)), NA())</f>
        <v>#N/A</v>
      </c>
      <c r="DR4" s="1" t="e">
        <f t="shared" si="19"/>
        <v>#N/A</v>
      </c>
      <c r="DS4" s="1" t="e">
        <f>IF(OR(ISNA($A4),$AK4&lt;100),NA(),IF($CA4=0,0,FLOOR((DQ4-_xlfn.XLOOKUP(_xlfn.AGGREGATE(5,6,$CA$3:$CA1955),$CA$3:$CA$2000,DQ$3:DQ$2000,1,1))/_xlfn.XLOOKUP($CA4,$CA$3:$CA$2000,$CA$3:$CA$2000,1,1), 1)))</f>
        <v>#N/A</v>
      </c>
      <c r="DT4" s="1" t="e">
        <f t="shared" ref="DT4:DT67" si="65">IF(OR(ISNA($A4),ISNA(DQ4),$AK4&lt;100),NA(),IFERROR(LOG(2)/LOG(DQ4/DQ2), 0))</f>
        <v>#N/A</v>
      </c>
      <c r="DU4" s="1">
        <f t="shared" si="20"/>
        <v>1</v>
      </c>
      <c r="DV4" s="1" cm="1">
        <f t="array" ref="DV4">IFERROR(IF(ISNA($A4),NA(),INDEX(B$3:B$2000,_xlfn.XMATCH(Configuration!$B$12,B$3:B$2000,1,1)+ROW()-ROW($A$3))-0), NA())</f>
        <v>103</v>
      </c>
      <c r="DW4" s="1" cm="1">
        <f t="array" ref="DW4">IFERROR(IF(ISNA($A4),NA(),INDEX(F$3:F$2000,_xlfn.XMATCH(Configuration!$B$12,F$3:F$2000,1,1)+ROW()-ROW($A$3))-0), NA())</f>
        <v>134</v>
      </c>
      <c r="DX4" s="1" t="e" cm="1">
        <f t="array" ref="DX4">IFERROR(IF(ISNA($A4),NA(),INDEX(J$3:J$2000,_xlfn.XMATCH(Configuration!$B$12,J$3:J$2000,1,1)+ROW()-ROW($A$3))-0), NA())</f>
        <v>#N/A</v>
      </c>
      <c r="DY4" s="1" cm="1">
        <f t="array" ref="DY4">IFERROR(IF(ISNA($A4),NA(),INDEX(N$3:N$2000,_xlfn.XMATCH(Configuration!$B$12,N$3:N$2000,1,1)+ROW()-ROW($A$3))-0), NA())</f>
        <v>184</v>
      </c>
      <c r="DZ4" s="1" cm="1">
        <f t="array" ref="DZ4">IFERROR(IF(ISNA($A4),NA(),INDEX(R$3:R$2000,_xlfn.XMATCH(Configuration!$B$12,R$3:R$2000,1,1)+ROW()-ROW($A$3))-0), NA())</f>
        <v>134</v>
      </c>
      <c r="EA4" s="1" cm="1">
        <f t="array" ref="EA4">IFERROR(IF(ISNA($A4),NA(),INDEX(V$3:V$2000,_xlfn.XMATCH(Configuration!$B$12,V$3:V$2000,1,1)+ROW()-ROW($A$3))-0), NA())</f>
        <v>111</v>
      </c>
      <c r="EB4" s="1" cm="1">
        <f t="array" ref="EB4">IFERROR(IF(ISNA($A4),NA(),INDEX(Z$3:Z$2000,_xlfn.XMATCH(Configuration!$B$12,Z$3:Z$2000,1,1)+ROW()-ROW($A$3))-0), NA())</f>
        <v>150</v>
      </c>
      <c r="EC4" s="1" cm="1">
        <f t="array" ref="EC4">IFERROR(IF(ISNA($A4),NA(),INDEX(AD$3:AD$2000,_xlfn.XMATCH(Configuration!$B$12,AD$3:AD$2000,1,1)+ROW()-ROW($A$3))-0), NA())</f>
        <v>140</v>
      </c>
      <c r="ED4" s="1">
        <f t="shared" si="21"/>
        <v>1</v>
      </c>
      <c r="EE4" s="1">
        <f t="shared" ref="EE4:EE67" ca="1" si="66">IFERROR(IF(ISNA($ED4),NA(),IF(FLOOR(2^($ED4+(LOG(100)/LOG(2))),2)&gt; _xlfn.AGGREGATE(4,6,$EN$3:$GC$2000)+2000,NA(),FLOOR(2^($ED4+(LOG(100)/LOG(2))),2))), NA())</f>
        <v>200</v>
      </c>
      <c r="EF4" s="1">
        <f t="shared" ref="EF4:EF67" ca="1" si="67">IFERROR(IF(ISNA($ED4),NA(),IF(FLOOR((2^(($ED4+2*LOG(100)/LOG(2))/2)),2)&gt;_xlfn.AGGREGATE(4,6,$EN$3:$GC$2000)+2000,NA(),FLOOR((2^(($ED4+2*LOG(100)/LOG(2))/2)),2))),NA())</f>
        <v>140</v>
      </c>
      <c r="EG4" s="1">
        <f t="shared" ref="EG4:EG67" ca="1" si="68">IFERROR(IF(ISNA($ED4),NA(),IF(FLOOR((2^(($ED4+3*LOG(100)/LOG(2))/3)),2)&gt;_xlfn.AGGREGATE(4,6,$EN$3:$GC$2000)+2000,NA(),FLOOR((2^(($ED4+3*LOG(100)/LOG(2))/3)),2))),NA())</f>
        <v>124</v>
      </c>
      <c r="EH4" s="1">
        <f t="shared" ref="EH4:EH67" ca="1" si="69">IFERROR(IF(ISNA($ED4),NA(),IF(FLOOR((2^(($ED4+4*LOG(100)/LOG(2))/4)),2)&gt;_xlfn.AGGREGATE(4,6,$EN$3:$GC$2000)+2000,NA(),FLOOR((2^(($ED4+4*LOG(100)/LOG(2))/4)),2))),NA())</f>
        <v>118</v>
      </c>
      <c r="EI4" s="1">
        <f t="shared" ref="EI4:EI67" ca="1" si="70">IFERROR(IF(ISNA($ED4),NA(),IF(FLOOR((2^(($ED4+5*LOG(100)/LOG(2))/5)),2)&gt;_xlfn.AGGREGATE(4,6,$EN$3:$GC$2000)+2000,NA(),FLOOR((2^(($ED4+5*LOG(100)/LOG(2))/5)),2))),NA())</f>
        <v>114</v>
      </c>
      <c r="EJ4" s="1">
        <f t="shared" ref="EJ4:EJ67" ca="1" si="71">IFERROR(IF(ISNA($ED4),NA(),IF(FLOOR((2^(($ED4+6*LOG(100)/LOG(2))/6)),2)&gt;_xlfn.AGGREGATE(4,6,$EN$3:$GC$2000)+2000,NA(),FLOOR((2^(($ED4+6*LOG(100)/LOG(2))/6)),2))),NA())</f>
        <v>112</v>
      </c>
      <c r="EK4" s="1">
        <f t="shared" ref="EK4:EK67" ca="1" si="72">IFERROR(IF(ISNA($ED4),NA(),IF(FLOOR((2^(($ED4+7*LOG(100)/LOG(2))/7)),2)&gt;_xlfn.AGGREGATE(4,6,$EN$3:$GC$2000)+2000,NA(),FLOOR((2^(($ED4+7*LOG(100)/LOG(2))/7)),2))),NA())</f>
        <v>110</v>
      </c>
      <c r="EL4" s="1" cm="1">
        <f t="array" aca="1" ref="EL4" ca="1">IFERROR(IF(ISNA($ED4),NA(),IF(FLOOR((2^(($ED4+LOOKUP(2, 1/(ISNA(EP$3:EP$2000)+ISBLANK(EP$3:EP$300)-1),EP$3:EP$2000)*LOG(100)/LOG(2))/LOOKUP(2, 1/(ISNA(EP$3:EP$2000)+ISBLANK(EP$3:EP$300)-1),EP$3:EP$2000))),2)&gt;_xlfn.AGGREGATE(4,6,$EN$3:$GC$2000)+2000,NA(),FLOOR((2^(($ED4+LOOKUP(2, 1/(ISNA(EP$3:EP$2000)+ISBLANK(EP$3:EP$300)-1),EP$3:EP$2000)*LOG(100)/LOG(2))/LOOKUP(2, 1/(ISNA(EP$3:EP$2000)+ISBLANK(EP$3:EP$300)-1),EP$3:EP$2000))),2))),NA())</f>
        <v>104</v>
      </c>
      <c r="EM4" s="1" cm="1">
        <f t="array" ref="EM4">IF(ISNA($ED4),NA(),FLOOR(EN$3+(LOOKUP(2, 1/(ISNA(EN$3:EN$2000)+ISBLANK(EN$3:EN$300)-1),EN$3:EN$2000)-EN$3)/LOOKUP(2, 1/(ISNA(EN$3:EN$2000)+ISBLANK(EN$3:EN$300)-1),ED$3:ED$2000)*ED4, 1))</f>
        <v>202</v>
      </c>
      <c r="EN4" s="1" cm="1">
        <f t="array" ref="EN4">IFERROR(IF(ISNA($A4),NA(),INDEX(AK$3:AK$2000,_xlfn.XMATCH(100,AK$3:AK$2000,1,1)+ROW()-ROW($A$3))-0), NA())</f>
        <v>128</v>
      </c>
      <c r="EO4" s="1" cm="1">
        <f t="array" aca="1" ref="EO4" ca="1">IFERROR(IF(ISNA($A4),NA(),INDEX(BD$3:BD$2000,_xlfn.XMATCH(100,AK$3:AK$2000,1,1)+ROW()-ROW($A$3))-0), NA())</f>
        <v>10.857142857142858</v>
      </c>
      <c r="EP4" s="1">
        <f t="shared" ref="EP4:EP67" si="73">IF(ISNA($FC4),NA(),IF(EN4=100,0,($ED4*LOG(2)/LOG(EN4/100))))</f>
        <v>2.807854499471603</v>
      </c>
      <c r="EQ4" s="1">
        <f t="shared" ref="EQ4:EQ67" si="74">IF(ISNA(EN4),NA(),IF($ED4=0,0,FLOOR((EN4-_xlfn.XLOOKUP(_xlfn.AGGREGATE(5,6,$ED$3:$ED$2000),$ED$3:$ED$2000,EN$3:EN$2000,1,1))/_xlfn.XLOOKUP($ED4,$ED$3:$ED$2000,$ED$3:$ED$2000,1,1), 1)))</f>
        <v>15</v>
      </c>
      <c r="ER4" s="1">
        <f t="shared" ref="ER4:ER67" si="75">IF(ISNA(EN4),NA(),IFERROR(LOG(2)/LOG(EN4/EN3), 0))</f>
        <v>5.5610845840456893</v>
      </c>
      <c r="ES4" s="1" cm="1">
        <f t="array" ref="ES4">IFERROR(IF(OR(ISNA($A4),INDEX(International!C$3:C$2000,_xlfn.XMATCH(100,International!C$3:C$2000,1,1)+ROW()-ROW($A$3))=""),NA(),INDEX(International!C$3:C$2000,_xlfn.XMATCH(100,International!C$3:C$2000,1,1)+ROW()-ROW($A$3))), NA())</f>
        <v>169</v>
      </c>
      <c r="ET4" s="1" cm="1">
        <f t="array" aca="1" ref="ET4" ca="1">IFERROR(IF(ISNA($A4),NA(),INDEX(International!E$3:E$2000,_xlfn.XMATCH(100,International!C$3:C$2000,1,1)+ROW()-ROW($A$3))-0), NA())</f>
        <v>24</v>
      </c>
      <c r="EU4" s="1">
        <f t="shared" ref="EU4:EU67" si="76">IF(ISNA(ES4),NA(),IF(ES4=100,0,($ED4*LOG(2)/LOG(ES4/100))))</f>
        <v>1.3209633979055704</v>
      </c>
      <c r="EV4" s="1">
        <f t="shared" ref="EV4:EV67" si="77">IF(ISNA(ES4),NA(),IF($ED4=0,0,FLOOR((ES4-_xlfn.XLOOKUP(_xlfn.AGGREGATE(5,6,$ED$3:$ED$2000),$ED$3:$ED$2000,ES$3:ES$2000,1,1))/_xlfn.XLOOKUP($ED4,$ED$3:$ED$2000,$ED$3:$ED$2000,1,1), 1)))</f>
        <v>60</v>
      </c>
      <c r="EW4" s="1">
        <f t="shared" ref="EW4:EW67" si="78">IF(ISNA(ES4),NA(),IFERROR(LOG(2)/LOG(ES4/ES3), 0))</f>
        <v>1.5805401082061143</v>
      </c>
      <c r="EX4" s="1" cm="1">
        <f t="array" ref="EX4">IFERROR(IF(OR(ISNA($A4),INDEX(International!G$3:G$2000,_xlfn.XMATCH(100,International!G$3:G$2000,1,1)+ROW()-ROW($A$3))=""),NA(),INDEX(International!G$3:G$2000,_xlfn.XMATCH(100,International!G$3:G$2000,1,1)+ROW()-ROW($A$3))-0), NA())</f>
        <v>442</v>
      </c>
      <c r="EY4" s="1" cm="1">
        <f t="array" aca="1" ref="EY4" ca="1">IFERROR(IF(ISNA($A4),NA(),INDEX(International!I$3:I$2000,_xlfn.XMATCH(100,International!G$3:G$2000,1,1)+ROW()-ROW($A$3))-0), NA())</f>
        <v>61.714285714285715</v>
      </c>
      <c r="EZ4" s="1">
        <f t="shared" ref="EZ4:EZ67" si="79">IF(ISNA(EX4),NA(),IF(EX4=100,0,($ED4*LOG(2)/LOG(EX4/100))))</f>
        <v>0.46640782315672163</v>
      </c>
      <c r="FA4" s="1">
        <f t="shared" ref="FA4:FA67" si="80">IF(ISNA(EX4),NA(),IF($ED4=0,0,FLOOR((EX4-_xlfn.XLOOKUP(_xlfn.AGGREGATE(5,6,$ED$3:$ED$2000),$ED$3:$ED$2000,EX$3:EX$2000,1,1))/_xlfn.XLOOKUP($ED4,$ED$3:$ED$2000,$ED$3:$ED$2000,1,1), 1)))</f>
        <v>180</v>
      </c>
      <c r="FB4" s="1">
        <f t="shared" ref="FB4:FB67" si="81">IF(ISNA(EX4),NA(),IFERROR(LOG(2)/LOG(EX4/EX3), 0))</f>
        <v>1.3254169574115031</v>
      </c>
      <c r="FC4" s="1" cm="1">
        <f t="array" ref="FC4">IFERROR(IF(OR(ISNA($A4),INDEX(International!K$3:K$2000,_xlfn.XMATCH(100,International!K$3:K$2000,1,1)+ROW()-ROW($A$3))=""),NA(),INDEX(International!K$3:K$2000,_xlfn.XMATCH(100,International!K$3:K$2000,1,1)+ROW()-ROW($A$3))), NA())</f>
        <v>130</v>
      </c>
      <c r="FD4" s="1" cm="1">
        <f t="array" aca="1" ref="FD4" ca="1">IFERROR(IF(ISNA($A4),NA(),INDEX(International!M$3:M$2000,_xlfn.XMATCH(100,International!K$3:K$2000,1,1)+ROW()-ROW($A$3))-0), NA())</f>
        <v>16.857142857142858</v>
      </c>
      <c r="FE4" s="1">
        <f t="shared" ref="FE4:FE67" si="82">IF(ISNA(FC4),NA(),IF(FC4=100,0,($ED4*LOG(2)/LOG(FC4/100))))</f>
        <v>2.6419267958111399</v>
      </c>
      <c r="FF4" s="1">
        <f t="shared" ref="FF4:FF67" si="83">IF(ISNA(FC4),NA(),IF($ED4=0,0,FLOOR((FC4-_xlfn.XLOOKUP(_xlfn.AGGREGATE(5,6,$ED$3:$ED$2000),$ED$3:$ED$2000,FC$3:FC$2000,1,1))/_xlfn.XLOOKUP($ED4,$ED$3:$ED$2000,$ED$3:$ED$2000,1,1), 1)))</f>
        <v>30</v>
      </c>
      <c r="FG4" s="1">
        <f t="shared" ref="FG4:FG67" si="84">IF(ISNA(FC4),NA(),IFERROR(LOG(2)/LOG(FC4/FC3), 0))</f>
        <v>2.6419267958111399</v>
      </c>
      <c r="FH4" s="1" cm="1">
        <f t="array" ref="FH4">IFERROR(IF(OR(ISNA($A4),INDEX(International!O$3:O$2000,_xlfn.XMATCH(100,International!O$3:O$2000,1,1)+ROW()-ROW($A$3))=""),NA(),INDEX(International!O$3:O$2000,_xlfn.XMATCH(100,International!O$3:O$2000,1,1)+ROW()-ROW($A$3))-0), NA())</f>
        <v>229</v>
      </c>
      <c r="FI4" s="1" cm="1">
        <f t="array" aca="1" ref="FI4" ca="1">IFERROR(IF(ISNA($A4),NA(),INDEX(International!Q$3:Q$2000,_xlfn.XMATCH(100,International!O$3:O$2000,1,1)+ROW()-ROW($A$3))-0), NA())</f>
        <v>32.285714285714285</v>
      </c>
      <c r="FJ4" s="1">
        <f t="shared" ref="FJ4:FJ67" si="85">IF(ISNA(FH4),NA(),IF(FH4=100,0,($ED4*LOG(2)/LOG(FH4/100))))</f>
        <v>0.83657674253379721</v>
      </c>
      <c r="FK4" s="1">
        <f t="shared" ref="FK4:FK67" si="86">IF(ISNA(FH4),NA(),IF($ED4=0,0,FLOOR((FH4-_xlfn.XLOOKUP(_xlfn.AGGREGATE(5,6,$ED$3:$ED$2000),$ED$3:$ED$2000,FH$3:FH$2000,1,1))/_xlfn.XLOOKUP($ED4,$ED$3:$ED$2000,$ED$3:$ED$2000,1,1), 1)))</f>
        <v>74</v>
      </c>
      <c r="FL4" s="1">
        <f t="shared" ref="FL4:FL67" si="87">IF(ISNA(FH4),NA(),IFERROR(LOG(2)/LOG(FH4/FH3), 0))</f>
        <v>1.775948526097721</v>
      </c>
      <c r="FM4" s="1" cm="1">
        <f t="array" ref="FM4">IFERROR(IF(OR(ISNA($A4),INDEX(International!S$3:S$2000,_xlfn.XMATCH(100,International!S$3:S$2000,1,1)+ROW()-ROW($A$3))=""),NA(),INDEX(International!S$3:S$2000,_xlfn.XMATCH(100,International!S$3:S$2000,1,1)+ROW()-ROW($A$3))-0), NA())</f>
        <v>204</v>
      </c>
      <c r="FN4" s="1" cm="1">
        <f t="array" aca="1" ref="FN4" ca="1">IFERROR(IF(ISNA($A4),NA(),INDEX(International!U$3:U$2000,_xlfn.XMATCH(100,International!S$3:S$2000,1,1)+ROW()-ROW($A$3))-0), NA())</f>
        <v>25.142857142857142</v>
      </c>
      <c r="FO4" s="1">
        <f t="shared" ref="FO4:FO67" si="88">IF(ISNA(FM4),NA(),IF(FM4=100,0,($ED4*LOG(2)/LOG(FM4/100))))</f>
        <v>0.972224373892845</v>
      </c>
      <c r="FP4" s="1">
        <f t="shared" ref="FP4:FP67" si="89">IF(ISNA(FM4),NA(),IF($ED4=0,0,FLOOR((FM4-_xlfn.XLOOKUP(_xlfn.AGGREGATE(5,6,$ED$3:$ED$2000),$ED$3:$ED$2000,FM$3:FM$2000,1,1))/_xlfn.XLOOKUP($ED4,$ED$3:$ED$2000,$ED$3:$ED$2000,1,1), 1)))</f>
        <v>100</v>
      </c>
      <c r="FQ4" s="1">
        <f t="shared" ref="FQ4:FQ67" si="90">IF(ISNA(FM4),NA(),IFERROR(LOG(2)/LOG(FM4/FM3), 0))</f>
        <v>1.0288218009431018</v>
      </c>
      <c r="FR4" s="1" cm="1">
        <f t="array" ref="FR4">IFERROR(IF(OR(ISNA($A4),INDEX(International!W$3:W$2000,_xlfn.XMATCH(100,International!W$3:W$2000,1,1)+ROW()-ROW($A$3))=""),NA(),INDEX(International!W$3:W$2000,_xlfn.XMATCH(100,International!W$3:W$2000,1,1)+ROW()-ROW($A$3))-0), NA())</f>
        <v>106</v>
      </c>
      <c r="FS4" s="1" cm="1">
        <f t="array" aca="1" ref="FS4" ca="1">IFERROR(IF(ISNA($A4),NA(),INDEX(International!Y$3:Y$2000,_xlfn.XMATCH(100,International!W$3:W$2000,1,1)+ROW()-ROW($A$3))-0), NA())</f>
        <v>2.4285714285714284</v>
      </c>
      <c r="FT4" s="1">
        <f t="shared" ref="FT4:FT67" si="91">IF(ISNA(FR4),NA(),IF(FR4=100,0,($ED4*LOG(2)/LOG(FR4/100))))</f>
        <v>11.895661045941877</v>
      </c>
      <c r="FU4" s="1">
        <f t="shared" ref="FU4:FU67" si="92">IF(ISNA(FR4),NA(),IF($ED4=0,0,FLOOR((FR4-_xlfn.XLOOKUP(_xlfn.AGGREGATE(5,6,$ED$3:$ED$2000),$ED$3:$ED$2000,FR$3:FR$2000,1,1))/_xlfn.XLOOKUP($ED4,$ED$3:$ED$2000,$ED$3:$ED$2000,1,1), 1)))</f>
        <v>4</v>
      </c>
      <c r="FV4" s="1">
        <f t="shared" ref="FV4:FV67" si="93">IF(ISNA(FR4),NA(),IFERROR(LOG(2)/LOG(FR4/FR3), 0))</f>
        <v>18.019604849842146</v>
      </c>
      <c r="FW4" s="1" cm="1">
        <f t="array" ref="FW4">IFERROR(IF(OR(ISNA($A4),INDEX(International!AA$3:AA$2000,_xlfn.XMATCH(100,International!AA$3:AA$2000,1,1)+ROW()-ROW($A$3))=""),NA(),INDEX(International!AA$3:AA$2000,_xlfn.XMATCH(100,International!AA$3:AA$2000,1,1)+ROW()-ROW($A$3))-0), NA())</f>
        <v>163</v>
      </c>
      <c r="FX4" s="1" cm="1">
        <f t="array" aca="1" ref="FX4" ca="1">IFERROR(IF(ISNA($A4),NA(),INDEX(International!AC$3:AC$2000,_xlfn.XMATCH(100,International!AA$3:AA$2000,1,1)+ROW()-ROW($A$3))-0), NA())</f>
        <v>20.428571428571427</v>
      </c>
      <c r="FY4" s="1">
        <f t="shared" ref="FY4:FY67" si="94">IF(ISNA(FW4),NA(),IF(FW4=100,0,($ED4*LOG(2)/LOG(FW4/100))))</f>
        <v>1.4186973669342502</v>
      </c>
      <c r="FZ4" s="1">
        <f t="shared" ref="FZ4:FZ67" si="95">IF(ISNA(FW4),NA(),IF($ED4=0,0,FLOOR((FW4-_xlfn.XLOOKUP(_xlfn.AGGREGATE(5,6,$ED$3:$ED$2000),$ED$3:$ED$2000,FW$3:FW$2000,1,1))/_xlfn.XLOOKUP($ED4,$ED$3:$ED$2000,$ED$3:$ED$2000,1,1), 1)))</f>
        <v>48</v>
      </c>
      <c r="GA4" s="1">
        <f t="shared" ref="GA4:GA67" si="96">IF(ISNA(FW4),NA(),IFERROR(LOG(2)/LOG(FW4/FW3), 0))</f>
        <v>1.9871309296114346</v>
      </c>
      <c r="GB4" s="1" cm="1">
        <f t="array" ref="GB4">IFERROR(IF(OR(ISNA($A4),INDEX(International!AE$3:AE$2000,_xlfn.XMATCH(100,International!AE$3:AE$2000,1,1)+ROW()-ROW($A$3))=""),NA(),INDEX(International!AE$3:AE$2000,_xlfn.XMATCH(100,International!AE$3:AE$2000,1,1)+ROW()-ROW($A$3))-0), NA())</f>
        <v>149</v>
      </c>
      <c r="GC4" s="1" cm="1">
        <f t="array" aca="1" ref="GC4" ca="1">IFERROR(IF(ISNA($A4),NA(),INDEX(International!AG$3:AG$2000,_xlfn.XMATCH(100,International!AE$3:AE$2000,1,1)+ROW()-ROW($A$3))-0), NA())</f>
        <v>13.142857142857142</v>
      </c>
      <c r="GD4" s="1">
        <f t="shared" ref="GD4:GD67" si="97">IF(ISNA(GB4),NA(),IF(GB4=100,0,($ED4*LOG(2)/LOG(GB4/100))))</f>
        <v>1.7381862801464845</v>
      </c>
      <c r="GE4" s="1">
        <f t="shared" ref="GE4:GE67" si="98">IF(ISNA(GB4),NA(),IF($ED4=0,0,FLOOR((GB4-_xlfn.XLOOKUP(_xlfn.AGGREGATE(5,6,$ED$3:$ED$2000),$ED$3:$ED$2000,GB$3:GB$2000,1,1))/_xlfn.XLOOKUP($ED4,$ED$3:$ED$2000,$ED$3:$ED$2000,1,1), 1)))</f>
        <v>31</v>
      </c>
      <c r="GF4" s="1">
        <f t="shared" ref="GF4:GF67" si="99">IF(ISNA(GB4),NA(),IFERROR(LOG(2)/LOG(GB4/GB3), 0))</f>
        <v>2.9715432734715463</v>
      </c>
    </row>
    <row r="5" spans="1:188" x14ac:dyDescent="0.2">
      <c r="A5" s="4">
        <f>IF(OR(Daily!$A5="",Daily!$B5="*"),NA(),Daily!A5)</f>
        <v>43856</v>
      </c>
      <c r="B5" s="1">
        <f>IF(_xlfn.IFNA($A5,"")="","",Daily!C5+IF(ROW()&gt;ROW($A$3),B4,0))</f>
        <v>0</v>
      </c>
      <c r="C5" s="1">
        <f>IF(_xlfn.IFNA($A5,"")="","",Daily!D5+IF(ROW()&gt;ROW($A$3),C4,0))</f>
        <v>0</v>
      </c>
      <c r="D5" s="1">
        <f>IF(_xlfn.IFNA($A5,"")="","",Daily!E5+IF(ROW()&gt;ROW($A$3),D4,0))</f>
        <v>0</v>
      </c>
      <c r="E5" s="1">
        <f t="shared" si="22"/>
        <v>0</v>
      </c>
      <c r="F5" s="1">
        <f>IF(_xlfn.IFNA($A5,"")="","",Daily!F5+IF(ROW()&gt;ROW($A$3),F4,0))</f>
        <v>3</v>
      </c>
      <c r="G5" s="1">
        <f>IF(_xlfn.IFNA($A5,"")="","",Daily!G5+IF(ROW()&gt;ROW($A$3),G4,0))</f>
        <v>0</v>
      </c>
      <c r="H5" s="1">
        <f>IF(_xlfn.IFNA($A5,"")="","",Daily!H5+IF(ROW()&gt;ROW($A$3),H4,0))</f>
        <v>0</v>
      </c>
      <c r="I5" s="1">
        <f t="shared" si="23"/>
        <v>3</v>
      </c>
      <c r="J5" s="1">
        <f>IF(_xlfn.IFNA($A5,"")="","",Daily!I5+IF(ROW()&gt;ROW($A$3),J4,0))</f>
        <v>0</v>
      </c>
      <c r="K5" s="1">
        <f>IF(_xlfn.IFNA($A5,"")="","",Daily!J5+IF(ROW()&gt;ROW($A$3),K4,0))</f>
        <v>0</v>
      </c>
      <c r="L5" s="1">
        <f>IF(_xlfn.IFNA($A5,"")="","",Daily!K5+IF(ROW()&gt;ROW($A$3),L4,0))</f>
        <v>0</v>
      </c>
      <c r="M5" s="1">
        <f t="shared" si="24"/>
        <v>0</v>
      </c>
      <c r="N5" s="1">
        <f>IF(_xlfn.IFNA($A5,"")="","",Daily!L5+IF(ROW()&gt;ROW($A$3),N4,0))</f>
        <v>0</v>
      </c>
      <c r="O5" s="1">
        <f>IF(_xlfn.IFNA($A5,"")="","",Daily!M5+IF(ROW()&gt;ROW($A$3),O4,0))</f>
        <v>0</v>
      </c>
      <c r="P5" s="1">
        <f>IF(_xlfn.IFNA($A5,"")="","",Daily!N5+IF(ROW()&gt;ROW($A$3),P4,0))</f>
        <v>0</v>
      </c>
      <c r="Q5" s="1">
        <f t="shared" si="25"/>
        <v>0</v>
      </c>
      <c r="R5" s="1">
        <f>IF(_xlfn.IFNA($A5,"")="","",Daily!O5+IF(ROW()&gt;ROW($A$3),R4,0))</f>
        <v>0</v>
      </c>
      <c r="S5" s="1">
        <f>IF(_xlfn.IFNA($A5,"")="","",Daily!P5+IF(ROW()&gt;ROW($A$3),S4,0))</f>
        <v>0</v>
      </c>
      <c r="T5" s="1">
        <f>IF(_xlfn.IFNA($A5,"")="","",Daily!Q5+IF(ROW()&gt;ROW($A$3),T4,0))</f>
        <v>0</v>
      </c>
      <c r="U5" s="1">
        <f t="shared" si="26"/>
        <v>0</v>
      </c>
      <c r="V5" s="1">
        <f>IF(_xlfn.IFNA($A5,"")="","",Daily!R5+IF(ROW()&gt;ROW($A$3),V4,0))</f>
        <v>0</v>
      </c>
      <c r="W5" s="1">
        <f>IF(_xlfn.IFNA($A5,"")="","",Daily!S5+IF(ROW()&gt;ROW($A$3),W4,0))</f>
        <v>0</v>
      </c>
      <c r="X5" s="1">
        <f>IF(_xlfn.IFNA($A5,"")="","",Daily!T5+IF(ROW()&gt;ROW($A$3),X4,0))</f>
        <v>0</v>
      </c>
      <c r="Y5" s="1">
        <f t="shared" si="27"/>
        <v>0</v>
      </c>
      <c r="Z5" s="1">
        <f>IF(_xlfn.IFNA($A5,"")="","",Daily!U5+IF(ROW()&gt;ROW($A$3),Z4,0))</f>
        <v>1</v>
      </c>
      <c r="AA5" s="1">
        <f>IF(_xlfn.IFNA($A5,"")="","",Daily!V5+IF(ROW()&gt;ROW($A$3),AA4,0))</f>
        <v>0</v>
      </c>
      <c r="AB5" s="1">
        <f>IF(_xlfn.IFNA($A5,"")="","",Daily!W5+IF(ROW()&gt;ROW($A$3),AB4,0))</f>
        <v>0</v>
      </c>
      <c r="AC5" s="1">
        <f t="shared" si="28"/>
        <v>1</v>
      </c>
      <c r="AD5" s="1">
        <f>IF(_xlfn.IFNA($A5,"")="","",Daily!X5+IF(ROW()&gt;ROW($A$3),AD4,0))</f>
        <v>0</v>
      </c>
      <c r="AE5" s="1">
        <f>IF(_xlfn.IFNA($A5,"")="","",Daily!Y5+IF(ROW()&gt;ROW($A$3),AE4,0))</f>
        <v>0</v>
      </c>
      <c r="AF5" s="1">
        <f>IF(_xlfn.IFNA($A5,"")="","",Daily!Z5+IF(ROW()&gt;ROW($A$3),AF4,0))</f>
        <v>0</v>
      </c>
      <c r="AG5" s="1">
        <f t="shared" si="29"/>
        <v>0</v>
      </c>
      <c r="AH5" s="1">
        <f>IF(_xlfn.IFNA($A5,"")="","",Daily!C5+Daily!F5+Daily!I5+Daily!O5+Daily!L5+Daily!R5+Daily!X5+Daily!U5)</f>
        <v>0</v>
      </c>
      <c r="AI5" s="1">
        <f>IF(_xlfn.IFNA($A5,"")="","",Daily!D5+Daily!G5+Daily!J5+Daily!P5+Daily!M5+Daily!S5+Daily!Y5+Daily!V5+Daily!AA5)</f>
        <v>0</v>
      </c>
      <c r="AJ5" s="1">
        <f>IF(_xlfn.IFNA($A5,"")="","",Daily!E5+Daily!H5+Daily!K5+Daily!Q5+Daily!N5+Daily!T5+Daily!Z5+Daily!W5)</f>
        <v>0</v>
      </c>
      <c r="AK5" s="1">
        <f t="shared" si="30"/>
        <v>4</v>
      </c>
      <c r="AL5" s="1">
        <f t="shared" si="31"/>
        <v>0</v>
      </c>
      <c r="AM5" s="1">
        <f t="shared" si="32"/>
        <v>0</v>
      </c>
      <c r="AN5" s="7">
        <f t="shared" si="33"/>
        <v>0</v>
      </c>
      <c r="AO5" s="1">
        <f t="shared" si="34"/>
        <v>4</v>
      </c>
      <c r="AP5" s="1">
        <f t="shared" si="35"/>
        <v>1</v>
      </c>
      <c r="AQ5" s="1">
        <f t="shared" si="36"/>
        <v>0</v>
      </c>
      <c r="AR5" s="1">
        <f t="shared" si="37"/>
        <v>0</v>
      </c>
      <c r="AS5" s="1">
        <f t="shared" si="38"/>
        <v>1</v>
      </c>
      <c r="AT5" s="10" t="str">
        <f t="shared" si="39"/>
        <v/>
      </c>
      <c r="AU5" s="10" t="str">
        <f t="shared" si="40"/>
        <v/>
      </c>
      <c r="AV5" s="10">
        <f t="shared" si="41"/>
        <v>0</v>
      </c>
      <c r="AW5" s="10">
        <f t="shared" si="42"/>
        <v>0.75</v>
      </c>
      <c r="AX5" s="10">
        <f t="shared" si="43"/>
        <v>0</v>
      </c>
      <c r="AY5" s="10">
        <f t="shared" si="44"/>
        <v>0</v>
      </c>
      <c r="AZ5" s="10">
        <f t="shared" si="45"/>
        <v>0</v>
      </c>
      <c r="BA5" s="10">
        <f t="shared" si="46"/>
        <v>0</v>
      </c>
      <c r="BB5" s="10">
        <f t="shared" si="47"/>
        <v>0.25</v>
      </c>
      <c r="BC5" s="10">
        <f t="shared" si="48"/>
        <v>0</v>
      </c>
      <c r="BD5" s="8">
        <f t="shared" ca="1" si="49"/>
        <v>1.3333333333333333</v>
      </c>
      <c r="BE5" s="9">
        <f t="shared" ca="1" si="50"/>
        <v>4</v>
      </c>
      <c r="BF5" s="10">
        <f t="shared" si="51"/>
        <v>0</v>
      </c>
      <c r="BG5" s="10">
        <f t="shared" si="52"/>
        <v>-1</v>
      </c>
      <c r="BH5" s="1">
        <f t="shared" si="53"/>
        <v>4</v>
      </c>
      <c r="BI5" s="1">
        <f t="shared" si="54"/>
        <v>2</v>
      </c>
      <c r="BJ5" s="8">
        <f>IF(_xlfn.IFNA($A5,"")="","",AK5/(Configuration!$B$1/1000000))</f>
        <v>0.15770196693778263</v>
      </c>
      <c r="BK5" s="1">
        <f>IF(OR(_xlfn.IFNA($A5,"")="", ROW()&lt;=ROW($A$3),MAX(International!$C$3:$C$2000)&lt;$AK5),"",$A5-_xlfn.XLOOKUP($AK5,International!$C$3:$C$2000,International!$A$3:$A$2000,NA(),1,1))</f>
        <v>-36</v>
      </c>
      <c r="BL5" s="1">
        <f>IF(OR(_xlfn.IFNA($A5,"")="", ROW()&lt;=ROW($A$3),MAX(International!$D$3:$D$2000)&lt;$BJ5),"",$A5-_xlfn.XLOOKUP($BJ5,International!$D$3:$D$2000,International!$A$3:$A$2000,NA(),1,1))</f>
        <v>-35</v>
      </c>
      <c r="BM5" s="1">
        <f>IF(OR(_xlfn.IFNA($A5,"")="", ROW()&lt;=ROW($A$3),MAX(International!$G$3:$G$2000)&lt;$AK5),"",$A5-_xlfn.XLOOKUP($AK5,International!$G$3:$G$2000,International!$A$3:$A$2000,NA(),1,1))</f>
        <v>-35</v>
      </c>
      <c r="BN5" s="1">
        <f>IF(OR(_xlfn.IFNA($A5,"")="", ROW()&lt;=ROW($A$3),MAX(International!$H$3:$H$2000)&lt;$BJ5),"",$A5-_xlfn.XLOOKUP($BJ5,International!$H$3:$H$2000,International!$A$3:$A$2000,NA(),1,1))</f>
        <v>-32</v>
      </c>
      <c r="BO5" s="1">
        <f>IF(OR(_xlfn.IFNA($A5,"")="", ROW()&lt;=ROW($A$3),MAX(International!$K$3:$K$2000)&lt;$AK5),"",$A5-_xlfn.XLOOKUP($AK5,International!$K$3:$K$2000,International!$A$3:$A$2000,NA(),1,1))</f>
        <v>-2</v>
      </c>
      <c r="BP5" s="1">
        <f>IF(OR(_xlfn.IFNA($A5,"")="", ROW()&lt;=ROW($A$3),MAX(International!$L$3:$L$2000)&lt;$BJ5),"",$A5-_xlfn.XLOOKUP($BJ5,International!$L$3:$L$2000,International!$A$3:$A$2000,NA(),1,1))</f>
        <v>-13</v>
      </c>
      <c r="BQ5" s="1">
        <f>IF(OR(_xlfn.IFNA($A5,"")="", ROW()&lt;=ROW($A$3),MAX(International!$O$3:$O$2000)&lt;$AK5),"",$A5-_xlfn.XLOOKUP($AK5,International!$O$3:$O$2000,International!$A$3:$A$2000,NA(),1,1))</f>
        <v>-26</v>
      </c>
      <c r="BR5" s="1">
        <f>IF(OR(_xlfn.IFNA($A5,"")="", ROW()&lt;=ROW($A$3),MAX(International!$P$3:$P$2000)&lt;$BJ5),"",$A5-_xlfn.XLOOKUP($BJ5,International!$P$3:$P$2000,International!$A$3:$A$2000,NA(),1,1))</f>
        <v>-26</v>
      </c>
      <c r="BS5" s="1">
        <f>IF(OR(_xlfn.IFNA($A5,"")="", ROW()&lt;=ROW($A$3),MAX(International!$S$3:$S$2000)&lt;$AK5),"",$A5-_xlfn.XLOOKUP($AK5,International!$S$3:$S$2000,International!$A$3:$A$2000,NA(),1,1))</f>
        <v>-1</v>
      </c>
      <c r="BT5" s="1">
        <f>IF(OR(_xlfn.IFNA($A5,"")="", ROW()&lt;=ROW($A$3),MAX(International!$T$3:$T$2000)&lt;$BJ5),"",$A5-_xlfn.XLOOKUP($BJ5,International!$T$3:$T$2000,International!$A$3:$A$2000,NA(),1,1))</f>
        <v>-5</v>
      </c>
      <c r="BU5" s="1">
        <f>IF(OR(_xlfn.IFNA($A5,"")="", ROW()&lt;=ROW($A$3),MAX(International!$W$3:$W$2000)&lt;$AK5),"",$A5-_xlfn.XLOOKUP($AK5,International!$W$3:$W$2000,International!$A$3:$A$2000,NA(),1,1))</f>
        <v>0</v>
      </c>
      <c r="BV5" s="1">
        <f>IF(OR(_xlfn.IFNA($A5,"")="", ROW()&lt;=ROW($A$3),MAX(International!$X$3:$X$2000)&lt;$BJ5),"",$A5-_xlfn.XLOOKUP($BJ5,International!$X$3:$X$2000,International!$A$3:$A$2000,NA(),1,1))</f>
        <v>3</v>
      </c>
      <c r="BW5" s="1">
        <f>IF(OR(_xlfn.IFNA($A5,"")="", ROW()&lt;=ROW($A$3),MAX(International!$AA$3:$AA$2000)&lt;$AK5),"",$A5-_xlfn.XLOOKUP($AK5,International!$AA$3:$AA$2000,International!$A$3:$A$2000,NA(),1,1))</f>
        <v>-15</v>
      </c>
      <c r="BX5" s="1">
        <f>IF(OR(_xlfn.IFNA($A5,"")="", ROW()&lt;=ROW($A$3),MAX(International!$AB$3:$AB$2000)&lt;$BJ5),"",$A5-_xlfn.XLOOKUP($BJ5,International!$AB$3:$AB$2000,International!$A$3:$A$2000,NA(),1,1))</f>
        <v>-29</v>
      </c>
      <c r="BY5" s="1">
        <f>IF(OR(_xlfn.IFNA($A5,"")="", ROW()&lt;=ROW($A$3),MAX(International!$AE$3:$AE$2000)&lt;$AK5),"",$A5-_xlfn.XLOOKUP($AK5,International!$AE$3:$AE$2000,International!$A$3:$A$2000,NA(),1,1))</f>
        <v>0</v>
      </c>
      <c r="BZ5" s="1">
        <f>IF(OR(_xlfn.IFNA($A5,"")="", ROW()&lt;=ROW($A$3),MAX(International!$AF$3:$AF$2000)&lt;$BJ5),"",$A5-_xlfn.XLOOKUP($BJ5,International!$AF$3:$AF$2000,International!$A$3:$A$2000,NA(),1,1))</f>
        <v>-31</v>
      </c>
      <c r="CA5" s="1" t="e">
        <f t="shared" si="55"/>
        <v>#N/A</v>
      </c>
      <c r="CB5" s="1" t="e">
        <f t="shared" si="0"/>
        <v>#N/A</v>
      </c>
      <c r="CC5" s="1" t="e">
        <f t="shared" si="1"/>
        <v>#N/A</v>
      </c>
      <c r="CD5" s="1" t="e">
        <f t="shared" si="2"/>
        <v>#N/A</v>
      </c>
      <c r="CE5" s="1" t="e">
        <f t="shared" si="3"/>
        <v>#N/A</v>
      </c>
      <c r="CF5" s="1" t="e">
        <f t="shared" si="4"/>
        <v>#N/A</v>
      </c>
      <c r="CG5" s="1" t="e">
        <f t="shared" si="5"/>
        <v>#N/A</v>
      </c>
      <c r="CH5" s="1" t="e">
        <f t="shared" si="6"/>
        <v>#N/A</v>
      </c>
      <c r="CI5" s="1" t="e">
        <f t="shared" si="7"/>
        <v>#N/A</v>
      </c>
      <c r="CJ5" s="1" t="e">
        <f t="shared" si="8"/>
        <v>#N/A</v>
      </c>
      <c r="CK5" s="1" t="e">
        <f t="shared" si="56"/>
        <v>#N/A</v>
      </c>
      <c r="CL5" s="1" t="e">
        <f t="shared" si="9"/>
        <v>#N/A</v>
      </c>
      <c r="CM5" s="1" t="e">
        <f>IF(OR(ISNA($A5),$AK5&lt;100),NA(),IF($CA5=0,0,FLOOR((CK5-_xlfn.XLOOKUP(_xlfn.AGGREGATE(5,6,$CA$3:$CA1956),$CA$3:$CA$2000,CK$3:CK$2000,1,1))/_xlfn.XLOOKUP($CA5,$CA$3:$CA$2000,$CA$3:$CA$2000,1,1), 1)))</f>
        <v>#N/A</v>
      </c>
      <c r="CN5" s="1" t="e">
        <f t="shared" si="57"/>
        <v>#N/A</v>
      </c>
      <c r="CO5" s="1" t="e" cm="1">
        <f t="array" ref="CO5">IFERROR(IF(OR(ISNA($A5),$AK5&lt;100,INDEX(International!C$3:C$2000,_xlfn.XMATCH(100,International!C$3:C$2000,1,1)+$CA5)=""),NA(),INDEX(International!C$3:C$2000,_xlfn.XMATCH(100,International!C$3:C$2000,1,1)+$CA5)), NA())</f>
        <v>#N/A</v>
      </c>
      <c r="CP5" s="1" t="e">
        <f t="shared" si="11"/>
        <v>#N/A</v>
      </c>
      <c r="CQ5" s="1" t="e">
        <f>IF(OR(ISNA($A5),$AK5&lt;100),NA(),IF($CA5=0,0,FLOOR((CO5-_xlfn.XLOOKUP(_xlfn.AGGREGATE(5,6,$CA$3:$CA1956),$CA$3:$CA$2000,CO$3:CO$2000,1,1))/_xlfn.XLOOKUP($CA5,$CA$3:$CA$2000,$CA$3:$CA$2000,1,1), 1)))</f>
        <v>#N/A</v>
      </c>
      <c r="CR5" s="1" t="e">
        <f t="shared" si="58"/>
        <v>#N/A</v>
      </c>
      <c r="CS5" s="1" t="e" cm="1">
        <f t="array" ref="CS5">IFERROR(IF(OR(ISNA($A5),$AK5&lt;100,INDEX(International!G$3:G$2000,_xlfn.XMATCH(100,International!G$3:G$2000,1,1)+$CA5)=""),NA(),INDEX(International!G$3:G$2000,_xlfn.XMATCH(100,International!G$3:G$2000,1,1)+$CA5)), NA())</f>
        <v>#N/A</v>
      </c>
      <c r="CT5" s="1" t="e">
        <f t="shared" si="13"/>
        <v>#N/A</v>
      </c>
      <c r="CU5" s="1" t="e">
        <f>IF(OR(ISNA($A5),$AK5&lt;100),NA(),IF($CA5=0,0,FLOOR((CS5-_xlfn.XLOOKUP(_xlfn.AGGREGATE(5,6,$CA$3:$CA1956),$CA$3:$CA$2000,CS$3:CS$2000,1,1))/_xlfn.XLOOKUP($CA5,$CA$3:$CA$2000,$CA$3:$CA$2000,1,1), 1)))</f>
        <v>#N/A</v>
      </c>
      <c r="CV5" s="1" t="e">
        <f t="shared" si="59"/>
        <v>#N/A</v>
      </c>
      <c r="CW5" s="1" t="e" cm="1">
        <f t="array" ref="CW5">IFERROR(IF(OR(ISNA($A5),$AK5&lt;100,INDEX(International!K$3:K$2000,_xlfn.XMATCH(100,International!K$3:K$2000,1,1)+$CA5)=""),NA(),INDEX(International!K$3:K$2000,_xlfn.XMATCH(100,International!K$3:K$2000,1,1)+$CA5)), NA())</f>
        <v>#N/A</v>
      </c>
      <c r="CX5" s="1" t="e">
        <f t="shared" si="14"/>
        <v>#N/A</v>
      </c>
      <c r="CY5" s="1" t="e">
        <f>IF(OR(ISNA($A5),$AK5&lt;100),NA(),IF($CA5=0,0,FLOOR((CW5-_xlfn.XLOOKUP(_xlfn.AGGREGATE(5,6,$CA$3:$CA1956),$CA$3:$CA$2000,CW$3:CW$2000,1,1))/_xlfn.XLOOKUP($CA5,$CA$3:$CA$2000,$CA$3:$CA$2000,1,1), 1)))</f>
        <v>#N/A</v>
      </c>
      <c r="CZ5" s="1" t="e">
        <f t="shared" si="60"/>
        <v>#N/A</v>
      </c>
      <c r="DA5" s="1" t="e" cm="1">
        <f t="array" ref="DA5">IFERROR(IF(OR(ISNA($A5),$AK5&lt;100,INDEX(International!O$3:O$2000,_xlfn.XMATCH(100,International!O$3:O$2000,1,1)+$CA5)=""),NA(),INDEX(International!O$3:O$2000,_xlfn.XMATCH(100,International!O$3:O$2000,1,1)+$CA5)), NA())</f>
        <v>#N/A</v>
      </c>
      <c r="DB5" s="1" t="e">
        <f t="shared" si="15"/>
        <v>#N/A</v>
      </c>
      <c r="DC5" s="1" t="e">
        <f>IF(OR(ISNA($A5),$AK5&lt;100),NA(),IF($CA5=0,0,FLOOR((DA5-_xlfn.XLOOKUP(_xlfn.AGGREGATE(5,6,$CA$3:$CA1956),$CA$3:$CA$2000,DA$3:DA$2000,1,1))/_xlfn.XLOOKUP($CA5,$CA$3:$CA$2000,$CA$3:$CA$2000,1,1), 1)))</f>
        <v>#N/A</v>
      </c>
      <c r="DD5" s="1" t="e">
        <f t="shared" si="61"/>
        <v>#N/A</v>
      </c>
      <c r="DE5" s="1" t="e" cm="1">
        <f t="array" ref="DE5">IFERROR(IF(OR(ISNA($A5),$AK5&lt;100,INDEX(International!S$3:S$2000,_xlfn.XMATCH(100,International!S$3:S$2000,1,1)+$CA5)=""),NA(),INDEX(International!S$3:S$2000,_xlfn.XMATCH(100,International!S$3:S$2000,1,1)+$CA5)), NA())</f>
        <v>#N/A</v>
      </c>
      <c r="DF5" s="1" t="e">
        <f t="shared" si="16"/>
        <v>#N/A</v>
      </c>
      <c r="DG5" s="1" t="e">
        <f>IF(OR(ISNA($A5),$AK5&lt;100),NA(),IF($CA5=0,0,FLOOR((DE5-_xlfn.XLOOKUP(_xlfn.AGGREGATE(5,6,$CA$3:$CA1956),$CA$3:$CA$2000,DE$3:DE$2000,1,1))/_xlfn.XLOOKUP($CA5,$CA$3:$CA$2000,$CA$3:$CA$2000,1,1), 1)))</f>
        <v>#N/A</v>
      </c>
      <c r="DH5" s="1" t="e">
        <f t="shared" si="62"/>
        <v>#N/A</v>
      </c>
      <c r="DI5" s="1" t="e" cm="1">
        <f t="array" ref="DI5">IFERROR(IF(OR(ISNA($A5),$AK5&lt;100,INDEX(International!W$3:W$2000,_xlfn.XMATCH(100,International!W$3:W$2000,1,1)+$CA5)=""),NA(),INDEX(International!W$3:W$2000,_xlfn.XMATCH(100,International!W$3:W$2000,1,1)+$CA5)), NA())</f>
        <v>#N/A</v>
      </c>
      <c r="DJ5" s="1" t="e">
        <f t="shared" si="17"/>
        <v>#N/A</v>
      </c>
      <c r="DK5" s="1" t="e">
        <f>IF(OR(ISNA($A5),$AK5&lt;100),NA(),IF($CA5=0,0,FLOOR((DI5-_xlfn.XLOOKUP(_xlfn.AGGREGATE(5,6,$CA$3:$CA1956),$CA$3:$CA$2000,DI$3:DI$2000,1,1))/_xlfn.XLOOKUP($CA5,$CA$3:$CA$2000,$CA$3:$CA$2000,1,1), 1)))</f>
        <v>#N/A</v>
      </c>
      <c r="DL5" s="1" t="e">
        <f t="shared" si="63"/>
        <v>#N/A</v>
      </c>
      <c r="DM5" s="1" t="e" cm="1">
        <f t="array" ref="DM5">IFERROR(IF(OR(ISNA($A5),$AK5&lt;100,INDEX(International!AA$3:AA$2000,_xlfn.XMATCH(100,International!AA$3:AA$2000,1,1)+$CA5)=""),NA(),INDEX(International!AA$3:AA$2000,_xlfn.XMATCH(100,International!AA$3:AA$2000,1,1)+$CA5)), NA())</f>
        <v>#N/A</v>
      </c>
      <c r="DN5" s="1" t="e">
        <f t="shared" si="18"/>
        <v>#N/A</v>
      </c>
      <c r="DO5" s="1" t="e">
        <f>IF(OR(ISNA($A5),$AK5&lt;100),NA(),IF($CA5=0,0,FLOOR((DM5-_xlfn.XLOOKUP(_xlfn.AGGREGATE(5,6,$CA$3:$CA1956),$CA$3:$CA$2000,DM$3:DM$2000,1,1))/_xlfn.XLOOKUP($CA5,$CA$3:$CA$2000,$CA$3:$CA$2000,1,1), 1)))</f>
        <v>#N/A</v>
      </c>
      <c r="DP5" s="1" t="e">
        <f t="shared" si="64"/>
        <v>#N/A</v>
      </c>
      <c r="DQ5" s="1" t="e" cm="1">
        <f t="array" ref="DQ5">IFERROR(IF(OR(ISNA($A5),$AK5&lt;100,INDEX(International!AE$3:AE$2000,_xlfn.XMATCH(100,International!AE$3:AE$2000,1,1)+$CA5)=""),NA(),INDEX(International!AE$3:AE$2000,_xlfn.XMATCH(100,International!AE$3:AE$2000,1,1)+$CA5)), NA())</f>
        <v>#N/A</v>
      </c>
      <c r="DR5" s="1" t="e">
        <f t="shared" si="19"/>
        <v>#N/A</v>
      </c>
      <c r="DS5" s="1" t="e">
        <f>IF(OR(ISNA($A5),$AK5&lt;100),NA(),IF($CA5=0,0,FLOOR((DQ5-_xlfn.XLOOKUP(_xlfn.AGGREGATE(5,6,$CA$3:$CA1956),$CA$3:$CA$2000,DQ$3:DQ$2000,1,1))/_xlfn.XLOOKUP($CA5,$CA$3:$CA$2000,$CA$3:$CA$2000,1,1), 1)))</f>
        <v>#N/A</v>
      </c>
      <c r="DT5" s="1" t="e">
        <f t="shared" si="65"/>
        <v>#N/A</v>
      </c>
      <c r="DU5" s="1">
        <f t="shared" si="20"/>
        <v>2</v>
      </c>
      <c r="DV5" s="1" cm="1">
        <f t="array" ref="DV5">IFERROR(IF(ISNA($A5),NA(),INDEX(B$3:B$2000,_xlfn.XMATCH(Configuration!$B$12,B$3:B$2000,1,1)+ROW()-ROW($A$3))-0), NA())</f>
        <v>103</v>
      </c>
      <c r="DW5" s="1" cm="1">
        <f t="array" ref="DW5">IFERROR(IF(ISNA($A5),NA(),INDEX(F$3:F$2000,_xlfn.XMATCH(Configuration!$B$12,F$3:F$2000,1,1)+ROW()-ROW($A$3))-0), NA())</f>
        <v>171</v>
      </c>
      <c r="DX5" s="1" t="e" cm="1">
        <f t="array" ref="DX5">IFERROR(IF(ISNA($A5),NA(),INDEX(J$3:J$2000,_xlfn.XMATCH(Configuration!$B$12,J$3:J$2000,1,1)+ROW()-ROW($A$3))-0), NA())</f>
        <v>#N/A</v>
      </c>
      <c r="DY5" s="1" cm="1">
        <f t="array" ref="DY5">IFERROR(IF(ISNA($A5),NA(),INDEX(N$3:N$2000,_xlfn.XMATCH(Configuration!$B$12,N$3:N$2000,1,1)+ROW()-ROW($A$3))-0), NA())</f>
        <v>221</v>
      </c>
      <c r="DZ5" s="1" cm="1">
        <f t="array" ref="DZ5">IFERROR(IF(ISNA($A5),NA(),INDEX(R$3:R$2000,_xlfn.XMATCH(Configuration!$B$12,R$3:R$2000,1,1)+ROW()-ROW($A$3))-0), NA())</f>
        <v>170</v>
      </c>
      <c r="EA5" s="1" cm="1">
        <f t="array" ref="EA5">IFERROR(IF(ISNA($A5),NA(),INDEX(V$3:V$2000,_xlfn.XMATCH(Configuration!$B$12,V$3:V$2000,1,1)+ROW()-ROW($A$3))-0), NA())</f>
        <v>122</v>
      </c>
      <c r="EB5" s="1" cm="1">
        <f t="array" ref="EB5">IFERROR(IF(ISNA($A5),NA(),INDEX(Z$3:Z$2000,_xlfn.XMATCH(Configuration!$B$12,Z$3:Z$2000,1,1)+ROW()-ROW($A$3))-0), NA())</f>
        <v>178</v>
      </c>
      <c r="EC5" s="1" cm="1">
        <f t="array" ref="EC5">IFERROR(IF(ISNA($A5),NA(),INDEX(AD$3:AD$2000,_xlfn.XMATCH(Configuration!$B$12,AD$3:AD$2000,1,1)+ROW()-ROW($A$3))-0), NA())</f>
        <v>175</v>
      </c>
      <c r="ED5" s="1">
        <f t="shared" si="21"/>
        <v>2</v>
      </c>
      <c r="EE5" s="1">
        <f t="shared" ca="1" si="66"/>
        <v>400</v>
      </c>
      <c r="EF5" s="1">
        <f t="shared" ca="1" si="67"/>
        <v>200</v>
      </c>
      <c r="EG5" s="1">
        <f t="shared" ca="1" si="68"/>
        <v>158</v>
      </c>
      <c r="EH5" s="1">
        <f t="shared" ca="1" si="69"/>
        <v>140</v>
      </c>
      <c r="EI5" s="1">
        <f t="shared" ca="1" si="70"/>
        <v>130</v>
      </c>
      <c r="EJ5" s="1">
        <f t="shared" ca="1" si="71"/>
        <v>124</v>
      </c>
      <c r="EK5" s="1">
        <f t="shared" ca="1" si="72"/>
        <v>120</v>
      </c>
      <c r="EL5" s="1" cm="1">
        <f t="array" aca="1" ref="EL5" ca="1">IFERROR(IF(ISNA($ED5),NA(),IF(FLOOR((2^(($ED5+LOOKUP(2, 1/(ISNA(EP$3:EP$2000)+ISBLANK(EP$3:EP$300)-1),EP$3:EP$2000)*LOG(100)/LOG(2))/LOOKUP(2, 1/(ISNA(EP$3:EP$2000)+ISBLANK(EP$3:EP$300)-1),EP$3:EP$2000))),2)&gt;_xlfn.AGGREGATE(4,6,$EN$3:$GC$2000)+2000,NA(),FLOOR((2^(($ED5+LOOKUP(2, 1/(ISNA(EP$3:EP$2000)+ISBLANK(EP$3:EP$300)-1),EP$3:EP$2000)*LOG(100)/LOG(2))/LOOKUP(2, 1/(ISNA(EP$3:EP$2000)+ISBLANK(EP$3:EP$300)-1),EP$3:EP$2000))),2))),NA())</f>
        <v>110</v>
      </c>
      <c r="EM5" s="1" cm="1">
        <f t="array" ref="EM5">IF(ISNA($ED5),NA(),FLOOR(EN$3+(LOOKUP(2, 1/(ISNA(EN$3:EN$2000)+ISBLANK(EN$3:EN$300)-1),EN$3:EN$2000)-EN$3)/LOOKUP(2, 1/(ISNA(EN$3:EN$2000)+ISBLANK(EN$3:EN$300)-1),ED$3:ED$2000)*ED5, 1))</f>
        <v>291</v>
      </c>
      <c r="EN5" s="1" cm="1">
        <f t="array" ref="EN5">IFERROR(IF(ISNA($A5),NA(),INDEX(AK$3:AK$2000,_xlfn.XMATCH(100,AK$3:AK$2000,1,1)+ROW()-ROW($A$3))-0), NA())</f>
        <v>158</v>
      </c>
      <c r="EO5" s="1" cm="1">
        <f t="array" aca="1" ref="EO5" ca="1">IFERROR(IF(ISNA($A5),NA(),INDEX(BD$3:BD$2000,_xlfn.XMATCH(100,AK$3:AK$2000,1,1)+ROW()-ROW($A$3))-0), NA())</f>
        <v>14</v>
      </c>
      <c r="EP5" s="1">
        <f t="shared" si="73"/>
        <v>3.030649450055066</v>
      </c>
      <c r="EQ5" s="1">
        <f t="shared" si="74"/>
        <v>22</v>
      </c>
      <c r="ER5" s="1">
        <f t="shared" si="75"/>
        <v>3.2918478409204655</v>
      </c>
      <c r="ES5" s="1" cm="1">
        <f t="array" ref="ES5">IFERROR(IF(OR(ISNA($A5),INDEX(International!C$3:C$2000,_xlfn.XMATCH(100,International!C$3:C$2000,1,1)+ROW()-ROW($A$3))=""),NA(),INDEX(International!C$3:C$2000,_xlfn.XMATCH(100,International!C$3:C$2000,1,1)+ROW()-ROW($A$3))), NA())</f>
        <v>200</v>
      </c>
      <c r="ET5" s="1" cm="1">
        <f t="array" aca="1" ref="ET5" ca="1">IFERROR(IF(ISNA($A5),NA(),INDEX(International!E$3:E$2000,_xlfn.XMATCH(100,International!C$3:C$2000,1,1)+ROW()-ROW($A$3))-0), NA())</f>
        <v>28.285714285714285</v>
      </c>
      <c r="EU5" s="1">
        <f t="shared" si="76"/>
        <v>2</v>
      </c>
      <c r="EV5" s="1">
        <f t="shared" si="77"/>
        <v>45</v>
      </c>
      <c r="EW5" s="1">
        <f t="shared" si="78"/>
        <v>4.115620056758643</v>
      </c>
      <c r="EX5" s="1" cm="1">
        <f t="array" ref="EX5">IFERROR(IF(OR(ISNA($A5),INDEX(International!G$3:G$2000,_xlfn.XMATCH(100,International!G$3:G$2000,1,1)+ROW()-ROW($A$3))=""),NA(),INDEX(International!G$3:G$2000,_xlfn.XMATCH(100,International!G$3:G$2000,1,1)+ROW()-ROW($A$3))-0), NA())</f>
        <v>615</v>
      </c>
      <c r="EY5" s="1" cm="1">
        <f t="array" aca="1" ref="EY5" ca="1">IFERROR(IF(ISNA($A5),NA(),INDEX(International!I$3:I$2000,_xlfn.XMATCH(100,International!G$3:G$2000,1,1)+ROW()-ROW($A$3))-0), NA())</f>
        <v>86.428571428571431</v>
      </c>
      <c r="EZ5" s="1">
        <f t="shared" si="79"/>
        <v>0.76318796129875843</v>
      </c>
      <c r="FA5" s="1">
        <f t="shared" si="80"/>
        <v>176</v>
      </c>
      <c r="FB5" s="1">
        <f t="shared" si="81"/>
        <v>2.0984595507387547</v>
      </c>
      <c r="FC5" s="1" cm="1">
        <f t="array" ref="FC5">IFERROR(IF(OR(ISNA($A5),INDEX(International!K$3:K$2000,_xlfn.XMATCH(100,International!K$3:K$2000,1,1)+ROW()-ROW($A$3))=""),NA(),INDEX(International!K$3:K$2000,_xlfn.XMATCH(100,International!K$3:K$2000,1,1)+ROW()-ROW($A$3))), NA())</f>
        <v>191</v>
      </c>
      <c r="FD5" s="1" cm="1">
        <f t="array" aca="1" ref="FD5" ca="1">IFERROR(IF(ISNA($A5),NA(),INDEX(International!M$3:M$2000,_xlfn.XMATCH(100,International!K$3:K$2000,1,1)+ROW()-ROW($A$3))-0), NA())</f>
        <v>25.571428571428573</v>
      </c>
      <c r="FE5" s="1">
        <f t="shared" si="82"/>
        <v>2.1423078591135898</v>
      </c>
      <c r="FF5" s="1">
        <f t="shared" si="83"/>
        <v>45</v>
      </c>
      <c r="FG5" s="1">
        <f t="shared" si="84"/>
        <v>1.8016037389814858</v>
      </c>
      <c r="FH5" s="1" cm="1">
        <f t="array" ref="FH5">IFERROR(IF(OR(ISNA($A5),INDEX(International!O$3:O$2000,_xlfn.XMATCH(100,International!O$3:O$2000,1,1)+ROW()-ROW($A$3))=""),NA(),INDEX(International!O$3:O$2000,_xlfn.XMATCH(100,International!O$3:O$2000,1,1)+ROW()-ROW($A$3))-0), NA())</f>
        <v>322</v>
      </c>
      <c r="FI5" s="1" cm="1">
        <f t="array" aca="1" ref="FI5" ca="1">IFERROR(IF(ISNA($A5),NA(),INDEX(International!Q$3:Q$2000,_xlfn.XMATCH(100,International!O$3:O$2000,1,1)+ROW()-ROW($A$3))-0), NA())</f>
        <v>45.571428571428569</v>
      </c>
      <c r="FJ5" s="1">
        <f t="shared" si="85"/>
        <v>1.18549380814987</v>
      </c>
      <c r="FK5" s="1">
        <f t="shared" si="86"/>
        <v>83</v>
      </c>
      <c r="FL5" s="1">
        <f t="shared" si="87"/>
        <v>2.0337062817751268</v>
      </c>
      <c r="FM5" s="1" cm="1">
        <f t="array" ref="FM5">IFERROR(IF(OR(ISNA($A5),INDEX(International!S$3:S$2000,_xlfn.XMATCH(100,International!S$3:S$2000,1,1)+ROW()-ROW($A$3))=""),NA(),INDEX(International!S$3:S$2000,_xlfn.XMATCH(100,International!S$3:S$2000,1,1)+ROW()-ROW($A$3))-0), NA())</f>
        <v>433</v>
      </c>
      <c r="FN5" s="1" cm="1">
        <f t="array" aca="1" ref="FN5" ca="1">IFERROR(IF(ISNA($A5),NA(),INDEX(International!U$3:U$2000,_xlfn.XMATCH(100,International!S$3:S$2000,1,1)+ROW()-ROW($A$3))-0), NA())</f>
        <v>57.857142857142854</v>
      </c>
      <c r="FO5" s="1">
        <f t="shared" si="88"/>
        <v>0.94590956839454277</v>
      </c>
      <c r="FP5" s="1">
        <f t="shared" si="89"/>
        <v>164</v>
      </c>
      <c r="FQ5" s="1">
        <f t="shared" si="90"/>
        <v>0.92098172697878311</v>
      </c>
      <c r="FR5" s="1" cm="1">
        <f t="array" ref="FR5">IFERROR(IF(OR(ISNA($A5),INDEX(International!W$3:W$2000,_xlfn.XMATCH(100,International!W$3:W$2000,1,1)+ROW()-ROW($A$3))=""),NA(),INDEX(International!W$3:W$2000,_xlfn.XMATCH(100,International!W$3:W$2000,1,1)+ROW()-ROW($A$3))-0), NA())</f>
        <v>108</v>
      </c>
      <c r="FS5" s="1" cm="1">
        <f t="array" aca="1" ref="FS5" ca="1">IFERROR(IF(ISNA($A5),NA(),INDEX(International!Y$3:Y$2000,_xlfn.XMATCH(100,International!W$3:W$2000,1,1)+ROW()-ROW($A$3))-0), NA())</f>
        <v>2.7142857142857144</v>
      </c>
      <c r="FT5" s="1">
        <f t="shared" si="91"/>
        <v>18.012936684001176</v>
      </c>
      <c r="FU5" s="1">
        <f t="shared" si="92"/>
        <v>3</v>
      </c>
      <c r="FV5" s="1">
        <f t="shared" si="93"/>
        <v>37.082294466303075</v>
      </c>
      <c r="FW5" s="1" cm="1">
        <f t="array" ref="FW5">IFERROR(IF(OR(ISNA($A5),INDEX(International!AA$3:AA$2000,_xlfn.XMATCH(100,International!AA$3:AA$2000,1,1)+ROW()-ROW($A$3))=""),NA(),INDEX(International!AA$3:AA$2000,_xlfn.XMATCH(100,International!AA$3:AA$2000,1,1)+ROW()-ROW($A$3))-0), NA())</f>
        <v>206</v>
      </c>
      <c r="FX5" s="1" cm="1">
        <f t="array" aca="1" ref="FX5" ca="1">IFERROR(IF(ISNA($A5),NA(),INDEX(International!AC$3:AC$2000,_xlfn.XMATCH(100,International!AA$3:AA$2000,1,1)+ROW()-ROW($A$3))-0), NA())</f>
        <v>26.142857142857142</v>
      </c>
      <c r="FY5" s="1">
        <f t="shared" si="94"/>
        <v>1.9181996470349865</v>
      </c>
      <c r="FZ5" s="1">
        <f t="shared" si="95"/>
        <v>45</v>
      </c>
      <c r="GA5" s="1">
        <f t="shared" si="96"/>
        <v>2.9605736883095837</v>
      </c>
      <c r="GB5" s="1" cm="1">
        <f t="array" ref="GB5">IFERROR(IF(OR(ISNA($A5),INDEX(International!AE$3:AE$2000,_xlfn.XMATCH(100,International!AE$3:AE$2000,1,1)+ROW()-ROW($A$3))=""),NA(),INDEX(International!AE$3:AE$2000,_xlfn.XMATCH(100,International!AE$3:AE$2000,1,1)+ROW()-ROW($A$3))-0), NA())</f>
        <v>219</v>
      </c>
      <c r="GC5" s="1" cm="1">
        <f t="array" aca="1" ref="GC5" ca="1">IFERROR(IF(ISNA($A5),NA(),INDEX(International!AG$3:AG$2000,_xlfn.XMATCH(100,International!AE$3:AE$2000,1,1)+ROW()-ROW($A$3))-0), NA())</f>
        <v>23</v>
      </c>
      <c r="GD5" s="1">
        <f t="shared" si="97"/>
        <v>1.7684546892834552</v>
      </c>
      <c r="GE5" s="1">
        <f t="shared" si="98"/>
        <v>50</v>
      </c>
      <c r="GF5" s="1">
        <f t="shared" si="99"/>
        <v>1.7997959563221253</v>
      </c>
    </row>
    <row r="6" spans="1:188" x14ac:dyDescent="0.2">
      <c r="A6" s="4">
        <f>IF(OR(Daily!$A6="",Daily!$B6="*"),NA(),Daily!A6)</f>
        <v>43857</v>
      </c>
      <c r="B6" s="1">
        <f>IF(_xlfn.IFNA($A6,"")="","",Daily!C6+IF(ROW()&gt;ROW($A$3),B5,0))</f>
        <v>0</v>
      </c>
      <c r="C6" s="1">
        <f>IF(_xlfn.IFNA($A6,"")="","",Daily!D6+IF(ROW()&gt;ROW($A$3),C5,0))</f>
        <v>0</v>
      </c>
      <c r="D6" s="1">
        <f>IF(_xlfn.IFNA($A6,"")="","",Daily!E6+IF(ROW()&gt;ROW($A$3),D5,0))</f>
        <v>0</v>
      </c>
      <c r="E6" s="1">
        <f t="shared" si="22"/>
        <v>0</v>
      </c>
      <c r="F6" s="1">
        <f>IF(_xlfn.IFNA($A6,"")="","",Daily!F6+IF(ROW()&gt;ROW($A$3),F5,0))</f>
        <v>4</v>
      </c>
      <c r="G6" s="1">
        <f>IF(_xlfn.IFNA($A6,"")="","",Daily!G6+IF(ROW()&gt;ROW($A$3),G5,0))</f>
        <v>0</v>
      </c>
      <c r="H6" s="1">
        <f>IF(_xlfn.IFNA($A6,"")="","",Daily!H6+IF(ROW()&gt;ROW($A$3),H5,0))</f>
        <v>0</v>
      </c>
      <c r="I6" s="1">
        <f t="shared" si="23"/>
        <v>4</v>
      </c>
      <c r="J6" s="1">
        <f>IF(_xlfn.IFNA($A6,"")="","",Daily!I6+IF(ROW()&gt;ROW($A$3),J5,0))</f>
        <v>0</v>
      </c>
      <c r="K6" s="1">
        <f>IF(_xlfn.IFNA($A6,"")="","",Daily!J6+IF(ROW()&gt;ROW($A$3),K5,0))</f>
        <v>0</v>
      </c>
      <c r="L6" s="1">
        <f>IF(_xlfn.IFNA($A6,"")="","",Daily!K6+IF(ROW()&gt;ROW($A$3),L5,0))</f>
        <v>0</v>
      </c>
      <c r="M6" s="1">
        <f t="shared" si="24"/>
        <v>0</v>
      </c>
      <c r="N6" s="1">
        <f>IF(_xlfn.IFNA($A6,"")="","",Daily!L6+IF(ROW()&gt;ROW($A$3),N5,0))</f>
        <v>0</v>
      </c>
      <c r="O6" s="1">
        <f>IF(_xlfn.IFNA($A6,"")="","",Daily!M6+IF(ROW()&gt;ROW($A$3),O5,0))</f>
        <v>0</v>
      </c>
      <c r="P6" s="1">
        <f>IF(_xlfn.IFNA($A6,"")="","",Daily!N6+IF(ROW()&gt;ROW($A$3),P5,0))</f>
        <v>0</v>
      </c>
      <c r="Q6" s="1">
        <f t="shared" si="25"/>
        <v>0</v>
      </c>
      <c r="R6" s="1">
        <f>IF(_xlfn.IFNA($A6,"")="","",Daily!O6+IF(ROW()&gt;ROW($A$3),R5,0))</f>
        <v>0</v>
      </c>
      <c r="S6" s="1">
        <f>IF(_xlfn.IFNA($A6,"")="","",Daily!P6+IF(ROW()&gt;ROW($A$3),S5,0))</f>
        <v>0</v>
      </c>
      <c r="T6" s="1">
        <f>IF(_xlfn.IFNA($A6,"")="","",Daily!Q6+IF(ROW()&gt;ROW($A$3),T5,0))</f>
        <v>0</v>
      </c>
      <c r="U6" s="1">
        <f t="shared" si="26"/>
        <v>0</v>
      </c>
      <c r="V6" s="1">
        <f>IF(_xlfn.IFNA($A6,"")="","",Daily!R6+IF(ROW()&gt;ROW($A$3),V5,0))</f>
        <v>0</v>
      </c>
      <c r="W6" s="1">
        <f>IF(_xlfn.IFNA($A6,"")="","",Daily!S6+IF(ROW()&gt;ROW($A$3),W5,0))</f>
        <v>0</v>
      </c>
      <c r="X6" s="1">
        <f>IF(_xlfn.IFNA($A6,"")="","",Daily!T6+IF(ROW()&gt;ROW($A$3),X5,0))</f>
        <v>0</v>
      </c>
      <c r="Y6" s="1">
        <f t="shared" si="27"/>
        <v>0</v>
      </c>
      <c r="Z6" s="1">
        <f>IF(_xlfn.IFNA($A6,"")="","",Daily!U6+IF(ROW()&gt;ROW($A$3),Z5,0))</f>
        <v>1</v>
      </c>
      <c r="AA6" s="1">
        <f>IF(_xlfn.IFNA($A6,"")="","",Daily!V6+IF(ROW()&gt;ROW($A$3),AA5,0))</f>
        <v>0</v>
      </c>
      <c r="AB6" s="1">
        <f>IF(_xlfn.IFNA($A6,"")="","",Daily!W6+IF(ROW()&gt;ROW($A$3),AB5,0))</f>
        <v>0</v>
      </c>
      <c r="AC6" s="1">
        <f t="shared" si="28"/>
        <v>1</v>
      </c>
      <c r="AD6" s="1">
        <f>IF(_xlfn.IFNA($A6,"")="","",Daily!X6+IF(ROW()&gt;ROW($A$3),AD5,0))</f>
        <v>0</v>
      </c>
      <c r="AE6" s="1">
        <f>IF(_xlfn.IFNA($A6,"")="","",Daily!Y6+IF(ROW()&gt;ROW($A$3),AE5,0))</f>
        <v>0</v>
      </c>
      <c r="AF6" s="1">
        <f>IF(_xlfn.IFNA($A6,"")="","",Daily!Z6+IF(ROW()&gt;ROW($A$3),AF5,0))</f>
        <v>0</v>
      </c>
      <c r="AG6" s="1">
        <f t="shared" si="29"/>
        <v>0</v>
      </c>
      <c r="AH6" s="1">
        <f>IF(_xlfn.IFNA($A6,"")="","",Daily!C6+Daily!F6+Daily!I6+Daily!O6+Daily!L6+Daily!R6+Daily!X6+Daily!U6)</f>
        <v>1</v>
      </c>
      <c r="AI6" s="1">
        <f>IF(_xlfn.IFNA($A6,"")="","",Daily!D6+Daily!G6+Daily!J6+Daily!P6+Daily!M6+Daily!S6+Daily!Y6+Daily!V6+Daily!AA6)</f>
        <v>0</v>
      </c>
      <c r="AJ6" s="1">
        <f>IF(_xlfn.IFNA($A6,"")="","",Daily!E6+Daily!H6+Daily!K6+Daily!Q6+Daily!N6+Daily!T6+Daily!Z6+Daily!W6)</f>
        <v>0</v>
      </c>
      <c r="AK6" s="1">
        <f t="shared" si="30"/>
        <v>5</v>
      </c>
      <c r="AL6" s="1">
        <f t="shared" si="31"/>
        <v>0</v>
      </c>
      <c r="AM6" s="1">
        <f t="shared" si="32"/>
        <v>0</v>
      </c>
      <c r="AN6" s="7">
        <f t="shared" si="33"/>
        <v>0</v>
      </c>
      <c r="AO6" s="1">
        <f t="shared" si="34"/>
        <v>5</v>
      </c>
      <c r="AP6" s="1">
        <f t="shared" si="35"/>
        <v>1</v>
      </c>
      <c r="AQ6" s="1">
        <f t="shared" si="36"/>
        <v>0</v>
      </c>
      <c r="AR6" s="1">
        <f t="shared" si="37"/>
        <v>0</v>
      </c>
      <c r="AS6" s="1">
        <f t="shared" si="38"/>
        <v>1</v>
      </c>
      <c r="AT6" s="10" t="str">
        <f t="shared" si="39"/>
        <v/>
      </c>
      <c r="AU6" s="10" t="str">
        <f t="shared" si="40"/>
        <v/>
      </c>
      <c r="AV6" s="10">
        <f t="shared" si="41"/>
        <v>0</v>
      </c>
      <c r="AW6" s="10">
        <f t="shared" si="42"/>
        <v>0.8</v>
      </c>
      <c r="AX6" s="10">
        <f t="shared" si="43"/>
        <v>0</v>
      </c>
      <c r="AY6" s="10">
        <f t="shared" si="44"/>
        <v>0</v>
      </c>
      <c r="AZ6" s="10">
        <f t="shared" si="45"/>
        <v>0</v>
      </c>
      <c r="BA6" s="10">
        <f t="shared" si="46"/>
        <v>0</v>
      </c>
      <c r="BB6" s="10">
        <f t="shared" si="47"/>
        <v>0.2</v>
      </c>
      <c r="BC6" s="10">
        <f t="shared" si="48"/>
        <v>0</v>
      </c>
      <c r="BD6" s="8">
        <f t="shared" ca="1" si="49"/>
        <v>1.25</v>
      </c>
      <c r="BE6" s="9">
        <f t="shared" ca="1" si="50"/>
        <v>5</v>
      </c>
      <c r="BF6" s="10">
        <f t="shared" si="51"/>
        <v>0.25</v>
      </c>
      <c r="BG6" s="10">
        <f t="shared" si="52"/>
        <v>0</v>
      </c>
      <c r="BH6" s="1">
        <f t="shared" si="53"/>
        <v>4</v>
      </c>
      <c r="BI6" s="1">
        <f t="shared" si="54"/>
        <v>3</v>
      </c>
      <c r="BJ6" s="8">
        <f>IF(_xlfn.IFNA($A6,"")="","",AK6/(Configuration!$B$1/1000000))</f>
        <v>0.19712745867222828</v>
      </c>
      <c r="BK6" s="1">
        <f>IF(OR(_xlfn.IFNA($A6,"")="", ROW()&lt;=ROW($A$3),MAX(International!$C$3:$C$2000)&lt;$AK6),"",$A6-_xlfn.XLOOKUP($AK6,International!$C$3:$C$2000,International!$A$3:$A$2000,NA(),1,1))</f>
        <v>-35</v>
      </c>
      <c r="BL6" s="1">
        <f>IF(OR(_xlfn.IFNA($A6,"")="", ROW()&lt;=ROW($A$3),MAX(International!$D$3:$D$2000)&lt;$BJ6),"",$A6-_xlfn.XLOOKUP($BJ6,International!$D$3:$D$2000,International!$A$3:$A$2000,NA(),1,1))</f>
        <v>-35</v>
      </c>
      <c r="BM6" s="1">
        <f>IF(OR(_xlfn.IFNA($A6,"")="", ROW()&lt;=ROW($A$3),MAX(International!$G$3:$G$2000)&lt;$AK6),"",$A6-_xlfn.XLOOKUP($AK6,International!$G$3:$G$2000,International!$A$3:$A$2000,NA(),1,1))</f>
        <v>-36</v>
      </c>
      <c r="BN6" s="1">
        <f>IF(OR(_xlfn.IFNA($A6,"")="", ROW()&lt;=ROW($A$3),MAX(International!$H$3:$H$2000)&lt;$BJ6),"",$A6-_xlfn.XLOOKUP($BJ6,International!$H$3:$H$2000,International!$A$3:$A$2000,NA(),1,1))</f>
        <v>-33</v>
      </c>
      <c r="BO6" s="1">
        <f>IF(OR(_xlfn.IFNA($A6,"")="", ROW()&lt;=ROW($A$3),MAX(International!$K$3:$K$2000)&lt;$AK6),"",$A6-_xlfn.XLOOKUP($AK6,International!$K$3:$K$2000,International!$A$3:$A$2000,NA(),1,1))</f>
        <v>-2</v>
      </c>
      <c r="BP6" s="1">
        <f>IF(OR(_xlfn.IFNA($A6,"")="", ROW()&lt;=ROW($A$3),MAX(International!$L$3:$L$2000)&lt;$BJ6),"",$A6-_xlfn.XLOOKUP($BJ6,International!$L$3:$L$2000,International!$A$3:$A$2000,NA(),1,1))</f>
        <v>-29</v>
      </c>
      <c r="BQ6" s="1">
        <f>IF(OR(_xlfn.IFNA($A6,"")="", ROW()&lt;=ROW($A$3),MAX(International!$O$3:$O$2000)&lt;$AK6),"",$A6-_xlfn.XLOOKUP($AK6,International!$O$3:$O$2000,International!$A$3:$A$2000,NA(),1,1))</f>
        <v>-25</v>
      </c>
      <c r="BR6" s="1">
        <f>IF(OR(_xlfn.IFNA($A6,"")="", ROW()&lt;=ROW($A$3),MAX(International!$P$3:$P$2000)&lt;$BJ6),"",$A6-_xlfn.XLOOKUP($BJ6,International!$P$3:$P$2000,International!$A$3:$A$2000,NA(),1,1))</f>
        <v>-25</v>
      </c>
      <c r="BS6" s="1">
        <f>IF(OR(_xlfn.IFNA($A6,"")="", ROW()&lt;=ROW($A$3),MAX(International!$S$3:$S$2000)&lt;$AK6),"",$A6-_xlfn.XLOOKUP($AK6,International!$S$3:$S$2000,International!$A$3:$A$2000,NA(),1,1))</f>
        <v>-4</v>
      </c>
      <c r="BT6" s="1">
        <f>IF(OR(_xlfn.IFNA($A6,"")="", ROW()&lt;=ROW($A$3),MAX(International!$T$3:$T$2000)&lt;$BJ6),"",$A6-_xlfn.XLOOKUP($BJ6,International!$T$3:$T$2000,International!$A$3:$A$2000,NA(),1,1))</f>
        <v>-4</v>
      </c>
      <c r="BU6" s="1">
        <f>IF(OR(_xlfn.IFNA($A6,"")="", ROW()&lt;=ROW($A$3),MAX(International!$W$3:$W$2000)&lt;$AK6),"",$A6-_xlfn.XLOOKUP($AK6,International!$W$3:$W$2000,International!$A$3:$A$2000,NA(),1,1))</f>
        <v>0</v>
      </c>
      <c r="BV6" s="1">
        <f>IF(OR(_xlfn.IFNA($A6,"")="", ROW()&lt;=ROW($A$3),MAX(International!$X$3:$X$2000)&lt;$BJ6),"",$A6-_xlfn.XLOOKUP($BJ6,International!$X$3:$X$2000,International!$A$3:$A$2000,NA(),1,1))</f>
        <v>3</v>
      </c>
      <c r="BW6" s="1">
        <f>IF(OR(_xlfn.IFNA($A6,"")="", ROW()&lt;=ROW($A$3),MAX(International!$AA$3:$AA$2000)&lt;$AK6),"",$A6-_xlfn.XLOOKUP($AK6,International!$AA$3:$AA$2000,International!$A$3:$A$2000,NA(),1,1))</f>
        <v>-14</v>
      </c>
      <c r="BX6" s="1">
        <f>IF(OR(_xlfn.IFNA($A6,"")="", ROW()&lt;=ROW($A$3),MAX(International!$AB$3:$AB$2000)&lt;$BJ6),"",$A6-_xlfn.XLOOKUP($BJ6,International!$AB$3:$AB$2000,International!$A$3:$A$2000,NA(),1,1))</f>
        <v>-28</v>
      </c>
      <c r="BY6" s="1">
        <f>IF(OR(_xlfn.IFNA($A6,"")="", ROW()&lt;=ROW($A$3),MAX(International!$AE$3:$AE$2000)&lt;$AK6),"",$A6-_xlfn.XLOOKUP($AK6,International!$AE$3:$AE$2000,International!$A$3:$A$2000,NA(),1,1))</f>
        <v>1</v>
      </c>
      <c r="BZ6" s="1">
        <f>IF(OR(_xlfn.IFNA($A6,"")="", ROW()&lt;=ROW($A$3),MAX(International!$AF$3:$AF$2000)&lt;$BJ6),"",$A6-_xlfn.XLOOKUP($BJ6,International!$AF$3:$AF$2000,International!$A$3:$A$2000,NA(),1,1))</f>
        <v>-33</v>
      </c>
      <c r="CA6" s="1" t="e">
        <f t="shared" si="55"/>
        <v>#N/A</v>
      </c>
      <c r="CB6" s="1" t="e">
        <f t="shared" si="0"/>
        <v>#N/A</v>
      </c>
      <c r="CC6" s="1" t="e">
        <f t="shared" si="1"/>
        <v>#N/A</v>
      </c>
      <c r="CD6" s="1" t="e">
        <f t="shared" si="2"/>
        <v>#N/A</v>
      </c>
      <c r="CE6" s="1" t="e">
        <f t="shared" si="3"/>
        <v>#N/A</v>
      </c>
      <c r="CF6" s="1" t="e">
        <f t="shared" si="4"/>
        <v>#N/A</v>
      </c>
      <c r="CG6" s="1" t="e">
        <f t="shared" si="5"/>
        <v>#N/A</v>
      </c>
      <c r="CH6" s="1" t="e">
        <f t="shared" si="6"/>
        <v>#N/A</v>
      </c>
      <c r="CI6" s="1" t="e">
        <f t="shared" si="7"/>
        <v>#N/A</v>
      </c>
      <c r="CJ6" s="1" t="e">
        <f t="shared" si="8"/>
        <v>#N/A</v>
      </c>
      <c r="CK6" s="1" t="e">
        <f t="shared" si="56"/>
        <v>#N/A</v>
      </c>
      <c r="CL6" s="1" t="e">
        <f t="shared" si="9"/>
        <v>#N/A</v>
      </c>
      <c r="CM6" s="1" t="e">
        <f>IF(OR(ISNA($A6),$AK6&lt;100),NA(),IF($CA6=0,0,FLOOR((CK6-_xlfn.XLOOKUP(_xlfn.AGGREGATE(5,6,$CA$3:$CA1957),$CA$3:$CA$2000,CK$3:CK$2000,1,1))/_xlfn.XLOOKUP($CA6,$CA$3:$CA$2000,$CA$3:$CA$2000,1,1), 1)))</f>
        <v>#N/A</v>
      </c>
      <c r="CN6" s="1" t="e">
        <f t="shared" si="57"/>
        <v>#N/A</v>
      </c>
      <c r="CO6" s="1" t="e" cm="1">
        <f t="array" ref="CO6">IFERROR(IF(OR(ISNA($A6),$AK6&lt;100,INDEX(International!C$3:C$2000,_xlfn.XMATCH(100,International!C$3:C$2000,1,1)+$CA6)=""),NA(),INDEX(International!C$3:C$2000,_xlfn.XMATCH(100,International!C$3:C$2000,1,1)+$CA6)), NA())</f>
        <v>#N/A</v>
      </c>
      <c r="CP6" s="1" t="e">
        <f t="shared" si="11"/>
        <v>#N/A</v>
      </c>
      <c r="CQ6" s="1" t="e">
        <f>IF(OR(ISNA($A6),$AK6&lt;100),NA(),IF($CA6=0,0,FLOOR((CO6-_xlfn.XLOOKUP(_xlfn.AGGREGATE(5,6,$CA$3:$CA1957),$CA$3:$CA$2000,CO$3:CO$2000,1,1))/_xlfn.XLOOKUP($CA6,$CA$3:$CA$2000,$CA$3:$CA$2000,1,1), 1)))</f>
        <v>#N/A</v>
      </c>
      <c r="CR6" s="1" t="e">
        <f t="shared" si="58"/>
        <v>#N/A</v>
      </c>
      <c r="CS6" s="1" t="e" cm="1">
        <f t="array" ref="CS6">IFERROR(IF(OR(ISNA($A6),$AK6&lt;100,INDEX(International!G$3:G$2000,_xlfn.XMATCH(100,International!G$3:G$2000,1,1)+$CA6)=""),NA(),INDEX(International!G$3:G$2000,_xlfn.XMATCH(100,International!G$3:G$2000,1,1)+$CA6)), NA())</f>
        <v>#N/A</v>
      </c>
      <c r="CT6" s="1" t="e">
        <f t="shared" si="13"/>
        <v>#N/A</v>
      </c>
      <c r="CU6" s="1" t="e">
        <f>IF(OR(ISNA($A6),$AK6&lt;100),NA(),IF($CA6=0,0,FLOOR((CS6-_xlfn.XLOOKUP(_xlfn.AGGREGATE(5,6,$CA$3:$CA1957),$CA$3:$CA$2000,CS$3:CS$2000,1,1))/_xlfn.XLOOKUP($CA6,$CA$3:$CA$2000,$CA$3:$CA$2000,1,1), 1)))</f>
        <v>#N/A</v>
      </c>
      <c r="CV6" s="1" t="e">
        <f t="shared" si="59"/>
        <v>#N/A</v>
      </c>
      <c r="CW6" s="1" t="e" cm="1">
        <f t="array" ref="CW6">IFERROR(IF(OR(ISNA($A6),$AK6&lt;100,INDEX(International!K$3:K$2000,_xlfn.XMATCH(100,International!K$3:K$2000,1,1)+$CA6)=""),NA(),INDEX(International!K$3:K$2000,_xlfn.XMATCH(100,International!K$3:K$2000,1,1)+$CA6)), NA())</f>
        <v>#N/A</v>
      </c>
      <c r="CX6" s="1" t="e">
        <f t="shared" si="14"/>
        <v>#N/A</v>
      </c>
      <c r="CY6" s="1" t="e">
        <f>IF(OR(ISNA($A6),$AK6&lt;100),NA(),IF($CA6=0,0,FLOOR((CW6-_xlfn.XLOOKUP(_xlfn.AGGREGATE(5,6,$CA$3:$CA1957),$CA$3:$CA$2000,CW$3:CW$2000,1,1))/_xlfn.XLOOKUP($CA6,$CA$3:$CA$2000,$CA$3:$CA$2000,1,1), 1)))</f>
        <v>#N/A</v>
      </c>
      <c r="CZ6" s="1" t="e">
        <f t="shared" si="60"/>
        <v>#N/A</v>
      </c>
      <c r="DA6" s="1" t="e" cm="1">
        <f t="array" ref="DA6">IFERROR(IF(OR(ISNA($A6),$AK6&lt;100,INDEX(International!O$3:O$2000,_xlfn.XMATCH(100,International!O$3:O$2000,1,1)+$CA6)=""),NA(),INDEX(International!O$3:O$2000,_xlfn.XMATCH(100,International!O$3:O$2000,1,1)+$CA6)), NA())</f>
        <v>#N/A</v>
      </c>
      <c r="DB6" s="1" t="e">
        <f t="shared" si="15"/>
        <v>#N/A</v>
      </c>
      <c r="DC6" s="1" t="e">
        <f>IF(OR(ISNA($A6),$AK6&lt;100),NA(),IF($CA6=0,0,FLOOR((DA6-_xlfn.XLOOKUP(_xlfn.AGGREGATE(5,6,$CA$3:$CA1957),$CA$3:$CA$2000,DA$3:DA$2000,1,1))/_xlfn.XLOOKUP($CA6,$CA$3:$CA$2000,$CA$3:$CA$2000,1,1), 1)))</f>
        <v>#N/A</v>
      </c>
      <c r="DD6" s="1" t="e">
        <f t="shared" si="61"/>
        <v>#N/A</v>
      </c>
      <c r="DE6" s="1" t="e" cm="1">
        <f t="array" ref="DE6">IFERROR(IF(OR(ISNA($A6),$AK6&lt;100,INDEX(International!S$3:S$2000,_xlfn.XMATCH(100,International!S$3:S$2000,1,1)+$CA6)=""),NA(),INDEX(International!S$3:S$2000,_xlfn.XMATCH(100,International!S$3:S$2000,1,1)+$CA6)), NA())</f>
        <v>#N/A</v>
      </c>
      <c r="DF6" s="1" t="e">
        <f t="shared" si="16"/>
        <v>#N/A</v>
      </c>
      <c r="DG6" s="1" t="e">
        <f>IF(OR(ISNA($A6),$AK6&lt;100),NA(),IF($CA6=0,0,FLOOR((DE6-_xlfn.XLOOKUP(_xlfn.AGGREGATE(5,6,$CA$3:$CA1957),$CA$3:$CA$2000,DE$3:DE$2000,1,1))/_xlfn.XLOOKUP($CA6,$CA$3:$CA$2000,$CA$3:$CA$2000,1,1), 1)))</f>
        <v>#N/A</v>
      </c>
      <c r="DH6" s="1" t="e">
        <f t="shared" si="62"/>
        <v>#N/A</v>
      </c>
      <c r="DI6" s="1" t="e" cm="1">
        <f t="array" ref="DI6">IFERROR(IF(OR(ISNA($A6),$AK6&lt;100,INDEX(International!W$3:W$2000,_xlfn.XMATCH(100,International!W$3:W$2000,1,1)+$CA6)=""),NA(),INDEX(International!W$3:W$2000,_xlfn.XMATCH(100,International!W$3:W$2000,1,1)+$CA6)), NA())</f>
        <v>#N/A</v>
      </c>
      <c r="DJ6" s="1" t="e">
        <f t="shared" si="17"/>
        <v>#N/A</v>
      </c>
      <c r="DK6" s="1" t="e">
        <f>IF(OR(ISNA($A6),$AK6&lt;100),NA(),IF($CA6=0,0,FLOOR((DI6-_xlfn.XLOOKUP(_xlfn.AGGREGATE(5,6,$CA$3:$CA1957),$CA$3:$CA$2000,DI$3:DI$2000,1,1))/_xlfn.XLOOKUP($CA6,$CA$3:$CA$2000,$CA$3:$CA$2000,1,1), 1)))</f>
        <v>#N/A</v>
      </c>
      <c r="DL6" s="1" t="e">
        <f t="shared" si="63"/>
        <v>#N/A</v>
      </c>
      <c r="DM6" s="1" t="e" cm="1">
        <f t="array" ref="DM6">IFERROR(IF(OR(ISNA($A6),$AK6&lt;100,INDEX(International!AA$3:AA$2000,_xlfn.XMATCH(100,International!AA$3:AA$2000,1,1)+$CA6)=""),NA(),INDEX(International!AA$3:AA$2000,_xlfn.XMATCH(100,International!AA$3:AA$2000,1,1)+$CA6)), NA())</f>
        <v>#N/A</v>
      </c>
      <c r="DN6" s="1" t="e">
        <f t="shared" si="18"/>
        <v>#N/A</v>
      </c>
      <c r="DO6" s="1" t="e">
        <f>IF(OR(ISNA($A6),$AK6&lt;100),NA(),IF($CA6=0,0,FLOOR((DM6-_xlfn.XLOOKUP(_xlfn.AGGREGATE(5,6,$CA$3:$CA1957),$CA$3:$CA$2000,DM$3:DM$2000,1,1))/_xlfn.XLOOKUP($CA6,$CA$3:$CA$2000,$CA$3:$CA$2000,1,1), 1)))</f>
        <v>#N/A</v>
      </c>
      <c r="DP6" s="1" t="e">
        <f t="shared" si="64"/>
        <v>#N/A</v>
      </c>
      <c r="DQ6" s="1" t="e" cm="1">
        <f t="array" ref="DQ6">IFERROR(IF(OR(ISNA($A6),$AK6&lt;100,INDEX(International!AE$3:AE$2000,_xlfn.XMATCH(100,International!AE$3:AE$2000,1,1)+$CA6)=""),NA(),INDEX(International!AE$3:AE$2000,_xlfn.XMATCH(100,International!AE$3:AE$2000,1,1)+$CA6)), NA())</f>
        <v>#N/A</v>
      </c>
      <c r="DR6" s="1" t="e">
        <f t="shared" si="19"/>
        <v>#N/A</v>
      </c>
      <c r="DS6" s="1" t="e">
        <f>IF(OR(ISNA($A6),$AK6&lt;100),NA(),IF($CA6=0,0,FLOOR((DQ6-_xlfn.XLOOKUP(_xlfn.AGGREGATE(5,6,$CA$3:$CA1957),$CA$3:$CA$2000,DQ$3:DQ$2000,1,1))/_xlfn.XLOOKUP($CA6,$CA$3:$CA$2000,$CA$3:$CA$2000,1,1), 1)))</f>
        <v>#N/A</v>
      </c>
      <c r="DT6" s="1" t="e">
        <f t="shared" si="65"/>
        <v>#N/A</v>
      </c>
      <c r="DU6" s="1">
        <f t="shared" si="20"/>
        <v>3</v>
      </c>
      <c r="DV6" s="1" cm="1">
        <f t="array" ref="DV6">IFERROR(IF(ISNA($A6),NA(),INDEX(B$3:B$2000,_xlfn.XMATCH(Configuration!$B$12,B$3:B$2000,1,1)+ROW()-ROW($A$3))-0), NA())</f>
        <v>102</v>
      </c>
      <c r="DW6" s="1" cm="1">
        <f t="array" ref="DW6">IFERROR(IF(ISNA($A6),NA(),INDEX(F$3:F$2000,_xlfn.XMATCH(Configuration!$B$12,F$3:F$2000,1,1)+ROW()-ROW($A$3))-0), NA())</f>
        <v>210</v>
      </c>
      <c r="DX6" s="1" t="e" cm="1">
        <f t="array" ref="DX6">IFERROR(IF(ISNA($A6),NA(),INDEX(J$3:J$2000,_xlfn.XMATCH(Configuration!$B$12,J$3:J$2000,1,1)+ROW()-ROW($A$3))-0), NA())</f>
        <v>#N/A</v>
      </c>
      <c r="DY6" s="1" cm="1">
        <f t="array" ref="DY6">IFERROR(IF(ISNA($A6),NA(),INDEX(N$3:N$2000,_xlfn.XMATCH(Configuration!$B$12,N$3:N$2000,1,1)+ROW()-ROW($A$3))-0), NA())</f>
        <v>259</v>
      </c>
      <c r="DZ6" s="1" cm="1">
        <f t="array" ref="DZ6">IFERROR(IF(ISNA($A6),NA(),INDEX(R$3:R$2000,_xlfn.XMATCH(Configuration!$B$12,R$3:R$2000,1,1)+ROW()-ROW($A$3))-0), NA())</f>
        <v>197</v>
      </c>
      <c r="EA6" s="1" cm="1">
        <f t="array" ref="EA6">IFERROR(IF(ISNA($A6),NA(),INDEX(V$3:V$2000,_xlfn.XMATCH(Configuration!$B$12,V$3:V$2000,1,1)+ROW()-ROW($A$3))-0), NA())</f>
        <v>133</v>
      </c>
      <c r="EB6" s="1" cm="1">
        <f t="array" ref="EB6">IFERROR(IF(ISNA($A6),NA(),INDEX(Z$3:Z$2000,_xlfn.XMATCH(Configuration!$B$12,Z$3:Z$2000,1,1)+ROW()-ROW($A$3))-0), NA())</f>
        <v>229</v>
      </c>
      <c r="EC6" s="1" cm="1">
        <f t="array" ref="EC6">IFERROR(IF(ISNA($A6),NA(),INDEX(AD$3:AD$2000,_xlfn.XMATCH(Configuration!$B$12,AD$3:AD$2000,1,1)+ROW()-ROW($A$3))-0), NA())</f>
        <v>205</v>
      </c>
      <c r="ED6" s="1">
        <f t="shared" si="21"/>
        <v>3</v>
      </c>
      <c r="EE6" s="1">
        <f t="shared" ca="1" si="66"/>
        <v>800</v>
      </c>
      <c r="EF6" s="1">
        <f t="shared" ca="1" si="67"/>
        <v>282</v>
      </c>
      <c r="EG6" s="1">
        <f t="shared" ca="1" si="68"/>
        <v>200</v>
      </c>
      <c r="EH6" s="1">
        <f t="shared" ca="1" si="69"/>
        <v>168</v>
      </c>
      <c r="EI6" s="1">
        <f t="shared" ca="1" si="70"/>
        <v>150</v>
      </c>
      <c r="EJ6" s="1">
        <f t="shared" ca="1" si="71"/>
        <v>140</v>
      </c>
      <c r="EK6" s="1">
        <f t="shared" ca="1" si="72"/>
        <v>134</v>
      </c>
      <c r="EL6" s="1" cm="1">
        <f t="array" aca="1" ref="EL6" ca="1">IFERROR(IF(ISNA($ED6),NA(),IF(FLOOR((2^(($ED6+LOOKUP(2, 1/(ISNA(EP$3:EP$2000)+ISBLANK(EP$3:EP$300)-1),EP$3:EP$2000)*LOG(100)/LOG(2))/LOOKUP(2, 1/(ISNA(EP$3:EP$2000)+ISBLANK(EP$3:EP$300)-1),EP$3:EP$2000))),2)&gt;_xlfn.AGGREGATE(4,6,$EN$3:$GC$2000)+2000,NA(),FLOOR((2^(($ED6+LOOKUP(2, 1/(ISNA(EP$3:EP$2000)+ISBLANK(EP$3:EP$300)-1),EP$3:EP$2000)*LOG(100)/LOG(2))/LOOKUP(2, 1/(ISNA(EP$3:EP$2000)+ISBLANK(EP$3:EP$300)-1),EP$3:EP$2000))),2))),NA())</f>
        <v>116</v>
      </c>
      <c r="EM6" s="1" cm="1">
        <f t="array" ref="EM6">IF(ISNA($ED6),NA(),FLOOR(EN$3+(LOOKUP(2, 1/(ISNA(EN$3:EN$2000)+ISBLANK(EN$3:EN$300)-1),EN$3:EN$2000)-EN$3)/LOOKUP(2, 1/(ISNA(EN$3:EN$2000)+ISBLANK(EN$3:EN$300)-1),ED$3:ED$2000)*ED6, 1))</f>
        <v>380</v>
      </c>
      <c r="EN6" s="1" cm="1">
        <f t="array" ref="EN6">IFERROR(IF(ISNA($A6),NA(),INDEX(AK$3:AK$2000,_xlfn.XMATCH(100,AK$3:AK$2000,1,1)+ROW()-ROW($A$3))-0), NA())</f>
        <v>199</v>
      </c>
      <c r="EO6" s="1" cm="1">
        <f t="array" aca="1" ref="EO6" ca="1">IFERROR(IF(ISNA($A6),NA(),INDEX(BD$3:BD$2000,_xlfn.XMATCH(100,AK$3:AK$2000,1,1)+ROW()-ROW($A$3))-0), NA())</f>
        <v>19.285714285714285</v>
      </c>
      <c r="EP6" s="1">
        <f t="shared" si="73"/>
        <v>3.0218527372757253</v>
      </c>
      <c r="EQ6" s="1">
        <f t="shared" si="74"/>
        <v>28</v>
      </c>
      <c r="ER6" s="1">
        <f t="shared" si="75"/>
        <v>3.0044116266582339</v>
      </c>
      <c r="ES6" s="1" cm="1">
        <f t="array" ref="ES6">IFERROR(IF(OR(ISNA($A6),INDEX(International!C$3:C$2000,_xlfn.XMATCH(100,International!C$3:C$2000,1,1)+ROW()-ROW($A$3))=""),NA(),INDEX(International!C$3:C$2000,_xlfn.XMATCH(100,International!C$3:C$2000,1,1)+ROW()-ROW($A$3))), NA())</f>
        <v>239</v>
      </c>
      <c r="ET6" s="1" cm="1">
        <f t="array" aca="1" ref="ET6" ca="1">IFERROR(IF(ISNA($A6),NA(),INDEX(International!E$3:E$2000,_xlfn.XMATCH(100,International!C$3:C$2000,1,1)+ROW()-ROW($A$3))-0), NA())</f>
        <v>33</v>
      </c>
      <c r="EU6" s="1">
        <f t="shared" si="76"/>
        <v>2.3866146845135878</v>
      </c>
      <c r="EV6" s="1">
        <f t="shared" si="77"/>
        <v>43</v>
      </c>
      <c r="EW6" s="1">
        <f t="shared" si="78"/>
        <v>3.8908898277439397</v>
      </c>
      <c r="EX6" s="1" cm="1">
        <f t="array" ref="EX6">IFERROR(IF(OR(ISNA($A6),INDEX(International!G$3:G$2000,_xlfn.XMATCH(100,International!G$3:G$2000,1,1)+ROW()-ROW($A$3))=""),NA(),INDEX(International!G$3:G$2000,_xlfn.XMATCH(100,International!G$3:G$2000,1,1)+ROW()-ROW($A$3))-0), NA())</f>
        <v>801</v>
      </c>
      <c r="EY6" s="1" cm="1">
        <f t="array" aca="1" ref="EY6" ca="1">IFERROR(IF(ISNA($A6),NA(),INDEX(International!I$3:I$2000,_xlfn.XMATCH(100,International!G$3:G$2000,1,1)+ROW()-ROW($A$3))-0), NA())</f>
        <v>111.14285714285714</v>
      </c>
      <c r="EZ6" s="1">
        <f t="shared" si="79"/>
        <v>0.99939961313627235</v>
      </c>
      <c r="FA6" s="1">
        <f t="shared" si="80"/>
        <v>179</v>
      </c>
      <c r="FB6" s="1">
        <f t="shared" si="81"/>
        <v>2.6231859109206592</v>
      </c>
      <c r="FC6" s="1" cm="1">
        <f t="array" ref="FC6">IFERROR(IF(OR(ISNA($A6),INDEX(International!K$3:K$2000,_xlfn.XMATCH(100,International!K$3:K$2000,1,1)+ROW()-ROW($A$3))=""),NA(),INDEX(International!K$3:K$2000,_xlfn.XMATCH(100,International!K$3:K$2000,1,1)+ROW()-ROW($A$3))), NA())</f>
        <v>204</v>
      </c>
      <c r="FD6" s="1" cm="1">
        <f t="array" aca="1" ref="FD6" ca="1">IFERROR(IF(ISNA($A6),NA(),INDEX(International!M$3:M$2000,_xlfn.XMATCH(100,International!K$3:K$2000,1,1)+ROW()-ROW($A$3))-0), NA())</f>
        <v>27.142857142857142</v>
      </c>
      <c r="FE6" s="1">
        <f t="shared" si="82"/>
        <v>2.9166731216785347</v>
      </c>
      <c r="FF6" s="1">
        <f t="shared" si="83"/>
        <v>34</v>
      </c>
      <c r="FG6" s="1">
        <f t="shared" si="84"/>
        <v>10.526702071155716</v>
      </c>
      <c r="FH6" s="1" cm="1">
        <f t="array" ref="FH6">IFERROR(IF(OR(ISNA($A6),INDEX(International!O$3:O$2000,_xlfn.XMATCH(100,International!O$3:O$2000,1,1)+ROW()-ROW($A$3))=""),NA(),INDEX(International!O$3:O$2000,_xlfn.XMATCH(100,International!O$3:O$2000,1,1)+ROW()-ROW($A$3))-0), NA())</f>
        <v>453</v>
      </c>
      <c r="FI6" s="1" cm="1">
        <f t="array" aca="1" ref="FI6" ca="1">IFERROR(IF(ISNA($A6),NA(),INDEX(International!Q$3:Q$2000,_xlfn.XMATCH(100,International!O$3:O$2000,1,1)+ROW()-ROW($A$3))-0), NA())</f>
        <v>64.285714285714292</v>
      </c>
      <c r="FJ6" s="1">
        <f t="shared" si="85"/>
        <v>1.3764555126372393</v>
      </c>
      <c r="FK6" s="1">
        <f t="shared" si="86"/>
        <v>99</v>
      </c>
      <c r="FL6" s="1">
        <f t="shared" si="87"/>
        <v>2.0306615190159216</v>
      </c>
      <c r="FM6" s="1" cm="1">
        <f t="array" ref="FM6">IFERROR(IF(OR(ISNA($A6),INDEX(International!S$3:S$2000,_xlfn.XMATCH(100,International!S$3:S$2000,1,1)+ROW()-ROW($A$3))=""),NA(),INDEX(International!S$3:S$2000,_xlfn.XMATCH(100,International!S$3:S$2000,1,1)+ROW()-ROW($A$3))-0), NA())</f>
        <v>602</v>
      </c>
      <c r="FN6" s="1" cm="1">
        <f t="array" aca="1" ref="FN6" ca="1">IFERROR(IF(ISNA($A6),NA(),INDEX(International!U$3:U$2000,_xlfn.XMATCH(100,International!S$3:S$2000,1,1)+ROW()-ROW($A$3))-0), NA())</f>
        <v>81.857142857142861</v>
      </c>
      <c r="FO6" s="1">
        <f t="shared" si="88"/>
        <v>1.1584069414356533</v>
      </c>
      <c r="FP6" s="1">
        <f t="shared" si="89"/>
        <v>166</v>
      </c>
      <c r="FQ6" s="1">
        <f t="shared" si="90"/>
        <v>2.1035074508624181</v>
      </c>
      <c r="FR6" s="1" cm="1">
        <f t="array" ref="FR6">IFERROR(IF(OR(ISNA($A6),INDEX(International!W$3:W$2000,_xlfn.XMATCH(100,International!W$3:W$2000,1,1)+ROW()-ROW($A$3))=""),NA(),INDEX(International!W$3:W$2000,_xlfn.XMATCH(100,International!W$3:W$2000,1,1)+ROW()-ROW($A$3))-0), NA())</f>
        <v>110</v>
      </c>
      <c r="FS6" s="1" cm="1">
        <f t="array" aca="1" ref="FS6" ca="1">IFERROR(IF(ISNA($A6),NA(),INDEX(International!Y$3:Y$2000,_xlfn.XMATCH(100,International!W$3:W$2000,1,1)+ROW()-ROW($A$3))-0), NA())</f>
        <v>2.7142857142857144</v>
      </c>
      <c r="FT6" s="1">
        <f t="shared" si="91"/>
        <v>21.817622692025136</v>
      </c>
      <c r="FU6" s="1">
        <f t="shared" si="92"/>
        <v>2</v>
      </c>
      <c r="FV6" s="1">
        <f t="shared" si="93"/>
        <v>37.775461458653254</v>
      </c>
      <c r="FW6" s="1" cm="1">
        <f t="array" ref="FW6">IFERROR(IF(OR(ISNA($A6),INDEX(International!AA$3:AA$2000,_xlfn.XMATCH(100,International!AA$3:AA$2000,1,1)+ROW()-ROW($A$3))=""),NA(),INDEX(International!AA$3:AA$2000,_xlfn.XMATCH(100,International!AA$3:AA$2000,1,1)+ROW()-ROW($A$3))-0), NA())</f>
        <v>273</v>
      </c>
      <c r="FX6" s="1" cm="1">
        <f t="array" aca="1" ref="FX6" ca="1">IFERROR(IF(ISNA($A6),NA(),INDEX(International!AC$3:AC$2000,_xlfn.XMATCH(100,International!AA$3:AA$2000,1,1)+ROW()-ROW($A$3))-0), NA())</f>
        <v>33.857142857142854</v>
      </c>
      <c r="FY6" s="1">
        <f t="shared" si="94"/>
        <v>2.0705349096699623</v>
      </c>
      <c r="FZ6" s="1">
        <f t="shared" si="95"/>
        <v>52</v>
      </c>
      <c r="GA6" s="1">
        <f t="shared" si="96"/>
        <v>2.4614983884256825</v>
      </c>
      <c r="GB6" s="1" cm="1">
        <f t="array" ref="GB6">IFERROR(IF(OR(ISNA($A6),INDEX(International!AE$3:AE$2000,_xlfn.XMATCH(100,International!AE$3:AE$2000,1,1)+ROW()-ROW($A$3))=""),NA(),INDEX(International!AE$3:AE$2000,_xlfn.XMATCH(100,International!AE$3:AE$2000,1,1)+ROW()-ROW($A$3))-0), NA())</f>
        <v>267</v>
      </c>
      <c r="GC6" s="1" cm="1">
        <f t="array" aca="1" ref="GC6" ca="1">IFERROR(IF(ISNA($A6),NA(),INDEX(International!AG$3:AG$2000,_xlfn.XMATCH(100,International!AE$3:AE$2000,1,1)+ROW()-ROW($A$3))-0), NA())</f>
        <v>29.571428571428573</v>
      </c>
      <c r="GD6" s="1">
        <f t="shared" si="97"/>
        <v>2.117388375872205</v>
      </c>
      <c r="GE6" s="1">
        <f t="shared" si="98"/>
        <v>49</v>
      </c>
      <c r="GF6" s="1">
        <f t="shared" si="99"/>
        <v>3.497617939249797</v>
      </c>
    </row>
    <row r="7" spans="1:188" x14ac:dyDescent="0.2">
      <c r="A7" s="4">
        <f>IF(OR(Daily!$A7="",Daily!$B7="*"),NA(),Daily!A7)</f>
        <v>43858</v>
      </c>
      <c r="B7" s="1">
        <f>IF(_xlfn.IFNA($A7,"")="","",Daily!C7+IF(ROW()&gt;ROW($A$3),B6,0))</f>
        <v>0</v>
      </c>
      <c r="C7" s="1">
        <f>IF(_xlfn.IFNA($A7,"")="","",Daily!D7+IF(ROW()&gt;ROW($A$3),C6,0))</f>
        <v>0</v>
      </c>
      <c r="D7" s="1">
        <f>IF(_xlfn.IFNA($A7,"")="","",Daily!E7+IF(ROW()&gt;ROW($A$3),D6,0))</f>
        <v>0</v>
      </c>
      <c r="E7" s="1">
        <f t="shared" si="22"/>
        <v>0</v>
      </c>
      <c r="F7" s="1">
        <f>IF(_xlfn.IFNA($A7,"")="","",Daily!F7+IF(ROW()&gt;ROW($A$3),F6,0))</f>
        <v>4</v>
      </c>
      <c r="G7" s="1">
        <f>IF(_xlfn.IFNA($A7,"")="","",Daily!G7+IF(ROW()&gt;ROW($A$3),G6,0))</f>
        <v>0</v>
      </c>
      <c r="H7" s="1">
        <f>IF(_xlfn.IFNA($A7,"")="","",Daily!H7+IF(ROW()&gt;ROW($A$3),H6,0))</f>
        <v>0</v>
      </c>
      <c r="I7" s="1">
        <f t="shared" si="23"/>
        <v>4</v>
      </c>
      <c r="J7" s="1">
        <f>IF(_xlfn.IFNA($A7,"")="","",Daily!I7+IF(ROW()&gt;ROW($A$3),J6,0))</f>
        <v>0</v>
      </c>
      <c r="K7" s="1">
        <f>IF(_xlfn.IFNA($A7,"")="","",Daily!J7+IF(ROW()&gt;ROW($A$3),K6,0))</f>
        <v>0</v>
      </c>
      <c r="L7" s="1">
        <f>IF(_xlfn.IFNA($A7,"")="","",Daily!K7+IF(ROW()&gt;ROW($A$3),L6,0))</f>
        <v>0</v>
      </c>
      <c r="M7" s="1">
        <f t="shared" si="24"/>
        <v>0</v>
      </c>
      <c r="N7" s="1">
        <f>IF(_xlfn.IFNA($A7,"")="","",Daily!L7+IF(ROW()&gt;ROW($A$3),N6,0))</f>
        <v>0</v>
      </c>
      <c r="O7" s="1">
        <f>IF(_xlfn.IFNA($A7,"")="","",Daily!M7+IF(ROW()&gt;ROW($A$3),O6,0))</f>
        <v>0</v>
      </c>
      <c r="P7" s="1">
        <f>IF(_xlfn.IFNA($A7,"")="","",Daily!N7+IF(ROW()&gt;ROW($A$3),P6,0))</f>
        <v>0</v>
      </c>
      <c r="Q7" s="1">
        <f t="shared" si="25"/>
        <v>0</v>
      </c>
      <c r="R7" s="1">
        <f>IF(_xlfn.IFNA($A7,"")="","",Daily!O7+IF(ROW()&gt;ROW($A$3),R6,0))</f>
        <v>0</v>
      </c>
      <c r="S7" s="1">
        <f>IF(_xlfn.IFNA($A7,"")="","",Daily!P7+IF(ROW()&gt;ROW($A$3),S6,0))</f>
        <v>0</v>
      </c>
      <c r="T7" s="1">
        <f>IF(_xlfn.IFNA($A7,"")="","",Daily!Q7+IF(ROW()&gt;ROW($A$3),T6,0))</f>
        <v>0</v>
      </c>
      <c r="U7" s="1">
        <f t="shared" si="26"/>
        <v>0</v>
      </c>
      <c r="V7" s="1">
        <f>IF(_xlfn.IFNA($A7,"")="","",Daily!R7+IF(ROW()&gt;ROW($A$3),V6,0))</f>
        <v>0</v>
      </c>
      <c r="W7" s="1">
        <f>IF(_xlfn.IFNA($A7,"")="","",Daily!S7+IF(ROW()&gt;ROW($A$3),W6,0))</f>
        <v>0</v>
      </c>
      <c r="X7" s="1">
        <f>IF(_xlfn.IFNA($A7,"")="","",Daily!T7+IF(ROW()&gt;ROW($A$3),X6,0))</f>
        <v>0</v>
      </c>
      <c r="Y7" s="1">
        <f t="shared" si="27"/>
        <v>0</v>
      </c>
      <c r="Z7" s="1">
        <f>IF(_xlfn.IFNA($A7,"")="","",Daily!U7+IF(ROW()&gt;ROW($A$3),Z6,0))</f>
        <v>1</v>
      </c>
      <c r="AA7" s="1">
        <f>IF(_xlfn.IFNA($A7,"")="","",Daily!V7+IF(ROW()&gt;ROW($A$3),AA6,0))</f>
        <v>0</v>
      </c>
      <c r="AB7" s="1">
        <f>IF(_xlfn.IFNA($A7,"")="","",Daily!W7+IF(ROW()&gt;ROW($A$3),AB6,0))</f>
        <v>0</v>
      </c>
      <c r="AC7" s="1">
        <f t="shared" si="28"/>
        <v>1</v>
      </c>
      <c r="AD7" s="1">
        <f>IF(_xlfn.IFNA($A7,"")="","",Daily!X7+IF(ROW()&gt;ROW($A$3),AD6,0))</f>
        <v>0</v>
      </c>
      <c r="AE7" s="1">
        <f>IF(_xlfn.IFNA($A7,"")="","",Daily!Y7+IF(ROW()&gt;ROW($A$3),AE6,0))</f>
        <v>0</v>
      </c>
      <c r="AF7" s="1">
        <f>IF(_xlfn.IFNA($A7,"")="","",Daily!Z7+IF(ROW()&gt;ROW($A$3),AF6,0))</f>
        <v>0</v>
      </c>
      <c r="AG7" s="1">
        <f t="shared" si="29"/>
        <v>0</v>
      </c>
      <c r="AH7" s="1">
        <f>IF(_xlfn.IFNA($A7,"")="","",Daily!C7+Daily!F7+Daily!I7+Daily!O7+Daily!L7+Daily!R7+Daily!X7+Daily!U7)</f>
        <v>0</v>
      </c>
      <c r="AI7" s="1">
        <f>IF(_xlfn.IFNA($A7,"")="","",Daily!D7+Daily!G7+Daily!J7+Daily!P7+Daily!M7+Daily!S7+Daily!Y7+Daily!V7+Daily!AA7)</f>
        <v>0</v>
      </c>
      <c r="AJ7" s="1">
        <f>IF(_xlfn.IFNA($A7,"")="","",Daily!E7+Daily!H7+Daily!K7+Daily!Q7+Daily!N7+Daily!T7+Daily!Z7+Daily!W7)</f>
        <v>0</v>
      </c>
      <c r="AK7" s="1">
        <f t="shared" si="30"/>
        <v>5</v>
      </c>
      <c r="AL7" s="1">
        <f t="shared" si="31"/>
        <v>0</v>
      </c>
      <c r="AM7" s="1">
        <f t="shared" si="32"/>
        <v>0</v>
      </c>
      <c r="AN7" s="7">
        <f t="shared" si="33"/>
        <v>0</v>
      </c>
      <c r="AO7" s="1">
        <f t="shared" si="34"/>
        <v>5</v>
      </c>
      <c r="AP7" s="1">
        <f t="shared" si="35"/>
        <v>1</v>
      </c>
      <c r="AQ7" s="1">
        <f t="shared" si="36"/>
        <v>0</v>
      </c>
      <c r="AR7" s="1">
        <f t="shared" si="37"/>
        <v>0</v>
      </c>
      <c r="AS7" s="1">
        <f t="shared" si="38"/>
        <v>1</v>
      </c>
      <c r="AT7" s="10" t="str">
        <f t="shared" si="39"/>
        <v/>
      </c>
      <c r="AU7" s="10" t="str">
        <f t="shared" si="40"/>
        <v/>
      </c>
      <c r="AV7" s="10">
        <f t="shared" si="41"/>
        <v>0</v>
      </c>
      <c r="AW7" s="10">
        <f t="shared" si="42"/>
        <v>0.8</v>
      </c>
      <c r="AX7" s="10">
        <f t="shared" si="43"/>
        <v>0</v>
      </c>
      <c r="AY7" s="10">
        <f t="shared" si="44"/>
        <v>0</v>
      </c>
      <c r="AZ7" s="10">
        <f t="shared" si="45"/>
        <v>0</v>
      </c>
      <c r="BA7" s="10">
        <f t="shared" si="46"/>
        <v>0</v>
      </c>
      <c r="BB7" s="10">
        <f t="shared" si="47"/>
        <v>0.2</v>
      </c>
      <c r="BC7" s="10">
        <f t="shared" si="48"/>
        <v>0</v>
      </c>
      <c r="BD7" s="8">
        <f t="shared" ca="1" si="49"/>
        <v>1</v>
      </c>
      <c r="BE7" s="9">
        <f t="shared" ca="1" si="50"/>
        <v>5</v>
      </c>
      <c r="BF7" s="10">
        <f t="shared" si="51"/>
        <v>0</v>
      </c>
      <c r="BG7" s="10">
        <f t="shared" si="52"/>
        <v>-1</v>
      </c>
      <c r="BH7" s="1">
        <f t="shared" si="53"/>
        <v>3</v>
      </c>
      <c r="BI7" s="1">
        <f t="shared" si="54"/>
        <v>4</v>
      </c>
      <c r="BJ7" s="8">
        <f>IF(_xlfn.IFNA($A7,"")="","",AK7/(Configuration!$B$1/1000000))</f>
        <v>0.19712745867222828</v>
      </c>
      <c r="BK7" s="1">
        <f>IF(OR(_xlfn.IFNA($A7,"")="", ROW()&lt;=ROW($A$3),MAX(International!$C$3:$C$2000)&lt;$AK7),"",$A7-_xlfn.XLOOKUP($AK7,International!$C$3:$C$2000,International!$A$3:$A$2000,NA(),1,1))</f>
        <v>-34</v>
      </c>
      <c r="BL7" s="1">
        <f>IF(OR(_xlfn.IFNA($A7,"")="", ROW()&lt;=ROW($A$3),MAX(International!$D$3:$D$2000)&lt;$BJ7),"",$A7-_xlfn.XLOOKUP($BJ7,International!$D$3:$D$2000,International!$A$3:$A$2000,NA(),1,1))</f>
        <v>-34</v>
      </c>
      <c r="BM7" s="1">
        <f>IF(OR(_xlfn.IFNA($A7,"")="", ROW()&lt;=ROW($A$3),MAX(International!$G$3:$G$2000)&lt;$AK7),"",$A7-_xlfn.XLOOKUP($AK7,International!$G$3:$G$2000,International!$A$3:$A$2000,NA(),1,1))</f>
        <v>-35</v>
      </c>
      <c r="BN7" s="1">
        <f>IF(OR(_xlfn.IFNA($A7,"")="", ROW()&lt;=ROW($A$3),MAX(International!$H$3:$H$2000)&lt;$BJ7),"",$A7-_xlfn.XLOOKUP($BJ7,International!$H$3:$H$2000,International!$A$3:$A$2000,NA(),1,1))</f>
        <v>-32</v>
      </c>
      <c r="BO7" s="1">
        <f>IF(OR(_xlfn.IFNA($A7,"")="", ROW()&lt;=ROW($A$3),MAX(International!$K$3:$K$2000)&lt;$AK7),"",$A7-_xlfn.XLOOKUP($AK7,International!$K$3:$K$2000,International!$A$3:$A$2000,NA(),1,1))</f>
        <v>-1</v>
      </c>
      <c r="BP7" s="1">
        <f>IF(OR(_xlfn.IFNA($A7,"")="", ROW()&lt;=ROW($A$3),MAX(International!$L$3:$L$2000)&lt;$BJ7),"",$A7-_xlfn.XLOOKUP($BJ7,International!$L$3:$L$2000,International!$A$3:$A$2000,NA(),1,1))</f>
        <v>-28</v>
      </c>
      <c r="BQ7" s="1">
        <f>IF(OR(_xlfn.IFNA($A7,"")="", ROW()&lt;=ROW($A$3),MAX(International!$O$3:$O$2000)&lt;$AK7),"",$A7-_xlfn.XLOOKUP($AK7,International!$O$3:$O$2000,International!$A$3:$A$2000,NA(),1,1))</f>
        <v>-24</v>
      </c>
      <c r="BR7" s="1">
        <f>IF(OR(_xlfn.IFNA($A7,"")="", ROW()&lt;=ROW($A$3),MAX(International!$P$3:$P$2000)&lt;$BJ7),"",$A7-_xlfn.XLOOKUP($BJ7,International!$P$3:$P$2000,International!$A$3:$A$2000,NA(),1,1))</f>
        <v>-24</v>
      </c>
      <c r="BS7" s="1">
        <f>IF(OR(_xlfn.IFNA($A7,"")="", ROW()&lt;=ROW($A$3),MAX(International!$S$3:$S$2000)&lt;$AK7),"",$A7-_xlfn.XLOOKUP($AK7,International!$S$3:$S$2000,International!$A$3:$A$2000,NA(),1,1))</f>
        <v>-3</v>
      </c>
      <c r="BT7" s="1">
        <f>IF(OR(_xlfn.IFNA($A7,"")="", ROW()&lt;=ROW($A$3),MAX(International!$T$3:$T$2000)&lt;$BJ7),"",$A7-_xlfn.XLOOKUP($BJ7,International!$T$3:$T$2000,International!$A$3:$A$2000,NA(),1,1))</f>
        <v>-3</v>
      </c>
      <c r="BU7" s="1">
        <f>IF(OR(_xlfn.IFNA($A7,"")="", ROW()&lt;=ROW($A$3),MAX(International!$W$3:$W$2000)&lt;$AK7),"",$A7-_xlfn.XLOOKUP($AK7,International!$W$3:$W$2000,International!$A$3:$A$2000,NA(),1,1))</f>
        <v>1</v>
      </c>
      <c r="BV7" s="1">
        <f>IF(OR(_xlfn.IFNA($A7,"")="", ROW()&lt;=ROW($A$3),MAX(International!$X$3:$X$2000)&lt;$BJ7),"",$A7-_xlfn.XLOOKUP($BJ7,International!$X$3:$X$2000,International!$A$3:$A$2000,NA(),1,1))</f>
        <v>4</v>
      </c>
      <c r="BW7" s="1">
        <f>IF(OR(_xlfn.IFNA($A7,"")="", ROW()&lt;=ROW($A$3),MAX(International!$AA$3:$AA$2000)&lt;$AK7),"",$A7-_xlfn.XLOOKUP($AK7,International!$AA$3:$AA$2000,International!$A$3:$A$2000,NA(),1,1))</f>
        <v>-13</v>
      </c>
      <c r="BX7" s="1">
        <f>IF(OR(_xlfn.IFNA($A7,"")="", ROW()&lt;=ROW($A$3),MAX(International!$AB$3:$AB$2000)&lt;$BJ7),"",$A7-_xlfn.XLOOKUP($BJ7,International!$AB$3:$AB$2000,International!$A$3:$A$2000,NA(),1,1))</f>
        <v>-27</v>
      </c>
      <c r="BY7" s="1">
        <f>IF(OR(_xlfn.IFNA($A7,"")="", ROW()&lt;=ROW($A$3),MAX(International!$AE$3:$AE$2000)&lt;$AK7),"",$A7-_xlfn.XLOOKUP($AK7,International!$AE$3:$AE$2000,International!$A$3:$A$2000,NA(),1,1))</f>
        <v>2</v>
      </c>
      <c r="BZ7" s="1">
        <f>IF(OR(_xlfn.IFNA($A7,"")="", ROW()&lt;=ROW($A$3),MAX(International!$AF$3:$AF$2000)&lt;$BJ7),"",$A7-_xlfn.XLOOKUP($BJ7,International!$AF$3:$AF$2000,International!$A$3:$A$2000,NA(),1,1))</f>
        <v>-32</v>
      </c>
      <c r="CA7" s="1" t="e">
        <f t="shared" si="55"/>
        <v>#N/A</v>
      </c>
      <c r="CB7" s="1" t="e">
        <f t="shared" si="0"/>
        <v>#N/A</v>
      </c>
      <c r="CC7" s="1" t="e">
        <f t="shared" si="1"/>
        <v>#N/A</v>
      </c>
      <c r="CD7" s="1" t="e">
        <f t="shared" si="2"/>
        <v>#N/A</v>
      </c>
      <c r="CE7" s="1" t="e">
        <f t="shared" si="3"/>
        <v>#N/A</v>
      </c>
      <c r="CF7" s="1" t="e">
        <f t="shared" si="4"/>
        <v>#N/A</v>
      </c>
      <c r="CG7" s="1" t="e">
        <f t="shared" si="5"/>
        <v>#N/A</v>
      </c>
      <c r="CH7" s="1" t="e">
        <f t="shared" si="6"/>
        <v>#N/A</v>
      </c>
      <c r="CI7" s="1" t="e">
        <f t="shared" si="7"/>
        <v>#N/A</v>
      </c>
      <c r="CJ7" s="1" t="e">
        <f t="shared" si="8"/>
        <v>#N/A</v>
      </c>
      <c r="CK7" s="1" t="e">
        <f t="shared" si="56"/>
        <v>#N/A</v>
      </c>
      <c r="CL7" s="1" t="e">
        <f t="shared" si="9"/>
        <v>#N/A</v>
      </c>
      <c r="CM7" s="1" t="e">
        <f>IF(OR(ISNA($A7),$AK7&lt;100),NA(),IF($CA7=0,0,FLOOR((CK7-_xlfn.XLOOKUP(_xlfn.AGGREGATE(5,6,$CA$3:$CA1958),$CA$3:$CA$2000,CK$3:CK$2000,1,1))/_xlfn.XLOOKUP($CA7,$CA$3:$CA$2000,$CA$3:$CA$2000,1,1), 1)))</f>
        <v>#N/A</v>
      </c>
      <c r="CN7" s="1" t="e">
        <f t="shared" si="57"/>
        <v>#N/A</v>
      </c>
      <c r="CO7" s="1" t="e" cm="1">
        <f t="array" ref="CO7">IFERROR(IF(OR(ISNA($A7),$AK7&lt;100,INDEX(International!C$3:C$2000,_xlfn.XMATCH(100,International!C$3:C$2000,1,1)+$CA7)=""),NA(),INDEX(International!C$3:C$2000,_xlfn.XMATCH(100,International!C$3:C$2000,1,1)+$CA7)), NA())</f>
        <v>#N/A</v>
      </c>
      <c r="CP7" s="1" t="e">
        <f t="shared" si="11"/>
        <v>#N/A</v>
      </c>
      <c r="CQ7" s="1" t="e">
        <f>IF(OR(ISNA($A7),$AK7&lt;100),NA(),IF($CA7=0,0,FLOOR((CO7-_xlfn.XLOOKUP(_xlfn.AGGREGATE(5,6,$CA$3:$CA1958),$CA$3:$CA$2000,CO$3:CO$2000,1,1))/_xlfn.XLOOKUP($CA7,$CA$3:$CA$2000,$CA$3:$CA$2000,1,1), 1)))</f>
        <v>#N/A</v>
      </c>
      <c r="CR7" s="1" t="e">
        <f t="shared" si="58"/>
        <v>#N/A</v>
      </c>
      <c r="CS7" s="1" t="e" cm="1">
        <f t="array" ref="CS7">IFERROR(IF(OR(ISNA($A7),$AK7&lt;100,INDEX(International!G$3:G$2000,_xlfn.XMATCH(100,International!G$3:G$2000,1,1)+$CA7)=""),NA(),INDEX(International!G$3:G$2000,_xlfn.XMATCH(100,International!G$3:G$2000,1,1)+$CA7)), NA())</f>
        <v>#N/A</v>
      </c>
      <c r="CT7" s="1" t="e">
        <f t="shared" si="13"/>
        <v>#N/A</v>
      </c>
      <c r="CU7" s="1" t="e">
        <f>IF(OR(ISNA($A7),$AK7&lt;100),NA(),IF($CA7=0,0,FLOOR((CS7-_xlfn.XLOOKUP(_xlfn.AGGREGATE(5,6,$CA$3:$CA1958),$CA$3:$CA$2000,CS$3:CS$2000,1,1))/_xlfn.XLOOKUP($CA7,$CA$3:$CA$2000,$CA$3:$CA$2000,1,1), 1)))</f>
        <v>#N/A</v>
      </c>
      <c r="CV7" s="1" t="e">
        <f t="shared" si="59"/>
        <v>#N/A</v>
      </c>
      <c r="CW7" s="1" t="e" cm="1">
        <f t="array" ref="CW7">IFERROR(IF(OR(ISNA($A7),$AK7&lt;100,INDEX(International!K$3:K$2000,_xlfn.XMATCH(100,International!K$3:K$2000,1,1)+$CA7)=""),NA(),INDEX(International!K$3:K$2000,_xlfn.XMATCH(100,International!K$3:K$2000,1,1)+$CA7)), NA())</f>
        <v>#N/A</v>
      </c>
      <c r="CX7" s="1" t="e">
        <f t="shared" si="14"/>
        <v>#N/A</v>
      </c>
      <c r="CY7" s="1" t="e">
        <f>IF(OR(ISNA($A7),$AK7&lt;100),NA(),IF($CA7=0,0,FLOOR((CW7-_xlfn.XLOOKUP(_xlfn.AGGREGATE(5,6,$CA$3:$CA1958),$CA$3:$CA$2000,CW$3:CW$2000,1,1))/_xlfn.XLOOKUP($CA7,$CA$3:$CA$2000,$CA$3:$CA$2000,1,1), 1)))</f>
        <v>#N/A</v>
      </c>
      <c r="CZ7" s="1" t="e">
        <f t="shared" si="60"/>
        <v>#N/A</v>
      </c>
      <c r="DA7" s="1" t="e" cm="1">
        <f t="array" ref="DA7">IFERROR(IF(OR(ISNA($A7),$AK7&lt;100,INDEX(International!O$3:O$2000,_xlfn.XMATCH(100,International!O$3:O$2000,1,1)+$CA7)=""),NA(),INDEX(International!O$3:O$2000,_xlfn.XMATCH(100,International!O$3:O$2000,1,1)+$CA7)), NA())</f>
        <v>#N/A</v>
      </c>
      <c r="DB7" s="1" t="e">
        <f t="shared" si="15"/>
        <v>#N/A</v>
      </c>
      <c r="DC7" s="1" t="e">
        <f>IF(OR(ISNA($A7),$AK7&lt;100),NA(),IF($CA7=0,0,FLOOR((DA7-_xlfn.XLOOKUP(_xlfn.AGGREGATE(5,6,$CA$3:$CA1958),$CA$3:$CA$2000,DA$3:DA$2000,1,1))/_xlfn.XLOOKUP($CA7,$CA$3:$CA$2000,$CA$3:$CA$2000,1,1), 1)))</f>
        <v>#N/A</v>
      </c>
      <c r="DD7" s="1" t="e">
        <f t="shared" si="61"/>
        <v>#N/A</v>
      </c>
      <c r="DE7" s="1" t="e" cm="1">
        <f t="array" ref="DE7">IFERROR(IF(OR(ISNA($A7),$AK7&lt;100,INDEX(International!S$3:S$2000,_xlfn.XMATCH(100,International!S$3:S$2000,1,1)+$CA7)=""),NA(),INDEX(International!S$3:S$2000,_xlfn.XMATCH(100,International!S$3:S$2000,1,1)+$CA7)), NA())</f>
        <v>#N/A</v>
      </c>
      <c r="DF7" s="1" t="e">
        <f t="shared" si="16"/>
        <v>#N/A</v>
      </c>
      <c r="DG7" s="1" t="e">
        <f>IF(OR(ISNA($A7),$AK7&lt;100),NA(),IF($CA7=0,0,FLOOR((DE7-_xlfn.XLOOKUP(_xlfn.AGGREGATE(5,6,$CA$3:$CA1958),$CA$3:$CA$2000,DE$3:DE$2000,1,1))/_xlfn.XLOOKUP($CA7,$CA$3:$CA$2000,$CA$3:$CA$2000,1,1), 1)))</f>
        <v>#N/A</v>
      </c>
      <c r="DH7" s="1" t="e">
        <f t="shared" si="62"/>
        <v>#N/A</v>
      </c>
      <c r="DI7" s="1" t="e" cm="1">
        <f t="array" ref="DI7">IFERROR(IF(OR(ISNA($A7),$AK7&lt;100,INDEX(International!W$3:W$2000,_xlfn.XMATCH(100,International!W$3:W$2000,1,1)+$CA7)=""),NA(),INDEX(International!W$3:W$2000,_xlfn.XMATCH(100,International!W$3:W$2000,1,1)+$CA7)), NA())</f>
        <v>#N/A</v>
      </c>
      <c r="DJ7" s="1" t="e">
        <f t="shared" si="17"/>
        <v>#N/A</v>
      </c>
      <c r="DK7" s="1" t="e">
        <f>IF(OR(ISNA($A7),$AK7&lt;100),NA(),IF($CA7=0,0,FLOOR((DI7-_xlfn.XLOOKUP(_xlfn.AGGREGATE(5,6,$CA$3:$CA1958),$CA$3:$CA$2000,DI$3:DI$2000,1,1))/_xlfn.XLOOKUP($CA7,$CA$3:$CA$2000,$CA$3:$CA$2000,1,1), 1)))</f>
        <v>#N/A</v>
      </c>
      <c r="DL7" s="1" t="e">
        <f t="shared" si="63"/>
        <v>#N/A</v>
      </c>
      <c r="DM7" s="1" t="e" cm="1">
        <f t="array" ref="DM7">IFERROR(IF(OR(ISNA($A7),$AK7&lt;100,INDEX(International!AA$3:AA$2000,_xlfn.XMATCH(100,International!AA$3:AA$2000,1,1)+$CA7)=""),NA(),INDEX(International!AA$3:AA$2000,_xlfn.XMATCH(100,International!AA$3:AA$2000,1,1)+$CA7)), NA())</f>
        <v>#N/A</v>
      </c>
      <c r="DN7" s="1" t="e">
        <f t="shared" si="18"/>
        <v>#N/A</v>
      </c>
      <c r="DO7" s="1" t="e">
        <f>IF(OR(ISNA($A7),$AK7&lt;100),NA(),IF($CA7=0,0,FLOOR((DM7-_xlfn.XLOOKUP(_xlfn.AGGREGATE(5,6,$CA$3:$CA1958),$CA$3:$CA$2000,DM$3:DM$2000,1,1))/_xlfn.XLOOKUP($CA7,$CA$3:$CA$2000,$CA$3:$CA$2000,1,1), 1)))</f>
        <v>#N/A</v>
      </c>
      <c r="DP7" s="1" t="e">
        <f t="shared" si="64"/>
        <v>#N/A</v>
      </c>
      <c r="DQ7" s="1" t="e" cm="1">
        <f t="array" ref="DQ7">IFERROR(IF(OR(ISNA($A7),$AK7&lt;100,INDEX(International!AE$3:AE$2000,_xlfn.XMATCH(100,International!AE$3:AE$2000,1,1)+$CA7)=""),NA(),INDEX(International!AE$3:AE$2000,_xlfn.XMATCH(100,International!AE$3:AE$2000,1,1)+$CA7)), NA())</f>
        <v>#N/A</v>
      </c>
      <c r="DR7" s="1" t="e">
        <f t="shared" si="19"/>
        <v>#N/A</v>
      </c>
      <c r="DS7" s="1" t="e">
        <f>IF(OR(ISNA($A7),$AK7&lt;100),NA(),IF($CA7=0,0,FLOOR((DQ7-_xlfn.XLOOKUP(_xlfn.AGGREGATE(5,6,$CA$3:$CA1958),$CA$3:$CA$2000,DQ$3:DQ$2000,1,1))/_xlfn.XLOOKUP($CA7,$CA$3:$CA$2000,$CA$3:$CA$2000,1,1), 1)))</f>
        <v>#N/A</v>
      </c>
      <c r="DT7" s="1" t="e">
        <f t="shared" si="65"/>
        <v>#N/A</v>
      </c>
      <c r="DU7" s="1">
        <f t="shared" si="20"/>
        <v>4</v>
      </c>
      <c r="DV7" s="1" cm="1">
        <f t="array" ref="DV7">IFERROR(IF(ISNA($A7),NA(),INDEX(B$3:B$2000,_xlfn.XMATCH(Configuration!$B$12,B$3:B$2000,1,1)+ROW()-ROW($A$3))-0), NA())</f>
        <v>103</v>
      </c>
      <c r="DW7" s="1" cm="1">
        <f t="array" ref="DW7">IFERROR(IF(ISNA($A7),NA(),INDEX(F$3:F$2000,_xlfn.XMATCH(Configuration!$B$12,F$3:F$2000,1,1)+ROW()-ROW($A$3))-0), NA())</f>
        <v>267</v>
      </c>
      <c r="DX7" s="1" t="e" cm="1">
        <f t="array" ref="DX7">IFERROR(IF(ISNA($A7),NA(),INDEX(J$3:J$2000,_xlfn.XMATCH(Configuration!$B$12,J$3:J$2000,1,1)+ROW()-ROW($A$3))-0), NA())</f>
        <v>#N/A</v>
      </c>
      <c r="DY7" s="1" cm="1">
        <f t="array" ref="DY7">IFERROR(IF(ISNA($A7),NA(),INDEX(N$3:N$2000,_xlfn.XMATCH(Configuration!$B$12,N$3:N$2000,1,1)+ROW()-ROW($A$3))-0), NA())</f>
        <v>319</v>
      </c>
      <c r="DZ7" s="1" cm="1">
        <f t="array" ref="DZ7">IFERROR(IF(ISNA($A7),NA(),INDEX(R$3:R$2000,_xlfn.XMATCH(Configuration!$B$12,R$3:R$2000,1,1)+ROW()-ROW($A$3))-0), NA())</f>
        <v>235</v>
      </c>
      <c r="EA7" s="1" cm="1">
        <f t="array" ref="EA7">IFERROR(IF(ISNA($A7),NA(),INDEX(V$3:V$2000,_xlfn.XMATCH(Configuration!$B$12,V$3:V$2000,1,1)+ROW()-ROW($A$3))-0), NA())</f>
        <v>144</v>
      </c>
      <c r="EB7" s="1" cm="1">
        <f t="array" ref="EB7">IFERROR(IF(ISNA($A7),NA(),INDEX(Z$3:Z$2000,_xlfn.XMATCH(Configuration!$B$12,Z$3:Z$2000,1,1)+ROW()-ROW($A$3))-0), NA())</f>
        <v>296</v>
      </c>
      <c r="EC7" s="1" cm="1">
        <f t="array" ref="EC7">IFERROR(IF(ISNA($A7),NA(),INDEX(AD$3:AD$2000,_xlfn.XMATCH(Configuration!$B$12,AD$3:AD$2000,1,1)+ROW()-ROW($A$3))-0), NA())</f>
        <v>231</v>
      </c>
      <c r="ED7" s="1">
        <f t="shared" si="21"/>
        <v>4</v>
      </c>
      <c r="EE7" s="1">
        <f t="shared" ca="1" si="66"/>
        <v>1598</v>
      </c>
      <c r="EF7" s="1">
        <f t="shared" ca="1" si="67"/>
        <v>400</v>
      </c>
      <c r="EG7" s="1">
        <f t="shared" ca="1" si="68"/>
        <v>250</v>
      </c>
      <c r="EH7" s="1">
        <f t="shared" ca="1" si="69"/>
        <v>200</v>
      </c>
      <c r="EI7" s="1">
        <f t="shared" ca="1" si="70"/>
        <v>174</v>
      </c>
      <c r="EJ7" s="1">
        <f t="shared" ca="1" si="71"/>
        <v>158</v>
      </c>
      <c r="EK7" s="1">
        <f t="shared" ca="1" si="72"/>
        <v>148</v>
      </c>
      <c r="EL7" s="1" cm="1">
        <f t="array" aca="1" ref="EL7" ca="1">IFERROR(IF(ISNA($ED7),NA(),IF(FLOOR((2^(($ED7+LOOKUP(2, 1/(ISNA(EP$3:EP$2000)+ISBLANK(EP$3:EP$300)-1),EP$3:EP$2000)*LOG(100)/LOG(2))/LOOKUP(2, 1/(ISNA(EP$3:EP$2000)+ISBLANK(EP$3:EP$300)-1),EP$3:EP$2000))),2)&gt;_xlfn.AGGREGATE(4,6,$EN$3:$GC$2000)+2000,NA(),FLOOR((2^(($ED7+LOOKUP(2, 1/(ISNA(EP$3:EP$2000)+ISBLANK(EP$3:EP$300)-1),EP$3:EP$2000)*LOG(100)/LOG(2))/LOOKUP(2, 1/(ISNA(EP$3:EP$2000)+ISBLANK(EP$3:EP$300)-1),EP$3:EP$2000))),2))),NA())</f>
        <v>124</v>
      </c>
      <c r="EM7" s="1" cm="1">
        <f t="array" ref="EM7">IF(ISNA($ED7),NA(),FLOOR(EN$3+(LOOKUP(2, 1/(ISNA(EN$3:EN$2000)+ISBLANK(EN$3:EN$300)-1),EN$3:EN$2000)-EN$3)/LOOKUP(2, 1/(ISNA(EN$3:EN$2000)+ISBLANK(EN$3:EN$300)-1),ED$3:ED$2000)*ED7, 1))</f>
        <v>469</v>
      </c>
      <c r="EN7" s="1" cm="1">
        <f t="array" ref="EN7">IFERROR(IF(ISNA($A7),NA(),INDEX(AK$3:AK$2000,_xlfn.XMATCH(100,AK$3:AK$2000,1,1)+ROW()-ROW($A$3))-0), NA())</f>
        <v>250</v>
      </c>
      <c r="EO7" s="1" cm="1">
        <f t="array" aca="1" ref="EO7" ca="1">IFERROR(IF(ISNA($A7),NA(),INDEX(BD$3:BD$2000,_xlfn.XMATCH(100,AK$3:AK$2000,1,1)+ROW()-ROW($A$3))-0), NA())</f>
        <v>25.285714285714285</v>
      </c>
      <c r="EP7" s="1">
        <f t="shared" si="73"/>
        <v>3.0258831894641203</v>
      </c>
      <c r="EQ7" s="1">
        <f t="shared" si="74"/>
        <v>34</v>
      </c>
      <c r="ER7" s="1">
        <f t="shared" si="75"/>
        <v>3.0380393134687966</v>
      </c>
      <c r="ES7" s="1" cm="1">
        <f t="array" ref="ES7">IFERROR(IF(OR(ISNA($A7),INDEX(International!C$3:C$2000,_xlfn.XMATCH(100,International!C$3:C$2000,1,1)+ROW()-ROW($A$3))=""),NA(),INDEX(International!C$3:C$2000,_xlfn.XMATCH(100,International!C$3:C$2000,1,1)+ROW()-ROW($A$3))), NA())</f>
        <v>267</v>
      </c>
      <c r="ET7" s="1" cm="1">
        <f t="array" aca="1" ref="ET7" ca="1">IFERROR(IF(ISNA($A7),NA(),INDEX(International!E$3:E$2000,_xlfn.XMATCH(100,International!C$3:C$2000,1,1)+ROW()-ROW($A$3))-0), NA())</f>
        <v>36.285714285714285</v>
      </c>
      <c r="EU7" s="1">
        <f t="shared" si="76"/>
        <v>2.8231845011629404</v>
      </c>
      <c r="EV7" s="1">
        <f t="shared" si="77"/>
        <v>39</v>
      </c>
      <c r="EW7" s="1">
        <f t="shared" si="78"/>
        <v>6.2566819914149363</v>
      </c>
      <c r="EX7" s="1" cm="1">
        <f t="array" ref="EX7">IFERROR(IF(OR(ISNA($A7),INDEX(International!G$3:G$2000,_xlfn.XMATCH(100,International!G$3:G$2000,1,1)+ROW()-ROW($A$3))=""),NA(),INDEX(International!G$3:G$2000,_xlfn.XMATCH(100,International!G$3:G$2000,1,1)+ROW()-ROW($A$3))-0), NA())</f>
        <v>827</v>
      </c>
      <c r="EY7" s="1" cm="1">
        <f t="array" aca="1" ref="EY7" ca="1">IFERROR(IF(ISNA($A7),NA(),INDEX(International!I$3:I$2000,_xlfn.XMATCH(100,International!G$3:G$2000,1,1)+ROW()-ROW($A$3))-0), NA())</f>
        <v>114.85714285714286</v>
      </c>
      <c r="EZ7" s="1">
        <f t="shared" si="79"/>
        <v>1.3123844708498325</v>
      </c>
      <c r="FA7" s="1">
        <f t="shared" si="80"/>
        <v>141</v>
      </c>
      <c r="FB7" s="1">
        <f t="shared" si="81"/>
        <v>21.698993541058247</v>
      </c>
      <c r="FC7" s="1" cm="1">
        <f t="array" ref="FC7">IFERROR(IF(OR(ISNA($A7),INDEX(International!K$3:K$2000,_xlfn.XMATCH(100,International!K$3:K$2000,1,1)+ROW()-ROW($A$3))=""),NA(),INDEX(International!K$3:K$2000,_xlfn.XMATCH(100,International!K$3:K$2000,1,1)+ROW()-ROW($A$3))), NA())</f>
        <v>285</v>
      </c>
      <c r="FD7" s="1" cm="1">
        <f t="array" aca="1" ref="FD7" ca="1">IFERROR(IF(ISNA($A7),NA(),INDEX(International!M$3:M$2000,_xlfn.XMATCH(100,International!K$3:K$2000,1,1)+ROW()-ROW($A$3))-0), NA())</f>
        <v>38.142857142857146</v>
      </c>
      <c r="FE7" s="1">
        <f t="shared" si="82"/>
        <v>2.6473201931607968</v>
      </c>
      <c r="FF7" s="1">
        <f t="shared" si="83"/>
        <v>46</v>
      </c>
      <c r="FG7" s="1">
        <f t="shared" si="84"/>
        <v>2.0729995726343446</v>
      </c>
      <c r="FH7" s="1" cm="1">
        <f t="array" ref="FH7">IFERROR(IF(OR(ISNA($A7),INDEX(International!O$3:O$2000,_xlfn.XMATCH(100,International!O$3:O$2000,1,1)+ROW()-ROW($A$3))=""),NA(),INDEX(International!O$3:O$2000,_xlfn.XMATCH(100,International!O$3:O$2000,1,1)+ROW()-ROW($A$3))-0), NA())</f>
        <v>655</v>
      </c>
      <c r="FI7" s="1" cm="1">
        <f t="array" aca="1" ref="FI7" ca="1">IFERROR(IF(ISNA($A7),NA(),INDEX(International!Q$3:Q$2000,_xlfn.XMATCH(100,International!O$3:O$2000,1,1)+ROW()-ROW($A$3))-0), NA())</f>
        <v>93.142857142857139</v>
      </c>
      <c r="FJ7" s="1">
        <f t="shared" si="85"/>
        <v>1.4752010008168497</v>
      </c>
      <c r="FK7" s="1">
        <f t="shared" si="86"/>
        <v>125</v>
      </c>
      <c r="FL7" s="1">
        <f t="shared" si="87"/>
        <v>1.879756289612605</v>
      </c>
      <c r="FM7" s="1" cm="1">
        <f t="array" ref="FM7">IFERROR(IF(OR(ISNA($A7),INDEX(International!S$3:S$2000,_xlfn.XMATCH(100,International!S$3:S$2000,1,1)+ROW()-ROW($A$3))=""),NA(),INDEX(International!S$3:S$2000,_xlfn.XMATCH(100,International!S$3:S$2000,1,1)+ROW()-ROW($A$3))-0), NA())</f>
        <v>833</v>
      </c>
      <c r="FN7" s="1" cm="1">
        <f t="array" aca="1" ref="FN7" ca="1">IFERROR(IF(ISNA($A7),NA(),INDEX(International!U$3:U$2000,_xlfn.XMATCH(100,International!S$3:S$2000,1,1)+ROW()-ROW($A$3))-0), NA())</f>
        <v>114.71428571428571</v>
      </c>
      <c r="FO7" s="1">
        <f t="shared" si="88"/>
        <v>1.3079091080883234</v>
      </c>
      <c r="FP7" s="1">
        <f t="shared" si="89"/>
        <v>182</v>
      </c>
      <c r="FQ7" s="1">
        <f t="shared" si="90"/>
        <v>2.1342302399795625</v>
      </c>
      <c r="FR7" s="1" cm="1">
        <f t="array" ref="FR7">IFERROR(IF(OR(ISNA($A7),INDEX(International!W$3:W$2000,_xlfn.XMATCH(100,International!W$3:W$2000,1,1)+ROW()-ROW($A$3))=""),NA(),INDEX(International!W$3:W$2000,_xlfn.XMATCH(100,International!W$3:W$2000,1,1)+ROW()-ROW($A$3))-0), NA())</f>
        <v>110</v>
      </c>
      <c r="FS7" s="1" cm="1">
        <f t="array" aca="1" ref="FS7" ca="1">IFERROR(IF(ISNA($A7),NA(),INDEX(International!Y$3:Y$2000,_xlfn.XMATCH(100,International!W$3:W$2000,1,1)+ROW()-ROW($A$3))-0), NA())</f>
        <v>2.4285714285714284</v>
      </c>
      <c r="FT7" s="1">
        <f t="shared" si="91"/>
        <v>29.090163589366849</v>
      </c>
      <c r="FU7" s="1">
        <f t="shared" si="92"/>
        <v>2</v>
      </c>
      <c r="FV7" s="1">
        <f t="shared" si="93"/>
        <v>0</v>
      </c>
      <c r="FW7" s="1" cm="1">
        <f t="array" ref="FW7">IFERROR(IF(OR(ISNA($A7),INDEX(International!AA$3:AA$2000,_xlfn.XMATCH(100,International!AA$3:AA$2000,1,1)+ROW()-ROW($A$3))=""),NA(),INDEX(International!AA$3:AA$2000,_xlfn.XMATCH(100,International!AA$3:AA$2000,1,1)+ROW()-ROW($A$3))-0), NA())</f>
        <v>321</v>
      </c>
      <c r="FX7" s="1" cm="1">
        <f t="array" aca="1" ref="FX7" ca="1">IFERROR(IF(ISNA($A7),NA(),INDEX(International!AC$3:AC$2000,_xlfn.XMATCH(100,International!AA$3:AA$2000,1,1)+ROW()-ROW($A$3))-0), NA())</f>
        <v>40.142857142857146</v>
      </c>
      <c r="FY7" s="1">
        <f t="shared" si="94"/>
        <v>2.3773109951914906</v>
      </c>
      <c r="FZ7" s="1">
        <f t="shared" si="95"/>
        <v>51</v>
      </c>
      <c r="GA7" s="1">
        <f t="shared" si="96"/>
        <v>4.2794965525514641</v>
      </c>
      <c r="GB7" s="1" cm="1">
        <f t="array" ref="GB7">IFERROR(IF(OR(ISNA($A7),INDEX(International!AE$3:AE$2000,_xlfn.XMATCH(100,International!AE$3:AE$2000,1,1)+ROW()-ROW($A$3))=""),NA(),INDEX(International!AE$3:AE$2000,_xlfn.XMATCH(100,International!AE$3:AE$2000,1,1)+ROW()-ROW($A$3))-0), NA())</f>
        <v>403</v>
      </c>
      <c r="GC7" s="1" cm="1">
        <f t="array" aca="1" ref="GC7" ca="1">IFERROR(IF(ISNA($A7),NA(),INDEX(International!AG$3:AG$2000,_xlfn.XMATCH(100,International!AE$3:AE$2000,1,1)+ROW()-ROW($A$3))-0), NA())</f>
        <v>47.857142857142854</v>
      </c>
      <c r="GD7" s="1">
        <f t="shared" si="97"/>
        <v>1.9892779522198445</v>
      </c>
      <c r="GE7" s="1">
        <f t="shared" si="98"/>
        <v>71</v>
      </c>
      <c r="GF7" s="1">
        <f t="shared" si="99"/>
        <v>1.6836714768369838</v>
      </c>
    </row>
    <row r="8" spans="1:188" x14ac:dyDescent="0.2">
      <c r="A8" s="4">
        <f>IF(OR(Daily!$A8="",Daily!$B8="*"),NA(),Daily!A8)</f>
        <v>43859</v>
      </c>
      <c r="B8" s="1">
        <f>IF(_xlfn.IFNA($A8,"")="","",Daily!C8+IF(ROW()&gt;ROW($A$3),B7,0))</f>
        <v>0</v>
      </c>
      <c r="C8" s="1">
        <f>IF(_xlfn.IFNA($A8,"")="","",Daily!D8+IF(ROW()&gt;ROW($A$3),C7,0))</f>
        <v>0</v>
      </c>
      <c r="D8" s="1">
        <f>IF(_xlfn.IFNA($A8,"")="","",Daily!E8+IF(ROW()&gt;ROW($A$3),D7,0))</f>
        <v>0</v>
      </c>
      <c r="E8" s="1">
        <f t="shared" si="22"/>
        <v>0</v>
      </c>
      <c r="F8" s="1">
        <f>IF(_xlfn.IFNA($A8,"")="","",Daily!F8+IF(ROW()&gt;ROW($A$3),F7,0))</f>
        <v>4</v>
      </c>
      <c r="G8" s="1">
        <f>IF(_xlfn.IFNA($A8,"")="","",Daily!G8+IF(ROW()&gt;ROW($A$3),G7,0))</f>
        <v>0</v>
      </c>
      <c r="H8" s="1">
        <f>IF(_xlfn.IFNA($A8,"")="","",Daily!H8+IF(ROW()&gt;ROW($A$3),H7,0))</f>
        <v>0</v>
      </c>
      <c r="I8" s="1">
        <f t="shared" si="23"/>
        <v>4</v>
      </c>
      <c r="J8" s="1">
        <f>IF(_xlfn.IFNA($A8,"")="","",Daily!I8+IF(ROW()&gt;ROW($A$3),J7,0))</f>
        <v>0</v>
      </c>
      <c r="K8" s="1">
        <f>IF(_xlfn.IFNA($A8,"")="","",Daily!J8+IF(ROW()&gt;ROW($A$3),K7,0))</f>
        <v>0</v>
      </c>
      <c r="L8" s="1">
        <f>IF(_xlfn.IFNA($A8,"")="","",Daily!K8+IF(ROW()&gt;ROW($A$3),L7,0))</f>
        <v>0</v>
      </c>
      <c r="M8" s="1">
        <f t="shared" si="24"/>
        <v>0</v>
      </c>
      <c r="N8" s="1">
        <f>IF(_xlfn.IFNA($A8,"")="","",Daily!L8+IF(ROW()&gt;ROW($A$3),N7,0))</f>
        <v>1</v>
      </c>
      <c r="O8" s="1">
        <f>IF(_xlfn.IFNA($A8,"")="","",Daily!M8+IF(ROW()&gt;ROW($A$3),O7,0))</f>
        <v>0</v>
      </c>
      <c r="P8" s="1">
        <f>IF(_xlfn.IFNA($A8,"")="","",Daily!N8+IF(ROW()&gt;ROW($A$3),P7,0))</f>
        <v>0</v>
      </c>
      <c r="Q8" s="1">
        <f t="shared" si="25"/>
        <v>1</v>
      </c>
      <c r="R8" s="1">
        <f>IF(_xlfn.IFNA($A8,"")="","",Daily!O8+IF(ROW()&gt;ROW($A$3),R7,0))</f>
        <v>0</v>
      </c>
      <c r="S8" s="1">
        <f>IF(_xlfn.IFNA($A8,"")="","",Daily!P8+IF(ROW()&gt;ROW($A$3),S7,0))</f>
        <v>0</v>
      </c>
      <c r="T8" s="1">
        <f>IF(_xlfn.IFNA($A8,"")="","",Daily!Q8+IF(ROW()&gt;ROW($A$3),T7,0))</f>
        <v>0</v>
      </c>
      <c r="U8" s="1">
        <f t="shared" si="26"/>
        <v>0</v>
      </c>
      <c r="V8" s="1">
        <f>IF(_xlfn.IFNA($A8,"")="","",Daily!R8+IF(ROW()&gt;ROW($A$3),V7,0))</f>
        <v>0</v>
      </c>
      <c r="W8" s="1">
        <f>IF(_xlfn.IFNA($A8,"")="","",Daily!S8+IF(ROW()&gt;ROW($A$3),W7,0))</f>
        <v>0</v>
      </c>
      <c r="X8" s="1">
        <f>IF(_xlfn.IFNA($A8,"")="","",Daily!T8+IF(ROW()&gt;ROW($A$3),X7,0))</f>
        <v>0</v>
      </c>
      <c r="Y8" s="1">
        <f t="shared" si="27"/>
        <v>0</v>
      </c>
      <c r="Z8" s="1">
        <f>IF(_xlfn.IFNA($A8,"")="","",Daily!U8+IF(ROW()&gt;ROW($A$3),Z7,0))</f>
        <v>2</v>
      </c>
      <c r="AA8" s="1">
        <f>IF(_xlfn.IFNA($A8,"")="","",Daily!V8+IF(ROW()&gt;ROW($A$3),AA7,0))</f>
        <v>0</v>
      </c>
      <c r="AB8" s="1">
        <f>IF(_xlfn.IFNA($A8,"")="","",Daily!W8+IF(ROW()&gt;ROW($A$3),AB7,0))</f>
        <v>0</v>
      </c>
      <c r="AC8" s="1">
        <f t="shared" si="28"/>
        <v>2</v>
      </c>
      <c r="AD8" s="1">
        <f>IF(_xlfn.IFNA($A8,"")="","",Daily!X8+IF(ROW()&gt;ROW($A$3),AD7,0))</f>
        <v>0</v>
      </c>
      <c r="AE8" s="1">
        <f>IF(_xlfn.IFNA($A8,"")="","",Daily!Y8+IF(ROW()&gt;ROW($A$3),AE7,0))</f>
        <v>0</v>
      </c>
      <c r="AF8" s="1">
        <f>IF(_xlfn.IFNA($A8,"")="","",Daily!Z8+IF(ROW()&gt;ROW($A$3),AF7,0))</f>
        <v>0</v>
      </c>
      <c r="AG8" s="1">
        <f t="shared" si="29"/>
        <v>0</v>
      </c>
      <c r="AH8" s="1">
        <f>IF(_xlfn.IFNA($A8,"")="","",Daily!C8+Daily!F8+Daily!I8+Daily!O8+Daily!L8+Daily!R8+Daily!X8+Daily!U8)</f>
        <v>2</v>
      </c>
      <c r="AI8" s="1">
        <f>IF(_xlfn.IFNA($A8,"")="","",Daily!D8+Daily!G8+Daily!J8+Daily!P8+Daily!M8+Daily!S8+Daily!Y8+Daily!V8+Daily!AA8)</f>
        <v>0</v>
      </c>
      <c r="AJ8" s="1">
        <f>IF(_xlfn.IFNA($A8,"")="","",Daily!E8+Daily!H8+Daily!K8+Daily!Q8+Daily!N8+Daily!T8+Daily!Z8+Daily!W8)</f>
        <v>0</v>
      </c>
      <c r="AK8" s="1">
        <f t="shared" si="30"/>
        <v>7</v>
      </c>
      <c r="AL8" s="1">
        <f t="shared" si="31"/>
        <v>0</v>
      </c>
      <c r="AM8" s="1">
        <f t="shared" si="32"/>
        <v>0</v>
      </c>
      <c r="AN8" s="7">
        <f t="shared" si="33"/>
        <v>0</v>
      </c>
      <c r="AO8" s="1">
        <f t="shared" si="34"/>
        <v>7</v>
      </c>
      <c r="AP8" s="1">
        <f t="shared" si="35"/>
        <v>3</v>
      </c>
      <c r="AQ8" s="1">
        <f t="shared" si="36"/>
        <v>0</v>
      </c>
      <c r="AR8" s="1">
        <f t="shared" si="37"/>
        <v>0</v>
      </c>
      <c r="AS8" s="1">
        <f t="shared" si="38"/>
        <v>3</v>
      </c>
      <c r="AT8" s="10" t="str">
        <f t="shared" si="39"/>
        <v/>
      </c>
      <c r="AU8" s="10" t="str">
        <f t="shared" si="40"/>
        <v/>
      </c>
      <c r="AV8" s="10">
        <f t="shared" si="41"/>
        <v>0</v>
      </c>
      <c r="AW8" s="10">
        <f t="shared" si="42"/>
        <v>0.5714285714285714</v>
      </c>
      <c r="AX8" s="10">
        <f t="shared" si="43"/>
        <v>0</v>
      </c>
      <c r="AY8" s="10">
        <f t="shared" si="44"/>
        <v>0.14285714285714285</v>
      </c>
      <c r="AZ8" s="10">
        <f t="shared" si="45"/>
        <v>0</v>
      </c>
      <c r="BA8" s="10">
        <f t="shared" si="46"/>
        <v>0</v>
      </c>
      <c r="BB8" s="10">
        <f t="shared" si="47"/>
        <v>0.2857142857142857</v>
      </c>
      <c r="BC8" s="10">
        <f t="shared" si="48"/>
        <v>0</v>
      </c>
      <c r="BD8" s="8">
        <f t="shared" ca="1" si="49"/>
        <v>1.1666666666666667</v>
      </c>
      <c r="BE8" s="9">
        <f t="shared" ca="1" si="50"/>
        <v>7</v>
      </c>
      <c r="BF8" s="10">
        <f t="shared" si="51"/>
        <v>0.4</v>
      </c>
      <c r="BG8" s="10">
        <f t="shared" si="52"/>
        <v>0</v>
      </c>
      <c r="BH8" s="1">
        <f t="shared" si="53"/>
        <v>7</v>
      </c>
      <c r="BI8" s="1">
        <f t="shared" si="54"/>
        <v>5</v>
      </c>
      <c r="BJ8" s="8">
        <f>IF(_xlfn.IFNA($A8,"")="","",AK8/(Configuration!$B$1/1000000))</f>
        <v>0.27597844214111961</v>
      </c>
      <c r="BK8" s="1">
        <f>IF(OR(_xlfn.IFNA($A8,"")="", ROW()&lt;=ROW($A$3),MAX(International!$C$3:$C$2000)&lt;$AK8),"",$A8-_xlfn.XLOOKUP($AK8,International!$C$3:$C$2000,International!$A$3:$A$2000,NA(),1,1))</f>
        <v>-33</v>
      </c>
      <c r="BL8" s="1">
        <f>IF(OR(_xlfn.IFNA($A8,"")="", ROW()&lt;=ROW($A$3),MAX(International!$D$3:$D$2000)&lt;$BJ8),"",$A8-_xlfn.XLOOKUP($BJ8,International!$D$3:$D$2000,International!$A$3:$A$2000,NA(),1,1))</f>
        <v>-33</v>
      </c>
      <c r="BM8" s="1">
        <f>IF(OR(_xlfn.IFNA($A8,"")="", ROW()&lt;=ROW($A$3),MAX(International!$G$3:$G$2000)&lt;$AK8),"",$A8-_xlfn.XLOOKUP($AK8,International!$G$3:$G$2000,International!$A$3:$A$2000,NA(),1,1))</f>
        <v>-35</v>
      </c>
      <c r="BN8" s="1">
        <f>IF(OR(_xlfn.IFNA($A8,"")="", ROW()&lt;=ROW($A$3),MAX(International!$H$3:$H$2000)&lt;$BJ8),"",$A8-_xlfn.XLOOKUP($BJ8,International!$H$3:$H$2000,International!$A$3:$A$2000,NA(),1,1))</f>
        <v>-31</v>
      </c>
      <c r="BO8" s="1">
        <f>IF(OR(_xlfn.IFNA($A8,"")="", ROW()&lt;=ROW($A$3),MAX(International!$K$3:$K$2000)&lt;$AK8),"",$A8-_xlfn.XLOOKUP($AK8,International!$K$3:$K$2000,International!$A$3:$A$2000,NA(),1,1))</f>
        <v>-10</v>
      </c>
      <c r="BP8" s="1">
        <f>IF(OR(_xlfn.IFNA($A8,"")="", ROW()&lt;=ROW($A$3),MAX(International!$L$3:$L$2000)&lt;$BJ8),"",$A8-_xlfn.XLOOKUP($BJ8,International!$L$3:$L$2000,International!$A$3:$A$2000,NA(),1,1))</f>
        <v>-29</v>
      </c>
      <c r="BQ8" s="1">
        <f>IF(OR(_xlfn.IFNA($A8,"")="", ROW()&lt;=ROW($A$3),MAX(International!$O$3:$O$2000)&lt;$AK8),"",$A8-_xlfn.XLOOKUP($AK8,International!$O$3:$O$2000,International!$A$3:$A$2000,NA(),1,1))</f>
        <v>-23</v>
      </c>
      <c r="BR8" s="1">
        <f>IF(OR(_xlfn.IFNA($A8,"")="", ROW()&lt;=ROW($A$3),MAX(International!$P$3:$P$2000)&lt;$BJ8),"",$A8-_xlfn.XLOOKUP($BJ8,International!$P$3:$P$2000,International!$A$3:$A$2000,NA(),1,1))</f>
        <v>-23</v>
      </c>
      <c r="BS8" s="1">
        <f>IF(OR(_xlfn.IFNA($A8,"")="", ROW()&lt;=ROW($A$3),MAX(International!$S$3:$S$2000)&lt;$AK8),"",$A8-_xlfn.XLOOKUP($AK8,International!$S$3:$S$2000,International!$A$3:$A$2000,NA(),1,1))</f>
        <v>-2</v>
      </c>
      <c r="BT8" s="1">
        <f>IF(OR(_xlfn.IFNA($A8,"")="", ROW()&lt;=ROW($A$3),MAX(International!$T$3:$T$2000)&lt;$BJ8),"",$A8-_xlfn.XLOOKUP($BJ8,International!$T$3:$T$2000,International!$A$3:$A$2000,NA(),1,1))</f>
        <v>-4</v>
      </c>
      <c r="BU8" s="1">
        <f>IF(OR(_xlfn.IFNA($A8,"")="", ROW()&lt;=ROW($A$3),MAX(International!$W$3:$W$2000)&lt;$AK8),"",$A8-_xlfn.XLOOKUP($AK8,International!$W$3:$W$2000,International!$A$3:$A$2000,NA(),1,1))</f>
        <v>1</v>
      </c>
      <c r="BV8" s="1">
        <f>IF(OR(_xlfn.IFNA($A8,"")="", ROW()&lt;=ROW($A$3),MAX(International!$X$3:$X$2000)&lt;$BJ8),"",$A8-_xlfn.XLOOKUP($BJ8,International!$X$3:$X$2000,International!$A$3:$A$2000,NA(),1,1))</f>
        <v>5</v>
      </c>
      <c r="BW8" s="1">
        <f>IF(OR(_xlfn.IFNA($A8,"")="", ROW()&lt;=ROW($A$3),MAX(International!$AA$3:$AA$2000)&lt;$AK8),"",$A8-_xlfn.XLOOKUP($AK8,International!$AA$3:$AA$2000,International!$A$3:$A$2000,NA(),1,1))</f>
        <v>-12</v>
      </c>
      <c r="BX8" s="1">
        <f>IF(OR(_xlfn.IFNA($A8,"")="", ROW()&lt;=ROW($A$3),MAX(International!$AB$3:$AB$2000)&lt;$BJ8),"",$A8-_xlfn.XLOOKUP($BJ8,International!$AB$3:$AB$2000,International!$A$3:$A$2000,NA(),1,1))</f>
        <v>-30</v>
      </c>
      <c r="BY8" s="1">
        <f>IF(OR(_xlfn.IFNA($A8,"")="", ROW()&lt;=ROW($A$3),MAX(International!$AE$3:$AE$2000)&lt;$AK8),"",$A8-_xlfn.XLOOKUP($AK8,International!$AE$3:$AE$2000,International!$A$3:$A$2000,NA(),1,1))</f>
        <v>-2</v>
      </c>
      <c r="BZ8" s="1">
        <f>IF(OR(_xlfn.IFNA($A8,"")="", ROW()&lt;=ROW($A$3),MAX(International!$AF$3:$AF$2000)&lt;$BJ8),"",$A8-_xlfn.XLOOKUP($BJ8,International!$AF$3:$AF$2000,International!$A$3:$A$2000,NA(),1,1))</f>
        <v>-33</v>
      </c>
      <c r="CA8" s="1" t="e">
        <f t="shared" si="55"/>
        <v>#N/A</v>
      </c>
      <c r="CB8" s="1" t="e">
        <f t="shared" si="0"/>
        <v>#N/A</v>
      </c>
      <c r="CC8" s="1" t="e">
        <f t="shared" si="1"/>
        <v>#N/A</v>
      </c>
      <c r="CD8" s="1" t="e">
        <f t="shared" si="2"/>
        <v>#N/A</v>
      </c>
      <c r="CE8" s="1" t="e">
        <f t="shared" si="3"/>
        <v>#N/A</v>
      </c>
      <c r="CF8" s="1" t="e">
        <f t="shared" si="4"/>
        <v>#N/A</v>
      </c>
      <c r="CG8" s="1" t="e">
        <f t="shared" si="5"/>
        <v>#N/A</v>
      </c>
      <c r="CH8" s="1" t="e">
        <f t="shared" si="6"/>
        <v>#N/A</v>
      </c>
      <c r="CI8" s="1" t="e">
        <f t="shared" si="7"/>
        <v>#N/A</v>
      </c>
      <c r="CJ8" s="1" t="e">
        <f t="shared" si="8"/>
        <v>#N/A</v>
      </c>
      <c r="CK8" s="1" t="e">
        <f t="shared" si="56"/>
        <v>#N/A</v>
      </c>
      <c r="CL8" s="1" t="e">
        <f t="shared" si="9"/>
        <v>#N/A</v>
      </c>
      <c r="CM8" s="1" t="e">
        <f>IF(OR(ISNA($A8),$AK8&lt;100),NA(),IF($CA8=0,0,FLOOR((CK8-_xlfn.XLOOKUP(_xlfn.AGGREGATE(5,6,$CA$3:$CA1959),$CA$3:$CA$2000,CK$3:CK$2000,1,1))/_xlfn.XLOOKUP($CA8,$CA$3:$CA$2000,$CA$3:$CA$2000,1,1), 1)))</f>
        <v>#N/A</v>
      </c>
      <c r="CN8" s="1" t="e">
        <f t="shared" si="57"/>
        <v>#N/A</v>
      </c>
      <c r="CO8" s="1" t="e" cm="1">
        <f t="array" ref="CO8">IFERROR(IF(OR(ISNA($A8),$AK8&lt;100,INDEX(International!C$3:C$2000,_xlfn.XMATCH(100,International!C$3:C$2000,1,1)+$CA8)=""),NA(),INDEX(International!C$3:C$2000,_xlfn.XMATCH(100,International!C$3:C$2000,1,1)+$CA8)), NA())</f>
        <v>#N/A</v>
      </c>
      <c r="CP8" s="1" t="e">
        <f t="shared" si="11"/>
        <v>#N/A</v>
      </c>
      <c r="CQ8" s="1" t="e">
        <f>IF(OR(ISNA($A8),$AK8&lt;100),NA(),IF($CA8=0,0,FLOOR((CO8-_xlfn.XLOOKUP(_xlfn.AGGREGATE(5,6,$CA$3:$CA1959),$CA$3:$CA$2000,CO$3:CO$2000,1,1))/_xlfn.XLOOKUP($CA8,$CA$3:$CA$2000,$CA$3:$CA$2000,1,1), 1)))</f>
        <v>#N/A</v>
      </c>
      <c r="CR8" s="1" t="e">
        <f t="shared" si="58"/>
        <v>#N/A</v>
      </c>
      <c r="CS8" s="1" t="e" cm="1">
        <f t="array" ref="CS8">IFERROR(IF(OR(ISNA($A8),$AK8&lt;100,INDEX(International!G$3:G$2000,_xlfn.XMATCH(100,International!G$3:G$2000,1,1)+$CA8)=""),NA(),INDEX(International!G$3:G$2000,_xlfn.XMATCH(100,International!G$3:G$2000,1,1)+$CA8)), NA())</f>
        <v>#N/A</v>
      </c>
      <c r="CT8" s="1" t="e">
        <f t="shared" si="13"/>
        <v>#N/A</v>
      </c>
      <c r="CU8" s="1" t="e">
        <f>IF(OR(ISNA($A8),$AK8&lt;100),NA(),IF($CA8=0,0,FLOOR((CS8-_xlfn.XLOOKUP(_xlfn.AGGREGATE(5,6,$CA$3:$CA1959),$CA$3:$CA$2000,CS$3:CS$2000,1,1))/_xlfn.XLOOKUP($CA8,$CA$3:$CA$2000,$CA$3:$CA$2000,1,1), 1)))</f>
        <v>#N/A</v>
      </c>
      <c r="CV8" s="1" t="e">
        <f t="shared" si="59"/>
        <v>#N/A</v>
      </c>
      <c r="CW8" s="1" t="e" cm="1">
        <f t="array" ref="CW8">IFERROR(IF(OR(ISNA($A8),$AK8&lt;100,INDEX(International!K$3:K$2000,_xlfn.XMATCH(100,International!K$3:K$2000,1,1)+$CA8)=""),NA(),INDEX(International!K$3:K$2000,_xlfn.XMATCH(100,International!K$3:K$2000,1,1)+$CA8)), NA())</f>
        <v>#N/A</v>
      </c>
      <c r="CX8" s="1" t="e">
        <f t="shared" si="14"/>
        <v>#N/A</v>
      </c>
      <c r="CY8" s="1" t="e">
        <f>IF(OR(ISNA($A8),$AK8&lt;100),NA(),IF($CA8=0,0,FLOOR((CW8-_xlfn.XLOOKUP(_xlfn.AGGREGATE(5,6,$CA$3:$CA1959),$CA$3:$CA$2000,CW$3:CW$2000,1,1))/_xlfn.XLOOKUP($CA8,$CA$3:$CA$2000,$CA$3:$CA$2000,1,1), 1)))</f>
        <v>#N/A</v>
      </c>
      <c r="CZ8" s="1" t="e">
        <f t="shared" si="60"/>
        <v>#N/A</v>
      </c>
      <c r="DA8" s="1" t="e" cm="1">
        <f t="array" ref="DA8">IFERROR(IF(OR(ISNA($A8),$AK8&lt;100,INDEX(International!O$3:O$2000,_xlfn.XMATCH(100,International!O$3:O$2000,1,1)+$CA8)=""),NA(),INDEX(International!O$3:O$2000,_xlfn.XMATCH(100,International!O$3:O$2000,1,1)+$CA8)), NA())</f>
        <v>#N/A</v>
      </c>
      <c r="DB8" s="1" t="e">
        <f t="shared" si="15"/>
        <v>#N/A</v>
      </c>
      <c r="DC8" s="1" t="e">
        <f>IF(OR(ISNA($A8),$AK8&lt;100),NA(),IF($CA8=0,0,FLOOR((DA8-_xlfn.XLOOKUP(_xlfn.AGGREGATE(5,6,$CA$3:$CA1959),$CA$3:$CA$2000,DA$3:DA$2000,1,1))/_xlfn.XLOOKUP($CA8,$CA$3:$CA$2000,$CA$3:$CA$2000,1,1), 1)))</f>
        <v>#N/A</v>
      </c>
      <c r="DD8" s="1" t="e">
        <f t="shared" si="61"/>
        <v>#N/A</v>
      </c>
      <c r="DE8" s="1" t="e" cm="1">
        <f t="array" ref="DE8">IFERROR(IF(OR(ISNA($A8),$AK8&lt;100,INDEX(International!S$3:S$2000,_xlfn.XMATCH(100,International!S$3:S$2000,1,1)+$CA8)=""),NA(),INDEX(International!S$3:S$2000,_xlfn.XMATCH(100,International!S$3:S$2000,1,1)+$CA8)), NA())</f>
        <v>#N/A</v>
      </c>
      <c r="DF8" s="1" t="e">
        <f t="shared" si="16"/>
        <v>#N/A</v>
      </c>
      <c r="DG8" s="1" t="e">
        <f>IF(OR(ISNA($A8),$AK8&lt;100),NA(),IF($CA8=0,0,FLOOR((DE8-_xlfn.XLOOKUP(_xlfn.AGGREGATE(5,6,$CA$3:$CA1959),$CA$3:$CA$2000,DE$3:DE$2000,1,1))/_xlfn.XLOOKUP($CA8,$CA$3:$CA$2000,$CA$3:$CA$2000,1,1), 1)))</f>
        <v>#N/A</v>
      </c>
      <c r="DH8" s="1" t="e">
        <f t="shared" si="62"/>
        <v>#N/A</v>
      </c>
      <c r="DI8" s="1" t="e" cm="1">
        <f t="array" ref="DI8">IFERROR(IF(OR(ISNA($A8),$AK8&lt;100,INDEX(International!W$3:W$2000,_xlfn.XMATCH(100,International!W$3:W$2000,1,1)+$CA8)=""),NA(),INDEX(International!W$3:W$2000,_xlfn.XMATCH(100,International!W$3:W$2000,1,1)+$CA8)), NA())</f>
        <v>#N/A</v>
      </c>
      <c r="DJ8" s="1" t="e">
        <f t="shared" si="17"/>
        <v>#N/A</v>
      </c>
      <c r="DK8" s="1" t="e">
        <f>IF(OR(ISNA($A8),$AK8&lt;100),NA(),IF($CA8=0,0,FLOOR((DI8-_xlfn.XLOOKUP(_xlfn.AGGREGATE(5,6,$CA$3:$CA1959),$CA$3:$CA$2000,DI$3:DI$2000,1,1))/_xlfn.XLOOKUP($CA8,$CA$3:$CA$2000,$CA$3:$CA$2000,1,1), 1)))</f>
        <v>#N/A</v>
      </c>
      <c r="DL8" s="1" t="e">
        <f t="shared" si="63"/>
        <v>#N/A</v>
      </c>
      <c r="DM8" s="1" t="e" cm="1">
        <f t="array" ref="DM8">IFERROR(IF(OR(ISNA($A8),$AK8&lt;100,INDEX(International!AA$3:AA$2000,_xlfn.XMATCH(100,International!AA$3:AA$2000,1,1)+$CA8)=""),NA(),INDEX(International!AA$3:AA$2000,_xlfn.XMATCH(100,International!AA$3:AA$2000,1,1)+$CA8)), NA())</f>
        <v>#N/A</v>
      </c>
      <c r="DN8" s="1" t="e">
        <f t="shared" si="18"/>
        <v>#N/A</v>
      </c>
      <c r="DO8" s="1" t="e">
        <f>IF(OR(ISNA($A8),$AK8&lt;100),NA(),IF($CA8=0,0,FLOOR((DM8-_xlfn.XLOOKUP(_xlfn.AGGREGATE(5,6,$CA$3:$CA1959),$CA$3:$CA$2000,DM$3:DM$2000,1,1))/_xlfn.XLOOKUP($CA8,$CA$3:$CA$2000,$CA$3:$CA$2000,1,1), 1)))</f>
        <v>#N/A</v>
      </c>
      <c r="DP8" s="1" t="e">
        <f t="shared" si="64"/>
        <v>#N/A</v>
      </c>
      <c r="DQ8" s="1" t="e" cm="1">
        <f t="array" ref="DQ8">IFERROR(IF(OR(ISNA($A8),$AK8&lt;100,INDEX(International!AE$3:AE$2000,_xlfn.XMATCH(100,International!AE$3:AE$2000,1,1)+$CA8)=""),NA(),INDEX(International!AE$3:AE$2000,_xlfn.XMATCH(100,International!AE$3:AE$2000,1,1)+$CA8)), NA())</f>
        <v>#N/A</v>
      </c>
      <c r="DR8" s="1" t="e">
        <f t="shared" si="19"/>
        <v>#N/A</v>
      </c>
      <c r="DS8" s="1" t="e">
        <f>IF(OR(ISNA($A8),$AK8&lt;100),NA(),IF($CA8=0,0,FLOOR((DQ8-_xlfn.XLOOKUP(_xlfn.AGGREGATE(5,6,$CA$3:$CA1959),$CA$3:$CA$2000,DQ$3:DQ$2000,1,1))/_xlfn.XLOOKUP($CA8,$CA$3:$CA$2000,$CA$3:$CA$2000,1,1), 1)))</f>
        <v>#N/A</v>
      </c>
      <c r="DT8" s="1" t="e">
        <f t="shared" si="65"/>
        <v>#N/A</v>
      </c>
      <c r="DU8" s="1">
        <f t="shared" si="20"/>
        <v>5</v>
      </c>
      <c r="DV8" s="1" cm="1">
        <f t="array" ref="DV8">IFERROR(IF(ISNA($A8),NA(),INDEX(B$3:B$2000,_xlfn.XMATCH(Configuration!$B$12,B$3:B$2000,1,1)+ROW()-ROW($A$3))-0), NA())</f>
        <v>103</v>
      </c>
      <c r="DW8" s="1" cm="1">
        <f t="array" ref="DW8">IFERROR(IF(ISNA($A8),NA(),INDEX(F$3:F$2000,_xlfn.XMATCH(Configuration!$B$12,F$3:F$2000,1,1)+ROW()-ROW($A$3))-0), NA())</f>
        <v>307</v>
      </c>
      <c r="DX8" s="1" t="e" cm="1">
        <f t="array" ref="DX8">IFERROR(IF(ISNA($A8),NA(),INDEX(J$3:J$2000,_xlfn.XMATCH(Configuration!$B$12,J$3:J$2000,1,1)+ROW()-ROW($A$3))-0), NA())</f>
        <v>#N/A</v>
      </c>
      <c r="DY8" s="1" cm="1">
        <f t="array" ref="DY8">IFERROR(IF(ISNA($A8),NA(),INDEX(N$3:N$2000,_xlfn.XMATCH(Configuration!$B$12,N$3:N$2000,1,1)+ROW()-ROW($A$3))-0), NA())</f>
        <v>397</v>
      </c>
      <c r="DZ8" s="1" cm="1">
        <f t="array" ref="DZ8">IFERROR(IF(ISNA($A8),NA(),INDEX(R$3:R$2000,_xlfn.XMATCH(Configuration!$B$12,R$3:R$2000,1,1)+ROW()-ROW($A$3))-0), NA())</f>
        <v>257</v>
      </c>
      <c r="EA8" s="1" cm="1">
        <f t="array" ref="EA8">IFERROR(IF(ISNA($A8),NA(),INDEX(V$3:V$2000,_xlfn.XMATCH(Configuration!$B$12,V$3:V$2000,1,1)+ROW()-ROW($A$3))-0), NA())</f>
        <v>150</v>
      </c>
      <c r="EB8" s="1" cm="1">
        <f t="array" ref="EB8">IFERROR(IF(ISNA($A8),NA(),INDEX(Z$3:Z$2000,_xlfn.XMATCH(Configuration!$B$12,Z$3:Z$2000,1,1)+ROW()-ROW($A$3))-0), NA())</f>
        <v>355</v>
      </c>
      <c r="EC8" s="1" cm="1">
        <f t="array" ref="EC8">IFERROR(IF(ISNA($A8),NA(),INDEX(AD$3:AD$2000,_xlfn.XMATCH(Configuration!$B$12,AD$3:AD$2000,1,1)+ROW()-ROW($A$3))-0), NA())</f>
        <v>255</v>
      </c>
      <c r="ED8" s="1">
        <f t="shared" si="21"/>
        <v>5</v>
      </c>
      <c r="EE8" s="1">
        <f t="shared" ca="1" si="66"/>
        <v>3200</v>
      </c>
      <c r="EF8" s="1">
        <f t="shared" ca="1" si="67"/>
        <v>564</v>
      </c>
      <c r="EG8" s="1">
        <f t="shared" ca="1" si="68"/>
        <v>316</v>
      </c>
      <c r="EH8" s="1">
        <f t="shared" ca="1" si="69"/>
        <v>236</v>
      </c>
      <c r="EI8" s="1">
        <f t="shared" ca="1" si="70"/>
        <v>200</v>
      </c>
      <c r="EJ8" s="1">
        <f t="shared" ca="1" si="71"/>
        <v>178</v>
      </c>
      <c r="EK8" s="1">
        <f t="shared" ca="1" si="72"/>
        <v>164</v>
      </c>
      <c r="EL8" s="1" cm="1">
        <f t="array" aca="1" ref="EL8" ca="1">IFERROR(IF(ISNA($ED8),NA(),IF(FLOOR((2^(($ED8+LOOKUP(2, 1/(ISNA(EP$3:EP$2000)+ISBLANK(EP$3:EP$300)-1),EP$3:EP$2000)*LOG(100)/LOG(2))/LOOKUP(2, 1/(ISNA(EP$3:EP$2000)+ISBLANK(EP$3:EP$300)-1),EP$3:EP$2000))),2)&gt;_xlfn.AGGREGATE(4,6,$EN$3:$GC$2000)+2000,NA(),FLOOR((2^(($ED8+LOOKUP(2, 1/(ISNA(EP$3:EP$2000)+ISBLANK(EP$3:EP$300)-1),EP$3:EP$2000)*LOG(100)/LOG(2))/LOOKUP(2, 1/(ISNA(EP$3:EP$2000)+ISBLANK(EP$3:EP$300)-1),EP$3:EP$2000))),2))),NA())</f>
        <v>130</v>
      </c>
      <c r="EM8" s="1" cm="1">
        <f t="array" ref="EM8">IF(ISNA($ED8),NA(),FLOOR(EN$3+(LOOKUP(2, 1/(ISNA(EN$3:EN$2000)+ISBLANK(EN$3:EN$300)-1),EN$3:EN$2000)-EN$3)/LOOKUP(2, 1/(ISNA(EN$3:EN$2000)+ISBLANK(EN$3:EN$300)-1),ED$3:ED$2000)*ED8, 1))</f>
        <v>558</v>
      </c>
      <c r="EN8" s="1" cm="1">
        <f t="array" ref="EN8">IFERROR(IF(ISNA($A8),NA(),INDEX(AK$3:AK$2000,_xlfn.XMATCH(100,AK$3:AK$2000,1,1)+ROW()-ROW($A$3))-0), NA())</f>
        <v>299</v>
      </c>
      <c r="EO8" s="1" cm="1">
        <f t="array" aca="1" ref="EO8" ca="1">IFERROR(IF(ISNA($A8),NA(),INDEX(BD$3:BD$2000,_xlfn.XMATCH(100,AK$3:AK$2000,1,1)+ROW()-ROW($A$3))-0), NA())</f>
        <v>31.142857142857142</v>
      </c>
      <c r="EP8" s="1">
        <f t="shared" si="73"/>
        <v>3.1642656004074068</v>
      </c>
      <c r="EQ8" s="1">
        <f t="shared" si="74"/>
        <v>37</v>
      </c>
      <c r="ER8" s="1">
        <f t="shared" si="75"/>
        <v>3.8727058692556144</v>
      </c>
      <c r="ES8" s="1" cm="1">
        <f t="array" ref="ES8">IFERROR(IF(OR(ISNA($A8),INDEX(International!C$3:C$2000,_xlfn.XMATCH(100,International!C$3:C$2000,1,1)+ROW()-ROW($A$3))=""),NA(),INDEX(International!C$3:C$2000,_xlfn.XMATCH(100,International!C$3:C$2000,1,1)+ROW()-ROW($A$3))), NA())</f>
        <v>314</v>
      </c>
      <c r="ET8" s="1" cm="1">
        <f t="array" aca="1" ref="ET8" ca="1">IFERROR(IF(ISNA($A8),NA(),INDEX(International!E$3:E$2000,_xlfn.XMATCH(100,International!C$3:C$2000,1,1)+ROW()-ROW($A$3))-0), NA())</f>
        <v>41.571428571428569</v>
      </c>
      <c r="EU8" s="1">
        <f t="shared" si="76"/>
        <v>3.0288995316659904</v>
      </c>
      <c r="EV8" s="1">
        <f t="shared" si="77"/>
        <v>41</v>
      </c>
      <c r="EW8" s="1">
        <f t="shared" si="78"/>
        <v>4.2748777660799142</v>
      </c>
      <c r="EX8" s="1" cm="1">
        <f t="array" ref="EX8">IFERROR(IF(OR(ISNA($A8),INDEX(International!G$3:G$2000,_xlfn.XMATCH(100,International!G$3:G$2000,1,1)+ROW()-ROW($A$3))=""),NA(),INDEX(International!G$3:G$2000,_xlfn.XMATCH(100,International!G$3:G$2000,1,1)+ROW()-ROW($A$3))-0), NA())</f>
        <v>864</v>
      </c>
      <c r="EY8" s="1" cm="1">
        <f t="array" aca="1" ref="EY8" ca="1">IFERROR(IF(ISNA($A8),NA(),INDEX(International!I$3:I$2000,_xlfn.XMATCH(100,International!G$3:G$2000,1,1)+ROW()-ROW($A$3))-0), NA())</f>
        <v>118.42857142857143</v>
      </c>
      <c r="EZ8" s="1">
        <f t="shared" si="79"/>
        <v>1.6071840807545099</v>
      </c>
      <c r="FA8" s="1">
        <f t="shared" si="80"/>
        <v>120</v>
      </c>
      <c r="FB8" s="1">
        <f t="shared" si="81"/>
        <v>15.836821698808931</v>
      </c>
      <c r="FC8" s="1" cm="1">
        <f t="array" ref="FC8">IFERROR(IF(OR(ISNA($A8),INDEX(International!K$3:K$2000,_xlfn.XMATCH(100,International!K$3:K$2000,1,1)+ROW()-ROW($A$3))=""),NA(),INDEX(International!K$3:K$2000,_xlfn.XMATCH(100,International!K$3:K$2000,1,1)+ROW()-ROW($A$3))), NA())</f>
        <v>377</v>
      </c>
      <c r="FD8" s="1" cm="1">
        <f t="array" aca="1" ref="FD8" ca="1">IFERROR(IF(ISNA($A8),NA(),INDEX(International!M$3:M$2000,_xlfn.XMATCH(100,International!K$3:K$2000,1,1)+ROW()-ROW($A$3))-0), NA())</f>
        <v>48.428571428571431</v>
      </c>
      <c r="FE8" s="1">
        <f t="shared" si="82"/>
        <v>2.6115599336790005</v>
      </c>
      <c r="FF8" s="1">
        <f t="shared" si="83"/>
        <v>55</v>
      </c>
      <c r="FG8" s="1">
        <f t="shared" si="84"/>
        <v>2.4776847065719929</v>
      </c>
      <c r="FH8" s="1" cm="1">
        <f t="array" ref="FH8">IFERROR(IF(OR(ISNA($A8),INDEX(International!O$3:O$2000,_xlfn.XMATCH(100,International!O$3:O$2000,1,1)+ROW()-ROW($A$3))=""),NA(),INDEX(International!O$3:O$2000,_xlfn.XMATCH(100,International!O$3:O$2000,1,1)+ROW()-ROW($A$3))-0), NA())</f>
        <v>888</v>
      </c>
      <c r="FI8" s="1" cm="1">
        <f t="array" aca="1" ref="FI8" ca="1">IFERROR(IF(ISNA($A8),NA(),INDEX(International!Q$3:Q$2000,_xlfn.XMATCH(100,International!O$3:O$2000,1,1)+ROW()-ROW($A$3))-0), NA())</f>
        <v>124</v>
      </c>
      <c r="FJ8" s="1">
        <f t="shared" si="85"/>
        <v>1.5870196134278394</v>
      </c>
      <c r="FK8" s="1">
        <f t="shared" si="86"/>
        <v>146</v>
      </c>
      <c r="FL8" s="1">
        <f t="shared" si="87"/>
        <v>2.2775682962906587</v>
      </c>
      <c r="FM8" s="1" cm="1">
        <f t="array" ref="FM8">IFERROR(IF(OR(ISNA($A8),INDEX(International!S$3:S$2000,_xlfn.XMATCH(100,International!S$3:S$2000,1,1)+ROW()-ROW($A$3))=""),NA(),INDEX(International!S$3:S$2000,_xlfn.XMATCH(100,International!S$3:S$2000,1,1)+ROW()-ROW($A$3))-0), NA())</f>
        <v>977</v>
      </c>
      <c r="FN8" s="1" cm="1">
        <f t="array" aca="1" ref="FN8" ca="1">IFERROR(IF(ISNA($A8),NA(),INDEX(International!U$3:U$2000,_xlfn.XMATCH(100,International!S$3:S$2000,1,1)+ROW()-ROW($A$3))-0), NA())</f>
        <v>135.14285714285714</v>
      </c>
      <c r="FO8" s="1">
        <f t="shared" si="88"/>
        <v>1.5205154503177127</v>
      </c>
      <c r="FP8" s="1">
        <f t="shared" si="89"/>
        <v>174</v>
      </c>
      <c r="FQ8" s="1">
        <f t="shared" si="90"/>
        <v>4.3470310224889319</v>
      </c>
      <c r="FR8" s="1" cm="1">
        <f t="array" ref="FR8">IFERROR(IF(OR(ISNA($A8),INDEX(International!W$3:W$2000,_xlfn.XMATCH(100,International!W$3:W$2000,1,1)+ROW()-ROW($A$3))=""),NA(),INDEX(International!W$3:W$2000,_xlfn.XMATCH(100,International!W$3:W$2000,1,1)+ROW()-ROW($A$3))-0), NA())</f>
        <v>117</v>
      </c>
      <c r="FS8" s="1" cm="1">
        <f t="array" aca="1" ref="FS8" ca="1">IFERROR(IF(ISNA($A8),NA(),INDEX(International!Y$3:Y$2000,_xlfn.XMATCH(100,International!W$3:W$2000,1,1)+ROW()-ROW($A$3))-0), NA())</f>
        <v>3.4285714285714284</v>
      </c>
      <c r="FT8" s="1">
        <f t="shared" si="91"/>
        <v>22.07422389003737</v>
      </c>
      <c r="FU8" s="1">
        <f t="shared" si="92"/>
        <v>3</v>
      </c>
      <c r="FV8" s="1">
        <f t="shared" si="93"/>
        <v>11.235323093399721</v>
      </c>
      <c r="FW8" s="1" cm="1">
        <f t="array" ref="FW8">IFERROR(IF(OR(ISNA($A8),INDEX(International!AA$3:AA$2000,_xlfn.XMATCH(100,International!AA$3:AA$2000,1,1)+ROW()-ROW($A$3))=""),NA(),INDEX(International!AA$3:AA$2000,_xlfn.XMATCH(100,International!AA$3:AA$2000,1,1)+ROW()-ROW($A$3))-0), NA())</f>
        <v>382</v>
      </c>
      <c r="FX8" s="1" cm="1">
        <f t="array" aca="1" ref="FX8" ca="1">IFERROR(IF(ISNA($A8),NA(),INDEX(International!AC$3:AC$2000,_xlfn.XMATCH(100,International!AA$3:AA$2000,1,1)+ROW()-ROW($A$3))-0), NA())</f>
        <v>47.285714285714285</v>
      </c>
      <c r="FY8" s="1">
        <f t="shared" si="94"/>
        <v>2.5858868195904945</v>
      </c>
      <c r="FZ8" s="1">
        <f t="shared" si="95"/>
        <v>53</v>
      </c>
      <c r="GA8" s="1">
        <f t="shared" si="96"/>
        <v>3.9840742065726769</v>
      </c>
      <c r="GB8" s="1" cm="1">
        <f t="array" ref="GB8">IFERROR(IF(OR(ISNA($A8),INDEX(International!AE$3:AE$2000,_xlfn.XMATCH(100,International!AE$3:AE$2000,1,1)+ROW()-ROW($A$3))=""),NA(),INDEX(International!AE$3:AE$2000,_xlfn.XMATCH(100,International!AE$3:AE$2000,1,1)+ROW()-ROW($A$3))-0), NA())</f>
        <v>519</v>
      </c>
      <c r="GC8" s="1" cm="1">
        <f t="array" aca="1" ref="GC8" ca="1">IFERROR(IF(ISNA($A8),NA(),INDEX(International!AG$3:AG$2000,_xlfn.XMATCH(100,International!AE$3:AE$2000,1,1)+ROW()-ROW($A$3))-0), NA())</f>
        <v>63.571428571428569</v>
      </c>
      <c r="GD8" s="1">
        <f t="shared" si="97"/>
        <v>2.1046122446752435</v>
      </c>
      <c r="GE8" s="1">
        <f t="shared" si="98"/>
        <v>80</v>
      </c>
      <c r="GF8" s="1">
        <f t="shared" si="99"/>
        <v>2.7400660971513675</v>
      </c>
    </row>
    <row r="9" spans="1:188" x14ac:dyDescent="0.2">
      <c r="A9" s="4">
        <f>IF(OR(Daily!$A9="",Daily!$B9="*"),NA(),Daily!A9)</f>
        <v>43860</v>
      </c>
      <c r="B9" s="1">
        <f>IF(_xlfn.IFNA($A9,"")="","",Daily!C9+IF(ROW()&gt;ROW($A$3),B8,0))</f>
        <v>0</v>
      </c>
      <c r="C9" s="1">
        <f>IF(_xlfn.IFNA($A9,"")="","",Daily!D9+IF(ROW()&gt;ROW($A$3),C8,0))</f>
        <v>0</v>
      </c>
      <c r="D9" s="1">
        <f>IF(_xlfn.IFNA($A9,"")="","",Daily!E9+IF(ROW()&gt;ROW($A$3),D8,0))</f>
        <v>0</v>
      </c>
      <c r="E9" s="1">
        <f t="shared" si="22"/>
        <v>0</v>
      </c>
      <c r="F9" s="1">
        <f>IF(_xlfn.IFNA($A9,"")="","",Daily!F9+IF(ROW()&gt;ROW($A$3),F8,0))</f>
        <v>4</v>
      </c>
      <c r="G9" s="1">
        <f>IF(_xlfn.IFNA($A9,"")="","",Daily!G9+IF(ROW()&gt;ROW($A$3),G8,0))</f>
        <v>2</v>
      </c>
      <c r="H9" s="1">
        <f>IF(_xlfn.IFNA($A9,"")="","",Daily!H9+IF(ROW()&gt;ROW($A$3),H8,0))</f>
        <v>0</v>
      </c>
      <c r="I9" s="1">
        <f t="shared" si="23"/>
        <v>2</v>
      </c>
      <c r="J9" s="1">
        <f>IF(_xlfn.IFNA($A9,"")="","",Daily!I9+IF(ROW()&gt;ROW($A$3),J8,0))</f>
        <v>0</v>
      </c>
      <c r="K9" s="1">
        <f>IF(_xlfn.IFNA($A9,"")="","",Daily!J9+IF(ROW()&gt;ROW($A$3),K8,0))</f>
        <v>0</v>
      </c>
      <c r="L9" s="1">
        <f>IF(_xlfn.IFNA($A9,"")="","",Daily!K9+IF(ROW()&gt;ROW($A$3),L8,0))</f>
        <v>0</v>
      </c>
      <c r="M9" s="1">
        <f t="shared" si="24"/>
        <v>0</v>
      </c>
      <c r="N9" s="1">
        <f>IF(_xlfn.IFNA($A9,"")="","",Daily!L9+IF(ROW()&gt;ROW($A$3),N8,0))</f>
        <v>2</v>
      </c>
      <c r="O9" s="1">
        <f>IF(_xlfn.IFNA($A9,"")="","",Daily!M9+IF(ROW()&gt;ROW($A$3),O8,0))</f>
        <v>0</v>
      </c>
      <c r="P9" s="1">
        <f>IF(_xlfn.IFNA($A9,"")="","",Daily!N9+IF(ROW()&gt;ROW($A$3),P8,0))</f>
        <v>0</v>
      </c>
      <c r="Q9" s="1">
        <f t="shared" si="25"/>
        <v>2</v>
      </c>
      <c r="R9" s="1">
        <f>IF(_xlfn.IFNA($A9,"")="","",Daily!O9+IF(ROW()&gt;ROW($A$3),R8,0))</f>
        <v>0</v>
      </c>
      <c r="S9" s="1">
        <f>IF(_xlfn.IFNA($A9,"")="","",Daily!P9+IF(ROW()&gt;ROW($A$3),S8,0))</f>
        <v>0</v>
      </c>
      <c r="T9" s="1">
        <f>IF(_xlfn.IFNA($A9,"")="","",Daily!Q9+IF(ROW()&gt;ROW($A$3),T8,0))</f>
        <v>0</v>
      </c>
      <c r="U9" s="1">
        <f t="shared" si="26"/>
        <v>0</v>
      </c>
      <c r="V9" s="1">
        <f>IF(_xlfn.IFNA($A9,"")="","",Daily!R9+IF(ROW()&gt;ROW($A$3),V8,0))</f>
        <v>0</v>
      </c>
      <c r="W9" s="1">
        <f>IF(_xlfn.IFNA($A9,"")="","",Daily!S9+IF(ROW()&gt;ROW($A$3),W8,0))</f>
        <v>0</v>
      </c>
      <c r="X9" s="1">
        <f>IF(_xlfn.IFNA($A9,"")="","",Daily!T9+IF(ROW()&gt;ROW($A$3),X8,0))</f>
        <v>0</v>
      </c>
      <c r="Y9" s="1">
        <f t="shared" si="27"/>
        <v>0</v>
      </c>
      <c r="Z9" s="1">
        <f>IF(_xlfn.IFNA($A9,"")="","",Daily!U9+IF(ROW()&gt;ROW($A$3),Z8,0))</f>
        <v>3</v>
      </c>
      <c r="AA9" s="1">
        <f>IF(_xlfn.IFNA($A9,"")="","",Daily!V9+IF(ROW()&gt;ROW($A$3),AA8,0))</f>
        <v>0</v>
      </c>
      <c r="AB9" s="1">
        <f>IF(_xlfn.IFNA($A9,"")="","",Daily!W9+IF(ROW()&gt;ROW($A$3),AB8,0))</f>
        <v>0</v>
      </c>
      <c r="AC9" s="1">
        <f t="shared" si="28"/>
        <v>3</v>
      </c>
      <c r="AD9" s="1">
        <f>IF(_xlfn.IFNA($A9,"")="","",Daily!X9+IF(ROW()&gt;ROW($A$3),AD8,0))</f>
        <v>0</v>
      </c>
      <c r="AE9" s="1">
        <f>IF(_xlfn.IFNA($A9,"")="","",Daily!Y9+IF(ROW()&gt;ROW($A$3),AE8,0))</f>
        <v>0</v>
      </c>
      <c r="AF9" s="1">
        <f>IF(_xlfn.IFNA($A9,"")="","",Daily!Z9+IF(ROW()&gt;ROW($A$3),AF8,0))</f>
        <v>0</v>
      </c>
      <c r="AG9" s="1">
        <f t="shared" si="29"/>
        <v>0</v>
      </c>
      <c r="AH9" s="1">
        <f>IF(_xlfn.IFNA($A9,"")="","",Daily!C9+Daily!F9+Daily!I9+Daily!O9+Daily!L9+Daily!R9+Daily!X9+Daily!U9)</f>
        <v>2</v>
      </c>
      <c r="AI9" s="1">
        <f>IF(_xlfn.IFNA($A9,"")="","",Daily!D9+Daily!G9+Daily!J9+Daily!P9+Daily!M9+Daily!S9+Daily!Y9+Daily!V9+Daily!AA9)</f>
        <v>2</v>
      </c>
      <c r="AJ9" s="1">
        <f>IF(_xlfn.IFNA($A9,"")="","",Daily!E9+Daily!H9+Daily!K9+Daily!Q9+Daily!N9+Daily!T9+Daily!Z9+Daily!W9)</f>
        <v>0</v>
      </c>
      <c r="AK9" s="1">
        <f t="shared" si="30"/>
        <v>9</v>
      </c>
      <c r="AL9" s="1">
        <f t="shared" si="31"/>
        <v>2</v>
      </c>
      <c r="AM9" s="1">
        <f t="shared" si="32"/>
        <v>0</v>
      </c>
      <c r="AN9" s="7">
        <f t="shared" si="33"/>
        <v>1</v>
      </c>
      <c r="AO9" s="1">
        <f t="shared" si="34"/>
        <v>7</v>
      </c>
      <c r="AP9" s="1">
        <f t="shared" si="35"/>
        <v>5</v>
      </c>
      <c r="AQ9" s="1">
        <f t="shared" si="36"/>
        <v>0</v>
      </c>
      <c r="AR9" s="1">
        <f t="shared" si="37"/>
        <v>0</v>
      </c>
      <c r="AS9" s="1">
        <f t="shared" si="38"/>
        <v>5</v>
      </c>
      <c r="AT9" s="10">
        <f t="shared" si="39"/>
        <v>0</v>
      </c>
      <c r="AU9" s="10">
        <f t="shared" si="40"/>
        <v>1</v>
      </c>
      <c r="AV9" s="10">
        <f t="shared" si="41"/>
        <v>0</v>
      </c>
      <c r="AW9" s="10">
        <f t="shared" si="42"/>
        <v>0.44444444444444442</v>
      </c>
      <c r="AX9" s="10">
        <f t="shared" si="43"/>
        <v>0</v>
      </c>
      <c r="AY9" s="10">
        <f t="shared" si="44"/>
        <v>0.22222222222222221</v>
      </c>
      <c r="AZ9" s="10">
        <f t="shared" si="45"/>
        <v>0</v>
      </c>
      <c r="BA9" s="10">
        <f t="shared" si="46"/>
        <v>0</v>
      </c>
      <c r="BB9" s="10">
        <f t="shared" si="47"/>
        <v>0.33333333333333331</v>
      </c>
      <c r="BC9" s="10">
        <f t="shared" si="48"/>
        <v>0</v>
      </c>
      <c r="BD9" s="8">
        <f t="shared" ca="1" si="49"/>
        <v>1.2857142857142858</v>
      </c>
      <c r="BE9" s="9">
        <f t="shared" ca="1" si="50"/>
        <v>9</v>
      </c>
      <c r="BF9" s="10">
        <f t="shared" si="51"/>
        <v>0.2857142857142857</v>
      </c>
      <c r="BG9" s="10">
        <f t="shared" si="52"/>
        <v>0</v>
      </c>
      <c r="BH9" s="1">
        <f t="shared" si="53"/>
        <v>22</v>
      </c>
      <c r="BI9" s="1">
        <f t="shared" si="54"/>
        <v>4</v>
      </c>
      <c r="BJ9" s="8">
        <f>IF(_xlfn.IFNA($A9,"")="","",AK9/(Configuration!$B$1/1000000))</f>
        <v>0.35482942561001091</v>
      </c>
      <c r="BK9" s="1">
        <f>IF(OR(_xlfn.IFNA($A9,"")="", ROW()&lt;=ROW($A$3),MAX(International!$C$3:$C$2000)&lt;$AK9),"",$A9-_xlfn.XLOOKUP($AK9,International!$C$3:$C$2000,International!$A$3:$A$2000,NA(),1,1))</f>
        <v>-33</v>
      </c>
      <c r="BL9" s="1">
        <f>IF(OR(_xlfn.IFNA($A9,"")="", ROW()&lt;=ROW($A$3),MAX(International!$D$3:$D$2000)&lt;$BJ9),"",$A9-_xlfn.XLOOKUP($BJ9,International!$D$3:$D$2000,International!$A$3:$A$2000,NA(),1,1))</f>
        <v>-32</v>
      </c>
      <c r="BM9" s="1">
        <f>IF(OR(_xlfn.IFNA($A9,"")="", ROW()&lt;=ROW($A$3),MAX(International!$G$3:$G$2000)&lt;$AK9),"",$A9-_xlfn.XLOOKUP($AK9,International!$G$3:$G$2000,International!$A$3:$A$2000,NA(),1,1))</f>
        <v>-34</v>
      </c>
      <c r="BN9" s="1">
        <f>IF(OR(_xlfn.IFNA($A9,"")="", ROW()&lt;=ROW($A$3),MAX(International!$H$3:$H$2000)&lt;$BJ9),"",$A9-_xlfn.XLOOKUP($BJ9,International!$H$3:$H$2000,International!$A$3:$A$2000,NA(),1,1))</f>
        <v>-30</v>
      </c>
      <c r="BO9" s="1">
        <f>IF(OR(_xlfn.IFNA($A9,"")="", ROW()&lt;=ROW($A$3),MAX(International!$K$3:$K$2000)&lt;$AK9),"",$A9-_xlfn.XLOOKUP($AK9,International!$K$3:$K$2000,International!$A$3:$A$2000,NA(),1,1))</f>
        <v>-9</v>
      </c>
      <c r="BP9" s="1">
        <f>IF(OR(_xlfn.IFNA($A9,"")="", ROW()&lt;=ROW($A$3),MAX(International!$L$3:$L$2000)&lt;$BJ9),"",$A9-_xlfn.XLOOKUP($BJ9,International!$L$3:$L$2000,International!$A$3:$A$2000,NA(),1,1))</f>
        <v>-28</v>
      </c>
      <c r="BQ9" s="1">
        <f>IF(OR(_xlfn.IFNA($A9,"")="", ROW()&lt;=ROW($A$3),MAX(International!$O$3:$O$2000)&lt;$AK9),"",$A9-_xlfn.XLOOKUP($AK9,International!$O$3:$O$2000,International!$A$3:$A$2000,NA(),1,1))</f>
        <v>-22</v>
      </c>
      <c r="BR9" s="1">
        <f>IF(OR(_xlfn.IFNA($A9,"")="", ROW()&lt;=ROW($A$3),MAX(International!$P$3:$P$2000)&lt;$BJ9),"",$A9-_xlfn.XLOOKUP($BJ9,International!$P$3:$P$2000,International!$A$3:$A$2000,NA(),1,1))</f>
        <v>-23</v>
      </c>
      <c r="BS9" s="1">
        <f>IF(OR(_xlfn.IFNA($A9,"")="", ROW()&lt;=ROW($A$3),MAX(International!$S$3:$S$2000)&lt;$AK9),"",$A9-_xlfn.XLOOKUP($AK9,International!$S$3:$S$2000,International!$A$3:$A$2000,NA(),1,1))</f>
        <v>-1</v>
      </c>
      <c r="BT9" s="1">
        <f>IF(OR(_xlfn.IFNA($A9,"")="", ROW()&lt;=ROW($A$3),MAX(International!$T$3:$T$2000)&lt;$BJ9),"",$A9-_xlfn.XLOOKUP($BJ9,International!$T$3:$T$2000,International!$A$3:$A$2000,NA(),1,1))</f>
        <v>-6</v>
      </c>
      <c r="BU9" s="1">
        <f>IF(OR(_xlfn.IFNA($A9,"")="", ROW()&lt;=ROW($A$3),MAX(International!$W$3:$W$2000)&lt;$AK9),"",$A9-_xlfn.XLOOKUP($AK9,International!$W$3:$W$2000,International!$A$3:$A$2000,NA(),1,1))</f>
        <v>0</v>
      </c>
      <c r="BV9" s="1">
        <f>IF(OR(_xlfn.IFNA($A9,"")="", ROW()&lt;=ROW($A$3),MAX(International!$X$3:$X$2000)&lt;$BJ9),"",$A9-_xlfn.XLOOKUP($BJ9,International!$X$3:$X$2000,International!$A$3:$A$2000,NA(),1,1))</f>
        <v>6</v>
      </c>
      <c r="BW9" s="1">
        <f>IF(OR(_xlfn.IFNA($A9,"")="", ROW()&lt;=ROW($A$3),MAX(International!$AA$3:$AA$2000)&lt;$AK9),"",$A9-_xlfn.XLOOKUP($AK9,International!$AA$3:$AA$2000,International!$A$3:$A$2000,NA(),1,1))</f>
        <v>-13</v>
      </c>
      <c r="BX9" s="1">
        <f>IF(OR(_xlfn.IFNA($A9,"")="", ROW()&lt;=ROW($A$3),MAX(International!$AB$3:$AB$2000)&lt;$BJ9),"",$A9-_xlfn.XLOOKUP($BJ9,International!$AB$3:$AB$2000,International!$A$3:$A$2000,NA(),1,1))</f>
        <v>-30</v>
      </c>
      <c r="BY9" s="1">
        <f>IF(OR(_xlfn.IFNA($A9,"")="", ROW()&lt;=ROW($A$3),MAX(International!$AE$3:$AE$2000)&lt;$AK9),"",$A9-_xlfn.XLOOKUP($AK9,International!$AE$3:$AE$2000,International!$A$3:$A$2000,NA(),1,1))</f>
        <v>-4</v>
      </c>
      <c r="BZ9" s="1">
        <f>IF(OR(_xlfn.IFNA($A9,"")="", ROW()&lt;=ROW($A$3),MAX(International!$AF$3:$AF$2000)&lt;$BJ9),"",$A9-_xlfn.XLOOKUP($BJ9,International!$AF$3:$AF$2000,International!$A$3:$A$2000,NA(),1,1))</f>
        <v>-33</v>
      </c>
      <c r="CA9" s="1" t="e">
        <f t="shared" si="55"/>
        <v>#N/A</v>
      </c>
      <c r="CB9" s="1" t="e">
        <f t="shared" si="0"/>
        <v>#N/A</v>
      </c>
      <c r="CC9" s="1" t="e">
        <f t="shared" si="1"/>
        <v>#N/A</v>
      </c>
      <c r="CD9" s="1" t="e">
        <f t="shared" si="2"/>
        <v>#N/A</v>
      </c>
      <c r="CE9" s="1" t="e">
        <f t="shared" si="3"/>
        <v>#N/A</v>
      </c>
      <c r="CF9" s="1" t="e">
        <f t="shared" si="4"/>
        <v>#N/A</v>
      </c>
      <c r="CG9" s="1" t="e">
        <f t="shared" si="5"/>
        <v>#N/A</v>
      </c>
      <c r="CH9" s="1" t="e">
        <f t="shared" si="6"/>
        <v>#N/A</v>
      </c>
      <c r="CI9" s="1" t="e">
        <f t="shared" si="7"/>
        <v>#N/A</v>
      </c>
      <c r="CJ9" s="1" t="e">
        <f t="shared" si="8"/>
        <v>#N/A</v>
      </c>
      <c r="CK9" s="1" t="e">
        <f t="shared" si="56"/>
        <v>#N/A</v>
      </c>
      <c r="CL9" s="1" t="e">
        <f t="shared" si="9"/>
        <v>#N/A</v>
      </c>
      <c r="CM9" s="1" t="e">
        <f>IF(OR(ISNA($A9),$AK9&lt;100),NA(),IF($CA9=0,0,FLOOR((CK9-_xlfn.XLOOKUP(_xlfn.AGGREGATE(5,6,$CA$3:$CA1960),$CA$3:$CA$2000,CK$3:CK$2000,1,1))/_xlfn.XLOOKUP($CA9,$CA$3:$CA$2000,$CA$3:$CA$2000,1,1), 1)))</f>
        <v>#N/A</v>
      </c>
      <c r="CN9" s="1" t="e">
        <f t="shared" si="57"/>
        <v>#N/A</v>
      </c>
      <c r="CO9" s="1" t="e" cm="1">
        <f t="array" ref="CO9">IFERROR(IF(OR(ISNA($A9),$AK9&lt;100,INDEX(International!C$3:C$2000,_xlfn.XMATCH(100,International!C$3:C$2000,1,1)+$CA9)=""),NA(),INDEX(International!C$3:C$2000,_xlfn.XMATCH(100,International!C$3:C$2000,1,1)+$CA9)), NA())</f>
        <v>#N/A</v>
      </c>
      <c r="CP9" s="1" t="e">
        <f t="shared" si="11"/>
        <v>#N/A</v>
      </c>
      <c r="CQ9" s="1" t="e">
        <f>IF(OR(ISNA($A9),$AK9&lt;100),NA(),IF($CA9=0,0,FLOOR((CO9-_xlfn.XLOOKUP(_xlfn.AGGREGATE(5,6,$CA$3:$CA1960),$CA$3:$CA$2000,CO$3:CO$2000,1,1))/_xlfn.XLOOKUP($CA9,$CA$3:$CA$2000,$CA$3:$CA$2000,1,1), 1)))</f>
        <v>#N/A</v>
      </c>
      <c r="CR9" s="1" t="e">
        <f t="shared" si="58"/>
        <v>#N/A</v>
      </c>
      <c r="CS9" s="1" t="e" cm="1">
        <f t="array" ref="CS9">IFERROR(IF(OR(ISNA($A9),$AK9&lt;100,INDEX(International!G$3:G$2000,_xlfn.XMATCH(100,International!G$3:G$2000,1,1)+$CA9)=""),NA(),INDEX(International!G$3:G$2000,_xlfn.XMATCH(100,International!G$3:G$2000,1,1)+$CA9)), NA())</f>
        <v>#N/A</v>
      </c>
      <c r="CT9" s="1" t="e">
        <f t="shared" si="13"/>
        <v>#N/A</v>
      </c>
      <c r="CU9" s="1" t="e">
        <f>IF(OR(ISNA($A9),$AK9&lt;100),NA(),IF($CA9=0,0,FLOOR((CS9-_xlfn.XLOOKUP(_xlfn.AGGREGATE(5,6,$CA$3:$CA1960),$CA$3:$CA$2000,CS$3:CS$2000,1,1))/_xlfn.XLOOKUP($CA9,$CA$3:$CA$2000,$CA$3:$CA$2000,1,1), 1)))</f>
        <v>#N/A</v>
      </c>
      <c r="CV9" s="1" t="e">
        <f t="shared" si="59"/>
        <v>#N/A</v>
      </c>
      <c r="CW9" s="1" t="e" cm="1">
        <f t="array" ref="CW9">IFERROR(IF(OR(ISNA($A9),$AK9&lt;100,INDEX(International!K$3:K$2000,_xlfn.XMATCH(100,International!K$3:K$2000,1,1)+$CA9)=""),NA(),INDEX(International!K$3:K$2000,_xlfn.XMATCH(100,International!K$3:K$2000,1,1)+$CA9)), NA())</f>
        <v>#N/A</v>
      </c>
      <c r="CX9" s="1" t="e">
        <f t="shared" si="14"/>
        <v>#N/A</v>
      </c>
      <c r="CY9" s="1" t="e">
        <f>IF(OR(ISNA($A9),$AK9&lt;100),NA(),IF($CA9=0,0,FLOOR((CW9-_xlfn.XLOOKUP(_xlfn.AGGREGATE(5,6,$CA$3:$CA1960),$CA$3:$CA$2000,CW$3:CW$2000,1,1))/_xlfn.XLOOKUP($CA9,$CA$3:$CA$2000,$CA$3:$CA$2000,1,1), 1)))</f>
        <v>#N/A</v>
      </c>
      <c r="CZ9" s="1" t="e">
        <f t="shared" si="60"/>
        <v>#N/A</v>
      </c>
      <c r="DA9" s="1" t="e" cm="1">
        <f t="array" ref="DA9">IFERROR(IF(OR(ISNA($A9),$AK9&lt;100,INDEX(International!O$3:O$2000,_xlfn.XMATCH(100,International!O$3:O$2000,1,1)+$CA9)=""),NA(),INDEX(International!O$3:O$2000,_xlfn.XMATCH(100,International!O$3:O$2000,1,1)+$CA9)), NA())</f>
        <v>#N/A</v>
      </c>
      <c r="DB9" s="1" t="e">
        <f t="shared" si="15"/>
        <v>#N/A</v>
      </c>
      <c r="DC9" s="1" t="e">
        <f>IF(OR(ISNA($A9),$AK9&lt;100),NA(),IF($CA9=0,0,FLOOR((DA9-_xlfn.XLOOKUP(_xlfn.AGGREGATE(5,6,$CA$3:$CA1960),$CA$3:$CA$2000,DA$3:DA$2000,1,1))/_xlfn.XLOOKUP($CA9,$CA$3:$CA$2000,$CA$3:$CA$2000,1,1), 1)))</f>
        <v>#N/A</v>
      </c>
      <c r="DD9" s="1" t="e">
        <f t="shared" si="61"/>
        <v>#N/A</v>
      </c>
      <c r="DE9" s="1" t="e" cm="1">
        <f t="array" ref="DE9">IFERROR(IF(OR(ISNA($A9),$AK9&lt;100,INDEX(International!S$3:S$2000,_xlfn.XMATCH(100,International!S$3:S$2000,1,1)+$CA9)=""),NA(),INDEX(International!S$3:S$2000,_xlfn.XMATCH(100,International!S$3:S$2000,1,1)+$CA9)), NA())</f>
        <v>#N/A</v>
      </c>
      <c r="DF9" s="1" t="e">
        <f t="shared" si="16"/>
        <v>#N/A</v>
      </c>
      <c r="DG9" s="1" t="e">
        <f>IF(OR(ISNA($A9),$AK9&lt;100),NA(),IF($CA9=0,0,FLOOR((DE9-_xlfn.XLOOKUP(_xlfn.AGGREGATE(5,6,$CA$3:$CA1960),$CA$3:$CA$2000,DE$3:DE$2000,1,1))/_xlfn.XLOOKUP($CA9,$CA$3:$CA$2000,$CA$3:$CA$2000,1,1), 1)))</f>
        <v>#N/A</v>
      </c>
      <c r="DH9" s="1" t="e">
        <f t="shared" si="62"/>
        <v>#N/A</v>
      </c>
      <c r="DI9" s="1" t="e" cm="1">
        <f t="array" ref="DI9">IFERROR(IF(OR(ISNA($A9),$AK9&lt;100,INDEX(International!W$3:W$2000,_xlfn.XMATCH(100,International!W$3:W$2000,1,1)+$CA9)=""),NA(),INDEX(International!W$3:W$2000,_xlfn.XMATCH(100,International!W$3:W$2000,1,1)+$CA9)), NA())</f>
        <v>#N/A</v>
      </c>
      <c r="DJ9" s="1" t="e">
        <f t="shared" si="17"/>
        <v>#N/A</v>
      </c>
      <c r="DK9" s="1" t="e">
        <f>IF(OR(ISNA($A9),$AK9&lt;100),NA(),IF($CA9=0,0,FLOOR((DI9-_xlfn.XLOOKUP(_xlfn.AGGREGATE(5,6,$CA$3:$CA1960),$CA$3:$CA$2000,DI$3:DI$2000,1,1))/_xlfn.XLOOKUP($CA9,$CA$3:$CA$2000,$CA$3:$CA$2000,1,1), 1)))</f>
        <v>#N/A</v>
      </c>
      <c r="DL9" s="1" t="e">
        <f t="shared" si="63"/>
        <v>#N/A</v>
      </c>
      <c r="DM9" s="1" t="e" cm="1">
        <f t="array" ref="DM9">IFERROR(IF(OR(ISNA($A9),$AK9&lt;100,INDEX(International!AA$3:AA$2000,_xlfn.XMATCH(100,International!AA$3:AA$2000,1,1)+$CA9)=""),NA(),INDEX(International!AA$3:AA$2000,_xlfn.XMATCH(100,International!AA$3:AA$2000,1,1)+$CA9)), NA())</f>
        <v>#N/A</v>
      </c>
      <c r="DN9" s="1" t="e">
        <f t="shared" si="18"/>
        <v>#N/A</v>
      </c>
      <c r="DO9" s="1" t="e">
        <f>IF(OR(ISNA($A9),$AK9&lt;100),NA(),IF($CA9=0,0,FLOOR((DM9-_xlfn.XLOOKUP(_xlfn.AGGREGATE(5,6,$CA$3:$CA1960),$CA$3:$CA$2000,DM$3:DM$2000,1,1))/_xlfn.XLOOKUP($CA9,$CA$3:$CA$2000,$CA$3:$CA$2000,1,1), 1)))</f>
        <v>#N/A</v>
      </c>
      <c r="DP9" s="1" t="e">
        <f t="shared" si="64"/>
        <v>#N/A</v>
      </c>
      <c r="DQ9" s="1" t="e" cm="1">
        <f t="array" ref="DQ9">IFERROR(IF(OR(ISNA($A9),$AK9&lt;100,INDEX(International!AE$3:AE$2000,_xlfn.XMATCH(100,International!AE$3:AE$2000,1,1)+$CA9)=""),NA(),INDEX(International!AE$3:AE$2000,_xlfn.XMATCH(100,International!AE$3:AE$2000,1,1)+$CA9)), NA())</f>
        <v>#N/A</v>
      </c>
      <c r="DR9" s="1" t="e">
        <f t="shared" si="19"/>
        <v>#N/A</v>
      </c>
      <c r="DS9" s="1" t="e">
        <f>IF(OR(ISNA($A9),$AK9&lt;100),NA(),IF($CA9=0,0,FLOOR((DQ9-_xlfn.XLOOKUP(_xlfn.AGGREGATE(5,6,$CA$3:$CA1960),$CA$3:$CA$2000,DQ$3:DQ$2000,1,1))/_xlfn.XLOOKUP($CA9,$CA$3:$CA$2000,$CA$3:$CA$2000,1,1), 1)))</f>
        <v>#N/A</v>
      </c>
      <c r="DT9" s="1" t="e">
        <f t="shared" si="65"/>
        <v>#N/A</v>
      </c>
      <c r="DU9" s="1">
        <f t="shared" si="20"/>
        <v>6</v>
      </c>
      <c r="DV9" s="1" cm="1">
        <f t="array" ref="DV9">IFERROR(IF(ISNA($A9),NA(),INDEX(B$3:B$2000,_xlfn.XMATCH(Configuration!$B$12,B$3:B$2000,1,1)+ROW()-ROW($A$3))-0), NA())</f>
        <v>103</v>
      </c>
      <c r="DW9" s="1" cm="1">
        <f t="array" ref="DW9">IFERROR(IF(ISNA($A9),NA(),INDEX(F$3:F$2000,_xlfn.XMATCH(Configuration!$B$12,F$3:F$2000,1,1)+ROW()-ROW($A$3))-0), NA())</f>
        <v>353</v>
      </c>
      <c r="DX9" s="1" t="e" cm="1">
        <f t="array" ref="DX9">IFERROR(IF(ISNA($A9),NA(),INDEX(J$3:J$2000,_xlfn.XMATCH(Configuration!$B$12,J$3:J$2000,1,1)+ROW()-ROW($A$3))-0), NA())</f>
        <v>#N/A</v>
      </c>
      <c r="DY9" s="1" cm="1">
        <f t="array" ref="DY9">IFERROR(IF(ISNA($A9),NA(),INDEX(N$3:N$2000,_xlfn.XMATCH(Configuration!$B$12,N$3:N$2000,1,1)+ROW()-ROW($A$3))-0), NA())</f>
        <v>443</v>
      </c>
      <c r="DZ9" s="1" cm="1">
        <f t="array" ref="DZ9">IFERROR(IF(ISNA($A9),NA(),INDEX(R$3:R$2000,_xlfn.XMATCH(Configuration!$B$12,R$3:R$2000,1,1)+ROW()-ROW($A$3))-0), NA())</f>
        <v>287</v>
      </c>
      <c r="EA9" s="1" cm="1">
        <f t="array" ref="EA9">IFERROR(IF(ISNA($A9),NA(),INDEX(V$3:V$2000,_xlfn.XMATCH(Configuration!$B$12,V$3:V$2000,1,1)+ROW()-ROW($A$3))-0), NA())</f>
        <v>165</v>
      </c>
      <c r="EB9" s="1" cm="1">
        <f t="array" ref="EB9">IFERROR(IF(ISNA($A9),NA(),INDEX(Z$3:Z$2000,_xlfn.XMATCH(Configuration!$B$12,Z$3:Z$2000,1,1)+ROW()-ROW($A$3))-0), NA())</f>
        <v>419</v>
      </c>
      <c r="EC9" s="1" cm="1">
        <f t="array" ref="EC9">IFERROR(IF(ISNA($A9),NA(),INDEX(AD$3:AD$2000,_xlfn.XMATCH(Configuration!$B$12,AD$3:AD$2000,1,1)+ROW()-ROW($A$3))-0), NA())</f>
        <v>278</v>
      </c>
      <c r="ED9" s="1">
        <f t="shared" si="21"/>
        <v>6</v>
      </c>
      <c r="EE9" s="1">
        <f t="shared" ca="1" si="66"/>
        <v>6400</v>
      </c>
      <c r="EF9" s="1">
        <f t="shared" ca="1" si="67"/>
        <v>800</v>
      </c>
      <c r="EG9" s="1">
        <f t="shared" ca="1" si="68"/>
        <v>400</v>
      </c>
      <c r="EH9" s="1">
        <f t="shared" ca="1" si="69"/>
        <v>282</v>
      </c>
      <c r="EI9" s="1">
        <f t="shared" ca="1" si="70"/>
        <v>228</v>
      </c>
      <c r="EJ9" s="1">
        <f t="shared" ca="1" si="71"/>
        <v>200</v>
      </c>
      <c r="EK9" s="1">
        <f t="shared" ca="1" si="72"/>
        <v>180</v>
      </c>
      <c r="EL9" s="1" cm="1">
        <f t="array" aca="1" ref="EL9" ca="1">IFERROR(IF(ISNA($ED9),NA(),IF(FLOOR((2^(($ED9+LOOKUP(2, 1/(ISNA(EP$3:EP$2000)+ISBLANK(EP$3:EP$300)-1),EP$3:EP$2000)*LOG(100)/LOG(2))/LOOKUP(2, 1/(ISNA(EP$3:EP$2000)+ISBLANK(EP$3:EP$300)-1),EP$3:EP$2000))),2)&gt;_xlfn.AGGREGATE(4,6,$EN$3:$GC$2000)+2000,NA(),FLOOR((2^(($ED9+LOOKUP(2, 1/(ISNA(EP$3:EP$2000)+ISBLANK(EP$3:EP$300)-1),EP$3:EP$2000)*LOG(100)/LOG(2))/LOOKUP(2, 1/(ISNA(EP$3:EP$2000)+ISBLANK(EP$3:EP$300)-1),EP$3:EP$2000))),2))),NA())</f>
        <v>138</v>
      </c>
      <c r="EM9" s="1" cm="1">
        <f t="array" ref="EM9">IF(ISNA($ED9),NA(),FLOOR(EN$3+(LOOKUP(2, 1/(ISNA(EN$3:EN$2000)+ISBLANK(EN$3:EN$300)-1),EN$3:EN$2000)-EN$3)/LOOKUP(2, 1/(ISNA(EN$3:EN$2000)+ISBLANK(EN$3:EN$300)-1),ED$3:ED$2000)*ED9, 1))</f>
        <v>647</v>
      </c>
      <c r="EN9" s="1" cm="1">
        <f t="array" ref="EN9">IFERROR(IF(ISNA($A9),NA(),INDEX(AK$3:AK$2000,_xlfn.XMATCH(100,AK$3:AK$2000,1,1)+ROW()-ROW($A$3))-0), NA())</f>
        <v>377</v>
      </c>
      <c r="EO9" s="1" cm="1">
        <f t="array" aca="1" ref="EO9" ca="1">IFERROR(IF(ISNA($A9),NA(),INDEX(BD$3:BD$2000,_xlfn.XMATCH(100,AK$3:AK$2000,1,1)+ROW()-ROW($A$3))-0), NA())</f>
        <v>40.571428571428569</v>
      </c>
      <c r="EP9" s="1">
        <f t="shared" si="73"/>
        <v>3.1338719204148</v>
      </c>
      <c r="EQ9" s="1">
        <f t="shared" si="74"/>
        <v>44</v>
      </c>
      <c r="ER9" s="1">
        <f t="shared" si="75"/>
        <v>2.9902603714766651</v>
      </c>
      <c r="ES9" s="1" cm="1">
        <f t="array" ref="ES9">IFERROR(IF(OR(ISNA($A9),INDEX(International!C$3:C$2000,_xlfn.XMATCH(100,International!C$3:C$2000,1,1)+ROW()-ROW($A$3))=""),NA(),INDEX(International!C$3:C$2000,_xlfn.XMATCH(100,International!C$3:C$2000,1,1)+ROW()-ROW($A$3))), NA())</f>
        <v>314</v>
      </c>
      <c r="ET9" s="1" cm="1">
        <f t="array" aca="1" ref="ET9" ca="1">IFERROR(IF(ISNA($A9),NA(),INDEX(International!E$3:E$2000,_xlfn.XMATCH(100,International!C$3:C$2000,1,1)+ROW()-ROW($A$3))-0), NA())</f>
        <v>37.714285714285715</v>
      </c>
      <c r="EU9" s="1">
        <f t="shared" si="76"/>
        <v>3.6346794379991878</v>
      </c>
      <c r="EV9" s="1">
        <f t="shared" si="77"/>
        <v>34</v>
      </c>
      <c r="EW9" s="1">
        <f t="shared" si="78"/>
        <v>0</v>
      </c>
      <c r="EX9" s="1" cm="1">
        <f t="array" ref="EX9">IFERROR(IF(OR(ISNA($A9),INDEX(International!G$3:G$2000,_xlfn.XMATCH(100,International!G$3:G$2000,1,1)+ROW()-ROW($A$3))=""),NA(),INDEX(International!G$3:G$2000,_xlfn.XMATCH(100,International!G$3:G$2000,1,1)+ROW()-ROW($A$3))-0), NA())</f>
        <v>914</v>
      </c>
      <c r="EY9" s="1" cm="1">
        <f t="array" aca="1" ref="EY9" ca="1">IFERROR(IF(ISNA($A9),NA(),INDEX(International!I$3:I$2000,_xlfn.XMATCH(100,International!G$3:G$2000,1,1)+ROW()-ROW($A$3))-0), NA())</f>
        <v>117.71428571428571</v>
      </c>
      <c r="EZ9" s="1">
        <f t="shared" si="79"/>
        <v>1.8795849153704058</v>
      </c>
      <c r="FA9" s="1">
        <f t="shared" si="80"/>
        <v>108</v>
      </c>
      <c r="FB9" s="1">
        <f t="shared" si="81"/>
        <v>12.32090746364729</v>
      </c>
      <c r="FC9" s="1" cm="1">
        <f t="array" ref="FC9">IFERROR(IF(OR(ISNA($A9),INDEX(International!K$3:K$2000,_xlfn.XMATCH(100,International!K$3:K$2000,1,1)+ROW()-ROW($A$3))=""),NA(),INDEX(International!K$3:K$2000,_xlfn.XMATCH(100,International!K$3:K$2000,1,1)+ROW()-ROW($A$3))), NA())</f>
        <v>653</v>
      </c>
      <c r="FD9" s="1" cm="1">
        <f t="array" aca="1" ref="FD9" ca="1">IFERROR(IF(ISNA($A9),NA(),INDEX(International!M$3:M$2000,_xlfn.XMATCH(100,International!K$3:K$2000,1,1)+ROW()-ROW($A$3))-0), NA())</f>
        <v>85.142857142857139</v>
      </c>
      <c r="FE9" s="1">
        <f t="shared" si="82"/>
        <v>2.2164078523773578</v>
      </c>
      <c r="FF9" s="1">
        <f t="shared" si="83"/>
        <v>92</v>
      </c>
      <c r="FG9" s="1">
        <f t="shared" si="84"/>
        <v>1.2618002482303217</v>
      </c>
      <c r="FH9" s="1" cm="1">
        <f t="array" ref="FH9">IFERROR(IF(OR(ISNA($A9),INDEX(International!O$3:O$2000,_xlfn.XMATCH(100,International!O$3:O$2000,1,1)+ROW()-ROW($A$3))=""),NA(),INDEX(International!O$3:O$2000,_xlfn.XMATCH(100,International!O$3:O$2000,1,1)+ROW()-ROW($A$3))-0), NA())</f>
        <v>1128</v>
      </c>
      <c r="FI9" s="1" cm="1">
        <f t="array" aca="1" ref="FI9" ca="1">IFERROR(IF(ISNA($A9),NA(),INDEX(International!Q$3:Q$2000,_xlfn.XMATCH(100,International!O$3:O$2000,1,1)+ROW()-ROW($A$3))-0), NA())</f>
        <v>152.28571428571428</v>
      </c>
      <c r="FJ9" s="1">
        <f t="shared" si="85"/>
        <v>1.7163968026022203</v>
      </c>
      <c r="FK9" s="1">
        <f t="shared" si="86"/>
        <v>162</v>
      </c>
      <c r="FL9" s="1">
        <f t="shared" si="87"/>
        <v>2.8974128724014556</v>
      </c>
      <c r="FM9" s="1" cm="1">
        <f t="array" ref="FM9">IFERROR(IF(OR(ISNA($A9),INDEX(International!S$3:S$2000,_xlfn.XMATCH(100,International!S$3:S$2000,1,1)+ROW()-ROW($A$3))=""),NA(),INDEX(International!S$3:S$2000,_xlfn.XMATCH(100,International!S$3:S$2000,1,1)+ROW()-ROW($A$3))-0), NA())</f>
        <v>1261</v>
      </c>
      <c r="FN9" s="1" cm="1">
        <f t="array" aca="1" ref="FN9" ca="1">IFERROR(IF(ISNA($A9),NA(),INDEX(International!U$3:U$2000,_xlfn.XMATCH(100,International!S$3:S$2000,1,1)+ROW()-ROW($A$3))-0), NA())</f>
        <v>175.71428571428572</v>
      </c>
      <c r="FO9" s="1">
        <f t="shared" si="88"/>
        <v>1.6409150705903095</v>
      </c>
      <c r="FP9" s="1">
        <f t="shared" si="89"/>
        <v>192</v>
      </c>
      <c r="FQ9" s="1">
        <f t="shared" si="90"/>
        <v>2.716374078650881</v>
      </c>
      <c r="FR9" s="1" cm="1">
        <f t="array" ref="FR9">IFERROR(IF(OR(ISNA($A9),INDEX(International!W$3:W$2000,_xlfn.XMATCH(100,International!W$3:W$2000,1,1)+ROW()-ROW($A$3))=""),NA(),INDEX(International!W$3:W$2000,_xlfn.XMATCH(100,International!W$3:W$2000,1,1)+ROW()-ROW($A$3))-0), NA())</f>
        <v>130</v>
      </c>
      <c r="FS9" s="1" cm="1">
        <f t="array" aca="1" ref="FS9" ca="1">IFERROR(IF(ISNA($A9),NA(),INDEX(International!Y$3:Y$2000,_xlfn.XMATCH(100,International!W$3:W$2000,1,1)+ROW()-ROW($A$3))-0), NA())</f>
        <v>5.2857142857142856</v>
      </c>
      <c r="FT9" s="1">
        <f t="shared" si="91"/>
        <v>15.85156077486684</v>
      </c>
      <c r="FU9" s="1">
        <f t="shared" si="92"/>
        <v>4</v>
      </c>
      <c r="FV9" s="1">
        <f t="shared" si="93"/>
        <v>6.5788134789605817</v>
      </c>
      <c r="FW9" s="1" cm="1">
        <f t="array" ref="FW9">IFERROR(IF(OR(ISNA($A9),INDEX(International!AA$3:AA$2000,_xlfn.XMATCH(100,International!AA$3:AA$2000,1,1)+ROW()-ROW($A$3))=""),NA(),INDEX(International!AA$3:AA$2000,_xlfn.XMATCH(100,International!AA$3:AA$2000,1,1)+ROW()-ROW($A$3))-0), NA())</f>
        <v>456</v>
      </c>
      <c r="FX9" s="1" cm="1">
        <f t="array" aca="1" ref="FX9" ca="1">IFERROR(IF(ISNA($A9),NA(),INDEX(International!AC$3:AC$2000,_xlfn.XMATCH(100,International!AA$3:AA$2000,1,1)+ROW()-ROW($A$3))-0), NA())</f>
        <v>53</v>
      </c>
      <c r="FY9" s="1">
        <f t="shared" si="94"/>
        <v>2.7409352624653587</v>
      </c>
      <c r="FZ9" s="1">
        <f t="shared" si="95"/>
        <v>56</v>
      </c>
      <c r="GA9" s="1">
        <f t="shared" si="96"/>
        <v>3.9144889881434231</v>
      </c>
      <c r="GB9" s="1" cm="1">
        <f t="array" ref="GB9">IFERROR(IF(OR(ISNA($A9),INDEX(International!AE$3:AE$2000,_xlfn.XMATCH(100,International!AE$3:AE$2000,1,1)+ROW()-ROW($A$3))=""),NA(),INDEX(International!AE$3:AE$2000,_xlfn.XMATCH(100,International!AE$3:AE$2000,1,1)+ROW()-ROW($A$3))-0), NA())</f>
        <v>588</v>
      </c>
      <c r="GC9" s="1" cm="1">
        <f t="array" aca="1" ref="GC9" ca="1">IFERROR(IF(ISNA($A9),NA(),INDEX(International!AG$3:AG$2000,_xlfn.XMATCH(100,International!AE$3:AE$2000,1,1)+ROW()-ROW($A$3))-0), NA())</f>
        <v>70</v>
      </c>
      <c r="GD9" s="1">
        <f t="shared" si="97"/>
        <v>2.3475866948087645</v>
      </c>
      <c r="GE9" s="1">
        <f t="shared" si="98"/>
        <v>78</v>
      </c>
      <c r="GF9" s="1">
        <f t="shared" si="99"/>
        <v>5.553037670113766</v>
      </c>
    </row>
    <row r="10" spans="1:188" x14ac:dyDescent="0.2">
      <c r="A10" s="4">
        <f>IF(OR(Daily!$A10="",Daily!$B10="*"),NA(),Daily!A10)</f>
        <v>43861</v>
      </c>
      <c r="B10" s="1">
        <f>IF(_xlfn.IFNA($A10,"")="","",Daily!C10+IF(ROW()&gt;ROW($A$3),B9,0))</f>
        <v>0</v>
      </c>
      <c r="C10" s="1">
        <f>IF(_xlfn.IFNA($A10,"")="","",Daily!D10+IF(ROW()&gt;ROW($A$3),C9,0))</f>
        <v>0</v>
      </c>
      <c r="D10" s="1">
        <f>IF(_xlfn.IFNA($A10,"")="","",Daily!E10+IF(ROW()&gt;ROW($A$3),D9,0))</f>
        <v>0</v>
      </c>
      <c r="E10" s="1">
        <f t="shared" si="22"/>
        <v>0</v>
      </c>
      <c r="F10" s="1">
        <f>IF(_xlfn.IFNA($A10,"")="","",Daily!F10+IF(ROW()&gt;ROW($A$3),F9,0))</f>
        <v>4</v>
      </c>
      <c r="G10" s="1">
        <f>IF(_xlfn.IFNA($A10,"")="","",Daily!G10+IF(ROW()&gt;ROW($A$3),G9,0))</f>
        <v>2</v>
      </c>
      <c r="H10" s="1">
        <f>IF(_xlfn.IFNA($A10,"")="","",Daily!H10+IF(ROW()&gt;ROW($A$3),H9,0))</f>
        <v>0</v>
      </c>
      <c r="I10" s="1">
        <f t="shared" si="23"/>
        <v>2</v>
      </c>
      <c r="J10" s="1">
        <f>IF(_xlfn.IFNA($A10,"")="","",Daily!I10+IF(ROW()&gt;ROW($A$3),J9,0))</f>
        <v>0</v>
      </c>
      <c r="K10" s="1">
        <f>IF(_xlfn.IFNA($A10,"")="","",Daily!J10+IF(ROW()&gt;ROW($A$3),K9,0))</f>
        <v>0</v>
      </c>
      <c r="L10" s="1">
        <f>IF(_xlfn.IFNA($A10,"")="","",Daily!K10+IF(ROW()&gt;ROW($A$3),L9,0))</f>
        <v>0</v>
      </c>
      <c r="M10" s="1">
        <f t="shared" si="24"/>
        <v>0</v>
      </c>
      <c r="N10" s="1">
        <f>IF(_xlfn.IFNA($A10,"")="","",Daily!L10+IF(ROW()&gt;ROW($A$3),N9,0))</f>
        <v>2</v>
      </c>
      <c r="O10" s="1">
        <f>IF(_xlfn.IFNA($A10,"")="","",Daily!M10+IF(ROW()&gt;ROW($A$3),O9,0))</f>
        <v>0</v>
      </c>
      <c r="P10" s="1">
        <f>IF(_xlfn.IFNA($A10,"")="","",Daily!N10+IF(ROW()&gt;ROW($A$3),P9,0))</f>
        <v>0</v>
      </c>
      <c r="Q10" s="1">
        <f t="shared" si="25"/>
        <v>2</v>
      </c>
      <c r="R10" s="1">
        <f>IF(_xlfn.IFNA($A10,"")="","",Daily!O10+IF(ROW()&gt;ROW($A$3),R9,0))</f>
        <v>0</v>
      </c>
      <c r="S10" s="1">
        <f>IF(_xlfn.IFNA($A10,"")="","",Daily!P10+IF(ROW()&gt;ROW($A$3),S9,0))</f>
        <v>0</v>
      </c>
      <c r="T10" s="1">
        <f>IF(_xlfn.IFNA($A10,"")="","",Daily!Q10+IF(ROW()&gt;ROW($A$3),T9,0))</f>
        <v>0</v>
      </c>
      <c r="U10" s="1">
        <f t="shared" si="26"/>
        <v>0</v>
      </c>
      <c r="V10" s="1">
        <f>IF(_xlfn.IFNA($A10,"")="","",Daily!R10+IF(ROW()&gt;ROW($A$3),V9,0))</f>
        <v>0</v>
      </c>
      <c r="W10" s="1">
        <f>IF(_xlfn.IFNA($A10,"")="","",Daily!S10+IF(ROW()&gt;ROW($A$3),W9,0))</f>
        <v>0</v>
      </c>
      <c r="X10" s="1">
        <f>IF(_xlfn.IFNA($A10,"")="","",Daily!T10+IF(ROW()&gt;ROW($A$3),X9,0))</f>
        <v>0</v>
      </c>
      <c r="Y10" s="1">
        <f t="shared" si="27"/>
        <v>0</v>
      </c>
      <c r="Z10" s="1">
        <f>IF(_xlfn.IFNA($A10,"")="","",Daily!U10+IF(ROW()&gt;ROW($A$3),Z9,0))</f>
        <v>4</v>
      </c>
      <c r="AA10" s="1">
        <f>IF(_xlfn.IFNA($A10,"")="","",Daily!V10+IF(ROW()&gt;ROW($A$3),AA9,0))</f>
        <v>0</v>
      </c>
      <c r="AB10" s="1">
        <f>IF(_xlfn.IFNA($A10,"")="","",Daily!W10+IF(ROW()&gt;ROW($A$3),AB9,0))</f>
        <v>0</v>
      </c>
      <c r="AC10" s="1">
        <f t="shared" si="28"/>
        <v>4</v>
      </c>
      <c r="AD10" s="1">
        <f>IF(_xlfn.IFNA($A10,"")="","",Daily!X10+IF(ROW()&gt;ROW($A$3),AD9,0))</f>
        <v>0</v>
      </c>
      <c r="AE10" s="1">
        <f>IF(_xlfn.IFNA($A10,"")="","",Daily!Y10+IF(ROW()&gt;ROW($A$3),AE9,0))</f>
        <v>0</v>
      </c>
      <c r="AF10" s="1">
        <f>IF(_xlfn.IFNA($A10,"")="","",Daily!Z10+IF(ROW()&gt;ROW($A$3),AF9,0))</f>
        <v>0</v>
      </c>
      <c r="AG10" s="1">
        <f t="shared" si="29"/>
        <v>0</v>
      </c>
      <c r="AH10" s="1">
        <f>IF(_xlfn.IFNA($A10,"")="","",Daily!C10+Daily!F10+Daily!I10+Daily!O10+Daily!L10+Daily!R10+Daily!X10+Daily!U10)</f>
        <v>1</v>
      </c>
      <c r="AI10" s="1">
        <f>IF(_xlfn.IFNA($A10,"")="","",Daily!D10+Daily!G10+Daily!J10+Daily!P10+Daily!M10+Daily!S10+Daily!Y10+Daily!V10+Daily!AA10)</f>
        <v>0</v>
      </c>
      <c r="AJ10" s="1">
        <f>IF(_xlfn.IFNA($A10,"")="","",Daily!E10+Daily!H10+Daily!K10+Daily!Q10+Daily!N10+Daily!T10+Daily!Z10+Daily!W10)</f>
        <v>0</v>
      </c>
      <c r="AK10" s="1">
        <f t="shared" si="30"/>
        <v>10</v>
      </c>
      <c r="AL10" s="1">
        <f t="shared" si="31"/>
        <v>2</v>
      </c>
      <c r="AM10" s="1">
        <f t="shared" si="32"/>
        <v>0</v>
      </c>
      <c r="AN10" s="7">
        <f t="shared" si="33"/>
        <v>0.5</v>
      </c>
      <c r="AO10" s="1">
        <f t="shared" si="34"/>
        <v>8</v>
      </c>
      <c r="AP10" s="1">
        <f t="shared" si="35"/>
        <v>6</v>
      </c>
      <c r="AQ10" s="1">
        <f t="shared" si="36"/>
        <v>0</v>
      </c>
      <c r="AR10" s="1">
        <f t="shared" si="37"/>
        <v>0</v>
      </c>
      <c r="AS10" s="1">
        <f t="shared" si="38"/>
        <v>6</v>
      </c>
      <c r="AT10" s="10">
        <f t="shared" si="39"/>
        <v>0</v>
      </c>
      <c r="AU10" s="10">
        <f t="shared" si="40"/>
        <v>1</v>
      </c>
      <c r="AV10" s="10">
        <f t="shared" si="41"/>
        <v>0</v>
      </c>
      <c r="AW10" s="10">
        <f t="shared" si="42"/>
        <v>0.4</v>
      </c>
      <c r="AX10" s="10">
        <f t="shared" si="43"/>
        <v>0</v>
      </c>
      <c r="AY10" s="10">
        <f t="shared" si="44"/>
        <v>0.2</v>
      </c>
      <c r="AZ10" s="10">
        <f t="shared" si="45"/>
        <v>0</v>
      </c>
      <c r="BA10" s="10">
        <f t="shared" si="46"/>
        <v>0</v>
      </c>
      <c r="BB10" s="10">
        <f t="shared" si="47"/>
        <v>0.4</v>
      </c>
      <c r="BC10" s="10">
        <f t="shared" si="48"/>
        <v>0</v>
      </c>
      <c r="BD10" s="8">
        <f t="shared" ca="1" si="49"/>
        <v>1.4285714285714286</v>
      </c>
      <c r="BE10" s="9">
        <f t="shared" ca="1" si="50"/>
        <v>10</v>
      </c>
      <c r="BF10" s="10">
        <f t="shared" si="51"/>
        <v>0.1111111111111111</v>
      </c>
      <c r="BG10" s="10">
        <f t="shared" si="52"/>
        <v>-0.5</v>
      </c>
      <c r="BH10" s="1">
        <f t="shared" si="53"/>
        <v>22</v>
      </c>
      <c r="BI10" s="1">
        <f t="shared" si="54"/>
        <v>3</v>
      </c>
      <c r="BJ10" s="8">
        <f>IF(_xlfn.IFNA($A10,"")="","",AK10/(Configuration!$B$1/1000000))</f>
        <v>0.39425491734445656</v>
      </c>
      <c r="BK10" s="1">
        <f>IF(OR(_xlfn.IFNA($A10,"")="", ROW()&lt;=ROW($A$3),MAX(International!$C$3:$C$2000)&lt;$AK10),"",$A10-_xlfn.XLOOKUP($AK10,International!$C$3:$C$2000,International!$A$3:$A$2000,NA(),1,1))</f>
        <v>-32</v>
      </c>
      <c r="BL10" s="1">
        <f>IF(OR(_xlfn.IFNA($A10,"")="", ROW()&lt;=ROW($A$3),MAX(International!$D$3:$D$2000)&lt;$BJ10),"",$A10-_xlfn.XLOOKUP($BJ10,International!$D$3:$D$2000,International!$A$3:$A$2000,NA(),1,1))</f>
        <v>-31</v>
      </c>
      <c r="BM10" s="1">
        <f>IF(OR(_xlfn.IFNA($A10,"")="", ROW()&lt;=ROW($A$3),MAX(International!$G$3:$G$2000)&lt;$AK10),"",$A10-_xlfn.XLOOKUP($AK10,International!$G$3:$G$2000,International!$A$3:$A$2000,NA(),1,1))</f>
        <v>-33</v>
      </c>
      <c r="BN10" s="1">
        <f>IF(OR(_xlfn.IFNA($A10,"")="", ROW()&lt;=ROW($A$3),MAX(International!$H$3:$H$2000)&lt;$BJ10),"",$A10-_xlfn.XLOOKUP($BJ10,International!$H$3:$H$2000,International!$A$3:$A$2000,NA(),1,1))</f>
        <v>-29</v>
      </c>
      <c r="BO10" s="1">
        <f>IF(OR(_xlfn.IFNA($A10,"")="", ROW()&lt;=ROW($A$3),MAX(International!$K$3:$K$2000)&lt;$AK10),"",$A10-_xlfn.XLOOKUP($AK10,International!$K$3:$K$2000,International!$A$3:$A$2000,NA(),1,1))</f>
        <v>-8</v>
      </c>
      <c r="BP10" s="1">
        <f>IF(OR(_xlfn.IFNA($A10,"")="", ROW()&lt;=ROW($A$3),MAX(International!$L$3:$L$2000)&lt;$BJ10),"",$A10-_xlfn.XLOOKUP($BJ10,International!$L$3:$L$2000,International!$A$3:$A$2000,NA(),1,1))</f>
        <v>-27</v>
      </c>
      <c r="BQ10" s="1">
        <f>IF(OR(_xlfn.IFNA($A10,"")="", ROW()&lt;=ROW($A$3),MAX(International!$O$3:$O$2000)&lt;$AK10),"",$A10-_xlfn.XLOOKUP($AK10,International!$O$3:$O$2000,International!$A$3:$A$2000,NA(),1,1))</f>
        <v>-21</v>
      </c>
      <c r="BR10" s="1">
        <f>IF(OR(_xlfn.IFNA($A10,"")="", ROW()&lt;=ROW($A$3),MAX(International!$P$3:$P$2000)&lt;$BJ10),"",$A10-_xlfn.XLOOKUP($BJ10,International!$P$3:$P$2000,International!$A$3:$A$2000,NA(),1,1))</f>
        <v>-22</v>
      </c>
      <c r="BS10" s="1">
        <f>IF(OR(_xlfn.IFNA($A10,"")="", ROW()&lt;=ROW($A$3),MAX(International!$S$3:$S$2000)&lt;$AK10),"",$A10-_xlfn.XLOOKUP($AK10,International!$S$3:$S$2000,International!$A$3:$A$2000,NA(),1,1))</f>
        <v>0</v>
      </c>
      <c r="BT10" s="1">
        <f>IF(OR(_xlfn.IFNA($A10,"")="", ROW()&lt;=ROW($A$3),MAX(International!$T$3:$T$2000)&lt;$BJ10),"",$A10-_xlfn.XLOOKUP($BJ10,International!$T$3:$T$2000,International!$A$3:$A$2000,NA(),1,1))</f>
        <v>-6</v>
      </c>
      <c r="BU10" s="1">
        <f>IF(OR(_xlfn.IFNA($A10,"")="", ROW()&lt;=ROW($A$3),MAX(International!$W$3:$W$2000)&lt;$AK10),"",$A10-_xlfn.XLOOKUP($AK10,International!$W$3:$W$2000,International!$A$3:$A$2000,NA(),1,1))</f>
        <v>1</v>
      </c>
      <c r="BV10" s="1">
        <f>IF(OR(_xlfn.IFNA($A10,"")="", ROW()&lt;=ROW($A$3),MAX(International!$X$3:$X$2000)&lt;$BJ10),"",$A10-_xlfn.XLOOKUP($BJ10,International!$X$3:$X$2000,International!$A$3:$A$2000,NA(),1,1))</f>
        <v>7</v>
      </c>
      <c r="BW10" s="1">
        <f>IF(OR(_xlfn.IFNA($A10,"")="", ROW()&lt;=ROW($A$3),MAX(International!$AA$3:$AA$2000)&lt;$AK10),"",$A10-_xlfn.XLOOKUP($AK10,International!$AA$3:$AA$2000,International!$A$3:$A$2000,NA(),1,1))</f>
        <v>-24</v>
      </c>
      <c r="BX10" s="1">
        <f>IF(OR(_xlfn.IFNA($A10,"")="", ROW()&lt;=ROW($A$3),MAX(International!$AB$3:$AB$2000)&lt;$BJ10),"",$A10-_xlfn.XLOOKUP($BJ10,International!$AB$3:$AB$2000,International!$A$3:$A$2000,NA(),1,1))</f>
        <v>-30</v>
      </c>
      <c r="BY10" s="1">
        <f>IF(OR(_xlfn.IFNA($A10,"")="", ROW()&lt;=ROW($A$3),MAX(International!$AE$3:$AE$2000)&lt;$AK10),"",$A10-_xlfn.XLOOKUP($AK10,International!$AE$3:$AE$2000,International!$A$3:$A$2000,NA(),1,1))</f>
        <v>-3</v>
      </c>
      <c r="BZ10" s="1">
        <f>IF(OR(_xlfn.IFNA($A10,"")="", ROW()&lt;=ROW($A$3),MAX(International!$AF$3:$AF$2000)&lt;$BJ10),"",$A10-_xlfn.XLOOKUP($BJ10,International!$AF$3:$AF$2000,International!$A$3:$A$2000,NA(),1,1))</f>
        <v>-33</v>
      </c>
      <c r="CA10" s="1" t="e">
        <f t="shared" si="55"/>
        <v>#N/A</v>
      </c>
      <c r="CB10" s="1" t="e">
        <f t="shared" si="0"/>
        <v>#N/A</v>
      </c>
      <c r="CC10" s="1" t="e">
        <f t="shared" si="1"/>
        <v>#N/A</v>
      </c>
      <c r="CD10" s="1" t="e">
        <f t="shared" si="2"/>
        <v>#N/A</v>
      </c>
      <c r="CE10" s="1" t="e">
        <f t="shared" si="3"/>
        <v>#N/A</v>
      </c>
      <c r="CF10" s="1" t="e">
        <f t="shared" si="4"/>
        <v>#N/A</v>
      </c>
      <c r="CG10" s="1" t="e">
        <f t="shared" si="5"/>
        <v>#N/A</v>
      </c>
      <c r="CH10" s="1" t="e">
        <f t="shared" si="6"/>
        <v>#N/A</v>
      </c>
      <c r="CI10" s="1" t="e">
        <f t="shared" si="7"/>
        <v>#N/A</v>
      </c>
      <c r="CJ10" s="1" t="e">
        <f t="shared" si="8"/>
        <v>#N/A</v>
      </c>
      <c r="CK10" s="1" t="e">
        <f t="shared" si="56"/>
        <v>#N/A</v>
      </c>
      <c r="CL10" s="1" t="e">
        <f t="shared" si="9"/>
        <v>#N/A</v>
      </c>
      <c r="CM10" s="1" t="e">
        <f>IF(OR(ISNA($A10),$AK10&lt;100),NA(),IF($CA10=0,0,FLOOR((CK10-_xlfn.XLOOKUP(_xlfn.AGGREGATE(5,6,$CA$3:$CA1961),$CA$3:$CA$2000,CK$3:CK$2000,1,1))/_xlfn.XLOOKUP($CA10,$CA$3:$CA$2000,$CA$3:$CA$2000,1,1), 1)))</f>
        <v>#N/A</v>
      </c>
      <c r="CN10" s="1" t="e">
        <f t="shared" si="57"/>
        <v>#N/A</v>
      </c>
      <c r="CO10" s="1" t="e" cm="1">
        <f t="array" ref="CO10">IFERROR(IF(OR(ISNA($A10),$AK10&lt;100,INDEX(International!C$3:C$2000,_xlfn.XMATCH(100,International!C$3:C$2000,1,1)+$CA10)=""),NA(),INDEX(International!C$3:C$2000,_xlfn.XMATCH(100,International!C$3:C$2000,1,1)+$CA10)), NA())</f>
        <v>#N/A</v>
      </c>
      <c r="CP10" s="1" t="e">
        <f t="shared" si="11"/>
        <v>#N/A</v>
      </c>
      <c r="CQ10" s="1" t="e">
        <f>IF(OR(ISNA($A10),$AK10&lt;100),NA(),IF($CA10=0,0,FLOOR((CO10-_xlfn.XLOOKUP(_xlfn.AGGREGATE(5,6,$CA$3:$CA1961),$CA$3:$CA$2000,CO$3:CO$2000,1,1))/_xlfn.XLOOKUP($CA10,$CA$3:$CA$2000,$CA$3:$CA$2000,1,1), 1)))</f>
        <v>#N/A</v>
      </c>
      <c r="CR10" s="1" t="e">
        <f t="shared" si="58"/>
        <v>#N/A</v>
      </c>
      <c r="CS10" s="1" t="e" cm="1">
        <f t="array" ref="CS10">IFERROR(IF(OR(ISNA($A10),$AK10&lt;100,INDEX(International!G$3:G$2000,_xlfn.XMATCH(100,International!G$3:G$2000,1,1)+$CA10)=""),NA(),INDEX(International!G$3:G$2000,_xlfn.XMATCH(100,International!G$3:G$2000,1,1)+$CA10)), NA())</f>
        <v>#N/A</v>
      </c>
      <c r="CT10" s="1" t="e">
        <f t="shared" si="13"/>
        <v>#N/A</v>
      </c>
      <c r="CU10" s="1" t="e">
        <f>IF(OR(ISNA($A10),$AK10&lt;100),NA(),IF($CA10=0,0,FLOOR((CS10-_xlfn.XLOOKUP(_xlfn.AGGREGATE(5,6,$CA$3:$CA1961),$CA$3:$CA$2000,CS$3:CS$2000,1,1))/_xlfn.XLOOKUP($CA10,$CA$3:$CA$2000,$CA$3:$CA$2000,1,1), 1)))</f>
        <v>#N/A</v>
      </c>
      <c r="CV10" s="1" t="e">
        <f t="shared" si="59"/>
        <v>#N/A</v>
      </c>
      <c r="CW10" s="1" t="e" cm="1">
        <f t="array" ref="CW10">IFERROR(IF(OR(ISNA($A10),$AK10&lt;100,INDEX(International!K$3:K$2000,_xlfn.XMATCH(100,International!K$3:K$2000,1,1)+$CA10)=""),NA(),INDEX(International!K$3:K$2000,_xlfn.XMATCH(100,International!K$3:K$2000,1,1)+$CA10)), NA())</f>
        <v>#N/A</v>
      </c>
      <c r="CX10" s="1" t="e">
        <f t="shared" si="14"/>
        <v>#N/A</v>
      </c>
      <c r="CY10" s="1" t="e">
        <f>IF(OR(ISNA($A10),$AK10&lt;100),NA(),IF($CA10=0,0,FLOOR((CW10-_xlfn.XLOOKUP(_xlfn.AGGREGATE(5,6,$CA$3:$CA1961),$CA$3:$CA$2000,CW$3:CW$2000,1,1))/_xlfn.XLOOKUP($CA10,$CA$3:$CA$2000,$CA$3:$CA$2000,1,1), 1)))</f>
        <v>#N/A</v>
      </c>
      <c r="CZ10" s="1" t="e">
        <f t="shared" si="60"/>
        <v>#N/A</v>
      </c>
      <c r="DA10" s="1" t="e" cm="1">
        <f t="array" ref="DA10">IFERROR(IF(OR(ISNA($A10),$AK10&lt;100,INDEX(International!O$3:O$2000,_xlfn.XMATCH(100,International!O$3:O$2000,1,1)+$CA10)=""),NA(),INDEX(International!O$3:O$2000,_xlfn.XMATCH(100,International!O$3:O$2000,1,1)+$CA10)), NA())</f>
        <v>#N/A</v>
      </c>
      <c r="DB10" s="1" t="e">
        <f t="shared" si="15"/>
        <v>#N/A</v>
      </c>
      <c r="DC10" s="1" t="e">
        <f>IF(OR(ISNA($A10),$AK10&lt;100),NA(),IF($CA10=0,0,FLOOR((DA10-_xlfn.XLOOKUP(_xlfn.AGGREGATE(5,6,$CA$3:$CA1961),$CA$3:$CA$2000,DA$3:DA$2000,1,1))/_xlfn.XLOOKUP($CA10,$CA$3:$CA$2000,$CA$3:$CA$2000,1,1), 1)))</f>
        <v>#N/A</v>
      </c>
      <c r="DD10" s="1" t="e">
        <f t="shared" si="61"/>
        <v>#N/A</v>
      </c>
      <c r="DE10" s="1" t="e" cm="1">
        <f t="array" ref="DE10">IFERROR(IF(OR(ISNA($A10),$AK10&lt;100,INDEX(International!S$3:S$2000,_xlfn.XMATCH(100,International!S$3:S$2000,1,1)+$CA10)=""),NA(),INDEX(International!S$3:S$2000,_xlfn.XMATCH(100,International!S$3:S$2000,1,1)+$CA10)), NA())</f>
        <v>#N/A</v>
      </c>
      <c r="DF10" s="1" t="e">
        <f t="shared" si="16"/>
        <v>#N/A</v>
      </c>
      <c r="DG10" s="1" t="e">
        <f>IF(OR(ISNA($A10),$AK10&lt;100),NA(),IF($CA10=0,0,FLOOR((DE10-_xlfn.XLOOKUP(_xlfn.AGGREGATE(5,6,$CA$3:$CA1961),$CA$3:$CA$2000,DE$3:DE$2000,1,1))/_xlfn.XLOOKUP($CA10,$CA$3:$CA$2000,$CA$3:$CA$2000,1,1), 1)))</f>
        <v>#N/A</v>
      </c>
      <c r="DH10" s="1" t="e">
        <f t="shared" si="62"/>
        <v>#N/A</v>
      </c>
      <c r="DI10" s="1" t="e" cm="1">
        <f t="array" ref="DI10">IFERROR(IF(OR(ISNA($A10),$AK10&lt;100,INDEX(International!W$3:W$2000,_xlfn.XMATCH(100,International!W$3:W$2000,1,1)+$CA10)=""),NA(),INDEX(International!W$3:W$2000,_xlfn.XMATCH(100,International!W$3:W$2000,1,1)+$CA10)), NA())</f>
        <v>#N/A</v>
      </c>
      <c r="DJ10" s="1" t="e">
        <f t="shared" si="17"/>
        <v>#N/A</v>
      </c>
      <c r="DK10" s="1" t="e">
        <f>IF(OR(ISNA($A10),$AK10&lt;100),NA(),IF($CA10=0,0,FLOOR((DI10-_xlfn.XLOOKUP(_xlfn.AGGREGATE(5,6,$CA$3:$CA1961),$CA$3:$CA$2000,DI$3:DI$2000,1,1))/_xlfn.XLOOKUP($CA10,$CA$3:$CA$2000,$CA$3:$CA$2000,1,1), 1)))</f>
        <v>#N/A</v>
      </c>
      <c r="DL10" s="1" t="e">
        <f t="shared" si="63"/>
        <v>#N/A</v>
      </c>
      <c r="DM10" s="1" t="e" cm="1">
        <f t="array" ref="DM10">IFERROR(IF(OR(ISNA($A10),$AK10&lt;100,INDEX(International!AA$3:AA$2000,_xlfn.XMATCH(100,International!AA$3:AA$2000,1,1)+$CA10)=""),NA(),INDEX(International!AA$3:AA$2000,_xlfn.XMATCH(100,International!AA$3:AA$2000,1,1)+$CA10)), NA())</f>
        <v>#N/A</v>
      </c>
      <c r="DN10" s="1" t="e">
        <f t="shared" si="18"/>
        <v>#N/A</v>
      </c>
      <c r="DO10" s="1" t="e">
        <f>IF(OR(ISNA($A10),$AK10&lt;100),NA(),IF($CA10=0,0,FLOOR((DM10-_xlfn.XLOOKUP(_xlfn.AGGREGATE(5,6,$CA$3:$CA1961),$CA$3:$CA$2000,DM$3:DM$2000,1,1))/_xlfn.XLOOKUP($CA10,$CA$3:$CA$2000,$CA$3:$CA$2000,1,1), 1)))</f>
        <v>#N/A</v>
      </c>
      <c r="DP10" s="1" t="e">
        <f t="shared" si="64"/>
        <v>#N/A</v>
      </c>
      <c r="DQ10" s="1" t="e" cm="1">
        <f t="array" ref="DQ10">IFERROR(IF(OR(ISNA($A10),$AK10&lt;100,INDEX(International!AE$3:AE$2000,_xlfn.XMATCH(100,International!AE$3:AE$2000,1,1)+$CA10)=""),NA(),INDEX(International!AE$3:AE$2000,_xlfn.XMATCH(100,International!AE$3:AE$2000,1,1)+$CA10)), NA())</f>
        <v>#N/A</v>
      </c>
      <c r="DR10" s="1" t="e">
        <f t="shared" si="19"/>
        <v>#N/A</v>
      </c>
      <c r="DS10" s="1" t="e">
        <f>IF(OR(ISNA($A10),$AK10&lt;100),NA(),IF($CA10=0,0,FLOOR((DQ10-_xlfn.XLOOKUP(_xlfn.AGGREGATE(5,6,$CA$3:$CA1961),$CA$3:$CA$2000,DQ$3:DQ$2000,1,1))/_xlfn.XLOOKUP($CA10,$CA$3:$CA$2000,$CA$3:$CA$2000,1,1), 1)))</f>
        <v>#N/A</v>
      </c>
      <c r="DT10" s="1" t="e">
        <f t="shared" si="65"/>
        <v>#N/A</v>
      </c>
      <c r="DU10" s="1">
        <f t="shared" si="20"/>
        <v>7</v>
      </c>
      <c r="DV10" s="1" cm="1">
        <f t="array" ref="DV10">IFERROR(IF(ISNA($A10),NA(),INDEX(B$3:B$2000,_xlfn.XMATCH(Configuration!$B$12,B$3:B$2000,1,1)+ROW()-ROW($A$3))-0), NA())</f>
        <v>103</v>
      </c>
      <c r="DW10" s="1" cm="1">
        <f t="array" ref="DW10">IFERROR(IF(ISNA($A10),NA(),INDEX(F$3:F$2000,_xlfn.XMATCH(Configuration!$B$12,F$3:F$2000,1,1)+ROW()-ROW($A$3))-0), NA())</f>
        <v>436</v>
      </c>
      <c r="DX10" s="1" t="e" cm="1">
        <f t="array" ref="DX10">IFERROR(IF(ISNA($A10),NA(),INDEX(J$3:J$2000,_xlfn.XMATCH(Configuration!$B$12,J$3:J$2000,1,1)+ROW()-ROW($A$3))-0), NA())</f>
        <v>#N/A</v>
      </c>
      <c r="DY10" s="1" cm="1">
        <f t="array" ref="DY10">IFERROR(IF(ISNA($A10),NA(),INDEX(N$3:N$2000,_xlfn.XMATCH(Configuration!$B$12,N$3:N$2000,1,1)+ROW()-ROW($A$3))-0), NA())</f>
        <v>493</v>
      </c>
      <c r="DZ10" s="1" cm="1">
        <f t="array" ref="DZ10">IFERROR(IF(ISNA($A10),NA(),INDEX(R$3:R$2000,_xlfn.XMATCH(Configuration!$B$12,R$3:R$2000,1,1)+ROW()-ROW($A$3))-0), NA())</f>
        <v>299</v>
      </c>
      <c r="EA10" s="1" cm="1">
        <f t="array" ref="EA10">IFERROR(IF(ISNA($A10),NA(),INDEX(V$3:V$2000,_xlfn.XMATCH(Configuration!$B$12,V$3:V$2000,1,1)+ROW()-ROW($A$3))-0), NA())</f>
        <v>169</v>
      </c>
      <c r="EB10" s="1" cm="1">
        <f t="array" ref="EB10">IFERROR(IF(ISNA($A10),NA(),INDEX(Z$3:Z$2000,_xlfn.XMATCH(Configuration!$B$12,Z$3:Z$2000,1,1)+ROW()-ROW($A$3))-0), NA())</f>
        <v>474</v>
      </c>
      <c r="EC10" s="1" cm="1">
        <f t="array" ref="EC10">IFERROR(IF(ISNA($A10),NA(),INDEX(AD$3:AD$2000,_xlfn.XMATCH(Configuration!$B$12,AD$3:AD$2000,1,1)+ROW()-ROW($A$3))-0), NA())</f>
        <v>311</v>
      </c>
      <c r="ED10" s="1">
        <f t="shared" si="21"/>
        <v>7</v>
      </c>
      <c r="EE10" s="1">
        <f t="shared" ca="1" si="66"/>
        <v>12800</v>
      </c>
      <c r="EF10" s="1">
        <f t="shared" ca="1" si="67"/>
        <v>1130</v>
      </c>
      <c r="EG10" s="1">
        <f t="shared" ca="1" si="68"/>
        <v>502</v>
      </c>
      <c r="EH10" s="1">
        <f t="shared" ca="1" si="69"/>
        <v>336</v>
      </c>
      <c r="EI10" s="1">
        <f t="shared" ca="1" si="70"/>
        <v>262</v>
      </c>
      <c r="EJ10" s="1">
        <f t="shared" ca="1" si="71"/>
        <v>224</v>
      </c>
      <c r="EK10" s="1">
        <f t="shared" ca="1" si="72"/>
        <v>200</v>
      </c>
      <c r="EL10" s="1" cm="1">
        <f t="array" aca="1" ref="EL10" ca="1">IFERROR(IF(ISNA($ED10),NA(),IF(FLOOR((2^(($ED10+LOOKUP(2, 1/(ISNA(EP$3:EP$2000)+ISBLANK(EP$3:EP$300)-1),EP$3:EP$2000)*LOG(100)/LOG(2))/LOOKUP(2, 1/(ISNA(EP$3:EP$2000)+ISBLANK(EP$3:EP$300)-1),EP$3:EP$2000))),2)&gt;_xlfn.AGGREGATE(4,6,$EN$3:$GC$2000)+2000,NA(),FLOOR((2^(($ED10+LOOKUP(2, 1/(ISNA(EP$3:EP$2000)+ISBLANK(EP$3:EP$300)-1),EP$3:EP$2000)*LOG(100)/LOG(2))/LOOKUP(2, 1/(ISNA(EP$3:EP$2000)+ISBLANK(EP$3:EP$300)-1),EP$3:EP$2000))),2))),NA())</f>
        <v>144</v>
      </c>
      <c r="EM10" s="1" cm="1">
        <f t="array" ref="EM10">IF(ISNA($ED10),NA(),FLOOR(EN$3+(LOOKUP(2, 1/(ISNA(EN$3:EN$2000)+ISBLANK(EN$3:EN$300)-1),EN$3:EN$2000)-EN$3)/LOOKUP(2, 1/(ISNA(EN$3:EN$2000)+ISBLANK(EN$3:EN$300)-1),ED$3:ED$2000)*ED10, 1))</f>
        <v>737</v>
      </c>
      <c r="EN10" s="1" cm="1">
        <f t="array" ref="EN10">IFERROR(IF(ISNA($A10),NA(),INDEX(AK$3:AK$2000,_xlfn.XMATCH(100,AK$3:AK$2000,1,1)+ROW()-ROW($A$3))-0), NA())</f>
        <v>455</v>
      </c>
      <c r="EO10" s="1" cm="1">
        <f t="array" aca="1" ref="EO10" ca="1">IFERROR(IF(ISNA($A10),NA(),INDEX(BD$3:BD$2000,_xlfn.XMATCH(100,AK$3:AK$2000,1,1)+ROW()-ROW($A$3))-0), NA())</f>
        <v>48.857142857142854</v>
      </c>
      <c r="EP10" s="1">
        <f t="shared" si="73"/>
        <v>3.2023912964928911</v>
      </c>
      <c r="EQ10" s="1">
        <f t="shared" si="74"/>
        <v>48</v>
      </c>
      <c r="ER10" s="1">
        <f t="shared" si="75"/>
        <v>3.6859290369500886</v>
      </c>
      <c r="ES10" s="1" cm="1">
        <f t="array" ref="ES10">IFERROR(IF(OR(ISNA($A10),INDEX(International!C$3:C$2000,_xlfn.XMATCH(100,International!C$3:C$2000,1,1)+ROW()-ROW($A$3))=""),NA(),INDEX(International!C$3:C$2000,_xlfn.XMATCH(100,International!C$3:C$2000,1,1)+ROW()-ROW($A$3))), NA())</f>
        <v>559</v>
      </c>
      <c r="ET10" s="1" cm="1">
        <f t="array" aca="1" ref="ET10" ca="1">IFERROR(IF(ISNA($A10),NA(),INDEX(International!E$3:E$2000,_xlfn.XMATCH(100,International!C$3:C$2000,1,1)+ROW()-ROW($A$3))-0), NA())</f>
        <v>64.285714285714292</v>
      </c>
      <c r="EU10" s="1">
        <f t="shared" si="76"/>
        <v>2.8193426266662356</v>
      </c>
      <c r="EV10" s="1">
        <f t="shared" si="77"/>
        <v>64</v>
      </c>
      <c r="EW10" s="1">
        <f t="shared" si="78"/>
        <v>1.2018021398748229</v>
      </c>
      <c r="EX10" s="1" cm="1">
        <f t="array" ref="EX10">IFERROR(IF(OR(ISNA($A10),INDEX(International!G$3:G$2000,_xlfn.XMATCH(100,International!G$3:G$2000,1,1)+ROW()-ROW($A$3))=""),NA(),INDEX(International!G$3:G$2000,_xlfn.XMATCH(100,International!G$3:G$2000,1,1)+ROW()-ROW($A$3))-0), NA())</f>
        <v>977</v>
      </c>
      <c r="EY10" s="1" cm="1">
        <f t="array" aca="1" ref="EY10" ca="1">IFERROR(IF(ISNA($A10),NA(),INDEX(International!I$3:I$2000,_xlfn.XMATCH(100,International!G$3:G$2000,1,1)+ROW()-ROW($A$3))-0), NA())</f>
        <v>102.14285714285714</v>
      </c>
      <c r="EZ10" s="1">
        <f t="shared" si="79"/>
        <v>2.1287216304447978</v>
      </c>
      <c r="FA10" s="1">
        <f t="shared" si="80"/>
        <v>102</v>
      </c>
      <c r="FB10" s="1">
        <f t="shared" si="81"/>
        <v>10.398858955384654</v>
      </c>
      <c r="FC10" s="1" cm="1">
        <f t="array" ref="FC10">IFERROR(IF(OR(ISNA($A10),INDEX(International!K$3:K$2000,_xlfn.XMATCH(100,International!K$3:K$2000,1,1)+ROW()-ROW($A$3))=""),NA(),INDEX(International!K$3:K$2000,_xlfn.XMATCH(100,International!K$3:K$2000,1,1)+ROW()-ROW($A$3))), NA())</f>
        <v>949</v>
      </c>
      <c r="FD10" s="1" cm="1">
        <f t="array" aca="1" ref="FD10" ca="1">IFERROR(IF(ISNA($A10),NA(),INDEX(International!M$3:M$2000,_xlfn.XMATCH(100,International!K$3:K$2000,1,1)+ROW()-ROW($A$3))-0), NA())</f>
        <v>121.28571428571429</v>
      </c>
      <c r="FE10" s="1">
        <f t="shared" si="82"/>
        <v>2.1562292268491192</v>
      </c>
      <c r="FF10" s="1">
        <f t="shared" si="83"/>
        <v>121</v>
      </c>
      <c r="FG10" s="1">
        <f t="shared" si="84"/>
        <v>1.8541692355699957</v>
      </c>
      <c r="FH10" s="1" cm="1">
        <f t="array" ref="FH10">IFERROR(IF(OR(ISNA($A10),INDEX(International!O$3:O$2000,_xlfn.XMATCH(100,International!O$3:O$2000,1,1)+ROW()-ROW($A$3))=""),NA(),INDEX(International!O$3:O$2000,_xlfn.XMATCH(100,International!O$3:O$2000,1,1)+ROW()-ROW($A$3))-0), NA())</f>
        <v>1694</v>
      </c>
      <c r="FI10" s="1" cm="1">
        <f t="array" aca="1" ref="FI10" ca="1">IFERROR(IF(ISNA($A10),NA(),INDEX(International!Q$3:Q$2000,_xlfn.XMATCH(100,International!O$3:O$2000,1,1)+ROW()-ROW($A$3))-0), NA())</f>
        <v>219.85714285714286</v>
      </c>
      <c r="FJ10" s="1">
        <f t="shared" si="85"/>
        <v>1.714693614186984</v>
      </c>
      <c r="FK10" s="1">
        <f t="shared" si="86"/>
        <v>219</v>
      </c>
      <c r="FL10" s="1">
        <f t="shared" si="87"/>
        <v>1.7045450470040213</v>
      </c>
      <c r="FM10" s="1" cm="1">
        <f t="array" ref="FM10">IFERROR(IF(OR(ISNA($A10),INDEX(International!S$3:S$2000,_xlfn.XMATCH(100,International!S$3:S$2000,1,1)+ROW()-ROW($A$3))=""),NA(),INDEX(International!S$3:S$2000,_xlfn.XMATCH(100,International!S$3:S$2000,1,1)+ROW()-ROW($A$3))-0), NA())</f>
        <v>1766</v>
      </c>
      <c r="FN10" s="1" cm="1">
        <f t="array" aca="1" ref="FN10" ca="1">IFERROR(IF(ISNA($A10),NA(),INDEX(International!U$3:U$2000,_xlfn.XMATCH(100,International!S$3:S$2000,1,1)+ROW()-ROW($A$3))-0), NA())</f>
        <v>237.42857142857142</v>
      </c>
      <c r="FO10" s="1">
        <f t="shared" si="88"/>
        <v>1.6898361558987769</v>
      </c>
      <c r="FP10" s="1">
        <f t="shared" si="89"/>
        <v>237</v>
      </c>
      <c r="FQ10" s="1">
        <f t="shared" si="90"/>
        <v>2.0579643467039306</v>
      </c>
      <c r="FR10" s="1" cm="1">
        <f t="array" ref="FR10">IFERROR(IF(OR(ISNA($A10),INDEX(International!W$3:W$2000,_xlfn.XMATCH(100,International!W$3:W$2000,1,1)+ROW()-ROW($A$3))=""),NA(),INDEX(International!W$3:W$2000,_xlfn.XMATCH(100,International!W$3:W$2000,1,1)+ROW()-ROW($A$3))-0), NA())</f>
        <v>138</v>
      </c>
      <c r="FS10" s="1" cm="1">
        <f t="array" aca="1" ref="FS10" ca="1">IFERROR(IF(ISNA($A10),NA(),INDEX(International!Y$3:Y$2000,_xlfn.XMATCH(100,International!W$3:W$2000,1,1)+ROW()-ROW($A$3))-0), NA())</f>
        <v>5.1428571428571432</v>
      </c>
      <c r="FT10" s="1">
        <f t="shared" si="91"/>
        <v>15.064510527352439</v>
      </c>
      <c r="FU10" s="1">
        <f t="shared" si="92"/>
        <v>5</v>
      </c>
      <c r="FV10" s="1">
        <f t="shared" si="93"/>
        <v>11.606765961137073</v>
      </c>
      <c r="FW10" s="1" cm="1">
        <f t="array" ref="FW10">IFERROR(IF(OR(ISNA($A10),INDEX(International!AA$3:AA$2000,_xlfn.XMATCH(100,International!AA$3:AA$2000,1,1)+ROW()-ROW($A$3))=""),NA(),INDEX(International!AA$3:AA$2000,_xlfn.XMATCH(100,International!AA$3:AA$2000,1,1)+ROW()-ROW($A$3))-0), NA())</f>
        <v>456</v>
      </c>
      <c r="FX10" s="1" cm="1">
        <f t="array" aca="1" ref="FX10" ca="1">IFERROR(IF(ISNA($A10),NA(),INDEX(International!AC$3:AC$2000,_xlfn.XMATCH(100,International!AA$3:AA$2000,1,1)+ROW()-ROW($A$3))-0), NA())</f>
        <v>48.714285714285715</v>
      </c>
      <c r="FY10" s="1">
        <f t="shared" si="94"/>
        <v>3.1977578062095855</v>
      </c>
      <c r="FZ10" s="1">
        <f t="shared" si="95"/>
        <v>48</v>
      </c>
      <c r="GA10" s="1">
        <f t="shared" si="96"/>
        <v>0</v>
      </c>
      <c r="GB10" s="1" cm="1">
        <f t="array" ref="GB10">IFERROR(IF(OR(ISNA($A10),INDEX(International!AE$3:AE$2000,_xlfn.XMATCH(100,International!AE$3:AE$2000,1,1)+ROW()-ROW($A$3))=""),NA(),INDEX(International!AE$3:AE$2000,_xlfn.XMATCH(100,International!AE$3:AE$2000,1,1)+ROW()-ROW($A$3))-0), NA())</f>
        <v>962</v>
      </c>
      <c r="GC10" s="1" cm="1">
        <f t="array" aca="1" ref="GC10" ca="1">IFERROR(IF(ISNA($A10),NA(),INDEX(International!AG$3:AG$2000,_xlfn.XMATCH(100,International!AE$3:AE$2000,1,1)+ROW()-ROW($A$3))-0), NA())</f>
        <v>120.57142857142857</v>
      </c>
      <c r="GD10" s="1">
        <f t="shared" si="97"/>
        <v>2.1432703386999878</v>
      </c>
      <c r="GE10" s="1">
        <f t="shared" si="98"/>
        <v>120</v>
      </c>
      <c r="GF10" s="1">
        <f t="shared" si="99"/>
        <v>1.4080129531297494</v>
      </c>
    </row>
    <row r="11" spans="1:188" x14ac:dyDescent="0.2">
      <c r="A11" s="4">
        <f>IF(OR(Daily!$A11="",Daily!$B11="*"),NA(),Daily!A11)</f>
        <v>43862</v>
      </c>
      <c r="B11" s="1">
        <f>IF(_xlfn.IFNA($A11,"")="","",Daily!C11+IF(ROW()&gt;ROW($A$3),B10,0))</f>
        <v>0</v>
      </c>
      <c r="C11" s="1">
        <f>IF(_xlfn.IFNA($A11,"")="","",Daily!D11+IF(ROW()&gt;ROW($A$3),C10,0))</f>
        <v>0</v>
      </c>
      <c r="D11" s="1">
        <f>IF(_xlfn.IFNA($A11,"")="","",Daily!E11+IF(ROW()&gt;ROW($A$3),D10,0))</f>
        <v>0</v>
      </c>
      <c r="E11" s="1">
        <f t="shared" si="22"/>
        <v>0</v>
      </c>
      <c r="F11" s="1">
        <f>IF(_xlfn.IFNA($A11,"")="","",Daily!F11+IF(ROW()&gt;ROW($A$3),F10,0))</f>
        <v>4</v>
      </c>
      <c r="G11" s="1">
        <f>IF(_xlfn.IFNA($A11,"")="","",Daily!G11+IF(ROW()&gt;ROW($A$3),G10,0))</f>
        <v>3</v>
      </c>
      <c r="H11" s="1">
        <f>IF(_xlfn.IFNA($A11,"")="","",Daily!H11+IF(ROW()&gt;ROW($A$3),H10,0))</f>
        <v>0</v>
      </c>
      <c r="I11" s="1">
        <f t="shared" si="23"/>
        <v>1</v>
      </c>
      <c r="J11" s="1">
        <f>IF(_xlfn.IFNA($A11,"")="","",Daily!I11+IF(ROW()&gt;ROW($A$3),J10,0))</f>
        <v>0</v>
      </c>
      <c r="K11" s="1">
        <f>IF(_xlfn.IFNA($A11,"")="","",Daily!J11+IF(ROW()&gt;ROW($A$3),K10,0))</f>
        <v>0</v>
      </c>
      <c r="L11" s="1">
        <f>IF(_xlfn.IFNA($A11,"")="","",Daily!K11+IF(ROW()&gt;ROW($A$3),L10,0))</f>
        <v>0</v>
      </c>
      <c r="M11" s="1">
        <f t="shared" si="24"/>
        <v>0</v>
      </c>
      <c r="N11" s="1">
        <f>IF(_xlfn.IFNA($A11,"")="","",Daily!L11+IF(ROW()&gt;ROW($A$3),N10,0))</f>
        <v>2</v>
      </c>
      <c r="O11" s="1">
        <f>IF(_xlfn.IFNA($A11,"")="","",Daily!M11+IF(ROW()&gt;ROW($A$3),O10,0))</f>
        <v>0</v>
      </c>
      <c r="P11" s="1">
        <f>IF(_xlfn.IFNA($A11,"")="","",Daily!N11+IF(ROW()&gt;ROW($A$3),P10,0))</f>
        <v>0</v>
      </c>
      <c r="Q11" s="1">
        <f t="shared" si="25"/>
        <v>2</v>
      </c>
      <c r="R11" s="1">
        <f>IF(_xlfn.IFNA($A11,"")="","",Daily!O11+IF(ROW()&gt;ROW($A$3),R10,0))</f>
        <v>0</v>
      </c>
      <c r="S11" s="1">
        <f>IF(_xlfn.IFNA($A11,"")="","",Daily!P11+IF(ROW()&gt;ROW($A$3),S10,0))</f>
        <v>0</v>
      </c>
      <c r="T11" s="1">
        <f>IF(_xlfn.IFNA($A11,"")="","",Daily!Q11+IF(ROW()&gt;ROW($A$3),T10,0))</f>
        <v>0</v>
      </c>
      <c r="U11" s="1">
        <f t="shared" si="26"/>
        <v>0</v>
      </c>
      <c r="V11" s="1">
        <f>IF(_xlfn.IFNA($A11,"")="","",Daily!R11+IF(ROW()&gt;ROW($A$3),V10,0))</f>
        <v>0</v>
      </c>
      <c r="W11" s="1">
        <f>IF(_xlfn.IFNA($A11,"")="","",Daily!S11+IF(ROW()&gt;ROW($A$3),W10,0))</f>
        <v>0</v>
      </c>
      <c r="X11" s="1">
        <f>IF(_xlfn.IFNA($A11,"")="","",Daily!T11+IF(ROW()&gt;ROW($A$3),X10,0))</f>
        <v>0</v>
      </c>
      <c r="Y11" s="1">
        <f t="shared" si="27"/>
        <v>0</v>
      </c>
      <c r="Z11" s="1">
        <f>IF(_xlfn.IFNA($A11,"")="","",Daily!U11+IF(ROW()&gt;ROW($A$3),Z10,0))</f>
        <v>4</v>
      </c>
      <c r="AA11" s="1">
        <f>IF(_xlfn.IFNA($A11,"")="","",Daily!V11+IF(ROW()&gt;ROW($A$3),AA10,0))</f>
        <v>0</v>
      </c>
      <c r="AB11" s="1">
        <f>IF(_xlfn.IFNA($A11,"")="","",Daily!W11+IF(ROW()&gt;ROW($A$3),AB10,0))</f>
        <v>0</v>
      </c>
      <c r="AC11" s="1">
        <f t="shared" si="28"/>
        <v>4</v>
      </c>
      <c r="AD11" s="1">
        <f>IF(_xlfn.IFNA($A11,"")="","",Daily!X11+IF(ROW()&gt;ROW($A$3),AD10,0))</f>
        <v>0</v>
      </c>
      <c r="AE11" s="1">
        <f>IF(_xlfn.IFNA($A11,"")="","",Daily!Y11+IF(ROW()&gt;ROW($A$3),AE10,0))</f>
        <v>0</v>
      </c>
      <c r="AF11" s="1">
        <f>IF(_xlfn.IFNA($A11,"")="","",Daily!Z11+IF(ROW()&gt;ROW($A$3),AF10,0))</f>
        <v>0</v>
      </c>
      <c r="AG11" s="1">
        <f t="shared" si="29"/>
        <v>0</v>
      </c>
      <c r="AH11" s="1">
        <f>IF(_xlfn.IFNA($A11,"")="","",Daily!C11+Daily!F11+Daily!I11+Daily!O11+Daily!L11+Daily!R11+Daily!X11+Daily!U11)</f>
        <v>0</v>
      </c>
      <c r="AI11" s="1">
        <f>IF(_xlfn.IFNA($A11,"")="","",Daily!D11+Daily!G11+Daily!J11+Daily!P11+Daily!M11+Daily!S11+Daily!Y11+Daily!V11+Daily!AA11)</f>
        <v>1</v>
      </c>
      <c r="AJ11" s="1">
        <f>IF(_xlfn.IFNA($A11,"")="","",Daily!E11+Daily!H11+Daily!K11+Daily!Q11+Daily!N11+Daily!T11+Daily!Z11+Daily!W11)</f>
        <v>0</v>
      </c>
      <c r="AK11" s="1">
        <f t="shared" si="30"/>
        <v>10</v>
      </c>
      <c r="AL11" s="1">
        <f t="shared" si="31"/>
        <v>3</v>
      </c>
      <c r="AM11" s="1">
        <f t="shared" si="32"/>
        <v>0</v>
      </c>
      <c r="AN11" s="7">
        <f t="shared" si="33"/>
        <v>0</v>
      </c>
      <c r="AO11" s="1">
        <f t="shared" si="34"/>
        <v>7</v>
      </c>
      <c r="AP11" s="1">
        <f t="shared" si="35"/>
        <v>6</v>
      </c>
      <c r="AQ11" s="1">
        <f t="shared" si="36"/>
        <v>0</v>
      </c>
      <c r="AR11" s="1">
        <f t="shared" si="37"/>
        <v>0</v>
      </c>
      <c r="AS11" s="1">
        <f t="shared" si="38"/>
        <v>6</v>
      </c>
      <c r="AT11" s="10">
        <f t="shared" si="39"/>
        <v>0</v>
      </c>
      <c r="AU11" s="10">
        <f t="shared" si="40"/>
        <v>1</v>
      </c>
      <c r="AV11" s="10">
        <f t="shared" si="41"/>
        <v>0</v>
      </c>
      <c r="AW11" s="10">
        <f t="shared" si="42"/>
        <v>0.4</v>
      </c>
      <c r="AX11" s="10">
        <f t="shared" si="43"/>
        <v>0</v>
      </c>
      <c r="AY11" s="10">
        <f t="shared" si="44"/>
        <v>0.2</v>
      </c>
      <c r="AZ11" s="10">
        <f t="shared" si="45"/>
        <v>0</v>
      </c>
      <c r="BA11" s="10">
        <f t="shared" si="46"/>
        <v>0</v>
      </c>
      <c r="BB11" s="10">
        <f t="shared" si="47"/>
        <v>0.4</v>
      </c>
      <c r="BC11" s="10">
        <f t="shared" si="48"/>
        <v>0</v>
      </c>
      <c r="BD11" s="8">
        <f t="shared" ca="1" si="49"/>
        <v>0.8571428571428571</v>
      </c>
      <c r="BE11" s="9">
        <f t="shared" ca="1" si="50"/>
        <v>6</v>
      </c>
      <c r="BF11" s="10">
        <f t="shared" si="51"/>
        <v>0</v>
      </c>
      <c r="BG11" s="10">
        <f t="shared" si="52"/>
        <v>-1</v>
      </c>
      <c r="BH11" s="1">
        <f t="shared" si="53"/>
        <v>21</v>
      </c>
      <c r="BI11" s="1">
        <f t="shared" si="54"/>
        <v>4</v>
      </c>
      <c r="BJ11" s="8">
        <f>IF(_xlfn.IFNA($A11,"")="","",AK11/(Configuration!$B$1/1000000))</f>
        <v>0.39425491734445656</v>
      </c>
      <c r="BK11" s="1">
        <f>IF(OR(_xlfn.IFNA($A11,"")="", ROW()&lt;=ROW($A$3),MAX(International!$C$3:$C$2000)&lt;$AK11),"",$A11-_xlfn.XLOOKUP($AK11,International!$C$3:$C$2000,International!$A$3:$A$2000,NA(),1,1))</f>
        <v>-31</v>
      </c>
      <c r="BL11" s="1">
        <f>IF(OR(_xlfn.IFNA($A11,"")="", ROW()&lt;=ROW($A$3),MAX(International!$D$3:$D$2000)&lt;$BJ11),"",$A11-_xlfn.XLOOKUP($BJ11,International!$D$3:$D$2000,International!$A$3:$A$2000,NA(),1,1))</f>
        <v>-30</v>
      </c>
      <c r="BM11" s="1">
        <f>IF(OR(_xlfn.IFNA($A11,"")="", ROW()&lt;=ROW($A$3),MAX(International!$G$3:$G$2000)&lt;$AK11),"",$A11-_xlfn.XLOOKUP($AK11,International!$G$3:$G$2000,International!$A$3:$A$2000,NA(),1,1))</f>
        <v>-32</v>
      </c>
      <c r="BN11" s="1">
        <f>IF(OR(_xlfn.IFNA($A11,"")="", ROW()&lt;=ROW($A$3),MAX(International!$H$3:$H$2000)&lt;$BJ11),"",$A11-_xlfn.XLOOKUP($BJ11,International!$H$3:$H$2000,International!$A$3:$A$2000,NA(),1,1))</f>
        <v>-28</v>
      </c>
      <c r="BO11" s="1">
        <f>IF(OR(_xlfn.IFNA($A11,"")="", ROW()&lt;=ROW($A$3),MAX(International!$K$3:$K$2000)&lt;$AK11),"",$A11-_xlfn.XLOOKUP($AK11,International!$K$3:$K$2000,International!$A$3:$A$2000,NA(),1,1))</f>
        <v>-7</v>
      </c>
      <c r="BP11" s="1">
        <f>IF(OR(_xlfn.IFNA($A11,"")="", ROW()&lt;=ROW($A$3),MAX(International!$L$3:$L$2000)&lt;$BJ11),"",$A11-_xlfn.XLOOKUP($BJ11,International!$L$3:$L$2000,International!$A$3:$A$2000,NA(),1,1))</f>
        <v>-26</v>
      </c>
      <c r="BQ11" s="1">
        <f>IF(OR(_xlfn.IFNA($A11,"")="", ROW()&lt;=ROW($A$3),MAX(International!$O$3:$O$2000)&lt;$AK11),"",$A11-_xlfn.XLOOKUP($AK11,International!$O$3:$O$2000,International!$A$3:$A$2000,NA(),1,1))</f>
        <v>-20</v>
      </c>
      <c r="BR11" s="1">
        <f>IF(OR(_xlfn.IFNA($A11,"")="", ROW()&lt;=ROW($A$3),MAX(International!$P$3:$P$2000)&lt;$BJ11),"",$A11-_xlfn.XLOOKUP($BJ11,International!$P$3:$P$2000,International!$A$3:$A$2000,NA(),1,1))</f>
        <v>-21</v>
      </c>
      <c r="BS11" s="1">
        <f>IF(OR(_xlfn.IFNA($A11,"")="", ROW()&lt;=ROW($A$3),MAX(International!$S$3:$S$2000)&lt;$AK11),"",$A11-_xlfn.XLOOKUP($AK11,International!$S$3:$S$2000,International!$A$3:$A$2000,NA(),1,1))</f>
        <v>1</v>
      </c>
      <c r="BT11" s="1">
        <f>IF(OR(_xlfn.IFNA($A11,"")="", ROW()&lt;=ROW($A$3),MAX(International!$T$3:$T$2000)&lt;$BJ11),"",$A11-_xlfn.XLOOKUP($BJ11,International!$T$3:$T$2000,International!$A$3:$A$2000,NA(),1,1))</f>
        <v>-5</v>
      </c>
      <c r="BU11" s="1">
        <f>IF(OR(_xlfn.IFNA($A11,"")="", ROW()&lt;=ROW($A$3),MAX(International!$W$3:$W$2000)&lt;$AK11),"",$A11-_xlfn.XLOOKUP($AK11,International!$W$3:$W$2000,International!$A$3:$A$2000,NA(),1,1))</f>
        <v>2</v>
      </c>
      <c r="BV11" s="1">
        <f>IF(OR(_xlfn.IFNA($A11,"")="", ROW()&lt;=ROW($A$3),MAX(International!$X$3:$X$2000)&lt;$BJ11),"",$A11-_xlfn.XLOOKUP($BJ11,International!$X$3:$X$2000,International!$A$3:$A$2000,NA(),1,1))</f>
        <v>8</v>
      </c>
      <c r="BW11" s="1">
        <f>IF(OR(_xlfn.IFNA($A11,"")="", ROW()&lt;=ROW($A$3),MAX(International!$AA$3:$AA$2000)&lt;$AK11),"",$A11-_xlfn.XLOOKUP($AK11,International!$AA$3:$AA$2000,International!$A$3:$A$2000,NA(),1,1))</f>
        <v>-23</v>
      </c>
      <c r="BX11" s="1">
        <f>IF(OR(_xlfn.IFNA($A11,"")="", ROW()&lt;=ROW($A$3),MAX(International!$AB$3:$AB$2000)&lt;$BJ11),"",$A11-_xlfn.XLOOKUP($BJ11,International!$AB$3:$AB$2000,International!$A$3:$A$2000,NA(),1,1))</f>
        <v>-29</v>
      </c>
      <c r="BY11" s="1">
        <f>IF(OR(_xlfn.IFNA($A11,"")="", ROW()&lt;=ROW($A$3),MAX(International!$AE$3:$AE$2000)&lt;$AK11),"",$A11-_xlfn.XLOOKUP($AK11,International!$AE$3:$AE$2000,International!$A$3:$A$2000,NA(),1,1))</f>
        <v>-2</v>
      </c>
      <c r="BZ11" s="1">
        <f>IF(OR(_xlfn.IFNA($A11,"")="", ROW()&lt;=ROW($A$3),MAX(International!$AF$3:$AF$2000)&lt;$BJ11),"",$A11-_xlfn.XLOOKUP($BJ11,International!$AF$3:$AF$2000,International!$A$3:$A$2000,NA(),1,1))</f>
        <v>-32</v>
      </c>
      <c r="CA11" s="1" t="e">
        <f t="shared" si="55"/>
        <v>#N/A</v>
      </c>
      <c r="CB11" s="1" t="e">
        <f t="shared" si="0"/>
        <v>#N/A</v>
      </c>
      <c r="CC11" s="1" t="e">
        <f t="shared" si="1"/>
        <v>#N/A</v>
      </c>
      <c r="CD11" s="1" t="e">
        <f t="shared" si="2"/>
        <v>#N/A</v>
      </c>
      <c r="CE11" s="1" t="e">
        <f t="shared" si="3"/>
        <v>#N/A</v>
      </c>
      <c r="CF11" s="1" t="e">
        <f t="shared" si="4"/>
        <v>#N/A</v>
      </c>
      <c r="CG11" s="1" t="e">
        <f t="shared" si="5"/>
        <v>#N/A</v>
      </c>
      <c r="CH11" s="1" t="e">
        <f t="shared" si="6"/>
        <v>#N/A</v>
      </c>
      <c r="CI11" s="1" t="e">
        <f t="shared" si="7"/>
        <v>#N/A</v>
      </c>
      <c r="CJ11" s="1" t="e">
        <f t="shared" si="8"/>
        <v>#N/A</v>
      </c>
      <c r="CK11" s="1" t="e">
        <f t="shared" si="56"/>
        <v>#N/A</v>
      </c>
      <c r="CL11" s="1" t="e">
        <f t="shared" si="9"/>
        <v>#N/A</v>
      </c>
      <c r="CM11" s="1" t="e">
        <f>IF(OR(ISNA($A11),$AK11&lt;100),NA(),IF($CA11=0,0,FLOOR((CK11-_xlfn.XLOOKUP(_xlfn.AGGREGATE(5,6,$CA$3:$CA1962),$CA$3:$CA$2000,CK$3:CK$2000,1,1))/_xlfn.XLOOKUP($CA11,$CA$3:$CA$2000,$CA$3:$CA$2000,1,1), 1)))</f>
        <v>#N/A</v>
      </c>
      <c r="CN11" s="1" t="e">
        <f t="shared" si="57"/>
        <v>#N/A</v>
      </c>
      <c r="CO11" s="1" t="e" cm="1">
        <f t="array" ref="CO11">IFERROR(IF(OR(ISNA($A11),$AK11&lt;100,INDEX(International!C$3:C$2000,_xlfn.XMATCH(100,International!C$3:C$2000,1,1)+$CA11)=""),NA(),INDEX(International!C$3:C$2000,_xlfn.XMATCH(100,International!C$3:C$2000,1,1)+$CA11)), NA())</f>
        <v>#N/A</v>
      </c>
      <c r="CP11" s="1" t="e">
        <f t="shared" si="11"/>
        <v>#N/A</v>
      </c>
      <c r="CQ11" s="1" t="e">
        <f>IF(OR(ISNA($A11),$AK11&lt;100),NA(),IF($CA11=0,0,FLOOR((CO11-_xlfn.XLOOKUP(_xlfn.AGGREGATE(5,6,$CA$3:$CA1962),$CA$3:$CA$2000,CO$3:CO$2000,1,1))/_xlfn.XLOOKUP($CA11,$CA$3:$CA$2000,$CA$3:$CA$2000,1,1), 1)))</f>
        <v>#N/A</v>
      </c>
      <c r="CR11" s="1" t="e">
        <f t="shared" si="58"/>
        <v>#N/A</v>
      </c>
      <c r="CS11" s="1" t="e" cm="1">
        <f t="array" ref="CS11">IFERROR(IF(OR(ISNA($A11),$AK11&lt;100,INDEX(International!G$3:G$2000,_xlfn.XMATCH(100,International!G$3:G$2000,1,1)+$CA11)=""),NA(),INDEX(International!G$3:G$2000,_xlfn.XMATCH(100,International!G$3:G$2000,1,1)+$CA11)), NA())</f>
        <v>#N/A</v>
      </c>
      <c r="CT11" s="1" t="e">
        <f t="shared" si="13"/>
        <v>#N/A</v>
      </c>
      <c r="CU11" s="1" t="e">
        <f>IF(OR(ISNA($A11),$AK11&lt;100),NA(),IF($CA11=0,0,FLOOR((CS11-_xlfn.XLOOKUP(_xlfn.AGGREGATE(5,6,$CA$3:$CA1962),$CA$3:$CA$2000,CS$3:CS$2000,1,1))/_xlfn.XLOOKUP($CA11,$CA$3:$CA$2000,$CA$3:$CA$2000,1,1), 1)))</f>
        <v>#N/A</v>
      </c>
      <c r="CV11" s="1" t="e">
        <f t="shared" si="59"/>
        <v>#N/A</v>
      </c>
      <c r="CW11" s="1" t="e" cm="1">
        <f t="array" ref="CW11">IFERROR(IF(OR(ISNA($A11),$AK11&lt;100,INDEX(International!K$3:K$2000,_xlfn.XMATCH(100,International!K$3:K$2000,1,1)+$CA11)=""),NA(),INDEX(International!K$3:K$2000,_xlfn.XMATCH(100,International!K$3:K$2000,1,1)+$CA11)), NA())</f>
        <v>#N/A</v>
      </c>
      <c r="CX11" s="1" t="e">
        <f t="shared" si="14"/>
        <v>#N/A</v>
      </c>
      <c r="CY11" s="1" t="e">
        <f>IF(OR(ISNA($A11),$AK11&lt;100),NA(),IF($CA11=0,0,FLOOR((CW11-_xlfn.XLOOKUP(_xlfn.AGGREGATE(5,6,$CA$3:$CA1962),$CA$3:$CA$2000,CW$3:CW$2000,1,1))/_xlfn.XLOOKUP($CA11,$CA$3:$CA$2000,$CA$3:$CA$2000,1,1), 1)))</f>
        <v>#N/A</v>
      </c>
      <c r="CZ11" s="1" t="e">
        <f t="shared" si="60"/>
        <v>#N/A</v>
      </c>
      <c r="DA11" s="1" t="e" cm="1">
        <f t="array" ref="DA11">IFERROR(IF(OR(ISNA($A11),$AK11&lt;100,INDEX(International!O$3:O$2000,_xlfn.XMATCH(100,International!O$3:O$2000,1,1)+$CA11)=""),NA(),INDEX(International!O$3:O$2000,_xlfn.XMATCH(100,International!O$3:O$2000,1,1)+$CA11)), NA())</f>
        <v>#N/A</v>
      </c>
      <c r="DB11" s="1" t="e">
        <f t="shared" si="15"/>
        <v>#N/A</v>
      </c>
      <c r="DC11" s="1" t="e">
        <f>IF(OR(ISNA($A11),$AK11&lt;100),NA(),IF($CA11=0,0,FLOOR((DA11-_xlfn.XLOOKUP(_xlfn.AGGREGATE(5,6,$CA$3:$CA1962),$CA$3:$CA$2000,DA$3:DA$2000,1,1))/_xlfn.XLOOKUP($CA11,$CA$3:$CA$2000,$CA$3:$CA$2000,1,1), 1)))</f>
        <v>#N/A</v>
      </c>
      <c r="DD11" s="1" t="e">
        <f t="shared" si="61"/>
        <v>#N/A</v>
      </c>
      <c r="DE11" s="1" t="e" cm="1">
        <f t="array" ref="DE11">IFERROR(IF(OR(ISNA($A11),$AK11&lt;100,INDEX(International!S$3:S$2000,_xlfn.XMATCH(100,International!S$3:S$2000,1,1)+$CA11)=""),NA(),INDEX(International!S$3:S$2000,_xlfn.XMATCH(100,International!S$3:S$2000,1,1)+$CA11)), NA())</f>
        <v>#N/A</v>
      </c>
      <c r="DF11" s="1" t="e">
        <f t="shared" si="16"/>
        <v>#N/A</v>
      </c>
      <c r="DG11" s="1" t="e">
        <f>IF(OR(ISNA($A11),$AK11&lt;100),NA(),IF($CA11=0,0,FLOOR((DE11-_xlfn.XLOOKUP(_xlfn.AGGREGATE(5,6,$CA$3:$CA1962),$CA$3:$CA$2000,DE$3:DE$2000,1,1))/_xlfn.XLOOKUP($CA11,$CA$3:$CA$2000,$CA$3:$CA$2000,1,1), 1)))</f>
        <v>#N/A</v>
      </c>
      <c r="DH11" s="1" t="e">
        <f t="shared" si="62"/>
        <v>#N/A</v>
      </c>
      <c r="DI11" s="1" t="e" cm="1">
        <f t="array" ref="DI11">IFERROR(IF(OR(ISNA($A11),$AK11&lt;100,INDEX(International!W$3:W$2000,_xlfn.XMATCH(100,International!W$3:W$2000,1,1)+$CA11)=""),NA(),INDEX(International!W$3:W$2000,_xlfn.XMATCH(100,International!W$3:W$2000,1,1)+$CA11)), NA())</f>
        <v>#N/A</v>
      </c>
      <c r="DJ11" s="1" t="e">
        <f t="shared" si="17"/>
        <v>#N/A</v>
      </c>
      <c r="DK11" s="1" t="e">
        <f>IF(OR(ISNA($A11),$AK11&lt;100),NA(),IF($CA11=0,0,FLOOR((DI11-_xlfn.XLOOKUP(_xlfn.AGGREGATE(5,6,$CA$3:$CA1962),$CA$3:$CA$2000,DI$3:DI$2000,1,1))/_xlfn.XLOOKUP($CA11,$CA$3:$CA$2000,$CA$3:$CA$2000,1,1), 1)))</f>
        <v>#N/A</v>
      </c>
      <c r="DL11" s="1" t="e">
        <f t="shared" si="63"/>
        <v>#N/A</v>
      </c>
      <c r="DM11" s="1" t="e" cm="1">
        <f t="array" ref="DM11">IFERROR(IF(OR(ISNA($A11),$AK11&lt;100,INDEX(International!AA$3:AA$2000,_xlfn.XMATCH(100,International!AA$3:AA$2000,1,1)+$CA11)=""),NA(),INDEX(International!AA$3:AA$2000,_xlfn.XMATCH(100,International!AA$3:AA$2000,1,1)+$CA11)), NA())</f>
        <v>#N/A</v>
      </c>
      <c r="DN11" s="1" t="e">
        <f t="shared" si="18"/>
        <v>#N/A</v>
      </c>
      <c r="DO11" s="1" t="e">
        <f>IF(OR(ISNA($A11),$AK11&lt;100),NA(),IF($CA11=0,0,FLOOR((DM11-_xlfn.XLOOKUP(_xlfn.AGGREGATE(5,6,$CA$3:$CA1962),$CA$3:$CA$2000,DM$3:DM$2000,1,1))/_xlfn.XLOOKUP($CA11,$CA$3:$CA$2000,$CA$3:$CA$2000,1,1), 1)))</f>
        <v>#N/A</v>
      </c>
      <c r="DP11" s="1" t="e">
        <f t="shared" si="64"/>
        <v>#N/A</v>
      </c>
      <c r="DQ11" s="1" t="e" cm="1">
        <f t="array" ref="DQ11">IFERROR(IF(OR(ISNA($A11),$AK11&lt;100,INDEX(International!AE$3:AE$2000,_xlfn.XMATCH(100,International!AE$3:AE$2000,1,1)+$CA11)=""),NA(),INDEX(International!AE$3:AE$2000,_xlfn.XMATCH(100,International!AE$3:AE$2000,1,1)+$CA11)), NA())</f>
        <v>#N/A</v>
      </c>
      <c r="DR11" s="1" t="e">
        <f t="shared" si="19"/>
        <v>#N/A</v>
      </c>
      <c r="DS11" s="1" t="e">
        <f>IF(OR(ISNA($A11),$AK11&lt;100),NA(),IF($CA11=0,0,FLOOR((DQ11-_xlfn.XLOOKUP(_xlfn.AGGREGATE(5,6,$CA$3:$CA1962),$CA$3:$CA$2000,DQ$3:DQ$2000,1,1))/_xlfn.XLOOKUP($CA11,$CA$3:$CA$2000,$CA$3:$CA$2000,1,1), 1)))</f>
        <v>#N/A</v>
      </c>
      <c r="DT11" s="1" t="e">
        <f t="shared" si="65"/>
        <v>#N/A</v>
      </c>
      <c r="DU11" s="1">
        <f t="shared" si="20"/>
        <v>8</v>
      </c>
      <c r="DV11" s="1" cm="1">
        <f t="array" ref="DV11">IFERROR(IF(ISNA($A11),NA(),INDEX(B$3:B$2000,_xlfn.XMATCH(Configuration!$B$12,B$3:B$2000,1,1)+ROW()-ROW($A$3))-0), NA())</f>
        <v>103</v>
      </c>
      <c r="DW11" s="1" cm="1">
        <f t="array" ref="DW11">IFERROR(IF(ISNA($A11),NA(),INDEX(F$3:F$2000,_xlfn.XMATCH(Configuration!$B$12,F$3:F$2000,1,1)+ROW()-ROW($A$3))-0), NA())</f>
        <v>533</v>
      </c>
      <c r="DX11" s="1" t="e" cm="1">
        <f t="array" ref="DX11">IFERROR(IF(ISNA($A11),NA(),INDEX(J$3:J$2000,_xlfn.XMATCH(Configuration!$B$12,J$3:J$2000,1,1)+ROW()-ROW($A$3))-0), NA())</f>
        <v>#N/A</v>
      </c>
      <c r="DY11" s="1" cm="1">
        <f t="array" ref="DY11">IFERROR(IF(ISNA($A11),NA(),INDEX(N$3:N$2000,_xlfn.XMATCH(Configuration!$B$12,N$3:N$2000,1,1)+ROW()-ROW($A$3))-0), NA())</f>
        <v>555</v>
      </c>
      <c r="DZ11" s="1" cm="1">
        <f t="array" ref="DZ11">IFERROR(IF(ISNA($A11),NA(),INDEX(R$3:R$2000,_xlfn.XMATCH(Configuration!$B$12,R$3:R$2000,1,1)+ROW()-ROW($A$3))-0), NA())</f>
        <v>305</v>
      </c>
      <c r="EA11" s="1" cm="1">
        <f t="array" ref="EA11">IFERROR(IF(ISNA($A11),NA(),INDEX(V$3:V$2000,_xlfn.XMATCH(Configuration!$B$12,V$3:V$2000,1,1)+ROW()-ROW($A$3))-0), NA())</f>
        <v>180</v>
      </c>
      <c r="EB11" s="1" cm="1">
        <f t="array" ref="EB11">IFERROR(IF(ISNA($A11),NA(),INDEX(Z$3:Z$2000,_xlfn.XMATCH(Configuration!$B$12,Z$3:Z$2000,1,1)+ROW()-ROW($A$3))-0), NA())</f>
        <v>520</v>
      </c>
      <c r="EC11" s="1" cm="1">
        <f t="array" ref="EC11">IFERROR(IF(ISNA($A11),NA(),INDEX(AD$3:AD$2000,_xlfn.XMATCH(Configuration!$B$12,AD$3:AD$2000,1,1)+ROW()-ROW($A$3))-0), NA())</f>
        <v>355</v>
      </c>
      <c r="ED11" s="1">
        <f t="shared" si="21"/>
        <v>8</v>
      </c>
      <c r="EE11" s="1">
        <f t="shared" ca="1" si="66"/>
        <v>25600</v>
      </c>
      <c r="EF11" s="1">
        <f t="shared" ca="1" si="67"/>
        <v>1598</v>
      </c>
      <c r="EG11" s="1">
        <f t="shared" ca="1" si="68"/>
        <v>634</v>
      </c>
      <c r="EH11" s="1">
        <f t="shared" ca="1" si="69"/>
        <v>400</v>
      </c>
      <c r="EI11" s="1">
        <f t="shared" ca="1" si="70"/>
        <v>302</v>
      </c>
      <c r="EJ11" s="1">
        <f t="shared" ca="1" si="71"/>
        <v>250</v>
      </c>
      <c r="EK11" s="1">
        <f t="shared" ca="1" si="72"/>
        <v>220</v>
      </c>
      <c r="EL11" s="1" cm="1">
        <f t="array" aca="1" ref="EL11" ca="1">IFERROR(IF(ISNA($ED11),NA(),IF(FLOOR((2^(($ED11+LOOKUP(2, 1/(ISNA(EP$3:EP$2000)+ISBLANK(EP$3:EP$300)-1),EP$3:EP$2000)*LOG(100)/LOG(2))/LOOKUP(2, 1/(ISNA(EP$3:EP$2000)+ISBLANK(EP$3:EP$300)-1),EP$3:EP$2000))),2)&gt;_xlfn.AGGREGATE(4,6,$EN$3:$GC$2000)+2000,NA(),FLOOR((2^(($ED11+LOOKUP(2, 1/(ISNA(EP$3:EP$2000)+ISBLANK(EP$3:EP$300)-1),EP$3:EP$2000)*LOG(100)/LOG(2))/LOOKUP(2, 1/(ISNA(EP$3:EP$2000)+ISBLANK(EP$3:EP$300)-1),EP$3:EP$2000))),2))),NA())</f>
        <v>154</v>
      </c>
      <c r="EM11" s="1" cm="1">
        <f t="array" ref="EM11">IF(ISNA($ED11),NA(),FLOOR(EN$3+(LOOKUP(2, 1/(ISNA(EN$3:EN$2000)+ISBLANK(EN$3:EN$300)-1),EN$3:EN$2000)-EN$3)/LOOKUP(2, 1/(ISNA(EN$3:EN$2000)+ISBLANK(EN$3:EN$300)-1),ED$3:ED$2000)*ED11, 1))</f>
        <v>826</v>
      </c>
      <c r="EN11" s="1" cm="1">
        <f t="array" ref="EN11">IFERROR(IF(ISNA($A11),NA(),INDEX(AK$3:AK$2000,_xlfn.XMATCH(100,AK$3:AK$2000,1,1)+ROW()-ROW($A$3))-0), NA())</f>
        <v>568</v>
      </c>
      <c r="EO11" s="1" cm="1">
        <f t="array" aca="1" ref="EO11" ca="1">IFERROR(IF(ISNA($A11),NA(),INDEX(BD$3:BD$2000,_xlfn.XMATCH(100,AK$3:AK$2000,1,1)+ROW()-ROW($A$3))-0), NA())</f>
        <v>62.857142857142854</v>
      </c>
      <c r="EP11" s="1">
        <f t="shared" si="73"/>
        <v>3.1924773361393286</v>
      </c>
      <c r="EQ11" s="1">
        <f t="shared" si="74"/>
        <v>56</v>
      </c>
      <c r="ER11" s="1">
        <f t="shared" si="75"/>
        <v>3.1247618890562459</v>
      </c>
      <c r="ES11" s="1" cm="1">
        <f t="array" ref="ES11">IFERROR(IF(OR(ISNA($A11),INDEX(International!C$3:C$2000,_xlfn.XMATCH(100,International!C$3:C$2000,1,1)+ROW()-ROW($A$3))=""),NA(),INDEX(International!C$3:C$2000,_xlfn.XMATCH(100,International!C$3:C$2000,1,1)+ROW()-ROW($A$3))), NA())</f>
        <v>689</v>
      </c>
      <c r="ET11" s="1" cm="1">
        <f t="array" aca="1" ref="ET11" ca="1">IFERROR(IF(ISNA($A11),NA(),INDEX(International!E$3:E$2000,_xlfn.XMATCH(100,International!C$3:C$2000,1,1)+ROW()-ROW($A$3))-0), NA())</f>
        <v>74.285714285714292</v>
      </c>
      <c r="EU11" s="1">
        <f t="shared" si="76"/>
        <v>2.8730431161327443</v>
      </c>
      <c r="EV11" s="1">
        <f t="shared" si="77"/>
        <v>72</v>
      </c>
      <c r="EW11" s="1">
        <f t="shared" si="78"/>
        <v>3.3150376421213146</v>
      </c>
      <c r="EX11" s="1" cm="1">
        <f t="array" ref="EX11">IFERROR(IF(OR(ISNA($A11),INDEX(International!G$3:G$2000,_xlfn.XMATCH(100,International!G$3:G$2000,1,1)+ROW()-ROW($A$3))=""),NA(),INDEX(International!G$3:G$2000,_xlfn.XMATCH(100,International!G$3:G$2000,1,1)+ROW()-ROW($A$3))-0), NA())</f>
        <v>1057</v>
      </c>
      <c r="EY11" s="1" cm="1">
        <f t="array" aca="1" ref="EY11" ca="1">IFERROR(IF(ISNA($A11),NA(),INDEX(International!I$3:I$2000,_xlfn.XMATCH(100,International!G$3:G$2000,1,1)+ROW()-ROW($A$3))-0), NA())</f>
        <v>87.857142857142861</v>
      </c>
      <c r="EZ11" s="1">
        <f t="shared" si="79"/>
        <v>2.3516246321412191</v>
      </c>
      <c r="FA11" s="1">
        <f t="shared" si="80"/>
        <v>99</v>
      </c>
      <c r="FB11" s="1">
        <f t="shared" si="81"/>
        <v>8.807087919294057</v>
      </c>
      <c r="FC11" s="1" cm="1">
        <f t="array" ref="FC11">IFERROR(IF(OR(ISNA($A11),INDEX(International!K$3:K$2000,_xlfn.XMATCH(100,International!K$3:K$2000,1,1)+ROW()-ROW($A$3))=""),NA(),INDEX(International!K$3:K$2000,_xlfn.XMATCH(100,International!K$3:K$2000,1,1)+ROW()-ROW($A$3))), NA())</f>
        <v>1126</v>
      </c>
      <c r="FD11" s="1" cm="1">
        <f t="array" aca="1" ref="FD11" ca="1">IFERROR(IF(ISNA($A11),NA(),INDEX(International!M$3:M$2000,_xlfn.XMATCH(100,International!K$3:K$2000,1,1)+ROW()-ROW($A$3))-0), NA())</f>
        <v>142.28571428571428</v>
      </c>
      <c r="FE11" s="1">
        <f t="shared" si="82"/>
        <v>2.2902064128458908</v>
      </c>
      <c r="FF11" s="1">
        <f t="shared" si="83"/>
        <v>128</v>
      </c>
      <c r="FG11" s="1">
        <f t="shared" si="84"/>
        <v>4.0530654063648264</v>
      </c>
      <c r="FH11" s="1" cm="1">
        <f t="array" ref="FH11">IFERROR(IF(OR(ISNA($A11),INDEX(International!O$3:O$2000,_xlfn.XMATCH(100,International!O$3:O$2000,1,1)+ROW()-ROW($A$3))=""),NA(),INDEX(International!O$3:O$2000,_xlfn.XMATCH(100,International!O$3:O$2000,1,1)+ROW()-ROW($A$3))-0), NA())</f>
        <v>2036</v>
      </c>
      <c r="FI11" s="1" cm="1">
        <f t="array" aca="1" ref="FI11" ca="1">IFERROR(IF(ISNA($A11),NA(),INDEX(International!Q$3:Q$2000,_xlfn.XMATCH(100,International!O$3:O$2000,1,1)+ROW()-ROW($A$3))-0), NA())</f>
        <v>258.14285714285717</v>
      </c>
      <c r="FJ11" s="1">
        <f t="shared" si="85"/>
        <v>1.8400678967587554</v>
      </c>
      <c r="FK11" s="1">
        <f t="shared" si="86"/>
        <v>235</v>
      </c>
      <c r="FL11" s="1">
        <f t="shared" si="87"/>
        <v>3.769265373861272</v>
      </c>
      <c r="FM11" s="1" cm="1">
        <f t="array" ref="FM11">IFERROR(IF(OR(ISNA($A11),INDEX(International!S$3:S$2000,_xlfn.XMATCH(100,International!S$3:S$2000,1,1)+ROW()-ROW($A$3))=""),NA(),INDEX(International!S$3:S$2000,_xlfn.XMATCH(100,International!S$3:S$2000,1,1)+ROW()-ROW($A$3))-0), NA())</f>
        <v>2337</v>
      </c>
      <c r="FN11" s="1" cm="1">
        <f t="array" aca="1" ref="FN11" ca="1">IFERROR(IF(ISNA($A11),NA(),INDEX(International!U$3:U$2000,_xlfn.XMATCH(100,International!S$3:S$2000,1,1)+ROW()-ROW($A$3))-0), NA())</f>
        <v>304.71428571428572</v>
      </c>
      <c r="FO11" s="1">
        <f t="shared" si="88"/>
        <v>1.7595620759996315</v>
      </c>
      <c r="FP11" s="1">
        <f t="shared" si="89"/>
        <v>279</v>
      </c>
      <c r="FQ11" s="1">
        <f t="shared" si="90"/>
        <v>2.4741917605835901</v>
      </c>
      <c r="FR11" s="1" cm="1">
        <f t="array" ref="FR11">IFERROR(IF(OR(ISNA($A11),INDEX(International!W$3:W$2000,_xlfn.XMATCH(100,International!W$3:W$2000,1,1)+ROW()-ROW($A$3))=""),NA(),INDEX(International!W$3:W$2000,_xlfn.XMATCH(100,International!W$3:W$2000,1,1)+ROW()-ROW($A$3))-0), NA())</f>
        <v>150</v>
      </c>
      <c r="FS11" s="1" cm="1">
        <f t="array" aca="1" ref="FS11" ca="1">IFERROR(IF(ISNA($A11),NA(),INDEX(International!Y$3:Y$2000,_xlfn.XMATCH(100,International!W$3:W$2000,1,1)+ROW()-ROW($A$3))-0), NA())</f>
        <v>6.2857142857142856</v>
      </c>
      <c r="FT11" s="1">
        <f t="shared" si="91"/>
        <v>13.676090330811638</v>
      </c>
      <c r="FU11" s="1">
        <f t="shared" si="92"/>
        <v>6</v>
      </c>
      <c r="FV11" s="1">
        <f t="shared" si="93"/>
        <v>8.3129504141208326</v>
      </c>
      <c r="FW11" s="1" cm="1">
        <f t="array" ref="FW11">IFERROR(IF(OR(ISNA($A11),INDEX(International!AA$3:AA$2000,_xlfn.XMATCH(100,International!AA$3:AA$2000,1,1)+ROW()-ROW($A$3))=""),NA(),INDEX(International!AA$3:AA$2000,_xlfn.XMATCH(100,International!AA$3:AA$2000,1,1)+ROW()-ROW($A$3))-0), NA())</f>
        <v>798</v>
      </c>
      <c r="FX11" s="1" cm="1">
        <f t="array" aca="1" ref="FX11" ca="1">IFERROR(IF(ISNA($A11),NA(),INDEX(International!AC$3:AC$2000,_xlfn.XMATCH(100,International!AA$3:AA$2000,1,1)+ROW()-ROW($A$3))-0), NA())</f>
        <v>90.714285714285708</v>
      </c>
      <c r="FY11" s="1">
        <f t="shared" si="94"/>
        <v>2.6698805385263937</v>
      </c>
      <c r="FZ11" s="1">
        <f t="shared" si="95"/>
        <v>85</v>
      </c>
      <c r="GA11" s="1">
        <f t="shared" si="96"/>
        <v>1.2386126258466668</v>
      </c>
      <c r="GB11" s="1" cm="1">
        <f t="array" ref="GB11">IFERROR(IF(OR(ISNA($A11),INDEX(International!AE$3:AE$2000,_xlfn.XMATCH(100,International!AE$3:AE$2000,1,1)+ROW()-ROW($A$3))=""),NA(),INDEX(International!AE$3:AE$2000,_xlfn.XMATCH(100,International!AE$3:AE$2000,1,1)+ROW()-ROW($A$3))-0), NA())</f>
        <v>1285</v>
      </c>
      <c r="GC11" s="1" cm="1">
        <f t="array" aca="1" ref="GC11" ca="1">IFERROR(IF(ISNA($A11),NA(),INDEX(International!AG$3:AG$2000,_xlfn.XMATCH(100,International!AE$3:AE$2000,1,1)+ROW()-ROW($A$3))-0), NA())</f>
        <v>162.28571428571428</v>
      </c>
      <c r="GD11" s="1">
        <f t="shared" si="97"/>
        <v>2.1717316014590193</v>
      </c>
      <c r="GE11" s="1">
        <f t="shared" si="98"/>
        <v>145</v>
      </c>
      <c r="GF11" s="1">
        <f t="shared" si="99"/>
        <v>2.3942945284310011</v>
      </c>
    </row>
    <row r="12" spans="1:188" x14ac:dyDescent="0.2">
      <c r="A12" s="4">
        <f>IF(OR(Daily!$A12="",Daily!$B12="*"),NA(),Daily!A12)</f>
        <v>43863</v>
      </c>
      <c r="B12" s="1">
        <f>IF(_xlfn.IFNA($A12,"")="","",Daily!C12+IF(ROW()&gt;ROW($A$3),B11,0))</f>
        <v>0</v>
      </c>
      <c r="C12" s="1">
        <f>IF(_xlfn.IFNA($A12,"")="","",Daily!D12+IF(ROW()&gt;ROW($A$3),C11,0))</f>
        <v>0</v>
      </c>
      <c r="D12" s="1">
        <f>IF(_xlfn.IFNA($A12,"")="","",Daily!E12+IF(ROW()&gt;ROW($A$3),D11,0))</f>
        <v>0</v>
      </c>
      <c r="E12" s="1">
        <f t="shared" si="22"/>
        <v>0</v>
      </c>
      <c r="F12" s="1">
        <f>IF(_xlfn.IFNA($A12,"")="","",Daily!F12+IF(ROW()&gt;ROW($A$3),F11,0))</f>
        <v>4</v>
      </c>
      <c r="G12" s="1">
        <f>IF(_xlfn.IFNA($A12,"")="","",Daily!G12+IF(ROW()&gt;ROW($A$3),G11,0))</f>
        <v>3</v>
      </c>
      <c r="H12" s="1">
        <f>IF(_xlfn.IFNA($A12,"")="","",Daily!H12+IF(ROW()&gt;ROW($A$3),H11,0))</f>
        <v>0</v>
      </c>
      <c r="I12" s="1">
        <f t="shared" si="23"/>
        <v>1</v>
      </c>
      <c r="J12" s="1">
        <f>IF(_xlfn.IFNA($A12,"")="","",Daily!I12+IF(ROW()&gt;ROW($A$3),J11,0))</f>
        <v>0</v>
      </c>
      <c r="K12" s="1">
        <f>IF(_xlfn.IFNA($A12,"")="","",Daily!J12+IF(ROW()&gt;ROW($A$3),K11,0))</f>
        <v>0</v>
      </c>
      <c r="L12" s="1">
        <f>IF(_xlfn.IFNA($A12,"")="","",Daily!K12+IF(ROW()&gt;ROW($A$3),L11,0))</f>
        <v>0</v>
      </c>
      <c r="M12" s="1">
        <f t="shared" si="24"/>
        <v>0</v>
      </c>
      <c r="N12" s="1">
        <f>IF(_xlfn.IFNA($A12,"")="","",Daily!L12+IF(ROW()&gt;ROW($A$3),N11,0))</f>
        <v>2</v>
      </c>
      <c r="O12" s="1">
        <f>IF(_xlfn.IFNA($A12,"")="","",Daily!M12+IF(ROW()&gt;ROW($A$3),O11,0))</f>
        <v>0</v>
      </c>
      <c r="P12" s="1">
        <f>IF(_xlfn.IFNA($A12,"")="","",Daily!N12+IF(ROW()&gt;ROW($A$3),P11,0))</f>
        <v>0</v>
      </c>
      <c r="Q12" s="1">
        <f t="shared" si="25"/>
        <v>2</v>
      </c>
      <c r="R12" s="1">
        <f>IF(_xlfn.IFNA($A12,"")="","",Daily!O12+IF(ROW()&gt;ROW($A$3),R11,0))</f>
        <v>2</v>
      </c>
      <c r="S12" s="1">
        <f>IF(_xlfn.IFNA($A12,"")="","",Daily!P12+IF(ROW()&gt;ROW($A$3),S11,0))</f>
        <v>0</v>
      </c>
      <c r="T12" s="1">
        <f>IF(_xlfn.IFNA($A12,"")="","",Daily!Q12+IF(ROW()&gt;ROW($A$3),T11,0))</f>
        <v>0</v>
      </c>
      <c r="U12" s="1">
        <f t="shared" si="26"/>
        <v>2</v>
      </c>
      <c r="V12" s="1">
        <f>IF(_xlfn.IFNA($A12,"")="","",Daily!R12+IF(ROW()&gt;ROW($A$3),V11,0))</f>
        <v>0</v>
      </c>
      <c r="W12" s="1">
        <f>IF(_xlfn.IFNA($A12,"")="","",Daily!S12+IF(ROW()&gt;ROW($A$3),W11,0))</f>
        <v>0</v>
      </c>
      <c r="X12" s="1">
        <f>IF(_xlfn.IFNA($A12,"")="","",Daily!T12+IF(ROW()&gt;ROW($A$3),X11,0))</f>
        <v>0</v>
      </c>
      <c r="Y12" s="1">
        <f t="shared" si="27"/>
        <v>0</v>
      </c>
      <c r="Z12" s="1">
        <f>IF(_xlfn.IFNA($A12,"")="","",Daily!U12+IF(ROW()&gt;ROW($A$3),Z11,0))</f>
        <v>4</v>
      </c>
      <c r="AA12" s="1">
        <f>IF(_xlfn.IFNA($A12,"")="","",Daily!V12+IF(ROW()&gt;ROW($A$3),AA11,0))</f>
        <v>0</v>
      </c>
      <c r="AB12" s="1">
        <f>IF(_xlfn.IFNA($A12,"")="","",Daily!W12+IF(ROW()&gt;ROW($A$3),AB11,0))</f>
        <v>0</v>
      </c>
      <c r="AC12" s="1">
        <f t="shared" si="28"/>
        <v>4</v>
      </c>
      <c r="AD12" s="1">
        <f>IF(_xlfn.IFNA($A12,"")="","",Daily!X12+IF(ROW()&gt;ROW($A$3),AD11,0))</f>
        <v>0</v>
      </c>
      <c r="AE12" s="1">
        <f>IF(_xlfn.IFNA($A12,"")="","",Daily!Y12+IF(ROW()&gt;ROW($A$3),AE11,0))</f>
        <v>0</v>
      </c>
      <c r="AF12" s="1">
        <f>IF(_xlfn.IFNA($A12,"")="","",Daily!Z12+IF(ROW()&gt;ROW($A$3),AF11,0))</f>
        <v>0</v>
      </c>
      <c r="AG12" s="1">
        <f t="shared" si="29"/>
        <v>0</v>
      </c>
      <c r="AH12" s="1">
        <f>IF(_xlfn.IFNA($A12,"")="","",Daily!C12+Daily!F12+Daily!I12+Daily!O12+Daily!L12+Daily!R12+Daily!X12+Daily!U12)</f>
        <v>2</v>
      </c>
      <c r="AI12" s="1">
        <f>IF(_xlfn.IFNA($A12,"")="","",Daily!D12+Daily!G12+Daily!J12+Daily!P12+Daily!M12+Daily!S12+Daily!Y12+Daily!V12+Daily!AA12)</f>
        <v>0</v>
      </c>
      <c r="AJ12" s="1">
        <f>IF(_xlfn.IFNA($A12,"")="","",Daily!E12+Daily!H12+Daily!K12+Daily!Q12+Daily!N12+Daily!T12+Daily!Z12+Daily!W12)</f>
        <v>0</v>
      </c>
      <c r="AK12" s="1">
        <f t="shared" si="30"/>
        <v>12</v>
      </c>
      <c r="AL12" s="1">
        <f t="shared" si="31"/>
        <v>3</v>
      </c>
      <c r="AM12" s="1">
        <f t="shared" si="32"/>
        <v>0</v>
      </c>
      <c r="AN12" s="7">
        <f t="shared" si="33"/>
        <v>0</v>
      </c>
      <c r="AO12" s="1">
        <f t="shared" si="34"/>
        <v>9</v>
      </c>
      <c r="AP12" s="1">
        <f t="shared" si="35"/>
        <v>8</v>
      </c>
      <c r="AQ12" s="1">
        <f t="shared" si="36"/>
        <v>0</v>
      </c>
      <c r="AR12" s="1">
        <f t="shared" si="37"/>
        <v>0</v>
      </c>
      <c r="AS12" s="1">
        <f t="shared" si="38"/>
        <v>8</v>
      </c>
      <c r="AT12" s="10">
        <f t="shared" si="39"/>
        <v>0</v>
      </c>
      <c r="AU12" s="10">
        <f t="shared" si="40"/>
        <v>1</v>
      </c>
      <c r="AV12" s="10">
        <f t="shared" si="41"/>
        <v>0</v>
      </c>
      <c r="AW12" s="10">
        <f t="shared" si="42"/>
        <v>0.33333333333333331</v>
      </c>
      <c r="AX12" s="10">
        <f t="shared" si="43"/>
        <v>0</v>
      </c>
      <c r="AY12" s="10">
        <f t="shared" si="44"/>
        <v>0.16666666666666666</v>
      </c>
      <c r="AZ12" s="10">
        <f t="shared" si="45"/>
        <v>0.16666666666666666</v>
      </c>
      <c r="BA12" s="10">
        <f t="shared" si="46"/>
        <v>0</v>
      </c>
      <c r="BB12" s="10">
        <f t="shared" si="47"/>
        <v>0.33333333333333331</v>
      </c>
      <c r="BC12" s="10">
        <f t="shared" si="48"/>
        <v>0</v>
      </c>
      <c r="BD12" s="8">
        <f t="shared" ca="1" si="49"/>
        <v>1.1428571428571428</v>
      </c>
      <c r="BE12" s="9">
        <f t="shared" ca="1" si="50"/>
        <v>8</v>
      </c>
      <c r="BF12" s="10">
        <f t="shared" si="51"/>
        <v>0.2</v>
      </c>
      <c r="BG12" s="10">
        <f t="shared" si="52"/>
        <v>0</v>
      </c>
      <c r="BH12" s="1">
        <f t="shared" si="53"/>
        <v>20</v>
      </c>
      <c r="BI12" s="1">
        <f t="shared" si="54"/>
        <v>5</v>
      </c>
      <c r="BJ12" s="8">
        <f>IF(_xlfn.IFNA($A12,"")="","",AK12/(Configuration!$B$1/1000000))</f>
        <v>0.47310590081334791</v>
      </c>
      <c r="BK12" s="1">
        <f>IF(OR(_xlfn.IFNA($A12,"")="", ROW()&lt;=ROW($A$3),MAX(International!$C$3:$C$2000)&lt;$AK12),"",$A12-_xlfn.XLOOKUP($AK12,International!$C$3:$C$2000,International!$A$3:$A$2000,NA(),1,1))</f>
        <v>-30</v>
      </c>
      <c r="BL12" s="1">
        <f>IF(OR(_xlfn.IFNA($A12,"")="", ROW()&lt;=ROW($A$3),MAX(International!$D$3:$D$2000)&lt;$BJ12),"",$A12-_xlfn.XLOOKUP($BJ12,International!$D$3:$D$2000,International!$A$3:$A$2000,NA(),1,1))</f>
        <v>-29</v>
      </c>
      <c r="BM12" s="1">
        <f>IF(OR(_xlfn.IFNA($A12,"")="", ROW()&lt;=ROW($A$3),MAX(International!$G$3:$G$2000)&lt;$AK12),"",$A12-_xlfn.XLOOKUP($AK12,International!$G$3:$G$2000,International!$A$3:$A$2000,NA(),1,1))</f>
        <v>-33</v>
      </c>
      <c r="BN12" s="1">
        <f>IF(OR(_xlfn.IFNA($A12,"")="", ROW()&lt;=ROW($A$3),MAX(International!$H$3:$H$2000)&lt;$BJ12),"",$A12-_xlfn.XLOOKUP($BJ12,International!$H$3:$H$2000,International!$A$3:$A$2000,NA(),1,1))</f>
        <v>-27</v>
      </c>
      <c r="BO12" s="1">
        <f>IF(OR(_xlfn.IFNA($A12,"")="", ROW()&lt;=ROW($A$3),MAX(International!$K$3:$K$2000)&lt;$AK12),"",$A12-_xlfn.XLOOKUP($AK12,International!$K$3:$K$2000,International!$A$3:$A$2000,NA(),1,1))</f>
        <v>-13</v>
      </c>
      <c r="BP12" s="1">
        <f>IF(OR(_xlfn.IFNA($A12,"")="", ROW()&lt;=ROW($A$3),MAX(International!$L$3:$L$2000)&lt;$BJ12),"",$A12-_xlfn.XLOOKUP($BJ12,International!$L$3:$L$2000,International!$A$3:$A$2000,NA(),1,1))</f>
        <v>-25</v>
      </c>
      <c r="BQ12" s="1">
        <f>IF(OR(_xlfn.IFNA($A12,"")="", ROW()&lt;=ROW($A$3),MAX(International!$O$3:$O$2000)&lt;$AK12),"",$A12-_xlfn.XLOOKUP($AK12,International!$O$3:$O$2000,International!$A$3:$A$2000,NA(),1,1))</f>
        <v>-19</v>
      </c>
      <c r="BR12" s="1">
        <f>IF(OR(_xlfn.IFNA($A12,"")="", ROW()&lt;=ROW($A$3),MAX(International!$P$3:$P$2000)&lt;$BJ12),"",$A12-_xlfn.XLOOKUP($BJ12,International!$P$3:$P$2000,International!$A$3:$A$2000,NA(),1,1))</f>
        <v>-20</v>
      </c>
      <c r="BS12" s="1">
        <f>IF(OR(_xlfn.IFNA($A12,"")="", ROW()&lt;=ROW($A$3),MAX(International!$S$3:$S$2000)&lt;$AK12),"",$A12-_xlfn.XLOOKUP($AK12,International!$S$3:$S$2000,International!$A$3:$A$2000,NA(),1,1))</f>
        <v>1</v>
      </c>
      <c r="BT12" s="1">
        <f>IF(OR(_xlfn.IFNA($A12,"")="", ROW()&lt;=ROW($A$3),MAX(International!$T$3:$T$2000)&lt;$BJ12),"",$A12-_xlfn.XLOOKUP($BJ12,International!$T$3:$T$2000,International!$A$3:$A$2000,NA(),1,1))</f>
        <v>-7</v>
      </c>
      <c r="BU12" s="1">
        <f>IF(OR(_xlfn.IFNA($A12,"")="", ROW()&lt;=ROW($A$3),MAX(International!$W$3:$W$2000)&lt;$AK12),"",$A12-_xlfn.XLOOKUP($AK12,International!$W$3:$W$2000,International!$A$3:$A$2000,NA(),1,1))</f>
        <v>2</v>
      </c>
      <c r="BV12" s="1">
        <f>IF(OR(_xlfn.IFNA($A12,"")="", ROW()&lt;=ROW($A$3),MAX(International!$X$3:$X$2000)&lt;$BJ12),"",$A12-_xlfn.XLOOKUP($BJ12,International!$X$3:$X$2000,International!$A$3:$A$2000,NA(),1,1))</f>
        <v>9</v>
      </c>
      <c r="BW12" s="1">
        <f>IF(OR(_xlfn.IFNA($A12,"")="", ROW()&lt;=ROW($A$3),MAX(International!$AA$3:$AA$2000)&lt;$AK12),"",$A12-_xlfn.XLOOKUP($AK12,International!$AA$3:$AA$2000,International!$A$3:$A$2000,NA(),1,1))</f>
        <v>-22</v>
      </c>
      <c r="BX12" s="1">
        <f>IF(OR(_xlfn.IFNA($A12,"")="", ROW()&lt;=ROW($A$3),MAX(International!$AB$3:$AB$2000)&lt;$BJ12),"",$A12-_xlfn.XLOOKUP($BJ12,International!$AB$3:$AB$2000,International!$A$3:$A$2000,NA(),1,1))</f>
        <v>-28</v>
      </c>
      <c r="BY12" s="1">
        <f>IF(OR(_xlfn.IFNA($A12,"")="", ROW()&lt;=ROW($A$3),MAX(International!$AE$3:$AE$2000)&lt;$AK12),"",$A12-_xlfn.XLOOKUP($AK12,International!$AE$3:$AE$2000,International!$A$3:$A$2000,NA(),1,1))</f>
        <v>-9</v>
      </c>
      <c r="BZ12" s="1">
        <f>IF(OR(_xlfn.IFNA($A12,"")="", ROW()&lt;=ROW($A$3),MAX(International!$AF$3:$AF$2000)&lt;$BJ12),"",$A12-_xlfn.XLOOKUP($BJ12,International!$AF$3:$AF$2000,International!$A$3:$A$2000,NA(),1,1))</f>
        <v>-32</v>
      </c>
      <c r="CA12" s="1" t="e">
        <f t="shared" si="55"/>
        <v>#N/A</v>
      </c>
      <c r="CB12" s="1" t="e">
        <f t="shared" si="0"/>
        <v>#N/A</v>
      </c>
      <c r="CC12" s="1" t="e">
        <f t="shared" si="1"/>
        <v>#N/A</v>
      </c>
      <c r="CD12" s="1" t="e">
        <f t="shared" si="2"/>
        <v>#N/A</v>
      </c>
      <c r="CE12" s="1" t="e">
        <f t="shared" si="3"/>
        <v>#N/A</v>
      </c>
      <c r="CF12" s="1" t="e">
        <f t="shared" si="4"/>
        <v>#N/A</v>
      </c>
      <c r="CG12" s="1" t="e">
        <f t="shared" si="5"/>
        <v>#N/A</v>
      </c>
      <c r="CH12" s="1" t="e">
        <f t="shared" si="6"/>
        <v>#N/A</v>
      </c>
      <c r="CI12" s="1" t="e">
        <f t="shared" si="7"/>
        <v>#N/A</v>
      </c>
      <c r="CJ12" s="1" t="e">
        <f t="shared" si="8"/>
        <v>#N/A</v>
      </c>
      <c r="CK12" s="1" t="e">
        <f t="shared" si="56"/>
        <v>#N/A</v>
      </c>
      <c r="CL12" s="1" t="e">
        <f t="shared" si="9"/>
        <v>#N/A</v>
      </c>
      <c r="CM12" s="1" t="e">
        <f>IF(OR(ISNA($A12),$AK12&lt;100),NA(),IF($CA12=0,0,FLOOR((CK12-_xlfn.XLOOKUP(_xlfn.AGGREGATE(5,6,$CA$3:$CA1963),$CA$3:$CA$2000,CK$3:CK$2000,1,1))/_xlfn.XLOOKUP($CA12,$CA$3:$CA$2000,$CA$3:$CA$2000,1,1), 1)))</f>
        <v>#N/A</v>
      </c>
      <c r="CN12" s="1" t="e">
        <f t="shared" si="57"/>
        <v>#N/A</v>
      </c>
      <c r="CO12" s="1" t="e" cm="1">
        <f t="array" ref="CO12">IFERROR(IF(OR(ISNA($A12),$AK12&lt;100,INDEX(International!C$3:C$2000,_xlfn.XMATCH(100,International!C$3:C$2000,1,1)+$CA12)=""),NA(),INDEX(International!C$3:C$2000,_xlfn.XMATCH(100,International!C$3:C$2000,1,1)+$CA12)), NA())</f>
        <v>#N/A</v>
      </c>
      <c r="CP12" s="1" t="e">
        <f t="shared" si="11"/>
        <v>#N/A</v>
      </c>
      <c r="CQ12" s="1" t="e">
        <f>IF(OR(ISNA($A12),$AK12&lt;100),NA(),IF($CA12=0,0,FLOOR((CO12-_xlfn.XLOOKUP(_xlfn.AGGREGATE(5,6,$CA$3:$CA1963),$CA$3:$CA$2000,CO$3:CO$2000,1,1))/_xlfn.XLOOKUP($CA12,$CA$3:$CA$2000,$CA$3:$CA$2000,1,1), 1)))</f>
        <v>#N/A</v>
      </c>
      <c r="CR12" s="1" t="e">
        <f t="shared" si="58"/>
        <v>#N/A</v>
      </c>
      <c r="CS12" s="1" t="e" cm="1">
        <f t="array" ref="CS12">IFERROR(IF(OR(ISNA($A12),$AK12&lt;100,INDEX(International!G$3:G$2000,_xlfn.XMATCH(100,International!G$3:G$2000,1,1)+$CA12)=""),NA(),INDEX(International!G$3:G$2000,_xlfn.XMATCH(100,International!G$3:G$2000,1,1)+$CA12)), NA())</f>
        <v>#N/A</v>
      </c>
      <c r="CT12" s="1" t="e">
        <f t="shared" si="13"/>
        <v>#N/A</v>
      </c>
      <c r="CU12" s="1" t="e">
        <f>IF(OR(ISNA($A12),$AK12&lt;100),NA(),IF($CA12=0,0,FLOOR((CS12-_xlfn.XLOOKUP(_xlfn.AGGREGATE(5,6,$CA$3:$CA1963),$CA$3:$CA$2000,CS$3:CS$2000,1,1))/_xlfn.XLOOKUP($CA12,$CA$3:$CA$2000,$CA$3:$CA$2000,1,1), 1)))</f>
        <v>#N/A</v>
      </c>
      <c r="CV12" s="1" t="e">
        <f t="shared" si="59"/>
        <v>#N/A</v>
      </c>
      <c r="CW12" s="1" t="e" cm="1">
        <f t="array" ref="CW12">IFERROR(IF(OR(ISNA($A12),$AK12&lt;100,INDEX(International!K$3:K$2000,_xlfn.XMATCH(100,International!K$3:K$2000,1,1)+$CA12)=""),NA(),INDEX(International!K$3:K$2000,_xlfn.XMATCH(100,International!K$3:K$2000,1,1)+$CA12)), NA())</f>
        <v>#N/A</v>
      </c>
      <c r="CX12" s="1" t="e">
        <f t="shared" si="14"/>
        <v>#N/A</v>
      </c>
      <c r="CY12" s="1" t="e">
        <f>IF(OR(ISNA($A12),$AK12&lt;100),NA(),IF($CA12=0,0,FLOOR((CW12-_xlfn.XLOOKUP(_xlfn.AGGREGATE(5,6,$CA$3:$CA1963),$CA$3:$CA$2000,CW$3:CW$2000,1,1))/_xlfn.XLOOKUP($CA12,$CA$3:$CA$2000,$CA$3:$CA$2000,1,1), 1)))</f>
        <v>#N/A</v>
      </c>
      <c r="CZ12" s="1" t="e">
        <f t="shared" si="60"/>
        <v>#N/A</v>
      </c>
      <c r="DA12" s="1" t="e" cm="1">
        <f t="array" ref="DA12">IFERROR(IF(OR(ISNA($A12),$AK12&lt;100,INDEX(International!O$3:O$2000,_xlfn.XMATCH(100,International!O$3:O$2000,1,1)+$CA12)=""),NA(),INDEX(International!O$3:O$2000,_xlfn.XMATCH(100,International!O$3:O$2000,1,1)+$CA12)), NA())</f>
        <v>#N/A</v>
      </c>
      <c r="DB12" s="1" t="e">
        <f t="shared" si="15"/>
        <v>#N/A</v>
      </c>
      <c r="DC12" s="1" t="e">
        <f>IF(OR(ISNA($A12),$AK12&lt;100),NA(),IF($CA12=0,0,FLOOR((DA12-_xlfn.XLOOKUP(_xlfn.AGGREGATE(5,6,$CA$3:$CA1963),$CA$3:$CA$2000,DA$3:DA$2000,1,1))/_xlfn.XLOOKUP($CA12,$CA$3:$CA$2000,$CA$3:$CA$2000,1,1), 1)))</f>
        <v>#N/A</v>
      </c>
      <c r="DD12" s="1" t="e">
        <f t="shared" si="61"/>
        <v>#N/A</v>
      </c>
      <c r="DE12" s="1" t="e" cm="1">
        <f t="array" ref="DE12">IFERROR(IF(OR(ISNA($A12),$AK12&lt;100,INDEX(International!S$3:S$2000,_xlfn.XMATCH(100,International!S$3:S$2000,1,1)+$CA12)=""),NA(),INDEX(International!S$3:S$2000,_xlfn.XMATCH(100,International!S$3:S$2000,1,1)+$CA12)), NA())</f>
        <v>#N/A</v>
      </c>
      <c r="DF12" s="1" t="e">
        <f t="shared" si="16"/>
        <v>#N/A</v>
      </c>
      <c r="DG12" s="1" t="e">
        <f>IF(OR(ISNA($A12),$AK12&lt;100),NA(),IF($CA12=0,0,FLOOR((DE12-_xlfn.XLOOKUP(_xlfn.AGGREGATE(5,6,$CA$3:$CA1963),$CA$3:$CA$2000,DE$3:DE$2000,1,1))/_xlfn.XLOOKUP($CA12,$CA$3:$CA$2000,$CA$3:$CA$2000,1,1), 1)))</f>
        <v>#N/A</v>
      </c>
      <c r="DH12" s="1" t="e">
        <f t="shared" si="62"/>
        <v>#N/A</v>
      </c>
      <c r="DI12" s="1" t="e" cm="1">
        <f t="array" ref="DI12">IFERROR(IF(OR(ISNA($A12),$AK12&lt;100,INDEX(International!W$3:W$2000,_xlfn.XMATCH(100,International!W$3:W$2000,1,1)+$CA12)=""),NA(),INDEX(International!W$3:W$2000,_xlfn.XMATCH(100,International!W$3:W$2000,1,1)+$CA12)), NA())</f>
        <v>#N/A</v>
      </c>
      <c r="DJ12" s="1" t="e">
        <f t="shared" si="17"/>
        <v>#N/A</v>
      </c>
      <c r="DK12" s="1" t="e">
        <f>IF(OR(ISNA($A12),$AK12&lt;100),NA(),IF($CA12=0,0,FLOOR((DI12-_xlfn.XLOOKUP(_xlfn.AGGREGATE(5,6,$CA$3:$CA1963),$CA$3:$CA$2000,DI$3:DI$2000,1,1))/_xlfn.XLOOKUP($CA12,$CA$3:$CA$2000,$CA$3:$CA$2000,1,1), 1)))</f>
        <v>#N/A</v>
      </c>
      <c r="DL12" s="1" t="e">
        <f t="shared" si="63"/>
        <v>#N/A</v>
      </c>
      <c r="DM12" s="1" t="e" cm="1">
        <f t="array" ref="DM12">IFERROR(IF(OR(ISNA($A12),$AK12&lt;100,INDEX(International!AA$3:AA$2000,_xlfn.XMATCH(100,International!AA$3:AA$2000,1,1)+$CA12)=""),NA(),INDEX(International!AA$3:AA$2000,_xlfn.XMATCH(100,International!AA$3:AA$2000,1,1)+$CA12)), NA())</f>
        <v>#N/A</v>
      </c>
      <c r="DN12" s="1" t="e">
        <f t="shared" si="18"/>
        <v>#N/A</v>
      </c>
      <c r="DO12" s="1" t="e">
        <f>IF(OR(ISNA($A12),$AK12&lt;100),NA(),IF($CA12=0,0,FLOOR((DM12-_xlfn.XLOOKUP(_xlfn.AGGREGATE(5,6,$CA$3:$CA1963),$CA$3:$CA$2000,DM$3:DM$2000,1,1))/_xlfn.XLOOKUP($CA12,$CA$3:$CA$2000,$CA$3:$CA$2000,1,1), 1)))</f>
        <v>#N/A</v>
      </c>
      <c r="DP12" s="1" t="e">
        <f t="shared" si="64"/>
        <v>#N/A</v>
      </c>
      <c r="DQ12" s="1" t="e" cm="1">
        <f t="array" ref="DQ12">IFERROR(IF(OR(ISNA($A12),$AK12&lt;100,INDEX(International!AE$3:AE$2000,_xlfn.XMATCH(100,International!AE$3:AE$2000,1,1)+$CA12)=""),NA(),INDEX(International!AE$3:AE$2000,_xlfn.XMATCH(100,International!AE$3:AE$2000,1,1)+$CA12)), NA())</f>
        <v>#N/A</v>
      </c>
      <c r="DR12" s="1" t="e">
        <f t="shared" si="19"/>
        <v>#N/A</v>
      </c>
      <c r="DS12" s="1" t="e">
        <f>IF(OR(ISNA($A12),$AK12&lt;100),NA(),IF($CA12=0,0,FLOOR((DQ12-_xlfn.XLOOKUP(_xlfn.AGGREGATE(5,6,$CA$3:$CA1963),$CA$3:$CA$2000,DQ$3:DQ$2000,1,1))/_xlfn.XLOOKUP($CA12,$CA$3:$CA$2000,$CA$3:$CA$2000,1,1), 1)))</f>
        <v>#N/A</v>
      </c>
      <c r="DT12" s="1" t="e">
        <f t="shared" si="65"/>
        <v>#N/A</v>
      </c>
      <c r="DU12" s="1">
        <f t="shared" si="20"/>
        <v>9</v>
      </c>
      <c r="DV12" s="1" cm="1">
        <f t="array" ref="DV12">IFERROR(IF(ISNA($A12),NA(),INDEX(B$3:B$2000,_xlfn.XMATCH(Configuration!$B$12,B$3:B$2000,1,1)+ROW()-ROW($A$3))-0), NA())</f>
        <v>103</v>
      </c>
      <c r="DW12" s="1" cm="1">
        <f t="array" ref="DW12">IFERROR(IF(ISNA($A12),NA(),INDEX(F$3:F$2000,_xlfn.XMATCH(Configuration!$B$12,F$3:F$2000,1,1)+ROW()-ROW($A$3))-0), NA())</f>
        <v>669</v>
      </c>
      <c r="DX12" s="1" t="e" cm="1">
        <f t="array" ref="DX12">IFERROR(IF(ISNA($A12),NA(),INDEX(J$3:J$2000,_xlfn.XMATCH(Configuration!$B$12,J$3:J$2000,1,1)+ROW()-ROW($A$3))-0), NA())</f>
        <v>#N/A</v>
      </c>
      <c r="DY12" s="1" cm="1">
        <f t="array" ref="DY12">IFERROR(IF(ISNA($A12),NA(),INDEX(N$3:N$2000,_xlfn.XMATCH(Configuration!$B$12,N$3:N$2000,1,1)+ROW()-ROW($A$3))-0), NA())</f>
        <v>625</v>
      </c>
      <c r="DZ12" s="1" cm="1">
        <f t="array" ref="DZ12">IFERROR(IF(ISNA($A12),NA(),INDEX(R$3:R$2000,_xlfn.XMATCH(Configuration!$B$12,R$3:R$2000,1,1)+ROW()-ROW($A$3))-0), NA())</f>
        <v>337</v>
      </c>
      <c r="EA12" s="1" cm="1">
        <f t="array" ref="EA12">IFERROR(IF(ISNA($A12),NA(),INDEX(V$3:V$2000,_xlfn.XMATCH(Configuration!$B$12,V$3:V$2000,1,1)+ROW()-ROW($A$3))-0), NA())</f>
        <v>184</v>
      </c>
      <c r="EB12" s="1" cm="1">
        <f t="array" ref="EB12">IFERROR(IF(ISNA($A12),NA(),INDEX(Z$3:Z$2000,_xlfn.XMATCH(Configuration!$B$12,Z$3:Z$2000,1,1)+ROW()-ROW($A$3))-0), NA())</f>
        <v>574</v>
      </c>
      <c r="EC12" s="1" cm="1">
        <f t="array" ref="EC12">IFERROR(IF(ISNA($A12),NA(),INDEX(AD$3:AD$2000,_xlfn.XMATCH(Configuration!$B$12,AD$3:AD$2000,1,1)+ROW()-ROW($A$3))-0), NA())</f>
        <v>364</v>
      </c>
      <c r="ED12" s="1">
        <f t="shared" si="21"/>
        <v>9</v>
      </c>
      <c r="EE12" s="1">
        <f t="shared" ca="1" si="66"/>
        <v>51200</v>
      </c>
      <c r="EF12" s="1">
        <f t="shared" ca="1" si="67"/>
        <v>2262</v>
      </c>
      <c r="EG12" s="1">
        <f t="shared" ca="1" si="68"/>
        <v>800</v>
      </c>
      <c r="EH12" s="1">
        <f t="shared" ca="1" si="69"/>
        <v>474</v>
      </c>
      <c r="EI12" s="1">
        <f t="shared" ca="1" si="70"/>
        <v>348</v>
      </c>
      <c r="EJ12" s="1">
        <f t="shared" ca="1" si="71"/>
        <v>282</v>
      </c>
      <c r="EK12" s="1">
        <f t="shared" ca="1" si="72"/>
        <v>242</v>
      </c>
      <c r="EL12" s="1" cm="1">
        <f t="array" aca="1" ref="EL12" ca="1">IFERROR(IF(ISNA($ED12),NA(),IF(FLOOR((2^(($ED12+LOOKUP(2, 1/(ISNA(EP$3:EP$2000)+ISBLANK(EP$3:EP$300)-1),EP$3:EP$2000)*LOG(100)/LOG(2))/LOOKUP(2, 1/(ISNA(EP$3:EP$2000)+ISBLANK(EP$3:EP$300)-1),EP$3:EP$2000))),2)&gt;_xlfn.AGGREGATE(4,6,$EN$3:$GC$2000)+2000,NA(),FLOOR((2^(($ED12+LOOKUP(2, 1/(ISNA(EP$3:EP$2000)+ISBLANK(EP$3:EP$300)-1),EP$3:EP$2000)*LOG(100)/LOG(2))/LOOKUP(2, 1/(ISNA(EP$3:EP$2000)+ISBLANK(EP$3:EP$300)-1),EP$3:EP$2000))),2))),NA())</f>
        <v>162</v>
      </c>
      <c r="EM12" s="1" cm="1">
        <f t="array" ref="EM12">IF(ISNA($ED12),NA(),FLOOR(EN$3+(LOOKUP(2, 1/(ISNA(EN$3:EN$2000)+ISBLANK(EN$3:EN$300)-1),EN$3:EN$2000)-EN$3)/LOOKUP(2, 1/(ISNA(EN$3:EN$2000)+ISBLANK(EN$3:EN$300)-1),ED$3:ED$2000)*ED12, 1))</f>
        <v>915</v>
      </c>
      <c r="EN12" s="1" cm="1">
        <f t="array" ref="EN12">IFERROR(IF(ISNA($A12),NA(),INDEX(AK$3:AK$2000,_xlfn.XMATCH(100,AK$3:AK$2000,1,1)+ROW()-ROW($A$3))-0), NA())</f>
        <v>710</v>
      </c>
      <c r="EO12" s="1" cm="1">
        <f t="array" aca="1" ref="EO12" ca="1">IFERROR(IF(ISNA($A12),NA(),INDEX(BD$3:BD$2000,_xlfn.XMATCH(100,AK$3:AK$2000,1,1)+ROW()-ROW($A$3))-0), NA())</f>
        <v>78.857142857142861</v>
      </c>
      <c r="EP12" s="1">
        <f t="shared" si="73"/>
        <v>3.1826647750974599</v>
      </c>
      <c r="EQ12" s="1">
        <f t="shared" si="74"/>
        <v>66</v>
      </c>
      <c r="ER12" s="1">
        <f t="shared" si="75"/>
        <v>3.1062837195053898</v>
      </c>
      <c r="ES12" s="1" cm="1">
        <f t="array" ref="ES12">IFERROR(IF(OR(ISNA($A12),INDEX(International!C$3:C$2000,_xlfn.XMATCH(100,International!C$3:C$2000,1,1)+ROW()-ROW($A$3))=""),NA(),INDEX(International!C$3:C$2000,_xlfn.XMATCH(100,International!C$3:C$2000,1,1)+ROW()-ROW($A$3))), NA())</f>
        <v>886</v>
      </c>
      <c r="ET12" s="1" cm="1">
        <f t="array" aca="1" ref="ET12" ca="1">IFERROR(IF(ISNA($A12),NA(),INDEX(International!E$3:E$2000,_xlfn.XMATCH(100,International!C$3:C$2000,1,1)+ROW()-ROW($A$3))-0), NA())</f>
        <v>98</v>
      </c>
      <c r="EU12" s="1">
        <f t="shared" si="76"/>
        <v>2.8595878512532185</v>
      </c>
      <c r="EV12" s="1">
        <f t="shared" si="77"/>
        <v>86</v>
      </c>
      <c r="EW12" s="1">
        <f t="shared" si="78"/>
        <v>2.7563189477651098</v>
      </c>
      <c r="EX12" s="1" cm="1">
        <f t="array" ref="EX12">IFERROR(IF(OR(ISNA($A12),INDEX(International!G$3:G$2000,_xlfn.XMATCH(100,International!G$3:G$2000,1,1)+ROW()-ROW($A$3))=""),NA(),INDEX(International!G$3:G$2000,_xlfn.XMATCH(100,International!G$3:G$2000,1,1)+ROW()-ROW($A$3))-0), NA())</f>
        <v>1151</v>
      </c>
      <c r="EY12" s="1" cm="1">
        <f t="array" aca="1" ref="EY12" ca="1">IFERROR(IF(ISNA($A12),NA(),INDEX(International!I$3:I$2000,_xlfn.XMATCH(100,International!G$3:G$2000,1,1)+ROW()-ROW($A$3))-0), NA())</f>
        <v>76.571428571428569</v>
      </c>
      <c r="EZ12" s="1">
        <f t="shared" si="79"/>
        <v>2.55332482118969</v>
      </c>
      <c r="FA12" s="1">
        <f t="shared" si="80"/>
        <v>98</v>
      </c>
      <c r="FB12" s="1">
        <f t="shared" si="81"/>
        <v>8.1358718753596406</v>
      </c>
      <c r="FC12" s="1" cm="1">
        <f t="array" ref="FC12">IFERROR(IF(OR(ISNA($A12),INDEX(International!K$3:K$2000,_xlfn.XMATCH(100,International!K$3:K$2000,1,1)+ROW()-ROW($A$3))=""),NA(),INDEX(International!K$3:K$2000,_xlfn.XMATCH(100,International!K$3:K$2000,1,1)+ROW()-ROW($A$3))), NA())</f>
        <v>1209</v>
      </c>
      <c r="FD12" s="1" cm="1">
        <f t="array" aca="1" ref="FD12" ca="1">IFERROR(IF(ISNA($A12),NA(),INDEX(International!M$3:M$2000,_xlfn.XMATCH(100,International!K$3:K$2000,1,1)+ROW()-ROW($A$3))-0), NA())</f>
        <v>145.42857142857142</v>
      </c>
      <c r="FE12" s="1">
        <f t="shared" si="82"/>
        <v>2.5029602096894292</v>
      </c>
      <c r="FF12" s="1">
        <f t="shared" si="83"/>
        <v>123</v>
      </c>
      <c r="FG12" s="1">
        <f t="shared" si="84"/>
        <v>9.7458841435797758</v>
      </c>
      <c r="FH12" s="1" cm="1">
        <f t="array" ref="FH12">IFERROR(IF(OR(ISNA($A12),INDEX(International!O$3:O$2000,_xlfn.XMATCH(100,International!O$3:O$2000,1,1)+ROW()-ROW($A$3))=""),NA(),INDEX(International!O$3:O$2000,_xlfn.XMATCH(100,International!O$3:O$2000,1,1)+ROW()-ROW($A$3))-0), NA())</f>
        <v>2502</v>
      </c>
      <c r="FI12" s="1" cm="1">
        <f t="array" aca="1" ref="FI12" ca="1">IFERROR(IF(ISNA($A12),NA(),INDEX(International!Q$3:Q$2000,_xlfn.XMATCH(100,International!O$3:O$2000,1,1)+ROW()-ROW($A$3))-0), NA())</f>
        <v>311.42857142857144</v>
      </c>
      <c r="FJ12" s="1">
        <f t="shared" si="85"/>
        <v>1.9375631535776143</v>
      </c>
      <c r="FK12" s="1">
        <f t="shared" si="86"/>
        <v>260</v>
      </c>
      <c r="FL12" s="1">
        <f t="shared" si="87"/>
        <v>3.3631054701250229</v>
      </c>
      <c r="FM12" s="1" cm="1">
        <f t="array" ref="FM12">IFERROR(IF(OR(ISNA($A12),INDEX(International!S$3:S$2000,_xlfn.XMATCH(100,International!S$3:S$2000,1,1)+ROW()-ROW($A$3))=""),NA(),INDEX(International!S$3:S$2000,_xlfn.XMATCH(100,International!S$3:S$2000,1,1)+ROW()-ROW($A$3))-0), NA())</f>
        <v>3150</v>
      </c>
      <c r="FN12" s="1" cm="1">
        <f t="array" aca="1" ref="FN12" ca="1">IFERROR(IF(ISNA($A12),NA(),INDEX(International!U$3:U$2000,_xlfn.XMATCH(100,International!S$3:S$2000,1,1)+ROW()-ROW($A$3))-0), NA())</f>
        <v>388.14285714285717</v>
      </c>
      <c r="FO12" s="1">
        <f t="shared" si="88"/>
        <v>1.808216563731339</v>
      </c>
      <c r="FP12" s="1">
        <f t="shared" si="89"/>
        <v>338</v>
      </c>
      <c r="FQ12" s="1">
        <f t="shared" si="90"/>
        <v>2.3218335537660884</v>
      </c>
      <c r="FR12" s="1" cm="1">
        <f t="array" ref="FR12">IFERROR(IF(OR(ISNA($A12),INDEX(International!W$3:W$2000,_xlfn.XMATCH(100,International!W$3:W$2000,1,1)+ROW()-ROW($A$3))=""),NA(),INDEX(International!W$3:W$2000,_xlfn.XMATCH(100,International!W$3:W$2000,1,1)+ROW()-ROW($A$3))-0), NA())</f>
        <v>150</v>
      </c>
      <c r="FS12" s="1" cm="1">
        <f t="array" aca="1" ref="FS12" ca="1">IFERROR(IF(ISNA($A12),NA(),INDEX(International!Y$3:Y$2000,_xlfn.XMATCH(100,International!W$3:W$2000,1,1)+ROW()-ROW($A$3))-0), NA())</f>
        <v>6</v>
      </c>
      <c r="FT12" s="1">
        <f t="shared" si="91"/>
        <v>15.385601622163094</v>
      </c>
      <c r="FU12" s="1">
        <f t="shared" si="92"/>
        <v>5</v>
      </c>
      <c r="FV12" s="1">
        <f t="shared" si="93"/>
        <v>0</v>
      </c>
      <c r="FW12" s="1" cm="1">
        <f t="array" ref="FW12">IFERROR(IF(OR(ISNA($A12),INDEX(International!AA$3:AA$2000,_xlfn.XMATCH(100,International!AA$3:AA$2000,1,1)+ROW()-ROW($A$3))=""),NA(),INDEX(International!AA$3:AA$2000,_xlfn.XMATCH(100,International!AA$3:AA$2000,1,1)+ROW()-ROW($A$3))-0), NA())</f>
        <v>1140</v>
      </c>
      <c r="FX12" s="1" cm="1">
        <f t="array" aca="1" ref="FX12" ca="1">IFERROR(IF(ISNA($A12),NA(),INDEX(International!AC$3:AC$2000,_xlfn.XMATCH(100,International!AA$3:AA$2000,1,1)+ROW()-ROW($A$3))-0), NA())</f>
        <v>133.42857142857142</v>
      </c>
      <c r="FY12" s="1">
        <f t="shared" si="94"/>
        <v>2.5634000615570236</v>
      </c>
      <c r="FZ12" s="1">
        <f t="shared" si="95"/>
        <v>113</v>
      </c>
      <c r="GA12" s="1">
        <f t="shared" si="96"/>
        <v>1.9433582098747317</v>
      </c>
      <c r="GB12" s="1" cm="1">
        <f t="array" ref="GB12">IFERROR(IF(OR(ISNA($A12),INDEX(International!AE$3:AE$2000,_xlfn.XMATCH(100,International!AE$3:AE$2000,1,1)+ROW()-ROW($A$3))=""),NA(),INDEX(International!AE$3:AE$2000,_xlfn.XMATCH(100,International!AE$3:AE$2000,1,1)+ROW()-ROW($A$3))-0), NA())</f>
        <v>1667</v>
      </c>
      <c r="GC12" s="1" cm="1">
        <f t="array" aca="1" ref="GC12" ca="1">IFERROR(IF(ISNA($A12),NA(),INDEX(International!AG$3:AG$2000,_xlfn.XMATCH(100,International!AE$3:AE$2000,1,1)+ROW()-ROW($A$3))-0), NA())</f>
        <v>206.85714285714286</v>
      </c>
      <c r="GD12" s="1">
        <f t="shared" si="97"/>
        <v>2.2171953754004523</v>
      </c>
      <c r="GE12" s="1">
        <f t="shared" si="98"/>
        <v>172</v>
      </c>
      <c r="GF12" s="1">
        <f t="shared" si="99"/>
        <v>2.6632169491615079</v>
      </c>
    </row>
    <row r="13" spans="1:188" x14ac:dyDescent="0.2">
      <c r="A13" s="4">
        <f>IF(OR(Daily!$A13="",Daily!$B13="*"),NA(),Daily!A13)</f>
        <v>43864</v>
      </c>
      <c r="B13" s="1">
        <f>IF(_xlfn.IFNA($A13,"")="","",Daily!C13+IF(ROW()&gt;ROW($A$3),B12,0))</f>
        <v>0</v>
      </c>
      <c r="C13" s="1">
        <f>IF(_xlfn.IFNA($A13,"")="","",Daily!D13+IF(ROW()&gt;ROW($A$3),C12,0))</f>
        <v>0</v>
      </c>
      <c r="D13" s="1">
        <f>IF(_xlfn.IFNA($A13,"")="","",Daily!E13+IF(ROW()&gt;ROW($A$3),D12,0))</f>
        <v>0</v>
      </c>
      <c r="E13" s="1">
        <f t="shared" si="22"/>
        <v>0</v>
      </c>
      <c r="F13" s="1">
        <f>IF(_xlfn.IFNA($A13,"")="","",Daily!F13+IF(ROW()&gt;ROW($A$3),F12,0))</f>
        <v>4</v>
      </c>
      <c r="G13" s="1">
        <f>IF(_xlfn.IFNA($A13,"")="","",Daily!G13+IF(ROW()&gt;ROW($A$3),G12,0))</f>
        <v>3</v>
      </c>
      <c r="H13" s="1">
        <f>IF(_xlfn.IFNA($A13,"")="","",Daily!H13+IF(ROW()&gt;ROW($A$3),H12,0))</f>
        <v>1</v>
      </c>
      <c r="I13" s="1">
        <f t="shared" si="23"/>
        <v>0</v>
      </c>
      <c r="J13" s="1">
        <f>IF(_xlfn.IFNA($A13,"")="","",Daily!I13+IF(ROW()&gt;ROW($A$3),J12,0))</f>
        <v>0</v>
      </c>
      <c r="K13" s="1">
        <f>IF(_xlfn.IFNA($A13,"")="","",Daily!J13+IF(ROW()&gt;ROW($A$3),K12,0))</f>
        <v>0</v>
      </c>
      <c r="L13" s="1">
        <f>IF(_xlfn.IFNA($A13,"")="","",Daily!K13+IF(ROW()&gt;ROW($A$3),L12,0))</f>
        <v>0</v>
      </c>
      <c r="M13" s="1">
        <f t="shared" si="24"/>
        <v>0</v>
      </c>
      <c r="N13" s="1">
        <f>IF(_xlfn.IFNA($A13,"")="","",Daily!L13+IF(ROW()&gt;ROW($A$3),N12,0))</f>
        <v>2</v>
      </c>
      <c r="O13" s="1">
        <f>IF(_xlfn.IFNA($A13,"")="","",Daily!M13+IF(ROW()&gt;ROW($A$3),O12,0))</f>
        <v>0</v>
      </c>
      <c r="P13" s="1">
        <f>IF(_xlfn.IFNA($A13,"")="","",Daily!N13+IF(ROW()&gt;ROW($A$3),P12,0))</f>
        <v>0</v>
      </c>
      <c r="Q13" s="1">
        <f t="shared" si="25"/>
        <v>2</v>
      </c>
      <c r="R13" s="1">
        <f>IF(_xlfn.IFNA($A13,"")="","",Daily!O13+IF(ROW()&gt;ROW($A$3),R12,0))</f>
        <v>2</v>
      </c>
      <c r="S13" s="1">
        <f>IF(_xlfn.IFNA($A13,"")="","",Daily!P13+IF(ROW()&gt;ROW($A$3),S12,0))</f>
        <v>0</v>
      </c>
      <c r="T13" s="1">
        <f>IF(_xlfn.IFNA($A13,"")="","",Daily!Q13+IF(ROW()&gt;ROW($A$3),T12,0))</f>
        <v>0</v>
      </c>
      <c r="U13" s="1">
        <f t="shared" si="26"/>
        <v>2</v>
      </c>
      <c r="V13" s="1">
        <f>IF(_xlfn.IFNA($A13,"")="","",Daily!R13+IF(ROW()&gt;ROW($A$3),V12,0))</f>
        <v>0</v>
      </c>
      <c r="W13" s="1">
        <f>IF(_xlfn.IFNA($A13,"")="","",Daily!S13+IF(ROW()&gt;ROW($A$3),W12,0))</f>
        <v>0</v>
      </c>
      <c r="X13" s="1">
        <f>IF(_xlfn.IFNA($A13,"")="","",Daily!T13+IF(ROW()&gt;ROW($A$3),X12,0))</f>
        <v>0</v>
      </c>
      <c r="Y13" s="1">
        <f t="shared" si="27"/>
        <v>0</v>
      </c>
      <c r="Z13" s="1">
        <f>IF(_xlfn.IFNA($A13,"")="","",Daily!U13+IF(ROW()&gt;ROW($A$3),Z12,0))</f>
        <v>4</v>
      </c>
      <c r="AA13" s="1">
        <f>IF(_xlfn.IFNA($A13,"")="","",Daily!V13+IF(ROW()&gt;ROW($A$3),AA12,0))</f>
        <v>0</v>
      </c>
      <c r="AB13" s="1">
        <f>IF(_xlfn.IFNA($A13,"")="","",Daily!W13+IF(ROW()&gt;ROW($A$3),AB12,0))</f>
        <v>0</v>
      </c>
      <c r="AC13" s="1">
        <f t="shared" si="28"/>
        <v>4</v>
      </c>
      <c r="AD13" s="1">
        <f>IF(_xlfn.IFNA($A13,"")="","",Daily!X13+IF(ROW()&gt;ROW($A$3),AD12,0))</f>
        <v>0</v>
      </c>
      <c r="AE13" s="1">
        <f>IF(_xlfn.IFNA($A13,"")="","",Daily!Y13+IF(ROW()&gt;ROW($A$3),AE12,0))</f>
        <v>0</v>
      </c>
      <c r="AF13" s="1">
        <f>IF(_xlfn.IFNA($A13,"")="","",Daily!Z13+IF(ROW()&gt;ROW($A$3),AF12,0))</f>
        <v>0</v>
      </c>
      <c r="AG13" s="1">
        <f t="shared" si="29"/>
        <v>0</v>
      </c>
      <c r="AH13" s="1">
        <f>IF(_xlfn.IFNA($A13,"")="","",Daily!C13+Daily!F13+Daily!I13+Daily!O13+Daily!L13+Daily!R13+Daily!X13+Daily!U13)</f>
        <v>0</v>
      </c>
      <c r="AI13" s="1">
        <f>IF(_xlfn.IFNA($A13,"")="","",Daily!D13+Daily!G13+Daily!J13+Daily!P13+Daily!M13+Daily!S13+Daily!Y13+Daily!V13+Daily!AA13)</f>
        <v>0</v>
      </c>
      <c r="AJ13" s="1">
        <f>IF(_xlfn.IFNA($A13,"")="","",Daily!E13+Daily!H13+Daily!K13+Daily!Q13+Daily!N13+Daily!T13+Daily!Z13+Daily!W13)</f>
        <v>1</v>
      </c>
      <c r="AK13" s="1">
        <f t="shared" si="30"/>
        <v>12</v>
      </c>
      <c r="AL13" s="1">
        <f t="shared" si="31"/>
        <v>3</v>
      </c>
      <c r="AM13" s="1">
        <f t="shared" si="32"/>
        <v>1</v>
      </c>
      <c r="AN13" s="7">
        <f t="shared" si="33"/>
        <v>0</v>
      </c>
      <c r="AO13" s="1">
        <f t="shared" si="34"/>
        <v>8</v>
      </c>
      <c r="AP13" s="1">
        <f t="shared" si="35"/>
        <v>8</v>
      </c>
      <c r="AQ13" s="1">
        <f t="shared" si="36"/>
        <v>0</v>
      </c>
      <c r="AR13" s="1">
        <f t="shared" si="37"/>
        <v>0</v>
      </c>
      <c r="AS13" s="1">
        <f t="shared" si="38"/>
        <v>8</v>
      </c>
      <c r="AT13" s="10">
        <f t="shared" si="39"/>
        <v>0.25</v>
      </c>
      <c r="AU13" s="10">
        <f t="shared" si="40"/>
        <v>0.75</v>
      </c>
      <c r="AV13" s="10">
        <f t="shared" si="41"/>
        <v>0</v>
      </c>
      <c r="AW13" s="10">
        <f t="shared" si="42"/>
        <v>0.33333333333333331</v>
      </c>
      <c r="AX13" s="10">
        <f t="shared" si="43"/>
        <v>0</v>
      </c>
      <c r="AY13" s="10">
        <f t="shared" si="44"/>
        <v>0.16666666666666666</v>
      </c>
      <c r="AZ13" s="10">
        <f t="shared" si="45"/>
        <v>0.16666666666666666</v>
      </c>
      <c r="BA13" s="10">
        <f t="shared" si="46"/>
        <v>0</v>
      </c>
      <c r="BB13" s="10">
        <f t="shared" si="47"/>
        <v>0.33333333333333331</v>
      </c>
      <c r="BC13" s="10">
        <f t="shared" si="48"/>
        <v>0</v>
      </c>
      <c r="BD13" s="8">
        <f t="shared" ca="1" si="49"/>
        <v>1</v>
      </c>
      <c r="BE13" s="9">
        <f t="shared" ca="1" si="50"/>
        <v>7</v>
      </c>
      <c r="BF13" s="10">
        <f t="shared" si="51"/>
        <v>0</v>
      </c>
      <c r="BG13" s="10">
        <f t="shared" si="52"/>
        <v>-1</v>
      </c>
      <c r="BH13" s="1">
        <f t="shared" si="53"/>
        <v>19</v>
      </c>
      <c r="BI13" s="1">
        <f t="shared" si="54"/>
        <v>6</v>
      </c>
      <c r="BJ13" s="8">
        <f>IF(_xlfn.IFNA($A13,"")="","",AK13/(Configuration!$B$1/1000000))</f>
        <v>0.47310590081334791</v>
      </c>
      <c r="BK13" s="1">
        <f>IF(OR(_xlfn.IFNA($A13,"")="", ROW()&lt;=ROW($A$3),MAX(International!$C$3:$C$2000)&lt;$AK13),"",$A13-_xlfn.XLOOKUP($AK13,International!$C$3:$C$2000,International!$A$3:$A$2000,NA(),1,1))</f>
        <v>-29</v>
      </c>
      <c r="BL13" s="1">
        <f>IF(OR(_xlfn.IFNA($A13,"")="", ROW()&lt;=ROW($A$3),MAX(International!$D$3:$D$2000)&lt;$BJ13),"",$A13-_xlfn.XLOOKUP($BJ13,International!$D$3:$D$2000,International!$A$3:$A$2000,NA(),1,1))</f>
        <v>-28</v>
      </c>
      <c r="BM13" s="1">
        <f>IF(OR(_xlfn.IFNA($A13,"")="", ROW()&lt;=ROW($A$3),MAX(International!$G$3:$G$2000)&lt;$AK13),"",$A13-_xlfn.XLOOKUP($AK13,International!$G$3:$G$2000,International!$A$3:$A$2000,NA(),1,1))</f>
        <v>-32</v>
      </c>
      <c r="BN13" s="1">
        <f>IF(OR(_xlfn.IFNA($A13,"")="", ROW()&lt;=ROW($A$3),MAX(International!$H$3:$H$2000)&lt;$BJ13),"",$A13-_xlfn.XLOOKUP($BJ13,International!$H$3:$H$2000,International!$A$3:$A$2000,NA(),1,1))</f>
        <v>-26</v>
      </c>
      <c r="BO13" s="1">
        <f>IF(OR(_xlfn.IFNA($A13,"")="", ROW()&lt;=ROW($A$3),MAX(International!$K$3:$K$2000)&lt;$AK13),"",$A13-_xlfn.XLOOKUP($AK13,International!$K$3:$K$2000,International!$A$3:$A$2000,NA(),1,1))</f>
        <v>-12</v>
      </c>
      <c r="BP13" s="1">
        <f>IF(OR(_xlfn.IFNA($A13,"")="", ROW()&lt;=ROW($A$3),MAX(International!$L$3:$L$2000)&lt;$BJ13),"",$A13-_xlfn.XLOOKUP($BJ13,International!$L$3:$L$2000,International!$A$3:$A$2000,NA(),1,1))</f>
        <v>-24</v>
      </c>
      <c r="BQ13" s="1">
        <f>IF(OR(_xlfn.IFNA($A13,"")="", ROW()&lt;=ROW($A$3),MAX(International!$O$3:$O$2000)&lt;$AK13),"",$A13-_xlfn.XLOOKUP($AK13,International!$O$3:$O$2000,International!$A$3:$A$2000,NA(),1,1))</f>
        <v>-18</v>
      </c>
      <c r="BR13" s="1">
        <f>IF(OR(_xlfn.IFNA($A13,"")="", ROW()&lt;=ROW($A$3),MAX(International!$P$3:$P$2000)&lt;$BJ13),"",$A13-_xlfn.XLOOKUP($BJ13,International!$P$3:$P$2000,International!$A$3:$A$2000,NA(),1,1))</f>
        <v>-19</v>
      </c>
      <c r="BS13" s="1">
        <f>IF(OR(_xlfn.IFNA($A13,"")="", ROW()&lt;=ROW($A$3),MAX(International!$S$3:$S$2000)&lt;$AK13),"",$A13-_xlfn.XLOOKUP($AK13,International!$S$3:$S$2000,International!$A$3:$A$2000,NA(),1,1))</f>
        <v>2</v>
      </c>
      <c r="BT13" s="1">
        <f>IF(OR(_xlfn.IFNA($A13,"")="", ROW()&lt;=ROW($A$3),MAX(International!$T$3:$T$2000)&lt;$BJ13),"",$A13-_xlfn.XLOOKUP($BJ13,International!$T$3:$T$2000,International!$A$3:$A$2000,NA(),1,1))</f>
        <v>-6</v>
      </c>
      <c r="BU13" s="1">
        <f>IF(OR(_xlfn.IFNA($A13,"")="", ROW()&lt;=ROW($A$3),MAX(International!$W$3:$W$2000)&lt;$AK13),"",$A13-_xlfn.XLOOKUP($AK13,International!$W$3:$W$2000,International!$A$3:$A$2000,NA(),1,1))</f>
        <v>3</v>
      </c>
      <c r="BV13" s="1">
        <f>IF(OR(_xlfn.IFNA($A13,"")="", ROW()&lt;=ROW($A$3),MAX(International!$X$3:$X$2000)&lt;$BJ13),"",$A13-_xlfn.XLOOKUP($BJ13,International!$X$3:$X$2000,International!$A$3:$A$2000,NA(),1,1))</f>
        <v>10</v>
      </c>
      <c r="BW13" s="1">
        <f>IF(OR(_xlfn.IFNA($A13,"")="", ROW()&lt;=ROW($A$3),MAX(International!$AA$3:$AA$2000)&lt;$AK13),"",$A13-_xlfn.XLOOKUP($AK13,International!$AA$3:$AA$2000,International!$A$3:$A$2000,NA(),1,1))</f>
        <v>-21</v>
      </c>
      <c r="BX13" s="1">
        <f>IF(OR(_xlfn.IFNA($A13,"")="", ROW()&lt;=ROW($A$3),MAX(International!$AB$3:$AB$2000)&lt;$BJ13),"",$A13-_xlfn.XLOOKUP($BJ13,International!$AB$3:$AB$2000,International!$A$3:$A$2000,NA(),1,1))</f>
        <v>-27</v>
      </c>
      <c r="BY13" s="1">
        <f>IF(OR(_xlfn.IFNA($A13,"")="", ROW()&lt;=ROW($A$3),MAX(International!$AE$3:$AE$2000)&lt;$AK13),"",$A13-_xlfn.XLOOKUP($AK13,International!$AE$3:$AE$2000,International!$A$3:$A$2000,NA(),1,1))</f>
        <v>-8</v>
      </c>
      <c r="BZ13" s="1">
        <f>IF(OR(_xlfn.IFNA($A13,"")="", ROW()&lt;=ROW($A$3),MAX(International!$AF$3:$AF$2000)&lt;$BJ13),"",$A13-_xlfn.XLOOKUP($BJ13,International!$AF$3:$AF$2000,International!$A$3:$A$2000,NA(),1,1))</f>
        <v>-31</v>
      </c>
      <c r="CA13" s="1" t="e">
        <f t="shared" si="55"/>
        <v>#N/A</v>
      </c>
      <c r="CB13" s="1" t="e">
        <f t="shared" si="0"/>
        <v>#N/A</v>
      </c>
      <c r="CC13" s="1" t="e">
        <f t="shared" si="1"/>
        <v>#N/A</v>
      </c>
      <c r="CD13" s="1" t="e">
        <f t="shared" si="2"/>
        <v>#N/A</v>
      </c>
      <c r="CE13" s="1" t="e">
        <f t="shared" si="3"/>
        <v>#N/A</v>
      </c>
      <c r="CF13" s="1" t="e">
        <f t="shared" si="4"/>
        <v>#N/A</v>
      </c>
      <c r="CG13" s="1" t="e">
        <f t="shared" si="5"/>
        <v>#N/A</v>
      </c>
      <c r="CH13" s="1" t="e">
        <f t="shared" si="6"/>
        <v>#N/A</v>
      </c>
      <c r="CI13" s="1" t="e">
        <f t="shared" si="7"/>
        <v>#N/A</v>
      </c>
      <c r="CJ13" s="1" t="e">
        <f t="shared" si="8"/>
        <v>#N/A</v>
      </c>
      <c r="CK13" s="1" t="e">
        <f t="shared" si="56"/>
        <v>#N/A</v>
      </c>
      <c r="CL13" s="1" t="e">
        <f t="shared" si="9"/>
        <v>#N/A</v>
      </c>
      <c r="CM13" s="1" t="e">
        <f>IF(OR(ISNA($A13),$AK13&lt;100),NA(),IF($CA13=0,0,FLOOR((CK13-_xlfn.XLOOKUP(_xlfn.AGGREGATE(5,6,$CA$3:$CA1964),$CA$3:$CA$2000,CK$3:CK$2000,1,1))/_xlfn.XLOOKUP($CA13,$CA$3:$CA$2000,$CA$3:$CA$2000,1,1), 1)))</f>
        <v>#N/A</v>
      </c>
      <c r="CN13" s="1" t="e">
        <f t="shared" si="57"/>
        <v>#N/A</v>
      </c>
      <c r="CO13" s="1" t="e" cm="1">
        <f t="array" ref="CO13">IFERROR(IF(OR(ISNA($A13),$AK13&lt;100,INDEX(International!C$3:C$2000,_xlfn.XMATCH(100,International!C$3:C$2000,1,1)+$CA13)=""),NA(),INDEX(International!C$3:C$2000,_xlfn.XMATCH(100,International!C$3:C$2000,1,1)+$CA13)), NA())</f>
        <v>#N/A</v>
      </c>
      <c r="CP13" s="1" t="e">
        <f t="shared" si="11"/>
        <v>#N/A</v>
      </c>
      <c r="CQ13" s="1" t="e">
        <f>IF(OR(ISNA($A13),$AK13&lt;100),NA(),IF($CA13=0,0,FLOOR((CO13-_xlfn.XLOOKUP(_xlfn.AGGREGATE(5,6,$CA$3:$CA1964),$CA$3:$CA$2000,CO$3:CO$2000,1,1))/_xlfn.XLOOKUP($CA13,$CA$3:$CA$2000,$CA$3:$CA$2000,1,1), 1)))</f>
        <v>#N/A</v>
      </c>
      <c r="CR13" s="1" t="e">
        <f t="shared" si="58"/>
        <v>#N/A</v>
      </c>
      <c r="CS13" s="1" t="e" cm="1">
        <f t="array" ref="CS13">IFERROR(IF(OR(ISNA($A13),$AK13&lt;100,INDEX(International!G$3:G$2000,_xlfn.XMATCH(100,International!G$3:G$2000,1,1)+$CA13)=""),NA(),INDEX(International!G$3:G$2000,_xlfn.XMATCH(100,International!G$3:G$2000,1,1)+$CA13)), NA())</f>
        <v>#N/A</v>
      </c>
      <c r="CT13" s="1" t="e">
        <f t="shared" si="13"/>
        <v>#N/A</v>
      </c>
      <c r="CU13" s="1" t="e">
        <f>IF(OR(ISNA($A13),$AK13&lt;100),NA(),IF($CA13=0,0,FLOOR((CS13-_xlfn.XLOOKUP(_xlfn.AGGREGATE(5,6,$CA$3:$CA1964),$CA$3:$CA$2000,CS$3:CS$2000,1,1))/_xlfn.XLOOKUP($CA13,$CA$3:$CA$2000,$CA$3:$CA$2000,1,1), 1)))</f>
        <v>#N/A</v>
      </c>
      <c r="CV13" s="1" t="e">
        <f t="shared" si="59"/>
        <v>#N/A</v>
      </c>
      <c r="CW13" s="1" t="e" cm="1">
        <f t="array" ref="CW13">IFERROR(IF(OR(ISNA($A13),$AK13&lt;100,INDEX(International!K$3:K$2000,_xlfn.XMATCH(100,International!K$3:K$2000,1,1)+$CA13)=""),NA(),INDEX(International!K$3:K$2000,_xlfn.XMATCH(100,International!K$3:K$2000,1,1)+$CA13)), NA())</f>
        <v>#N/A</v>
      </c>
      <c r="CX13" s="1" t="e">
        <f t="shared" si="14"/>
        <v>#N/A</v>
      </c>
      <c r="CY13" s="1" t="e">
        <f>IF(OR(ISNA($A13),$AK13&lt;100),NA(),IF($CA13=0,0,FLOOR((CW13-_xlfn.XLOOKUP(_xlfn.AGGREGATE(5,6,$CA$3:$CA1964),$CA$3:$CA$2000,CW$3:CW$2000,1,1))/_xlfn.XLOOKUP($CA13,$CA$3:$CA$2000,$CA$3:$CA$2000,1,1), 1)))</f>
        <v>#N/A</v>
      </c>
      <c r="CZ13" s="1" t="e">
        <f t="shared" si="60"/>
        <v>#N/A</v>
      </c>
      <c r="DA13" s="1" t="e" cm="1">
        <f t="array" ref="DA13">IFERROR(IF(OR(ISNA($A13),$AK13&lt;100,INDEX(International!O$3:O$2000,_xlfn.XMATCH(100,International!O$3:O$2000,1,1)+$CA13)=""),NA(),INDEX(International!O$3:O$2000,_xlfn.XMATCH(100,International!O$3:O$2000,1,1)+$CA13)), NA())</f>
        <v>#N/A</v>
      </c>
      <c r="DB13" s="1" t="e">
        <f t="shared" si="15"/>
        <v>#N/A</v>
      </c>
      <c r="DC13" s="1" t="e">
        <f>IF(OR(ISNA($A13),$AK13&lt;100),NA(),IF($CA13=0,0,FLOOR((DA13-_xlfn.XLOOKUP(_xlfn.AGGREGATE(5,6,$CA$3:$CA1964),$CA$3:$CA$2000,DA$3:DA$2000,1,1))/_xlfn.XLOOKUP($CA13,$CA$3:$CA$2000,$CA$3:$CA$2000,1,1), 1)))</f>
        <v>#N/A</v>
      </c>
      <c r="DD13" s="1" t="e">
        <f t="shared" si="61"/>
        <v>#N/A</v>
      </c>
      <c r="DE13" s="1" t="e" cm="1">
        <f t="array" ref="DE13">IFERROR(IF(OR(ISNA($A13),$AK13&lt;100,INDEX(International!S$3:S$2000,_xlfn.XMATCH(100,International!S$3:S$2000,1,1)+$CA13)=""),NA(),INDEX(International!S$3:S$2000,_xlfn.XMATCH(100,International!S$3:S$2000,1,1)+$CA13)), NA())</f>
        <v>#N/A</v>
      </c>
      <c r="DF13" s="1" t="e">
        <f t="shared" si="16"/>
        <v>#N/A</v>
      </c>
      <c r="DG13" s="1" t="e">
        <f>IF(OR(ISNA($A13),$AK13&lt;100),NA(),IF($CA13=0,0,FLOOR((DE13-_xlfn.XLOOKUP(_xlfn.AGGREGATE(5,6,$CA$3:$CA1964),$CA$3:$CA$2000,DE$3:DE$2000,1,1))/_xlfn.XLOOKUP($CA13,$CA$3:$CA$2000,$CA$3:$CA$2000,1,1), 1)))</f>
        <v>#N/A</v>
      </c>
      <c r="DH13" s="1" t="e">
        <f t="shared" si="62"/>
        <v>#N/A</v>
      </c>
      <c r="DI13" s="1" t="e" cm="1">
        <f t="array" ref="DI13">IFERROR(IF(OR(ISNA($A13),$AK13&lt;100,INDEX(International!W$3:W$2000,_xlfn.XMATCH(100,International!W$3:W$2000,1,1)+$CA13)=""),NA(),INDEX(International!W$3:W$2000,_xlfn.XMATCH(100,International!W$3:W$2000,1,1)+$CA13)), NA())</f>
        <v>#N/A</v>
      </c>
      <c r="DJ13" s="1" t="e">
        <f t="shared" si="17"/>
        <v>#N/A</v>
      </c>
      <c r="DK13" s="1" t="e">
        <f>IF(OR(ISNA($A13),$AK13&lt;100),NA(),IF($CA13=0,0,FLOOR((DI13-_xlfn.XLOOKUP(_xlfn.AGGREGATE(5,6,$CA$3:$CA1964),$CA$3:$CA$2000,DI$3:DI$2000,1,1))/_xlfn.XLOOKUP($CA13,$CA$3:$CA$2000,$CA$3:$CA$2000,1,1), 1)))</f>
        <v>#N/A</v>
      </c>
      <c r="DL13" s="1" t="e">
        <f t="shared" si="63"/>
        <v>#N/A</v>
      </c>
      <c r="DM13" s="1" t="e" cm="1">
        <f t="array" ref="DM13">IFERROR(IF(OR(ISNA($A13),$AK13&lt;100,INDEX(International!AA$3:AA$2000,_xlfn.XMATCH(100,International!AA$3:AA$2000,1,1)+$CA13)=""),NA(),INDEX(International!AA$3:AA$2000,_xlfn.XMATCH(100,International!AA$3:AA$2000,1,1)+$CA13)), NA())</f>
        <v>#N/A</v>
      </c>
      <c r="DN13" s="1" t="e">
        <f t="shared" si="18"/>
        <v>#N/A</v>
      </c>
      <c r="DO13" s="1" t="e">
        <f>IF(OR(ISNA($A13),$AK13&lt;100),NA(),IF($CA13=0,0,FLOOR((DM13-_xlfn.XLOOKUP(_xlfn.AGGREGATE(5,6,$CA$3:$CA1964),$CA$3:$CA$2000,DM$3:DM$2000,1,1))/_xlfn.XLOOKUP($CA13,$CA$3:$CA$2000,$CA$3:$CA$2000,1,1), 1)))</f>
        <v>#N/A</v>
      </c>
      <c r="DP13" s="1" t="e">
        <f t="shared" si="64"/>
        <v>#N/A</v>
      </c>
      <c r="DQ13" s="1" t="e" cm="1">
        <f t="array" ref="DQ13">IFERROR(IF(OR(ISNA($A13),$AK13&lt;100,INDEX(International!AE$3:AE$2000,_xlfn.XMATCH(100,International!AE$3:AE$2000,1,1)+$CA13)=""),NA(),INDEX(International!AE$3:AE$2000,_xlfn.XMATCH(100,International!AE$3:AE$2000,1,1)+$CA13)), NA())</f>
        <v>#N/A</v>
      </c>
      <c r="DR13" s="1" t="e">
        <f t="shared" si="19"/>
        <v>#N/A</v>
      </c>
      <c r="DS13" s="1" t="e">
        <f>IF(OR(ISNA($A13),$AK13&lt;100),NA(),IF($CA13=0,0,FLOOR((DQ13-_xlfn.XLOOKUP(_xlfn.AGGREGATE(5,6,$CA$3:$CA1964),$CA$3:$CA$2000,DQ$3:DQ$2000,1,1))/_xlfn.XLOOKUP($CA13,$CA$3:$CA$2000,$CA$3:$CA$2000,1,1), 1)))</f>
        <v>#N/A</v>
      </c>
      <c r="DT13" s="1" t="e">
        <f t="shared" si="65"/>
        <v>#N/A</v>
      </c>
      <c r="DU13" s="1">
        <f t="shared" si="20"/>
        <v>10</v>
      </c>
      <c r="DV13" s="1" cm="1">
        <f t="array" ref="DV13">IFERROR(IF(ISNA($A13),NA(),INDEX(B$3:B$2000,_xlfn.XMATCH(Configuration!$B$12,B$3:B$2000,1,1)+ROW()-ROW($A$3))-0), NA())</f>
        <v>103</v>
      </c>
      <c r="DW13" s="1" cm="1">
        <f t="array" ref="DW13">IFERROR(IF(ISNA($A13),NA(),INDEX(F$3:F$2000,_xlfn.XMATCH(Configuration!$B$12,F$3:F$2000,1,1)+ROW()-ROW($A$3))-0), NA())</f>
        <v>818</v>
      </c>
      <c r="DX13" s="1" t="e" cm="1">
        <f t="array" ref="DX13">IFERROR(IF(ISNA($A13),NA(),INDEX(J$3:J$2000,_xlfn.XMATCH(Configuration!$B$12,J$3:J$2000,1,1)+ROW()-ROW($A$3))-0), NA())</f>
        <v>#N/A</v>
      </c>
      <c r="DY13" s="1" cm="1">
        <f t="array" ref="DY13">IFERROR(IF(ISNA($A13),NA(),INDEX(N$3:N$2000,_xlfn.XMATCH(Configuration!$B$12,N$3:N$2000,1,1)+ROW()-ROW($A$3))-0), NA())</f>
        <v>656</v>
      </c>
      <c r="DZ13" s="1" cm="1">
        <f t="array" ref="DZ13">IFERROR(IF(ISNA($A13),NA(),INDEX(R$3:R$2000,_xlfn.XMATCH(Configuration!$B$12,R$3:R$2000,1,1)+ROW()-ROW($A$3))-0), NA())</f>
        <v>367</v>
      </c>
      <c r="EA13" s="1" cm="1">
        <f t="array" ref="EA13">IFERROR(IF(ISNA($A13),NA(),INDEX(V$3:V$2000,_xlfn.XMATCH(Configuration!$B$12,V$3:V$2000,1,1)+ROW()-ROW($A$3))-0), NA())</f>
        <v>188</v>
      </c>
      <c r="EB13" s="1" cm="1">
        <f t="array" ref="EB13">IFERROR(IF(ISNA($A13),NA(),INDEX(Z$3:Z$2000,_xlfn.XMATCH(Configuration!$B$12,Z$3:Z$2000,1,1)+ROW()-ROW($A$3))-0), NA())</f>
        <v>685</v>
      </c>
      <c r="EC13" s="1" cm="1">
        <f t="array" ref="EC13">IFERROR(IF(ISNA($A13),NA(),INDEX(AD$3:AD$2000,_xlfn.XMATCH(Configuration!$B$12,AD$3:AD$2000,1,1)+ROW()-ROW($A$3))-0), NA())</f>
        <v>392</v>
      </c>
      <c r="ED13" s="1">
        <f t="shared" si="21"/>
        <v>10</v>
      </c>
      <c r="EE13" s="1">
        <f t="shared" ca="1" si="66"/>
        <v>102400</v>
      </c>
      <c r="EF13" s="1">
        <f t="shared" ca="1" si="67"/>
        <v>3200</v>
      </c>
      <c r="EG13" s="1">
        <f t="shared" ca="1" si="68"/>
        <v>1006</v>
      </c>
      <c r="EH13" s="1">
        <f t="shared" ca="1" si="69"/>
        <v>564</v>
      </c>
      <c r="EI13" s="1">
        <f t="shared" ca="1" si="70"/>
        <v>400</v>
      </c>
      <c r="EJ13" s="1">
        <f t="shared" ca="1" si="71"/>
        <v>316</v>
      </c>
      <c r="EK13" s="1">
        <f t="shared" ca="1" si="72"/>
        <v>268</v>
      </c>
      <c r="EL13" s="1" cm="1">
        <f t="array" aca="1" ref="EL13" ca="1">IFERROR(IF(ISNA($ED13),NA(),IF(FLOOR((2^(($ED13+LOOKUP(2, 1/(ISNA(EP$3:EP$2000)+ISBLANK(EP$3:EP$300)-1),EP$3:EP$2000)*LOG(100)/LOG(2))/LOOKUP(2, 1/(ISNA(EP$3:EP$2000)+ISBLANK(EP$3:EP$300)-1),EP$3:EP$2000))),2)&gt;_xlfn.AGGREGATE(4,6,$EN$3:$GC$2000)+2000,NA(),FLOOR((2^(($ED13+LOOKUP(2, 1/(ISNA(EP$3:EP$2000)+ISBLANK(EP$3:EP$300)-1),EP$3:EP$2000)*LOG(100)/LOG(2))/LOOKUP(2, 1/(ISNA(EP$3:EP$2000)+ISBLANK(EP$3:EP$300)-1),EP$3:EP$2000))),2))),NA())</f>
        <v>170</v>
      </c>
      <c r="EM13" s="1" cm="1">
        <f t="array" ref="EM13">IF(ISNA($ED13),NA(),FLOOR(EN$3+(LOOKUP(2, 1/(ISNA(EN$3:EN$2000)+ISBLANK(EN$3:EN$300)-1),EN$3:EN$2000)-EN$3)/LOOKUP(2, 1/(ISNA(EN$3:EN$2000)+ISBLANK(EN$3:EN$300)-1),ED$3:ED$2000)*ED13, 1))</f>
        <v>1004</v>
      </c>
      <c r="EN13" s="1" cm="1">
        <f t="array" ref="EN13">IFERROR(IF(ISNA($A13),NA(),INDEX(AK$3:AK$2000,_xlfn.XMATCH(100,AK$3:AK$2000,1,1)+ROW()-ROW($A$3))-0), NA())</f>
        <v>850</v>
      </c>
      <c r="EO13" s="1" cm="1">
        <f t="array" aca="1" ref="EO13" ca="1">IFERROR(IF(ISNA($A13),NA(),INDEX(BD$3:BD$2000,_xlfn.XMATCH(100,AK$3:AK$2000,1,1)+ROW()-ROW($A$3))-0), NA())</f>
        <v>93</v>
      </c>
      <c r="EP13" s="1">
        <f t="shared" si="73"/>
        <v>3.2389053777082122</v>
      </c>
      <c r="EQ13" s="1">
        <f t="shared" si="74"/>
        <v>73</v>
      </c>
      <c r="ER13" s="1">
        <f t="shared" si="75"/>
        <v>3.8514300589464803</v>
      </c>
      <c r="ES13" s="1" cm="1">
        <f t="array" ref="ES13">IFERROR(IF(OR(ISNA($A13),INDEX(International!C$3:C$2000,_xlfn.XMATCH(100,International!C$3:C$2000,1,1)+ROW()-ROW($A$3))=""),NA(),INDEX(International!C$3:C$2000,_xlfn.XMATCH(100,International!C$3:C$2000,1,1)+ROW()-ROW($A$3))), NA())</f>
        <v>1058</v>
      </c>
      <c r="ET13" s="1" cm="1">
        <f t="array" aca="1" ref="ET13" ca="1">IFERROR(IF(ISNA($A13),NA(),INDEX(International!E$3:E$2000,_xlfn.XMATCH(100,International!C$3:C$2000,1,1)+ROW()-ROW($A$3))-0), NA())</f>
        <v>117</v>
      </c>
      <c r="EU13" s="1">
        <f t="shared" si="76"/>
        <v>2.9383524353253967</v>
      </c>
      <c r="EV13" s="1">
        <f t="shared" si="77"/>
        <v>94</v>
      </c>
      <c r="EW13" s="1">
        <f t="shared" si="78"/>
        <v>3.9068448238544695</v>
      </c>
      <c r="EX13" s="1" cm="1">
        <f t="array" ref="EX13">IFERROR(IF(OR(ISNA($A13),INDEX(International!G$3:G$2000,_xlfn.XMATCH(100,International!G$3:G$2000,1,1)+ROW()-ROW($A$3))=""),NA(),INDEX(International!G$3:G$2000,_xlfn.XMATCH(100,International!G$3:G$2000,1,1)+ROW()-ROW($A$3))-0), NA())</f>
        <v>1255</v>
      </c>
      <c r="EY13" s="1" cm="1">
        <f t="array" aca="1" ref="EY13" ca="1">IFERROR(IF(ISNA($A13),NA(),INDEX(International!I$3:I$2000,_xlfn.XMATCH(100,International!G$3:G$2000,1,1)+ROW()-ROW($A$3))-0), NA())</f>
        <v>64.857142857142861</v>
      </c>
      <c r="EZ13" s="1">
        <f t="shared" si="79"/>
        <v>2.7400146980323981</v>
      </c>
      <c r="FA13" s="1">
        <f t="shared" si="80"/>
        <v>99</v>
      </c>
      <c r="FB13" s="1">
        <f t="shared" si="81"/>
        <v>8.012850644098565</v>
      </c>
      <c r="FC13" s="1" cm="1">
        <f t="array" ref="FC13">IFERROR(IF(OR(ISNA($A13),INDEX(International!K$3:K$2000,_xlfn.XMATCH(100,International!K$3:K$2000,1,1)+ROW()-ROW($A$3))=""),NA(),INDEX(International!K$3:K$2000,_xlfn.XMATCH(100,International!K$3:K$2000,1,1)+ROW()-ROW($A$3))), NA())</f>
        <v>1784</v>
      </c>
      <c r="FD13" s="1" cm="1">
        <f t="array" aca="1" ref="FD13" ca="1">IFERROR(IF(ISNA($A13),NA(),INDEX(International!M$3:M$2000,_xlfn.XMATCH(100,International!K$3:K$2000,1,1)+ROW()-ROW($A$3))-0), NA())</f>
        <v>225.71428571428572</v>
      </c>
      <c r="FE13" s="1">
        <f t="shared" si="82"/>
        <v>2.4055556537917182</v>
      </c>
      <c r="FF13" s="1">
        <f t="shared" si="83"/>
        <v>168</v>
      </c>
      <c r="FG13" s="1">
        <f t="shared" si="84"/>
        <v>1.7815741280022908</v>
      </c>
      <c r="FH13" s="1" cm="1">
        <f t="array" ref="FH13">IFERROR(IF(OR(ISNA($A13),INDEX(International!O$3:O$2000,_xlfn.XMATCH(100,International!O$3:O$2000,1,1)+ROW()-ROW($A$3))=""),NA(),INDEX(International!O$3:O$2000,_xlfn.XMATCH(100,International!O$3:O$2000,1,1)+ROW()-ROW($A$3))-0), NA())</f>
        <v>3089</v>
      </c>
      <c r="FI13" s="1" cm="1">
        <f t="array" aca="1" ref="FI13" ca="1">IFERROR(IF(ISNA($A13),NA(),INDEX(International!Q$3:Q$2000,_xlfn.XMATCH(100,International!O$3:O$2000,1,1)+ROW()-ROW($A$3))-0), NA())</f>
        <v>376.57142857142856</v>
      </c>
      <c r="FJ13" s="1">
        <f t="shared" si="85"/>
        <v>2.0205824751240042</v>
      </c>
      <c r="FK13" s="1">
        <f t="shared" si="86"/>
        <v>293</v>
      </c>
      <c r="FL13" s="1">
        <f t="shared" si="87"/>
        <v>3.2888453258413892</v>
      </c>
      <c r="FM13" s="1" cm="1">
        <f t="array" ref="FM13">IFERROR(IF(OR(ISNA($A13),INDEX(International!S$3:S$2000,_xlfn.XMATCH(100,International!S$3:S$2000,1,1)+ROW()-ROW($A$3))=""),NA(),INDEX(International!S$3:S$2000,_xlfn.XMATCH(100,International!S$3:S$2000,1,1)+ROW()-ROW($A$3))-0), NA())</f>
        <v>3736</v>
      </c>
      <c r="FN13" s="1" cm="1">
        <f t="array" aca="1" ref="FN13" ca="1">IFERROR(IF(ISNA($A13),NA(),INDEX(International!U$3:U$2000,_xlfn.XMATCH(100,International!S$3:S$2000,1,1)+ROW()-ROW($A$3))-0), NA())</f>
        <v>447.71428571428572</v>
      </c>
      <c r="FO13" s="1">
        <f t="shared" si="88"/>
        <v>1.9144535798897908</v>
      </c>
      <c r="FP13" s="1">
        <f t="shared" si="89"/>
        <v>363</v>
      </c>
      <c r="FQ13" s="1">
        <f t="shared" si="90"/>
        <v>4.0626851776280626</v>
      </c>
      <c r="FR13" s="1" cm="1">
        <f t="array" ref="FR13">IFERROR(IF(OR(ISNA($A13),INDEX(International!W$3:W$2000,_xlfn.XMATCH(100,International!W$3:W$2000,1,1)+ROW()-ROW($A$3))=""),NA(),INDEX(International!W$3:W$2000,_xlfn.XMATCH(100,International!W$3:W$2000,1,1)+ROW()-ROW($A$3))-0), NA())</f>
        <v>160</v>
      </c>
      <c r="FS13" s="1" cm="1">
        <f t="array" aca="1" ref="FS13" ca="1">IFERROR(IF(ISNA($A13),NA(),INDEX(International!Y$3:Y$2000,_xlfn.XMATCH(100,International!W$3:W$2000,1,1)+ROW()-ROW($A$3))-0), NA())</f>
        <v>7.1428571428571432</v>
      </c>
      <c r="FT13" s="1">
        <f t="shared" si="91"/>
        <v>14.747698473569486</v>
      </c>
      <c r="FU13" s="1">
        <f t="shared" si="92"/>
        <v>5</v>
      </c>
      <c r="FV13" s="1">
        <f t="shared" si="93"/>
        <v>10.740053666281316</v>
      </c>
      <c r="FW13" s="1" cm="1">
        <f t="array" ref="FW13">IFERROR(IF(OR(ISNA($A13),INDEX(International!AA$3:AA$2000,_xlfn.XMATCH(100,International!AA$3:AA$2000,1,1)+ROW()-ROW($A$3))=""),NA(),INDEX(International!AA$3:AA$2000,_xlfn.XMATCH(100,International!AA$3:AA$2000,1,1)+ROW()-ROW($A$3))-0), NA())</f>
        <v>1140</v>
      </c>
      <c r="FX13" s="1" cm="1">
        <f t="array" aca="1" ref="FX13" ca="1">IFERROR(IF(ISNA($A13),NA(),INDEX(International!AC$3:AC$2000,_xlfn.XMATCH(100,International!AA$3:AA$2000,1,1)+ROW()-ROW($A$3))-0), NA())</f>
        <v>123.85714285714286</v>
      </c>
      <c r="FY13" s="1">
        <f t="shared" si="94"/>
        <v>2.848222290618915</v>
      </c>
      <c r="FZ13" s="1">
        <f t="shared" si="95"/>
        <v>102</v>
      </c>
      <c r="GA13" s="1">
        <f t="shared" si="96"/>
        <v>0</v>
      </c>
      <c r="GB13" s="1" cm="1">
        <f t="array" ref="GB13">IFERROR(IF(OR(ISNA($A13),INDEX(International!AE$3:AE$2000,_xlfn.XMATCH(100,International!AE$3:AE$2000,1,1)+ROW()-ROW($A$3))=""),NA(),INDEX(International!AE$3:AE$2000,_xlfn.XMATCH(100,International!AE$3:AE$2000,1,1)+ROW()-ROW($A$3))-0), NA())</f>
        <v>2181</v>
      </c>
      <c r="GC13" s="1" cm="1">
        <f t="array" aca="1" ref="GC13" ca="1">IFERROR(IF(ISNA($A13),NA(),INDEX(International!AG$3:AG$2000,_xlfn.XMATCH(100,International!AE$3:AE$2000,1,1)+ROW()-ROW($A$3))-0), NA())</f>
        <v>273.42857142857144</v>
      </c>
      <c r="GD13" s="1">
        <f t="shared" si="97"/>
        <v>2.2487485273806094</v>
      </c>
      <c r="GE13" s="1">
        <f t="shared" si="98"/>
        <v>206</v>
      </c>
      <c r="GF13" s="1">
        <f t="shared" si="99"/>
        <v>2.5790766457153818</v>
      </c>
    </row>
    <row r="14" spans="1:188" x14ac:dyDescent="0.2">
      <c r="A14" s="4">
        <f>IF(OR(Daily!$A14="",Daily!$B14="*"),NA(),Daily!A14)</f>
        <v>43865</v>
      </c>
      <c r="B14" s="1">
        <f>IF(_xlfn.IFNA($A14,"")="","",Daily!C14+IF(ROW()&gt;ROW($A$3),B13,0))</f>
        <v>0</v>
      </c>
      <c r="C14" s="1">
        <f>IF(_xlfn.IFNA($A14,"")="","",Daily!D14+IF(ROW()&gt;ROW($A$3),C13,0))</f>
        <v>0</v>
      </c>
      <c r="D14" s="1">
        <f>IF(_xlfn.IFNA($A14,"")="","",Daily!E14+IF(ROW()&gt;ROW($A$3),D13,0))</f>
        <v>0</v>
      </c>
      <c r="E14" s="1">
        <f t="shared" si="22"/>
        <v>0</v>
      </c>
      <c r="F14" s="1">
        <f>IF(_xlfn.IFNA($A14,"")="","",Daily!F14+IF(ROW()&gt;ROW($A$3),F13,0))</f>
        <v>4</v>
      </c>
      <c r="G14" s="1">
        <f>IF(_xlfn.IFNA($A14,"")="","",Daily!G14+IF(ROW()&gt;ROW($A$3),G13,0))</f>
        <v>3</v>
      </c>
      <c r="H14" s="1">
        <f>IF(_xlfn.IFNA($A14,"")="","",Daily!H14+IF(ROW()&gt;ROW($A$3),H13,0))</f>
        <v>1</v>
      </c>
      <c r="I14" s="1">
        <f t="shared" si="23"/>
        <v>0</v>
      </c>
      <c r="J14" s="1">
        <f>IF(_xlfn.IFNA($A14,"")="","",Daily!I14+IF(ROW()&gt;ROW($A$3),J13,0))</f>
        <v>0</v>
      </c>
      <c r="K14" s="1">
        <f>IF(_xlfn.IFNA($A14,"")="","",Daily!J14+IF(ROW()&gt;ROW($A$3),K13,0))</f>
        <v>0</v>
      </c>
      <c r="L14" s="1">
        <f>IF(_xlfn.IFNA($A14,"")="","",Daily!K14+IF(ROW()&gt;ROW($A$3),L13,0))</f>
        <v>0</v>
      </c>
      <c r="M14" s="1">
        <f t="shared" si="24"/>
        <v>0</v>
      </c>
      <c r="N14" s="1">
        <f>IF(_xlfn.IFNA($A14,"")="","",Daily!L14+IF(ROW()&gt;ROW($A$3),N13,0))</f>
        <v>3</v>
      </c>
      <c r="O14" s="1">
        <f>IF(_xlfn.IFNA($A14,"")="","",Daily!M14+IF(ROW()&gt;ROW($A$3),O13,0))</f>
        <v>0</v>
      </c>
      <c r="P14" s="1">
        <f>IF(_xlfn.IFNA($A14,"")="","",Daily!N14+IF(ROW()&gt;ROW($A$3),P13,0))</f>
        <v>0</v>
      </c>
      <c r="Q14" s="1">
        <f t="shared" si="25"/>
        <v>3</v>
      </c>
      <c r="R14" s="1">
        <f>IF(_xlfn.IFNA($A14,"")="","",Daily!O14+IF(ROW()&gt;ROW($A$3),R13,0))</f>
        <v>2</v>
      </c>
      <c r="S14" s="1">
        <f>IF(_xlfn.IFNA($A14,"")="","",Daily!P14+IF(ROW()&gt;ROW($A$3),S13,0))</f>
        <v>0</v>
      </c>
      <c r="T14" s="1">
        <f>IF(_xlfn.IFNA($A14,"")="","",Daily!Q14+IF(ROW()&gt;ROW($A$3),T13,0))</f>
        <v>0</v>
      </c>
      <c r="U14" s="1">
        <f t="shared" si="26"/>
        <v>2</v>
      </c>
      <c r="V14" s="1">
        <f>IF(_xlfn.IFNA($A14,"")="","",Daily!R14+IF(ROW()&gt;ROW($A$3),V13,0))</f>
        <v>0</v>
      </c>
      <c r="W14" s="1">
        <f>IF(_xlfn.IFNA($A14,"")="","",Daily!S14+IF(ROW()&gt;ROW($A$3),W13,0))</f>
        <v>0</v>
      </c>
      <c r="X14" s="1">
        <f>IF(_xlfn.IFNA($A14,"")="","",Daily!T14+IF(ROW()&gt;ROW($A$3),X13,0))</f>
        <v>0</v>
      </c>
      <c r="Y14" s="1">
        <f t="shared" si="27"/>
        <v>0</v>
      </c>
      <c r="Z14" s="1">
        <f>IF(_xlfn.IFNA($A14,"")="","",Daily!U14+IF(ROW()&gt;ROW($A$3),Z13,0))</f>
        <v>4</v>
      </c>
      <c r="AA14" s="1">
        <f>IF(_xlfn.IFNA($A14,"")="","",Daily!V14+IF(ROW()&gt;ROW($A$3),AA13,0))</f>
        <v>0</v>
      </c>
      <c r="AB14" s="1">
        <f>IF(_xlfn.IFNA($A14,"")="","",Daily!W14+IF(ROW()&gt;ROW($A$3),AB13,0))</f>
        <v>0</v>
      </c>
      <c r="AC14" s="1">
        <f t="shared" si="28"/>
        <v>4</v>
      </c>
      <c r="AD14" s="1">
        <f>IF(_xlfn.IFNA($A14,"")="","",Daily!X14+IF(ROW()&gt;ROW($A$3),AD13,0))</f>
        <v>0</v>
      </c>
      <c r="AE14" s="1">
        <f>IF(_xlfn.IFNA($A14,"")="","",Daily!Y14+IF(ROW()&gt;ROW($A$3),AE13,0))</f>
        <v>0</v>
      </c>
      <c r="AF14" s="1">
        <f>IF(_xlfn.IFNA($A14,"")="","",Daily!Z14+IF(ROW()&gt;ROW($A$3),AF13,0))</f>
        <v>0</v>
      </c>
      <c r="AG14" s="1">
        <f t="shared" si="29"/>
        <v>0</v>
      </c>
      <c r="AH14" s="1">
        <f>IF(_xlfn.IFNA($A14,"")="","",Daily!C14+Daily!F14+Daily!I14+Daily!O14+Daily!L14+Daily!R14+Daily!X14+Daily!U14)</f>
        <v>1</v>
      </c>
      <c r="AI14" s="1">
        <f>IF(_xlfn.IFNA($A14,"")="","",Daily!D14+Daily!G14+Daily!J14+Daily!P14+Daily!M14+Daily!S14+Daily!Y14+Daily!V14+Daily!AA14)</f>
        <v>0</v>
      </c>
      <c r="AJ14" s="1">
        <f>IF(_xlfn.IFNA($A14,"")="","",Daily!E14+Daily!H14+Daily!K14+Daily!Q14+Daily!N14+Daily!T14+Daily!Z14+Daily!W14)</f>
        <v>0</v>
      </c>
      <c r="AK14" s="1">
        <f t="shared" si="30"/>
        <v>13</v>
      </c>
      <c r="AL14" s="1">
        <f t="shared" si="31"/>
        <v>3</v>
      </c>
      <c r="AM14" s="1">
        <f t="shared" si="32"/>
        <v>1</v>
      </c>
      <c r="AN14" s="7">
        <f t="shared" si="33"/>
        <v>0</v>
      </c>
      <c r="AO14" s="1">
        <f t="shared" si="34"/>
        <v>9</v>
      </c>
      <c r="AP14" s="1">
        <f t="shared" si="35"/>
        <v>9</v>
      </c>
      <c r="AQ14" s="1">
        <f t="shared" si="36"/>
        <v>0</v>
      </c>
      <c r="AR14" s="1">
        <f t="shared" si="37"/>
        <v>0</v>
      </c>
      <c r="AS14" s="1">
        <f t="shared" si="38"/>
        <v>9</v>
      </c>
      <c r="AT14" s="10">
        <f t="shared" si="39"/>
        <v>0.25</v>
      </c>
      <c r="AU14" s="10">
        <f t="shared" si="40"/>
        <v>0.75</v>
      </c>
      <c r="AV14" s="10">
        <f t="shared" si="41"/>
        <v>0</v>
      </c>
      <c r="AW14" s="10">
        <f t="shared" si="42"/>
        <v>0.30769230769230771</v>
      </c>
      <c r="AX14" s="10">
        <f t="shared" si="43"/>
        <v>0</v>
      </c>
      <c r="AY14" s="10">
        <f t="shared" si="44"/>
        <v>0.23076923076923078</v>
      </c>
      <c r="AZ14" s="10">
        <f t="shared" si="45"/>
        <v>0.15384615384615385</v>
      </c>
      <c r="BA14" s="10">
        <f t="shared" si="46"/>
        <v>0</v>
      </c>
      <c r="BB14" s="10">
        <f t="shared" si="47"/>
        <v>0.30769230769230771</v>
      </c>
      <c r="BC14" s="10">
        <f t="shared" si="48"/>
        <v>0</v>
      </c>
      <c r="BD14" s="8">
        <f t="shared" ca="1" si="49"/>
        <v>1.1428571428571428</v>
      </c>
      <c r="BE14" s="9">
        <f t="shared" ca="1" si="50"/>
        <v>8</v>
      </c>
      <c r="BF14" s="10">
        <f t="shared" si="51"/>
        <v>8.3333333333333329E-2</v>
      </c>
      <c r="BG14" s="10">
        <f t="shared" si="52"/>
        <v>0</v>
      </c>
      <c r="BH14" s="1">
        <f t="shared" si="53"/>
        <v>24</v>
      </c>
      <c r="BI14" s="1">
        <f t="shared" si="54"/>
        <v>7</v>
      </c>
      <c r="BJ14" s="8">
        <f>IF(_xlfn.IFNA($A14,"")="","",AK14/(Configuration!$B$1/1000000))</f>
        <v>0.51253139254779356</v>
      </c>
      <c r="BK14" s="1">
        <f>IF(OR(_xlfn.IFNA($A14,"")="", ROW()&lt;=ROW($A$3),MAX(International!$C$3:$C$2000)&lt;$AK14),"",$A14-_xlfn.XLOOKUP($AK14,International!$C$3:$C$2000,International!$A$3:$A$2000,NA(),1,1))</f>
        <v>-28</v>
      </c>
      <c r="BL14" s="1">
        <f>IF(OR(_xlfn.IFNA($A14,"")="", ROW()&lt;=ROW($A$3),MAX(International!$D$3:$D$2000)&lt;$BJ14),"",$A14-_xlfn.XLOOKUP($BJ14,International!$D$3:$D$2000,International!$A$3:$A$2000,NA(),1,1))</f>
        <v>-27</v>
      </c>
      <c r="BM14" s="1">
        <f>IF(OR(_xlfn.IFNA($A14,"")="", ROW()&lt;=ROW($A$3),MAX(International!$G$3:$G$2000)&lt;$AK14),"",$A14-_xlfn.XLOOKUP($AK14,International!$G$3:$G$2000,International!$A$3:$A$2000,NA(),1,1))</f>
        <v>-31</v>
      </c>
      <c r="BN14" s="1">
        <f>IF(OR(_xlfn.IFNA($A14,"")="", ROW()&lt;=ROW($A$3),MAX(International!$H$3:$H$2000)&lt;$BJ14),"",$A14-_xlfn.XLOOKUP($BJ14,International!$H$3:$H$2000,International!$A$3:$A$2000,NA(),1,1))</f>
        <v>-25</v>
      </c>
      <c r="BO14" s="1">
        <f>IF(OR(_xlfn.IFNA($A14,"")="", ROW()&lt;=ROW($A$3),MAX(International!$K$3:$K$2000)&lt;$AK14),"",$A14-_xlfn.XLOOKUP($AK14,International!$K$3:$K$2000,International!$A$3:$A$2000,NA(),1,1))</f>
        <v>-21</v>
      </c>
      <c r="BP14" s="1">
        <f>IF(OR(_xlfn.IFNA($A14,"")="", ROW()&lt;=ROW($A$3),MAX(International!$L$3:$L$2000)&lt;$BJ14),"",$A14-_xlfn.XLOOKUP($BJ14,International!$L$3:$L$2000,International!$A$3:$A$2000,NA(),1,1))</f>
        <v>-23</v>
      </c>
      <c r="BQ14" s="1">
        <f>IF(OR(_xlfn.IFNA($A14,"")="", ROW()&lt;=ROW($A$3),MAX(International!$O$3:$O$2000)&lt;$AK14),"",$A14-_xlfn.XLOOKUP($AK14,International!$O$3:$O$2000,International!$A$3:$A$2000,NA(),1,1))</f>
        <v>-17</v>
      </c>
      <c r="BR14" s="1">
        <f>IF(OR(_xlfn.IFNA($A14,"")="", ROW()&lt;=ROW($A$3),MAX(International!$P$3:$P$2000)&lt;$BJ14),"",$A14-_xlfn.XLOOKUP($BJ14,International!$P$3:$P$2000,International!$A$3:$A$2000,NA(),1,1))</f>
        <v>-18</v>
      </c>
      <c r="BS14" s="1">
        <f>IF(OR(_xlfn.IFNA($A14,"")="", ROW()&lt;=ROW($A$3),MAX(International!$S$3:$S$2000)&lt;$AK14),"",$A14-_xlfn.XLOOKUP($AK14,International!$S$3:$S$2000,International!$A$3:$A$2000,NA(),1,1))</f>
        <v>2</v>
      </c>
      <c r="BT14" s="1">
        <f>IF(OR(_xlfn.IFNA($A14,"")="", ROW()&lt;=ROW($A$3),MAX(International!$T$3:$T$2000)&lt;$BJ14),"",$A14-_xlfn.XLOOKUP($BJ14,International!$T$3:$T$2000,International!$A$3:$A$2000,NA(),1,1))</f>
        <v>-6</v>
      </c>
      <c r="BU14" s="1">
        <f>IF(OR(_xlfn.IFNA($A14,"")="", ROW()&lt;=ROW($A$3),MAX(International!$W$3:$W$2000)&lt;$AK14),"",$A14-_xlfn.XLOOKUP($AK14,International!$W$3:$W$2000,International!$A$3:$A$2000,NA(),1,1))</f>
        <v>4</v>
      </c>
      <c r="BV14" s="1">
        <f>IF(OR(_xlfn.IFNA($A14,"")="", ROW()&lt;=ROW($A$3),MAX(International!$X$3:$X$2000)&lt;$BJ14),"",$A14-_xlfn.XLOOKUP($BJ14,International!$X$3:$X$2000,International!$A$3:$A$2000,NA(),1,1))</f>
        <v>11</v>
      </c>
      <c r="BW14" s="1">
        <f>IF(OR(_xlfn.IFNA($A14,"")="", ROW()&lt;=ROW($A$3),MAX(International!$AA$3:$AA$2000)&lt;$AK14),"",$A14-_xlfn.XLOOKUP($AK14,International!$AA$3:$AA$2000,International!$A$3:$A$2000,NA(),1,1))</f>
        <v>-20</v>
      </c>
      <c r="BX14" s="1">
        <f>IF(OR(_xlfn.IFNA($A14,"")="", ROW()&lt;=ROW($A$3),MAX(International!$AB$3:$AB$2000)&lt;$BJ14),"",$A14-_xlfn.XLOOKUP($BJ14,International!$AB$3:$AB$2000,International!$A$3:$A$2000,NA(),1,1))</f>
        <v>-26</v>
      </c>
      <c r="BY14" s="1">
        <f>IF(OR(_xlfn.IFNA($A14,"")="", ROW()&lt;=ROW($A$3),MAX(International!$AE$3:$AE$2000)&lt;$AK14),"",$A14-_xlfn.XLOOKUP($AK14,International!$AE$3:$AE$2000,International!$A$3:$A$2000,NA(),1,1))</f>
        <v>-9</v>
      </c>
      <c r="BZ14" s="1">
        <f>IF(OR(_xlfn.IFNA($A14,"")="", ROW()&lt;=ROW($A$3),MAX(International!$AF$3:$AF$2000)&lt;$BJ14),"",$A14-_xlfn.XLOOKUP($BJ14,International!$AF$3:$AF$2000,International!$A$3:$A$2000,NA(),1,1))</f>
        <v>-30</v>
      </c>
      <c r="CA14" s="1" t="e">
        <f t="shared" si="55"/>
        <v>#N/A</v>
      </c>
      <c r="CB14" s="1" t="e">
        <f t="shared" si="0"/>
        <v>#N/A</v>
      </c>
      <c r="CC14" s="1" t="e">
        <f t="shared" si="1"/>
        <v>#N/A</v>
      </c>
      <c r="CD14" s="1" t="e">
        <f t="shared" si="2"/>
        <v>#N/A</v>
      </c>
      <c r="CE14" s="1" t="e">
        <f t="shared" si="3"/>
        <v>#N/A</v>
      </c>
      <c r="CF14" s="1" t="e">
        <f t="shared" si="4"/>
        <v>#N/A</v>
      </c>
      <c r="CG14" s="1" t="e">
        <f t="shared" si="5"/>
        <v>#N/A</v>
      </c>
      <c r="CH14" s="1" t="e">
        <f t="shared" si="6"/>
        <v>#N/A</v>
      </c>
      <c r="CI14" s="1" t="e">
        <f t="shared" si="7"/>
        <v>#N/A</v>
      </c>
      <c r="CJ14" s="1" t="e">
        <f t="shared" si="8"/>
        <v>#N/A</v>
      </c>
      <c r="CK14" s="1" t="e">
        <f t="shared" si="56"/>
        <v>#N/A</v>
      </c>
      <c r="CL14" s="1" t="e">
        <f t="shared" si="9"/>
        <v>#N/A</v>
      </c>
      <c r="CM14" s="1" t="e">
        <f>IF(OR(ISNA($A14),$AK14&lt;100),NA(),IF($CA14=0,0,FLOOR((CK14-_xlfn.XLOOKUP(_xlfn.AGGREGATE(5,6,$CA$3:$CA1965),$CA$3:$CA$2000,CK$3:CK$2000,1,1))/_xlfn.XLOOKUP($CA14,$CA$3:$CA$2000,$CA$3:$CA$2000,1,1), 1)))</f>
        <v>#N/A</v>
      </c>
      <c r="CN14" s="1" t="e">
        <f t="shared" si="57"/>
        <v>#N/A</v>
      </c>
      <c r="CO14" s="1" t="e" cm="1">
        <f t="array" ref="CO14">IFERROR(IF(OR(ISNA($A14),$AK14&lt;100,INDEX(International!C$3:C$2000,_xlfn.XMATCH(100,International!C$3:C$2000,1,1)+$CA14)=""),NA(),INDEX(International!C$3:C$2000,_xlfn.XMATCH(100,International!C$3:C$2000,1,1)+$CA14)), NA())</f>
        <v>#N/A</v>
      </c>
      <c r="CP14" s="1" t="e">
        <f t="shared" si="11"/>
        <v>#N/A</v>
      </c>
      <c r="CQ14" s="1" t="e">
        <f>IF(OR(ISNA($A14),$AK14&lt;100),NA(),IF($CA14=0,0,FLOOR((CO14-_xlfn.XLOOKUP(_xlfn.AGGREGATE(5,6,$CA$3:$CA1965),$CA$3:$CA$2000,CO$3:CO$2000,1,1))/_xlfn.XLOOKUP($CA14,$CA$3:$CA$2000,$CA$3:$CA$2000,1,1), 1)))</f>
        <v>#N/A</v>
      </c>
      <c r="CR14" s="1" t="e">
        <f t="shared" si="58"/>
        <v>#N/A</v>
      </c>
      <c r="CS14" s="1" t="e" cm="1">
        <f t="array" ref="CS14">IFERROR(IF(OR(ISNA($A14),$AK14&lt;100,INDEX(International!G$3:G$2000,_xlfn.XMATCH(100,International!G$3:G$2000,1,1)+$CA14)=""),NA(),INDEX(International!G$3:G$2000,_xlfn.XMATCH(100,International!G$3:G$2000,1,1)+$CA14)), NA())</f>
        <v>#N/A</v>
      </c>
      <c r="CT14" s="1" t="e">
        <f t="shared" si="13"/>
        <v>#N/A</v>
      </c>
      <c r="CU14" s="1" t="e">
        <f>IF(OR(ISNA($A14),$AK14&lt;100),NA(),IF($CA14=0,0,FLOOR((CS14-_xlfn.XLOOKUP(_xlfn.AGGREGATE(5,6,$CA$3:$CA1965),$CA$3:$CA$2000,CS$3:CS$2000,1,1))/_xlfn.XLOOKUP($CA14,$CA$3:$CA$2000,$CA$3:$CA$2000,1,1), 1)))</f>
        <v>#N/A</v>
      </c>
      <c r="CV14" s="1" t="e">
        <f t="shared" si="59"/>
        <v>#N/A</v>
      </c>
      <c r="CW14" s="1" t="e" cm="1">
        <f t="array" ref="CW14">IFERROR(IF(OR(ISNA($A14),$AK14&lt;100,INDEX(International!K$3:K$2000,_xlfn.XMATCH(100,International!K$3:K$2000,1,1)+$CA14)=""),NA(),INDEX(International!K$3:K$2000,_xlfn.XMATCH(100,International!K$3:K$2000,1,1)+$CA14)), NA())</f>
        <v>#N/A</v>
      </c>
      <c r="CX14" s="1" t="e">
        <f t="shared" si="14"/>
        <v>#N/A</v>
      </c>
      <c r="CY14" s="1" t="e">
        <f>IF(OR(ISNA($A14),$AK14&lt;100),NA(),IF($CA14=0,0,FLOOR((CW14-_xlfn.XLOOKUP(_xlfn.AGGREGATE(5,6,$CA$3:$CA1965),$CA$3:$CA$2000,CW$3:CW$2000,1,1))/_xlfn.XLOOKUP($CA14,$CA$3:$CA$2000,$CA$3:$CA$2000,1,1), 1)))</f>
        <v>#N/A</v>
      </c>
      <c r="CZ14" s="1" t="e">
        <f t="shared" si="60"/>
        <v>#N/A</v>
      </c>
      <c r="DA14" s="1" t="e" cm="1">
        <f t="array" ref="DA14">IFERROR(IF(OR(ISNA($A14),$AK14&lt;100,INDEX(International!O$3:O$2000,_xlfn.XMATCH(100,International!O$3:O$2000,1,1)+$CA14)=""),NA(),INDEX(International!O$3:O$2000,_xlfn.XMATCH(100,International!O$3:O$2000,1,1)+$CA14)), NA())</f>
        <v>#N/A</v>
      </c>
      <c r="DB14" s="1" t="e">
        <f t="shared" si="15"/>
        <v>#N/A</v>
      </c>
      <c r="DC14" s="1" t="e">
        <f>IF(OR(ISNA($A14),$AK14&lt;100),NA(),IF($CA14=0,0,FLOOR((DA14-_xlfn.XLOOKUP(_xlfn.AGGREGATE(5,6,$CA$3:$CA1965),$CA$3:$CA$2000,DA$3:DA$2000,1,1))/_xlfn.XLOOKUP($CA14,$CA$3:$CA$2000,$CA$3:$CA$2000,1,1), 1)))</f>
        <v>#N/A</v>
      </c>
      <c r="DD14" s="1" t="e">
        <f t="shared" si="61"/>
        <v>#N/A</v>
      </c>
      <c r="DE14" s="1" t="e" cm="1">
        <f t="array" ref="DE14">IFERROR(IF(OR(ISNA($A14),$AK14&lt;100,INDEX(International!S$3:S$2000,_xlfn.XMATCH(100,International!S$3:S$2000,1,1)+$CA14)=""),NA(),INDEX(International!S$3:S$2000,_xlfn.XMATCH(100,International!S$3:S$2000,1,1)+$CA14)), NA())</f>
        <v>#N/A</v>
      </c>
      <c r="DF14" s="1" t="e">
        <f t="shared" si="16"/>
        <v>#N/A</v>
      </c>
      <c r="DG14" s="1" t="e">
        <f>IF(OR(ISNA($A14),$AK14&lt;100),NA(),IF($CA14=0,0,FLOOR((DE14-_xlfn.XLOOKUP(_xlfn.AGGREGATE(5,6,$CA$3:$CA1965),$CA$3:$CA$2000,DE$3:DE$2000,1,1))/_xlfn.XLOOKUP($CA14,$CA$3:$CA$2000,$CA$3:$CA$2000,1,1), 1)))</f>
        <v>#N/A</v>
      </c>
      <c r="DH14" s="1" t="e">
        <f t="shared" si="62"/>
        <v>#N/A</v>
      </c>
      <c r="DI14" s="1" t="e" cm="1">
        <f t="array" ref="DI14">IFERROR(IF(OR(ISNA($A14),$AK14&lt;100,INDEX(International!W$3:W$2000,_xlfn.XMATCH(100,International!W$3:W$2000,1,1)+$CA14)=""),NA(),INDEX(International!W$3:W$2000,_xlfn.XMATCH(100,International!W$3:W$2000,1,1)+$CA14)), NA())</f>
        <v>#N/A</v>
      </c>
      <c r="DJ14" s="1" t="e">
        <f t="shared" si="17"/>
        <v>#N/A</v>
      </c>
      <c r="DK14" s="1" t="e">
        <f>IF(OR(ISNA($A14),$AK14&lt;100),NA(),IF($CA14=0,0,FLOOR((DI14-_xlfn.XLOOKUP(_xlfn.AGGREGATE(5,6,$CA$3:$CA1965),$CA$3:$CA$2000,DI$3:DI$2000,1,1))/_xlfn.XLOOKUP($CA14,$CA$3:$CA$2000,$CA$3:$CA$2000,1,1), 1)))</f>
        <v>#N/A</v>
      </c>
      <c r="DL14" s="1" t="e">
        <f t="shared" si="63"/>
        <v>#N/A</v>
      </c>
      <c r="DM14" s="1" t="e" cm="1">
        <f t="array" ref="DM14">IFERROR(IF(OR(ISNA($A14),$AK14&lt;100,INDEX(International!AA$3:AA$2000,_xlfn.XMATCH(100,International!AA$3:AA$2000,1,1)+$CA14)=""),NA(),INDEX(International!AA$3:AA$2000,_xlfn.XMATCH(100,International!AA$3:AA$2000,1,1)+$CA14)), NA())</f>
        <v>#N/A</v>
      </c>
      <c r="DN14" s="1" t="e">
        <f t="shared" si="18"/>
        <v>#N/A</v>
      </c>
      <c r="DO14" s="1" t="e">
        <f>IF(OR(ISNA($A14),$AK14&lt;100),NA(),IF($CA14=0,0,FLOOR((DM14-_xlfn.XLOOKUP(_xlfn.AGGREGATE(5,6,$CA$3:$CA1965),$CA$3:$CA$2000,DM$3:DM$2000,1,1))/_xlfn.XLOOKUP($CA14,$CA$3:$CA$2000,$CA$3:$CA$2000,1,1), 1)))</f>
        <v>#N/A</v>
      </c>
      <c r="DP14" s="1" t="e">
        <f t="shared" si="64"/>
        <v>#N/A</v>
      </c>
      <c r="DQ14" s="1" t="e" cm="1">
        <f t="array" ref="DQ14">IFERROR(IF(OR(ISNA($A14),$AK14&lt;100,INDEX(International!AE$3:AE$2000,_xlfn.XMATCH(100,International!AE$3:AE$2000,1,1)+$CA14)=""),NA(),INDEX(International!AE$3:AE$2000,_xlfn.XMATCH(100,International!AE$3:AE$2000,1,1)+$CA14)), NA())</f>
        <v>#N/A</v>
      </c>
      <c r="DR14" s="1" t="e">
        <f t="shared" si="19"/>
        <v>#N/A</v>
      </c>
      <c r="DS14" s="1" t="e">
        <f>IF(OR(ISNA($A14),$AK14&lt;100),NA(),IF($CA14=0,0,FLOOR((DQ14-_xlfn.XLOOKUP(_xlfn.AGGREGATE(5,6,$CA$3:$CA1965),$CA$3:$CA$2000,DQ$3:DQ$2000,1,1))/_xlfn.XLOOKUP($CA14,$CA$3:$CA$2000,$CA$3:$CA$2000,1,1), 1)))</f>
        <v>#N/A</v>
      </c>
      <c r="DT14" s="1" t="e">
        <f t="shared" si="65"/>
        <v>#N/A</v>
      </c>
      <c r="DU14" s="1">
        <f t="shared" si="20"/>
        <v>11</v>
      </c>
      <c r="DV14" s="1" cm="1">
        <f t="array" ref="DV14">IFERROR(IF(ISNA($A14),NA(),INDEX(B$3:B$2000,_xlfn.XMATCH(Configuration!$B$12,B$3:B$2000,1,1)+ROW()-ROW($A$3))-0), NA())</f>
        <v>104</v>
      </c>
      <c r="DW14" s="1" cm="1">
        <f t="array" ref="DW14">IFERROR(IF(ISNA($A14),NA(),INDEX(F$3:F$2000,_xlfn.XMATCH(Configuration!$B$12,F$3:F$2000,1,1)+ROW()-ROW($A$3))-0), NA())</f>
        <v>1029</v>
      </c>
      <c r="DX14" s="1" t="e" cm="1">
        <f t="array" ref="DX14">IFERROR(IF(ISNA($A14),NA(),INDEX(J$3:J$2000,_xlfn.XMATCH(Configuration!$B$12,J$3:J$2000,1,1)+ROW()-ROW($A$3))-0), NA())</f>
        <v>#N/A</v>
      </c>
      <c r="DY14" s="1" cm="1">
        <f t="array" ref="DY14">IFERROR(IF(ISNA($A14),NA(),INDEX(N$3:N$2000,_xlfn.XMATCH(Configuration!$B$12,N$3:N$2000,1,1)+ROW()-ROW($A$3))-0), NA())</f>
        <v>689</v>
      </c>
      <c r="DZ14" s="1" cm="1">
        <f t="array" ref="DZ14">IFERROR(IF(ISNA($A14),NA(),INDEX(R$3:R$2000,_xlfn.XMATCH(Configuration!$B$12,R$3:R$2000,1,1)+ROW()-ROW($A$3))-0), NA())</f>
        <v>385</v>
      </c>
      <c r="EA14" s="1" cm="1">
        <f t="array" ref="EA14">IFERROR(IF(ISNA($A14),NA(),INDEX(V$3:V$2000,_xlfn.XMATCH(Configuration!$B$12,V$3:V$2000,1,1)+ROW()-ROW($A$3))-0), NA())</f>
        <v>197</v>
      </c>
      <c r="EB14" s="1" cm="1">
        <f t="array" ref="EB14">IFERROR(IF(ISNA($A14),NA(),INDEX(Z$3:Z$2000,_xlfn.XMATCH(Configuration!$B$12,Z$3:Z$2000,1,1)+ROW()-ROW($A$3))-0), NA())</f>
        <v>769</v>
      </c>
      <c r="EC14" s="1" cm="1">
        <f t="array" ref="EC14">IFERROR(IF(ISNA($A14),NA(),INDEX(AD$3:AD$2000,_xlfn.XMATCH(Configuration!$B$12,AD$3:AD$2000,1,1)+ROW()-ROW($A$3))-0), NA())</f>
        <v>400</v>
      </c>
      <c r="ED14" s="1">
        <f t="shared" si="21"/>
        <v>11</v>
      </c>
      <c r="EE14" s="1">
        <f t="shared" ca="1" si="66"/>
        <v>204800</v>
      </c>
      <c r="EF14" s="1">
        <f t="shared" ca="1" si="67"/>
        <v>4524</v>
      </c>
      <c r="EG14" s="1">
        <f t="shared" ca="1" si="68"/>
        <v>1268</v>
      </c>
      <c r="EH14" s="1">
        <f t="shared" ca="1" si="69"/>
        <v>672</v>
      </c>
      <c r="EI14" s="1">
        <f t="shared" ca="1" si="70"/>
        <v>458</v>
      </c>
      <c r="EJ14" s="1">
        <f t="shared" ca="1" si="71"/>
        <v>356</v>
      </c>
      <c r="EK14" s="1">
        <f t="shared" ca="1" si="72"/>
        <v>296</v>
      </c>
      <c r="EL14" s="1" cm="1">
        <f t="array" aca="1" ref="EL14" ca="1">IFERROR(IF(ISNA($ED14),NA(),IF(FLOOR((2^(($ED14+LOOKUP(2, 1/(ISNA(EP$3:EP$2000)+ISBLANK(EP$3:EP$300)-1),EP$3:EP$2000)*LOG(100)/LOG(2))/LOOKUP(2, 1/(ISNA(EP$3:EP$2000)+ISBLANK(EP$3:EP$300)-1),EP$3:EP$2000))),2)&gt;_xlfn.AGGREGATE(4,6,$EN$3:$GC$2000)+2000,NA(),FLOOR((2^(($ED14+LOOKUP(2, 1/(ISNA(EP$3:EP$2000)+ISBLANK(EP$3:EP$300)-1),EP$3:EP$2000)*LOG(100)/LOG(2))/LOOKUP(2, 1/(ISNA(EP$3:EP$2000)+ISBLANK(EP$3:EP$300)-1),EP$3:EP$2000))),2))),NA())</f>
        <v>180</v>
      </c>
      <c r="EM14" s="1" cm="1">
        <f t="array" ref="EM14">IF(ISNA($ED14),NA(),FLOOR(EN$3+(LOOKUP(2, 1/(ISNA(EN$3:EN$2000)+ISBLANK(EN$3:EN$300)-1),EN$3:EN$2000)-EN$3)/LOOKUP(2, 1/(ISNA(EN$3:EN$2000)+ISBLANK(EN$3:EN$300)-1),ED$3:ED$2000)*ED14, 1))</f>
        <v>1093</v>
      </c>
      <c r="EN14" s="1" cm="1">
        <f t="array" ref="EN14">IFERROR(IF(ISNA($A14),NA(),INDEX(AK$3:AK$2000,_xlfn.XMATCH(100,AK$3:AK$2000,1,1)+ROW()-ROW($A$3))-0), NA())</f>
        <v>1072</v>
      </c>
      <c r="EO14" s="1" cm="1">
        <f t="array" aca="1" ref="EO14" ca="1">IFERROR(IF(ISNA($A14),NA(),INDEX(BD$3:BD$2000,_xlfn.XMATCH(100,AK$3:AK$2000,1,1)+ROW()-ROW($A$3))-0), NA())</f>
        <v>117.42857142857143</v>
      </c>
      <c r="EP14" s="1">
        <f t="shared" si="73"/>
        <v>3.2142755907632523</v>
      </c>
      <c r="EQ14" s="1">
        <f t="shared" si="74"/>
        <v>87</v>
      </c>
      <c r="ER14" s="1">
        <f t="shared" si="75"/>
        <v>2.9871240665373833</v>
      </c>
      <c r="ES14" s="1" cm="1">
        <f t="array" ref="ES14">IFERROR(IF(OR(ISNA($A14),INDEX(International!C$3:C$2000,_xlfn.XMATCH(100,International!C$3:C$2000,1,1)+ROW()-ROW($A$3))=""),NA(),INDEX(International!C$3:C$2000,_xlfn.XMATCH(100,International!C$3:C$2000,1,1)+ROW()-ROW($A$3))), NA())</f>
        <v>1243</v>
      </c>
      <c r="ET14" s="1" cm="1">
        <f t="array" aca="1" ref="ET14" ca="1">IFERROR(IF(ISNA($A14),NA(),INDEX(International!E$3:E$2000,_xlfn.XMATCH(100,International!C$3:C$2000,1,1)+ROW()-ROW($A$3))-0), NA())</f>
        <v>139.42857142857142</v>
      </c>
      <c r="EU14" s="1">
        <f t="shared" si="76"/>
        <v>3.0255069006831694</v>
      </c>
      <c r="EV14" s="1">
        <f t="shared" si="77"/>
        <v>103</v>
      </c>
      <c r="EW14" s="1">
        <f t="shared" si="78"/>
        <v>4.3013218975781644</v>
      </c>
      <c r="EX14" s="1" cm="1">
        <f t="array" ref="EX14">IFERROR(IF(OR(ISNA($A14),INDEX(International!G$3:G$2000,_xlfn.XMATCH(100,International!G$3:G$2000,1,1)+ROW()-ROW($A$3))=""),NA(),INDEX(International!G$3:G$2000,_xlfn.XMATCH(100,International!G$3:G$2000,1,1)+ROW()-ROW($A$3))-0), NA())</f>
        <v>1326</v>
      </c>
      <c r="EY14" s="1" cm="1">
        <f t="array" aca="1" ref="EY14" ca="1">IFERROR(IF(ISNA($A14),NA(),INDEX(International!I$3:I$2000,_xlfn.XMATCH(100,International!G$3:G$2000,1,1)+ROW()-ROW($A$3))-0), NA())</f>
        <v>71.285714285714292</v>
      </c>
      <c r="EZ14" s="1">
        <f t="shared" si="79"/>
        <v>2.9498454904461942</v>
      </c>
      <c r="FA14" s="1">
        <f t="shared" si="80"/>
        <v>96</v>
      </c>
      <c r="FB14" s="1">
        <f t="shared" si="81"/>
        <v>12.59550363119075</v>
      </c>
      <c r="FC14" s="1" cm="1">
        <f t="array" ref="FC14">IFERROR(IF(OR(ISNA($A14),INDEX(International!K$3:K$2000,_xlfn.XMATCH(100,International!K$3:K$2000,1,1)+ROW()-ROW($A$3))=""),NA(),INDEX(International!K$3:K$2000,_xlfn.XMATCH(100,International!K$3:K$2000,1,1)+ROW()-ROW($A$3))), NA())</f>
        <v>2281</v>
      </c>
      <c r="FD14" s="1" cm="1">
        <f t="array" aca="1" ref="FD14" ca="1">IFERROR(IF(ISNA($A14),NA(),INDEX(International!M$3:M$2000,_xlfn.XMATCH(100,International!K$3:K$2000,1,1)+ROW()-ROW($A$3))-0), NA())</f>
        <v>285.14285714285717</v>
      </c>
      <c r="FE14" s="1">
        <f t="shared" si="82"/>
        <v>2.4381623611619005</v>
      </c>
      <c r="FF14" s="1">
        <f t="shared" si="83"/>
        <v>198</v>
      </c>
      <c r="FG14" s="1">
        <f t="shared" si="84"/>
        <v>2.8204700467754584</v>
      </c>
      <c r="FH14" s="1" cm="1">
        <f t="array" ref="FH14">IFERROR(IF(OR(ISNA($A14),INDEX(International!O$3:O$2000,_xlfn.XMATCH(100,International!O$3:O$2000,1,1)+ROW()-ROW($A$3))=""),NA(),INDEX(International!O$3:O$2000,_xlfn.XMATCH(100,International!O$3:O$2000,1,1)+ROW()-ROW($A$3))-0), NA())</f>
        <v>3858</v>
      </c>
      <c r="FI14" s="1" cm="1">
        <f t="array" aca="1" ref="FI14" ca="1">IFERROR(IF(ISNA($A14),NA(),INDEX(International!Q$3:Q$2000,_xlfn.XMATCH(100,International!O$3:O$2000,1,1)+ROW()-ROW($A$3))-0), NA())</f>
        <v>457.57142857142856</v>
      </c>
      <c r="FJ14" s="1">
        <f t="shared" si="85"/>
        <v>2.0873731759692586</v>
      </c>
      <c r="FK14" s="1">
        <f t="shared" si="86"/>
        <v>336</v>
      </c>
      <c r="FL14" s="1">
        <f t="shared" si="87"/>
        <v>3.1180499405270914</v>
      </c>
      <c r="FM14" s="1" cm="1">
        <f t="array" ref="FM14">IFERROR(IF(OR(ISNA($A14),INDEX(International!S$3:S$2000,_xlfn.XMATCH(100,International!S$3:S$2000,1,1)+ROW()-ROW($A$3))=""),NA(),INDEX(International!S$3:S$2000,_xlfn.XMATCH(100,International!S$3:S$2000,1,1)+ROW()-ROW($A$3))-0), NA())</f>
        <v>4335</v>
      </c>
      <c r="FN14" s="1" cm="1">
        <f t="array" aca="1" ref="FN14" ca="1">IFERROR(IF(ISNA($A14),NA(),INDEX(International!U$3:U$2000,_xlfn.XMATCH(100,International!S$3:S$2000,1,1)+ROW()-ROW($A$3))-0), NA())</f>
        <v>500.28571428571428</v>
      </c>
      <c r="FO14" s="1">
        <f t="shared" si="88"/>
        <v>2.0228173471881914</v>
      </c>
      <c r="FP14" s="1">
        <f t="shared" si="89"/>
        <v>384</v>
      </c>
      <c r="FQ14" s="1">
        <f t="shared" si="90"/>
        <v>4.6611889343938016</v>
      </c>
      <c r="FR14" s="1" cm="1">
        <f t="array" ref="FR14">IFERROR(IF(OR(ISNA($A14),INDEX(International!W$3:W$2000,_xlfn.XMATCH(100,International!W$3:W$2000,1,1)+ROW()-ROW($A$3))=""),NA(),INDEX(International!W$3:W$2000,_xlfn.XMATCH(100,International!W$3:W$2000,1,1)+ROW()-ROW($A$3))-0), NA())</f>
        <v>178</v>
      </c>
      <c r="FS14" s="1" cm="1">
        <f t="array" aca="1" ref="FS14" ca="1">IFERROR(IF(ISNA($A14),NA(),INDEX(International!Y$3:Y$2000,_xlfn.XMATCH(100,International!W$3:W$2000,1,1)+ROW()-ROW($A$3))-0), NA())</f>
        <v>9.7142857142857135</v>
      </c>
      <c r="FT14" s="1">
        <f t="shared" si="91"/>
        <v>13.223104870909056</v>
      </c>
      <c r="FU14" s="1">
        <f t="shared" si="92"/>
        <v>6</v>
      </c>
      <c r="FV14" s="1">
        <f t="shared" si="93"/>
        <v>6.5017250083321763</v>
      </c>
      <c r="FW14" s="1" cm="1">
        <f t="array" ref="FW14">IFERROR(IF(OR(ISNA($A14),INDEX(International!AA$3:AA$2000,_xlfn.XMATCH(100,International!AA$3:AA$2000,1,1)+ROW()-ROW($A$3))=""),NA(),INDEX(International!AA$3:AA$2000,_xlfn.XMATCH(100,International!AA$3:AA$2000,1,1)+ROW()-ROW($A$3))-0), NA())</f>
        <v>1543</v>
      </c>
      <c r="FX14" s="1" cm="1">
        <f t="array" aca="1" ref="FX14" ca="1">IFERROR(IF(ISNA($A14),NA(),INDEX(International!AC$3:AC$2000,_xlfn.XMATCH(100,International!AA$3:AA$2000,1,1)+ROW()-ROW($A$3))-0), NA())</f>
        <v>174.57142857142858</v>
      </c>
      <c r="FY14" s="1">
        <f t="shared" si="94"/>
        <v>2.7864564943170826</v>
      </c>
      <c r="FZ14" s="1">
        <f t="shared" si="95"/>
        <v>129</v>
      </c>
      <c r="GA14" s="1">
        <f t="shared" si="96"/>
        <v>2.2898793143891516</v>
      </c>
      <c r="GB14" s="1" cm="1">
        <f t="array" ref="GB14">IFERROR(IF(OR(ISNA($A14),INDEX(International!AE$3:AE$2000,_xlfn.XMATCH(100,International!AE$3:AE$2000,1,1)+ROW()-ROW($A$3))=""),NA(),INDEX(International!AE$3:AE$2000,_xlfn.XMATCH(100,International!AE$3:AE$2000,1,1)+ROW()-ROW($A$3))-0), NA())</f>
        <v>2729</v>
      </c>
      <c r="GC14" s="1" cm="1">
        <f t="array" aca="1" ref="GC14" ca="1">IFERROR(IF(ISNA($A14),NA(),INDEX(International!AG$3:AG$2000,_xlfn.XMATCH(100,International!AE$3:AE$2000,1,1)+ROW()-ROW($A$3))-0), NA())</f>
        <v>332.28571428571428</v>
      </c>
      <c r="GD14" s="1">
        <f t="shared" si="97"/>
        <v>2.3059344006134745</v>
      </c>
      <c r="GE14" s="1">
        <f t="shared" si="98"/>
        <v>237</v>
      </c>
      <c r="GF14" s="1">
        <f t="shared" si="99"/>
        <v>3.0923120904645769</v>
      </c>
    </row>
    <row r="15" spans="1:188" x14ac:dyDescent="0.2">
      <c r="A15" s="4">
        <f>IF(OR(Daily!$A15="",Daily!$B15="*"),NA(),Daily!A15)</f>
        <v>43866</v>
      </c>
      <c r="B15" s="1">
        <f>IF(_xlfn.IFNA($A15,"")="","",Daily!C15+IF(ROW()&gt;ROW($A$3),B14,0))</f>
        <v>0</v>
      </c>
      <c r="C15" s="1">
        <f>IF(_xlfn.IFNA($A15,"")="","",Daily!D15+IF(ROW()&gt;ROW($A$3),C14,0))</f>
        <v>0</v>
      </c>
      <c r="D15" s="1">
        <f>IF(_xlfn.IFNA($A15,"")="","",Daily!E15+IF(ROW()&gt;ROW($A$3),D14,0))</f>
        <v>0</v>
      </c>
      <c r="E15" s="1">
        <f t="shared" si="22"/>
        <v>0</v>
      </c>
      <c r="F15" s="1">
        <f>IF(_xlfn.IFNA($A15,"")="","",Daily!F15+IF(ROW()&gt;ROW($A$3),F14,0))</f>
        <v>4</v>
      </c>
      <c r="G15" s="1">
        <f>IF(_xlfn.IFNA($A15,"")="","",Daily!G15+IF(ROW()&gt;ROW($A$3),G14,0))</f>
        <v>3</v>
      </c>
      <c r="H15" s="1">
        <f>IF(_xlfn.IFNA($A15,"")="","",Daily!H15+IF(ROW()&gt;ROW($A$3),H14,0))</f>
        <v>1</v>
      </c>
      <c r="I15" s="1">
        <f t="shared" si="23"/>
        <v>0</v>
      </c>
      <c r="J15" s="1">
        <f>IF(_xlfn.IFNA($A15,"")="","",Daily!I15+IF(ROW()&gt;ROW($A$3),J14,0))</f>
        <v>1</v>
      </c>
      <c r="K15" s="1">
        <f>IF(_xlfn.IFNA($A15,"")="","",Daily!J15+IF(ROW()&gt;ROW($A$3),K14,0))</f>
        <v>0</v>
      </c>
      <c r="L15" s="1">
        <f>IF(_xlfn.IFNA($A15,"")="","",Daily!K15+IF(ROW()&gt;ROW($A$3),L14,0))</f>
        <v>0</v>
      </c>
      <c r="M15" s="1">
        <f t="shared" si="24"/>
        <v>1</v>
      </c>
      <c r="N15" s="1">
        <f>IF(_xlfn.IFNA($A15,"")="","",Daily!L15+IF(ROW()&gt;ROW($A$3),N14,0))</f>
        <v>4</v>
      </c>
      <c r="O15" s="1">
        <f>IF(_xlfn.IFNA($A15,"")="","",Daily!M15+IF(ROW()&gt;ROW($A$3),O14,0))</f>
        <v>0</v>
      </c>
      <c r="P15" s="1">
        <f>IF(_xlfn.IFNA($A15,"")="","",Daily!N15+IF(ROW()&gt;ROW($A$3),P14,0))</f>
        <v>0</v>
      </c>
      <c r="Q15" s="1">
        <f t="shared" si="25"/>
        <v>4</v>
      </c>
      <c r="R15" s="1">
        <f>IF(_xlfn.IFNA($A15,"")="","",Daily!O15+IF(ROW()&gt;ROW($A$3),R14,0))</f>
        <v>2</v>
      </c>
      <c r="S15" s="1">
        <f>IF(_xlfn.IFNA($A15,"")="","",Daily!P15+IF(ROW()&gt;ROW($A$3),S14,0))</f>
        <v>0</v>
      </c>
      <c r="T15" s="1">
        <f>IF(_xlfn.IFNA($A15,"")="","",Daily!Q15+IF(ROW()&gt;ROW($A$3),T14,0))</f>
        <v>0</v>
      </c>
      <c r="U15" s="1">
        <f t="shared" si="26"/>
        <v>2</v>
      </c>
      <c r="V15" s="1">
        <f>IF(_xlfn.IFNA($A15,"")="","",Daily!R15+IF(ROW()&gt;ROW($A$3),V14,0))</f>
        <v>0</v>
      </c>
      <c r="W15" s="1">
        <f>IF(_xlfn.IFNA($A15,"")="","",Daily!S15+IF(ROW()&gt;ROW($A$3),W14,0))</f>
        <v>0</v>
      </c>
      <c r="X15" s="1">
        <f>IF(_xlfn.IFNA($A15,"")="","",Daily!T15+IF(ROW()&gt;ROW($A$3),X14,0))</f>
        <v>0</v>
      </c>
      <c r="Y15" s="1">
        <f t="shared" si="27"/>
        <v>0</v>
      </c>
      <c r="Z15" s="1">
        <f>IF(_xlfn.IFNA($A15,"")="","",Daily!U15+IF(ROW()&gt;ROW($A$3),Z14,0))</f>
        <v>4</v>
      </c>
      <c r="AA15" s="1">
        <f>IF(_xlfn.IFNA($A15,"")="","",Daily!V15+IF(ROW()&gt;ROW($A$3),AA14,0))</f>
        <v>0</v>
      </c>
      <c r="AB15" s="1">
        <f>IF(_xlfn.IFNA($A15,"")="","",Daily!W15+IF(ROW()&gt;ROW($A$3),AB14,0))</f>
        <v>0</v>
      </c>
      <c r="AC15" s="1">
        <f t="shared" si="28"/>
        <v>4</v>
      </c>
      <c r="AD15" s="1">
        <f>IF(_xlfn.IFNA($A15,"")="","",Daily!X15+IF(ROW()&gt;ROW($A$3),AD14,0))</f>
        <v>0</v>
      </c>
      <c r="AE15" s="1">
        <f>IF(_xlfn.IFNA($A15,"")="","",Daily!Y15+IF(ROW()&gt;ROW($A$3),AE14,0))</f>
        <v>0</v>
      </c>
      <c r="AF15" s="1">
        <f>IF(_xlfn.IFNA($A15,"")="","",Daily!Z15+IF(ROW()&gt;ROW($A$3),AF14,0))</f>
        <v>0</v>
      </c>
      <c r="AG15" s="1">
        <f t="shared" si="29"/>
        <v>0</v>
      </c>
      <c r="AH15" s="1">
        <f>IF(_xlfn.IFNA($A15,"")="","",Daily!C15+Daily!F15+Daily!I15+Daily!O15+Daily!L15+Daily!R15+Daily!X15+Daily!U15)</f>
        <v>2</v>
      </c>
      <c r="AI15" s="1">
        <f>IF(_xlfn.IFNA($A15,"")="","",Daily!D15+Daily!G15+Daily!J15+Daily!P15+Daily!M15+Daily!S15+Daily!Y15+Daily!V15+Daily!AA15)</f>
        <v>0</v>
      </c>
      <c r="AJ15" s="1">
        <f>IF(_xlfn.IFNA($A15,"")="","",Daily!E15+Daily!H15+Daily!K15+Daily!Q15+Daily!N15+Daily!T15+Daily!Z15+Daily!W15)</f>
        <v>0</v>
      </c>
      <c r="AK15" s="1">
        <f t="shared" si="30"/>
        <v>15</v>
      </c>
      <c r="AL15" s="1">
        <f t="shared" si="31"/>
        <v>3</v>
      </c>
      <c r="AM15" s="1">
        <f t="shared" si="32"/>
        <v>1</v>
      </c>
      <c r="AN15" s="7">
        <f t="shared" si="33"/>
        <v>2</v>
      </c>
      <c r="AO15" s="1">
        <f t="shared" si="34"/>
        <v>11</v>
      </c>
      <c r="AP15" s="1">
        <f t="shared" si="35"/>
        <v>11</v>
      </c>
      <c r="AQ15" s="1">
        <f t="shared" si="36"/>
        <v>0</v>
      </c>
      <c r="AR15" s="1">
        <f t="shared" si="37"/>
        <v>0</v>
      </c>
      <c r="AS15" s="1">
        <f t="shared" si="38"/>
        <v>11</v>
      </c>
      <c r="AT15" s="10">
        <f t="shared" si="39"/>
        <v>0.25</v>
      </c>
      <c r="AU15" s="10">
        <f t="shared" si="40"/>
        <v>0.75</v>
      </c>
      <c r="AV15" s="10">
        <f t="shared" si="41"/>
        <v>0</v>
      </c>
      <c r="AW15" s="10">
        <f t="shared" si="42"/>
        <v>0.26666666666666666</v>
      </c>
      <c r="AX15" s="10">
        <f t="shared" si="43"/>
        <v>6.6666666666666666E-2</v>
      </c>
      <c r="AY15" s="10">
        <f t="shared" si="44"/>
        <v>0.26666666666666666</v>
      </c>
      <c r="AZ15" s="10">
        <f t="shared" si="45"/>
        <v>0.13333333333333333</v>
      </c>
      <c r="BA15" s="10">
        <f t="shared" si="46"/>
        <v>0</v>
      </c>
      <c r="BB15" s="10">
        <f t="shared" si="47"/>
        <v>0.26666666666666666</v>
      </c>
      <c r="BC15" s="10">
        <f t="shared" si="48"/>
        <v>0</v>
      </c>
      <c r="BD15" s="8">
        <f t="shared" ca="1" si="49"/>
        <v>1.1428571428571428</v>
      </c>
      <c r="BE15" s="9">
        <f t="shared" ca="1" si="50"/>
        <v>8</v>
      </c>
      <c r="BF15" s="10">
        <f t="shared" si="51"/>
        <v>0.15384615384615385</v>
      </c>
      <c r="BG15" s="10">
        <f t="shared" si="52"/>
        <v>1</v>
      </c>
      <c r="BH15" s="1">
        <f t="shared" si="53"/>
        <v>25</v>
      </c>
      <c r="BI15" s="1">
        <f t="shared" si="54"/>
        <v>7</v>
      </c>
      <c r="BJ15" s="8">
        <f>IF(_xlfn.IFNA($A15,"")="","",AK15/(Configuration!$B$1/1000000))</f>
        <v>0.59138237601668486</v>
      </c>
      <c r="BK15" s="1">
        <f>IF(OR(_xlfn.IFNA($A15,"")="", ROW()&lt;=ROW($A$3),MAX(International!$C$3:$C$2000)&lt;$AK15),"",$A15-_xlfn.XLOOKUP($AK15,International!$C$3:$C$2000,International!$A$3:$A$2000,NA(),1,1))</f>
        <v>-28</v>
      </c>
      <c r="BL15" s="1">
        <f>IF(OR(_xlfn.IFNA($A15,"")="", ROW()&lt;=ROW($A$3),MAX(International!$D$3:$D$2000)&lt;$BJ15),"",$A15-_xlfn.XLOOKUP($BJ15,International!$D$3:$D$2000,International!$A$3:$A$2000,NA(),1,1))</f>
        <v>-26</v>
      </c>
      <c r="BM15" s="1">
        <f>IF(OR(_xlfn.IFNA($A15,"")="", ROW()&lt;=ROW($A$3),MAX(International!$G$3:$G$2000)&lt;$AK15),"",$A15-_xlfn.XLOOKUP($AK15,International!$G$3:$G$2000,International!$A$3:$A$2000,NA(),1,1))</f>
        <v>-30</v>
      </c>
      <c r="BN15" s="1">
        <f>IF(OR(_xlfn.IFNA($A15,"")="", ROW()&lt;=ROW($A$3),MAX(International!$H$3:$H$2000)&lt;$BJ15),"",$A15-_xlfn.XLOOKUP($BJ15,International!$H$3:$H$2000,International!$A$3:$A$2000,NA(),1,1))</f>
        <v>-25</v>
      </c>
      <c r="BO15" s="1">
        <f>IF(OR(_xlfn.IFNA($A15,"")="", ROW()&lt;=ROW($A$3),MAX(International!$K$3:$K$2000)&lt;$AK15),"",$A15-_xlfn.XLOOKUP($AK15,International!$K$3:$K$2000,International!$A$3:$A$2000,NA(),1,1))</f>
        <v>-21</v>
      </c>
      <c r="BP15" s="1">
        <f>IF(OR(_xlfn.IFNA($A15,"")="", ROW()&lt;=ROW($A$3),MAX(International!$L$3:$L$2000)&lt;$BJ15),"",$A15-_xlfn.XLOOKUP($BJ15,International!$L$3:$L$2000,International!$A$3:$A$2000,NA(),1,1))</f>
        <v>-23</v>
      </c>
      <c r="BQ15" s="1">
        <f>IF(OR(_xlfn.IFNA($A15,"")="", ROW()&lt;=ROW($A$3),MAX(International!$O$3:$O$2000)&lt;$AK15),"",$A15-_xlfn.XLOOKUP($AK15,International!$O$3:$O$2000,International!$A$3:$A$2000,NA(),1,1))</f>
        <v>-16</v>
      </c>
      <c r="BR15" s="1">
        <f>IF(OR(_xlfn.IFNA($A15,"")="", ROW()&lt;=ROW($A$3),MAX(International!$P$3:$P$2000)&lt;$BJ15),"",$A15-_xlfn.XLOOKUP($BJ15,International!$P$3:$P$2000,International!$A$3:$A$2000,NA(),1,1))</f>
        <v>-17</v>
      </c>
      <c r="BS15" s="1">
        <f>IF(OR(_xlfn.IFNA($A15,"")="", ROW()&lt;=ROW($A$3),MAX(International!$S$3:$S$2000)&lt;$AK15),"",$A15-_xlfn.XLOOKUP($AK15,International!$S$3:$S$2000,International!$A$3:$A$2000,NA(),1,1))</f>
        <v>3</v>
      </c>
      <c r="BT15" s="1">
        <f>IF(OR(_xlfn.IFNA($A15,"")="", ROW()&lt;=ROW($A$3),MAX(International!$T$3:$T$2000)&lt;$BJ15),"",$A15-_xlfn.XLOOKUP($BJ15,International!$T$3:$T$2000,International!$A$3:$A$2000,NA(),1,1))</f>
        <v>-13</v>
      </c>
      <c r="BU15" s="1">
        <f>IF(OR(_xlfn.IFNA($A15,"")="", ROW()&lt;=ROW($A$3),MAX(International!$W$3:$W$2000)&lt;$AK15),"",$A15-_xlfn.XLOOKUP($AK15,International!$W$3:$W$2000,International!$A$3:$A$2000,NA(),1,1))</f>
        <v>4</v>
      </c>
      <c r="BV15" s="1">
        <f>IF(OR(_xlfn.IFNA($A15,"")="", ROW()&lt;=ROW($A$3),MAX(International!$X$3:$X$2000)&lt;$BJ15),"",$A15-_xlfn.XLOOKUP($BJ15,International!$X$3:$X$2000,International!$A$3:$A$2000,NA(),1,1))</f>
        <v>10</v>
      </c>
      <c r="BW15" s="1">
        <f>IF(OR(_xlfn.IFNA($A15,"")="", ROW()&lt;=ROW($A$3),MAX(International!$AA$3:$AA$2000)&lt;$AK15),"",$A15-_xlfn.XLOOKUP($AK15,International!$AA$3:$AA$2000,International!$A$3:$A$2000,NA(),1,1))</f>
        <v>-22</v>
      </c>
      <c r="BX15" s="1">
        <f>IF(OR(_xlfn.IFNA($A15,"")="", ROW()&lt;=ROW($A$3),MAX(International!$AB$3:$AB$2000)&lt;$BJ15),"",$A15-_xlfn.XLOOKUP($BJ15,International!$AB$3:$AB$2000,International!$A$3:$A$2000,NA(),1,1))</f>
        <v>-26</v>
      </c>
      <c r="BY15" s="1">
        <f>IF(OR(_xlfn.IFNA($A15,"")="", ROW()&lt;=ROW($A$3),MAX(International!$AE$3:$AE$2000)&lt;$AK15),"",$A15-_xlfn.XLOOKUP($AK15,International!$AE$3:$AE$2000,International!$A$3:$A$2000,NA(),1,1))</f>
        <v>-16</v>
      </c>
      <c r="BZ15" s="1">
        <f>IF(OR(_xlfn.IFNA($A15,"")="", ROW()&lt;=ROW($A$3),MAX(International!$AF$3:$AF$2000)&lt;$BJ15),"",$A15-_xlfn.XLOOKUP($BJ15,International!$AF$3:$AF$2000,International!$A$3:$A$2000,NA(),1,1))</f>
        <v>-29</v>
      </c>
      <c r="CA15" s="1" t="e">
        <f t="shared" si="55"/>
        <v>#N/A</v>
      </c>
      <c r="CB15" s="1" t="e">
        <f t="shared" si="0"/>
        <v>#N/A</v>
      </c>
      <c r="CC15" s="1" t="e">
        <f t="shared" si="1"/>
        <v>#N/A</v>
      </c>
      <c r="CD15" s="1" t="e">
        <f t="shared" si="2"/>
        <v>#N/A</v>
      </c>
      <c r="CE15" s="1" t="e">
        <f t="shared" si="3"/>
        <v>#N/A</v>
      </c>
      <c r="CF15" s="1" t="e">
        <f t="shared" si="4"/>
        <v>#N/A</v>
      </c>
      <c r="CG15" s="1" t="e">
        <f t="shared" si="5"/>
        <v>#N/A</v>
      </c>
      <c r="CH15" s="1" t="e">
        <f t="shared" si="6"/>
        <v>#N/A</v>
      </c>
      <c r="CI15" s="1" t="e">
        <f t="shared" si="7"/>
        <v>#N/A</v>
      </c>
      <c r="CJ15" s="1" t="e">
        <f t="shared" si="8"/>
        <v>#N/A</v>
      </c>
      <c r="CK15" s="1" t="e">
        <f t="shared" si="56"/>
        <v>#N/A</v>
      </c>
      <c r="CL15" s="1" t="e">
        <f t="shared" si="9"/>
        <v>#N/A</v>
      </c>
      <c r="CM15" s="1" t="e">
        <f>IF(OR(ISNA($A15),$AK15&lt;100),NA(),IF($CA15=0,0,FLOOR((CK15-_xlfn.XLOOKUP(_xlfn.AGGREGATE(5,6,$CA$3:$CA1966),$CA$3:$CA$2000,CK$3:CK$2000,1,1))/_xlfn.XLOOKUP($CA15,$CA$3:$CA$2000,$CA$3:$CA$2000,1,1), 1)))</f>
        <v>#N/A</v>
      </c>
      <c r="CN15" s="1" t="e">
        <f t="shared" si="57"/>
        <v>#N/A</v>
      </c>
      <c r="CO15" s="1" t="e" cm="1">
        <f t="array" ref="CO15">IFERROR(IF(OR(ISNA($A15),$AK15&lt;100,INDEX(International!C$3:C$2000,_xlfn.XMATCH(100,International!C$3:C$2000,1,1)+$CA15)=""),NA(),INDEX(International!C$3:C$2000,_xlfn.XMATCH(100,International!C$3:C$2000,1,1)+$CA15)), NA())</f>
        <v>#N/A</v>
      </c>
      <c r="CP15" s="1" t="e">
        <f t="shared" si="11"/>
        <v>#N/A</v>
      </c>
      <c r="CQ15" s="1" t="e">
        <f>IF(OR(ISNA($A15),$AK15&lt;100),NA(),IF($CA15=0,0,FLOOR((CO15-_xlfn.XLOOKUP(_xlfn.AGGREGATE(5,6,$CA$3:$CA1966),$CA$3:$CA$2000,CO$3:CO$2000,1,1))/_xlfn.XLOOKUP($CA15,$CA$3:$CA$2000,$CA$3:$CA$2000,1,1), 1)))</f>
        <v>#N/A</v>
      </c>
      <c r="CR15" s="1" t="e">
        <f t="shared" si="58"/>
        <v>#N/A</v>
      </c>
      <c r="CS15" s="1" t="e" cm="1">
        <f t="array" ref="CS15">IFERROR(IF(OR(ISNA($A15),$AK15&lt;100,INDEX(International!G$3:G$2000,_xlfn.XMATCH(100,International!G$3:G$2000,1,1)+$CA15)=""),NA(),INDEX(International!G$3:G$2000,_xlfn.XMATCH(100,International!G$3:G$2000,1,1)+$CA15)), NA())</f>
        <v>#N/A</v>
      </c>
      <c r="CT15" s="1" t="e">
        <f t="shared" si="13"/>
        <v>#N/A</v>
      </c>
      <c r="CU15" s="1" t="e">
        <f>IF(OR(ISNA($A15),$AK15&lt;100),NA(),IF($CA15=0,0,FLOOR((CS15-_xlfn.XLOOKUP(_xlfn.AGGREGATE(5,6,$CA$3:$CA1966),$CA$3:$CA$2000,CS$3:CS$2000,1,1))/_xlfn.XLOOKUP($CA15,$CA$3:$CA$2000,$CA$3:$CA$2000,1,1), 1)))</f>
        <v>#N/A</v>
      </c>
      <c r="CV15" s="1" t="e">
        <f t="shared" si="59"/>
        <v>#N/A</v>
      </c>
      <c r="CW15" s="1" t="e" cm="1">
        <f t="array" ref="CW15">IFERROR(IF(OR(ISNA($A15),$AK15&lt;100,INDEX(International!K$3:K$2000,_xlfn.XMATCH(100,International!K$3:K$2000,1,1)+$CA15)=""),NA(),INDEX(International!K$3:K$2000,_xlfn.XMATCH(100,International!K$3:K$2000,1,1)+$CA15)), NA())</f>
        <v>#N/A</v>
      </c>
      <c r="CX15" s="1" t="e">
        <f t="shared" si="14"/>
        <v>#N/A</v>
      </c>
      <c r="CY15" s="1" t="e">
        <f>IF(OR(ISNA($A15),$AK15&lt;100),NA(),IF($CA15=0,0,FLOOR((CW15-_xlfn.XLOOKUP(_xlfn.AGGREGATE(5,6,$CA$3:$CA1966),$CA$3:$CA$2000,CW$3:CW$2000,1,1))/_xlfn.XLOOKUP($CA15,$CA$3:$CA$2000,$CA$3:$CA$2000,1,1), 1)))</f>
        <v>#N/A</v>
      </c>
      <c r="CZ15" s="1" t="e">
        <f t="shared" si="60"/>
        <v>#N/A</v>
      </c>
      <c r="DA15" s="1" t="e" cm="1">
        <f t="array" ref="DA15">IFERROR(IF(OR(ISNA($A15),$AK15&lt;100,INDEX(International!O$3:O$2000,_xlfn.XMATCH(100,International!O$3:O$2000,1,1)+$CA15)=""),NA(),INDEX(International!O$3:O$2000,_xlfn.XMATCH(100,International!O$3:O$2000,1,1)+$CA15)), NA())</f>
        <v>#N/A</v>
      </c>
      <c r="DB15" s="1" t="e">
        <f t="shared" si="15"/>
        <v>#N/A</v>
      </c>
      <c r="DC15" s="1" t="e">
        <f>IF(OR(ISNA($A15),$AK15&lt;100),NA(),IF($CA15=0,0,FLOOR((DA15-_xlfn.XLOOKUP(_xlfn.AGGREGATE(5,6,$CA$3:$CA1966),$CA$3:$CA$2000,DA$3:DA$2000,1,1))/_xlfn.XLOOKUP($CA15,$CA$3:$CA$2000,$CA$3:$CA$2000,1,1), 1)))</f>
        <v>#N/A</v>
      </c>
      <c r="DD15" s="1" t="e">
        <f t="shared" si="61"/>
        <v>#N/A</v>
      </c>
      <c r="DE15" s="1" t="e" cm="1">
        <f t="array" ref="DE15">IFERROR(IF(OR(ISNA($A15),$AK15&lt;100,INDEX(International!S$3:S$2000,_xlfn.XMATCH(100,International!S$3:S$2000,1,1)+$CA15)=""),NA(),INDEX(International!S$3:S$2000,_xlfn.XMATCH(100,International!S$3:S$2000,1,1)+$CA15)), NA())</f>
        <v>#N/A</v>
      </c>
      <c r="DF15" s="1" t="e">
        <f t="shared" si="16"/>
        <v>#N/A</v>
      </c>
      <c r="DG15" s="1" t="e">
        <f>IF(OR(ISNA($A15),$AK15&lt;100),NA(),IF($CA15=0,0,FLOOR((DE15-_xlfn.XLOOKUP(_xlfn.AGGREGATE(5,6,$CA$3:$CA1966),$CA$3:$CA$2000,DE$3:DE$2000,1,1))/_xlfn.XLOOKUP($CA15,$CA$3:$CA$2000,$CA$3:$CA$2000,1,1), 1)))</f>
        <v>#N/A</v>
      </c>
      <c r="DH15" s="1" t="e">
        <f t="shared" si="62"/>
        <v>#N/A</v>
      </c>
      <c r="DI15" s="1" t="e" cm="1">
        <f t="array" ref="DI15">IFERROR(IF(OR(ISNA($A15),$AK15&lt;100,INDEX(International!W$3:W$2000,_xlfn.XMATCH(100,International!W$3:W$2000,1,1)+$CA15)=""),NA(),INDEX(International!W$3:W$2000,_xlfn.XMATCH(100,International!W$3:W$2000,1,1)+$CA15)), NA())</f>
        <v>#N/A</v>
      </c>
      <c r="DJ15" s="1" t="e">
        <f t="shared" si="17"/>
        <v>#N/A</v>
      </c>
      <c r="DK15" s="1" t="e">
        <f>IF(OR(ISNA($A15),$AK15&lt;100),NA(),IF($CA15=0,0,FLOOR((DI15-_xlfn.XLOOKUP(_xlfn.AGGREGATE(5,6,$CA$3:$CA1966),$CA$3:$CA$2000,DI$3:DI$2000,1,1))/_xlfn.XLOOKUP($CA15,$CA$3:$CA$2000,$CA$3:$CA$2000,1,1), 1)))</f>
        <v>#N/A</v>
      </c>
      <c r="DL15" s="1" t="e">
        <f t="shared" si="63"/>
        <v>#N/A</v>
      </c>
      <c r="DM15" s="1" t="e" cm="1">
        <f t="array" ref="DM15">IFERROR(IF(OR(ISNA($A15),$AK15&lt;100,INDEX(International!AA$3:AA$2000,_xlfn.XMATCH(100,International!AA$3:AA$2000,1,1)+$CA15)=""),NA(),INDEX(International!AA$3:AA$2000,_xlfn.XMATCH(100,International!AA$3:AA$2000,1,1)+$CA15)), NA())</f>
        <v>#N/A</v>
      </c>
      <c r="DN15" s="1" t="e">
        <f t="shared" si="18"/>
        <v>#N/A</v>
      </c>
      <c r="DO15" s="1" t="e">
        <f>IF(OR(ISNA($A15),$AK15&lt;100),NA(),IF($CA15=0,0,FLOOR((DM15-_xlfn.XLOOKUP(_xlfn.AGGREGATE(5,6,$CA$3:$CA1966),$CA$3:$CA$2000,DM$3:DM$2000,1,1))/_xlfn.XLOOKUP($CA15,$CA$3:$CA$2000,$CA$3:$CA$2000,1,1), 1)))</f>
        <v>#N/A</v>
      </c>
      <c r="DP15" s="1" t="e">
        <f t="shared" si="64"/>
        <v>#N/A</v>
      </c>
      <c r="DQ15" s="1" t="e" cm="1">
        <f t="array" ref="DQ15">IFERROR(IF(OR(ISNA($A15),$AK15&lt;100,INDEX(International!AE$3:AE$2000,_xlfn.XMATCH(100,International!AE$3:AE$2000,1,1)+$CA15)=""),NA(),INDEX(International!AE$3:AE$2000,_xlfn.XMATCH(100,International!AE$3:AE$2000,1,1)+$CA15)), NA())</f>
        <v>#N/A</v>
      </c>
      <c r="DR15" s="1" t="e">
        <f t="shared" si="19"/>
        <v>#N/A</v>
      </c>
      <c r="DS15" s="1" t="e">
        <f>IF(OR(ISNA($A15),$AK15&lt;100),NA(),IF($CA15=0,0,FLOOR((DQ15-_xlfn.XLOOKUP(_xlfn.AGGREGATE(5,6,$CA$3:$CA1966),$CA$3:$CA$2000,DQ$3:DQ$2000,1,1))/_xlfn.XLOOKUP($CA15,$CA$3:$CA$2000,$CA$3:$CA$2000,1,1), 1)))</f>
        <v>#N/A</v>
      </c>
      <c r="DT15" s="1" t="e">
        <f t="shared" si="65"/>
        <v>#N/A</v>
      </c>
      <c r="DU15" s="1">
        <f t="shared" si="20"/>
        <v>12</v>
      </c>
      <c r="DV15" s="1" cm="1">
        <f t="array" ref="DV15">IFERROR(IF(ISNA($A15),NA(),INDEX(B$3:B$2000,_xlfn.XMATCH(Configuration!$B$12,B$3:B$2000,1,1)+ROW()-ROW($A$3))-0), NA())</f>
        <v>104</v>
      </c>
      <c r="DW15" s="1" cm="1">
        <f t="array" ref="DW15">IFERROR(IF(ISNA($A15),NA(),INDEX(F$3:F$2000,_xlfn.XMATCH(Configuration!$B$12,F$3:F$2000,1,1)+ROW()-ROW($A$3))-0), NA())</f>
        <v>1219</v>
      </c>
      <c r="DX15" s="1" t="e" cm="1">
        <f t="array" ref="DX15">IFERROR(IF(ISNA($A15),NA(),INDEX(J$3:J$2000,_xlfn.XMATCH(Configuration!$B$12,J$3:J$2000,1,1)+ROW()-ROW($A$3))-0), NA())</f>
        <v>#N/A</v>
      </c>
      <c r="DY15" s="1" cm="1">
        <f t="array" ref="DY15">IFERROR(IF(ISNA($A15),NA(),INDEX(N$3:N$2000,_xlfn.XMATCH(Configuration!$B$12,N$3:N$2000,1,1)+ROW()-ROW($A$3))-0), NA())</f>
        <v>743</v>
      </c>
      <c r="DZ15" s="1" cm="1">
        <f t="array" ref="DZ15">IFERROR(IF(ISNA($A15),NA(),INDEX(R$3:R$2000,_xlfn.XMATCH(Configuration!$B$12,R$3:R$2000,1,1)+ROW()-ROW($A$3))-0), NA())</f>
        <v>396</v>
      </c>
      <c r="EA15" s="1" cm="1">
        <f t="array" ref="EA15">IFERROR(IF(ISNA($A15),NA(),INDEX(V$3:V$2000,_xlfn.XMATCH(Configuration!$B$12,V$3:V$2000,1,1)+ROW()-ROW($A$3))-0), NA())</f>
        <v>200</v>
      </c>
      <c r="EB15" s="1" cm="1">
        <f t="array" ref="EB15">IFERROR(IF(ISNA($A15),NA(),INDEX(Z$3:Z$2000,_xlfn.XMATCH(Configuration!$B$12,Z$3:Z$2000,1,1)+ROW()-ROW($A$3))-0), NA())</f>
        <v>821</v>
      </c>
      <c r="EC15" s="1" cm="1">
        <f t="array" ref="EC15">IFERROR(IF(ISNA($A15),NA(),INDEX(AD$3:AD$2000,_xlfn.XMATCH(Configuration!$B$12,AD$3:AD$2000,1,1)+ROW()-ROW($A$3))-0), NA())</f>
        <v>422</v>
      </c>
      <c r="ED15" s="1">
        <f t="shared" si="21"/>
        <v>12</v>
      </c>
      <c r="EE15" s="1">
        <f t="shared" ca="1" si="66"/>
        <v>409600</v>
      </c>
      <c r="EF15" s="1">
        <f t="shared" ca="1" si="67"/>
        <v>6400</v>
      </c>
      <c r="EG15" s="1">
        <f t="shared" ca="1" si="68"/>
        <v>1600</v>
      </c>
      <c r="EH15" s="1">
        <f t="shared" ca="1" si="69"/>
        <v>800</v>
      </c>
      <c r="EI15" s="1">
        <f t="shared" ca="1" si="70"/>
        <v>526</v>
      </c>
      <c r="EJ15" s="1">
        <f t="shared" ca="1" si="71"/>
        <v>400</v>
      </c>
      <c r="EK15" s="1">
        <f t="shared" ca="1" si="72"/>
        <v>328</v>
      </c>
      <c r="EL15" s="1" cm="1">
        <f t="array" aca="1" ref="EL15" ca="1">IFERROR(IF(ISNA($ED15),NA(),IF(FLOOR((2^(($ED15+LOOKUP(2, 1/(ISNA(EP$3:EP$2000)+ISBLANK(EP$3:EP$300)-1),EP$3:EP$2000)*LOG(100)/LOG(2))/LOOKUP(2, 1/(ISNA(EP$3:EP$2000)+ISBLANK(EP$3:EP$300)-1),EP$3:EP$2000))),2)&gt;_xlfn.AGGREGATE(4,6,$EN$3:$GC$2000)+2000,NA(),FLOOR((2^(($ED15+LOOKUP(2, 1/(ISNA(EP$3:EP$2000)+ISBLANK(EP$3:EP$300)-1),EP$3:EP$2000)*LOG(100)/LOG(2))/LOOKUP(2, 1/(ISNA(EP$3:EP$2000)+ISBLANK(EP$3:EP$300)-1),EP$3:EP$2000))),2))),NA())</f>
        <v>190</v>
      </c>
      <c r="EM15" s="1" cm="1">
        <f t="array" ref="EM15">IF(ISNA($ED15),NA(),FLOOR(EN$3+(LOOKUP(2, 1/(ISNA(EN$3:EN$2000)+ISBLANK(EN$3:EN$300)-1),EN$3:EN$2000)-EN$3)/LOOKUP(2, 1/(ISNA(EN$3:EN$2000)+ISBLANK(EN$3:EN$300)-1),ED$3:ED$2000)*ED15, 1))</f>
        <v>1182</v>
      </c>
      <c r="EN15" s="1" cm="1">
        <f t="array" ref="EN15">IFERROR(IF(ISNA($A15),NA(),INDEX(AK$3:AK$2000,_xlfn.XMATCH(100,AK$3:AK$2000,1,1)+ROW()-ROW($A$3))-0), NA())</f>
        <v>1354</v>
      </c>
      <c r="EO15" s="1" cm="1">
        <f t="array" aca="1" ref="EO15" ca="1">IFERROR(IF(ISNA($A15),NA(),INDEX(BD$3:BD$2000,_xlfn.XMATCH(100,AK$3:AK$2000,1,1)+ROW()-ROW($A$3))-0), NA())</f>
        <v>150.71428571428572</v>
      </c>
      <c r="EP15" s="1">
        <f t="shared" si="73"/>
        <v>3.1922060511837702</v>
      </c>
      <c r="EQ15" s="1">
        <f t="shared" si="74"/>
        <v>103</v>
      </c>
      <c r="ER15" s="1">
        <f t="shared" si="75"/>
        <v>2.9680386774263936</v>
      </c>
      <c r="ES15" s="1" cm="1">
        <f t="array" ref="ES15">IFERROR(IF(OR(ISNA($A15),INDEX(International!C$3:C$2000,_xlfn.XMATCH(100,International!C$3:C$2000,1,1)+ROW()-ROW($A$3))=""),NA(),INDEX(International!C$3:C$2000,_xlfn.XMATCH(100,International!C$3:C$2000,1,1)+ROW()-ROW($A$3))), NA())</f>
        <v>1486</v>
      </c>
      <c r="ET15" s="1" cm="1">
        <f t="array" aca="1" ref="ET15" ca="1">IFERROR(IF(ISNA($A15),NA(),INDEX(International!E$3:E$2000,_xlfn.XMATCH(100,International!C$3:C$2000,1,1)+ROW()-ROW($A$3))-0), NA())</f>
        <v>167.42857142857142</v>
      </c>
      <c r="EU15" s="1">
        <f t="shared" si="76"/>
        <v>3.0821689199180926</v>
      </c>
      <c r="EV15" s="1">
        <f t="shared" si="77"/>
        <v>114</v>
      </c>
      <c r="EW15" s="1">
        <f t="shared" si="78"/>
        <v>3.8818697429093914</v>
      </c>
      <c r="EX15" s="1" cm="1">
        <f t="array" ref="EX15">IFERROR(IF(OR(ISNA($A15),INDEX(International!G$3:G$2000,_xlfn.XMATCH(100,International!G$3:G$2000,1,1)+ROW()-ROW($A$3))=""),NA(),INDEX(International!G$3:G$2000,_xlfn.XMATCH(100,International!G$3:G$2000,1,1)+ROW()-ROW($A$3))-0), NA())</f>
        <v>1395</v>
      </c>
      <c r="EY15" s="1" cm="1">
        <f t="array" aca="1" ref="EY15" ca="1">IFERROR(IF(ISNA($A15),NA(),INDEX(International!I$3:I$2000,_xlfn.XMATCH(100,International!G$3:G$2000,1,1)+ROW()-ROW($A$3))-0), NA())</f>
        <v>75.857142857142861</v>
      </c>
      <c r="EZ15" s="1">
        <f t="shared" si="79"/>
        <v>3.1560731702245848</v>
      </c>
      <c r="FA15" s="1">
        <f t="shared" si="80"/>
        <v>94</v>
      </c>
      <c r="FB15" s="1">
        <f t="shared" si="81"/>
        <v>13.664124179607825</v>
      </c>
      <c r="FC15" s="1" cm="1">
        <f t="array" ref="FC15">IFERROR(IF(OR(ISNA($A15),INDEX(International!K$3:K$2000,_xlfn.XMATCH(100,International!K$3:K$2000,1,1)+ROW()-ROW($A$3))=""),NA(),INDEX(International!K$3:K$2000,_xlfn.XMATCH(100,International!K$3:K$2000,1,1)+ROW()-ROW($A$3))), NA())</f>
        <v>2281</v>
      </c>
      <c r="FD15" s="1" cm="1">
        <f t="array" aca="1" ref="FD15" ca="1">IFERROR(IF(ISNA($A15),NA(),INDEX(International!M$3:M$2000,_xlfn.XMATCH(100,International!K$3:K$2000,1,1)+ROW()-ROW($A$3))-0), NA())</f>
        <v>272</v>
      </c>
      <c r="FE15" s="1">
        <f t="shared" si="82"/>
        <v>2.6598134849038915</v>
      </c>
      <c r="FF15" s="1">
        <f t="shared" si="83"/>
        <v>181</v>
      </c>
      <c r="FG15" s="1">
        <f t="shared" si="84"/>
        <v>0</v>
      </c>
      <c r="FH15" s="1" cm="1">
        <f t="array" ref="FH15">IFERROR(IF(OR(ISNA($A15),INDEX(International!O$3:O$2000,_xlfn.XMATCH(100,International!O$3:O$2000,1,1)+ROW()-ROW($A$3))=""),NA(),INDEX(International!O$3:O$2000,_xlfn.XMATCH(100,International!O$3:O$2000,1,1)+ROW()-ROW($A$3))-0), NA())</f>
        <v>4636</v>
      </c>
      <c r="FI15" s="1" cm="1">
        <f t="array" aca="1" ref="FI15" ca="1">IFERROR(IF(ISNA($A15),NA(),INDEX(International!Q$3:Q$2000,_xlfn.XMATCH(100,International!O$3:O$2000,1,1)+ROW()-ROW($A$3))-0), NA())</f>
        <v>535.42857142857144</v>
      </c>
      <c r="FJ15" s="1">
        <f t="shared" si="85"/>
        <v>2.1680966288958312</v>
      </c>
      <c r="FK15" s="1">
        <f t="shared" si="86"/>
        <v>373</v>
      </c>
      <c r="FL15" s="1">
        <f t="shared" si="87"/>
        <v>3.7731944447154739</v>
      </c>
      <c r="FM15" s="1" cm="1">
        <f t="array" ref="FM15">IFERROR(IF(OR(ISNA($A15),INDEX(International!S$3:S$2000,_xlfn.XMATCH(100,International!S$3:S$2000,1,1)+ROW()-ROW($A$3))=""),NA(),INDEX(International!S$3:S$2000,_xlfn.XMATCH(100,International!S$3:S$2000,1,1)+ROW()-ROW($A$3))-0), NA())</f>
        <v>5186</v>
      </c>
      <c r="FN15" s="1" cm="1">
        <f t="array" aca="1" ref="FN15" ca="1">IFERROR(IF(ISNA($A15),NA(),INDEX(International!U$3:U$2000,_xlfn.XMATCH(100,International!S$3:S$2000,1,1)+ROW()-ROW($A$3))-0), NA())</f>
        <v>601.28571428571433</v>
      </c>
      <c r="FO15" s="1">
        <f t="shared" si="88"/>
        <v>2.1065380565020115</v>
      </c>
      <c r="FP15" s="1">
        <f t="shared" si="89"/>
        <v>423</v>
      </c>
      <c r="FQ15" s="1">
        <f t="shared" si="90"/>
        <v>3.8671223840540589</v>
      </c>
      <c r="FR15" s="1" cm="1">
        <f t="array" ref="FR15">IFERROR(IF(OR(ISNA($A15),INDEX(International!W$3:W$2000,_xlfn.XMATCH(100,International!W$3:W$2000,1,1)+ROW()-ROW($A$3))=""),NA(),INDEX(International!W$3:W$2000,_xlfn.XMATCH(100,International!W$3:W$2000,1,1)+ROW()-ROW($A$3))-0), NA())</f>
        <v>178</v>
      </c>
      <c r="FS15" s="1" cm="1">
        <f t="array" aca="1" ref="FS15" ca="1">IFERROR(IF(ISNA($A15),NA(),INDEX(International!Y$3:Y$2000,_xlfn.XMATCH(100,International!W$3:W$2000,1,1)+ROW()-ROW($A$3))-0), NA())</f>
        <v>8.7142857142857135</v>
      </c>
      <c r="FT15" s="1">
        <f t="shared" si="91"/>
        <v>14.425205313718969</v>
      </c>
      <c r="FU15" s="1">
        <f t="shared" si="92"/>
        <v>6</v>
      </c>
      <c r="FV15" s="1">
        <f t="shared" si="93"/>
        <v>0</v>
      </c>
      <c r="FW15" s="1" cm="1">
        <f t="array" ref="FW15">IFERROR(IF(OR(ISNA($A15),INDEX(International!AA$3:AA$2000,_xlfn.XMATCH(100,International!AA$3:AA$2000,1,1)+ROW()-ROW($A$3))=""),NA(),INDEX(International!AA$3:AA$2000,_xlfn.XMATCH(100,International!AA$3:AA$2000,1,1)+ROW()-ROW($A$3))-0), NA())</f>
        <v>1950</v>
      </c>
      <c r="FX15" s="1" cm="1">
        <f t="array" aca="1" ref="FX15" ca="1">IFERROR(IF(ISNA($A15),NA(),INDEX(International!AC$3:AC$2000,_xlfn.XMATCH(100,International!AA$3:AA$2000,1,1)+ROW()-ROW($A$3))-0), NA())</f>
        <v>224</v>
      </c>
      <c r="FY15" s="1">
        <f t="shared" si="94"/>
        <v>2.800203898523657</v>
      </c>
      <c r="FZ15" s="1">
        <f t="shared" si="95"/>
        <v>152</v>
      </c>
      <c r="GA15" s="1">
        <f t="shared" si="96"/>
        <v>2.9608919873172335</v>
      </c>
      <c r="GB15" s="1" cm="1">
        <f t="array" ref="GB15">IFERROR(IF(OR(ISNA($A15),INDEX(International!AE$3:AE$2000,_xlfn.XMATCH(100,International!AE$3:AE$2000,1,1)+ROW()-ROW($A$3))=""),NA(),INDEX(International!AE$3:AE$2000,_xlfn.XMATCH(100,International!AE$3:AE$2000,1,1)+ROW()-ROW($A$3))-0), NA())</f>
        <v>3536</v>
      </c>
      <c r="GC15" s="1" cm="1">
        <f t="array" aca="1" ref="GC15" ca="1">IFERROR(IF(ISNA($A15),NA(),INDEX(International!AG$3:AG$2000,_xlfn.XMATCH(100,International!AE$3:AE$2000,1,1)+ROW()-ROW($A$3))-0), NA())</f>
        <v>431</v>
      </c>
      <c r="GD15" s="1">
        <f t="shared" si="97"/>
        <v>2.3327939014854069</v>
      </c>
      <c r="GE15" s="1">
        <f t="shared" si="98"/>
        <v>284</v>
      </c>
      <c r="GF15" s="1">
        <f t="shared" si="99"/>
        <v>2.6756147778436365</v>
      </c>
    </row>
    <row r="16" spans="1:188" x14ac:dyDescent="0.2">
      <c r="A16" s="4">
        <f>IF(OR(Daily!$A16="",Daily!$B16="*"),NA(),Daily!A16)</f>
        <v>43867</v>
      </c>
      <c r="B16" s="1">
        <f>IF(_xlfn.IFNA($A16,"")="","",Daily!C16+IF(ROW()&gt;ROW($A$3),B15,0))</f>
        <v>0</v>
      </c>
      <c r="C16" s="1">
        <f>IF(_xlfn.IFNA($A16,"")="","",Daily!D16+IF(ROW()&gt;ROW($A$3),C15,0))</f>
        <v>0</v>
      </c>
      <c r="D16" s="1">
        <f>IF(_xlfn.IFNA($A16,"")="","",Daily!E16+IF(ROW()&gt;ROW($A$3),D15,0))</f>
        <v>0</v>
      </c>
      <c r="E16" s="1">
        <f t="shared" si="22"/>
        <v>0</v>
      </c>
      <c r="F16" s="1">
        <f>IF(_xlfn.IFNA($A16,"")="","",Daily!F16+IF(ROW()&gt;ROW($A$3),F15,0))</f>
        <v>4</v>
      </c>
      <c r="G16" s="1">
        <f>IF(_xlfn.IFNA($A16,"")="","",Daily!G16+IF(ROW()&gt;ROW($A$3),G15,0))</f>
        <v>3</v>
      </c>
      <c r="H16" s="1">
        <f>IF(_xlfn.IFNA($A16,"")="","",Daily!H16+IF(ROW()&gt;ROW($A$3),H15,0))</f>
        <v>1</v>
      </c>
      <c r="I16" s="1">
        <f t="shared" si="23"/>
        <v>0</v>
      </c>
      <c r="J16" s="1">
        <f>IF(_xlfn.IFNA($A16,"")="","",Daily!I16+IF(ROW()&gt;ROW($A$3),J15,0))</f>
        <v>1</v>
      </c>
      <c r="K16" s="1">
        <f>IF(_xlfn.IFNA($A16,"")="","",Daily!J16+IF(ROW()&gt;ROW($A$3),K15,0))</f>
        <v>0</v>
      </c>
      <c r="L16" s="1">
        <f>IF(_xlfn.IFNA($A16,"")="","",Daily!K16+IF(ROW()&gt;ROW($A$3),L15,0))</f>
        <v>0</v>
      </c>
      <c r="M16" s="1">
        <f t="shared" si="24"/>
        <v>1</v>
      </c>
      <c r="N16" s="1">
        <f>IF(_xlfn.IFNA($A16,"")="","",Daily!L16+IF(ROW()&gt;ROW($A$3),N15,0))</f>
        <v>5</v>
      </c>
      <c r="O16" s="1">
        <f>IF(_xlfn.IFNA($A16,"")="","",Daily!M16+IF(ROW()&gt;ROW($A$3),O15,0))</f>
        <v>0</v>
      </c>
      <c r="P16" s="1">
        <f>IF(_xlfn.IFNA($A16,"")="","",Daily!N16+IF(ROW()&gt;ROW($A$3),P15,0))</f>
        <v>0</v>
      </c>
      <c r="Q16" s="1">
        <f t="shared" si="25"/>
        <v>5</v>
      </c>
      <c r="R16" s="1">
        <f>IF(_xlfn.IFNA($A16,"")="","",Daily!O16+IF(ROW()&gt;ROW($A$3),R15,0))</f>
        <v>2</v>
      </c>
      <c r="S16" s="1">
        <f>IF(_xlfn.IFNA($A16,"")="","",Daily!P16+IF(ROW()&gt;ROW($A$3),S15,0))</f>
        <v>0</v>
      </c>
      <c r="T16" s="1">
        <f>IF(_xlfn.IFNA($A16,"")="","",Daily!Q16+IF(ROW()&gt;ROW($A$3),T15,0))</f>
        <v>0</v>
      </c>
      <c r="U16" s="1">
        <f t="shared" si="26"/>
        <v>2</v>
      </c>
      <c r="V16" s="1">
        <f>IF(_xlfn.IFNA($A16,"")="","",Daily!R16+IF(ROW()&gt;ROW($A$3),V15,0))</f>
        <v>0</v>
      </c>
      <c r="W16" s="1">
        <f>IF(_xlfn.IFNA($A16,"")="","",Daily!S16+IF(ROW()&gt;ROW($A$3),W15,0))</f>
        <v>0</v>
      </c>
      <c r="X16" s="1">
        <f>IF(_xlfn.IFNA($A16,"")="","",Daily!T16+IF(ROW()&gt;ROW($A$3),X15,0))</f>
        <v>0</v>
      </c>
      <c r="Y16" s="1">
        <f t="shared" si="27"/>
        <v>0</v>
      </c>
      <c r="Z16" s="1">
        <f>IF(_xlfn.IFNA($A16,"")="","",Daily!U16+IF(ROW()&gt;ROW($A$3),Z15,0))</f>
        <v>4</v>
      </c>
      <c r="AA16" s="1">
        <f>IF(_xlfn.IFNA($A16,"")="","",Daily!V16+IF(ROW()&gt;ROW($A$3),AA15,0))</f>
        <v>0</v>
      </c>
      <c r="AB16" s="1">
        <f>IF(_xlfn.IFNA($A16,"")="","",Daily!W16+IF(ROW()&gt;ROW($A$3),AB15,0))</f>
        <v>0</v>
      </c>
      <c r="AC16" s="1">
        <f t="shared" si="28"/>
        <v>4</v>
      </c>
      <c r="AD16" s="1">
        <f>IF(_xlfn.IFNA($A16,"")="","",Daily!X16+IF(ROW()&gt;ROW($A$3),AD15,0))</f>
        <v>0</v>
      </c>
      <c r="AE16" s="1">
        <f>IF(_xlfn.IFNA($A16,"")="","",Daily!Y16+IF(ROW()&gt;ROW($A$3),AE15,0))</f>
        <v>0</v>
      </c>
      <c r="AF16" s="1">
        <f>IF(_xlfn.IFNA($A16,"")="","",Daily!Z16+IF(ROW()&gt;ROW($A$3),AF15,0))</f>
        <v>0</v>
      </c>
      <c r="AG16" s="1">
        <f t="shared" si="29"/>
        <v>0</v>
      </c>
      <c r="AH16" s="1">
        <f>IF(_xlfn.IFNA($A16,"")="","",Daily!C16+Daily!F16+Daily!I16+Daily!O16+Daily!L16+Daily!R16+Daily!X16+Daily!U16)</f>
        <v>1</v>
      </c>
      <c r="AI16" s="1">
        <f>IF(_xlfn.IFNA($A16,"")="","",Daily!D16+Daily!G16+Daily!J16+Daily!P16+Daily!M16+Daily!S16+Daily!Y16+Daily!V16+Daily!AA16)</f>
        <v>0</v>
      </c>
      <c r="AJ16" s="1">
        <f>IF(_xlfn.IFNA($A16,"")="","",Daily!E16+Daily!H16+Daily!K16+Daily!Q16+Daily!N16+Daily!T16+Daily!Z16+Daily!W16)</f>
        <v>0</v>
      </c>
      <c r="AK16" s="1">
        <f t="shared" si="30"/>
        <v>16</v>
      </c>
      <c r="AL16" s="1">
        <f t="shared" si="31"/>
        <v>3</v>
      </c>
      <c r="AM16" s="1">
        <f t="shared" si="32"/>
        <v>1</v>
      </c>
      <c r="AN16" s="7">
        <f t="shared" si="33"/>
        <v>0.5</v>
      </c>
      <c r="AO16" s="1">
        <f t="shared" si="34"/>
        <v>12</v>
      </c>
      <c r="AP16" s="1">
        <f t="shared" si="35"/>
        <v>12</v>
      </c>
      <c r="AQ16" s="1">
        <f t="shared" si="36"/>
        <v>0</v>
      </c>
      <c r="AR16" s="1">
        <f t="shared" si="37"/>
        <v>0</v>
      </c>
      <c r="AS16" s="1">
        <f t="shared" si="38"/>
        <v>12</v>
      </c>
      <c r="AT16" s="10">
        <f t="shared" si="39"/>
        <v>0.25</v>
      </c>
      <c r="AU16" s="10">
        <f t="shared" si="40"/>
        <v>0.75</v>
      </c>
      <c r="AV16" s="10">
        <f t="shared" si="41"/>
        <v>0</v>
      </c>
      <c r="AW16" s="10">
        <f t="shared" si="42"/>
        <v>0.25</v>
      </c>
      <c r="AX16" s="10">
        <f t="shared" si="43"/>
        <v>6.25E-2</v>
      </c>
      <c r="AY16" s="10">
        <f t="shared" si="44"/>
        <v>0.3125</v>
      </c>
      <c r="AZ16" s="10">
        <f t="shared" si="45"/>
        <v>0.125</v>
      </c>
      <c r="BA16" s="10">
        <f t="shared" si="46"/>
        <v>0</v>
      </c>
      <c r="BB16" s="10">
        <f t="shared" si="47"/>
        <v>0.25</v>
      </c>
      <c r="BC16" s="10">
        <f t="shared" si="48"/>
        <v>0</v>
      </c>
      <c r="BD16" s="8">
        <f t="shared" ca="1" si="49"/>
        <v>1</v>
      </c>
      <c r="BE16" s="9">
        <f t="shared" ca="1" si="50"/>
        <v>7</v>
      </c>
      <c r="BF16" s="10">
        <f t="shared" si="51"/>
        <v>6.6666666666666666E-2</v>
      </c>
      <c r="BG16" s="10">
        <f t="shared" si="52"/>
        <v>-0.5</v>
      </c>
      <c r="BH16" s="1">
        <f t="shared" si="53"/>
        <v>25</v>
      </c>
      <c r="BI16" s="1">
        <f t="shared" si="54"/>
        <v>8</v>
      </c>
      <c r="BJ16" s="8">
        <f>IF(_xlfn.IFNA($A16,"")="","",AK16/(Configuration!$B$1/1000000))</f>
        <v>0.63080786775113051</v>
      </c>
      <c r="BK16" s="1">
        <f>IF(OR(_xlfn.IFNA($A16,"")="", ROW()&lt;=ROW($A$3),MAX(International!$C$3:$C$2000)&lt;$AK16),"",$A16-_xlfn.XLOOKUP($AK16,International!$C$3:$C$2000,International!$A$3:$A$2000,NA(),1,1))</f>
        <v>-27</v>
      </c>
      <c r="BL16" s="1">
        <f>IF(OR(_xlfn.IFNA($A16,"")="", ROW()&lt;=ROW($A$3),MAX(International!$D$3:$D$2000)&lt;$BJ16),"",$A16-_xlfn.XLOOKUP($BJ16,International!$D$3:$D$2000,International!$A$3:$A$2000,NA(),1,1))</f>
        <v>-25</v>
      </c>
      <c r="BM16" s="1">
        <f>IF(OR(_xlfn.IFNA($A16,"")="", ROW()&lt;=ROW($A$3),MAX(International!$G$3:$G$2000)&lt;$AK16),"",$A16-_xlfn.XLOOKUP($AK16,International!$G$3:$G$2000,International!$A$3:$A$2000,NA(),1,1))</f>
        <v>-29</v>
      </c>
      <c r="BN16" s="1">
        <f>IF(OR(_xlfn.IFNA($A16,"")="", ROW()&lt;=ROW($A$3),MAX(International!$H$3:$H$2000)&lt;$BJ16),"",$A16-_xlfn.XLOOKUP($BJ16,International!$H$3:$H$2000,International!$A$3:$A$2000,NA(),1,1))</f>
        <v>-24</v>
      </c>
      <c r="BO16" s="1">
        <f>IF(OR(_xlfn.IFNA($A16,"")="", ROW()&lt;=ROW($A$3),MAX(International!$K$3:$K$2000)&lt;$AK16),"",$A16-_xlfn.XLOOKUP($AK16,International!$K$3:$K$2000,International!$A$3:$A$2000,NA(),1,1))</f>
        <v>-20</v>
      </c>
      <c r="BP16" s="1">
        <f>IF(OR(_xlfn.IFNA($A16,"")="", ROW()&lt;=ROW($A$3),MAX(International!$L$3:$L$2000)&lt;$BJ16),"",$A16-_xlfn.XLOOKUP($BJ16,International!$L$3:$L$2000,International!$A$3:$A$2000,NA(),1,1))</f>
        <v>-22</v>
      </c>
      <c r="BQ16" s="1">
        <f>IF(OR(_xlfn.IFNA($A16,"")="", ROW()&lt;=ROW($A$3),MAX(International!$O$3:$O$2000)&lt;$AK16),"",$A16-_xlfn.XLOOKUP($AK16,International!$O$3:$O$2000,International!$A$3:$A$2000,NA(),1,1))</f>
        <v>-15</v>
      </c>
      <c r="BR16" s="1">
        <f>IF(OR(_xlfn.IFNA($A16,"")="", ROW()&lt;=ROW($A$3),MAX(International!$P$3:$P$2000)&lt;$BJ16),"",$A16-_xlfn.XLOOKUP($BJ16,International!$P$3:$P$2000,International!$A$3:$A$2000,NA(),1,1))</f>
        <v>-16</v>
      </c>
      <c r="BS16" s="1">
        <f>IF(OR(_xlfn.IFNA($A16,"")="", ROW()&lt;=ROW($A$3),MAX(International!$S$3:$S$2000)&lt;$AK16),"",$A16-_xlfn.XLOOKUP($AK16,International!$S$3:$S$2000,International!$A$3:$A$2000,NA(),1,1))</f>
        <v>2</v>
      </c>
      <c r="BT16" s="1">
        <f>IF(OR(_xlfn.IFNA($A16,"")="", ROW()&lt;=ROW($A$3),MAX(International!$T$3:$T$2000)&lt;$BJ16),"",$A16-_xlfn.XLOOKUP($BJ16,International!$T$3:$T$2000,International!$A$3:$A$2000,NA(),1,1))</f>
        <v>-14</v>
      </c>
      <c r="BU16" s="1">
        <f>IF(OR(_xlfn.IFNA($A16,"")="", ROW()&lt;=ROW($A$3),MAX(International!$W$3:$W$2000)&lt;$AK16),"",$A16-_xlfn.XLOOKUP($AK16,International!$W$3:$W$2000,International!$A$3:$A$2000,NA(),1,1))</f>
        <v>5</v>
      </c>
      <c r="BV16" s="1">
        <f>IF(OR(_xlfn.IFNA($A16,"")="", ROW()&lt;=ROW($A$3),MAX(International!$X$3:$X$2000)&lt;$BJ16),"",$A16-_xlfn.XLOOKUP($BJ16,International!$X$3:$X$2000,International!$A$3:$A$2000,NA(),1,1))</f>
        <v>11</v>
      </c>
      <c r="BW16" s="1">
        <f>IF(OR(_xlfn.IFNA($A16,"")="", ROW()&lt;=ROW($A$3),MAX(International!$AA$3:$AA$2000)&lt;$AK16),"",$A16-_xlfn.XLOOKUP($AK16,International!$AA$3:$AA$2000,International!$A$3:$A$2000,NA(),1,1))</f>
        <v>-22</v>
      </c>
      <c r="BX16" s="1">
        <f>IF(OR(_xlfn.IFNA($A16,"")="", ROW()&lt;=ROW($A$3),MAX(International!$AB$3:$AB$2000)&lt;$BJ16),"",$A16-_xlfn.XLOOKUP($BJ16,International!$AB$3:$AB$2000,International!$A$3:$A$2000,NA(),1,1))</f>
        <v>-25</v>
      </c>
      <c r="BY16" s="1">
        <f>IF(OR(_xlfn.IFNA($A16,"")="", ROW()&lt;=ROW($A$3),MAX(International!$AE$3:$AE$2000)&lt;$AK16),"",$A16-_xlfn.XLOOKUP($AK16,International!$AE$3:$AE$2000,International!$A$3:$A$2000,NA(),1,1))</f>
        <v>-18</v>
      </c>
      <c r="BZ16" s="1">
        <f>IF(OR(_xlfn.IFNA($A16,"")="", ROW()&lt;=ROW($A$3),MAX(International!$AF$3:$AF$2000)&lt;$BJ16),"",$A16-_xlfn.XLOOKUP($BJ16,International!$AF$3:$AF$2000,International!$A$3:$A$2000,NA(),1,1))</f>
        <v>-28</v>
      </c>
      <c r="CA16" s="1" t="e">
        <f t="shared" si="55"/>
        <v>#N/A</v>
      </c>
      <c r="CB16" s="1" t="e">
        <f t="shared" si="0"/>
        <v>#N/A</v>
      </c>
      <c r="CC16" s="1" t="e">
        <f t="shared" si="1"/>
        <v>#N/A</v>
      </c>
      <c r="CD16" s="1" t="e">
        <f t="shared" si="2"/>
        <v>#N/A</v>
      </c>
      <c r="CE16" s="1" t="e">
        <f t="shared" si="3"/>
        <v>#N/A</v>
      </c>
      <c r="CF16" s="1" t="e">
        <f t="shared" si="4"/>
        <v>#N/A</v>
      </c>
      <c r="CG16" s="1" t="e">
        <f t="shared" si="5"/>
        <v>#N/A</v>
      </c>
      <c r="CH16" s="1" t="e">
        <f t="shared" si="6"/>
        <v>#N/A</v>
      </c>
      <c r="CI16" s="1" t="e">
        <f t="shared" si="7"/>
        <v>#N/A</v>
      </c>
      <c r="CJ16" s="1" t="e">
        <f t="shared" si="8"/>
        <v>#N/A</v>
      </c>
      <c r="CK16" s="1" t="e">
        <f t="shared" si="56"/>
        <v>#N/A</v>
      </c>
      <c r="CL16" s="1" t="e">
        <f t="shared" si="9"/>
        <v>#N/A</v>
      </c>
      <c r="CM16" s="1" t="e">
        <f>IF(OR(ISNA($A16),$AK16&lt;100),NA(),IF($CA16=0,0,FLOOR((CK16-_xlfn.XLOOKUP(_xlfn.AGGREGATE(5,6,$CA$3:$CA1967),$CA$3:$CA$2000,CK$3:CK$2000,1,1))/_xlfn.XLOOKUP($CA16,$CA$3:$CA$2000,$CA$3:$CA$2000,1,1), 1)))</f>
        <v>#N/A</v>
      </c>
      <c r="CN16" s="1" t="e">
        <f t="shared" si="57"/>
        <v>#N/A</v>
      </c>
      <c r="CO16" s="1" t="e" cm="1">
        <f t="array" ref="CO16">IFERROR(IF(OR(ISNA($A16),$AK16&lt;100,INDEX(International!C$3:C$2000,_xlfn.XMATCH(100,International!C$3:C$2000,1,1)+$CA16)=""),NA(),INDEX(International!C$3:C$2000,_xlfn.XMATCH(100,International!C$3:C$2000,1,1)+$CA16)), NA())</f>
        <v>#N/A</v>
      </c>
      <c r="CP16" s="1" t="e">
        <f t="shared" si="11"/>
        <v>#N/A</v>
      </c>
      <c r="CQ16" s="1" t="e">
        <f>IF(OR(ISNA($A16),$AK16&lt;100),NA(),IF($CA16=0,0,FLOOR((CO16-_xlfn.XLOOKUP(_xlfn.AGGREGATE(5,6,$CA$3:$CA1967),$CA$3:$CA$2000,CO$3:CO$2000,1,1))/_xlfn.XLOOKUP($CA16,$CA$3:$CA$2000,$CA$3:$CA$2000,1,1), 1)))</f>
        <v>#N/A</v>
      </c>
      <c r="CR16" s="1" t="e">
        <f t="shared" si="58"/>
        <v>#N/A</v>
      </c>
      <c r="CS16" s="1" t="e" cm="1">
        <f t="array" ref="CS16">IFERROR(IF(OR(ISNA($A16),$AK16&lt;100,INDEX(International!G$3:G$2000,_xlfn.XMATCH(100,International!G$3:G$2000,1,1)+$CA16)=""),NA(),INDEX(International!G$3:G$2000,_xlfn.XMATCH(100,International!G$3:G$2000,1,1)+$CA16)), NA())</f>
        <v>#N/A</v>
      </c>
      <c r="CT16" s="1" t="e">
        <f t="shared" si="13"/>
        <v>#N/A</v>
      </c>
      <c r="CU16" s="1" t="e">
        <f>IF(OR(ISNA($A16),$AK16&lt;100),NA(),IF($CA16=0,0,FLOOR((CS16-_xlfn.XLOOKUP(_xlfn.AGGREGATE(5,6,$CA$3:$CA1967),$CA$3:$CA$2000,CS$3:CS$2000,1,1))/_xlfn.XLOOKUP($CA16,$CA$3:$CA$2000,$CA$3:$CA$2000,1,1), 1)))</f>
        <v>#N/A</v>
      </c>
      <c r="CV16" s="1" t="e">
        <f t="shared" si="59"/>
        <v>#N/A</v>
      </c>
      <c r="CW16" s="1" t="e" cm="1">
        <f t="array" ref="CW16">IFERROR(IF(OR(ISNA($A16),$AK16&lt;100,INDEX(International!K$3:K$2000,_xlfn.XMATCH(100,International!K$3:K$2000,1,1)+$CA16)=""),NA(),INDEX(International!K$3:K$2000,_xlfn.XMATCH(100,International!K$3:K$2000,1,1)+$CA16)), NA())</f>
        <v>#N/A</v>
      </c>
      <c r="CX16" s="1" t="e">
        <f t="shared" si="14"/>
        <v>#N/A</v>
      </c>
      <c r="CY16" s="1" t="e">
        <f>IF(OR(ISNA($A16),$AK16&lt;100),NA(),IF($CA16=0,0,FLOOR((CW16-_xlfn.XLOOKUP(_xlfn.AGGREGATE(5,6,$CA$3:$CA1967),$CA$3:$CA$2000,CW$3:CW$2000,1,1))/_xlfn.XLOOKUP($CA16,$CA$3:$CA$2000,$CA$3:$CA$2000,1,1), 1)))</f>
        <v>#N/A</v>
      </c>
      <c r="CZ16" s="1" t="e">
        <f t="shared" si="60"/>
        <v>#N/A</v>
      </c>
      <c r="DA16" s="1" t="e" cm="1">
        <f t="array" ref="DA16">IFERROR(IF(OR(ISNA($A16),$AK16&lt;100,INDEX(International!O$3:O$2000,_xlfn.XMATCH(100,International!O$3:O$2000,1,1)+$CA16)=""),NA(),INDEX(International!O$3:O$2000,_xlfn.XMATCH(100,International!O$3:O$2000,1,1)+$CA16)), NA())</f>
        <v>#N/A</v>
      </c>
      <c r="DB16" s="1" t="e">
        <f t="shared" si="15"/>
        <v>#N/A</v>
      </c>
      <c r="DC16" s="1" t="e">
        <f>IF(OR(ISNA($A16),$AK16&lt;100),NA(),IF($CA16=0,0,FLOOR((DA16-_xlfn.XLOOKUP(_xlfn.AGGREGATE(5,6,$CA$3:$CA1967),$CA$3:$CA$2000,DA$3:DA$2000,1,1))/_xlfn.XLOOKUP($CA16,$CA$3:$CA$2000,$CA$3:$CA$2000,1,1), 1)))</f>
        <v>#N/A</v>
      </c>
      <c r="DD16" s="1" t="e">
        <f t="shared" si="61"/>
        <v>#N/A</v>
      </c>
      <c r="DE16" s="1" t="e" cm="1">
        <f t="array" ref="DE16">IFERROR(IF(OR(ISNA($A16),$AK16&lt;100,INDEX(International!S$3:S$2000,_xlfn.XMATCH(100,International!S$3:S$2000,1,1)+$CA16)=""),NA(),INDEX(International!S$3:S$2000,_xlfn.XMATCH(100,International!S$3:S$2000,1,1)+$CA16)), NA())</f>
        <v>#N/A</v>
      </c>
      <c r="DF16" s="1" t="e">
        <f t="shared" si="16"/>
        <v>#N/A</v>
      </c>
      <c r="DG16" s="1" t="e">
        <f>IF(OR(ISNA($A16),$AK16&lt;100),NA(),IF($CA16=0,0,FLOOR((DE16-_xlfn.XLOOKUP(_xlfn.AGGREGATE(5,6,$CA$3:$CA1967),$CA$3:$CA$2000,DE$3:DE$2000,1,1))/_xlfn.XLOOKUP($CA16,$CA$3:$CA$2000,$CA$3:$CA$2000,1,1), 1)))</f>
        <v>#N/A</v>
      </c>
      <c r="DH16" s="1" t="e">
        <f t="shared" si="62"/>
        <v>#N/A</v>
      </c>
      <c r="DI16" s="1" t="e" cm="1">
        <f t="array" ref="DI16">IFERROR(IF(OR(ISNA($A16),$AK16&lt;100,INDEX(International!W$3:W$2000,_xlfn.XMATCH(100,International!W$3:W$2000,1,1)+$CA16)=""),NA(),INDEX(International!W$3:W$2000,_xlfn.XMATCH(100,International!W$3:W$2000,1,1)+$CA16)), NA())</f>
        <v>#N/A</v>
      </c>
      <c r="DJ16" s="1" t="e">
        <f t="shared" si="17"/>
        <v>#N/A</v>
      </c>
      <c r="DK16" s="1" t="e">
        <f>IF(OR(ISNA($A16),$AK16&lt;100),NA(),IF($CA16=0,0,FLOOR((DI16-_xlfn.XLOOKUP(_xlfn.AGGREGATE(5,6,$CA$3:$CA1967),$CA$3:$CA$2000,DI$3:DI$2000,1,1))/_xlfn.XLOOKUP($CA16,$CA$3:$CA$2000,$CA$3:$CA$2000,1,1), 1)))</f>
        <v>#N/A</v>
      </c>
      <c r="DL16" s="1" t="e">
        <f t="shared" si="63"/>
        <v>#N/A</v>
      </c>
      <c r="DM16" s="1" t="e" cm="1">
        <f t="array" ref="DM16">IFERROR(IF(OR(ISNA($A16),$AK16&lt;100,INDEX(International!AA$3:AA$2000,_xlfn.XMATCH(100,International!AA$3:AA$2000,1,1)+$CA16)=""),NA(),INDEX(International!AA$3:AA$2000,_xlfn.XMATCH(100,International!AA$3:AA$2000,1,1)+$CA16)), NA())</f>
        <v>#N/A</v>
      </c>
      <c r="DN16" s="1" t="e">
        <f t="shared" si="18"/>
        <v>#N/A</v>
      </c>
      <c r="DO16" s="1" t="e">
        <f>IF(OR(ISNA($A16),$AK16&lt;100),NA(),IF($CA16=0,0,FLOOR((DM16-_xlfn.XLOOKUP(_xlfn.AGGREGATE(5,6,$CA$3:$CA1967),$CA$3:$CA$2000,DM$3:DM$2000,1,1))/_xlfn.XLOOKUP($CA16,$CA$3:$CA$2000,$CA$3:$CA$2000,1,1), 1)))</f>
        <v>#N/A</v>
      </c>
      <c r="DP16" s="1" t="e">
        <f t="shared" si="64"/>
        <v>#N/A</v>
      </c>
      <c r="DQ16" s="1" t="e" cm="1">
        <f t="array" ref="DQ16">IFERROR(IF(OR(ISNA($A16),$AK16&lt;100,INDEX(International!AE$3:AE$2000,_xlfn.XMATCH(100,International!AE$3:AE$2000,1,1)+$CA16)=""),NA(),INDEX(International!AE$3:AE$2000,_xlfn.XMATCH(100,International!AE$3:AE$2000,1,1)+$CA16)), NA())</f>
        <v>#N/A</v>
      </c>
      <c r="DR16" s="1" t="e">
        <f t="shared" si="19"/>
        <v>#N/A</v>
      </c>
      <c r="DS16" s="1" t="e">
        <f>IF(OR(ISNA($A16),$AK16&lt;100),NA(),IF($CA16=0,0,FLOOR((DQ16-_xlfn.XLOOKUP(_xlfn.AGGREGATE(5,6,$CA$3:$CA1967),$CA$3:$CA$2000,DQ$3:DQ$2000,1,1))/_xlfn.XLOOKUP($CA16,$CA$3:$CA$2000,$CA$3:$CA$2000,1,1), 1)))</f>
        <v>#N/A</v>
      </c>
      <c r="DT16" s="1" t="e">
        <f t="shared" si="65"/>
        <v>#N/A</v>
      </c>
      <c r="DU16" s="1">
        <f t="shared" si="20"/>
        <v>13</v>
      </c>
      <c r="DV16" s="1" cm="1">
        <f t="array" ref="DV16">IFERROR(IF(ISNA($A16),NA(),INDEX(B$3:B$2000,_xlfn.XMATCH(Configuration!$B$12,B$3:B$2000,1,1)+ROW()-ROW($A$3))-0), NA())</f>
        <v>104</v>
      </c>
      <c r="DW16" s="1" cm="1">
        <f t="array" ref="DW16">IFERROR(IF(ISNA($A16),NA(),INDEX(F$3:F$2000,_xlfn.XMATCH(Configuration!$B$12,F$3:F$2000,1,1)+ROW()-ROW($A$3))-0), NA())</f>
        <v>1405</v>
      </c>
      <c r="DX16" s="1" t="e" cm="1">
        <f t="array" ref="DX16">IFERROR(IF(ISNA($A16),NA(),INDEX(J$3:J$2000,_xlfn.XMATCH(Configuration!$B$12,J$3:J$2000,1,1)+ROW()-ROW($A$3))-0), NA())</f>
        <v>#N/A</v>
      </c>
      <c r="DY16" s="1" cm="1">
        <f t="array" ref="DY16">IFERROR(IF(ISNA($A16),NA(),INDEX(N$3:N$2000,_xlfn.XMATCH(Configuration!$B$12,N$3:N$2000,1,1)+ROW()-ROW($A$3))-0), NA())</f>
        <v>781</v>
      </c>
      <c r="DZ16" s="1" cm="1">
        <f t="array" ref="DZ16">IFERROR(IF(ISNA($A16),NA(),INDEX(R$3:R$2000,_xlfn.XMATCH(Configuration!$B$12,R$3:R$2000,1,1)+ROW()-ROW($A$3))-0), NA())</f>
        <v>407</v>
      </c>
      <c r="EA16" s="1" cm="1">
        <f t="array" ref="EA16">IFERROR(IF(ISNA($A16),NA(),INDEX(V$3:V$2000,_xlfn.XMATCH(Configuration!$B$12,V$3:V$2000,1,1)+ROW()-ROW($A$3))-0), NA())</f>
        <v>201</v>
      </c>
      <c r="EB16" s="1" cm="1">
        <f t="array" ref="EB16">IFERROR(IF(ISNA($A16),NA(),INDEX(Z$3:Z$2000,_xlfn.XMATCH(Configuration!$B$12,Z$3:Z$2000,1,1)+ROW()-ROW($A$3))-0), NA())</f>
        <v>917</v>
      </c>
      <c r="EC16" s="1" cm="1">
        <f t="array" ref="EC16">IFERROR(IF(ISNA($A16),NA(),INDEX(AD$3:AD$2000,_xlfn.XMATCH(Configuration!$B$12,AD$3:AD$2000,1,1)+ROW()-ROW($A$3))-0), NA())</f>
        <v>436</v>
      </c>
      <c r="ED16" s="1">
        <f t="shared" si="21"/>
        <v>13</v>
      </c>
      <c r="EE16" s="1">
        <f t="shared" ca="1" si="66"/>
        <v>819198</v>
      </c>
      <c r="EF16" s="1">
        <f t="shared" ca="1" si="67"/>
        <v>9050</v>
      </c>
      <c r="EG16" s="1">
        <f t="shared" ca="1" si="68"/>
        <v>2014</v>
      </c>
      <c r="EH16" s="1">
        <f t="shared" ca="1" si="69"/>
        <v>950</v>
      </c>
      <c r="EI16" s="1">
        <f t="shared" ca="1" si="70"/>
        <v>606</v>
      </c>
      <c r="EJ16" s="1">
        <f t="shared" ca="1" si="71"/>
        <v>448</v>
      </c>
      <c r="EK16" s="1">
        <f t="shared" ca="1" si="72"/>
        <v>362</v>
      </c>
      <c r="EL16" s="1" cm="1">
        <f t="array" aca="1" ref="EL16" ca="1">IFERROR(IF(ISNA($ED16),NA(),IF(FLOOR((2^(($ED16+LOOKUP(2, 1/(ISNA(EP$3:EP$2000)+ISBLANK(EP$3:EP$300)-1),EP$3:EP$2000)*LOG(100)/LOG(2))/LOOKUP(2, 1/(ISNA(EP$3:EP$2000)+ISBLANK(EP$3:EP$300)-1),EP$3:EP$2000))),2)&gt;_xlfn.AGGREGATE(4,6,$EN$3:$GC$2000)+2000,NA(),FLOOR((2^(($ED16+LOOKUP(2, 1/(ISNA(EP$3:EP$2000)+ISBLANK(EP$3:EP$300)-1),EP$3:EP$2000)*LOG(100)/LOG(2))/LOOKUP(2, 1/(ISNA(EP$3:EP$2000)+ISBLANK(EP$3:EP$300)-1),EP$3:EP$2000))),2))),NA())</f>
        <v>200</v>
      </c>
      <c r="EM16" s="1" cm="1">
        <f t="array" ref="EM16">IF(ISNA($ED16),NA(),FLOOR(EN$3+(LOOKUP(2, 1/(ISNA(EN$3:EN$2000)+ISBLANK(EN$3:EN$300)-1),EN$3:EN$2000)-EN$3)/LOOKUP(2, 1/(ISNA(EN$3:EN$2000)+ISBLANK(EN$3:EN$300)-1),ED$3:ED$2000)*ED16, 1))</f>
        <v>1271</v>
      </c>
      <c r="EN16" s="1" cm="1">
        <f t="array" ref="EN16">IFERROR(IF(ISNA($A16),NA(),INDEX(AK$3:AK$2000,_xlfn.XMATCH(100,AK$3:AK$2000,1,1)+ROW()-ROW($A$3))-0), NA())</f>
        <v>1682</v>
      </c>
      <c r="EO16" s="1" cm="1">
        <f t="array" aca="1" ref="EO16" ca="1">IFERROR(IF(ISNA($A16),NA(),INDEX(BD$3:BD$2000,_xlfn.XMATCH(100,AK$3:AK$2000,1,1)+ROW()-ROW($A$3))-0), NA())</f>
        <v>186.42857142857142</v>
      </c>
      <c r="EP16" s="1">
        <f t="shared" si="73"/>
        <v>3.19245143347363</v>
      </c>
      <c r="EQ16" s="1">
        <f t="shared" si="74"/>
        <v>120</v>
      </c>
      <c r="ER16" s="1">
        <f t="shared" si="75"/>
        <v>3.1953989661933919</v>
      </c>
      <c r="ES16" s="1" cm="1">
        <f t="array" ref="ES16">IFERROR(IF(OR(ISNA($A16),INDEX(International!C$3:C$2000,_xlfn.XMATCH(100,International!C$3:C$2000,1,1)+ROW()-ROW($A$3))=""),NA(),INDEX(International!C$3:C$2000,_xlfn.XMATCH(100,International!C$3:C$2000,1,1)+ROW()-ROW($A$3))), NA())</f>
        <v>1795</v>
      </c>
      <c r="ET16" s="1" cm="1">
        <f t="array" aca="1" ref="ET16" ca="1">IFERROR(IF(ISNA($A16),NA(),INDEX(International!E$3:E$2000,_xlfn.XMATCH(100,International!C$3:C$2000,1,1)+ROW()-ROW($A$3))-0), NA())</f>
        <v>211.57142857142858</v>
      </c>
      <c r="EU16" s="1">
        <f t="shared" si="76"/>
        <v>3.1205652425099633</v>
      </c>
      <c r="EV16" s="1">
        <f t="shared" si="77"/>
        <v>129</v>
      </c>
      <c r="EW16" s="1">
        <f t="shared" si="78"/>
        <v>3.6690552095124156</v>
      </c>
      <c r="EX16" s="1" cm="1">
        <f t="array" ref="EX16">IFERROR(IF(OR(ISNA($A16),INDEX(International!G$3:G$2000,_xlfn.XMATCH(100,International!G$3:G$2000,1,1)+ROW()-ROW($A$3))=""),NA(),INDEX(International!G$3:G$2000,_xlfn.XMATCH(100,International!G$3:G$2000,1,1)+ROW()-ROW($A$3))-0), NA())</f>
        <v>1450</v>
      </c>
      <c r="EY16" s="1" cm="1">
        <f t="array" aca="1" ref="EY16" ca="1">IFERROR(IF(ISNA($A16),NA(),INDEX(International!I$3:I$2000,_xlfn.XMATCH(100,International!G$3:G$2000,1,1)+ROW()-ROW($A$3))-0), NA())</f>
        <v>76.571428571428569</v>
      </c>
      <c r="EZ16" s="1">
        <f t="shared" si="79"/>
        <v>3.3696381647339164</v>
      </c>
      <c r="FA16" s="1">
        <f t="shared" si="80"/>
        <v>91</v>
      </c>
      <c r="FB16" s="1">
        <f t="shared" si="81"/>
        <v>17.925073062965016</v>
      </c>
      <c r="FC16" s="1" cm="1">
        <f t="array" ref="FC16">IFERROR(IF(OR(ISNA($A16),INDEX(International!K$3:K$2000,_xlfn.XMATCH(100,International!K$3:K$2000,1,1)+ROW()-ROW($A$3))=""),NA(),INDEX(International!K$3:K$2000,_xlfn.XMATCH(100,International!K$3:K$2000,1,1)+ROW()-ROW($A$3))), NA())</f>
        <v>3661</v>
      </c>
      <c r="FD16" s="1" cm="1">
        <f t="array" aca="1" ref="FD16" ca="1">IFERROR(IF(ISNA($A16),NA(),INDEX(International!M$3:M$2000,_xlfn.XMATCH(100,International!K$3:K$2000,1,1)+ROW()-ROW($A$3))-0), NA())</f>
        <v>429.71428571428572</v>
      </c>
      <c r="FE16" s="1">
        <f t="shared" si="82"/>
        <v>2.5028080213540767</v>
      </c>
      <c r="FF16" s="1">
        <f t="shared" si="83"/>
        <v>273</v>
      </c>
      <c r="FG16" s="1">
        <f t="shared" si="84"/>
        <v>1.4650483553217324</v>
      </c>
      <c r="FH16" s="1" cm="1">
        <f t="array" ref="FH16">IFERROR(IF(OR(ISNA($A16),INDEX(International!O$3:O$2000,_xlfn.XMATCH(100,International!O$3:O$2000,1,1)+ROW()-ROW($A$3))=""),NA(),INDEX(International!O$3:O$2000,_xlfn.XMATCH(100,International!O$3:O$2000,1,1)+ROW()-ROW($A$3))-0), NA())</f>
        <v>5883</v>
      </c>
      <c r="FI16" s="1" cm="1">
        <f t="array" aca="1" ref="FI16" ca="1">IFERROR(IF(ISNA($A16),NA(),INDEX(International!Q$3:Q$2000,_xlfn.XMATCH(100,International!O$3:O$2000,1,1)+ROW()-ROW($A$3))-0), NA())</f>
        <v>679.28571428571433</v>
      </c>
      <c r="FJ16" s="1">
        <f t="shared" si="85"/>
        <v>2.2114559733116046</v>
      </c>
      <c r="FK16" s="1">
        <f t="shared" si="86"/>
        <v>440</v>
      </c>
      <c r="FL16" s="1">
        <f t="shared" si="87"/>
        <v>2.9097556462021474</v>
      </c>
      <c r="FM16" s="1" cm="1">
        <f t="array" ref="FM16">IFERROR(IF(OR(ISNA($A16),INDEX(International!S$3:S$2000,_xlfn.XMATCH(100,International!S$3:S$2000,1,1)+ROW()-ROW($A$3))=""),NA(),INDEX(International!S$3:S$2000,_xlfn.XMATCH(100,International!S$3:S$2000,1,1)+ROW()-ROW($A$3))-0), NA())</f>
        <v>5621</v>
      </c>
      <c r="FN16" s="1" cm="1">
        <f t="array" aca="1" ref="FN16" ca="1">IFERROR(IF(ISNA($A16),NA(),INDEX(International!U$3:U$2000,_xlfn.XMATCH(100,International!S$3:S$2000,1,1)+ROW()-ROW($A$3))-0), NA())</f>
        <v>622.85714285714289</v>
      </c>
      <c r="FO16" s="1">
        <f t="shared" si="88"/>
        <v>2.2364610587799336</v>
      </c>
      <c r="FP16" s="1">
        <f t="shared" si="89"/>
        <v>424</v>
      </c>
      <c r="FQ16" s="1">
        <f t="shared" si="90"/>
        <v>8.6055106677874456</v>
      </c>
      <c r="FR16" s="1" cm="1">
        <f t="array" ref="FR16">IFERROR(IF(OR(ISNA($A16),INDEX(International!W$3:W$2000,_xlfn.XMATCH(100,International!W$3:W$2000,1,1)+ROW()-ROW($A$3))=""),NA(),INDEX(International!W$3:W$2000,_xlfn.XMATCH(100,International!W$3:W$2000,1,1)+ROW()-ROW($A$3))-0), NA())</f>
        <v>200</v>
      </c>
      <c r="FS16" s="1" cm="1">
        <f t="array" aca="1" ref="FS16" ca="1">IFERROR(IF(ISNA($A16),NA(),INDEX(International!Y$3:Y$2000,_xlfn.XMATCH(100,International!W$3:W$2000,1,1)+ROW()-ROW($A$3))-0), NA())</f>
        <v>10</v>
      </c>
      <c r="FT16" s="1">
        <f t="shared" si="91"/>
        <v>13</v>
      </c>
      <c r="FU16" s="1">
        <f t="shared" si="92"/>
        <v>7</v>
      </c>
      <c r="FV16" s="1">
        <f t="shared" si="93"/>
        <v>5.9480346806590143</v>
      </c>
      <c r="FW16" s="1" cm="1">
        <f t="array" ref="FW16">IFERROR(IF(OR(ISNA($A16),INDEX(International!AA$3:AA$2000,_xlfn.XMATCH(100,International!AA$3:AA$2000,1,1)+ROW()-ROW($A$3))=""),NA(),INDEX(International!AA$3:AA$2000,_xlfn.XMATCH(100,International!AA$3:AA$2000,1,1)+ROW()-ROW($A$3))-0), NA())</f>
        <v>2626</v>
      </c>
      <c r="FX16" s="1" cm="1">
        <f t="array" aca="1" ref="FX16" ca="1">IFERROR(IF(ISNA($A16),NA(),INDEX(International!AC$3:AC$2000,_xlfn.XMATCH(100,International!AA$3:AA$2000,1,1)+ROW()-ROW($A$3))-0), NA())</f>
        <v>310</v>
      </c>
      <c r="FY16" s="1">
        <f t="shared" si="94"/>
        <v>2.7572778815079206</v>
      </c>
      <c r="FZ16" s="1">
        <f t="shared" si="95"/>
        <v>193</v>
      </c>
      <c r="GA16" s="1">
        <f t="shared" si="96"/>
        <v>2.3288700183956741</v>
      </c>
      <c r="GB16" s="1" cm="1">
        <f t="array" ref="GB16">IFERROR(IF(OR(ISNA($A16),INDEX(International!AE$3:AE$2000,_xlfn.XMATCH(100,International!AE$3:AE$2000,1,1)+ROW()-ROW($A$3))=""),NA(),INDEX(International!AE$3:AE$2000,_xlfn.XMATCH(100,International!AE$3:AE$2000,1,1)+ROW()-ROW($A$3))-0), NA())</f>
        <v>4661</v>
      </c>
      <c r="GC16" s="1" cm="1">
        <f t="array" aca="1" ref="GC16" ca="1">IFERROR(IF(ISNA($A16),NA(),INDEX(International!AG$3:AG$2000,_xlfn.XMATCH(100,International!AE$3:AE$2000,1,1)+ROW()-ROW($A$3))-0), NA())</f>
        <v>581.85714285714289</v>
      </c>
      <c r="GD16" s="1">
        <f t="shared" si="97"/>
        <v>2.3454833427361628</v>
      </c>
      <c r="GE16" s="1">
        <f t="shared" si="98"/>
        <v>349</v>
      </c>
      <c r="GF16" s="1">
        <f t="shared" si="99"/>
        <v>2.5092765561213333</v>
      </c>
    </row>
    <row r="17" spans="1:188" x14ac:dyDescent="0.2">
      <c r="A17" s="4">
        <f>IF(OR(Daily!$A17="",Daily!$B17="*"),NA(),Daily!A17)</f>
        <v>43868</v>
      </c>
      <c r="B17" s="1">
        <f>IF(_xlfn.IFNA($A17,"")="","",Daily!C17+IF(ROW()&gt;ROW($A$3),B16,0))</f>
        <v>0</v>
      </c>
      <c r="C17" s="1">
        <f>IF(_xlfn.IFNA($A17,"")="","",Daily!D17+IF(ROW()&gt;ROW($A$3),C16,0))</f>
        <v>0</v>
      </c>
      <c r="D17" s="1">
        <f>IF(_xlfn.IFNA($A17,"")="","",Daily!E17+IF(ROW()&gt;ROW($A$3),D16,0))</f>
        <v>0</v>
      </c>
      <c r="E17" s="1">
        <f t="shared" si="22"/>
        <v>0</v>
      </c>
      <c r="F17" s="1">
        <f>IF(_xlfn.IFNA($A17,"")="","",Daily!F17+IF(ROW()&gt;ROW($A$3),F16,0))</f>
        <v>4</v>
      </c>
      <c r="G17" s="1">
        <f>IF(_xlfn.IFNA($A17,"")="","",Daily!G17+IF(ROW()&gt;ROW($A$3),G16,0))</f>
        <v>3</v>
      </c>
      <c r="H17" s="1">
        <f>IF(_xlfn.IFNA($A17,"")="","",Daily!H17+IF(ROW()&gt;ROW($A$3),H16,0))</f>
        <v>1</v>
      </c>
      <c r="I17" s="1">
        <f t="shared" si="23"/>
        <v>0</v>
      </c>
      <c r="J17" s="1">
        <f>IF(_xlfn.IFNA($A17,"")="","",Daily!I17+IF(ROW()&gt;ROW($A$3),J16,0))</f>
        <v>1</v>
      </c>
      <c r="K17" s="1">
        <f>IF(_xlfn.IFNA($A17,"")="","",Daily!J17+IF(ROW()&gt;ROW($A$3),K16,0))</f>
        <v>0</v>
      </c>
      <c r="L17" s="1">
        <f>IF(_xlfn.IFNA($A17,"")="","",Daily!K17+IF(ROW()&gt;ROW($A$3),L16,0))</f>
        <v>0</v>
      </c>
      <c r="M17" s="1">
        <f t="shared" si="24"/>
        <v>1</v>
      </c>
      <c r="N17" s="1">
        <f>IF(_xlfn.IFNA($A17,"")="","",Daily!L17+IF(ROW()&gt;ROW($A$3),N16,0))</f>
        <v>5</v>
      </c>
      <c r="O17" s="1">
        <f>IF(_xlfn.IFNA($A17,"")="","",Daily!M17+IF(ROW()&gt;ROW($A$3),O16,0))</f>
        <v>0</v>
      </c>
      <c r="P17" s="1">
        <f>IF(_xlfn.IFNA($A17,"")="","",Daily!N17+IF(ROW()&gt;ROW($A$3),P16,0))</f>
        <v>0</v>
      </c>
      <c r="Q17" s="1">
        <f t="shared" si="25"/>
        <v>5</v>
      </c>
      <c r="R17" s="1">
        <f>IF(_xlfn.IFNA($A17,"")="","",Daily!O17+IF(ROW()&gt;ROW($A$3),R16,0))</f>
        <v>2</v>
      </c>
      <c r="S17" s="1">
        <f>IF(_xlfn.IFNA($A17,"")="","",Daily!P17+IF(ROW()&gt;ROW($A$3),S16,0))</f>
        <v>0</v>
      </c>
      <c r="T17" s="1">
        <f>IF(_xlfn.IFNA($A17,"")="","",Daily!Q17+IF(ROW()&gt;ROW($A$3),T16,0))</f>
        <v>0</v>
      </c>
      <c r="U17" s="1">
        <f t="shared" si="26"/>
        <v>2</v>
      </c>
      <c r="V17" s="1">
        <f>IF(_xlfn.IFNA($A17,"")="","",Daily!R17+IF(ROW()&gt;ROW($A$3),V16,0))</f>
        <v>0</v>
      </c>
      <c r="W17" s="1">
        <f>IF(_xlfn.IFNA($A17,"")="","",Daily!S17+IF(ROW()&gt;ROW($A$3),W16,0))</f>
        <v>0</v>
      </c>
      <c r="X17" s="1">
        <f>IF(_xlfn.IFNA($A17,"")="","",Daily!T17+IF(ROW()&gt;ROW($A$3),X16,0))</f>
        <v>0</v>
      </c>
      <c r="Y17" s="1">
        <f t="shared" si="27"/>
        <v>0</v>
      </c>
      <c r="Z17" s="1">
        <f>IF(_xlfn.IFNA($A17,"")="","",Daily!U17+IF(ROW()&gt;ROW($A$3),Z16,0))</f>
        <v>4</v>
      </c>
      <c r="AA17" s="1">
        <f>IF(_xlfn.IFNA($A17,"")="","",Daily!V17+IF(ROW()&gt;ROW($A$3),AA16,0))</f>
        <v>0</v>
      </c>
      <c r="AB17" s="1">
        <f>IF(_xlfn.IFNA($A17,"")="","",Daily!W17+IF(ROW()&gt;ROW($A$3),AB16,0))</f>
        <v>0</v>
      </c>
      <c r="AC17" s="1">
        <f t="shared" si="28"/>
        <v>4</v>
      </c>
      <c r="AD17" s="1">
        <f>IF(_xlfn.IFNA($A17,"")="","",Daily!X17+IF(ROW()&gt;ROW($A$3),AD16,0))</f>
        <v>0</v>
      </c>
      <c r="AE17" s="1">
        <f>IF(_xlfn.IFNA($A17,"")="","",Daily!Y17+IF(ROW()&gt;ROW($A$3),AE16,0))</f>
        <v>0</v>
      </c>
      <c r="AF17" s="1">
        <f>IF(_xlfn.IFNA($A17,"")="","",Daily!Z17+IF(ROW()&gt;ROW($A$3),AF16,0))</f>
        <v>0</v>
      </c>
      <c r="AG17" s="1">
        <f t="shared" si="29"/>
        <v>0</v>
      </c>
      <c r="AH17" s="1">
        <f>IF(_xlfn.IFNA($A17,"")="","",Daily!C17+Daily!F17+Daily!I17+Daily!O17+Daily!L17+Daily!R17+Daily!X17+Daily!U17)</f>
        <v>0</v>
      </c>
      <c r="AI17" s="1">
        <f>IF(_xlfn.IFNA($A17,"")="","",Daily!D17+Daily!G17+Daily!J17+Daily!P17+Daily!M17+Daily!S17+Daily!Y17+Daily!V17+Daily!AA17)</f>
        <v>0</v>
      </c>
      <c r="AJ17" s="1">
        <f>IF(_xlfn.IFNA($A17,"")="","",Daily!E17+Daily!H17+Daily!K17+Daily!Q17+Daily!N17+Daily!T17+Daily!Z17+Daily!W17)</f>
        <v>0</v>
      </c>
      <c r="AK17" s="1">
        <f t="shared" si="30"/>
        <v>16</v>
      </c>
      <c r="AL17" s="1">
        <f t="shared" si="31"/>
        <v>3</v>
      </c>
      <c r="AM17" s="1">
        <f t="shared" si="32"/>
        <v>1</v>
      </c>
      <c r="AN17" s="7">
        <f t="shared" si="33"/>
        <v>0</v>
      </c>
      <c r="AO17" s="1">
        <f t="shared" si="34"/>
        <v>12</v>
      </c>
      <c r="AP17" s="1">
        <f t="shared" si="35"/>
        <v>12</v>
      </c>
      <c r="AQ17" s="1">
        <f t="shared" si="36"/>
        <v>0</v>
      </c>
      <c r="AR17" s="1">
        <f t="shared" si="37"/>
        <v>0</v>
      </c>
      <c r="AS17" s="1">
        <f t="shared" si="38"/>
        <v>12</v>
      </c>
      <c r="AT17" s="10">
        <f t="shared" si="39"/>
        <v>0.25</v>
      </c>
      <c r="AU17" s="10">
        <f t="shared" si="40"/>
        <v>0.75</v>
      </c>
      <c r="AV17" s="10">
        <f t="shared" si="41"/>
        <v>0</v>
      </c>
      <c r="AW17" s="10">
        <f t="shared" si="42"/>
        <v>0.25</v>
      </c>
      <c r="AX17" s="10">
        <f t="shared" si="43"/>
        <v>6.25E-2</v>
      </c>
      <c r="AY17" s="10">
        <f t="shared" si="44"/>
        <v>0.3125</v>
      </c>
      <c r="AZ17" s="10">
        <f t="shared" si="45"/>
        <v>0.125</v>
      </c>
      <c r="BA17" s="10">
        <f t="shared" si="46"/>
        <v>0</v>
      </c>
      <c r="BB17" s="10">
        <f t="shared" si="47"/>
        <v>0.25</v>
      </c>
      <c r="BC17" s="10">
        <f t="shared" si="48"/>
        <v>0</v>
      </c>
      <c r="BD17" s="8">
        <f t="shared" ca="1" si="49"/>
        <v>0.8571428571428571</v>
      </c>
      <c r="BE17" s="9">
        <f t="shared" ca="1" si="50"/>
        <v>6</v>
      </c>
      <c r="BF17" s="10">
        <f t="shared" si="51"/>
        <v>0</v>
      </c>
      <c r="BG17" s="10">
        <f t="shared" si="52"/>
        <v>-1</v>
      </c>
      <c r="BH17" s="1">
        <f t="shared" si="53"/>
        <v>24</v>
      </c>
      <c r="BI17" s="1">
        <f t="shared" si="54"/>
        <v>9</v>
      </c>
      <c r="BJ17" s="8">
        <f>IF(_xlfn.IFNA($A17,"")="","",AK17/(Configuration!$B$1/1000000))</f>
        <v>0.63080786775113051</v>
      </c>
      <c r="BK17" s="1">
        <f>IF(OR(_xlfn.IFNA($A17,"")="", ROW()&lt;=ROW($A$3),MAX(International!$C$3:$C$2000)&lt;$AK17),"",$A17-_xlfn.XLOOKUP($AK17,International!$C$3:$C$2000,International!$A$3:$A$2000,NA(),1,1))</f>
        <v>-26</v>
      </c>
      <c r="BL17" s="1">
        <f>IF(OR(_xlfn.IFNA($A17,"")="", ROW()&lt;=ROW($A$3),MAX(International!$D$3:$D$2000)&lt;$BJ17),"",$A17-_xlfn.XLOOKUP($BJ17,International!$D$3:$D$2000,International!$A$3:$A$2000,NA(),1,1))</f>
        <v>-24</v>
      </c>
      <c r="BM17" s="1">
        <f>IF(OR(_xlfn.IFNA($A17,"")="", ROW()&lt;=ROW($A$3),MAX(International!$G$3:$G$2000)&lt;$AK17),"",$A17-_xlfn.XLOOKUP($AK17,International!$G$3:$G$2000,International!$A$3:$A$2000,NA(),1,1))</f>
        <v>-28</v>
      </c>
      <c r="BN17" s="1">
        <f>IF(OR(_xlfn.IFNA($A17,"")="", ROW()&lt;=ROW($A$3),MAX(International!$H$3:$H$2000)&lt;$BJ17),"",$A17-_xlfn.XLOOKUP($BJ17,International!$H$3:$H$2000,International!$A$3:$A$2000,NA(),1,1))</f>
        <v>-23</v>
      </c>
      <c r="BO17" s="1">
        <f>IF(OR(_xlfn.IFNA($A17,"")="", ROW()&lt;=ROW($A$3),MAX(International!$K$3:$K$2000)&lt;$AK17),"",$A17-_xlfn.XLOOKUP($AK17,International!$K$3:$K$2000,International!$A$3:$A$2000,NA(),1,1))</f>
        <v>-19</v>
      </c>
      <c r="BP17" s="1">
        <f>IF(OR(_xlfn.IFNA($A17,"")="", ROW()&lt;=ROW($A$3),MAX(International!$L$3:$L$2000)&lt;$BJ17),"",$A17-_xlfn.XLOOKUP($BJ17,International!$L$3:$L$2000,International!$A$3:$A$2000,NA(),1,1))</f>
        <v>-21</v>
      </c>
      <c r="BQ17" s="1">
        <f>IF(OR(_xlfn.IFNA($A17,"")="", ROW()&lt;=ROW($A$3),MAX(International!$O$3:$O$2000)&lt;$AK17),"",$A17-_xlfn.XLOOKUP($AK17,International!$O$3:$O$2000,International!$A$3:$A$2000,NA(),1,1))</f>
        <v>-14</v>
      </c>
      <c r="BR17" s="1">
        <f>IF(OR(_xlfn.IFNA($A17,"")="", ROW()&lt;=ROW($A$3),MAX(International!$P$3:$P$2000)&lt;$BJ17),"",$A17-_xlfn.XLOOKUP($BJ17,International!$P$3:$P$2000,International!$A$3:$A$2000,NA(),1,1))</f>
        <v>-15</v>
      </c>
      <c r="BS17" s="1">
        <f>IF(OR(_xlfn.IFNA($A17,"")="", ROW()&lt;=ROW($A$3),MAX(International!$S$3:$S$2000)&lt;$AK17),"",$A17-_xlfn.XLOOKUP($AK17,International!$S$3:$S$2000,International!$A$3:$A$2000,NA(),1,1))</f>
        <v>3</v>
      </c>
      <c r="BT17" s="1">
        <f>IF(OR(_xlfn.IFNA($A17,"")="", ROW()&lt;=ROW($A$3),MAX(International!$T$3:$T$2000)&lt;$BJ17),"",$A17-_xlfn.XLOOKUP($BJ17,International!$T$3:$T$2000,International!$A$3:$A$2000,NA(),1,1))</f>
        <v>-13</v>
      </c>
      <c r="BU17" s="1">
        <f>IF(OR(_xlfn.IFNA($A17,"")="", ROW()&lt;=ROW($A$3),MAX(International!$W$3:$W$2000)&lt;$AK17),"",$A17-_xlfn.XLOOKUP($AK17,International!$W$3:$W$2000,International!$A$3:$A$2000,NA(),1,1))</f>
        <v>6</v>
      </c>
      <c r="BV17" s="1">
        <f>IF(OR(_xlfn.IFNA($A17,"")="", ROW()&lt;=ROW($A$3),MAX(International!$X$3:$X$2000)&lt;$BJ17),"",$A17-_xlfn.XLOOKUP($BJ17,International!$X$3:$X$2000,International!$A$3:$A$2000,NA(),1,1))</f>
        <v>12</v>
      </c>
      <c r="BW17" s="1">
        <f>IF(OR(_xlfn.IFNA($A17,"")="", ROW()&lt;=ROW($A$3),MAX(International!$AA$3:$AA$2000)&lt;$AK17),"",$A17-_xlfn.XLOOKUP($AK17,International!$AA$3:$AA$2000,International!$A$3:$A$2000,NA(),1,1))</f>
        <v>-21</v>
      </c>
      <c r="BX17" s="1">
        <f>IF(OR(_xlfn.IFNA($A17,"")="", ROW()&lt;=ROW($A$3),MAX(International!$AB$3:$AB$2000)&lt;$BJ17),"",$A17-_xlfn.XLOOKUP($BJ17,International!$AB$3:$AB$2000,International!$A$3:$A$2000,NA(),1,1))</f>
        <v>-24</v>
      </c>
      <c r="BY17" s="1">
        <f>IF(OR(_xlfn.IFNA($A17,"")="", ROW()&lt;=ROW($A$3),MAX(International!$AE$3:$AE$2000)&lt;$AK17),"",$A17-_xlfn.XLOOKUP($AK17,International!$AE$3:$AE$2000,International!$A$3:$A$2000,NA(),1,1))</f>
        <v>-17</v>
      </c>
      <c r="BZ17" s="1">
        <f>IF(OR(_xlfn.IFNA($A17,"")="", ROW()&lt;=ROW($A$3),MAX(International!$AF$3:$AF$2000)&lt;$BJ17),"",$A17-_xlfn.XLOOKUP($BJ17,International!$AF$3:$AF$2000,International!$A$3:$A$2000,NA(),1,1))</f>
        <v>-27</v>
      </c>
      <c r="CA17" s="1" t="e">
        <f t="shared" si="55"/>
        <v>#N/A</v>
      </c>
      <c r="CB17" s="1" t="e">
        <f t="shared" si="0"/>
        <v>#N/A</v>
      </c>
      <c r="CC17" s="1" t="e">
        <f t="shared" si="1"/>
        <v>#N/A</v>
      </c>
      <c r="CD17" s="1" t="e">
        <f t="shared" si="2"/>
        <v>#N/A</v>
      </c>
      <c r="CE17" s="1" t="e">
        <f t="shared" si="3"/>
        <v>#N/A</v>
      </c>
      <c r="CF17" s="1" t="e">
        <f t="shared" si="4"/>
        <v>#N/A</v>
      </c>
      <c r="CG17" s="1" t="e">
        <f t="shared" si="5"/>
        <v>#N/A</v>
      </c>
      <c r="CH17" s="1" t="e">
        <f t="shared" si="6"/>
        <v>#N/A</v>
      </c>
      <c r="CI17" s="1" t="e">
        <f t="shared" si="7"/>
        <v>#N/A</v>
      </c>
      <c r="CJ17" s="1" t="e">
        <f t="shared" si="8"/>
        <v>#N/A</v>
      </c>
      <c r="CK17" s="1" t="e">
        <f t="shared" si="56"/>
        <v>#N/A</v>
      </c>
      <c r="CL17" s="1" t="e">
        <f t="shared" si="9"/>
        <v>#N/A</v>
      </c>
      <c r="CM17" s="1" t="e">
        <f>IF(OR(ISNA($A17),$AK17&lt;100),NA(),IF($CA17=0,0,FLOOR((CK17-_xlfn.XLOOKUP(_xlfn.AGGREGATE(5,6,$CA$3:$CA1968),$CA$3:$CA$2000,CK$3:CK$2000,1,1))/_xlfn.XLOOKUP($CA17,$CA$3:$CA$2000,$CA$3:$CA$2000,1,1), 1)))</f>
        <v>#N/A</v>
      </c>
      <c r="CN17" s="1" t="e">
        <f t="shared" si="57"/>
        <v>#N/A</v>
      </c>
      <c r="CO17" s="1" t="e" cm="1">
        <f t="array" ref="CO17">IFERROR(IF(OR(ISNA($A17),$AK17&lt;100,INDEX(International!C$3:C$2000,_xlfn.XMATCH(100,International!C$3:C$2000,1,1)+$CA17)=""),NA(),INDEX(International!C$3:C$2000,_xlfn.XMATCH(100,International!C$3:C$2000,1,1)+$CA17)), NA())</f>
        <v>#N/A</v>
      </c>
      <c r="CP17" s="1" t="e">
        <f t="shared" si="11"/>
        <v>#N/A</v>
      </c>
      <c r="CQ17" s="1" t="e">
        <f>IF(OR(ISNA($A17),$AK17&lt;100),NA(),IF($CA17=0,0,FLOOR((CO17-_xlfn.XLOOKUP(_xlfn.AGGREGATE(5,6,$CA$3:$CA1968),$CA$3:$CA$2000,CO$3:CO$2000,1,1))/_xlfn.XLOOKUP($CA17,$CA$3:$CA$2000,$CA$3:$CA$2000,1,1), 1)))</f>
        <v>#N/A</v>
      </c>
      <c r="CR17" s="1" t="e">
        <f t="shared" si="58"/>
        <v>#N/A</v>
      </c>
      <c r="CS17" s="1" t="e" cm="1">
        <f t="array" ref="CS17">IFERROR(IF(OR(ISNA($A17),$AK17&lt;100,INDEX(International!G$3:G$2000,_xlfn.XMATCH(100,International!G$3:G$2000,1,1)+$CA17)=""),NA(),INDEX(International!G$3:G$2000,_xlfn.XMATCH(100,International!G$3:G$2000,1,1)+$CA17)), NA())</f>
        <v>#N/A</v>
      </c>
      <c r="CT17" s="1" t="e">
        <f t="shared" si="13"/>
        <v>#N/A</v>
      </c>
      <c r="CU17" s="1" t="e">
        <f>IF(OR(ISNA($A17),$AK17&lt;100),NA(),IF($CA17=0,0,FLOOR((CS17-_xlfn.XLOOKUP(_xlfn.AGGREGATE(5,6,$CA$3:$CA1968),$CA$3:$CA$2000,CS$3:CS$2000,1,1))/_xlfn.XLOOKUP($CA17,$CA$3:$CA$2000,$CA$3:$CA$2000,1,1), 1)))</f>
        <v>#N/A</v>
      </c>
      <c r="CV17" s="1" t="e">
        <f t="shared" si="59"/>
        <v>#N/A</v>
      </c>
      <c r="CW17" s="1" t="e" cm="1">
        <f t="array" ref="CW17">IFERROR(IF(OR(ISNA($A17),$AK17&lt;100,INDEX(International!K$3:K$2000,_xlfn.XMATCH(100,International!K$3:K$2000,1,1)+$CA17)=""),NA(),INDEX(International!K$3:K$2000,_xlfn.XMATCH(100,International!K$3:K$2000,1,1)+$CA17)), NA())</f>
        <v>#N/A</v>
      </c>
      <c r="CX17" s="1" t="e">
        <f t="shared" si="14"/>
        <v>#N/A</v>
      </c>
      <c r="CY17" s="1" t="e">
        <f>IF(OR(ISNA($A17),$AK17&lt;100),NA(),IF($CA17=0,0,FLOOR((CW17-_xlfn.XLOOKUP(_xlfn.AGGREGATE(5,6,$CA$3:$CA1968),$CA$3:$CA$2000,CW$3:CW$2000,1,1))/_xlfn.XLOOKUP($CA17,$CA$3:$CA$2000,$CA$3:$CA$2000,1,1), 1)))</f>
        <v>#N/A</v>
      </c>
      <c r="CZ17" s="1" t="e">
        <f t="shared" si="60"/>
        <v>#N/A</v>
      </c>
      <c r="DA17" s="1" t="e" cm="1">
        <f t="array" ref="DA17">IFERROR(IF(OR(ISNA($A17),$AK17&lt;100,INDEX(International!O$3:O$2000,_xlfn.XMATCH(100,International!O$3:O$2000,1,1)+$CA17)=""),NA(),INDEX(International!O$3:O$2000,_xlfn.XMATCH(100,International!O$3:O$2000,1,1)+$CA17)), NA())</f>
        <v>#N/A</v>
      </c>
      <c r="DB17" s="1" t="e">
        <f t="shared" si="15"/>
        <v>#N/A</v>
      </c>
      <c r="DC17" s="1" t="e">
        <f>IF(OR(ISNA($A17),$AK17&lt;100),NA(),IF($CA17=0,0,FLOOR((DA17-_xlfn.XLOOKUP(_xlfn.AGGREGATE(5,6,$CA$3:$CA1968),$CA$3:$CA$2000,DA$3:DA$2000,1,1))/_xlfn.XLOOKUP($CA17,$CA$3:$CA$2000,$CA$3:$CA$2000,1,1), 1)))</f>
        <v>#N/A</v>
      </c>
      <c r="DD17" s="1" t="e">
        <f t="shared" si="61"/>
        <v>#N/A</v>
      </c>
      <c r="DE17" s="1" t="e" cm="1">
        <f t="array" ref="DE17">IFERROR(IF(OR(ISNA($A17),$AK17&lt;100,INDEX(International!S$3:S$2000,_xlfn.XMATCH(100,International!S$3:S$2000,1,1)+$CA17)=""),NA(),INDEX(International!S$3:S$2000,_xlfn.XMATCH(100,International!S$3:S$2000,1,1)+$CA17)), NA())</f>
        <v>#N/A</v>
      </c>
      <c r="DF17" s="1" t="e">
        <f t="shared" si="16"/>
        <v>#N/A</v>
      </c>
      <c r="DG17" s="1" t="e">
        <f>IF(OR(ISNA($A17),$AK17&lt;100),NA(),IF($CA17=0,0,FLOOR((DE17-_xlfn.XLOOKUP(_xlfn.AGGREGATE(5,6,$CA$3:$CA1968),$CA$3:$CA$2000,DE$3:DE$2000,1,1))/_xlfn.XLOOKUP($CA17,$CA$3:$CA$2000,$CA$3:$CA$2000,1,1), 1)))</f>
        <v>#N/A</v>
      </c>
      <c r="DH17" s="1" t="e">
        <f t="shared" si="62"/>
        <v>#N/A</v>
      </c>
      <c r="DI17" s="1" t="e" cm="1">
        <f t="array" ref="DI17">IFERROR(IF(OR(ISNA($A17),$AK17&lt;100,INDEX(International!W$3:W$2000,_xlfn.XMATCH(100,International!W$3:W$2000,1,1)+$CA17)=""),NA(),INDEX(International!W$3:W$2000,_xlfn.XMATCH(100,International!W$3:W$2000,1,1)+$CA17)), NA())</f>
        <v>#N/A</v>
      </c>
      <c r="DJ17" s="1" t="e">
        <f t="shared" si="17"/>
        <v>#N/A</v>
      </c>
      <c r="DK17" s="1" t="e">
        <f>IF(OR(ISNA($A17),$AK17&lt;100),NA(),IF($CA17=0,0,FLOOR((DI17-_xlfn.XLOOKUP(_xlfn.AGGREGATE(5,6,$CA$3:$CA1968),$CA$3:$CA$2000,DI$3:DI$2000,1,1))/_xlfn.XLOOKUP($CA17,$CA$3:$CA$2000,$CA$3:$CA$2000,1,1), 1)))</f>
        <v>#N/A</v>
      </c>
      <c r="DL17" s="1" t="e">
        <f t="shared" si="63"/>
        <v>#N/A</v>
      </c>
      <c r="DM17" s="1" t="e" cm="1">
        <f t="array" ref="DM17">IFERROR(IF(OR(ISNA($A17),$AK17&lt;100,INDEX(International!AA$3:AA$2000,_xlfn.XMATCH(100,International!AA$3:AA$2000,1,1)+$CA17)=""),NA(),INDEX(International!AA$3:AA$2000,_xlfn.XMATCH(100,International!AA$3:AA$2000,1,1)+$CA17)), NA())</f>
        <v>#N/A</v>
      </c>
      <c r="DN17" s="1" t="e">
        <f t="shared" si="18"/>
        <v>#N/A</v>
      </c>
      <c r="DO17" s="1" t="e">
        <f>IF(OR(ISNA($A17),$AK17&lt;100),NA(),IF($CA17=0,0,FLOOR((DM17-_xlfn.XLOOKUP(_xlfn.AGGREGATE(5,6,$CA$3:$CA1968),$CA$3:$CA$2000,DM$3:DM$2000,1,1))/_xlfn.XLOOKUP($CA17,$CA$3:$CA$2000,$CA$3:$CA$2000,1,1), 1)))</f>
        <v>#N/A</v>
      </c>
      <c r="DP17" s="1" t="e">
        <f t="shared" si="64"/>
        <v>#N/A</v>
      </c>
      <c r="DQ17" s="1" t="e" cm="1">
        <f t="array" ref="DQ17">IFERROR(IF(OR(ISNA($A17),$AK17&lt;100,INDEX(International!AE$3:AE$2000,_xlfn.XMATCH(100,International!AE$3:AE$2000,1,1)+$CA17)=""),NA(),INDEX(International!AE$3:AE$2000,_xlfn.XMATCH(100,International!AE$3:AE$2000,1,1)+$CA17)), NA())</f>
        <v>#N/A</v>
      </c>
      <c r="DR17" s="1" t="e">
        <f t="shared" si="19"/>
        <v>#N/A</v>
      </c>
      <c r="DS17" s="1" t="e">
        <f>IF(OR(ISNA($A17),$AK17&lt;100),NA(),IF($CA17=0,0,FLOOR((DQ17-_xlfn.XLOOKUP(_xlfn.AGGREGATE(5,6,$CA$3:$CA1968),$CA$3:$CA$2000,DQ$3:DQ$2000,1,1))/_xlfn.XLOOKUP($CA17,$CA$3:$CA$2000,$CA$3:$CA$2000,1,1), 1)))</f>
        <v>#N/A</v>
      </c>
      <c r="DT17" s="1" t="e">
        <f t="shared" si="65"/>
        <v>#N/A</v>
      </c>
      <c r="DU17" s="1">
        <f t="shared" si="20"/>
        <v>14</v>
      </c>
      <c r="DV17" s="1" cm="1">
        <f t="array" ref="DV17">IFERROR(IF(ISNA($A17),NA(),INDEX(B$3:B$2000,_xlfn.XMATCH(Configuration!$B$12,B$3:B$2000,1,1)+ROW()-ROW($A$3))-0), NA())</f>
        <v>104</v>
      </c>
      <c r="DW17" s="1" cm="1">
        <f t="array" ref="DW17">IFERROR(IF(ISNA($A17),NA(),INDEX(F$3:F$2000,_xlfn.XMATCH(Configuration!$B$12,F$3:F$2000,1,1)+ROW()-ROW($A$3))-0), NA())</f>
        <v>1617</v>
      </c>
      <c r="DX17" s="1" t="e" cm="1">
        <f t="array" ref="DX17">IFERROR(IF(ISNA($A17),NA(),INDEX(J$3:J$2000,_xlfn.XMATCH(Configuration!$B$12,J$3:J$2000,1,1)+ROW()-ROW($A$3))-0), NA())</f>
        <v>#N/A</v>
      </c>
      <c r="DY17" s="1" cm="1">
        <f t="array" ref="DY17">IFERROR(IF(ISNA($A17),NA(),INDEX(N$3:N$2000,_xlfn.XMATCH(Configuration!$B$12,N$3:N$2000,1,1)+ROW()-ROW($A$3))-0), NA())</f>
        <v>835</v>
      </c>
      <c r="DZ17" s="1" cm="1">
        <f t="array" ref="DZ17">IFERROR(IF(ISNA($A17),NA(),INDEX(R$3:R$2000,_xlfn.XMATCH(Configuration!$B$12,R$3:R$2000,1,1)+ROW()-ROW($A$3))-0), NA())</f>
        <v>409</v>
      </c>
      <c r="EA17" s="1" cm="1">
        <f t="array" ref="EA17">IFERROR(IF(ISNA($A17),NA(),INDEX(V$3:V$2000,_xlfn.XMATCH(Configuration!$B$12,V$3:V$2000,1,1)+ROW()-ROW($A$3))-0), NA())</f>
        <v>205</v>
      </c>
      <c r="EB17" s="1" cm="1">
        <f t="array" ref="EB17">IFERROR(IF(ISNA($A17),NA(),INDEX(Z$3:Z$2000,_xlfn.XMATCH(Configuration!$B$12,Z$3:Z$2000,1,1)+ROW()-ROW($A$3))-0), NA())</f>
        <v>968</v>
      </c>
      <c r="EC17" s="1" cm="1">
        <f t="array" ref="EC17">IFERROR(IF(ISNA($A17),NA(),INDEX(AD$3:AD$2000,_xlfn.XMATCH(Configuration!$B$12,AD$3:AD$2000,1,1)+ROW()-ROW($A$3))-0), NA())</f>
        <v>453</v>
      </c>
      <c r="ED17" s="1">
        <f t="shared" si="21"/>
        <v>14</v>
      </c>
      <c r="EE17" s="1">
        <f t="shared" ca="1" si="66"/>
        <v>1638398</v>
      </c>
      <c r="EF17" s="1">
        <f t="shared" ca="1" si="67"/>
        <v>12800</v>
      </c>
      <c r="EG17" s="1">
        <f t="shared" ca="1" si="68"/>
        <v>2538</v>
      </c>
      <c r="EH17" s="1">
        <f t="shared" ca="1" si="69"/>
        <v>1130</v>
      </c>
      <c r="EI17" s="1">
        <f t="shared" ca="1" si="70"/>
        <v>696</v>
      </c>
      <c r="EJ17" s="1">
        <f t="shared" ca="1" si="71"/>
        <v>502</v>
      </c>
      <c r="EK17" s="1">
        <f t="shared" ca="1" si="72"/>
        <v>400</v>
      </c>
      <c r="EL17" s="1" cm="1">
        <f t="array" aca="1" ref="EL17" ca="1">IFERROR(IF(ISNA($ED17),NA(),IF(FLOOR((2^(($ED17+LOOKUP(2, 1/(ISNA(EP$3:EP$2000)+ISBLANK(EP$3:EP$300)-1),EP$3:EP$2000)*LOG(100)/LOG(2))/LOOKUP(2, 1/(ISNA(EP$3:EP$2000)+ISBLANK(EP$3:EP$300)-1),EP$3:EP$2000))),2)&gt;_xlfn.AGGREGATE(4,6,$EN$3:$GC$2000)+2000,NA(),FLOOR((2^(($ED17+LOOKUP(2, 1/(ISNA(EP$3:EP$2000)+ISBLANK(EP$3:EP$300)-1),EP$3:EP$2000)*LOG(100)/LOG(2))/LOOKUP(2, 1/(ISNA(EP$3:EP$2000)+ISBLANK(EP$3:EP$300)-1),EP$3:EP$2000))),2))),NA())</f>
        <v>212</v>
      </c>
      <c r="EM17" s="1" cm="1">
        <f t="array" ref="EM17">IF(ISNA($ED17),NA(),FLOOR(EN$3+(LOOKUP(2, 1/(ISNA(EN$3:EN$2000)+ISBLANK(EN$3:EN$300)-1),EN$3:EN$2000)-EN$3)/LOOKUP(2, 1/(ISNA(EN$3:EN$2000)+ISBLANK(EN$3:EN$300)-1),ED$3:ED$2000)*ED17, 1))</f>
        <v>1361</v>
      </c>
      <c r="EN17" s="1" cm="1">
        <f t="array" ref="EN17">IFERROR(IF(ISNA($A17),NA(),INDEX(AK$3:AK$2000,_xlfn.XMATCH(100,AK$3:AK$2000,1,1)+ROW()-ROW($A$3))-0), NA())</f>
        <v>2059</v>
      </c>
      <c r="EO17" s="1" cm="1">
        <f t="array" aca="1" ref="EO17" ca="1">IFERROR(IF(ISNA($A17),NA(),INDEX(BD$3:BD$2000,_xlfn.XMATCH(100,AK$3:AK$2000,1,1)+ROW()-ROW($A$3))-0), NA())</f>
        <v>229.14285714285714</v>
      </c>
      <c r="EP17" s="1">
        <f t="shared" si="73"/>
        <v>3.2081601479303425</v>
      </c>
      <c r="EQ17" s="1">
        <f t="shared" si="74"/>
        <v>139</v>
      </c>
      <c r="ER17" s="1">
        <f t="shared" si="75"/>
        <v>3.4274026915732438</v>
      </c>
      <c r="ES17" s="1" cm="1">
        <f t="array" ref="ES17">IFERROR(IF(OR(ISNA($A17),INDEX(International!C$3:C$2000,_xlfn.XMATCH(100,International!C$3:C$2000,1,1)+ROW()-ROW($A$3))=""),NA(),INDEX(International!C$3:C$2000,_xlfn.XMATCH(100,International!C$3:C$2000,1,1)+ROW()-ROW($A$3))), NA())</f>
        <v>2257</v>
      </c>
      <c r="ET17" s="1" cm="1">
        <f t="array" aca="1" ref="ET17" ca="1">IFERROR(IF(ISNA($A17),NA(),INDEX(International!E$3:E$2000,_xlfn.XMATCH(100,International!C$3:C$2000,1,1)+ROW()-ROW($A$3))-0), NA())</f>
        <v>242.57142857142858</v>
      </c>
      <c r="EU17" s="1">
        <f t="shared" si="76"/>
        <v>3.1136473405668208</v>
      </c>
      <c r="EV17" s="1">
        <f t="shared" si="77"/>
        <v>153</v>
      </c>
      <c r="EW17" s="1">
        <f t="shared" si="78"/>
        <v>3.0264276028035857</v>
      </c>
      <c r="EX17" s="1" cm="1">
        <f t="array" ref="EX17">IFERROR(IF(OR(ISNA($A17),INDEX(International!G$3:G$2000,_xlfn.XMATCH(100,International!G$3:G$2000,1,1)+ROW()-ROW($A$3))=""),NA(),INDEX(International!G$3:G$2000,_xlfn.XMATCH(100,International!G$3:G$2000,1,1)+ROW()-ROW($A$3))-0), NA())</f>
        <v>1591</v>
      </c>
      <c r="EY17" s="1" cm="1">
        <f t="array" aca="1" ref="EY17" ca="1">IFERROR(IF(ISNA($A17),NA(),INDEX(International!I$3:I$2000,_xlfn.XMATCH(100,International!G$3:G$2000,1,1)+ROW()-ROW($A$3))-0), NA())</f>
        <v>87.714285714285708</v>
      </c>
      <c r="EZ17" s="1">
        <f t="shared" si="79"/>
        <v>3.5071353277113215</v>
      </c>
      <c r="FA17" s="1">
        <f t="shared" si="80"/>
        <v>94</v>
      </c>
      <c r="FB17" s="1">
        <f t="shared" si="81"/>
        <v>7.4693233715279987</v>
      </c>
      <c r="FC17" s="1" cm="1">
        <f t="array" ref="FC17">IFERROR(IF(OR(ISNA($A17),INDEX(International!K$3:K$2000,_xlfn.XMATCH(100,International!K$3:K$2000,1,1)+ROW()-ROW($A$3))=""),NA(),INDEX(International!K$3:K$2000,_xlfn.XMATCH(100,International!K$3:K$2000,1,1)+ROW()-ROW($A$3))), NA())</f>
        <v>4469</v>
      </c>
      <c r="FD17" s="1" cm="1">
        <f t="array" aca="1" ref="FD17" ca="1">IFERROR(IF(ISNA($A17),NA(),INDEX(International!M$3:M$2000,_xlfn.XMATCH(100,International!K$3:K$2000,1,1)+ROW()-ROW($A$3))-0), NA())</f>
        <v>502.85714285714283</v>
      </c>
      <c r="FE17" s="1">
        <f t="shared" si="82"/>
        <v>2.5538683158748783</v>
      </c>
      <c r="FF17" s="1">
        <f t="shared" si="83"/>
        <v>312</v>
      </c>
      <c r="FG17" s="1">
        <f t="shared" si="84"/>
        <v>3.4756704845050068</v>
      </c>
      <c r="FH17" s="1" cm="1">
        <f t="array" ref="FH17">IFERROR(IF(OR(ISNA($A17),INDEX(International!O$3:O$2000,_xlfn.XMATCH(100,International!O$3:O$2000,1,1)+ROW()-ROW($A$3))=""),NA(),INDEX(International!O$3:O$2000,_xlfn.XMATCH(100,International!O$3:O$2000,1,1)+ROW()-ROW($A$3))-0), NA())</f>
        <v>7375</v>
      </c>
      <c r="FI17" s="1" cm="1">
        <f t="array" aca="1" ref="FI17" ca="1">IFERROR(IF(ISNA($A17),NA(),INDEX(International!Q$3:Q$2000,_xlfn.XMATCH(100,International!O$3:O$2000,1,1)+ROW()-ROW($A$3))-0), NA())</f>
        <v>811.57142857142856</v>
      </c>
      <c r="FJ17" s="1">
        <f t="shared" si="85"/>
        <v>2.2564009138610817</v>
      </c>
      <c r="FK17" s="1">
        <f t="shared" si="86"/>
        <v>515</v>
      </c>
      <c r="FL17" s="1">
        <f t="shared" si="87"/>
        <v>3.0666285171764613</v>
      </c>
      <c r="FM17" s="1" cm="1">
        <f t="array" ref="FM17">IFERROR(IF(OR(ISNA($A17),INDEX(International!S$3:S$2000,_xlfn.XMATCH(100,International!S$3:S$2000,1,1)+ROW()-ROW($A$3))=""),NA(),INDEX(International!S$3:S$2000,_xlfn.XMATCH(100,International!S$3:S$2000,1,1)+ROW()-ROW($A$3))-0), NA())</f>
        <v>6088</v>
      </c>
      <c r="FN17" s="1" cm="1">
        <f t="array" aca="1" ref="FN17" ca="1">IFERROR(IF(ISNA($A17),NA(),INDEX(International!U$3:U$2000,_xlfn.XMATCH(100,International!S$3:S$2000,1,1)+ROW()-ROW($A$3))-0), NA())</f>
        <v>617.42857142857144</v>
      </c>
      <c r="FO17" s="1">
        <f t="shared" si="88"/>
        <v>2.3617146671301232</v>
      </c>
      <c r="FP17" s="1">
        <f t="shared" si="89"/>
        <v>427</v>
      </c>
      <c r="FQ17" s="1">
        <f t="shared" si="90"/>
        <v>8.6849625763214888</v>
      </c>
      <c r="FR17" s="1" cm="1">
        <f t="array" ref="FR17">IFERROR(IF(OR(ISNA($A17),INDEX(International!W$3:W$2000,_xlfn.XMATCH(100,International!W$3:W$2000,1,1)+ROW()-ROW($A$3))=""),NA(),INDEX(International!W$3:W$2000,_xlfn.XMATCH(100,International!W$3:W$2000,1,1)+ROW()-ROW($A$3))-0), NA())</f>
        <v>212</v>
      </c>
      <c r="FS17" s="1" cm="1">
        <f t="array" aca="1" ref="FS17" ca="1">IFERROR(IF(ISNA($A17),NA(),INDEX(International!Y$3:Y$2000,_xlfn.XMATCH(100,International!W$3:W$2000,1,1)+ROW()-ROW($A$3))-0), NA())</f>
        <v>10.571428571428571</v>
      </c>
      <c r="FT17" s="1">
        <f t="shared" si="91"/>
        <v>12.914363525055148</v>
      </c>
      <c r="FU17" s="1">
        <f t="shared" si="92"/>
        <v>7</v>
      </c>
      <c r="FV17" s="1">
        <f t="shared" si="93"/>
        <v>11.895661045941877</v>
      </c>
      <c r="FW17" s="1" cm="1">
        <f t="array" ref="FW17">IFERROR(IF(OR(ISNA($A17),INDEX(International!AA$3:AA$2000,_xlfn.XMATCH(100,International!AA$3:AA$2000,1,1)+ROW()-ROW($A$3))=""),NA(),INDEX(International!AA$3:AA$2000,_xlfn.XMATCH(100,International!AA$3:AA$2000,1,1)+ROW()-ROW($A$3))-0), NA())</f>
        <v>2689</v>
      </c>
      <c r="FX17" s="1" cm="1">
        <f t="array" aca="1" ref="FX17" ca="1">IFERROR(IF(ISNA($A17),NA(),INDEX(International!AC$3:AC$2000,_xlfn.XMATCH(100,International!AA$3:AA$2000,1,1)+ROW()-ROW($A$3))-0), NA())</f>
        <v>319</v>
      </c>
      <c r="FY17" s="1">
        <f t="shared" si="94"/>
        <v>2.9479903848999762</v>
      </c>
      <c r="FZ17" s="1">
        <f t="shared" si="95"/>
        <v>183</v>
      </c>
      <c r="GA17" s="1">
        <f t="shared" si="96"/>
        <v>29.237339057882018</v>
      </c>
      <c r="GB17" s="1" cm="1">
        <f t="array" ref="GB17">IFERROR(IF(OR(ISNA($A17),INDEX(International!AE$3:AE$2000,_xlfn.XMATCH(100,International!AE$3:AE$2000,1,1)+ROW()-ROW($A$3))=""),NA(),INDEX(International!AE$3:AE$2000,_xlfn.XMATCH(100,International!AE$3:AE$2000,1,1)+ROW()-ROW($A$3))-0), NA())</f>
        <v>6437</v>
      </c>
      <c r="GC17" s="1" cm="1">
        <f t="array" aca="1" ref="GC17" ca="1">IFERROR(IF(ISNA($A17),NA(),INDEX(International!AG$3:AG$2000,_xlfn.XMATCH(100,International!AE$3:AE$2000,1,1)+ROW()-ROW($A$3))-0), NA())</f>
        <v>782.14285714285711</v>
      </c>
      <c r="GD17" s="1">
        <f t="shared" si="97"/>
        <v>2.3301035908296241</v>
      </c>
      <c r="GE17" s="1">
        <f t="shared" si="98"/>
        <v>451</v>
      </c>
      <c r="GF17" s="1">
        <f t="shared" si="99"/>
        <v>2.147079423754557</v>
      </c>
    </row>
    <row r="18" spans="1:188" x14ac:dyDescent="0.2">
      <c r="A18" s="4">
        <f>IF(OR(Daily!$A18="",Daily!$B18="*"),NA(),Daily!A18)</f>
        <v>43869</v>
      </c>
      <c r="B18" s="1">
        <f>IF(_xlfn.IFNA($A18,"")="","",Daily!C18+IF(ROW()&gt;ROW($A$3),B17,0))</f>
        <v>0</v>
      </c>
      <c r="C18" s="1">
        <f>IF(_xlfn.IFNA($A18,"")="","",Daily!D18+IF(ROW()&gt;ROW($A$3),C17,0))</f>
        <v>0</v>
      </c>
      <c r="D18" s="1">
        <f>IF(_xlfn.IFNA($A18,"")="","",Daily!E18+IF(ROW()&gt;ROW($A$3),D17,0))</f>
        <v>0</v>
      </c>
      <c r="E18" s="1">
        <f t="shared" si="22"/>
        <v>0</v>
      </c>
      <c r="F18" s="1">
        <f>IF(_xlfn.IFNA($A18,"")="","",Daily!F18+IF(ROW()&gt;ROW($A$3),F17,0))</f>
        <v>4</v>
      </c>
      <c r="G18" s="1">
        <f>IF(_xlfn.IFNA($A18,"")="","",Daily!G18+IF(ROW()&gt;ROW($A$3),G17,0))</f>
        <v>3</v>
      </c>
      <c r="H18" s="1">
        <f>IF(_xlfn.IFNA($A18,"")="","",Daily!H18+IF(ROW()&gt;ROW($A$3),H17,0))</f>
        <v>2</v>
      </c>
      <c r="I18" s="1">
        <f t="shared" si="23"/>
        <v>-1</v>
      </c>
      <c r="J18" s="1">
        <f>IF(_xlfn.IFNA($A18,"")="","",Daily!I18+IF(ROW()&gt;ROW($A$3),J17,0))</f>
        <v>1</v>
      </c>
      <c r="K18" s="1">
        <f>IF(_xlfn.IFNA($A18,"")="","",Daily!J18+IF(ROW()&gt;ROW($A$3),K17,0))</f>
        <v>0</v>
      </c>
      <c r="L18" s="1">
        <f>IF(_xlfn.IFNA($A18,"")="","",Daily!K18+IF(ROW()&gt;ROW($A$3),L17,0))</f>
        <v>0</v>
      </c>
      <c r="M18" s="1">
        <f t="shared" si="24"/>
        <v>1</v>
      </c>
      <c r="N18" s="1">
        <f>IF(_xlfn.IFNA($A18,"")="","",Daily!L18+IF(ROW()&gt;ROW($A$3),N17,0))</f>
        <v>5</v>
      </c>
      <c r="O18" s="1">
        <f>IF(_xlfn.IFNA($A18,"")="","",Daily!M18+IF(ROW()&gt;ROW($A$3),O17,0))</f>
        <v>0</v>
      </c>
      <c r="P18" s="1">
        <f>IF(_xlfn.IFNA($A18,"")="","",Daily!N18+IF(ROW()&gt;ROW($A$3),P17,0))</f>
        <v>0</v>
      </c>
      <c r="Q18" s="1">
        <f t="shared" si="25"/>
        <v>5</v>
      </c>
      <c r="R18" s="1">
        <f>IF(_xlfn.IFNA($A18,"")="","",Daily!O18+IF(ROW()&gt;ROW($A$3),R17,0))</f>
        <v>2</v>
      </c>
      <c r="S18" s="1">
        <f>IF(_xlfn.IFNA($A18,"")="","",Daily!P18+IF(ROW()&gt;ROW($A$3),S17,0))</f>
        <v>0</v>
      </c>
      <c r="T18" s="1">
        <f>IF(_xlfn.IFNA($A18,"")="","",Daily!Q18+IF(ROW()&gt;ROW($A$3),T17,0))</f>
        <v>0</v>
      </c>
      <c r="U18" s="1">
        <f t="shared" si="26"/>
        <v>2</v>
      </c>
      <c r="V18" s="1">
        <f>IF(_xlfn.IFNA($A18,"")="","",Daily!R18+IF(ROW()&gt;ROW($A$3),V17,0))</f>
        <v>0</v>
      </c>
      <c r="W18" s="1">
        <f>IF(_xlfn.IFNA($A18,"")="","",Daily!S18+IF(ROW()&gt;ROW($A$3),W17,0))</f>
        <v>0</v>
      </c>
      <c r="X18" s="1">
        <f>IF(_xlfn.IFNA($A18,"")="","",Daily!T18+IF(ROW()&gt;ROW($A$3),X17,0))</f>
        <v>0</v>
      </c>
      <c r="Y18" s="1">
        <f t="shared" si="27"/>
        <v>0</v>
      </c>
      <c r="Z18" s="1">
        <f>IF(_xlfn.IFNA($A18,"")="","",Daily!U18+IF(ROW()&gt;ROW($A$3),Z17,0))</f>
        <v>4</v>
      </c>
      <c r="AA18" s="1">
        <f>IF(_xlfn.IFNA($A18,"")="","",Daily!V18+IF(ROW()&gt;ROW($A$3),AA17,0))</f>
        <v>0</v>
      </c>
      <c r="AB18" s="1">
        <f>IF(_xlfn.IFNA($A18,"")="","",Daily!W18+IF(ROW()&gt;ROW($A$3),AB17,0))</f>
        <v>0</v>
      </c>
      <c r="AC18" s="1">
        <f t="shared" si="28"/>
        <v>4</v>
      </c>
      <c r="AD18" s="1">
        <f>IF(_xlfn.IFNA($A18,"")="","",Daily!X18+IF(ROW()&gt;ROW($A$3),AD17,0))</f>
        <v>0</v>
      </c>
      <c r="AE18" s="1">
        <f>IF(_xlfn.IFNA($A18,"")="","",Daily!Y18+IF(ROW()&gt;ROW($A$3),AE17,0))</f>
        <v>0</v>
      </c>
      <c r="AF18" s="1">
        <f>IF(_xlfn.IFNA($A18,"")="","",Daily!Z18+IF(ROW()&gt;ROW($A$3),AF17,0))</f>
        <v>0</v>
      </c>
      <c r="AG18" s="1">
        <f t="shared" si="29"/>
        <v>0</v>
      </c>
      <c r="AH18" s="1">
        <f>IF(_xlfn.IFNA($A18,"")="","",Daily!C18+Daily!F18+Daily!I18+Daily!O18+Daily!L18+Daily!R18+Daily!X18+Daily!U18)</f>
        <v>0</v>
      </c>
      <c r="AI18" s="1">
        <f>IF(_xlfn.IFNA($A18,"")="","",Daily!D18+Daily!G18+Daily!J18+Daily!P18+Daily!M18+Daily!S18+Daily!Y18+Daily!V18+Daily!AA18)</f>
        <v>0</v>
      </c>
      <c r="AJ18" s="1">
        <f>IF(_xlfn.IFNA($A18,"")="","",Daily!E18+Daily!H18+Daily!K18+Daily!Q18+Daily!N18+Daily!T18+Daily!Z18+Daily!W18)</f>
        <v>1</v>
      </c>
      <c r="AK18" s="1">
        <f t="shared" si="30"/>
        <v>16</v>
      </c>
      <c r="AL18" s="1">
        <f t="shared" si="31"/>
        <v>3</v>
      </c>
      <c r="AM18" s="1">
        <f t="shared" si="32"/>
        <v>2</v>
      </c>
      <c r="AN18" s="7">
        <f t="shared" si="33"/>
        <v>0</v>
      </c>
      <c r="AO18" s="1">
        <f t="shared" si="34"/>
        <v>11</v>
      </c>
      <c r="AP18" s="1">
        <f t="shared" si="35"/>
        <v>12</v>
      </c>
      <c r="AQ18" s="1">
        <f t="shared" si="36"/>
        <v>0</v>
      </c>
      <c r="AR18" s="1">
        <f t="shared" si="37"/>
        <v>0</v>
      </c>
      <c r="AS18" s="1">
        <f t="shared" si="38"/>
        <v>12</v>
      </c>
      <c r="AT18" s="10">
        <f t="shared" si="39"/>
        <v>0.4</v>
      </c>
      <c r="AU18" s="10">
        <f t="shared" si="40"/>
        <v>0.6</v>
      </c>
      <c r="AV18" s="10">
        <f t="shared" si="41"/>
        <v>0</v>
      </c>
      <c r="AW18" s="10">
        <f t="shared" si="42"/>
        <v>0.25</v>
      </c>
      <c r="AX18" s="10">
        <f t="shared" si="43"/>
        <v>6.25E-2</v>
      </c>
      <c r="AY18" s="10">
        <f t="shared" si="44"/>
        <v>0.3125</v>
      </c>
      <c r="AZ18" s="10">
        <f t="shared" si="45"/>
        <v>0.125</v>
      </c>
      <c r="BA18" s="10">
        <f t="shared" si="46"/>
        <v>0</v>
      </c>
      <c r="BB18" s="10">
        <f t="shared" si="47"/>
        <v>0.25</v>
      </c>
      <c r="BC18" s="10">
        <f t="shared" si="48"/>
        <v>0</v>
      </c>
      <c r="BD18" s="8">
        <f t="shared" ca="1" si="49"/>
        <v>0.8571428571428571</v>
      </c>
      <c r="BE18" s="9">
        <f t="shared" ca="1" si="50"/>
        <v>6</v>
      </c>
      <c r="BF18" s="10">
        <f t="shared" si="51"/>
        <v>0</v>
      </c>
      <c r="BG18" s="10">
        <f t="shared" si="52"/>
        <v>0</v>
      </c>
      <c r="BH18" s="1">
        <f t="shared" si="53"/>
        <v>23</v>
      </c>
      <c r="BI18" s="1">
        <f t="shared" si="54"/>
        <v>10</v>
      </c>
      <c r="BJ18" s="8">
        <f>IF(_xlfn.IFNA($A18,"")="","",AK18/(Configuration!$B$1/1000000))</f>
        <v>0.63080786775113051</v>
      </c>
      <c r="BK18" s="1">
        <f>IF(OR(_xlfn.IFNA($A18,"")="", ROW()&lt;=ROW($A$3),MAX(International!$C$3:$C$2000)&lt;$AK18),"",$A18-_xlfn.XLOOKUP($AK18,International!$C$3:$C$2000,International!$A$3:$A$2000,NA(),1,1))</f>
        <v>-25</v>
      </c>
      <c r="BL18" s="1">
        <f>IF(OR(_xlfn.IFNA($A18,"")="", ROW()&lt;=ROW($A$3),MAX(International!$D$3:$D$2000)&lt;$BJ18),"",$A18-_xlfn.XLOOKUP($BJ18,International!$D$3:$D$2000,International!$A$3:$A$2000,NA(),1,1))</f>
        <v>-23</v>
      </c>
      <c r="BM18" s="1">
        <f>IF(OR(_xlfn.IFNA($A18,"")="", ROW()&lt;=ROW($A$3),MAX(International!$G$3:$G$2000)&lt;$AK18),"",$A18-_xlfn.XLOOKUP($AK18,International!$G$3:$G$2000,International!$A$3:$A$2000,NA(),1,1))</f>
        <v>-27</v>
      </c>
      <c r="BN18" s="1">
        <f>IF(OR(_xlfn.IFNA($A18,"")="", ROW()&lt;=ROW($A$3),MAX(International!$H$3:$H$2000)&lt;$BJ18),"",$A18-_xlfn.XLOOKUP($BJ18,International!$H$3:$H$2000,International!$A$3:$A$2000,NA(),1,1))</f>
        <v>-22</v>
      </c>
      <c r="BO18" s="1">
        <f>IF(OR(_xlfn.IFNA($A18,"")="", ROW()&lt;=ROW($A$3),MAX(International!$K$3:$K$2000)&lt;$AK18),"",$A18-_xlfn.XLOOKUP($AK18,International!$K$3:$K$2000,International!$A$3:$A$2000,NA(),1,1))</f>
        <v>-18</v>
      </c>
      <c r="BP18" s="1">
        <f>IF(OR(_xlfn.IFNA($A18,"")="", ROW()&lt;=ROW($A$3),MAX(International!$L$3:$L$2000)&lt;$BJ18),"",$A18-_xlfn.XLOOKUP($BJ18,International!$L$3:$L$2000,International!$A$3:$A$2000,NA(),1,1))</f>
        <v>-20</v>
      </c>
      <c r="BQ18" s="1">
        <f>IF(OR(_xlfn.IFNA($A18,"")="", ROW()&lt;=ROW($A$3),MAX(International!$O$3:$O$2000)&lt;$AK18),"",$A18-_xlfn.XLOOKUP($AK18,International!$O$3:$O$2000,International!$A$3:$A$2000,NA(),1,1))</f>
        <v>-13</v>
      </c>
      <c r="BR18" s="1">
        <f>IF(OR(_xlfn.IFNA($A18,"")="", ROW()&lt;=ROW($A$3),MAX(International!$P$3:$P$2000)&lt;$BJ18),"",$A18-_xlfn.XLOOKUP($BJ18,International!$P$3:$P$2000,International!$A$3:$A$2000,NA(),1,1))</f>
        <v>-14</v>
      </c>
      <c r="BS18" s="1">
        <f>IF(OR(_xlfn.IFNA($A18,"")="", ROW()&lt;=ROW($A$3),MAX(International!$S$3:$S$2000)&lt;$AK18),"",$A18-_xlfn.XLOOKUP($AK18,International!$S$3:$S$2000,International!$A$3:$A$2000,NA(),1,1))</f>
        <v>4</v>
      </c>
      <c r="BT18" s="1">
        <f>IF(OR(_xlfn.IFNA($A18,"")="", ROW()&lt;=ROW($A$3),MAX(International!$T$3:$T$2000)&lt;$BJ18),"",$A18-_xlfn.XLOOKUP($BJ18,International!$T$3:$T$2000,International!$A$3:$A$2000,NA(),1,1))</f>
        <v>-12</v>
      </c>
      <c r="BU18" s="1">
        <f>IF(OR(_xlfn.IFNA($A18,"")="", ROW()&lt;=ROW($A$3),MAX(International!$W$3:$W$2000)&lt;$AK18),"",$A18-_xlfn.XLOOKUP($AK18,International!$W$3:$W$2000,International!$A$3:$A$2000,NA(),1,1))</f>
        <v>7</v>
      </c>
      <c r="BV18" s="1">
        <f>IF(OR(_xlfn.IFNA($A18,"")="", ROW()&lt;=ROW($A$3),MAX(International!$X$3:$X$2000)&lt;$BJ18),"",$A18-_xlfn.XLOOKUP($BJ18,International!$X$3:$X$2000,International!$A$3:$A$2000,NA(),1,1))</f>
        <v>13</v>
      </c>
      <c r="BW18" s="1">
        <f>IF(OR(_xlfn.IFNA($A18,"")="", ROW()&lt;=ROW($A$3),MAX(International!$AA$3:$AA$2000)&lt;$AK18),"",$A18-_xlfn.XLOOKUP($AK18,International!$AA$3:$AA$2000,International!$A$3:$A$2000,NA(),1,1))</f>
        <v>-20</v>
      </c>
      <c r="BX18" s="1">
        <f>IF(OR(_xlfn.IFNA($A18,"")="", ROW()&lt;=ROW($A$3),MAX(International!$AB$3:$AB$2000)&lt;$BJ18),"",$A18-_xlfn.XLOOKUP($BJ18,International!$AB$3:$AB$2000,International!$A$3:$A$2000,NA(),1,1))</f>
        <v>-23</v>
      </c>
      <c r="BY18" s="1">
        <f>IF(OR(_xlfn.IFNA($A18,"")="", ROW()&lt;=ROW($A$3),MAX(International!$AE$3:$AE$2000)&lt;$AK18),"",$A18-_xlfn.XLOOKUP($AK18,International!$AE$3:$AE$2000,International!$A$3:$A$2000,NA(),1,1))</f>
        <v>-16</v>
      </c>
      <c r="BZ18" s="1">
        <f>IF(OR(_xlfn.IFNA($A18,"")="", ROW()&lt;=ROW($A$3),MAX(International!$AF$3:$AF$2000)&lt;$BJ18),"",$A18-_xlfn.XLOOKUP($BJ18,International!$AF$3:$AF$2000,International!$A$3:$A$2000,NA(),1,1))</f>
        <v>-26</v>
      </c>
      <c r="CA18" s="1" t="e">
        <f t="shared" si="55"/>
        <v>#N/A</v>
      </c>
      <c r="CB18" s="1" t="e">
        <f t="shared" si="0"/>
        <v>#N/A</v>
      </c>
      <c r="CC18" s="1" t="e">
        <f t="shared" si="1"/>
        <v>#N/A</v>
      </c>
      <c r="CD18" s="1" t="e">
        <f t="shared" si="2"/>
        <v>#N/A</v>
      </c>
      <c r="CE18" s="1" t="e">
        <f t="shared" si="3"/>
        <v>#N/A</v>
      </c>
      <c r="CF18" s="1" t="e">
        <f t="shared" si="4"/>
        <v>#N/A</v>
      </c>
      <c r="CG18" s="1" t="e">
        <f t="shared" si="5"/>
        <v>#N/A</v>
      </c>
      <c r="CH18" s="1" t="e">
        <f t="shared" si="6"/>
        <v>#N/A</v>
      </c>
      <c r="CI18" s="1" t="e">
        <f t="shared" si="7"/>
        <v>#N/A</v>
      </c>
      <c r="CJ18" s="1" t="e">
        <f t="shared" si="8"/>
        <v>#N/A</v>
      </c>
      <c r="CK18" s="1" t="e">
        <f t="shared" si="56"/>
        <v>#N/A</v>
      </c>
      <c r="CL18" s="1" t="e">
        <f t="shared" si="9"/>
        <v>#N/A</v>
      </c>
      <c r="CM18" s="1" t="e">
        <f>IF(OR(ISNA($A18),$AK18&lt;100),NA(),IF($CA18=0,0,FLOOR((CK18-_xlfn.XLOOKUP(_xlfn.AGGREGATE(5,6,$CA$3:$CA1969),$CA$3:$CA$2000,CK$3:CK$2000,1,1))/_xlfn.XLOOKUP($CA18,$CA$3:$CA$2000,$CA$3:$CA$2000,1,1), 1)))</f>
        <v>#N/A</v>
      </c>
      <c r="CN18" s="1" t="e">
        <f t="shared" si="57"/>
        <v>#N/A</v>
      </c>
      <c r="CO18" s="1" t="e" cm="1">
        <f t="array" ref="CO18">IFERROR(IF(OR(ISNA($A18),$AK18&lt;100,INDEX(International!C$3:C$2000,_xlfn.XMATCH(100,International!C$3:C$2000,1,1)+$CA18)=""),NA(),INDEX(International!C$3:C$2000,_xlfn.XMATCH(100,International!C$3:C$2000,1,1)+$CA18)), NA())</f>
        <v>#N/A</v>
      </c>
      <c r="CP18" s="1" t="e">
        <f t="shared" si="11"/>
        <v>#N/A</v>
      </c>
      <c r="CQ18" s="1" t="e">
        <f>IF(OR(ISNA($A18),$AK18&lt;100),NA(),IF($CA18=0,0,FLOOR((CO18-_xlfn.XLOOKUP(_xlfn.AGGREGATE(5,6,$CA$3:$CA1969),$CA$3:$CA$2000,CO$3:CO$2000,1,1))/_xlfn.XLOOKUP($CA18,$CA$3:$CA$2000,$CA$3:$CA$2000,1,1), 1)))</f>
        <v>#N/A</v>
      </c>
      <c r="CR18" s="1" t="e">
        <f t="shared" si="58"/>
        <v>#N/A</v>
      </c>
      <c r="CS18" s="1" t="e" cm="1">
        <f t="array" ref="CS18">IFERROR(IF(OR(ISNA($A18),$AK18&lt;100,INDEX(International!G$3:G$2000,_xlfn.XMATCH(100,International!G$3:G$2000,1,1)+$CA18)=""),NA(),INDEX(International!G$3:G$2000,_xlfn.XMATCH(100,International!G$3:G$2000,1,1)+$CA18)), NA())</f>
        <v>#N/A</v>
      </c>
      <c r="CT18" s="1" t="e">
        <f t="shared" si="13"/>
        <v>#N/A</v>
      </c>
      <c r="CU18" s="1" t="e">
        <f>IF(OR(ISNA($A18),$AK18&lt;100),NA(),IF($CA18=0,0,FLOOR((CS18-_xlfn.XLOOKUP(_xlfn.AGGREGATE(5,6,$CA$3:$CA1969),$CA$3:$CA$2000,CS$3:CS$2000,1,1))/_xlfn.XLOOKUP($CA18,$CA$3:$CA$2000,$CA$3:$CA$2000,1,1), 1)))</f>
        <v>#N/A</v>
      </c>
      <c r="CV18" s="1" t="e">
        <f t="shared" si="59"/>
        <v>#N/A</v>
      </c>
      <c r="CW18" s="1" t="e" cm="1">
        <f t="array" ref="CW18">IFERROR(IF(OR(ISNA($A18),$AK18&lt;100,INDEX(International!K$3:K$2000,_xlfn.XMATCH(100,International!K$3:K$2000,1,1)+$CA18)=""),NA(),INDEX(International!K$3:K$2000,_xlfn.XMATCH(100,International!K$3:K$2000,1,1)+$CA18)), NA())</f>
        <v>#N/A</v>
      </c>
      <c r="CX18" s="1" t="e">
        <f t="shared" si="14"/>
        <v>#N/A</v>
      </c>
      <c r="CY18" s="1" t="e">
        <f>IF(OR(ISNA($A18),$AK18&lt;100),NA(),IF($CA18=0,0,FLOOR((CW18-_xlfn.XLOOKUP(_xlfn.AGGREGATE(5,6,$CA$3:$CA1969),$CA$3:$CA$2000,CW$3:CW$2000,1,1))/_xlfn.XLOOKUP($CA18,$CA$3:$CA$2000,$CA$3:$CA$2000,1,1), 1)))</f>
        <v>#N/A</v>
      </c>
      <c r="CZ18" s="1" t="e">
        <f t="shared" si="60"/>
        <v>#N/A</v>
      </c>
      <c r="DA18" s="1" t="e" cm="1">
        <f t="array" ref="DA18">IFERROR(IF(OR(ISNA($A18),$AK18&lt;100,INDEX(International!O$3:O$2000,_xlfn.XMATCH(100,International!O$3:O$2000,1,1)+$CA18)=""),NA(),INDEX(International!O$3:O$2000,_xlfn.XMATCH(100,International!O$3:O$2000,1,1)+$CA18)), NA())</f>
        <v>#N/A</v>
      </c>
      <c r="DB18" s="1" t="e">
        <f t="shared" si="15"/>
        <v>#N/A</v>
      </c>
      <c r="DC18" s="1" t="e">
        <f>IF(OR(ISNA($A18),$AK18&lt;100),NA(),IF($CA18=0,0,FLOOR((DA18-_xlfn.XLOOKUP(_xlfn.AGGREGATE(5,6,$CA$3:$CA1969),$CA$3:$CA$2000,DA$3:DA$2000,1,1))/_xlfn.XLOOKUP($CA18,$CA$3:$CA$2000,$CA$3:$CA$2000,1,1), 1)))</f>
        <v>#N/A</v>
      </c>
      <c r="DD18" s="1" t="e">
        <f t="shared" si="61"/>
        <v>#N/A</v>
      </c>
      <c r="DE18" s="1" t="e" cm="1">
        <f t="array" ref="DE18">IFERROR(IF(OR(ISNA($A18),$AK18&lt;100,INDEX(International!S$3:S$2000,_xlfn.XMATCH(100,International!S$3:S$2000,1,1)+$CA18)=""),NA(),INDEX(International!S$3:S$2000,_xlfn.XMATCH(100,International!S$3:S$2000,1,1)+$CA18)), NA())</f>
        <v>#N/A</v>
      </c>
      <c r="DF18" s="1" t="e">
        <f t="shared" si="16"/>
        <v>#N/A</v>
      </c>
      <c r="DG18" s="1" t="e">
        <f>IF(OR(ISNA($A18),$AK18&lt;100),NA(),IF($CA18=0,0,FLOOR((DE18-_xlfn.XLOOKUP(_xlfn.AGGREGATE(5,6,$CA$3:$CA1969),$CA$3:$CA$2000,DE$3:DE$2000,1,1))/_xlfn.XLOOKUP($CA18,$CA$3:$CA$2000,$CA$3:$CA$2000,1,1), 1)))</f>
        <v>#N/A</v>
      </c>
      <c r="DH18" s="1" t="e">
        <f t="shared" si="62"/>
        <v>#N/A</v>
      </c>
      <c r="DI18" s="1" t="e" cm="1">
        <f t="array" ref="DI18">IFERROR(IF(OR(ISNA($A18),$AK18&lt;100,INDEX(International!W$3:W$2000,_xlfn.XMATCH(100,International!W$3:W$2000,1,1)+$CA18)=""),NA(),INDEX(International!W$3:W$2000,_xlfn.XMATCH(100,International!W$3:W$2000,1,1)+$CA18)), NA())</f>
        <v>#N/A</v>
      </c>
      <c r="DJ18" s="1" t="e">
        <f t="shared" si="17"/>
        <v>#N/A</v>
      </c>
      <c r="DK18" s="1" t="e">
        <f>IF(OR(ISNA($A18),$AK18&lt;100),NA(),IF($CA18=0,0,FLOOR((DI18-_xlfn.XLOOKUP(_xlfn.AGGREGATE(5,6,$CA$3:$CA1969),$CA$3:$CA$2000,DI$3:DI$2000,1,1))/_xlfn.XLOOKUP($CA18,$CA$3:$CA$2000,$CA$3:$CA$2000,1,1), 1)))</f>
        <v>#N/A</v>
      </c>
      <c r="DL18" s="1" t="e">
        <f t="shared" si="63"/>
        <v>#N/A</v>
      </c>
      <c r="DM18" s="1" t="e" cm="1">
        <f t="array" ref="DM18">IFERROR(IF(OR(ISNA($A18),$AK18&lt;100,INDEX(International!AA$3:AA$2000,_xlfn.XMATCH(100,International!AA$3:AA$2000,1,1)+$CA18)=""),NA(),INDEX(International!AA$3:AA$2000,_xlfn.XMATCH(100,International!AA$3:AA$2000,1,1)+$CA18)), NA())</f>
        <v>#N/A</v>
      </c>
      <c r="DN18" s="1" t="e">
        <f t="shared" si="18"/>
        <v>#N/A</v>
      </c>
      <c r="DO18" s="1" t="e">
        <f>IF(OR(ISNA($A18),$AK18&lt;100),NA(),IF($CA18=0,0,FLOOR((DM18-_xlfn.XLOOKUP(_xlfn.AGGREGATE(5,6,$CA$3:$CA1969),$CA$3:$CA$2000,DM$3:DM$2000,1,1))/_xlfn.XLOOKUP($CA18,$CA$3:$CA$2000,$CA$3:$CA$2000,1,1), 1)))</f>
        <v>#N/A</v>
      </c>
      <c r="DP18" s="1" t="e">
        <f t="shared" si="64"/>
        <v>#N/A</v>
      </c>
      <c r="DQ18" s="1" t="e" cm="1">
        <f t="array" ref="DQ18">IFERROR(IF(OR(ISNA($A18),$AK18&lt;100,INDEX(International!AE$3:AE$2000,_xlfn.XMATCH(100,International!AE$3:AE$2000,1,1)+$CA18)=""),NA(),INDEX(International!AE$3:AE$2000,_xlfn.XMATCH(100,International!AE$3:AE$2000,1,1)+$CA18)), NA())</f>
        <v>#N/A</v>
      </c>
      <c r="DR18" s="1" t="e">
        <f t="shared" si="19"/>
        <v>#N/A</v>
      </c>
      <c r="DS18" s="1" t="e">
        <f>IF(OR(ISNA($A18),$AK18&lt;100),NA(),IF($CA18=0,0,FLOOR((DQ18-_xlfn.XLOOKUP(_xlfn.AGGREGATE(5,6,$CA$3:$CA1969),$CA$3:$CA$2000,DQ$3:DQ$2000,1,1))/_xlfn.XLOOKUP($CA18,$CA$3:$CA$2000,$CA$3:$CA$2000,1,1), 1)))</f>
        <v>#N/A</v>
      </c>
      <c r="DT18" s="1" t="e">
        <f t="shared" si="65"/>
        <v>#N/A</v>
      </c>
      <c r="DU18" s="1">
        <f t="shared" si="20"/>
        <v>15</v>
      </c>
      <c r="DV18" s="1" cm="1">
        <f t="array" ref="DV18">IFERROR(IF(ISNA($A18),NA(),INDEX(B$3:B$2000,_xlfn.XMATCH(Configuration!$B$12,B$3:B$2000,1,1)+ROW()-ROW($A$3))-0), NA())</f>
        <v>105</v>
      </c>
      <c r="DW18" s="1" cm="1">
        <f t="array" ref="DW18">IFERROR(IF(ISNA($A18),NA(),INDEX(F$3:F$2000,_xlfn.XMATCH(Configuration!$B$12,F$3:F$2000,1,1)+ROW()-ROW($A$3))-0), NA())</f>
        <v>1791</v>
      </c>
      <c r="DX18" s="1" t="e" cm="1">
        <f t="array" ref="DX18">IFERROR(IF(ISNA($A18),NA(),INDEX(J$3:J$2000,_xlfn.XMATCH(Configuration!$B$12,J$3:J$2000,1,1)+ROW()-ROW($A$3))-0), NA())</f>
        <v>#N/A</v>
      </c>
      <c r="DY18" s="1" cm="1">
        <f t="array" ref="DY18">IFERROR(IF(ISNA($A18),NA(),INDEX(N$3:N$2000,_xlfn.XMATCH(Configuration!$B$12,N$3:N$2000,1,1)+ROW()-ROW($A$3))-0), NA())</f>
        <v>873</v>
      </c>
      <c r="DZ18" s="1" cm="1">
        <f t="array" ref="DZ18">IFERROR(IF(ISNA($A18),NA(),INDEX(R$3:R$2000,_xlfn.XMATCH(Configuration!$B$12,R$3:R$2000,1,1)+ROW()-ROW($A$3))-0), NA())</f>
        <v>411</v>
      </c>
      <c r="EA18" s="1" cm="1">
        <f t="array" ref="EA18">IFERROR(IF(ISNA($A18),NA(),INDEX(V$3:V$2000,_xlfn.XMATCH(Configuration!$B$12,V$3:V$2000,1,1)+ROW()-ROW($A$3))-0), NA())</f>
        <v>205</v>
      </c>
      <c r="EB18" s="1" cm="1">
        <f t="array" ref="EB18">IFERROR(IF(ISNA($A18),NA(),INDEX(Z$3:Z$2000,_xlfn.XMATCH(Configuration!$B$12,Z$3:Z$2000,1,1)+ROW()-ROW($A$3))-0), NA())</f>
        <v>1036</v>
      </c>
      <c r="EC18" s="1" cm="1">
        <f t="array" ref="EC18">IFERROR(IF(ISNA($A18),NA(),INDEX(AD$3:AD$2000,_xlfn.XMATCH(Configuration!$B$12,AD$3:AD$2000,1,1)+ROW()-ROW($A$3))-0), NA())</f>
        <v>460</v>
      </c>
      <c r="ED18" s="1">
        <f t="shared" si="21"/>
        <v>15</v>
      </c>
      <c r="EE18" s="1" t="e">
        <f t="shared" ca="1" si="66"/>
        <v>#N/A</v>
      </c>
      <c r="EF18" s="1">
        <f t="shared" ca="1" si="67"/>
        <v>18100</v>
      </c>
      <c r="EG18" s="1">
        <f t="shared" ca="1" si="68"/>
        <v>3200</v>
      </c>
      <c r="EH18" s="1">
        <f t="shared" ca="1" si="69"/>
        <v>1344</v>
      </c>
      <c r="EI18" s="1">
        <f t="shared" ca="1" si="70"/>
        <v>800</v>
      </c>
      <c r="EJ18" s="1">
        <f t="shared" ca="1" si="71"/>
        <v>564</v>
      </c>
      <c r="EK18" s="1">
        <f t="shared" ca="1" si="72"/>
        <v>440</v>
      </c>
      <c r="EL18" s="1" cm="1">
        <f t="array" aca="1" ref="EL18" ca="1">IFERROR(IF(ISNA($ED18),NA(),IF(FLOOR((2^(($ED18+LOOKUP(2, 1/(ISNA(EP$3:EP$2000)+ISBLANK(EP$3:EP$300)-1),EP$3:EP$2000)*LOG(100)/LOG(2))/LOOKUP(2, 1/(ISNA(EP$3:EP$2000)+ISBLANK(EP$3:EP$300)-1),EP$3:EP$2000))),2)&gt;_xlfn.AGGREGATE(4,6,$EN$3:$GC$2000)+2000,NA(),FLOOR((2^(($ED18+LOOKUP(2, 1/(ISNA(EP$3:EP$2000)+ISBLANK(EP$3:EP$300)-1),EP$3:EP$2000)*LOG(100)/LOG(2))/LOOKUP(2, 1/(ISNA(EP$3:EP$2000)+ISBLANK(EP$3:EP$300)-1),EP$3:EP$2000))),2))),NA())</f>
        <v>224</v>
      </c>
      <c r="EM18" s="1" cm="1">
        <f t="array" ref="EM18">IF(ISNA($ED18),NA(),FLOOR(EN$3+(LOOKUP(2, 1/(ISNA(EN$3:EN$2000)+ISBLANK(EN$3:EN$300)-1),EN$3:EN$2000)-EN$3)/LOOKUP(2, 1/(ISNA(EN$3:EN$2000)+ISBLANK(EN$3:EN$300)-1),ED$3:ED$2000)*ED18, 1))</f>
        <v>1450</v>
      </c>
      <c r="EN18" s="1" cm="1">
        <f t="array" ref="EN18">IFERROR(IF(ISNA($A18),NA(),INDEX(AK$3:AK$2000,_xlfn.XMATCH(100,AK$3:AK$2000,1,1)+ROW()-ROW($A$3))-0), NA())</f>
        <v>2439</v>
      </c>
      <c r="EO18" s="1" cm="1">
        <f t="array" aca="1" ref="EO18" ca="1">IFERROR(IF(ISNA($A18),NA(),INDEX(BD$3:BD$2000,_xlfn.XMATCH(100,AK$3:AK$2000,1,1)+ROW()-ROW($A$3))-0), NA())</f>
        <v>267.28571428571428</v>
      </c>
      <c r="EP18" s="1">
        <f t="shared" si="73"/>
        <v>3.2550544436967073</v>
      </c>
      <c r="EQ18" s="1">
        <f t="shared" si="74"/>
        <v>155</v>
      </c>
      <c r="ER18" s="1">
        <f t="shared" si="75"/>
        <v>4.0925584785235634</v>
      </c>
      <c r="ES18" s="1" cm="1">
        <f t="array" ref="ES18">IFERROR(IF(OR(ISNA($A18),INDEX(International!C$3:C$2000,_xlfn.XMATCH(100,International!C$3:C$2000,1,1)+ROW()-ROW($A$3))=""),NA(),INDEX(International!C$3:C$2000,_xlfn.XMATCH(100,International!C$3:C$2000,1,1)+ROW()-ROW($A$3))), NA())</f>
        <v>2815</v>
      </c>
      <c r="ET18" s="1" cm="1">
        <f t="array" aca="1" ref="ET18" ca="1">IFERROR(IF(ISNA($A18),NA(),INDEX(International!E$3:E$2000,_xlfn.XMATCH(100,International!C$3:C$2000,1,1)+ROW()-ROW($A$3))-0), NA())</f>
        <v>303.71428571428572</v>
      </c>
      <c r="EU18" s="1">
        <f t="shared" si="76"/>
        <v>3.1152240264437592</v>
      </c>
      <c r="EV18" s="1">
        <f t="shared" si="77"/>
        <v>180</v>
      </c>
      <c r="EW18" s="1">
        <f t="shared" si="78"/>
        <v>3.1374664899865952</v>
      </c>
      <c r="EX18" s="1" cm="1">
        <f t="array" ref="EX18">IFERROR(IF(OR(ISNA($A18),INDEX(International!G$3:G$2000,_xlfn.XMATCH(100,International!G$3:G$2000,1,1)+ROW()-ROW($A$3))=""),NA(),INDEX(International!G$3:G$2000,_xlfn.XMATCH(100,International!G$3:G$2000,1,1)+ROW()-ROW($A$3))-0), NA())</f>
        <v>1724</v>
      </c>
      <c r="EY18" s="1" cm="1">
        <f t="array" aca="1" ref="EY18" ca="1">IFERROR(IF(ISNA($A18),NA(),INDEX(International!I$3:I$2000,_xlfn.XMATCH(100,International!G$3:G$2000,1,1)+ROW()-ROW($A$3))-0), NA())</f>
        <v>95.285714285714292</v>
      </c>
      <c r="EZ18" s="1">
        <f t="shared" si="79"/>
        <v>3.6516893389233331</v>
      </c>
      <c r="FA18" s="1">
        <f t="shared" si="80"/>
        <v>97</v>
      </c>
      <c r="FB18" s="1">
        <f t="shared" si="81"/>
        <v>8.6336446803069382</v>
      </c>
      <c r="FC18" s="1" cm="1">
        <f t="array" ref="FC18">IFERROR(IF(OR(ISNA($A18),INDEX(International!K$3:K$2000,_xlfn.XMATCH(100,International!K$3:K$2000,1,1)+ROW()-ROW($A$3))=""),NA(),INDEX(International!K$3:K$2000,_xlfn.XMATCH(100,International!K$3:K$2000,1,1)+ROW()-ROW($A$3))), NA())</f>
        <v>4499</v>
      </c>
      <c r="FD18" s="1" cm="1">
        <f t="array" aca="1" ref="FD18" ca="1">IFERROR(IF(ISNA($A18),NA(),INDEX(International!M$3:M$2000,_xlfn.XMATCH(100,International!K$3:K$2000,1,1)+ROW()-ROW($A$3))-0), NA())</f>
        <v>481.85714285714283</v>
      </c>
      <c r="FE18" s="1">
        <f t="shared" si="82"/>
        <v>2.7314779807513943</v>
      </c>
      <c r="FF18" s="1">
        <f t="shared" si="83"/>
        <v>293</v>
      </c>
      <c r="FG18" s="1">
        <f t="shared" si="84"/>
        <v>103.60201213070854</v>
      </c>
      <c r="FH18" s="1" cm="1">
        <f t="array" ref="FH18">IFERROR(IF(OR(ISNA($A18),INDEX(International!O$3:O$2000,_xlfn.XMATCH(100,International!O$3:O$2000,1,1)+ROW()-ROW($A$3))=""),NA(),INDEX(International!O$3:O$2000,_xlfn.XMATCH(100,International!O$3:O$2000,1,1)+ROW()-ROW($A$3))-0), NA())</f>
        <v>9172</v>
      </c>
      <c r="FI18" s="1" cm="1">
        <f t="array" aca="1" ref="FI18" ca="1">IFERROR(IF(ISNA($A18),NA(),INDEX(International!Q$3:Q$2000,_xlfn.XMATCH(100,International!O$3:O$2000,1,1)+ROW()-ROW($A$3))-0), NA())</f>
        <v>1019.4285714285714</v>
      </c>
      <c r="FJ18" s="1">
        <f t="shared" si="85"/>
        <v>2.3009083626424269</v>
      </c>
      <c r="FK18" s="1">
        <f t="shared" si="86"/>
        <v>601</v>
      </c>
      <c r="FL18" s="1">
        <f t="shared" si="87"/>
        <v>3.1787071826906432</v>
      </c>
      <c r="FM18" s="1" cm="1">
        <f t="array" ref="FM18">IFERROR(IF(OR(ISNA($A18),INDEX(International!S$3:S$2000,_xlfn.XMATCH(100,International!S$3:S$2000,1,1)+ROW()-ROW($A$3))=""),NA(),INDEX(International!S$3:S$2000,_xlfn.XMATCH(100,International!S$3:S$2000,1,1)+ROW()-ROW($A$3))-0), NA())</f>
        <v>6593</v>
      </c>
      <c r="FN18" s="1" cm="1">
        <f t="array" aca="1" ref="FN18" ca="1">IFERROR(IF(ISNA($A18),NA(),INDEX(International!U$3:U$2000,_xlfn.XMATCH(100,International!S$3:S$2000,1,1)+ROW()-ROW($A$3))-0), NA())</f>
        <v>608</v>
      </c>
      <c r="FO18" s="1">
        <f t="shared" si="88"/>
        <v>2.4822670251679679</v>
      </c>
      <c r="FP18" s="1">
        <f t="shared" si="89"/>
        <v>432</v>
      </c>
      <c r="FQ18" s="1">
        <f t="shared" si="90"/>
        <v>8.6981691579562419</v>
      </c>
      <c r="FR18" s="1" cm="1">
        <f t="array" ref="FR18">IFERROR(IF(OR(ISNA($A18),INDEX(International!W$3:W$2000,_xlfn.XMATCH(100,International!W$3:W$2000,1,1)+ROW()-ROW($A$3))=""),NA(),INDEX(International!W$3:W$2000,_xlfn.XMATCH(100,International!W$3:W$2000,1,1)+ROW()-ROW($A$3))-0), NA())</f>
        <v>226</v>
      </c>
      <c r="FS18" s="1" cm="1">
        <f t="array" aca="1" ref="FS18" ca="1">IFERROR(IF(ISNA($A18),NA(),INDEX(International!Y$3:Y$2000,_xlfn.XMATCH(100,International!W$3:W$2000,1,1)+ROW()-ROW($A$3))-0), NA())</f>
        <v>10.857142857142858</v>
      </c>
      <c r="FT18" s="1">
        <f t="shared" si="91"/>
        <v>12.75160215280868</v>
      </c>
      <c r="FU18" s="1">
        <f t="shared" si="92"/>
        <v>8</v>
      </c>
      <c r="FV18" s="1">
        <f t="shared" si="93"/>
        <v>10.839108753030246</v>
      </c>
      <c r="FW18" s="1" cm="1">
        <f t="array" ref="FW18">IFERROR(IF(OR(ISNA($A18),INDEX(International!AA$3:AA$2000,_xlfn.XMATCH(100,International!AA$3:AA$2000,1,1)+ROW()-ROW($A$3))=""),NA(),INDEX(International!AA$3:AA$2000,_xlfn.XMATCH(100,International!AA$3:AA$2000,1,1)+ROW()-ROW($A$3))-0), NA())</f>
        <v>3983</v>
      </c>
      <c r="FX18" s="1" cm="1">
        <f t="array" aca="1" ref="FX18" ca="1">IFERROR(IF(ISNA($A18),NA(),INDEX(International!AC$3:AC$2000,_xlfn.XMATCH(100,International!AA$3:AA$2000,1,1)+ROW()-ROW($A$3))-0), NA())</f>
        <v>455</v>
      </c>
      <c r="FY18" s="1">
        <f t="shared" si="94"/>
        <v>2.8217853096395955</v>
      </c>
      <c r="FZ18" s="1">
        <f t="shared" si="95"/>
        <v>257</v>
      </c>
      <c r="GA18" s="1">
        <f t="shared" si="96"/>
        <v>1.7643351919237105</v>
      </c>
      <c r="GB18" s="1" cm="1">
        <f t="array" ref="GB18">IFERROR(IF(OR(ISNA($A18),INDEX(International!AE$3:AE$2000,_xlfn.XMATCH(100,International!AE$3:AE$2000,1,1)+ROW()-ROW($A$3))=""),NA(),INDEX(International!AE$3:AE$2000,_xlfn.XMATCH(100,International!AE$3:AE$2000,1,1)+ROW()-ROW($A$3))-0), NA())</f>
        <v>7781</v>
      </c>
      <c r="GC18" s="1" cm="1">
        <f t="array" aca="1" ref="GC18" ca="1">IFERROR(IF(ISNA($A18),NA(),INDEX(International!AG$3:AG$2000,_xlfn.XMATCH(100,International!AE$3:AE$2000,1,1)+ROW()-ROW($A$3))-0), NA())</f>
        <v>928</v>
      </c>
      <c r="GD18" s="1">
        <f t="shared" si="97"/>
        <v>2.3878188099437643</v>
      </c>
      <c r="GE18" s="1">
        <f t="shared" si="98"/>
        <v>510</v>
      </c>
      <c r="GF18" s="1">
        <f t="shared" si="99"/>
        <v>3.655410173297339</v>
      </c>
    </row>
    <row r="19" spans="1:188" x14ac:dyDescent="0.2">
      <c r="A19" s="4">
        <f>IF(OR(Daily!$A19="",Daily!$B19="*"),NA(),Daily!A19)</f>
        <v>43870</v>
      </c>
      <c r="B19" s="1">
        <f>IF(_xlfn.IFNA($A19,"")="","",Daily!C19+IF(ROW()&gt;ROW($A$3),B18,0))</f>
        <v>0</v>
      </c>
      <c r="C19" s="1">
        <f>IF(_xlfn.IFNA($A19,"")="","",Daily!D19+IF(ROW()&gt;ROW($A$3),C18,0))</f>
        <v>0</v>
      </c>
      <c r="D19" s="1">
        <f>IF(_xlfn.IFNA($A19,"")="","",Daily!E19+IF(ROW()&gt;ROW($A$3),D18,0))</f>
        <v>0</v>
      </c>
      <c r="E19" s="1">
        <f t="shared" si="22"/>
        <v>0</v>
      </c>
      <c r="F19" s="1">
        <f>IF(_xlfn.IFNA($A19,"")="","",Daily!F19+IF(ROW()&gt;ROW($A$3),F18,0))</f>
        <v>4</v>
      </c>
      <c r="G19" s="1">
        <f>IF(_xlfn.IFNA($A19,"")="","",Daily!G19+IF(ROW()&gt;ROW($A$3),G18,0))</f>
        <v>3</v>
      </c>
      <c r="H19" s="1">
        <f>IF(_xlfn.IFNA($A19,"")="","",Daily!H19+IF(ROW()&gt;ROW($A$3),H18,0))</f>
        <v>2</v>
      </c>
      <c r="I19" s="1">
        <f t="shared" si="23"/>
        <v>-1</v>
      </c>
      <c r="J19" s="1">
        <f>IF(_xlfn.IFNA($A19,"")="","",Daily!I19+IF(ROW()&gt;ROW($A$3),J18,0))</f>
        <v>1</v>
      </c>
      <c r="K19" s="1">
        <f>IF(_xlfn.IFNA($A19,"")="","",Daily!J19+IF(ROW()&gt;ROW($A$3),K18,0))</f>
        <v>0</v>
      </c>
      <c r="L19" s="1">
        <f>IF(_xlfn.IFNA($A19,"")="","",Daily!K19+IF(ROW()&gt;ROW($A$3),L18,0))</f>
        <v>0</v>
      </c>
      <c r="M19" s="1">
        <f t="shared" si="24"/>
        <v>1</v>
      </c>
      <c r="N19" s="1">
        <f>IF(_xlfn.IFNA($A19,"")="","",Daily!L19+IF(ROW()&gt;ROW($A$3),N18,0))</f>
        <v>5</v>
      </c>
      <c r="O19" s="1">
        <f>IF(_xlfn.IFNA($A19,"")="","",Daily!M19+IF(ROW()&gt;ROW($A$3),O18,0))</f>
        <v>0</v>
      </c>
      <c r="P19" s="1">
        <f>IF(_xlfn.IFNA($A19,"")="","",Daily!N19+IF(ROW()&gt;ROW($A$3),P18,0))</f>
        <v>0</v>
      </c>
      <c r="Q19" s="1">
        <f t="shared" si="25"/>
        <v>5</v>
      </c>
      <c r="R19" s="1">
        <f>IF(_xlfn.IFNA($A19,"")="","",Daily!O19+IF(ROW()&gt;ROW($A$3),R18,0))</f>
        <v>2</v>
      </c>
      <c r="S19" s="1">
        <f>IF(_xlfn.IFNA($A19,"")="","",Daily!P19+IF(ROW()&gt;ROW($A$3),S18,0))</f>
        <v>0</v>
      </c>
      <c r="T19" s="1">
        <f>IF(_xlfn.IFNA($A19,"")="","",Daily!Q19+IF(ROW()&gt;ROW($A$3),T18,0))</f>
        <v>0</v>
      </c>
      <c r="U19" s="1">
        <f t="shared" si="26"/>
        <v>2</v>
      </c>
      <c r="V19" s="1">
        <f>IF(_xlfn.IFNA($A19,"")="","",Daily!R19+IF(ROW()&gt;ROW($A$3),V18,0))</f>
        <v>0</v>
      </c>
      <c r="W19" s="1">
        <f>IF(_xlfn.IFNA($A19,"")="","",Daily!S19+IF(ROW()&gt;ROW($A$3),W18,0))</f>
        <v>0</v>
      </c>
      <c r="X19" s="1">
        <f>IF(_xlfn.IFNA($A19,"")="","",Daily!T19+IF(ROW()&gt;ROW($A$3),X18,0))</f>
        <v>0</v>
      </c>
      <c r="Y19" s="1">
        <f t="shared" si="27"/>
        <v>0</v>
      </c>
      <c r="Z19" s="1">
        <f>IF(_xlfn.IFNA($A19,"")="","",Daily!U19+IF(ROW()&gt;ROW($A$3),Z18,0))</f>
        <v>4</v>
      </c>
      <c r="AA19" s="1">
        <f>IF(_xlfn.IFNA($A19,"")="","",Daily!V19+IF(ROW()&gt;ROW($A$3),AA18,0))</f>
        <v>0</v>
      </c>
      <c r="AB19" s="1">
        <f>IF(_xlfn.IFNA($A19,"")="","",Daily!W19+IF(ROW()&gt;ROW($A$3),AB18,0))</f>
        <v>0</v>
      </c>
      <c r="AC19" s="1">
        <f t="shared" si="28"/>
        <v>4</v>
      </c>
      <c r="AD19" s="1">
        <f>IF(_xlfn.IFNA($A19,"")="","",Daily!X19+IF(ROW()&gt;ROW($A$3),AD18,0))</f>
        <v>0</v>
      </c>
      <c r="AE19" s="1">
        <f>IF(_xlfn.IFNA($A19,"")="","",Daily!Y19+IF(ROW()&gt;ROW($A$3),AE18,0))</f>
        <v>0</v>
      </c>
      <c r="AF19" s="1">
        <f>IF(_xlfn.IFNA($A19,"")="","",Daily!Z19+IF(ROW()&gt;ROW($A$3),AF18,0))</f>
        <v>0</v>
      </c>
      <c r="AG19" s="1">
        <f t="shared" si="29"/>
        <v>0</v>
      </c>
      <c r="AH19" s="1">
        <f>IF(_xlfn.IFNA($A19,"")="","",Daily!C19+Daily!F19+Daily!I19+Daily!O19+Daily!L19+Daily!R19+Daily!X19+Daily!U19)</f>
        <v>0</v>
      </c>
      <c r="AI19" s="1">
        <f>IF(_xlfn.IFNA($A19,"")="","",Daily!D19+Daily!G19+Daily!J19+Daily!P19+Daily!M19+Daily!S19+Daily!Y19+Daily!V19+Daily!AA19)</f>
        <v>0</v>
      </c>
      <c r="AJ19" s="1">
        <f>IF(_xlfn.IFNA($A19,"")="","",Daily!E19+Daily!H19+Daily!K19+Daily!Q19+Daily!N19+Daily!T19+Daily!Z19+Daily!W19)</f>
        <v>0</v>
      </c>
      <c r="AK19" s="1">
        <f t="shared" si="30"/>
        <v>16</v>
      </c>
      <c r="AL19" s="1">
        <f t="shared" si="31"/>
        <v>3</v>
      </c>
      <c r="AM19" s="1">
        <f t="shared" si="32"/>
        <v>2</v>
      </c>
      <c r="AN19" s="7">
        <f t="shared" si="33"/>
        <v>0</v>
      </c>
      <c r="AO19" s="1">
        <f t="shared" si="34"/>
        <v>11</v>
      </c>
      <c r="AP19" s="1">
        <f t="shared" si="35"/>
        <v>12</v>
      </c>
      <c r="AQ19" s="1">
        <f t="shared" si="36"/>
        <v>0</v>
      </c>
      <c r="AR19" s="1">
        <f t="shared" si="37"/>
        <v>0</v>
      </c>
      <c r="AS19" s="1">
        <f t="shared" si="38"/>
        <v>12</v>
      </c>
      <c r="AT19" s="10">
        <f t="shared" si="39"/>
        <v>0.4</v>
      </c>
      <c r="AU19" s="10">
        <f t="shared" si="40"/>
        <v>0.6</v>
      </c>
      <c r="AV19" s="10">
        <f t="shared" si="41"/>
        <v>0</v>
      </c>
      <c r="AW19" s="10">
        <f t="shared" si="42"/>
        <v>0.25</v>
      </c>
      <c r="AX19" s="10">
        <f t="shared" si="43"/>
        <v>6.25E-2</v>
      </c>
      <c r="AY19" s="10">
        <f t="shared" si="44"/>
        <v>0.3125</v>
      </c>
      <c r="AZ19" s="10">
        <f t="shared" si="45"/>
        <v>0.125</v>
      </c>
      <c r="BA19" s="10">
        <f t="shared" si="46"/>
        <v>0</v>
      </c>
      <c r="BB19" s="10">
        <f t="shared" si="47"/>
        <v>0.25</v>
      </c>
      <c r="BC19" s="10">
        <f t="shared" si="48"/>
        <v>0</v>
      </c>
      <c r="BD19" s="8">
        <f t="shared" ca="1" si="49"/>
        <v>0.5714285714285714</v>
      </c>
      <c r="BE19" s="9">
        <f t="shared" ca="1" si="50"/>
        <v>4</v>
      </c>
      <c r="BF19" s="10">
        <f t="shared" si="51"/>
        <v>0</v>
      </c>
      <c r="BG19" s="10">
        <f t="shared" si="52"/>
        <v>0</v>
      </c>
      <c r="BH19" s="1">
        <f t="shared" si="53"/>
        <v>22</v>
      </c>
      <c r="BI19" s="1">
        <f t="shared" si="54"/>
        <v>11</v>
      </c>
      <c r="BJ19" s="8">
        <f>IF(_xlfn.IFNA($A19,"")="","",AK19/(Configuration!$B$1/1000000))</f>
        <v>0.63080786775113051</v>
      </c>
      <c r="BK19" s="1">
        <f>IF(OR(_xlfn.IFNA($A19,"")="", ROW()&lt;=ROW($A$3),MAX(International!$C$3:$C$2000)&lt;$AK19),"",$A19-_xlfn.XLOOKUP($AK19,International!$C$3:$C$2000,International!$A$3:$A$2000,NA(),1,1))</f>
        <v>-24</v>
      </c>
      <c r="BL19" s="1">
        <f>IF(OR(_xlfn.IFNA($A19,"")="", ROW()&lt;=ROW($A$3),MAX(International!$D$3:$D$2000)&lt;$BJ19),"",$A19-_xlfn.XLOOKUP($BJ19,International!$D$3:$D$2000,International!$A$3:$A$2000,NA(),1,1))</f>
        <v>-22</v>
      </c>
      <c r="BM19" s="1">
        <f>IF(OR(_xlfn.IFNA($A19,"")="", ROW()&lt;=ROW($A$3),MAX(International!$G$3:$G$2000)&lt;$AK19),"",$A19-_xlfn.XLOOKUP($AK19,International!$G$3:$G$2000,International!$A$3:$A$2000,NA(),1,1))</f>
        <v>-26</v>
      </c>
      <c r="BN19" s="1">
        <f>IF(OR(_xlfn.IFNA($A19,"")="", ROW()&lt;=ROW($A$3),MAX(International!$H$3:$H$2000)&lt;$BJ19),"",$A19-_xlfn.XLOOKUP($BJ19,International!$H$3:$H$2000,International!$A$3:$A$2000,NA(),1,1))</f>
        <v>-21</v>
      </c>
      <c r="BO19" s="1">
        <f>IF(OR(_xlfn.IFNA($A19,"")="", ROW()&lt;=ROW($A$3),MAX(International!$K$3:$K$2000)&lt;$AK19),"",$A19-_xlfn.XLOOKUP($AK19,International!$K$3:$K$2000,International!$A$3:$A$2000,NA(),1,1))</f>
        <v>-17</v>
      </c>
      <c r="BP19" s="1">
        <f>IF(OR(_xlfn.IFNA($A19,"")="", ROW()&lt;=ROW($A$3),MAX(International!$L$3:$L$2000)&lt;$BJ19),"",$A19-_xlfn.XLOOKUP($BJ19,International!$L$3:$L$2000,International!$A$3:$A$2000,NA(),1,1))</f>
        <v>-19</v>
      </c>
      <c r="BQ19" s="1">
        <f>IF(OR(_xlfn.IFNA($A19,"")="", ROW()&lt;=ROW($A$3),MAX(International!$O$3:$O$2000)&lt;$AK19),"",$A19-_xlfn.XLOOKUP($AK19,International!$O$3:$O$2000,International!$A$3:$A$2000,NA(),1,1))</f>
        <v>-12</v>
      </c>
      <c r="BR19" s="1">
        <f>IF(OR(_xlfn.IFNA($A19,"")="", ROW()&lt;=ROW($A$3),MAX(International!$P$3:$P$2000)&lt;$BJ19),"",$A19-_xlfn.XLOOKUP($BJ19,International!$P$3:$P$2000,International!$A$3:$A$2000,NA(),1,1))</f>
        <v>-13</v>
      </c>
      <c r="BS19" s="1">
        <f>IF(OR(_xlfn.IFNA($A19,"")="", ROW()&lt;=ROW($A$3),MAX(International!$S$3:$S$2000)&lt;$AK19),"",$A19-_xlfn.XLOOKUP($AK19,International!$S$3:$S$2000,International!$A$3:$A$2000,NA(),1,1))</f>
        <v>5</v>
      </c>
      <c r="BT19" s="1">
        <f>IF(OR(_xlfn.IFNA($A19,"")="", ROW()&lt;=ROW($A$3),MAX(International!$T$3:$T$2000)&lt;$BJ19),"",$A19-_xlfn.XLOOKUP($BJ19,International!$T$3:$T$2000,International!$A$3:$A$2000,NA(),1,1))</f>
        <v>-11</v>
      </c>
      <c r="BU19" s="1">
        <f>IF(OR(_xlfn.IFNA($A19,"")="", ROW()&lt;=ROW($A$3),MAX(International!$W$3:$W$2000)&lt;$AK19),"",$A19-_xlfn.XLOOKUP($AK19,International!$W$3:$W$2000,International!$A$3:$A$2000,NA(),1,1))</f>
        <v>8</v>
      </c>
      <c r="BV19" s="1">
        <f>IF(OR(_xlfn.IFNA($A19,"")="", ROW()&lt;=ROW($A$3),MAX(International!$X$3:$X$2000)&lt;$BJ19),"",$A19-_xlfn.XLOOKUP($BJ19,International!$X$3:$X$2000,International!$A$3:$A$2000,NA(),1,1))</f>
        <v>14</v>
      </c>
      <c r="BW19" s="1">
        <f>IF(OR(_xlfn.IFNA($A19,"")="", ROW()&lt;=ROW($A$3),MAX(International!$AA$3:$AA$2000)&lt;$AK19),"",$A19-_xlfn.XLOOKUP($AK19,International!$AA$3:$AA$2000,International!$A$3:$A$2000,NA(),1,1))</f>
        <v>-19</v>
      </c>
      <c r="BX19" s="1">
        <f>IF(OR(_xlfn.IFNA($A19,"")="", ROW()&lt;=ROW($A$3),MAX(International!$AB$3:$AB$2000)&lt;$BJ19),"",$A19-_xlfn.XLOOKUP($BJ19,International!$AB$3:$AB$2000,International!$A$3:$A$2000,NA(),1,1))</f>
        <v>-22</v>
      </c>
      <c r="BY19" s="1">
        <f>IF(OR(_xlfn.IFNA($A19,"")="", ROW()&lt;=ROW($A$3),MAX(International!$AE$3:$AE$2000)&lt;$AK19),"",$A19-_xlfn.XLOOKUP($AK19,International!$AE$3:$AE$2000,International!$A$3:$A$2000,NA(),1,1))</f>
        <v>-15</v>
      </c>
      <c r="BZ19" s="1">
        <f>IF(OR(_xlfn.IFNA($A19,"")="", ROW()&lt;=ROW($A$3),MAX(International!$AF$3:$AF$2000)&lt;$BJ19),"",$A19-_xlfn.XLOOKUP($BJ19,International!$AF$3:$AF$2000,International!$A$3:$A$2000,NA(),1,1))</f>
        <v>-25</v>
      </c>
      <c r="CA19" s="1" t="e">
        <f t="shared" si="55"/>
        <v>#N/A</v>
      </c>
      <c r="CB19" s="1" t="e">
        <f t="shared" si="0"/>
        <v>#N/A</v>
      </c>
      <c r="CC19" s="1" t="e">
        <f t="shared" si="1"/>
        <v>#N/A</v>
      </c>
      <c r="CD19" s="1" t="e">
        <f t="shared" si="2"/>
        <v>#N/A</v>
      </c>
      <c r="CE19" s="1" t="e">
        <f t="shared" si="3"/>
        <v>#N/A</v>
      </c>
      <c r="CF19" s="1" t="e">
        <f t="shared" si="4"/>
        <v>#N/A</v>
      </c>
      <c r="CG19" s="1" t="e">
        <f t="shared" si="5"/>
        <v>#N/A</v>
      </c>
      <c r="CH19" s="1" t="e">
        <f t="shared" si="6"/>
        <v>#N/A</v>
      </c>
      <c r="CI19" s="1" t="e">
        <f t="shared" si="7"/>
        <v>#N/A</v>
      </c>
      <c r="CJ19" s="1" t="e">
        <f t="shared" si="8"/>
        <v>#N/A</v>
      </c>
      <c r="CK19" s="1" t="e">
        <f t="shared" si="56"/>
        <v>#N/A</v>
      </c>
      <c r="CL19" s="1" t="e">
        <f t="shared" si="9"/>
        <v>#N/A</v>
      </c>
      <c r="CM19" s="1" t="e">
        <f>IF(OR(ISNA($A19),$AK19&lt;100),NA(),IF($CA19=0,0,FLOOR((CK19-_xlfn.XLOOKUP(_xlfn.AGGREGATE(5,6,$CA$3:$CA1970),$CA$3:$CA$2000,CK$3:CK$2000,1,1))/_xlfn.XLOOKUP($CA19,$CA$3:$CA$2000,$CA$3:$CA$2000,1,1), 1)))</f>
        <v>#N/A</v>
      </c>
      <c r="CN19" s="1" t="e">
        <f t="shared" si="57"/>
        <v>#N/A</v>
      </c>
      <c r="CO19" s="1" t="e" cm="1">
        <f t="array" ref="CO19">IFERROR(IF(OR(ISNA($A19),$AK19&lt;100,INDEX(International!C$3:C$2000,_xlfn.XMATCH(100,International!C$3:C$2000,1,1)+$CA19)=""),NA(),INDEX(International!C$3:C$2000,_xlfn.XMATCH(100,International!C$3:C$2000,1,1)+$CA19)), NA())</f>
        <v>#N/A</v>
      </c>
      <c r="CP19" s="1" t="e">
        <f t="shared" si="11"/>
        <v>#N/A</v>
      </c>
      <c r="CQ19" s="1" t="e">
        <f>IF(OR(ISNA($A19),$AK19&lt;100),NA(),IF($CA19=0,0,FLOOR((CO19-_xlfn.XLOOKUP(_xlfn.AGGREGATE(5,6,$CA$3:$CA1970),$CA$3:$CA$2000,CO$3:CO$2000,1,1))/_xlfn.XLOOKUP($CA19,$CA$3:$CA$2000,$CA$3:$CA$2000,1,1), 1)))</f>
        <v>#N/A</v>
      </c>
      <c r="CR19" s="1" t="e">
        <f t="shared" si="58"/>
        <v>#N/A</v>
      </c>
      <c r="CS19" s="1" t="e" cm="1">
        <f t="array" ref="CS19">IFERROR(IF(OR(ISNA($A19),$AK19&lt;100,INDEX(International!G$3:G$2000,_xlfn.XMATCH(100,International!G$3:G$2000,1,1)+$CA19)=""),NA(),INDEX(International!G$3:G$2000,_xlfn.XMATCH(100,International!G$3:G$2000,1,1)+$CA19)), NA())</f>
        <v>#N/A</v>
      </c>
      <c r="CT19" s="1" t="e">
        <f t="shared" si="13"/>
        <v>#N/A</v>
      </c>
      <c r="CU19" s="1" t="e">
        <f>IF(OR(ISNA($A19),$AK19&lt;100),NA(),IF($CA19=0,0,FLOOR((CS19-_xlfn.XLOOKUP(_xlfn.AGGREGATE(5,6,$CA$3:$CA1970),$CA$3:$CA$2000,CS$3:CS$2000,1,1))/_xlfn.XLOOKUP($CA19,$CA$3:$CA$2000,$CA$3:$CA$2000,1,1), 1)))</f>
        <v>#N/A</v>
      </c>
      <c r="CV19" s="1" t="e">
        <f t="shared" si="59"/>
        <v>#N/A</v>
      </c>
      <c r="CW19" s="1" t="e" cm="1">
        <f t="array" ref="CW19">IFERROR(IF(OR(ISNA($A19),$AK19&lt;100,INDEX(International!K$3:K$2000,_xlfn.XMATCH(100,International!K$3:K$2000,1,1)+$CA19)=""),NA(),INDEX(International!K$3:K$2000,_xlfn.XMATCH(100,International!K$3:K$2000,1,1)+$CA19)), NA())</f>
        <v>#N/A</v>
      </c>
      <c r="CX19" s="1" t="e">
        <f t="shared" si="14"/>
        <v>#N/A</v>
      </c>
      <c r="CY19" s="1" t="e">
        <f>IF(OR(ISNA($A19),$AK19&lt;100),NA(),IF($CA19=0,0,FLOOR((CW19-_xlfn.XLOOKUP(_xlfn.AGGREGATE(5,6,$CA$3:$CA1970),$CA$3:$CA$2000,CW$3:CW$2000,1,1))/_xlfn.XLOOKUP($CA19,$CA$3:$CA$2000,$CA$3:$CA$2000,1,1), 1)))</f>
        <v>#N/A</v>
      </c>
      <c r="CZ19" s="1" t="e">
        <f t="shared" si="60"/>
        <v>#N/A</v>
      </c>
      <c r="DA19" s="1" t="e" cm="1">
        <f t="array" ref="DA19">IFERROR(IF(OR(ISNA($A19),$AK19&lt;100,INDEX(International!O$3:O$2000,_xlfn.XMATCH(100,International!O$3:O$2000,1,1)+$CA19)=""),NA(),INDEX(International!O$3:O$2000,_xlfn.XMATCH(100,International!O$3:O$2000,1,1)+$CA19)), NA())</f>
        <v>#N/A</v>
      </c>
      <c r="DB19" s="1" t="e">
        <f t="shared" si="15"/>
        <v>#N/A</v>
      </c>
      <c r="DC19" s="1" t="e">
        <f>IF(OR(ISNA($A19),$AK19&lt;100),NA(),IF($CA19=0,0,FLOOR((DA19-_xlfn.XLOOKUP(_xlfn.AGGREGATE(5,6,$CA$3:$CA1970),$CA$3:$CA$2000,DA$3:DA$2000,1,1))/_xlfn.XLOOKUP($CA19,$CA$3:$CA$2000,$CA$3:$CA$2000,1,1), 1)))</f>
        <v>#N/A</v>
      </c>
      <c r="DD19" s="1" t="e">
        <f t="shared" si="61"/>
        <v>#N/A</v>
      </c>
      <c r="DE19" s="1" t="e" cm="1">
        <f t="array" ref="DE19">IFERROR(IF(OR(ISNA($A19),$AK19&lt;100,INDEX(International!S$3:S$2000,_xlfn.XMATCH(100,International!S$3:S$2000,1,1)+$CA19)=""),NA(),INDEX(International!S$3:S$2000,_xlfn.XMATCH(100,International!S$3:S$2000,1,1)+$CA19)), NA())</f>
        <v>#N/A</v>
      </c>
      <c r="DF19" s="1" t="e">
        <f t="shared" si="16"/>
        <v>#N/A</v>
      </c>
      <c r="DG19" s="1" t="e">
        <f>IF(OR(ISNA($A19),$AK19&lt;100),NA(),IF($CA19=0,0,FLOOR((DE19-_xlfn.XLOOKUP(_xlfn.AGGREGATE(5,6,$CA$3:$CA1970),$CA$3:$CA$2000,DE$3:DE$2000,1,1))/_xlfn.XLOOKUP($CA19,$CA$3:$CA$2000,$CA$3:$CA$2000,1,1), 1)))</f>
        <v>#N/A</v>
      </c>
      <c r="DH19" s="1" t="e">
        <f t="shared" si="62"/>
        <v>#N/A</v>
      </c>
      <c r="DI19" s="1" t="e" cm="1">
        <f t="array" ref="DI19">IFERROR(IF(OR(ISNA($A19),$AK19&lt;100,INDEX(International!W$3:W$2000,_xlfn.XMATCH(100,International!W$3:W$2000,1,1)+$CA19)=""),NA(),INDEX(International!W$3:W$2000,_xlfn.XMATCH(100,International!W$3:W$2000,1,1)+$CA19)), NA())</f>
        <v>#N/A</v>
      </c>
      <c r="DJ19" s="1" t="e">
        <f t="shared" si="17"/>
        <v>#N/A</v>
      </c>
      <c r="DK19" s="1" t="e">
        <f>IF(OR(ISNA($A19),$AK19&lt;100),NA(),IF($CA19=0,0,FLOOR((DI19-_xlfn.XLOOKUP(_xlfn.AGGREGATE(5,6,$CA$3:$CA1970),$CA$3:$CA$2000,DI$3:DI$2000,1,1))/_xlfn.XLOOKUP($CA19,$CA$3:$CA$2000,$CA$3:$CA$2000,1,1), 1)))</f>
        <v>#N/A</v>
      </c>
      <c r="DL19" s="1" t="e">
        <f t="shared" si="63"/>
        <v>#N/A</v>
      </c>
      <c r="DM19" s="1" t="e" cm="1">
        <f t="array" ref="DM19">IFERROR(IF(OR(ISNA($A19),$AK19&lt;100,INDEX(International!AA$3:AA$2000,_xlfn.XMATCH(100,International!AA$3:AA$2000,1,1)+$CA19)=""),NA(),INDEX(International!AA$3:AA$2000,_xlfn.XMATCH(100,International!AA$3:AA$2000,1,1)+$CA19)), NA())</f>
        <v>#N/A</v>
      </c>
      <c r="DN19" s="1" t="e">
        <f t="shared" si="18"/>
        <v>#N/A</v>
      </c>
      <c r="DO19" s="1" t="e">
        <f>IF(OR(ISNA($A19),$AK19&lt;100),NA(),IF($CA19=0,0,FLOOR((DM19-_xlfn.XLOOKUP(_xlfn.AGGREGATE(5,6,$CA$3:$CA1970),$CA$3:$CA$2000,DM$3:DM$2000,1,1))/_xlfn.XLOOKUP($CA19,$CA$3:$CA$2000,$CA$3:$CA$2000,1,1), 1)))</f>
        <v>#N/A</v>
      </c>
      <c r="DP19" s="1" t="e">
        <f t="shared" si="64"/>
        <v>#N/A</v>
      </c>
      <c r="DQ19" s="1" t="e" cm="1">
        <f t="array" ref="DQ19">IFERROR(IF(OR(ISNA($A19),$AK19&lt;100,INDEX(International!AE$3:AE$2000,_xlfn.XMATCH(100,International!AE$3:AE$2000,1,1)+$CA19)=""),NA(),INDEX(International!AE$3:AE$2000,_xlfn.XMATCH(100,International!AE$3:AE$2000,1,1)+$CA19)), NA())</f>
        <v>#N/A</v>
      </c>
      <c r="DR19" s="1" t="e">
        <f t="shared" si="19"/>
        <v>#N/A</v>
      </c>
      <c r="DS19" s="1" t="e">
        <f>IF(OR(ISNA($A19),$AK19&lt;100),NA(),IF($CA19=0,0,FLOOR((DQ19-_xlfn.XLOOKUP(_xlfn.AGGREGATE(5,6,$CA$3:$CA1970),$CA$3:$CA$2000,DQ$3:DQ$2000,1,1))/_xlfn.XLOOKUP($CA19,$CA$3:$CA$2000,$CA$3:$CA$2000,1,1), 1)))</f>
        <v>#N/A</v>
      </c>
      <c r="DT19" s="1" t="e">
        <f t="shared" si="65"/>
        <v>#N/A</v>
      </c>
      <c r="DU19" s="1">
        <f t="shared" si="20"/>
        <v>16</v>
      </c>
      <c r="DV19" s="1" cm="1">
        <f t="array" ref="DV19">IFERROR(IF(ISNA($A19),NA(),INDEX(B$3:B$2000,_xlfn.XMATCH(Configuration!$B$12,B$3:B$2000,1,1)+ROW()-ROW($A$3))-0), NA())</f>
        <v>106</v>
      </c>
      <c r="DW19" s="1" cm="1">
        <f t="array" ref="DW19">IFERROR(IF(ISNA($A19),NA(),INDEX(F$3:F$2000,_xlfn.XMATCH(Configuration!$B$12,F$3:F$2000,1,1)+ROW()-ROW($A$3))-0), NA())</f>
        <v>1918</v>
      </c>
      <c r="DX19" s="1" t="e" cm="1">
        <f t="array" ref="DX19">IFERROR(IF(ISNA($A19),NA(),INDEX(J$3:J$2000,_xlfn.XMATCH(Configuration!$B$12,J$3:J$2000,1,1)+ROW()-ROW($A$3))-0), NA())</f>
        <v>#N/A</v>
      </c>
      <c r="DY19" s="1" cm="1">
        <f t="array" ref="DY19">IFERROR(IF(ISNA($A19),NA(),INDEX(N$3:N$2000,_xlfn.XMATCH(Configuration!$B$12,N$3:N$2000,1,1)+ROW()-ROW($A$3))-0), NA())</f>
        <v>900</v>
      </c>
      <c r="DZ19" s="1" cm="1">
        <f t="array" ref="DZ19">IFERROR(IF(ISNA($A19),NA(),INDEX(R$3:R$2000,_xlfn.XMATCH(Configuration!$B$12,R$3:R$2000,1,1)+ROW()-ROW($A$3))-0), NA())</f>
        <v>415</v>
      </c>
      <c r="EA19" s="1" cm="1">
        <f t="array" ref="EA19">IFERROR(IF(ISNA($A19),NA(),INDEX(V$3:V$2000,_xlfn.XMATCH(Configuration!$B$12,V$3:V$2000,1,1)+ROW()-ROW($A$3))-0), NA())</f>
        <v>207</v>
      </c>
      <c r="EB19" s="1" cm="1">
        <f t="array" ref="EB19">IFERROR(IF(ISNA($A19),NA(),INDEX(Z$3:Z$2000,_xlfn.XMATCH(Configuration!$B$12,Z$3:Z$2000,1,1)+ROW()-ROW($A$3))-0), NA())</f>
        <v>1085</v>
      </c>
      <c r="EC19" s="1" cm="1">
        <f t="array" ref="EC19">IFERROR(IF(ISNA($A19),NA(),INDEX(AD$3:AD$2000,_xlfn.XMATCH(Configuration!$B$12,AD$3:AD$2000,1,1)+ROW()-ROW($A$3))-0), NA())</f>
        <v>470</v>
      </c>
      <c r="ED19" s="1">
        <f t="shared" si="21"/>
        <v>16</v>
      </c>
      <c r="EE19" s="1" t="e">
        <f t="shared" ca="1" si="66"/>
        <v>#N/A</v>
      </c>
      <c r="EF19" s="1">
        <f t="shared" ca="1" si="67"/>
        <v>25600</v>
      </c>
      <c r="EG19" s="1">
        <f t="shared" ca="1" si="68"/>
        <v>4030</v>
      </c>
      <c r="EH19" s="1">
        <f t="shared" ca="1" si="69"/>
        <v>1598</v>
      </c>
      <c r="EI19" s="1">
        <f t="shared" ca="1" si="70"/>
        <v>918</v>
      </c>
      <c r="EJ19" s="1">
        <f t="shared" ca="1" si="71"/>
        <v>634</v>
      </c>
      <c r="EK19" s="1">
        <f t="shared" ca="1" si="72"/>
        <v>486</v>
      </c>
      <c r="EL19" s="1" cm="1">
        <f t="array" aca="1" ref="EL19" ca="1">IFERROR(IF(ISNA($ED19),NA(),IF(FLOOR((2^(($ED19+LOOKUP(2, 1/(ISNA(EP$3:EP$2000)+ISBLANK(EP$3:EP$300)-1),EP$3:EP$2000)*LOG(100)/LOG(2))/LOOKUP(2, 1/(ISNA(EP$3:EP$2000)+ISBLANK(EP$3:EP$300)-1),EP$3:EP$2000))),2)&gt;_xlfn.AGGREGATE(4,6,$EN$3:$GC$2000)+2000,NA(),FLOOR((2^(($ED19+LOOKUP(2, 1/(ISNA(EP$3:EP$2000)+ISBLANK(EP$3:EP$300)-1),EP$3:EP$2000)*LOG(100)/LOG(2))/LOOKUP(2, 1/(ISNA(EP$3:EP$2000)+ISBLANK(EP$3:EP$300)-1),EP$3:EP$2000))),2))),NA())</f>
        <v>236</v>
      </c>
      <c r="EM19" s="1" cm="1">
        <f t="array" ref="EM19">IF(ISNA($ED19),NA(),FLOOR(EN$3+(LOOKUP(2, 1/(ISNA(EN$3:EN$2000)+ISBLANK(EN$3:EN$300)-1),EN$3:EN$2000)-EN$3)/LOOKUP(2, 1/(ISNA(EN$3:EN$2000)+ISBLANK(EN$3:EN$300)-1),ED$3:ED$2000)*ED19, 1))</f>
        <v>1539</v>
      </c>
      <c r="EN19" s="1" cm="1">
        <f t="array" ref="EN19">IFERROR(IF(ISNA($A19),NA(),INDEX(AK$3:AK$2000,_xlfn.XMATCH(100,AK$3:AK$2000,1,1)+ROW()-ROW($A$3))-0), NA())</f>
        <v>2810</v>
      </c>
      <c r="EO19" s="1" cm="1">
        <f t="array" aca="1" ref="EO19" ca="1">IFERROR(IF(ISNA($A19),NA(),INDEX(BD$3:BD$2000,_xlfn.XMATCH(100,AK$3:AK$2000,1,1)+ROW()-ROW($A$3))-0), NA())</f>
        <v>300</v>
      </c>
      <c r="EP19" s="1">
        <f t="shared" si="73"/>
        <v>3.3246765506892233</v>
      </c>
      <c r="EQ19" s="1">
        <f t="shared" si="74"/>
        <v>168</v>
      </c>
      <c r="ER19" s="1">
        <f t="shared" si="75"/>
        <v>4.895232903101312</v>
      </c>
      <c r="ES19" s="1" cm="1">
        <f t="array" ref="ES19">IFERROR(IF(OR(ISNA($A19),INDEX(International!C$3:C$2000,_xlfn.XMATCH(100,International!C$3:C$2000,1,1)+ROW()-ROW($A$3))=""),NA(),INDEX(International!C$3:C$2000,_xlfn.XMATCH(100,International!C$3:C$2000,1,1)+ROW()-ROW($A$3))), NA())</f>
        <v>3401</v>
      </c>
      <c r="ET19" s="1" cm="1">
        <f t="array" aca="1" ref="ET19" ca="1">IFERROR(IF(ISNA($A19),NA(),INDEX(International!E$3:E$2000,_xlfn.XMATCH(100,International!C$3:C$2000,1,1)+ROW()-ROW($A$3))-0), NA())</f>
        <v>359.28571428571428</v>
      </c>
      <c r="EU19" s="1">
        <f t="shared" si="76"/>
        <v>3.1447238672150575</v>
      </c>
      <c r="EV19" s="1">
        <f t="shared" si="77"/>
        <v>205</v>
      </c>
      <c r="EW19" s="1">
        <f t="shared" si="78"/>
        <v>3.6653655582403744</v>
      </c>
      <c r="EX19" s="1" cm="1">
        <f t="array" ref="EX19">IFERROR(IF(OR(ISNA($A19),INDEX(International!G$3:G$2000,_xlfn.XMATCH(100,International!G$3:G$2000,1,1)+ROW()-ROW($A$3))=""),NA(),INDEX(International!G$3:G$2000,_xlfn.XMATCH(100,International!G$3:G$2000,1,1)+ROW()-ROW($A$3))-0), NA())</f>
        <v>1877</v>
      </c>
      <c r="EY19" s="1" cm="1">
        <f t="array" aca="1" ref="EY19" ca="1">IFERROR(IF(ISNA($A19),NA(),INDEX(International!I$3:I$2000,_xlfn.XMATCH(100,International!G$3:G$2000,1,1)+ROW()-ROW($A$3))-0), NA())</f>
        <v>103.71428571428571</v>
      </c>
      <c r="EZ19" s="1">
        <f t="shared" si="79"/>
        <v>3.7821869322719808</v>
      </c>
      <c r="FA19" s="1">
        <f t="shared" si="80"/>
        <v>100</v>
      </c>
      <c r="FB19" s="1">
        <f t="shared" si="81"/>
        <v>8.1520271051073205</v>
      </c>
      <c r="FC19" s="1" cm="1">
        <f t="array" ref="FC19">IFERROR(IF(OR(ISNA($A19),INDEX(International!K$3:K$2000,_xlfn.XMATCH(100,International!K$3:K$2000,1,1)+ROW()-ROW($A$3))=""),NA(),INDEX(International!K$3:K$2000,_xlfn.XMATCH(100,International!K$3:K$2000,1,1)+ROW()-ROW($A$3))), NA())</f>
        <v>6633</v>
      </c>
      <c r="FD19" s="1" cm="1">
        <f t="array" aca="1" ref="FD19" ca="1">IFERROR(IF(ISNA($A19),NA(),INDEX(International!M$3:M$2000,_xlfn.XMATCH(100,International!K$3:K$2000,1,1)+ROW()-ROW($A$3))-0), NA())</f>
        <v>774.85714285714289</v>
      </c>
      <c r="FE19" s="1">
        <f t="shared" si="82"/>
        <v>2.643933412983742</v>
      </c>
      <c r="FF19" s="1">
        <f t="shared" si="83"/>
        <v>408</v>
      </c>
      <c r="FG19" s="1">
        <f t="shared" si="84"/>
        <v>1.7855320372297792</v>
      </c>
      <c r="FH19" s="1" cm="1">
        <f t="array" ref="FH19">IFERROR(IF(OR(ISNA($A19),INDEX(International!O$3:O$2000,_xlfn.XMATCH(100,International!O$3:O$2000,1,1)+ROW()-ROW($A$3))=""),NA(),INDEX(International!O$3:O$2000,_xlfn.XMATCH(100,International!O$3:O$2000,1,1)+ROW()-ROW($A$3))-0), NA())</f>
        <v>10149</v>
      </c>
      <c r="FI19" s="1" cm="1">
        <f t="array" aca="1" ref="FI19" ca="1">IFERROR(IF(ISNA($A19),NA(),INDEX(International!Q$3:Q$2000,_xlfn.XMATCH(100,International!O$3:O$2000,1,1)+ROW()-ROW($A$3))-0), NA())</f>
        <v>1092.4285714285713</v>
      </c>
      <c r="FJ19" s="1">
        <f t="shared" si="85"/>
        <v>2.4005303589878286</v>
      </c>
      <c r="FK19" s="1">
        <f t="shared" si="86"/>
        <v>624</v>
      </c>
      <c r="FL19" s="1">
        <f t="shared" si="87"/>
        <v>6.8479397144747463</v>
      </c>
      <c r="FM19" s="1" cm="1">
        <f t="array" ref="FM19">IFERROR(IF(OR(ISNA($A19),INDEX(International!S$3:S$2000,_xlfn.XMATCH(100,International!S$3:S$2000,1,1)+ROW()-ROW($A$3))=""),NA(),INDEX(International!S$3:S$2000,_xlfn.XMATCH(100,International!S$3:S$2000,1,1)+ROW()-ROW($A$3))-0), NA())</f>
        <v>7041</v>
      </c>
      <c r="FN19" s="1" cm="1">
        <f t="array" aca="1" ref="FN19" ca="1">IFERROR(IF(ISNA($A19),NA(),INDEX(International!U$3:U$2000,_xlfn.XMATCH(100,International!S$3:S$2000,1,1)+ROW()-ROW($A$3))-0), NA())</f>
        <v>555.85714285714289</v>
      </c>
      <c r="FO19" s="1">
        <f t="shared" si="88"/>
        <v>2.6068361120451549</v>
      </c>
      <c r="FP19" s="1">
        <f t="shared" si="89"/>
        <v>433</v>
      </c>
      <c r="FQ19" s="1">
        <f t="shared" si="90"/>
        <v>10.543489333160089</v>
      </c>
      <c r="FR19" s="1" cm="1">
        <f t="array" ref="FR19">IFERROR(IF(OR(ISNA($A19),INDEX(International!W$3:W$2000,_xlfn.XMATCH(100,International!W$3:W$2000,1,1)+ROW()-ROW($A$3))=""),NA(),INDEX(International!W$3:W$2000,_xlfn.XMATCH(100,International!W$3:W$2000,1,1)+ROW()-ROW($A$3))-0), NA())</f>
        <v>243</v>
      </c>
      <c r="FS19" s="1" cm="1">
        <f t="array" aca="1" ref="FS19" ca="1">IFERROR(IF(ISNA($A19),NA(),INDEX(International!Y$3:Y$2000,_xlfn.XMATCH(100,International!W$3:W$2000,1,1)+ROW()-ROW($A$3))-0), NA())</f>
        <v>13.285714285714286</v>
      </c>
      <c r="FT19" s="1">
        <f t="shared" si="91"/>
        <v>12.490667969891609</v>
      </c>
      <c r="FU19" s="1">
        <f t="shared" si="92"/>
        <v>8</v>
      </c>
      <c r="FV19" s="1">
        <f t="shared" si="93"/>
        <v>9.5571648309070358</v>
      </c>
      <c r="FW19" s="1" cm="1">
        <f t="array" ref="FW19">IFERROR(IF(OR(ISNA($A19),INDEX(International!AA$3:AA$2000,_xlfn.XMATCH(100,International!AA$3:AA$2000,1,1)+ROW()-ROW($A$3))=""),NA(),INDEX(International!AA$3:AA$2000,_xlfn.XMATCH(100,International!AA$3:AA$2000,1,1)+ROW()-ROW($A$3))-0), NA())</f>
        <v>5018</v>
      </c>
      <c r="FX19" s="1" cm="1">
        <f t="array" aca="1" ref="FX19" ca="1">IFERROR(IF(ISNA($A19),NA(),INDEX(International!AC$3:AC$2000,_xlfn.XMATCH(100,International!AA$3:AA$2000,1,1)+ROW()-ROW($A$3))-0), NA())</f>
        <v>554</v>
      </c>
      <c r="FY19" s="1">
        <f t="shared" si="94"/>
        <v>2.8323393705711561</v>
      </c>
      <c r="FZ19" s="1">
        <f t="shared" si="95"/>
        <v>306</v>
      </c>
      <c r="GA19" s="1">
        <f t="shared" si="96"/>
        <v>3.0006872379910847</v>
      </c>
      <c r="GB19" s="1" cm="1">
        <f t="array" ref="GB19">IFERROR(IF(OR(ISNA($A19),INDEX(International!AE$3:AE$2000,_xlfn.XMATCH(100,International!AE$3:AE$2000,1,1)+ROW()-ROW($A$3))=""),NA(),INDEX(International!AE$3:AE$2000,_xlfn.XMATCH(100,International!AE$3:AE$2000,1,1)+ROW()-ROW($A$3))-0), NA())</f>
        <v>13748</v>
      </c>
      <c r="GC19" s="1" cm="1">
        <f t="array" aca="1" ref="GC19" ca="1">IFERROR(IF(ISNA($A19),NA(),INDEX(International!AG$3:AG$2000,_xlfn.XMATCH(100,International!AE$3:AE$2000,1,1)+ROW()-ROW($A$3))-0), NA())</f>
        <v>1725.8571428571429</v>
      </c>
      <c r="GD19" s="1">
        <f t="shared" si="97"/>
        <v>2.252544618022124</v>
      </c>
      <c r="GE19" s="1">
        <f t="shared" si="98"/>
        <v>851</v>
      </c>
      <c r="GF19" s="1">
        <f t="shared" si="99"/>
        <v>1.2177386448669791</v>
      </c>
    </row>
    <row r="20" spans="1:188" x14ac:dyDescent="0.2">
      <c r="A20" s="4">
        <f>IF(OR(Daily!$A20="",Daily!$B20="*"),NA(),Daily!A20)</f>
        <v>43871</v>
      </c>
      <c r="B20" s="1">
        <f>IF(_xlfn.IFNA($A20,"")="","",Daily!C20+IF(ROW()&gt;ROW($A$3),B19,0))</f>
        <v>0</v>
      </c>
      <c r="C20" s="1">
        <f>IF(_xlfn.IFNA($A20,"")="","",Daily!D20+IF(ROW()&gt;ROW($A$3),C19,0))</f>
        <v>0</v>
      </c>
      <c r="D20" s="1">
        <f>IF(_xlfn.IFNA($A20,"")="","",Daily!E20+IF(ROW()&gt;ROW($A$3),D19,0))</f>
        <v>0</v>
      </c>
      <c r="E20" s="1">
        <f t="shared" si="22"/>
        <v>0</v>
      </c>
      <c r="F20" s="1">
        <f>IF(_xlfn.IFNA($A20,"")="","",Daily!F20+IF(ROW()&gt;ROW($A$3),F19,0))</f>
        <v>4</v>
      </c>
      <c r="G20" s="1">
        <f>IF(_xlfn.IFNA($A20,"")="","",Daily!G20+IF(ROW()&gt;ROW($A$3),G19,0))</f>
        <v>3</v>
      </c>
      <c r="H20" s="1">
        <f>IF(_xlfn.IFNA($A20,"")="","",Daily!H20+IF(ROW()&gt;ROW($A$3),H19,0))</f>
        <v>2</v>
      </c>
      <c r="I20" s="1">
        <f t="shared" si="23"/>
        <v>-1</v>
      </c>
      <c r="J20" s="1">
        <f>IF(_xlfn.IFNA($A20,"")="","",Daily!I20+IF(ROW()&gt;ROW($A$3),J19,0))</f>
        <v>1</v>
      </c>
      <c r="K20" s="1">
        <f>IF(_xlfn.IFNA($A20,"")="","",Daily!J20+IF(ROW()&gt;ROW($A$3),K19,0))</f>
        <v>0</v>
      </c>
      <c r="L20" s="1">
        <f>IF(_xlfn.IFNA($A20,"")="","",Daily!K20+IF(ROW()&gt;ROW($A$3),L19,0))</f>
        <v>0</v>
      </c>
      <c r="M20" s="1">
        <f t="shared" si="24"/>
        <v>1</v>
      </c>
      <c r="N20" s="1">
        <f>IF(_xlfn.IFNA($A20,"")="","",Daily!L20+IF(ROW()&gt;ROW($A$3),N19,0))</f>
        <v>5</v>
      </c>
      <c r="O20" s="1">
        <f>IF(_xlfn.IFNA($A20,"")="","",Daily!M20+IF(ROW()&gt;ROW($A$3),O19,0))</f>
        <v>0</v>
      </c>
      <c r="P20" s="1">
        <f>IF(_xlfn.IFNA($A20,"")="","",Daily!N20+IF(ROW()&gt;ROW($A$3),P19,0))</f>
        <v>0</v>
      </c>
      <c r="Q20" s="1">
        <f t="shared" si="25"/>
        <v>5</v>
      </c>
      <c r="R20" s="1">
        <f>IF(_xlfn.IFNA($A20,"")="","",Daily!O20+IF(ROW()&gt;ROW($A$3),R19,0))</f>
        <v>2</v>
      </c>
      <c r="S20" s="1">
        <f>IF(_xlfn.IFNA($A20,"")="","",Daily!P20+IF(ROW()&gt;ROW($A$3),S19,0))</f>
        <v>0</v>
      </c>
      <c r="T20" s="1">
        <f>IF(_xlfn.IFNA($A20,"")="","",Daily!Q20+IF(ROW()&gt;ROW($A$3),T19,0))</f>
        <v>0</v>
      </c>
      <c r="U20" s="1">
        <f t="shared" si="26"/>
        <v>2</v>
      </c>
      <c r="V20" s="1">
        <f>IF(_xlfn.IFNA($A20,"")="","",Daily!R20+IF(ROW()&gt;ROW($A$3),V19,0))</f>
        <v>0</v>
      </c>
      <c r="W20" s="1">
        <f>IF(_xlfn.IFNA($A20,"")="","",Daily!S20+IF(ROW()&gt;ROW($A$3),W19,0))</f>
        <v>0</v>
      </c>
      <c r="X20" s="1">
        <f>IF(_xlfn.IFNA($A20,"")="","",Daily!T20+IF(ROW()&gt;ROW($A$3),X19,0))</f>
        <v>0</v>
      </c>
      <c r="Y20" s="1">
        <f t="shared" si="27"/>
        <v>0</v>
      </c>
      <c r="Z20" s="1">
        <f>IF(_xlfn.IFNA($A20,"")="","",Daily!U20+IF(ROW()&gt;ROW($A$3),Z19,0))</f>
        <v>4</v>
      </c>
      <c r="AA20" s="1">
        <f>IF(_xlfn.IFNA($A20,"")="","",Daily!V20+IF(ROW()&gt;ROW($A$3),AA19,0))</f>
        <v>0</v>
      </c>
      <c r="AB20" s="1">
        <f>IF(_xlfn.IFNA($A20,"")="","",Daily!W20+IF(ROW()&gt;ROW($A$3),AB19,0))</f>
        <v>0</v>
      </c>
      <c r="AC20" s="1">
        <f t="shared" si="28"/>
        <v>4</v>
      </c>
      <c r="AD20" s="1">
        <f>IF(_xlfn.IFNA($A20,"")="","",Daily!X20+IF(ROW()&gt;ROW($A$3),AD19,0))</f>
        <v>0</v>
      </c>
      <c r="AE20" s="1">
        <f>IF(_xlfn.IFNA($A20,"")="","",Daily!Y20+IF(ROW()&gt;ROW($A$3),AE19,0))</f>
        <v>0</v>
      </c>
      <c r="AF20" s="1">
        <f>IF(_xlfn.IFNA($A20,"")="","",Daily!Z20+IF(ROW()&gt;ROW($A$3),AF19,0))</f>
        <v>0</v>
      </c>
      <c r="AG20" s="1">
        <f t="shared" si="29"/>
        <v>0</v>
      </c>
      <c r="AH20" s="1">
        <f>IF(_xlfn.IFNA($A20,"")="","",Daily!C20+Daily!F20+Daily!I20+Daily!O20+Daily!L20+Daily!R20+Daily!X20+Daily!U20)</f>
        <v>0</v>
      </c>
      <c r="AI20" s="1">
        <f>IF(_xlfn.IFNA($A20,"")="","",Daily!D20+Daily!G20+Daily!J20+Daily!P20+Daily!M20+Daily!S20+Daily!Y20+Daily!V20+Daily!AA20)</f>
        <v>0</v>
      </c>
      <c r="AJ20" s="1">
        <f>IF(_xlfn.IFNA($A20,"")="","",Daily!E20+Daily!H20+Daily!K20+Daily!Q20+Daily!N20+Daily!T20+Daily!Z20+Daily!W20)</f>
        <v>0</v>
      </c>
      <c r="AK20" s="1">
        <f t="shared" si="30"/>
        <v>16</v>
      </c>
      <c r="AL20" s="1">
        <f t="shared" si="31"/>
        <v>3</v>
      </c>
      <c r="AM20" s="1">
        <f t="shared" si="32"/>
        <v>2</v>
      </c>
      <c r="AN20" s="7">
        <f t="shared" si="33"/>
        <v>0</v>
      </c>
      <c r="AO20" s="1">
        <f t="shared" si="34"/>
        <v>11</v>
      </c>
      <c r="AP20" s="1">
        <f t="shared" si="35"/>
        <v>12</v>
      </c>
      <c r="AQ20" s="1">
        <f t="shared" si="36"/>
        <v>0</v>
      </c>
      <c r="AR20" s="1">
        <f t="shared" si="37"/>
        <v>0</v>
      </c>
      <c r="AS20" s="1">
        <f t="shared" si="38"/>
        <v>12</v>
      </c>
      <c r="AT20" s="10">
        <f t="shared" si="39"/>
        <v>0.4</v>
      </c>
      <c r="AU20" s="10">
        <f t="shared" si="40"/>
        <v>0.6</v>
      </c>
      <c r="AV20" s="10">
        <f t="shared" si="41"/>
        <v>0</v>
      </c>
      <c r="AW20" s="10">
        <f t="shared" si="42"/>
        <v>0.25</v>
      </c>
      <c r="AX20" s="10">
        <f t="shared" si="43"/>
        <v>6.25E-2</v>
      </c>
      <c r="AY20" s="10">
        <f t="shared" si="44"/>
        <v>0.3125</v>
      </c>
      <c r="AZ20" s="10">
        <f t="shared" si="45"/>
        <v>0.125</v>
      </c>
      <c r="BA20" s="10">
        <f t="shared" si="46"/>
        <v>0</v>
      </c>
      <c r="BB20" s="10">
        <f t="shared" si="47"/>
        <v>0.25</v>
      </c>
      <c r="BC20" s="10">
        <f t="shared" si="48"/>
        <v>0</v>
      </c>
      <c r="BD20" s="8">
        <f t="shared" ca="1" si="49"/>
        <v>0.5714285714285714</v>
      </c>
      <c r="BE20" s="9">
        <f t="shared" ca="1" si="50"/>
        <v>4</v>
      </c>
      <c r="BF20" s="10">
        <f t="shared" si="51"/>
        <v>0</v>
      </c>
      <c r="BG20" s="10">
        <f t="shared" si="52"/>
        <v>0</v>
      </c>
      <c r="BH20" s="1">
        <f t="shared" si="53"/>
        <v>21</v>
      </c>
      <c r="BI20" s="1">
        <f t="shared" si="54"/>
        <v>12</v>
      </c>
      <c r="BJ20" s="8">
        <f>IF(_xlfn.IFNA($A20,"")="","",AK20/(Configuration!$B$1/1000000))</f>
        <v>0.63080786775113051</v>
      </c>
      <c r="BK20" s="1">
        <f>IF(OR(_xlfn.IFNA($A20,"")="", ROW()&lt;=ROW($A$3),MAX(International!$C$3:$C$2000)&lt;$AK20),"",$A20-_xlfn.XLOOKUP($AK20,International!$C$3:$C$2000,International!$A$3:$A$2000,NA(),1,1))</f>
        <v>-23</v>
      </c>
      <c r="BL20" s="1">
        <f>IF(OR(_xlfn.IFNA($A20,"")="", ROW()&lt;=ROW($A$3),MAX(International!$D$3:$D$2000)&lt;$BJ20),"",$A20-_xlfn.XLOOKUP($BJ20,International!$D$3:$D$2000,International!$A$3:$A$2000,NA(),1,1))</f>
        <v>-21</v>
      </c>
      <c r="BM20" s="1">
        <f>IF(OR(_xlfn.IFNA($A20,"")="", ROW()&lt;=ROW($A$3),MAX(International!$G$3:$G$2000)&lt;$AK20),"",$A20-_xlfn.XLOOKUP($AK20,International!$G$3:$G$2000,International!$A$3:$A$2000,NA(),1,1))</f>
        <v>-25</v>
      </c>
      <c r="BN20" s="1">
        <f>IF(OR(_xlfn.IFNA($A20,"")="", ROW()&lt;=ROW($A$3),MAX(International!$H$3:$H$2000)&lt;$BJ20),"",$A20-_xlfn.XLOOKUP($BJ20,International!$H$3:$H$2000,International!$A$3:$A$2000,NA(),1,1))</f>
        <v>-20</v>
      </c>
      <c r="BO20" s="1">
        <f>IF(OR(_xlfn.IFNA($A20,"")="", ROW()&lt;=ROW($A$3),MAX(International!$K$3:$K$2000)&lt;$AK20),"",$A20-_xlfn.XLOOKUP($AK20,International!$K$3:$K$2000,International!$A$3:$A$2000,NA(),1,1))</f>
        <v>-16</v>
      </c>
      <c r="BP20" s="1">
        <f>IF(OR(_xlfn.IFNA($A20,"")="", ROW()&lt;=ROW($A$3),MAX(International!$L$3:$L$2000)&lt;$BJ20),"",$A20-_xlfn.XLOOKUP($BJ20,International!$L$3:$L$2000,International!$A$3:$A$2000,NA(),1,1))</f>
        <v>-18</v>
      </c>
      <c r="BQ20" s="1">
        <f>IF(OR(_xlfn.IFNA($A20,"")="", ROW()&lt;=ROW($A$3),MAX(International!$O$3:$O$2000)&lt;$AK20),"",$A20-_xlfn.XLOOKUP($AK20,International!$O$3:$O$2000,International!$A$3:$A$2000,NA(),1,1))</f>
        <v>-11</v>
      </c>
      <c r="BR20" s="1">
        <f>IF(OR(_xlfn.IFNA($A20,"")="", ROW()&lt;=ROW($A$3),MAX(International!$P$3:$P$2000)&lt;$BJ20),"",$A20-_xlfn.XLOOKUP($BJ20,International!$P$3:$P$2000,International!$A$3:$A$2000,NA(),1,1))</f>
        <v>-12</v>
      </c>
      <c r="BS20" s="1">
        <f>IF(OR(_xlfn.IFNA($A20,"")="", ROW()&lt;=ROW($A$3),MAX(International!$S$3:$S$2000)&lt;$AK20),"",$A20-_xlfn.XLOOKUP($AK20,International!$S$3:$S$2000,International!$A$3:$A$2000,NA(),1,1))</f>
        <v>6</v>
      </c>
      <c r="BT20" s="1">
        <f>IF(OR(_xlfn.IFNA($A20,"")="", ROW()&lt;=ROW($A$3),MAX(International!$T$3:$T$2000)&lt;$BJ20),"",$A20-_xlfn.XLOOKUP($BJ20,International!$T$3:$T$2000,International!$A$3:$A$2000,NA(),1,1))</f>
        <v>-10</v>
      </c>
      <c r="BU20" s="1">
        <f>IF(OR(_xlfn.IFNA($A20,"")="", ROW()&lt;=ROW($A$3),MAX(International!$W$3:$W$2000)&lt;$AK20),"",$A20-_xlfn.XLOOKUP($AK20,International!$W$3:$W$2000,International!$A$3:$A$2000,NA(),1,1))</f>
        <v>9</v>
      </c>
      <c r="BV20" s="1">
        <f>IF(OR(_xlfn.IFNA($A20,"")="", ROW()&lt;=ROW($A$3),MAX(International!$X$3:$X$2000)&lt;$BJ20),"",$A20-_xlfn.XLOOKUP($BJ20,International!$X$3:$X$2000,International!$A$3:$A$2000,NA(),1,1))</f>
        <v>15</v>
      </c>
      <c r="BW20" s="1">
        <f>IF(OR(_xlfn.IFNA($A20,"")="", ROW()&lt;=ROW($A$3),MAX(International!$AA$3:$AA$2000)&lt;$AK20),"",$A20-_xlfn.XLOOKUP($AK20,International!$AA$3:$AA$2000,International!$A$3:$A$2000,NA(),1,1))</f>
        <v>-18</v>
      </c>
      <c r="BX20" s="1">
        <f>IF(OR(_xlfn.IFNA($A20,"")="", ROW()&lt;=ROW($A$3),MAX(International!$AB$3:$AB$2000)&lt;$BJ20),"",$A20-_xlfn.XLOOKUP($BJ20,International!$AB$3:$AB$2000,International!$A$3:$A$2000,NA(),1,1))</f>
        <v>-21</v>
      </c>
      <c r="BY20" s="1">
        <f>IF(OR(_xlfn.IFNA($A20,"")="", ROW()&lt;=ROW($A$3),MAX(International!$AE$3:$AE$2000)&lt;$AK20),"",$A20-_xlfn.XLOOKUP($AK20,International!$AE$3:$AE$2000,International!$A$3:$A$2000,NA(),1,1))</f>
        <v>-14</v>
      </c>
      <c r="BZ20" s="1">
        <f>IF(OR(_xlfn.IFNA($A20,"")="", ROW()&lt;=ROW($A$3),MAX(International!$AF$3:$AF$2000)&lt;$BJ20),"",$A20-_xlfn.XLOOKUP($BJ20,International!$AF$3:$AF$2000,International!$A$3:$A$2000,NA(),1,1))</f>
        <v>-24</v>
      </c>
      <c r="CA20" s="1" t="e">
        <f t="shared" si="55"/>
        <v>#N/A</v>
      </c>
      <c r="CB20" s="1" t="e">
        <f t="shared" si="0"/>
        <v>#N/A</v>
      </c>
      <c r="CC20" s="1" t="e">
        <f t="shared" si="1"/>
        <v>#N/A</v>
      </c>
      <c r="CD20" s="1" t="e">
        <f t="shared" si="2"/>
        <v>#N/A</v>
      </c>
      <c r="CE20" s="1" t="e">
        <f t="shared" si="3"/>
        <v>#N/A</v>
      </c>
      <c r="CF20" s="1" t="e">
        <f t="shared" si="4"/>
        <v>#N/A</v>
      </c>
      <c r="CG20" s="1" t="e">
        <f t="shared" si="5"/>
        <v>#N/A</v>
      </c>
      <c r="CH20" s="1" t="e">
        <f t="shared" si="6"/>
        <v>#N/A</v>
      </c>
      <c r="CI20" s="1" t="e">
        <f t="shared" si="7"/>
        <v>#N/A</v>
      </c>
      <c r="CJ20" s="1" t="e">
        <f t="shared" si="8"/>
        <v>#N/A</v>
      </c>
      <c r="CK20" s="1" t="e">
        <f t="shared" si="56"/>
        <v>#N/A</v>
      </c>
      <c r="CL20" s="1" t="e">
        <f t="shared" si="9"/>
        <v>#N/A</v>
      </c>
      <c r="CM20" s="1" t="e">
        <f>IF(OR(ISNA($A20),$AK20&lt;100),NA(),IF($CA20=0,0,FLOOR((CK20-_xlfn.XLOOKUP(_xlfn.AGGREGATE(5,6,$CA$3:$CA1971),$CA$3:$CA$2000,CK$3:CK$2000,1,1))/_xlfn.XLOOKUP($CA20,$CA$3:$CA$2000,$CA$3:$CA$2000,1,1), 1)))</f>
        <v>#N/A</v>
      </c>
      <c r="CN20" s="1" t="e">
        <f t="shared" si="57"/>
        <v>#N/A</v>
      </c>
      <c r="CO20" s="1" t="e" cm="1">
        <f t="array" ref="CO20">IFERROR(IF(OR(ISNA($A20),$AK20&lt;100,INDEX(International!C$3:C$2000,_xlfn.XMATCH(100,International!C$3:C$2000,1,1)+$CA20)=""),NA(),INDEX(International!C$3:C$2000,_xlfn.XMATCH(100,International!C$3:C$2000,1,1)+$CA20)), NA())</f>
        <v>#N/A</v>
      </c>
      <c r="CP20" s="1" t="e">
        <f t="shared" si="11"/>
        <v>#N/A</v>
      </c>
      <c r="CQ20" s="1" t="e">
        <f>IF(OR(ISNA($A20),$AK20&lt;100),NA(),IF($CA20=0,0,FLOOR((CO20-_xlfn.XLOOKUP(_xlfn.AGGREGATE(5,6,$CA$3:$CA1971),$CA$3:$CA$2000,CO$3:CO$2000,1,1))/_xlfn.XLOOKUP($CA20,$CA$3:$CA$2000,$CA$3:$CA$2000,1,1), 1)))</f>
        <v>#N/A</v>
      </c>
      <c r="CR20" s="1" t="e">
        <f t="shared" si="58"/>
        <v>#N/A</v>
      </c>
      <c r="CS20" s="1" t="e" cm="1">
        <f t="array" ref="CS20">IFERROR(IF(OR(ISNA($A20),$AK20&lt;100,INDEX(International!G$3:G$2000,_xlfn.XMATCH(100,International!G$3:G$2000,1,1)+$CA20)=""),NA(),INDEX(International!G$3:G$2000,_xlfn.XMATCH(100,International!G$3:G$2000,1,1)+$CA20)), NA())</f>
        <v>#N/A</v>
      </c>
      <c r="CT20" s="1" t="e">
        <f t="shared" si="13"/>
        <v>#N/A</v>
      </c>
      <c r="CU20" s="1" t="e">
        <f>IF(OR(ISNA($A20),$AK20&lt;100),NA(),IF($CA20=0,0,FLOOR((CS20-_xlfn.XLOOKUP(_xlfn.AGGREGATE(5,6,$CA$3:$CA1971),$CA$3:$CA$2000,CS$3:CS$2000,1,1))/_xlfn.XLOOKUP($CA20,$CA$3:$CA$2000,$CA$3:$CA$2000,1,1), 1)))</f>
        <v>#N/A</v>
      </c>
      <c r="CV20" s="1" t="e">
        <f t="shared" si="59"/>
        <v>#N/A</v>
      </c>
      <c r="CW20" s="1" t="e" cm="1">
        <f t="array" ref="CW20">IFERROR(IF(OR(ISNA($A20),$AK20&lt;100,INDEX(International!K$3:K$2000,_xlfn.XMATCH(100,International!K$3:K$2000,1,1)+$CA20)=""),NA(),INDEX(International!K$3:K$2000,_xlfn.XMATCH(100,International!K$3:K$2000,1,1)+$CA20)), NA())</f>
        <v>#N/A</v>
      </c>
      <c r="CX20" s="1" t="e">
        <f t="shared" si="14"/>
        <v>#N/A</v>
      </c>
      <c r="CY20" s="1" t="e">
        <f>IF(OR(ISNA($A20),$AK20&lt;100),NA(),IF($CA20=0,0,FLOOR((CW20-_xlfn.XLOOKUP(_xlfn.AGGREGATE(5,6,$CA$3:$CA1971),$CA$3:$CA$2000,CW$3:CW$2000,1,1))/_xlfn.XLOOKUP($CA20,$CA$3:$CA$2000,$CA$3:$CA$2000,1,1), 1)))</f>
        <v>#N/A</v>
      </c>
      <c r="CZ20" s="1" t="e">
        <f t="shared" si="60"/>
        <v>#N/A</v>
      </c>
      <c r="DA20" s="1" t="e" cm="1">
        <f t="array" ref="DA20">IFERROR(IF(OR(ISNA($A20),$AK20&lt;100,INDEX(International!O$3:O$2000,_xlfn.XMATCH(100,International!O$3:O$2000,1,1)+$CA20)=""),NA(),INDEX(International!O$3:O$2000,_xlfn.XMATCH(100,International!O$3:O$2000,1,1)+$CA20)), NA())</f>
        <v>#N/A</v>
      </c>
      <c r="DB20" s="1" t="e">
        <f t="shared" si="15"/>
        <v>#N/A</v>
      </c>
      <c r="DC20" s="1" t="e">
        <f>IF(OR(ISNA($A20),$AK20&lt;100),NA(),IF($CA20=0,0,FLOOR((DA20-_xlfn.XLOOKUP(_xlfn.AGGREGATE(5,6,$CA$3:$CA1971),$CA$3:$CA$2000,DA$3:DA$2000,1,1))/_xlfn.XLOOKUP($CA20,$CA$3:$CA$2000,$CA$3:$CA$2000,1,1), 1)))</f>
        <v>#N/A</v>
      </c>
      <c r="DD20" s="1" t="e">
        <f t="shared" si="61"/>
        <v>#N/A</v>
      </c>
      <c r="DE20" s="1" t="e" cm="1">
        <f t="array" ref="DE20">IFERROR(IF(OR(ISNA($A20),$AK20&lt;100,INDEX(International!S$3:S$2000,_xlfn.XMATCH(100,International!S$3:S$2000,1,1)+$CA20)=""),NA(),INDEX(International!S$3:S$2000,_xlfn.XMATCH(100,International!S$3:S$2000,1,1)+$CA20)), NA())</f>
        <v>#N/A</v>
      </c>
      <c r="DF20" s="1" t="e">
        <f t="shared" si="16"/>
        <v>#N/A</v>
      </c>
      <c r="DG20" s="1" t="e">
        <f>IF(OR(ISNA($A20),$AK20&lt;100),NA(),IF($CA20=0,0,FLOOR((DE20-_xlfn.XLOOKUP(_xlfn.AGGREGATE(5,6,$CA$3:$CA1971),$CA$3:$CA$2000,DE$3:DE$2000,1,1))/_xlfn.XLOOKUP($CA20,$CA$3:$CA$2000,$CA$3:$CA$2000,1,1), 1)))</f>
        <v>#N/A</v>
      </c>
      <c r="DH20" s="1" t="e">
        <f t="shared" si="62"/>
        <v>#N/A</v>
      </c>
      <c r="DI20" s="1" t="e" cm="1">
        <f t="array" ref="DI20">IFERROR(IF(OR(ISNA($A20),$AK20&lt;100,INDEX(International!W$3:W$2000,_xlfn.XMATCH(100,International!W$3:W$2000,1,1)+$CA20)=""),NA(),INDEX(International!W$3:W$2000,_xlfn.XMATCH(100,International!W$3:W$2000,1,1)+$CA20)), NA())</f>
        <v>#N/A</v>
      </c>
      <c r="DJ20" s="1" t="e">
        <f t="shared" si="17"/>
        <v>#N/A</v>
      </c>
      <c r="DK20" s="1" t="e">
        <f>IF(OR(ISNA($A20),$AK20&lt;100),NA(),IF($CA20=0,0,FLOOR((DI20-_xlfn.XLOOKUP(_xlfn.AGGREGATE(5,6,$CA$3:$CA1971),$CA$3:$CA$2000,DI$3:DI$2000,1,1))/_xlfn.XLOOKUP($CA20,$CA$3:$CA$2000,$CA$3:$CA$2000,1,1), 1)))</f>
        <v>#N/A</v>
      </c>
      <c r="DL20" s="1" t="e">
        <f t="shared" si="63"/>
        <v>#N/A</v>
      </c>
      <c r="DM20" s="1" t="e" cm="1">
        <f t="array" ref="DM20">IFERROR(IF(OR(ISNA($A20),$AK20&lt;100,INDEX(International!AA$3:AA$2000,_xlfn.XMATCH(100,International!AA$3:AA$2000,1,1)+$CA20)=""),NA(),INDEX(International!AA$3:AA$2000,_xlfn.XMATCH(100,International!AA$3:AA$2000,1,1)+$CA20)), NA())</f>
        <v>#N/A</v>
      </c>
      <c r="DN20" s="1" t="e">
        <f t="shared" si="18"/>
        <v>#N/A</v>
      </c>
      <c r="DO20" s="1" t="e">
        <f>IF(OR(ISNA($A20),$AK20&lt;100),NA(),IF($CA20=0,0,FLOOR((DM20-_xlfn.XLOOKUP(_xlfn.AGGREGATE(5,6,$CA$3:$CA1971),$CA$3:$CA$2000,DM$3:DM$2000,1,1))/_xlfn.XLOOKUP($CA20,$CA$3:$CA$2000,$CA$3:$CA$2000,1,1), 1)))</f>
        <v>#N/A</v>
      </c>
      <c r="DP20" s="1" t="e">
        <f t="shared" si="64"/>
        <v>#N/A</v>
      </c>
      <c r="DQ20" s="1" t="e" cm="1">
        <f t="array" ref="DQ20">IFERROR(IF(OR(ISNA($A20),$AK20&lt;100,INDEX(International!AE$3:AE$2000,_xlfn.XMATCH(100,International!AE$3:AE$2000,1,1)+$CA20)=""),NA(),INDEX(International!AE$3:AE$2000,_xlfn.XMATCH(100,International!AE$3:AE$2000,1,1)+$CA20)), NA())</f>
        <v>#N/A</v>
      </c>
      <c r="DR20" s="1" t="e">
        <f t="shared" si="19"/>
        <v>#N/A</v>
      </c>
      <c r="DS20" s="1" t="e">
        <f>IF(OR(ISNA($A20),$AK20&lt;100),NA(),IF($CA20=0,0,FLOOR((DQ20-_xlfn.XLOOKUP(_xlfn.AGGREGATE(5,6,$CA$3:$CA1971),$CA$3:$CA$2000,DQ$3:DQ$2000,1,1))/_xlfn.XLOOKUP($CA20,$CA$3:$CA$2000,$CA$3:$CA$2000,1,1), 1)))</f>
        <v>#N/A</v>
      </c>
      <c r="DT20" s="1" t="e">
        <f t="shared" si="65"/>
        <v>#N/A</v>
      </c>
      <c r="DU20" s="1">
        <f t="shared" si="20"/>
        <v>17</v>
      </c>
      <c r="DV20" s="1" cm="1">
        <f t="array" ref="DV20">IFERROR(IF(ISNA($A20),NA(),INDEX(B$3:B$2000,_xlfn.XMATCH(Configuration!$B$12,B$3:B$2000,1,1)+ROW()-ROW($A$3))-0), NA())</f>
        <v>106</v>
      </c>
      <c r="DW20" s="1" cm="1">
        <f t="array" ref="DW20">IFERROR(IF(ISNA($A20),NA(),INDEX(F$3:F$2000,_xlfn.XMATCH(Configuration!$B$12,F$3:F$2000,1,1)+ROW()-ROW($A$3))-0), NA())</f>
        <v>2032</v>
      </c>
      <c r="DX20" s="1" t="e" cm="1">
        <f t="array" ref="DX20">IFERROR(IF(ISNA($A20),NA(),INDEX(J$3:J$2000,_xlfn.XMATCH(Configuration!$B$12,J$3:J$2000,1,1)+ROW()-ROW($A$3))-0), NA())</f>
        <v>#N/A</v>
      </c>
      <c r="DY20" s="1" cm="1">
        <f t="array" ref="DY20">IFERROR(IF(ISNA($A20),NA(),INDEX(N$3:N$2000,_xlfn.XMATCH(Configuration!$B$12,N$3:N$2000,1,1)+ROW()-ROW($A$3))-0), NA())</f>
        <v>907</v>
      </c>
      <c r="DZ20" s="1" cm="1">
        <f t="array" ref="DZ20">IFERROR(IF(ISNA($A20),NA(),INDEX(R$3:R$2000,_xlfn.XMATCH(Configuration!$B$12,R$3:R$2000,1,1)+ROW()-ROW($A$3))-0), NA())</f>
        <v>420</v>
      </c>
      <c r="EA20" s="1" cm="1">
        <f t="array" ref="EA20">IFERROR(IF(ISNA($A20),NA(),INDEX(V$3:V$2000,_xlfn.XMATCH(Configuration!$B$12,V$3:V$2000,1,1)+ROW()-ROW($A$3))-0), NA())</f>
        <v>208</v>
      </c>
      <c r="EB20" s="1" cm="1">
        <f t="array" ref="EB20">IFERROR(IF(ISNA($A20),NA(),INDEX(Z$3:Z$2000,_xlfn.XMATCH(Configuration!$B$12,Z$3:Z$2000,1,1)+ROW()-ROW($A$3))-0), NA())</f>
        <v>1115</v>
      </c>
      <c r="EC20" s="1" cm="1">
        <f t="array" ref="EC20">IFERROR(IF(ISNA($A20),NA(),INDEX(AD$3:AD$2000,_xlfn.XMATCH(Configuration!$B$12,AD$3:AD$2000,1,1)+ROW()-ROW($A$3))-0), NA())</f>
        <v>481</v>
      </c>
      <c r="ED20" s="1">
        <f t="shared" si="21"/>
        <v>17</v>
      </c>
      <c r="EE20" s="1" t="e">
        <f t="shared" ca="1" si="66"/>
        <v>#N/A</v>
      </c>
      <c r="EF20" s="1">
        <f t="shared" ca="1" si="67"/>
        <v>36202</v>
      </c>
      <c r="EG20" s="1">
        <f t="shared" ca="1" si="68"/>
        <v>5078</v>
      </c>
      <c r="EH20" s="1">
        <f t="shared" ca="1" si="69"/>
        <v>1902</v>
      </c>
      <c r="EI20" s="1">
        <f t="shared" ca="1" si="70"/>
        <v>1054</v>
      </c>
      <c r="EJ20" s="1">
        <f t="shared" ca="1" si="71"/>
        <v>712</v>
      </c>
      <c r="EK20" s="1">
        <f t="shared" ca="1" si="72"/>
        <v>538</v>
      </c>
      <c r="EL20" s="1" cm="1">
        <f t="array" aca="1" ref="EL20" ca="1">IFERROR(IF(ISNA($ED20),NA(),IF(FLOOR((2^(($ED20+LOOKUP(2, 1/(ISNA(EP$3:EP$2000)+ISBLANK(EP$3:EP$300)-1),EP$3:EP$2000)*LOG(100)/LOG(2))/LOOKUP(2, 1/(ISNA(EP$3:EP$2000)+ISBLANK(EP$3:EP$300)-1),EP$3:EP$2000))),2)&gt;_xlfn.AGGREGATE(4,6,$EN$3:$GC$2000)+2000,NA(),FLOOR((2^(($ED20+LOOKUP(2, 1/(ISNA(EP$3:EP$2000)+ISBLANK(EP$3:EP$300)-1),EP$3:EP$2000)*LOG(100)/LOG(2))/LOOKUP(2, 1/(ISNA(EP$3:EP$2000)+ISBLANK(EP$3:EP$300)-1),EP$3:EP$2000))),2))),NA())</f>
        <v>250</v>
      </c>
      <c r="EM20" s="1" cm="1">
        <f t="array" ref="EM20">IF(ISNA($ED20),NA(),FLOOR(EN$3+(LOOKUP(2, 1/(ISNA(EN$3:EN$2000)+ISBLANK(EN$3:EN$300)-1),EN$3:EN$2000)-EN$3)/LOOKUP(2, 1/(ISNA(EN$3:EN$2000)+ISBLANK(EN$3:EN$300)-1),ED$3:ED$2000)*ED20, 1))</f>
        <v>1628</v>
      </c>
      <c r="EN20" s="1" cm="1">
        <f t="array" ref="EN20">IFERROR(IF(ISNA($A20),NA(),INDEX(AK$3:AK$2000,_xlfn.XMATCH(100,AK$3:AK$2000,1,1)+ROW()-ROW($A$3))-0), NA())</f>
        <v>3180</v>
      </c>
      <c r="EO20" s="1" cm="1">
        <f t="array" aca="1" ref="EO20" ca="1">IFERROR(IF(ISNA($A20),NA(),INDEX(BD$3:BD$2000,_xlfn.XMATCH(100,AK$3:AK$2000,1,1)+ROW()-ROW($A$3))-0), NA())</f>
        <v>332.85714285714283</v>
      </c>
      <c r="EP20" s="1">
        <f t="shared" si="73"/>
        <v>3.4061618418740371</v>
      </c>
      <c r="EQ20" s="1">
        <f t="shared" si="74"/>
        <v>180</v>
      </c>
      <c r="ER20" s="1">
        <f t="shared" si="75"/>
        <v>5.6036022400880094</v>
      </c>
      <c r="ES20" s="1" cm="1">
        <f t="array" ref="ES20">IFERROR(IF(OR(ISNA($A20),INDEX(International!C$3:C$2000,_xlfn.XMATCH(100,International!C$3:C$2000,1,1)+ROW()-ROW($A$3))=""),NA(),INDEX(International!C$3:C$2000,_xlfn.XMATCH(100,International!C$3:C$2000,1,1)+ROW()-ROW($A$3))), NA())</f>
        <v>3743</v>
      </c>
      <c r="ET20" s="1" cm="1">
        <f t="array" aca="1" ref="ET20" ca="1">IFERROR(IF(ISNA($A20),NA(),INDEX(International!E$3:E$2000,_xlfn.XMATCH(100,International!C$3:C$2000,1,1)+ROW()-ROW($A$3))-0), NA())</f>
        <v>383.57142857142856</v>
      </c>
      <c r="EU20" s="1">
        <f t="shared" si="76"/>
        <v>3.2528892899056236</v>
      </c>
      <c r="EV20" s="1">
        <f t="shared" si="77"/>
        <v>213</v>
      </c>
      <c r="EW20" s="1">
        <f t="shared" si="78"/>
        <v>7.2340034056400748</v>
      </c>
      <c r="EX20" s="1" cm="1">
        <f t="array" ref="EX20">IFERROR(IF(OR(ISNA($A20),INDEX(International!G$3:G$2000,_xlfn.XMATCH(100,International!G$3:G$2000,1,1)+ROW()-ROW($A$3))=""),NA(),INDEX(International!G$3:G$2000,_xlfn.XMATCH(100,International!G$3:G$2000,1,1)+ROW()-ROW($A$3))-0), NA())</f>
        <v>2046</v>
      </c>
      <c r="EY20" s="1" cm="1">
        <f t="array" aca="1" ref="EY20" ca="1">IFERROR(IF(ISNA($A20),NA(),INDEX(International!I$3:I$2000,_xlfn.XMATCH(100,International!G$3:G$2000,1,1)+ROW()-ROW($A$3))-0), NA())</f>
        <v>113</v>
      </c>
      <c r="EZ20" s="1">
        <f t="shared" si="79"/>
        <v>3.9037973532260275</v>
      </c>
      <c r="FA20" s="1">
        <f t="shared" si="80"/>
        <v>104</v>
      </c>
      <c r="FB20" s="1">
        <f t="shared" si="81"/>
        <v>8.0400397249340791</v>
      </c>
      <c r="FC20" s="1" cm="1">
        <f t="array" ref="FC20">IFERROR(IF(OR(ISNA($A20),INDEX(International!K$3:K$2000,_xlfn.XMATCH(100,International!K$3:K$2000,1,1)+ROW()-ROW($A$3))=""),NA(),INDEX(International!K$3:K$2000,_xlfn.XMATCH(100,International!K$3:K$2000,1,1)+ROW()-ROW($A$3))), NA())</f>
        <v>7652</v>
      </c>
      <c r="FD20" s="1" cm="1">
        <f t="array" aca="1" ref="FD20" ca="1">IFERROR(IF(ISNA($A20),NA(),INDEX(International!M$3:M$2000,_xlfn.XMATCH(100,International!K$3:K$2000,1,1)+ROW()-ROW($A$3))-0), NA())</f>
        <v>838.28571428571433</v>
      </c>
      <c r="FE20" s="1">
        <f t="shared" si="82"/>
        <v>2.7166248789112011</v>
      </c>
      <c r="FF20" s="1">
        <f t="shared" si="83"/>
        <v>444</v>
      </c>
      <c r="FG20" s="1">
        <f t="shared" si="84"/>
        <v>4.8502403930837721</v>
      </c>
      <c r="FH20" s="1" cm="1">
        <f t="array" ref="FH20">IFERROR(IF(OR(ISNA($A20),INDEX(International!O$3:O$2000,_xlfn.XMATCH(100,International!O$3:O$2000,1,1)+ROW()-ROW($A$3))=""),NA(),INDEX(International!O$3:O$2000,_xlfn.XMATCH(100,International!O$3:O$2000,1,1)+ROW()-ROW($A$3))-0), NA())</f>
        <v>12462</v>
      </c>
      <c r="FI20" s="1" cm="1">
        <f t="array" aca="1" ref="FI20" ca="1">IFERROR(IF(ISNA($A20),NA(),INDEX(International!Q$3:Q$2000,_xlfn.XMATCH(100,International!O$3:O$2000,1,1)+ROW()-ROW($A$3))-0), NA())</f>
        <v>1339</v>
      </c>
      <c r="FJ20" s="1">
        <f t="shared" si="85"/>
        <v>2.4420403935899295</v>
      </c>
      <c r="FK20" s="1">
        <f t="shared" si="86"/>
        <v>723</v>
      </c>
      <c r="FL20" s="1">
        <f t="shared" si="87"/>
        <v>3.376119582712592</v>
      </c>
      <c r="FM20" s="1" cm="1">
        <f t="array" ref="FM20">IFERROR(IF(OR(ISNA($A20),INDEX(International!S$3:S$2000,_xlfn.XMATCH(100,International!S$3:S$2000,1,1)+ROW()-ROW($A$3))=""),NA(),INDEX(International!S$3:S$2000,_xlfn.XMATCH(100,International!S$3:S$2000,1,1)+ROW()-ROW($A$3))-0), NA())</f>
        <v>7314</v>
      </c>
      <c r="FN20" s="1" cm="1">
        <f t="array" aca="1" ref="FN20" ca="1">IFERROR(IF(ISNA($A20),NA(),INDEX(International!U$3:U$2000,_xlfn.XMATCH(100,International!S$3:S$2000,1,1)+ROW()-ROW($A$3))-0), NA())</f>
        <v>511.14285714285717</v>
      </c>
      <c r="FO20" s="1">
        <f t="shared" si="88"/>
        <v>2.7452170270560488</v>
      </c>
      <c r="FP20" s="1">
        <f t="shared" si="89"/>
        <v>424</v>
      </c>
      <c r="FQ20" s="1">
        <f t="shared" si="90"/>
        <v>18.221480016972126</v>
      </c>
      <c r="FR20" s="1" cm="1">
        <f t="array" ref="FR20">IFERROR(IF(OR(ISNA($A20),INDEX(International!W$3:W$2000,_xlfn.XMATCH(100,International!W$3:W$2000,1,1)+ROW()-ROW($A$3))=""),NA(),INDEX(International!W$3:W$2000,_xlfn.XMATCH(100,International!W$3:W$2000,1,1)+ROW()-ROW($A$3))-0), NA())</f>
        <v>266</v>
      </c>
      <c r="FS20" s="1" cm="1">
        <f t="array" aca="1" ref="FS20" ca="1">IFERROR(IF(ISNA($A20),NA(),INDEX(International!Y$3:Y$2000,_xlfn.XMATCH(100,International!W$3:W$2000,1,1)+ROW()-ROW($A$3))-0), NA())</f>
        <v>15.142857142857142</v>
      </c>
      <c r="FT20" s="1">
        <f t="shared" si="91"/>
        <v>12.044554259546205</v>
      </c>
      <c r="FU20" s="1">
        <f t="shared" si="92"/>
        <v>9</v>
      </c>
      <c r="FV20" s="1">
        <f t="shared" si="93"/>
        <v>7.6646012262936685</v>
      </c>
      <c r="FW20" s="1" cm="1">
        <f t="array" ref="FW20">IFERROR(IF(OR(ISNA($A20),INDEX(International!AA$3:AA$2000,_xlfn.XMATCH(100,International!AA$3:AA$2000,1,1)+ROW()-ROW($A$3))=""),NA(),INDEX(International!AA$3:AA$2000,_xlfn.XMATCH(100,International!AA$3:AA$2000,1,1)+ROW()-ROW($A$3))-0), NA())</f>
        <v>5683</v>
      </c>
      <c r="FX20" s="1" cm="1">
        <f t="array" aca="1" ref="FX20" ca="1">IFERROR(IF(ISNA($A20),NA(),INDEX(International!AC$3:AC$2000,_xlfn.XMATCH(100,International!AA$3:AA$2000,1,1)+ROW()-ROW($A$3))-0), NA())</f>
        <v>649</v>
      </c>
      <c r="FY20" s="1">
        <f t="shared" si="94"/>
        <v>2.9166619719892393</v>
      </c>
      <c r="FZ20" s="1">
        <f t="shared" si="95"/>
        <v>327</v>
      </c>
      <c r="GA20" s="1">
        <f t="shared" si="96"/>
        <v>5.5697818725439934</v>
      </c>
      <c r="GB20" s="1" cm="1">
        <f t="array" ref="GB20">IFERROR(IF(OR(ISNA($A20),INDEX(International!AE$3:AE$2000,_xlfn.XMATCH(100,International!AE$3:AE$2000,1,1)+ROW()-ROW($A$3))=""),NA(),INDEX(International!AE$3:AE$2000,_xlfn.XMATCH(100,International!AE$3:AE$2000,1,1)+ROW()-ROW($A$3))-0), NA())</f>
        <v>19274</v>
      </c>
      <c r="GC20" s="1" cm="1">
        <f t="array" aca="1" ref="GC20" ca="1">IFERROR(IF(ISNA($A20),NA(),INDEX(International!AG$3:AG$2000,_xlfn.XMATCH(100,International!AE$3:AE$2000,1,1)+ROW()-ROW($A$3))-0), NA())</f>
        <v>2441.8571428571427</v>
      </c>
      <c r="GD20" s="1">
        <f t="shared" si="97"/>
        <v>2.2396380576321477</v>
      </c>
      <c r="GE20" s="1">
        <f t="shared" si="98"/>
        <v>1126</v>
      </c>
      <c r="GF20" s="1">
        <f t="shared" si="99"/>
        <v>2.051558734449594</v>
      </c>
    </row>
    <row r="21" spans="1:188" x14ac:dyDescent="0.2">
      <c r="A21" s="4">
        <f>IF(OR(Daily!$A21="",Daily!$B21="*"),NA(),Daily!A21)</f>
        <v>43872</v>
      </c>
      <c r="B21" s="1">
        <f>IF(_xlfn.IFNA($A21,"")="","",Daily!C21+IF(ROW()&gt;ROW($A$3),B20,0))</f>
        <v>0</v>
      </c>
      <c r="C21" s="1">
        <f>IF(_xlfn.IFNA($A21,"")="","",Daily!D21+IF(ROW()&gt;ROW($A$3),C20,0))</f>
        <v>0</v>
      </c>
      <c r="D21" s="1">
        <f>IF(_xlfn.IFNA($A21,"")="","",Daily!E21+IF(ROW()&gt;ROW($A$3),D20,0))</f>
        <v>0</v>
      </c>
      <c r="E21" s="1">
        <f t="shared" si="22"/>
        <v>0</v>
      </c>
      <c r="F21" s="1">
        <f>IF(_xlfn.IFNA($A21,"")="","",Daily!F21+IF(ROW()&gt;ROW($A$3),F20,0))</f>
        <v>4</v>
      </c>
      <c r="G21" s="1">
        <f>IF(_xlfn.IFNA($A21,"")="","",Daily!G21+IF(ROW()&gt;ROW($A$3),G20,0))</f>
        <v>3</v>
      </c>
      <c r="H21" s="1">
        <f>IF(_xlfn.IFNA($A21,"")="","",Daily!H21+IF(ROW()&gt;ROW($A$3),H20,0))</f>
        <v>2</v>
      </c>
      <c r="I21" s="1">
        <f t="shared" si="23"/>
        <v>-1</v>
      </c>
      <c r="J21" s="1">
        <f>IF(_xlfn.IFNA($A21,"")="","",Daily!I21+IF(ROW()&gt;ROW($A$3),J20,0))</f>
        <v>1</v>
      </c>
      <c r="K21" s="1">
        <f>IF(_xlfn.IFNA($A21,"")="","",Daily!J21+IF(ROW()&gt;ROW($A$3),K20,0))</f>
        <v>0</v>
      </c>
      <c r="L21" s="1">
        <f>IF(_xlfn.IFNA($A21,"")="","",Daily!K21+IF(ROW()&gt;ROW($A$3),L20,0))</f>
        <v>0</v>
      </c>
      <c r="M21" s="1">
        <f t="shared" si="24"/>
        <v>1</v>
      </c>
      <c r="N21" s="1">
        <f>IF(_xlfn.IFNA($A21,"")="","",Daily!L21+IF(ROW()&gt;ROW($A$3),N20,0))</f>
        <v>5</v>
      </c>
      <c r="O21" s="1">
        <f>IF(_xlfn.IFNA($A21,"")="","",Daily!M21+IF(ROW()&gt;ROW($A$3),O20,0))</f>
        <v>0</v>
      </c>
      <c r="P21" s="1">
        <f>IF(_xlfn.IFNA($A21,"")="","",Daily!N21+IF(ROW()&gt;ROW($A$3),P20,0))</f>
        <v>0</v>
      </c>
      <c r="Q21" s="1">
        <f t="shared" si="25"/>
        <v>5</v>
      </c>
      <c r="R21" s="1">
        <f>IF(_xlfn.IFNA($A21,"")="","",Daily!O21+IF(ROW()&gt;ROW($A$3),R20,0))</f>
        <v>2</v>
      </c>
      <c r="S21" s="1">
        <f>IF(_xlfn.IFNA($A21,"")="","",Daily!P21+IF(ROW()&gt;ROW($A$3),S20,0))</f>
        <v>0</v>
      </c>
      <c r="T21" s="1">
        <f>IF(_xlfn.IFNA($A21,"")="","",Daily!Q21+IF(ROW()&gt;ROW($A$3),T20,0))</f>
        <v>0</v>
      </c>
      <c r="U21" s="1">
        <f t="shared" si="26"/>
        <v>2</v>
      </c>
      <c r="V21" s="1">
        <f>IF(_xlfn.IFNA($A21,"")="","",Daily!R21+IF(ROW()&gt;ROW($A$3),V20,0))</f>
        <v>0</v>
      </c>
      <c r="W21" s="1">
        <f>IF(_xlfn.IFNA($A21,"")="","",Daily!S21+IF(ROW()&gt;ROW($A$3),W20,0))</f>
        <v>0</v>
      </c>
      <c r="X21" s="1">
        <f>IF(_xlfn.IFNA($A21,"")="","",Daily!T21+IF(ROW()&gt;ROW($A$3),X20,0))</f>
        <v>0</v>
      </c>
      <c r="Y21" s="1">
        <f t="shared" si="27"/>
        <v>0</v>
      </c>
      <c r="Z21" s="1">
        <f>IF(_xlfn.IFNA($A21,"")="","",Daily!U21+IF(ROW()&gt;ROW($A$3),Z20,0))</f>
        <v>4</v>
      </c>
      <c r="AA21" s="1">
        <f>IF(_xlfn.IFNA($A21,"")="","",Daily!V21+IF(ROW()&gt;ROW($A$3),AA20,0))</f>
        <v>0</v>
      </c>
      <c r="AB21" s="1">
        <f>IF(_xlfn.IFNA($A21,"")="","",Daily!W21+IF(ROW()&gt;ROW($A$3),AB20,0))</f>
        <v>0</v>
      </c>
      <c r="AC21" s="1">
        <f t="shared" si="28"/>
        <v>4</v>
      </c>
      <c r="AD21" s="1">
        <f>IF(_xlfn.IFNA($A21,"")="","",Daily!X21+IF(ROW()&gt;ROW($A$3),AD20,0))</f>
        <v>0</v>
      </c>
      <c r="AE21" s="1">
        <f>IF(_xlfn.IFNA($A21,"")="","",Daily!Y21+IF(ROW()&gt;ROW($A$3),AE20,0))</f>
        <v>0</v>
      </c>
      <c r="AF21" s="1">
        <f>IF(_xlfn.IFNA($A21,"")="","",Daily!Z21+IF(ROW()&gt;ROW($A$3),AF20,0))</f>
        <v>0</v>
      </c>
      <c r="AG21" s="1">
        <f t="shared" si="29"/>
        <v>0</v>
      </c>
      <c r="AH21" s="1">
        <f>IF(_xlfn.IFNA($A21,"")="","",Daily!C21+Daily!F21+Daily!I21+Daily!O21+Daily!L21+Daily!R21+Daily!X21+Daily!U21)</f>
        <v>0</v>
      </c>
      <c r="AI21" s="1">
        <f>IF(_xlfn.IFNA($A21,"")="","",Daily!D21+Daily!G21+Daily!J21+Daily!P21+Daily!M21+Daily!S21+Daily!Y21+Daily!V21+Daily!AA21)</f>
        <v>0</v>
      </c>
      <c r="AJ21" s="1">
        <f>IF(_xlfn.IFNA($A21,"")="","",Daily!E21+Daily!H21+Daily!K21+Daily!Q21+Daily!N21+Daily!T21+Daily!Z21+Daily!W21)</f>
        <v>0</v>
      </c>
      <c r="AK21" s="1">
        <f t="shared" si="30"/>
        <v>16</v>
      </c>
      <c r="AL21" s="1">
        <f t="shared" si="31"/>
        <v>3</v>
      </c>
      <c r="AM21" s="1">
        <f t="shared" si="32"/>
        <v>2</v>
      </c>
      <c r="AN21" s="7">
        <f t="shared" si="33"/>
        <v>0</v>
      </c>
      <c r="AO21" s="1">
        <f t="shared" si="34"/>
        <v>11</v>
      </c>
      <c r="AP21" s="1">
        <f t="shared" si="35"/>
        <v>12</v>
      </c>
      <c r="AQ21" s="1">
        <f t="shared" si="36"/>
        <v>0</v>
      </c>
      <c r="AR21" s="1">
        <f t="shared" si="37"/>
        <v>0</v>
      </c>
      <c r="AS21" s="1">
        <f t="shared" si="38"/>
        <v>12</v>
      </c>
      <c r="AT21" s="10">
        <f t="shared" si="39"/>
        <v>0.4</v>
      </c>
      <c r="AU21" s="10">
        <f t="shared" si="40"/>
        <v>0.6</v>
      </c>
      <c r="AV21" s="10">
        <f t="shared" si="41"/>
        <v>0</v>
      </c>
      <c r="AW21" s="10">
        <f t="shared" si="42"/>
        <v>0.25</v>
      </c>
      <c r="AX21" s="10">
        <f t="shared" si="43"/>
        <v>6.25E-2</v>
      </c>
      <c r="AY21" s="10">
        <f t="shared" si="44"/>
        <v>0.3125</v>
      </c>
      <c r="AZ21" s="10">
        <f t="shared" si="45"/>
        <v>0.125</v>
      </c>
      <c r="BA21" s="10">
        <f t="shared" si="46"/>
        <v>0</v>
      </c>
      <c r="BB21" s="10">
        <f t="shared" si="47"/>
        <v>0.25</v>
      </c>
      <c r="BC21" s="10">
        <f t="shared" si="48"/>
        <v>0</v>
      </c>
      <c r="BD21" s="8">
        <f t="shared" ca="1" si="49"/>
        <v>0.42857142857142855</v>
      </c>
      <c r="BE21" s="9">
        <f t="shared" ca="1" si="50"/>
        <v>3</v>
      </c>
      <c r="BF21" s="10">
        <f t="shared" si="51"/>
        <v>0</v>
      </c>
      <c r="BG21" s="10">
        <f t="shared" si="52"/>
        <v>0</v>
      </c>
      <c r="BH21" s="1">
        <f t="shared" si="53"/>
        <v>20</v>
      </c>
      <c r="BI21" s="1">
        <f t="shared" si="54"/>
        <v>13</v>
      </c>
      <c r="BJ21" s="8">
        <f>IF(_xlfn.IFNA($A21,"")="","",AK21/(Configuration!$B$1/1000000))</f>
        <v>0.63080786775113051</v>
      </c>
      <c r="BK21" s="1">
        <f>IF(OR(_xlfn.IFNA($A21,"")="", ROW()&lt;=ROW($A$3),MAX(International!$C$3:$C$2000)&lt;$AK21),"",$A21-_xlfn.XLOOKUP($AK21,International!$C$3:$C$2000,International!$A$3:$A$2000,NA(),1,1))</f>
        <v>-22</v>
      </c>
      <c r="BL21" s="1">
        <f>IF(OR(_xlfn.IFNA($A21,"")="", ROW()&lt;=ROW($A$3),MAX(International!$D$3:$D$2000)&lt;$BJ21),"",$A21-_xlfn.XLOOKUP($BJ21,International!$D$3:$D$2000,International!$A$3:$A$2000,NA(),1,1))</f>
        <v>-20</v>
      </c>
      <c r="BM21" s="1">
        <f>IF(OR(_xlfn.IFNA($A21,"")="", ROW()&lt;=ROW($A$3),MAX(International!$G$3:$G$2000)&lt;$AK21),"",$A21-_xlfn.XLOOKUP($AK21,International!$G$3:$G$2000,International!$A$3:$A$2000,NA(),1,1))</f>
        <v>-24</v>
      </c>
      <c r="BN21" s="1">
        <f>IF(OR(_xlfn.IFNA($A21,"")="", ROW()&lt;=ROW($A$3),MAX(International!$H$3:$H$2000)&lt;$BJ21),"",$A21-_xlfn.XLOOKUP($BJ21,International!$H$3:$H$2000,International!$A$3:$A$2000,NA(),1,1))</f>
        <v>-19</v>
      </c>
      <c r="BO21" s="1">
        <f>IF(OR(_xlfn.IFNA($A21,"")="", ROW()&lt;=ROW($A$3),MAX(International!$K$3:$K$2000)&lt;$AK21),"",$A21-_xlfn.XLOOKUP($AK21,International!$K$3:$K$2000,International!$A$3:$A$2000,NA(),1,1))</f>
        <v>-15</v>
      </c>
      <c r="BP21" s="1">
        <f>IF(OR(_xlfn.IFNA($A21,"")="", ROW()&lt;=ROW($A$3),MAX(International!$L$3:$L$2000)&lt;$BJ21),"",$A21-_xlfn.XLOOKUP($BJ21,International!$L$3:$L$2000,International!$A$3:$A$2000,NA(),1,1))</f>
        <v>-17</v>
      </c>
      <c r="BQ21" s="1">
        <f>IF(OR(_xlfn.IFNA($A21,"")="", ROW()&lt;=ROW($A$3),MAX(International!$O$3:$O$2000)&lt;$AK21),"",$A21-_xlfn.XLOOKUP($AK21,International!$O$3:$O$2000,International!$A$3:$A$2000,NA(),1,1))</f>
        <v>-10</v>
      </c>
      <c r="BR21" s="1">
        <f>IF(OR(_xlfn.IFNA($A21,"")="", ROW()&lt;=ROW($A$3),MAX(International!$P$3:$P$2000)&lt;$BJ21),"",$A21-_xlfn.XLOOKUP($BJ21,International!$P$3:$P$2000,International!$A$3:$A$2000,NA(),1,1))</f>
        <v>-11</v>
      </c>
      <c r="BS21" s="1">
        <f>IF(OR(_xlfn.IFNA($A21,"")="", ROW()&lt;=ROW($A$3),MAX(International!$S$3:$S$2000)&lt;$AK21),"",$A21-_xlfn.XLOOKUP($AK21,International!$S$3:$S$2000,International!$A$3:$A$2000,NA(),1,1))</f>
        <v>7</v>
      </c>
      <c r="BT21" s="1">
        <f>IF(OR(_xlfn.IFNA($A21,"")="", ROW()&lt;=ROW($A$3),MAX(International!$T$3:$T$2000)&lt;$BJ21),"",$A21-_xlfn.XLOOKUP($BJ21,International!$T$3:$T$2000,International!$A$3:$A$2000,NA(),1,1))</f>
        <v>-9</v>
      </c>
      <c r="BU21" s="1">
        <f>IF(OR(_xlfn.IFNA($A21,"")="", ROW()&lt;=ROW($A$3),MAX(International!$W$3:$W$2000)&lt;$AK21),"",$A21-_xlfn.XLOOKUP($AK21,International!$W$3:$W$2000,International!$A$3:$A$2000,NA(),1,1))</f>
        <v>10</v>
      </c>
      <c r="BV21" s="1">
        <f>IF(OR(_xlfn.IFNA($A21,"")="", ROW()&lt;=ROW($A$3),MAX(International!$X$3:$X$2000)&lt;$BJ21),"",$A21-_xlfn.XLOOKUP($BJ21,International!$X$3:$X$2000,International!$A$3:$A$2000,NA(),1,1))</f>
        <v>16</v>
      </c>
      <c r="BW21" s="1">
        <f>IF(OR(_xlfn.IFNA($A21,"")="", ROW()&lt;=ROW($A$3),MAX(International!$AA$3:$AA$2000)&lt;$AK21),"",$A21-_xlfn.XLOOKUP($AK21,International!$AA$3:$AA$2000,International!$A$3:$A$2000,NA(),1,1))</f>
        <v>-17</v>
      </c>
      <c r="BX21" s="1">
        <f>IF(OR(_xlfn.IFNA($A21,"")="", ROW()&lt;=ROW($A$3),MAX(International!$AB$3:$AB$2000)&lt;$BJ21),"",$A21-_xlfn.XLOOKUP($BJ21,International!$AB$3:$AB$2000,International!$A$3:$A$2000,NA(),1,1))</f>
        <v>-20</v>
      </c>
      <c r="BY21" s="1">
        <f>IF(OR(_xlfn.IFNA($A21,"")="", ROW()&lt;=ROW($A$3),MAX(International!$AE$3:$AE$2000)&lt;$AK21),"",$A21-_xlfn.XLOOKUP($AK21,International!$AE$3:$AE$2000,International!$A$3:$A$2000,NA(),1,1))</f>
        <v>-13</v>
      </c>
      <c r="BZ21" s="1">
        <f>IF(OR(_xlfn.IFNA($A21,"")="", ROW()&lt;=ROW($A$3),MAX(International!$AF$3:$AF$2000)&lt;$BJ21),"",$A21-_xlfn.XLOOKUP($BJ21,International!$AF$3:$AF$2000,International!$A$3:$A$2000,NA(),1,1))</f>
        <v>-23</v>
      </c>
      <c r="CA21" s="1" t="e">
        <f t="shared" si="55"/>
        <v>#N/A</v>
      </c>
      <c r="CB21" s="1" t="e">
        <f t="shared" si="0"/>
        <v>#N/A</v>
      </c>
      <c r="CC21" s="1" t="e">
        <f t="shared" si="1"/>
        <v>#N/A</v>
      </c>
      <c r="CD21" s="1" t="e">
        <f t="shared" si="2"/>
        <v>#N/A</v>
      </c>
      <c r="CE21" s="1" t="e">
        <f t="shared" si="3"/>
        <v>#N/A</v>
      </c>
      <c r="CF21" s="1" t="e">
        <f t="shared" si="4"/>
        <v>#N/A</v>
      </c>
      <c r="CG21" s="1" t="e">
        <f t="shared" si="5"/>
        <v>#N/A</v>
      </c>
      <c r="CH21" s="1" t="e">
        <f t="shared" si="6"/>
        <v>#N/A</v>
      </c>
      <c r="CI21" s="1" t="e">
        <f t="shared" si="7"/>
        <v>#N/A</v>
      </c>
      <c r="CJ21" s="1" t="e">
        <f t="shared" si="8"/>
        <v>#N/A</v>
      </c>
      <c r="CK21" s="1" t="e">
        <f t="shared" si="56"/>
        <v>#N/A</v>
      </c>
      <c r="CL21" s="1" t="e">
        <f t="shared" si="9"/>
        <v>#N/A</v>
      </c>
      <c r="CM21" s="1" t="e">
        <f>IF(OR(ISNA($A21),$AK21&lt;100),NA(),IF($CA21=0,0,FLOOR((CK21-_xlfn.XLOOKUP(_xlfn.AGGREGATE(5,6,$CA$3:$CA1972),$CA$3:$CA$2000,CK$3:CK$2000,1,1))/_xlfn.XLOOKUP($CA21,$CA$3:$CA$2000,$CA$3:$CA$2000,1,1), 1)))</f>
        <v>#N/A</v>
      </c>
      <c r="CN21" s="1" t="e">
        <f t="shared" si="57"/>
        <v>#N/A</v>
      </c>
      <c r="CO21" s="1" t="e" cm="1">
        <f t="array" ref="CO21">IFERROR(IF(OR(ISNA($A21),$AK21&lt;100,INDEX(International!C$3:C$2000,_xlfn.XMATCH(100,International!C$3:C$2000,1,1)+$CA21)=""),NA(),INDEX(International!C$3:C$2000,_xlfn.XMATCH(100,International!C$3:C$2000,1,1)+$CA21)), NA())</f>
        <v>#N/A</v>
      </c>
      <c r="CP21" s="1" t="e">
        <f t="shared" si="11"/>
        <v>#N/A</v>
      </c>
      <c r="CQ21" s="1" t="e">
        <f>IF(OR(ISNA($A21),$AK21&lt;100),NA(),IF($CA21=0,0,FLOOR((CO21-_xlfn.XLOOKUP(_xlfn.AGGREGATE(5,6,$CA$3:$CA1972),$CA$3:$CA$2000,CO$3:CO$2000,1,1))/_xlfn.XLOOKUP($CA21,$CA$3:$CA$2000,$CA$3:$CA$2000,1,1), 1)))</f>
        <v>#N/A</v>
      </c>
      <c r="CR21" s="1" t="e">
        <f t="shared" si="58"/>
        <v>#N/A</v>
      </c>
      <c r="CS21" s="1" t="e" cm="1">
        <f t="array" ref="CS21">IFERROR(IF(OR(ISNA($A21),$AK21&lt;100,INDEX(International!G$3:G$2000,_xlfn.XMATCH(100,International!G$3:G$2000,1,1)+$CA21)=""),NA(),INDEX(International!G$3:G$2000,_xlfn.XMATCH(100,International!G$3:G$2000,1,1)+$CA21)), NA())</f>
        <v>#N/A</v>
      </c>
      <c r="CT21" s="1" t="e">
        <f t="shared" si="13"/>
        <v>#N/A</v>
      </c>
      <c r="CU21" s="1" t="e">
        <f>IF(OR(ISNA($A21),$AK21&lt;100),NA(),IF($CA21=0,0,FLOOR((CS21-_xlfn.XLOOKUP(_xlfn.AGGREGATE(5,6,$CA$3:$CA1972),$CA$3:$CA$2000,CS$3:CS$2000,1,1))/_xlfn.XLOOKUP($CA21,$CA$3:$CA$2000,$CA$3:$CA$2000,1,1), 1)))</f>
        <v>#N/A</v>
      </c>
      <c r="CV21" s="1" t="e">
        <f t="shared" si="59"/>
        <v>#N/A</v>
      </c>
      <c r="CW21" s="1" t="e" cm="1">
        <f t="array" ref="CW21">IFERROR(IF(OR(ISNA($A21),$AK21&lt;100,INDEX(International!K$3:K$2000,_xlfn.XMATCH(100,International!K$3:K$2000,1,1)+$CA21)=""),NA(),INDEX(International!K$3:K$2000,_xlfn.XMATCH(100,International!K$3:K$2000,1,1)+$CA21)), NA())</f>
        <v>#N/A</v>
      </c>
      <c r="CX21" s="1" t="e">
        <f t="shared" si="14"/>
        <v>#N/A</v>
      </c>
      <c r="CY21" s="1" t="e">
        <f>IF(OR(ISNA($A21),$AK21&lt;100),NA(),IF($CA21=0,0,FLOOR((CW21-_xlfn.XLOOKUP(_xlfn.AGGREGATE(5,6,$CA$3:$CA1972),$CA$3:$CA$2000,CW$3:CW$2000,1,1))/_xlfn.XLOOKUP($CA21,$CA$3:$CA$2000,$CA$3:$CA$2000,1,1), 1)))</f>
        <v>#N/A</v>
      </c>
      <c r="CZ21" s="1" t="e">
        <f t="shared" si="60"/>
        <v>#N/A</v>
      </c>
      <c r="DA21" s="1" t="e" cm="1">
        <f t="array" ref="DA21">IFERROR(IF(OR(ISNA($A21),$AK21&lt;100,INDEX(International!O$3:O$2000,_xlfn.XMATCH(100,International!O$3:O$2000,1,1)+$CA21)=""),NA(),INDEX(International!O$3:O$2000,_xlfn.XMATCH(100,International!O$3:O$2000,1,1)+$CA21)), NA())</f>
        <v>#N/A</v>
      </c>
      <c r="DB21" s="1" t="e">
        <f t="shared" si="15"/>
        <v>#N/A</v>
      </c>
      <c r="DC21" s="1" t="e">
        <f>IF(OR(ISNA($A21),$AK21&lt;100),NA(),IF($CA21=0,0,FLOOR((DA21-_xlfn.XLOOKUP(_xlfn.AGGREGATE(5,6,$CA$3:$CA1972),$CA$3:$CA$2000,DA$3:DA$2000,1,1))/_xlfn.XLOOKUP($CA21,$CA$3:$CA$2000,$CA$3:$CA$2000,1,1), 1)))</f>
        <v>#N/A</v>
      </c>
      <c r="DD21" s="1" t="e">
        <f t="shared" si="61"/>
        <v>#N/A</v>
      </c>
      <c r="DE21" s="1" t="e" cm="1">
        <f t="array" ref="DE21">IFERROR(IF(OR(ISNA($A21),$AK21&lt;100,INDEX(International!S$3:S$2000,_xlfn.XMATCH(100,International!S$3:S$2000,1,1)+$CA21)=""),NA(),INDEX(International!S$3:S$2000,_xlfn.XMATCH(100,International!S$3:S$2000,1,1)+$CA21)), NA())</f>
        <v>#N/A</v>
      </c>
      <c r="DF21" s="1" t="e">
        <f t="shared" si="16"/>
        <v>#N/A</v>
      </c>
      <c r="DG21" s="1" t="e">
        <f>IF(OR(ISNA($A21),$AK21&lt;100),NA(),IF($CA21=0,0,FLOOR((DE21-_xlfn.XLOOKUP(_xlfn.AGGREGATE(5,6,$CA$3:$CA1972),$CA$3:$CA$2000,DE$3:DE$2000,1,1))/_xlfn.XLOOKUP($CA21,$CA$3:$CA$2000,$CA$3:$CA$2000,1,1), 1)))</f>
        <v>#N/A</v>
      </c>
      <c r="DH21" s="1" t="e">
        <f t="shared" si="62"/>
        <v>#N/A</v>
      </c>
      <c r="DI21" s="1" t="e" cm="1">
        <f t="array" ref="DI21">IFERROR(IF(OR(ISNA($A21),$AK21&lt;100,INDEX(International!W$3:W$2000,_xlfn.XMATCH(100,International!W$3:W$2000,1,1)+$CA21)=""),NA(),INDEX(International!W$3:W$2000,_xlfn.XMATCH(100,International!W$3:W$2000,1,1)+$CA21)), NA())</f>
        <v>#N/A</v>
      </c>
      <c r="DJ21" s="1" t="e">
        <f t="shared" si="17"/>
        <v>#N/A</v>
      </c>
      <c r="DK21" s="1" t="e">
        <f>IF(OR(ISNA($A21),$AK21&lt;100),NA(),IF($CA21=0,0,FLOOR((DI21-_xlfn.XLOOKUP(_xlfn.AGGREGATE(5,6,$CA$3:$CA1972),$CA$3:$CA$2000,DI$3:DI$2000,1,1))/_xlfn.XLOOKUP($CA21,$CA$3:$CA$2000,$CA$3:$CA$2000,1,1), 1)))</f>
        <v>#N/A</v>
      </c>
      <c r="DL21" s="1" t="e">
        <f t="shared" si="63"/>
        <v>#N/A</v>
      </c>
      <c r="DM21" s="1" t="e" cm="1">
        <f t="array" ref="DM21">IFERROR(IF(OR(ISNA($A21),$AK21&lt;100,INDEX(International!AA$3:AA$2000,_xlfn.XMATCH(100,International!AA$3:AA$2000,1,1)+$CA21)=""),NA(),INDEX(International!AA$3:AA$2000,_xlfn.XMATCH(100,International!AA$3:AA$2000,1,1)+$CA21)), NA())</f>
        <v>#N/A</v>
      </c>
      <c r="DN21" s="1" t="e">
        <f t="shared" si="18"/>
        <v>#N/A</v>
      </c>
      <c r="DO21" s="1" t="e">
        <f>IF(OR(ISNA($A21),$AK21&lt;100),NA(),IF($CA21=0,0,FLOOR((DM21-_xlfn.XLOOKUP(_xlfn.AGGREGATE(5,6,$CA$3:$CA1972),$CA$3:$CA$2000,DM$3:DM$2000,1,1))/_xlfn.XLOOKUP($CA21,$CA$3:$CA$2000,$CA$3:$CA$2000,1,1), 1)))</f>
        <v>#N/A</v>
      </c>
      <c r="DP21" s="1" t="e">
        <f t="shared" si="64"/>
        <v>#N/A</v>
      </c>
      <c r="DQ21" s="1" t="e" cm="1">
        <f t="array" ref="DQ21">IFERROR(IF(OR(ISNA($A21),$AK21&lt;100,INDEX(International!AE$3:AE$2000,_xlfn.XMATCH(100,International!AE$3:AE$2000,1,1)+$CA21)=""),NA(),INDEX(International!AE$3:AE$2000,_xlfn.XMATCH(100,International!AE$3:AE$2000,1,1)+$CA21)), NA())</f>
        <v>#N/A</v>
      </c>
      <c r="DR21" s="1" t="e">
        <f t="shared" si="19"/>
        <v>#N/A</v>
      </c>
      <c r="DS21" s="1" t="e">
        <f>IF(OR(ISNA($A21),$AK21&lt;100),NA(),IF($CA21=0,0,FLOOR((DQ21-_xlfn.XLOOKUP(_xlfn.AGGREGATE(5,6,$CA$3:$CA1972),$CA$3:$CA$2000,DQ$3:DQ$2000,1,1))/_xlfn.XLOOKUP($CA21,$CA$3:$CA$2000,$CA$3:$CA$2000,1,1), 1)))</f>
        <v>#N/A</v>
      </c>
      <c r="DT21" s="1" t="e">
        <f t="shared" si="65"/>
        <v>#N/A</v>
      </c>
      <c r="DU21" s="1">
        <f t="shared" si="20"/>
        <v>18</v>
      </c>
      <c r="DV21" s="1" cm="1">
        <f t="array" ref="DV21">IFERROR(IF(ISNA($A21),NA(),INDEX(B$3:B$2000,_xlfn.XMATCH(Configuration!$B$12,B$3:B$2000,1,1)+ROW()-ROW($A$3))-0), NA())</f>
        <v>106</v>
      </c>
      <c r="DW21" s="1" cm="1">
        <f t="array" ref="DW21">IFERROR(IF(ISNA($A21),NA(),INDEX(F$3:F$2000,_xlfn.XMATCH(Configuration!$B$12,F$3:F$2000,1,1)+ROW()-ROW($A$3))-0), NA())</f>
        <v>2182</v>
      </c>
      <c r="DX21" s="1" t="e" cm="1">
        <f t="array" ref="DX21">IFERROR(IF(ISNA($A21),NA(),INDEX(J$3:J$2000,_xlfn.XMATCH(Configuration!$B$12,J$3:J$2000,1,1)+ROW()-ROW($A$3))-0), NA())</f>
        <v>#N/A</v>
      </c>
      <c r="DY21" s="1" cm="1">
        <f t="array" ref="DY21">IFERROR(IF(ISNA($A21),NA(),INDEX(N$3:N$2000,_xlfn.XMATCH(Configuration!$B$12,N$3:N$2000,1,1)+ROW()-ROW($A$3))-0), NA())</f>
        <v>921</v>
      </c>
      <c r="DZ21" s="1" cm="1">
        <f t="array" ref="DZ21">IFERROR(IF(ISNA($A21),NA(),INDEX(R$3:R$2000,_xlfn.XMATCH(Configuration!$B$12,R$3:R$2000,1,1)+ROW()-ROW($A$3))-0), NA())</f>
        <v>421</v>
      </c>
      <c r="EA21" s="1" cm="1">
        <f t="array" ref="EA21">IFERROR(IF(ISNA($A21),NA(),INDEX(V$3:V$2000,_xlfn.XMATCH(Configuration!$B$12,V$3:V$2000,1,1)+ROW()-ROW($A$3))-0), NA())</f>
        <v>212</v>
      </c>
      <c r="EB21" s="1" cm="1">
        <f t="array" ref="EB21">IFERROR(IF(ISNA($A21),NA(),INDEX(Z$3:Z$2000,_xlfn.XMATCH(Configuration!$B$12,Z$3:Z$2000,1,1)+ROW()-ROW($A$3))-0), NA())</f>
        <v>1135</v>
      </c>
      <c r="EC21" s="1" cm="1">
        <f t="array" ref="EC21">IFERROR(IF(ISNA($A21),NA(),INDEX(AD$3:AD$2000,_xlfn.XMATCH(Configuration!$B$12,AD$3:AD$2000,1,1)+ROW()-ROW($A$3))-0), NA())</f>
        <v>495</v>
      </c>
      <c r="ED21" s="1">
        <f t="shared" si="21"/>
        <v>18</v>
      </c>
      <c r="EE21" s="1" t="e">
        <f t="shared" ca="1" si="66"/>
        <v>#N/A</v>
      </c>
      <c r="EF21" s="1">
        <f t="shared" ca="1" si="67"/>
        <v>51200</v>
      </c>
      <c r="EG21" s="1">
        <f t="shared" ca="1" si="68"/>
        <v>6400</v>
      </c>
      <c r="EH21" s="1">
        <f t="shared" ca="1" si="69"/>
        <v>2262</v>
      </c>
      <c r="EI21" s="1">
        <f t="shared" ca="1" si="70"/>
        <v>1212</v>
      </c>
      <c r="EJ21" s="1">
        <f t="shared" ca="1" si="71"/>
        <v>800</v>
      </c>
      <c r="EK21" s="1">
        <f t="shared" ca="1" si="72"/>
        <v>594</v>
      </c>
      <c r="EL21" s="1" cm="1">
        <f t="array" aca="1" ref="EL21" ca="1">IFERROR(IF(ISNA($ED21),NA(),IF(FLOOR((2^(($ED21+LOOKUP(2, 1/(ISNA(EP$3:EP$2000)+ISBLANK(EP$3:EP$300)-1),EP$3:EP$2000)*LOG(100)/LOG(2))/LOOKUP(2, 1/(ISNA(EP$3:EP$2000)+ISBLANK(EP$3:EP$300)-1),EP$3:EP$2000))),2)&gt;_xlfn.AGGREGATE(4,6,$EN$3:$GC$2000)+2000,NA(),FLOOR((2^(($ED21+LOOKUP(2, 1/(ISNA(EP$3:EP$2000)+ISBLANK(EP$3:EP$300)-1),EP$3:EP$2000)*LOG(100)/LOG(2))/LOOKUP(2, 1/(ISNA(EP$3:EP$2000)+ISBLANK(EP$3:EP$300)-1),EP$3:EP$2000))),2))),NA())</f>
        <v>264</v>
      </c>
      <c r="EM21" s="1" cm="1">
        <f t="array" ref="EM21">IF(ISNA($ED21),NA(),FLOOR(EN$3+(LOOKUP(2, 1/(ISNA(EN$3:EN$2000)+ISBLANK(EN$3:EN$300)-1),EN$3:EN$2000)-EN$3)/LOOKUP(2, 1/(ISNA(EN$3:EN$2000)+ISBLANK(EN$3:EN$300)-1),ED$3:ED$2000)*ED21, 1))</f>
        <v>1717</v>
      </c>
      <c r="EN21" s="1" cm="1">
        <f t="array" ref="EN21">IFERROR(IF(ISNA($A21),NA(),INDEX(AK$3:AK$2000,_xlfn.XMATCH(100,AK$3:AK$2000,1,1)+ROW()-ROW($A$3))-0), NA())</f>
        <v>3640</v>
      </c>
      <c r="EO21" s="1" cm="1">
        <f t="array" aca="1" ref="EO21" ca="1">IFERROR(IF(ISNA($A21),NA(),INDEX(BD$3:BD$2000,_xlfn.XMATCH(100,AK$3:AK$2000,1,1)+ROW()-ROW($A$3))-0), NA())</f>
        <v>366.85714285714283</v>
      </c>
      <c r="EP21" s="1">
        <f t="shared" si="73"/>
        <v>3.4709724677111549</v>
      </c>
      <c r="EQ21" s="1">
        <f t="shared" si="74"/>
        <v>195</v>
      </c>
      <c r="ER21" s="1">
        <f t="shared" si="75"/>
        <v>5.1305287337671759</v>
      </c>
      <c r="ES21" s="1" cm="1">
        <f t="array" ref="ES21">IFERROR(IF(OR(ISNA($A21),INDEX(International!C$3:C$2000,_xlfn.XMATCH(100,International!C$3:C$2000,1,1)+ROW()-ROW($A$3))=""),NA(),INDEX(International!C$3:C$2000,_xlfn.XMATCH(100,International!C$3:C$2000,1,1)+ROW()-ROW($A$3))), NA())</f>
        <v>4269</v>
      </c>
      <c r="ET21" s="1" cm="1">
        <f t="array" aca="1" ref="ET21" ca="1">IFERROR(IF(ISNA($A21),NA(),INDEX(International!E$3:E$2000,_xlfn.XMATCH(100,International!C$3:C$2000,1,1)+ROW()-ROW($A$3))-0), NA())</f>
        <v>432.28571428571428</v>
      </c>
      <c r="EU21" s="1">
        <f t="shared" si="76"/>
        <v>3.3235925866645148</v>
      </c>
      <c r="EV21" s="1">
        <f t="shared" si="77"/>
        <v>231</v>
      </c>
      <c r="EW21" s="1">
        <f t="shared" si="78"/>
        <v>5.2713947445652263</v>
      </c>
      <c r="EX21" s="1" cm="1">
        <f t="array" ref="EX21">IFERROR(IF(OR(ISNA($A21),INDEX(International!G$3:G$2000,_xlfn.XMATCH(100,International!G$3:G$2000,1,1)+ROW()-ROW($A$3))=""),NA(),INDEX(International!G$3:G$2000,_xlfn.XMATCH(100,International!G$3:G$2000,1,1)+ROW()-ROW($A$3))-0), NA())</f>
        <v>2201</v>
      </c>
      <c r="EY21" s="1" cm="1">
        <f t="array" aca="1" ref="EY21" ca="1">IFERROR(IF(ISNA($A21),NA(),INDEX(International!I$3:I$2000,_xlfn.XMATCH(100,International!G$3:G$2000,1,1)+ROW()-ROW($A$3))-0), NA())</f>
        <v>125</v>
      </c>
      <c r="EZ21" s="1">
        <f t="shared" si="79"/>
        <v>4.0357954970245125</v>
      </c>
      <c r="FA21" s="1">
        <f t="shared" si="80"/>
        <v>107</v>
      </c>
      <c r="FB21" s="1">
        <f t="shared" si="81"/>
        <v>9.4918986513152319</v>
      </c>
      <c r="FC21" s="1" cm="1">
        <f t="array" ref="FC21">IFERROR(IF(OR(ISNA($A21),INDEX(International!K$3:K$2000,_xlfn.XMATCH(100,International!K$3:K$2000,1,1)+ROW()-ROW($A$3))=""),NA(),INDEX(International!K$3:K$2000,_xlfn.XMATCH(100,International!K$3:K$2000,1,1)+ROW()-ROW($A$3))), NA())</f>
        <v>9043</v>
      </c>
      <c r="FD21" s="1" cm="1">
        <f t="array" aca="1" ref="FD21" ca="1">IFERROR(IF(ISNA($A21),NA(),INDEX(International!M$3:M$2000,_xlfn.XMATCH(100,International!K$3:K$2000,1,1)+ROW()-ROW($A$3))-0), NA())</f>
        <v>966</v>
      </c>
      <c r="FE21" s="1">
        <f t="shared" si="82"/>
        <v>2.7697721281894281</v>
      </c>
      <c r="FF21" s="1">
        <f t="shared" si="83"/>
        <v>496</v>
      </c>
      <c r="FG21" s="1">
        <f t="shared" si="84"/>
        <v>4.1499873485883123</v>
      </c>
      <c r="FH21" s="1" cm="1">
        <f t="array" ref="FH21">IFERROR(IF(OR(ISNA($A21),INDEX(International!O$3:O$2000,_xlfn.XMATCH(100,International!O$3:O$2000,1,1)+ROW()-ROW($A$3))=""),NA(),INDEX(International!O$3:O$2000,_xlfn.XMATCH(100,International!O$3:O$2000,1,1)+ROW()-ROW($A$3))-0), NA())</f>
        <v>15113</v>
      </c>
      <c r="FI21" s="1" cm="1">
        <f t="array" aca="1" ref="FI21" ca="1">IFERROR(IF(ISNA($A21),NA(),INDEX(International!Q$3:Q$2000,_xlfn.XMATCH(100,International!O$3:O$2000,1,1)+ROW()-ROW($A$3))-0), NA())</f>
        <v>1607.8571428571429</v>
      </c>
      <c r="FJ21" s="1">
        <f t="shared" si="85"/>
        <v>2.4863093240747265</v>
      </c>
      <c r="FK21" s="1">
        <f t="shared" si="86"/>
        <v>831</v>
      </c>
      <c r="FL21" s="1">
        <f t="shared" si="87"/>
        <v>3.5938329300370122</v>
      </c>
      <c r="FM21" s="1" cm="1">
        <f t="array" ref="FM21">IFERROR(IF(OR(ISNA($A21),INDEX(International!S$3:S$2000,_xlfn.XMATCH(100,International!S$3:S$2000,1,1)+ROW()-ROW($A$3))=""),NA(),INDEX(International!S$3:S$2000,_xlfn.XMATCH(100,International!S$3:S$2000,1,1)+ROW()-ROW($A$3))-0), NA())</f>
        <v>7478</v>
      </c>
      <c r="FN21" s="1" cm="1">
        <f t="array" aca="1" ref="FN21" ca="1">IFERROR(IF(ISNA($A21),NA(),INDEX(International!U$3:U$2000,_xlfn.XMATCH(100,International!S$3:S$2000,1,1)+ROW()-ROW($A$3))-0), NA())</f>
        <v>449</v>
      </c>
      <c r="FO21" s="1">
        <f t="shared" si="88"/>
        <v>2.891761108865484</v>
      </c>
      <c r="FP21" s="1">
        <f t="shared" si="89"/>
        <v>409</v>
      </c>
      <c r="FQ21" s="1">
        <f t="shared" si="90"/>
        <v>31.25796636936176</v>
      </c>
      <c r="FR21" s="1" cm="1">
        <f t="array" ref="FR21">IFERROR(IF(OR(ISNA($A21),INDEX(International!W$3:W$2000,_xlfn.XMATCH(100,International!W$3:W$2000,1,1)+ROW()-ROW($A$3))=""),NA(),INDEX(International!W$3:W$2000,_xlfn.XMATCH(100,International!W$3:W$2000,1,1)+ROW()-ROW($A$3))-0), NA())</f>
        <v>313</v>
      </c>
      <c r="FS21" s="1" cm="1">
        <f t="array" aca="1" ref="FS21" ca="1">IFERROR(IF(ISNA($A21),NA(),INDEX(International!Y$3:Y$2000,_xlfn.XMATCH(100,International!W$3:W$2000,1,1)+ROW()-ROW($A$3))-0), NA())</f>
        <v>19.285714285714285</v>
      </c>
      <c r="FT21" s="1">
        <f t="shared" si="91"/>
        <v>10.934520912457748</v>
      </c>
      <c r="FU21" s="1">
        <f t="shared" si="92"/>
        <v>11</v>
      </c>
      <c r="FV21" s="1">
        <f t="shared" si="93"/>
        <v>4.2600975021385628</v>
      </c>
      <c r="FW21" s="1" cm="1">
        <f t="array" ref="FW21">IFERROR(IF(OR(ISNA($A21),INDEX(International!AA$3:AA$2000,_xlfn.XMATCH(100,International!AA$3:AA$2000,1,1)+ROW()-ROW($A$3))=""),NA(),INDEX(International!AA$3:AA$2000,_xlfn.XMATCH(100,International!AA$3:AA$2000,1,1)+ROW()-ROW($A$3))-0), NA())</f>
        <v>6650</v>
      </c>
      <c r="FX21" s="1" cm="1">
        <f t="array" aca="1" ref="FX21" ca="1">IFERROR(IF(ISNA($A21),NA(),INDEX(International!AC$3:AC$2000,_xlfn.XMATCH(100,International!AA$3:AA$2000,1,1)+ROW()-ROW($A$3))-0), NA())</f>
        <v>729.57142857142856</v>
      </c>
      <c r="FY21" s="1">
        <f t="shared" si="94"/>
        <v>2.9726111360997414</v>
      </c>
      <c r="FZ21" s="1">
        <f t="shared" si="95"/>
        <v>363</v>
      </c>
      <c r="GA21" s="1">
        <f t="shared" si="96"/>
        <v>4.4110843890481037</v>
      </c>
      <c r="GB21" s="1" cm="1">
        <f t="array" ref="GB21">IFERROR(IF(OR(ISNA($A21),INDEX(International!AE$3:AE$2000,_xlfn.XMATCH(100,International!AE$3:AE$2000,1,1)+ROW()-ROW($A$3))=""),NA(),INDEX(International!AE$3:AE$2000,_xlfn.XMATCH(100,International!AE$3:AE$2000,1,1)+ROW()-ROW($A$3))-0), NA())</f>
        <v>25600</v>
      </c>
      <c r="GC21" s="1" cm="1">
        <f t="array" aca="1" ref="GC21" ca="1">IFERROR(IF(ISNA($A21),NA(),INDEX(International!AG$3:AG$2000,_xlfn.XMATCH(100,International!AE$3:AE$2000,1,1)+ROW()-ROW($A$3))-0), NA())</f>
        <v>3267.2857142857142</v>
      </c>
      <c r="GD21" s="1">
        <f t="shared" si="97"/>
        <v>2.25</v>
      </c>
      <c r="GE21" s="1">
        <f t="shared" si="98"/>
        <v>1415</v>
      </c>
      <c r="GF21" s="1">
        <f t="shared" si="99"/>
        <v>2.4420751972468113</v>
      </c>
    </row>
    <row r="22" spans="1:188" x14ac:dyDescent="0.2">
      <c r="A22" s="4">
        <f>IF(OR(Daily!$A22="",Daily!$B22="*"),NA(),Daily!A22)</f>
        <v>43873</v>
      </c>
      <c r="B22" s="1">
        <f>IF(_xlfn.IFNA($A22,"")="","",Daily!C22+IF(ROW()&gt;ROW($A$3),B21,0))</f>
        <v>0</v>
      </c>
      <c r="C22" s="1">
        <f>IF(_xlfn.IFNA($A22,"")="","",Daily!D22+IF(ROW()&gt;ROW($A$3),C21,0))</f>
        <v>0</v>
      </c>
      <c r="D22" s="1">
        <f>IF(_xlfn.IFNA($A22,"")="","",Daily!E22+IF(ROW()&gt;ROW($A$3),D21,0))</f>
        <v>0</v>
      </c>
      <c r="E22" s="1">
        <f t="shared" si="22"/>
        <v>0</v>
      </c>
      <c r="F22" s="1">
        <f>IF(_xlfn.IFNA($A22,"")="","",Daily!F22+IF(ROW()&gt;ROW($A$3),F21,0))</f>
        <v>4</v>
      </c>
      <c r="G22" s="1">
        <f>IF(_xlfn.IFNA($A22,"")="","",Daily!G22+IF(ROW()&gt;ROW($A$3),G21,0))</f>
        <v>3</v>
      </c>
      <c r="H22" s="1">
        <f>IF(_xlfn.IFNA($A22,"")="","",Daily!H22+IF(ROW()&gt;ROW($A$3),H21,0))</f>
        <v>2</v>
      </c>
      <c r="I22" s="1">
        <f t="shared" si="23"/>
        <v>-1</v>
      </c>
      <c r="J22" s="1">
        <f>IF(_xlfn.IFNA($A22,"")="","",Daily!I22+IF(ROW()&gt;ROW($A$3),J21,0))</f>
        <v>1</v>
      </c>
      <c r="K22" s="1">
        <f>IF(_xlfn.IFNA($A22,"")="","",Daily!J22+IF(ROW()&gt;ROW($A$3),K21,0))</f>
        <v>0</v>
      </c>
      <c r="L22" s="1">
        <f>IF(_xlfn.IFNA($A22,"")="","",Daily!K22+IF(ROW()&gt;ROW($A$3),L21,0))</f>
        <v>0</v>
      </c>
      <c r="M22" s="1">
        <f t="shared" si="24"/>
        <v>1</v>
      </c>
      <c r="N22" s="1">
        <f>IF(_xlfn.IFNA($A22,"")="","",Daily!L22+IF(ROW()&gt;ROW($A$3),N21,0))</f>
        <v>5</v>
      </c>
      <c r="O22" s="1">
        <f>IF(_xlfn.IFNA($A22,"")="","",Daily!M22+IF(ROW()&gt;ROW($A$3),O21,0))</f>
        <v>0</v>
      </c>
      <c r="P22" s="1">
        <f>IF(_xlfn.IFNA($A22,"")="","",Daily!N22+IF(ROW()&gt;ROW($A$3),P21,0))</f>
        <v>0</v>
      </c>
      <c r="Q22" s="1">
        <f t="shared" si="25"/>
        <v>5</v>
      </c>
      <c r="R22" s="1">
        <f>IF(_xlfn.IFNA($A22,"")="","",Daily!O22+IF(ROW()&gt;ROW($A$3),R21,0))</f>
        <v>2</v>
      </c>
      <c r="S22" s="1">
        <f>IF(_xlfn.IFNA($A22,"")="","",Daily!P22+IF(ROW()&gt;ROW($A$3),S21,0))</f>
        <v>0</v>
      </c>
      <c r="T22" s="1">
        <f>IF(_xlfn.IFNA($A22,"")="","",Daily!Q22+IF(ROW()&gt;ROW($A$3),T21,0))</f>
        <v>0</v>
      </c>
      <c r="U22" s="1">
        <f t="shared" si="26"/>
        <v>2</v>
      </c>
      <c r="V22" s="1">
        <f>IF(_xlfn.IFNA($A22,"")="","",Daily!R22+IF(ROW()&gt;ROW($A$3),V21,0))</f>
        <v>0</v>
      </c>
      <c r="W22" s="1">
        <f>IF(_xlfn.IFNA($A22,"")="","",Daily!S22+IF(ROW()&gt;ROW($A$3),W21,0))</f>
        <v>0</v>
      </c>
      <c r="X22" s="1">
        <f>IF(_xlfn.IFNA($A22,"")="","",Daily!T22+IF(ROW()&gt;ROW($A$3),X21,0))</f>
        <v>0</v>
      </c>
      <c r="Y22" s="1">
        <f t="shared" si="27"/>
        <v>0</v>
      </c>
      <c r="Z22" s="1">
        <f>IF(_xlfn.IFNA($A22,"")="","",Daily!U22+IF(ROW()&gt;ROW($A$3),Z21,0))</f>
        <v>4</v>
      </c>
      <c r="AA22" s="1">
        <f>IF(_xlfn.IFNA($A22,"")="","",Daily!V22+IF(ROW()&gt;ROW($A$3),AA21,0))</f>
        <v>0</v>
      </c>
      <c r="AB22" s="1">
        <f>IF(_xlfn.IFNA($A22,"")="","",Daily!W22+IF(ROW()&gt;ROW($A$3),AB21,0))</f>
        <v>0</v>
      </c>
      <c r="AC22" s="1">
        <f t="shared" si="28"/>
        <v>4</v>
      </c>
      <c r="AD22" s="1">
        <f>IF(_xlfn.IFNA($A22,"")="","",Daily!X22+IF(ROW()&gt;ROW($A$3),AD21,0))</f>
        <v>0</v>
      </c>
      <c r="AE22" s="1">
        <f>IF(_xlfn.IFNA($A22,"")="","",Daily!Y22+IF(ROW()&gt;ROW($A$3),AE21,0))</f>
        <v>0</v>
      </c>
      <c r="AF22" s="1">
        <f>IF(_xlfn.IFNA($A22,"")="","",Daily!Z22+IF(ROW()&gt;ROW($A$3),AF21,0))</f>
        <v>0</v>
      </c>
      <c r="AG22" s="1">
        <f t="shared" si="29"/>
        <v>0</v>
      </c>
      <c r="AH22" s="1">
        <f>IF(_xlfn.IFNA($A22,"")="","",Daily!C22+Daily!F22+Daily!I22+Daily!O22+Daily!L22+Daily!R22+Daily!X22+Daily!U22)</f>
        <v>0</v>
      </c>
      <c r="AI22" s="1">
        <f>IF(_xlfn.IFNA($A22,"")="","",Daily!D22+Daily!G22+Daily!J22+Daily!P22+Daily!M22+Daily!S22+Daily!Y22+Daily!V22+Daily!AA22)</f>
        <v>0</v>
      </c>
      <c r="AJ22" s="1">
        <f>IF(_xlfn.IFNA($A22,"")="","",Daily!E22+Daily!H22+Daily!K22+Daily!Q22+Daily!N22+Daily!T22+Daily!Z22+Daily!W22)</f>
        <v>0</v>
      </c>
      <c r="AK22" s="1">
        <f t="shared" si="30"/>
        <v>16</v>
      </c>
      <c r="AL22" s="1">
        <f t="shared" si="31"/>
        <v>3</v>
      </c>
      <c r="AM22" s="1">
        <f t="shared" si="32"/>
        <v>2</v>
      </c>
      <c r="AN22" s="7">
        <f t="shared" si="33"/>
        <v>0</v>
      </c>
      <c r="AO22" s="1">
        <f t="shared" si="34"/>
        <v>11</v>
      </c>
      <c r="AP22" s="1">
        <f t="shared" si="35"/>
        <v>12</v>
      </c>
      <c r="AQ22" s="1">
        <f t="shared" si="36"/>
        <v>0</v>
      </c>
      <c r="AR22" s="1">
        <f t="shared" si="37"/>
        <v>0</v>
      </c>
      <c r="AS22" s="1">
        <f t="shared" si="38"/>
        <v>12</v>
      </c>
      <c r="AT22" s="10">
        <f t="shared" si="39"/>
        <v>0.4</v>
      </c>
      <c r="AU22" s="10">
        <f t="shared" si="40"/>
        <v>0.6</v>
      </c>
      <c r="AV22" s="10">
        <f t="shared" si="41"/>
        <v>0</v>
      </c>
      <c r="AW22" s="10">
        <f t="shared" si="42"/>
        <v>0.25</v>
      </c>
      <c r="AX22" s="10">
        <f t="shared" si="43"/>
        <v>6.25E-2</v>
      </c>
      <c r="AY22" s="10">
        <f t="shared" si="44"/>
        <v>0.3125</v>
      </c>
      <c r="AZ22" s="10">
        <f t="shared" si="45"/>
        <v>0.125</v>
      </c>
      <c r="BA22" s="10">
        <f t="shared" si="46"/>
        <v>0</v>
      </c>
      <c r="BB22" s="10">
        <f t="shared" si="47"/>
        <v>0.25</v>
      </c>
      <c r="BC22" s="10">
        <f t="shared" si="48"/>
        <v>0</v>
      </c>
      <c r="BD22" s="8">
        <f t="shared" ca="1" si="49"/>
        <v>0.14285714285714285</v>
      </c>
      <c r="BE22" s="9">
        <f t="shared" ca="1" si="50"/>
        <v>1</v>
      </c>
      <c r="BF22" s="10">
        <f t="shared" si="51"/>
        <v>0</v>
      </c>
      <c r="BG22" s="10">
        <f t="shared" si="52"/>
        <v>0</v>
      </c>
      <c r="BH22" s="1">
        <f t="shared" si="53"/>
        <v>19</v>
      </c>
      <c r="BI22" s="1">
        <f t="shared" si="54"/>
        <v>14</v>
      </c>
      <c r="BJ22" s="8">
        <f>IF(_xlfn.IFNA($A22,"")="","",AK22/(Configuration!$B$1/1000000))</f>
        <v>0.63080786775113051</v>
      </c>
      <c r="BK22" s="1">
        <f>IF(OR(_xlfn.IFNA($A22,"")="", ROW()&lt;=ROW($A$3),MAX(International!$C$3:$C$2000)&lt;$AK22),"",$A22-_xlfn.XLOOKUP($AK22,International!$C$3:$C$2000,International!$A$3:$A$2000,NA(),1,1))</f>
        <v>-21</v>
      </c>
      <c r="BL22" s="1">
        <f>IF(OR(_xlfn.IFNA($A22,"")="", ROW()&lt;=ROW($A$3),MAX(International!$D$3:$D$2000)&lt;$BJ22),"",$A22-_xlfn.XLOOKUP($BJ22,International!$D$3:$D$2000,International!$A$3:$A$2000,NA(),1,1))</f>
        <v>-19</v>
      </c>
      <c r="BM22" s="1">
        <f>IF(OR(_xlfn.IFNA($A22,"")="", ROW()&lt;=ROW($A$3),MAX(International!$G$3:$G$2000)&lt;$AK22),"",$A22-_xlfn.XLOOKUP($AK22,International!$G$3:$G$2000,International!$A$3:$A$2000,NA(),1,1))</f>
        <v>-23</v>
      </c>
      <c r="BN22" s="1">
        <f>IF(OR(_xlfn.IFNA($A22,"")="", ROW()&lt;=ROW($A$3),MAX(International!$H$3:$H$2000)&lt;$BJ22),"",$A22-_xlfn.XLOOKUP($BJ22,International!$H$3:$H$2000,International!$A$3:$A$2000,NA(),1,1))</f>
        <v>-18</v>
      </c>
      <c r="BO22" s="1">
        <f>IF(OR(_xlfn.IFNA($A22,"")="", ROW()&lt;=ROW($A$3),MAX(International!$K$3:$K$2000)&lt;$AK22),"",$A22-_xlfn.XLOOKUP($AK22,International!$K$3:$K$2000,International!$A$3:$A$2000,NA(),1,1))</f>
        <v>-14</v>
      </c>
      <c r="BP22" s="1">
        <f>IF(OR(_xlfn.IFNA($A22,"")="", ROW()&lt;=ROW($A$3),MAX(International!$L$3:$L$2000)&lt;$BJ22),"",$A22-_xlfn.XLOOKUP($BJ22,International!$L$3:$L$2000,International!$A$3:$A$2000,NA(),1,1))</f>
        <v>-16</v>
      </c>
      <c r="BQ22" s="1">
        <f>IF(OR(_xlfn.IFNA($A22,"")="", ROW()&lt;=ROW($A$3),MAX(International!$O$3:$O$2000)&lt;$AK22),"",$A22-_xlfn.XLOOKUP($AK22,International!$O$3:$O$2000,International!$A$3:$A$2000,NA(),1,1))</f>
        <v>-9</v>
      </c>
      <c r="BR22" s="1">
        <f>IF(OR(_xlfn.IFNA($A22,"")="", ROW()&lt;=ROW($A$3),MAX(International!$P$3:$P$2000)&lt;$BJ22),"",$A22-_xlfn.XLOOKUP($BJ22,International!$P$3:$P$2000,International!$A$3:$A$2000,NA(),1,1))</f>
        <v>-10</v>
      </c>
      <c r="BS22" s="1">
        <f>IF(OR(_xlfn.IFNA($A22,"")="", ROW()&lt;=ROW($A$3),MAX(International!$S$3:$S$2000)&lt;$AK22),"",$A22-_xlfn.XLOOKUP($AK22,International!$S$3:$S$2000,International!$A$3:$A$2000,NA(),1,1))</f>
        <v>8</v>
      </c>
      <c r="BT22" s="1">
        <f>IF(OR(_xlfn.IFNA($A22,"")="", ROW()&lt;=ROW($A$3),MAX(International!$T$3:$T$2000)&lt;$BJ22),"",$A22-_xlfn.XLOOKUP($BJ22,International!$T$3:$T$2000,International!$A$3:$A$2000,NA(),1,1))</f>
        <v>-8</v>
      </c>
      <c r="BU22" s="1">
        <f>IF(OR(_xlfn.IFNA($A22,"")="", ROW()&lt;=ROW($A$3),MAX(International!$W$3:$W$2000)&lt;$AK22),"",$A22-_xlfn.XLOOKUP($AK22,International!$W$3:$W$2000,International!$A$3:$A$2000,NA(),1,1))</f>
        <v>11</v>
      </c>
      <c r="BV22" s="1">
        <f>IF(OR(_xlfn.IFNA($A22,"")="", ROW()&lt;=ROW($A$3),MAX(International!$X$3:$X$2000)&lt;$BJ22),"",$A22-_xlfn.XLOOKUP($BJ22,International!$X$3:$X$2000,International!$A$3:$A$2000,NA(),1,1))</f>
        <v>17</v>
      </c>
      <c r="BW22" s="1">
        <f>IF(OR(_xlfn.IFNA($A22,"")="", ROW()&lt;=ROW($A$3),MAX(International!$AA$3:$AA$2000)&lt;$AK22),"",$A22-_xlfn.XLOOKUP($AK22,International!$AA$3:$AA$2000,International!$A$3:$A$2000,NA(),1,1))</f>
        <v>-16</v>
      </c>
      <c r="BX22" s="1">
        <f>IF(OR(_xlfn.IFNA($A22,"")="", ROW()&lt;=ROW($A$3),MAX(International!$AB$3:$AB$2000)&lt;$BJ22),"",$A22-_xlfn.XLOOKUP($BJ22,International!$AB$3:$AB$2000,International!$A$3:$A$2000,NA(),1,1))</f>
        <v>-19</v>
      </c>
      <c r="BY22" s="1">
        <f>IF(OR(_xlfn.IFNA($A22,"")="", ROW()&lt;=ROW($A$3),MAX(International!$AE$3:$AE$2000)&lt;$AK22),"",$A22-_xlfn.XLOOKUP($AK22,International!$AE$3:$AE$2000,International!$A$3:$A$2000,NA(),1,1))</f>
        <v>-12</v>
      </c>
      <c r="BZ22" s="1">
        <f>IF(OR(_xlfn.IFNA($A22,"")="", ROW()&lt;=ROW($A$3),MAX(International!$AF$3:$AF$2000)&lt;$BJ22),"",$A22-_xlfn.XLOOKUP($BJ22,International!$AF$3:$AF$2000,International!$A$3:$A$2000,NA(),1,1))</f>
        <v>-22</v>
      </c>
      <c r="CA22" s="1" t="e">
        <f t="shared" si="55"/>
        <v>#N/A</v>
      </c>
      <c r="CB22" s="1" t="e">
        <f t="shared" si="0"/>
        <v>#N/A</v>
      </c>
      <c r="CC22" s="1" t="e">
        <f t="shared" si="1"/>
        <v>#N/A</v>
      </c>
      <c r="CD22" s="1" t="e">
        <f t="shared" si="2"/>
        <v>#N/A</v>
      </c>
      <c r="CE22" s="1" t="e">
        <f t="shared" si="3"/>
        <v>#N/A</v>
      </c>
      <c r="CF22" s="1" t="e">
        <f t="shared" si="4"/>
        <v>#N/A</v>
      </c>
      <c r="CG22" s="1" t="e">
        <f t="shared" si="5"/>
        <v>#N/A</v>
      </c>
      <c r="CH22" s="1" t="e">
        <f t="shared" si="6"/>
        <v>#N/A</v>
      </c>
      <c r="CI22" s="1" t="e">
        <f t="shared" si="7"/>
        <v>#N/A</v>
      </c>
      <c r="CJ22" s="1" t="e">
        <f t="shared" si="8"/>
        <v>#N/A</v>
      </c>
      <c r="CK22" s="1" t="e">
        <f t="shared" si="56"/>
        <v>#N/A</v>
      </c>
      <c r="CL22" s="1" t="e">
        <f t="shared" si="9"/>
        <v>#N/A</v>
      </c>
      <c r="CM22" s="1" t="e">
        <f>IF(OR(ISNA($A22),$AK22&lt;100),NA(),IF($CA22=0,0,FLOOR((CK22-_xlfn.XLOOKUP(_xlfn.AGGREGATE(5,6,$CA$3:$CA1973),$CA$3:$CA$2000,CK$3:CK$2000,1,1))/_xlfn.XLOOKUP($CA22,$CA$3:$CA$2000,$CA$3:$CA$2000,1,1), 1)))</f>
        <v>#N/A</v>
      </c>
      <c r="CN22" s="1" t="e">
        <f t="shared" si="57"/>
        <v>#N/A</v>
      </c>
      <c r="CO22" s="1" t="e" cm="1">
        <f t="array" ref="CO22">IFERROR(IF(OR(ISNA($A22),$AK22&lt;100,INDEX(International!C$3:C$2000,_xlfn.XMATCH(100,International!C$3:C$2000,1,1)+$CA22)=""),NA(),INDEX(International!C$3:C$2000,_xlfn.XMATCH(100,International!C$3:C$2000,1,1)+$CA22)), NA())</f>
        <v>#N/A</v>
      </c>
      <c r="CP22" s="1" t="e">
        <f t="shared" si="11"/>
        <v>#N/A</v>
      </c>
      <c r="CQ22" s="1" t="e">
        <f>IF(OR(ISNA($A22),$AK22&lt;100),NA(),IF($CA22=0,0,FLOOR((CO22-_xlfn.XLOOKUP(_xlfn.AGGREGATE(5,6,$CA$3:$CA1973),$CA$3:$CA$2000,CO$3:CO$2000,1,1))/_xlfn.XLOOKUP($CA22,$CA$3:$CA$2000,$CA$3:$CA$2000,1,1), 1)))</f>
        <v>#N/A</v>
      </c>
      <c r="CR22" s="1" t="e">
        <f t="shared" si="58"/>
        <v>#N/A</v>
      </c>
      <c r="CS22" s="1" t="e" cm="1">
        <f t="array" ref="CS22">IFERROR(IF(OR(ISNA($A22),$AK22&lt;100,INDEX(International!G$3:G$2000,_xlfn.XMATCH(100,International!G$3:G$2000,1,1)+$CA22)=""),NA(),INDEX(International!G$3:G$2000,_xlfn.XMATCH(100,International!G$3:G$2000,1,1)+$CA22)), NA())</f>
        <v>#N/A</v>
      </c>
      <c r="CT22" s="1" t="e">
        <f t="shared" si="13"/>
        <v>#N/A</v>
      </c>
      <c r="CU22" s="1" t="e">
        <f>IF(OR(ISNA($A22),$AK22&lt;100),NA(),IF($CA22=0,0,FLOOR((CS22-_xlfn.XLOOKUP(_xlfn.AGGREGATE(5,6,$CA$3:$CA1973),$CA$3:$CA$2000,CS$3:CS$2000,1,1))/_xlfn.XLOOKUP($CA22,$CA$3:$CA$2000,$CA$3:$CA$2000,1,1), 1)))</f>
        <v>#N/A</v>
      </c>
      <c r="CV22" s="1" t="e">
        <f t="shared" si="59"/>
        <v>#N/A</v>
      </c>
      <c r="CW22" s="1" t="e" cm="1">
        <f t="array" ref="CW22">IFERROR(IF(OR(ISNA($A22),$AK22&lt;100,INDEX(International!K$3:K$2000,_xlfn.XMATCH(100,International!K$3:K$2000,1,1)+$CA22)=""),NA(),INDEX(International!K$3:K$2000,_xlfn.XMATCH(100,International!K$3:K$2000,1,1)+$CA22)), NA())</f>
        <v>#N/A</v>
      </c>
      <c r="CX22" s="1" t="e">
        <f t="shared" si="14"/>
        <v>#N/A</v>
      </c>
      <c r="CY22" s="1" t="e">
        <f>IF(OR(ISNA($A22),$AK22&lt;100),NA(),IF($CA22=0,0,FLOOR((CW22-_xlfn.XLOOKUP(_xlfn.AGGREGATE(5,6,$CA$3:$CA1973),$CA$3:$CA$2000,CW$3:CW$2000,1,1))/_xlfn.XLOOKUP($CA22,$CA$3:$CA$2000,$CA$3:$CA$2000,1,1), 1)))</f>
        <v>#N/A</v>
      </c>
      <c r="CZ22" s="1" t="e">
        <f t="shared" si="60"/>
        <v>#N/A</v>
      </c>
      <c r="DA22" s="1" t="e" cm="1">
        <f t="array" ref="DA22">IFERROR(IF(OR(ISNA($A22),$AK22&lt;100,INDEX(International!O$3:O$2000,_xlfn.XMATCH(100,International!O$3:O$2000,1,1)+$CA22)=""),NA(),INDEX(International!O$3:O$2000,_xlfn.XMATCH(100,International!O$3:O$2000,1,1)+$CA22)), NA())</f>
        <v>#N/A</v>
      </c>
      <c r="DB22" s="1" t="e">
        <f t="shared" si="15"/>
        <v>#N/A</v>
      </c>
      <c r="DC22" s="1" t="e">
        <f>IF(OR(ISNA($A22),$AK22&lt;100),NA(),IF($CA22=0,0,FLOOR((DA22-_xlfn.XLOOKUP(_xlfn.AGGREGATE(5,6,$CA$3:$CA1973),$CA$3:$CA$2000,DA$3:DA$2000,1,1))/_xlfn.XLOOKUP($CA22,$CA$3:$CA$2000,$CA$3:$CA$2000,1,1), 1)))</f>
        <v>#N/A</v>
      </c>
      <c r="DD22" s="1" t="e">
        <f t="shared" si="61"/>
        <v>#N/A</v>
      </c>
      <c r="DE22" s="1" t="e" cm="1">
        <f t="array" ref="DE22">IFERROR(IF(OR(ISNA($A22),$AK22&lt;100,INDEX(International!S$3:S$2000,_xlfn.XMATCH(100,International!S$3:S$2000,1,1)+$CA22)=""),NA(),INDEX(International!S$3:S$2000,_xlfn.XMATCH(100,International!S$3:S$2000,1,1)+$CA22)), NA())</f>
        <v>#N/A</v>
      </c>
      <c r="DF22" s="1" t="e">
        <f t="shared" si="16"/>
        <v>#N/A</v>
      </c>
      <c r="DG22" s="1" t="e">
        <f>IF(OR(ISNA($A22),$AK22&lt;100),NA(),IF($CA22=0,0,FLOOR((DE22-_xlfn.XLOOKUP(_xlfn.AGGREGATE(5,6,$CA$3:$CA1973),$CA$3:$CA$2000,DE$3:DE$2000,1,1))/_xlfn.XLOOKUP($CA22,$CA$3:$CA$2000,$CA$3:$CA$2000,1,1), 1)))</f>
        <v>#N/A</v>
      </c>
      <c r="DH22" s="1" t="e">
        <f t="shared" si="62"/>
        <v>#N/A</v>
      </c>
      <c r="DI22" s="1" t="e" cm="1">
        <f t="array" ref="DI22">IFERROR(IF(OR(ISNA($A22),$AK22&lt;100,INDEX(International!W$3:W$2000,_xlfn.XMATCH(100,International!W$3:W$2000,1,1)+$CA22)=""),NA(),INDEX(International!W$3:W$2000,_xlfn.XMATCH(100,International!W$3:W$2000,1,1)+$CA22)), NA())</f>
        <v>#N/A</v>
      </c>
      <c r="DJ22" s="1" t="e">
        <f t="shared" si="17"/>
        <v>#N/A</v>
      </c>
      <c r="DK22" s="1" t="e">
        <f>IF(OR(ISNA($A22),$AK22&lt;100),NA(),IF($CA22=0,0,FLOOR((DI22-_xlfn.XLOOKUP(_xlfn.AGGREGATE(5,6,$CA$3:$CA1973),$CA$3:$CA$2000,DI$3:DI$2000,1,1))/_xlfn.XLOOKUP($CA22,$CA$3:$CA$2000,$CA$3:$CA$2000,1,1), 1)))</f>
        <v>#N/A</v>
      </c>
      <c r="DL22" s="1" t="e">
        <f t="shared" si="63"/>
        <v>#N/A</v>
      </c>
      <c r="DM22" s="1" t="e" cm="1">
        <f t="array" ref="DM22">IFERROR(IF(OR(ISNA($A22),$AK22&lt;100,INDEX(International!AA$3:AA$2000,_xlfn.XMATCH(100,International!AA$3:AA$2000,1,1)+$CA22)=""),NA(),INDEX(International!AA$3:AA$2000,_xlfn.XMATCH(100,International!AA$3:AA$2000,1,1)+$CA22)), NA())</f>
        <v>#N/A</v>
      </c>
      <c r="DN22" s="1" t="e">
        <f t="shared" si="18"/>
        <v>#N/A</v>
      </c>
      <c r="DO22" s="1" t="e">
        <f>IF(OR(ISNA($A22),$AK22&lt;100),NA(),IF($CA22=0,0,FLOOR((DM22-_xlfn.XLOOKUP(_xlfn.AGGREGATE(5,6,$CA$3:$CA1973),$CA$3:$CA$2000,DM$3:DM$2000,1,1))/_xlfn.XLOOKUP($CA22,$CA$3:$CA$2000,$CA$3:$CA$2000,1,1), 1)))</f>
        <v>#N/A</v>
      </c>
      <c r="DP22" s="1" t="e">
        <f t="shared" si="64"/>
        <v>#N/A</v>
      </c>
      <c r="DQ22" s="1" t="e" cm="1">
        <f t="array" ref="DQ22">IFERROR(IF(OR(ISNA($A22),$AK22&lt;100,INDEX(International!AE$3:AE$2000,_xlfn.XMATCH(100,International!AE$3:AE$2000,1,1)+$CA22)=""),NA(),INDEX(International!AE$3:AE$2000,_xlfn.XMATCH(100,International!AE$3:AE$2000,1,1)+$CA22)), NA())</f>
        <v>#N/A</v>
      </c>
      <c r="DR22" s="1" t="e">
        <f t="shared" si="19"/>
        <v>#N/A</v>
      </c>
      <c r="DS22" s="1" t="e">
        <f>IF(OR(ISNA($A22),$AK22&lt;100),NA(),IF($CA22=0,0,FLOOR((DQ22-_xlfn.XLOOKUP(_xlfn.AGGREGATE(5,6,$CA$3:$CA1973),$CA$3:$CA$2000,DQ$3:DQ$2000,1,1))/_xlfn.XLOOKUP($CA22,$CA$3:$CA$2000,$CA$3:$CA$2000,1,1), 1)))</f>
        <v>#N/A</v>
      </c>
      <c r="DT22" s="1" t="e">
        <f t="shared" si="65"/>
        <v>#N/A</v>
      </c>
      <c r="DU22" s="1">
        <f t="shared" si="20"/>
        <v>19</v>
      </c>
      <c r="DV22" s="1" cm="1">
        <f t="array" ref="DV22">IFERROR(IF(ISNA($A22),NA(),INDEX(B$3:B$2000,_xlfn.XMATCH(Configuration!$B$12,B$3:B$2000,1,1)+ROW()-ROW($A$3))-0), NA())</f>
        <v>106</v>
      </c>
      <c r="DW22" s="1" cm="1">
        <f t="array" ref="DW22">IFERROR(IF(ISNA($A22),NA(),INDEX(F$3:F$2000,_xlfn.XMATCH(Configuration!$B$12,F$3:F$2000,1,1)+ROW()-ROW($A$3))-0), NA())</f>
        <v>2298</v>
      </c>
      <c r="DX22" s="1" t="e" cm="1">
        <f t="array" ref="DX22">IFERROR(IF(ISNA($A22),NA(),INDEX(J$3:J$2000,_xlfn.XMATCH(Configuration!$B$12,J$3:J$2000,1,1)+ROW()-ROW($A$3))-0), NA())</f>
        <v>#N/A</v>
      </c>
      <c r="DY22" s="1" cm="1">
        <f t="array" ref="DY22">IFERROR(IF(ISNA($A22),NA(),INDEX(N$3:N$2000,_xlfn.XMATCH(Configuration!$B$12,N$3:N$2000,1,1)+ROW()-ROW($A$3))-0), NA())</f>
        <v>934</v>
      </c>
      <c r="DZ22" s="1" cm="1">
        <f t="array" ref="DZ22">IFERROR(IF(ISNA($A22),NA(),INDEX(R$3:R$2000,_xlfn.XMATCH(Configuration!$B$12,R$3:R$2000,1,1)+ROW()-ROW($A$3))-0), NA())</f>
        <v>428</v>
      </c>
      <c r="EA22" s="1" cm="1">
        <f t="array" ref="EA22">IFERROR(IF(ISNA($A22),NA(),INDEX(V$3:V$2000,_xlfn.XMATCH(Configuration!$B$12,V$3:V$2000,1,1)+ROW()-ROW($A$3))-0), NA())</f>
        <v>214</v>
      </c>
      <c r="EB22" s="1" cm="1">
        <f t="array" ref="EB22">IFERROR(IF(ISNA($A22),NA(),INDEX(Z$3:Z$2000,_xlfn.XMATCH(Configuration!$B$12,Z$3:Z$2000,1,1)+ROW()-ROW($A$3))-0), NA())</f>
        <v>1158</v>
      </c>
      <c r="EC22" s="1" cm="1">
        <f t="array" ref="EC22">IFERROR(IF(ISNA($A22),NA(),INDEX(AD$3:AD$2000,_xlfn.XMATCH(Configuration!$B$12,AD$3:AD$2000,1,1)+ROW()-ROW($A$3))-0), NA())</f>
        <v>506</v>
      </c>
      <c r="ED22" s="1">
        <f t="shared" si="21"/>
        <v>19</v>
      </c>
      <c r="EE22" s="1" t="e">
        <f t="shared" ca="1" si="66"/>
        <v>#N/A</v>
      </c>
      <c r="EF22" s="1">
        <f t="shared" ca="1" si="67"/>
        <v>72406</v>
      </c>
      <c r="EG22" s="1">
        <f t="shared" ca="1" si="68"/>
        <v>8062</v>
      </c>
      <c r="EH22" s="1">
        <f t="shared" ca="1" si="69"/>
        <v>2690</v>
      </c>
      <c r="EI22" s="1">
        <f t="shared" ca="1" si="70"/>
        <v>1392</v>
      </c>
      <c r="EJ22" s="1">
        <f t="shared" ca="1" si="71"/>
        <v>896</v>
      </c>
      <c r="EK22" s="1">
        <f t="shared" ca="1" si="72"/>
        <v>656</v>
      </c>
      <c r="EL22" s="1" cm="1">
        <f t="array" aca="1" ref="EL22" ca="1">IFERROR(IF(ISNA($ED22),NA(),IF(FLOOR((2^(($ED22+LOOKUP(2, 1/(ISNA(EP$3:EP$2000)+ISBLANK(EP$3:EP$300)-1),EP$3:EP$2000)*LOG(100)/LOG(2))/LOOKUP(2, 1/(ISNA(EP$3:EP$2000)+ISBLANK(EP$3:EP$300)-1),EP$3:EP$2000))),2)&gt;_xlfn.AGGREGATE(4,6,$EN$3:$GC$2000)+2000,NA(),FLOOR((2^(($ED22+LOOKUP(2, 1/(ISNA(EP$3:EP$2000)+ISBLANK(EP$3:EP$300)-1),EP$3:EP$2000)*LOG(100)/LOG(2))/LOOKUP(2, 1/(ISNA(EP$3:EP$2000)+ISBLANK(EP$3:EP$300)-1),EP$3:EP$2000))),2))),NA())</f>
        <v>278</v>
      </c>
      <c r="EM22" s="1" cm="1">
        <f t="array" ref="EM22">IF(ISNA($ED22),NA(),FLOOR(EN$3+(LOOKUP(2, 1/(ISNA(EN$3:EN$2000)+ISBLANK(EN$3:EN$300)-1),EN$3:EN$2000)-EN$3)/LOOKUP(2, 1/(ISNA(EN$3:EN$2000)+ISBLANK(EN$3:EN$300)-1),ED$3:ED$2000)*ED22, 1))</f>
        <v>1806</v>
      </c>
      <c r="EN22" s="1" cm="1">
        <f t="array" ref="EN22">IFERROR(IF(ISNA($A22),NA(),INDEX(AK$3:AK$2000,_xlfn.XMATCH(100,AK$3:AK$2000,1,1)+ROW()-ROW($A$3))-0), NA())</f>
        <v>3984</v>
      </c>
      <c r="EO22" s="1" cm="1">
        <f t="array" aca="1" ref="EO22" ca="1">IFERROR(IF(ISNA($A22),NA(),INDEX(BD$3:BD$2000,_xlfn.XMATCH(100,AK$3:AK$2000,1,1)+ROW()-ROW($A$3))-0), NA())</f>
        <v>375.71428571428572</v>
      </c>
      <c r="EP22" s="1">
        <f t="shared" si="73"/>
        <v>3.5740178921060775</v>
      </c>
      <c r="EQ22" s="1">
        <f t="shared" si="74"/>
        <v>203</v>
      </c>
      <c r="ER22" s="1">
        <f t="shared" si="75"/>
        <v>7.6758225654245651</v>
      </c>
      <c r="ES22" s="1" cm="1">
        <f t="array" ref="ES22">IFERROR(IF(OR(ISNA($A22),INDEX(International!C$3:C$2000,_xlfn.XMATCH(100,International!C$3:C$2000,1,1)+ROW()-ROW($A$3))=""),NA(),INDEX(International!C$3:C$2000,_xlfn.XMATCH(100,International!C$3:C$2000,1,1)+ROW()-ROW($A$3))), NA())</f>
        <v>4937</v>
      </c>
      <c r="ET22" s="1" cm="1">
        <f t="array" aca="1" ref="ET22" ca="1">IFERROR(IF(ISNA($A22),NA(),INDEX(International!E$3:E$2000,_xlfn.XMATCH(100,International!C$3:C$2000,1,1)+ROW()-ROW($A$3))-0), NA())</f>
        <v>493</v>
      </c>
      <c r="EU22" s="1">
        <f t="shared" si="76"/>
        <v>3.3774398897048972</v>
      </c>
      <c r="EV22" s="1">
        <f t="shared" si="77"/>
        <v>254</v>
      </c>
      <c r="EW22" s="1">
        <f t="shared" si="78"/>
        <v>4.7678877232585917</v>
      </c>
      <c r="EX22" s="1" cm="1">
        <f t="array" ref="EX22">IFERROR(IF(OR(ISNA($A22),INDEX(International!G$3:G$2000,_xlfn.XMATCH(100,International!G$3:G$2000,1,1)+ROW()-ROW($A$3))=""),NA(),INDEX(International!G$3:G$2000,_xlfn.XMATCH(100,International!G$3:G$2000,1,1)+ROW()-ROW($A$3))-0), NA())</f>
        <v>2395</v>
      </c>
      <c r="EY22" s="1" cm="1">
        <f t="array" aca="1" ref="EY22" ca="1">IFERROR(IF(ISNA($A22),NA(),INDEX(International!I$3:I$2000,_xlfn.XMATCH(100,International!G$3:G$2000,1,1)+ROW()-ROW($A$3))-0), NA())</f>
        <v>142.85714285714286</v>
      </c>
      <c r="EZ22" s="1">
        <f t="shared" si="79"/>
        <v>4.1467027021999527</v>
      </c>
      <c r="FA22" s="1">
        <f t="shared" si="80"/>
        <v>112</v>
      </c>
      <c r="FB22" s="1">
        <f t="shared" si="81"/>
        <v>8.2056997775151519</v>
      </c>
      <c r="FC22" s="1" cm="1">
        <f t="array" ref="FC22">IFERROR(IF(OR(ISNA($A22),INDEX(International!K$3:K$2000,_xlfn.XMATCH(100,International!K$3:K$2000,1,1)+ROW()-ROW($A$3))=""),NA(),INDEX(International!K$3:K$2000,_xlfn.XMATCH(100,International!K$3:K$2000,1,1)+ROW()-ROW($A$3))), NA())</f>
        <v>10871</v>
      </c>
      <c r="FD22" s="1" cm="1">
        <f t="array" aca="1" ref="FD22" ca="1">IFERROR(IF(ISNA($A22),NA(),INDEX(International!M$3:M$2000,_xlfn.XMATCH(100,International!K$3:K$2000,1,1)+ROW()-ROW($A$3))-0), NA())</f>
        <v>1227.1428571428571</v>
      </c>
      <c r="FE22" s="1">
        <f t="shared" si="82"/>
        <v>2.8088472226163703</v>
      </c>
      <c r="FF22" s="1">
        <f t="shared" si="83"/>
        <v>566</v>
      </c>
      <c r="FG22" s="1">
        <f t="shared" si="84"/>
        <v>3.7649002314478652</v>
      </c>
      <c r="FH22" s="1" cm="1">
        <f t="array" ref="FH22">IFERROR(IF(OR(ISNA($A22),INDEX(International!O$3:O$2000,_xlfn.XMATCH(100,International!O$3:O$2000,1,1)+ROW()-ROW($A$3))=""),NA(),INDEX(International!O$3:O$2000,_xlfn.XMATCH(100,International!O$3:O$2000,1,1)+ROW()-ROW($A$3))-0), NA())</f>
        <v>17660</v>
      </c>
      <c r="FI22" s="1" cm="1">
        <f t="array" aca="1" ref="FI22" ca="1">IFERROR(IF(ISNA($A22),NA(),INDEX(International!Q$3:Q$2000,_xlfn.XMATCH(100,International!O$3:O$2000,1,1)+ROW()-ROW($A$3))-0), NA())</f>
        <v>1860.5714285714287</v>
      </c>
      <c r="FJ22" s="1">
        <f t="shared" si="85"/>
        <v>2.5454355105013247</v>
      </c>
      <c r="FK22" s="1">
        <f t="shared" si="86"/>
        <v>921</v>
      </c>
      <c r="FL22" s="1">
        <f t="shared" si="87"/>
        <v>4.4504719172365821</v>
      </c>
      <c r="FM22" s="1" cm="1">
        <f t="array" ref="FM22">IFERROR(IF(OR(ISNA($A22),INDEX(International!S$3:S$2000,_xlfn.XMATCH(100,International!S$3:S$2000,1,1)+ROW()-ROW($A$3))=""),NA(),INDEX(International!S$3:S$2000,_xlfn.XMATCH(100,International!S$3:S$2000,1,1)+ROW()-ROW($A$3))-0), NA())</f>
        <v>7513</v>
      </c>
      <c r="FN22" s="1" cm="1">
        <f t="array" aca="1" ref="FN22" ca="1">IFERROR(IF(ISNA($A22),NA(),INDEX(International!U$3:U$2000,_xlfn.XMATCH(100,International!S$3:S$2000,1,1)+ROW()-ROW($A$3))-0), NA())</f>
        <v>332.42857142857144</v>
      </c>
      <c r="FO22" s="1">
        <f t="shared" si="88"/>
        <v>3.0491145609923143</v>
      </c>
      <c r="FP22" s="1">
        <f t="shared" si="89"/>
        <v>389</v>
      </c>
      <c r="FQ22" s="1">
        <f t="shared" si="90"/>
        <v>148.44215004874033</v>
      </c>
      <c r="FR22" s="1" cm="1">
        <f t="array" ref="FR22">IFERROR(IF(OR(ISNA($A22),INDEX(International!W$3:W$2000,_xlfn.XMATCH(100,International!W$3:W$2000,1,1)+ROW()-ROW($A$3))=""),NA(),INDEX(International!W$3:W$2000,_xlfn.XMATCH(100,International!W$3:W$2000,1,1)+ROW()-ROW($A$3))-0), NA())</f>
        <v>345</v>
      </c>
      <c r="FS22" s="1" cm="1">
        <f t="array" aca="1" ref="FS22" ca="1">IFERROR(IF(ISNA($A22),NA(),INDEX(International!Y$3:Y$2000,_xlfn.XMATCH(100,International!W$3:W$2000,1,1)+ROW()-ROW($A$3))-0), NA())</f>
        <v>23.857142857142858</v>
      </c>
      <c r="FT22" s="1">
        <f t="shared" si="91"/>
        <v>10.634746832178561</v>
      </c>
      <c r="FU22" s="1">
        <f t="shared" si="92"/>
        <v>12</v>
      </c>
      <c r="FV22" s="1">
        <f t="shared" si="93"/>
        <v>7.1207976881466744</v>
      </c>
      <c r="FW22" s="1" cm="1">
        <f t="array" ref="FW22">IFERROR(IF(OR(ISNA($A22),INDEX(International!AA$3:AA$2000,_xlfn.XMATCH(100,International!AA$3:AA$2000,1,1)+ROW()-ROW($A$3))=""),NA(),INDEX(International!AA$3:AA$2000,_xlfn.XMATCH(100,International!AA$3:AA$2000,1,1)+ROW()-ROW($A$3))-0), NA())</f>
        <v>8077</v>
      </c>
      <c r="FX22" s="1" cm="1">
        <f t="array" aca="1" ref="FX22" ca="1">IFERROR(IF(ISNA($A22),NA(),INDEX(International!AC$3:AC$2000,_xlfn.XMATCH(100,International!AA$3:AA$2000,1,1)+ROW()-ROW($A$3))-0), NA())</f>
        <v>875.28571428571433</v>
      </c>
      <c r="FY22" s="1">
        <f t="shared" si="94"/>
        <v>2.9988568195393399</v>
      </c>
      <c r="FZ22" s="1">
        <f t="shared" si="95"/>
        <v>419</v>
      </c>
      <c r="GA22" s="1">
        <f t="shared" si="96"/>
        <v>3.565504755255879</v>
      </c>
      <c r="GB22" s="1" cm="1">
        <f t="array" ref="GB22">IFERROR(IF(OR(ISNA($A22),INDEX(International!AE$3:AE$2000,_xlfn.XMATCH(100,International!AE$3:AE$2000,1,1)+ROW()-ROW($A$3))=""),NA(),INDEX(International!AE$3:AE$2000,_xlfn.XMATCH(100,International!AE$3:AE$2000,1,1)+ROW()-ROW($A$3))-0), NA())</f>
        <v>33280</v>
      </c>
      <c r="GC22" s="1" cm="1">
        <f t="array" aca="1" ref="GC22" ca="1">IFERROR(IF(ISNA($A22),NA(),INDEX(International!AG$3:AG$2000,_xlfn.XMATCH(100,International!AE$3:AE$2000,1,1)+ROW()-ROW($A$3))-0), NA())</f>
        <v>4249.1428571428569</v>
      </c>
      <c r="GD22" s="1">
        <f t="shared" si="97"/>
        <v>2.2677058712035896</v>
      </c>
      <c r="GE22" s="1">
        <f t="shared" si="98"/>
        <v>1745</v>
      </c>
      <c r="GF22" s="1">
        <f t="shared" si="99"/>
        <v>2.6419267958111399</v>
      </c>
    </row>
    <row r="23" spans="1:188" x14ac:dyDescent="0.2">
      <c r="A23" s="4">
        <f>IF(OR(Daily!$A23="",Daily!$B23="*"),NA(),Daily!A23)</f>
        <v>43874</v>
      </c>
      <c r="B23" s="1">
        <f>IF(_xlfn.IFNA($A23,"")="","",Daily!C23+IF(ROW()&gt;ROW($A$3),B22,0))</f>
        <v>0</v>
      </c>
      <c r="C23" s="1">
        <f>IF(_xlfn.IFNA($A23,"")="","",Daily!D23+IF(ROW()&gt;ROW($A$3),C22,0))</f>
        <v>0</v>
      </c>
      <c r="D23" s="1">
        <f>IF(_xlfn.IFNA($A23,"")="","",Daily!E23+IF(ROW()&gt;ROW($A$3),D22,0))</f>
        <v>0</v>
      </c>
      <c r="E23" s="1">
        <f t="shared" si="22"/>
        <v>0</v>
      </c>
      <c r="F23" s="1">
        <f>IF(_xlfn.IFNA($A23,"")="","",Daily!F23+IF(ROW()&gt;ROW($A$3),F22,0))</f>
        <v>4</v>
      </c>
      <c r="G23" s="1">
        <f>IF(_xlfn.IFNA($A23,"")="","",Daily!G23+IF(ROW()&gt;ROW($A$3),G22,0))</f>
        <v>4</v>
      </c>
      <c r="H23" s="1">
        <f>IF(_xlfn.IFNA($A23,"")="","",Daily!H23+IF(ROW()&gt;ROW($A$3),H22,0))</f>
        <v>2</v>
      </c>
      <c r="I23" s="1">
        <f t="shared" si="23"/>
        <v>-2</v>
      </c>
      <c r="J23" s="1">
        <f>IF(_xlfn.IFNA($A23,"")="","",Daily!I23+IF(ROW()&gt;ROW($A$3),J22,0))</f>
        <v>1</v>
      </c>
      <c r="K23" s="1">
        <f>IF(_xlfn.IFNA($A23,"")="","",Daily!J23+IF(ROW()&gt;ROW($A$3),K22,0))</f>
        <v>0</v>
      </c>
      <c r="L23" s="1">
        <f>IF(_xlfn.IFNA($A23,"")="","",Daily!K23+IF(ROW()&gt;ROW($A$3),L22,0))</f>
        <v>0</v>
      </c>
      <c r="M23" s="1">
        <f t="shared" si="24"/>
        <v>1</v>
      </c>
      <c r="N23" s="1">
        <f>IF(_xlfn.IFNA($A23,"")="","",Daily!L23+IF(ROW()&gt;ROW($A$3),N22,0))</f>
        <v>5</v>
      </c>
      <c r="O23" s="1">
        <f>IF(_xlfn.IFNA($A23,"")="","",Daily!M23+IF(ROW()&gt;ROW($A$3),O22,0))</f>
        <v>0</v>
      </c>
      <c r="P23" s="1">
        <f>IF(_xlfn.IFNA($A23,"")="","",Daily!N23+IF(ROW()&gt;ROW($A$3),P22,0))</f>
        <v>0</v>
      </c>
      <c r="Q23" s="1">
        <f t="shared" si="25"/>
        <v>5</v>
      </c>
      <c r="R23" s="1">
        <f>IF(_xlfn.IFNA($A23,"")="","",Daily!O23+IF(ROW()&gt;ROW($A$3),R22,0))</f>
        <v>2</v>
      </c>
      <c r="S23" s="1">
        <f>IF(_xlfn.IFNA($A23,"")="","",Daily!P23+IF(ROW()&gt;ROW($A$3),S22,0))</f>
        <v>0</v>
      </c>
      <c r="T23" s="1">
        <f>IF(_xlfn.IFNA($A23,"")="","",Daily!Q23+IF(ROW()&gt;ROW($A$3),T22,0))</f>
        <v>0</v>
      </c>
      <c r="U23" s="1">
        <f t="shared" si="26"/>
        <v>2</v>
      </c>
      <c r="V23" s="1">
        <f>IF(_xlfn.IFNA($A23,"")="","",Daily!R23+IF(ROW()&gt;ROW($A$3),V22,0))</f>
        <v>0</v>
      </c>
      <c r="W23" s="1">
        <f>IF(_xlfn.IFNA($A23,"")="","",Daily!S23+IF(ROW()&gt;ROW($A$3),W22,0))</f>
        <v>0</v>
      </c>
      <c r="X23" s="1">
        <f>IF(_xlfn.IFNA($A23,"")="","",Daily!T23+IF(ROW()&gt;ROW($A$3),X22,0))</f>
        <v>0</v>
      </c>
      <c r="Y23" s="1">
        <f t="shared" si="27"/>
        <v>0</v>
      </c>
      <c r="Z23" s="1">
        <f>IF(_xlfn.IFNA($A23,"")="","",Daily!U23+IF(ROW()&gt;ROW($A$3),Z22,0))</f>
        <v>4</v>
      </c>
      <c r="AA23" s="1">
        <f>IF(_xlfn.IFNA($A23,"")="","",Daily!V23+IF(ROW()&gt;ROW($A$3),AA22,0))</f>
        <v>0</v>
      </c>
      <c r="AB23" s="1">
        <f>IF(_xlfn.IFNA($A23,"")="","",Daily!W23+IF(ROW()&gt;ROW($A$3),AB22,0))</f>
        <v>0</v>
      </c>
      <c r="AC23" s="1">
        <f t="shared" si="28"/>
        <v>4</v>
      </c>
      <c r="AD23" s="1">
        <f>IF(_xlfn.IFNA($A23,"")="","",Daily!X23+IF(ROW()&gt;ROW($A$3),AD22,0))</f>
        <v>0</v>
      </c>
      <c r="AE23" s="1">
        <f>IF(_xlfn.IFNA($A23,"")="","",Daily!Y23+IF(ROW()&gt;ROW($A$3),AE22,0))</f>
        <v>0</v>
      </c>
      <c r="AF23" s="1">
        <f>IF(_xlfn.IFNA($A23,"")="","",Daily!Z23+IF(ROW()&gt;ROW($A$3),AF22,0))</f>
        <v>0</v>
      </c>
      <c r="AG23" s="1">
        <f t="shared" si="29"/>
        <v>0</v>
      </c>
      <c r="AH23" s="1">
        <f>IF(_xlfn.IFNA($A23,"")="","",Daily!C23+Daily!F23+Daily!I23+Daily!O23+Daily!L23+Daily!R23+Daily!X23+Daily!U23)</f>
        <v>0</v>
      </c>
      <c r="AI23" s="1">
        <f>IF(_xlfn.IFNA($A23,"")="","",Daily!D23+Daily!G23+Daily!J23+Daily!P23+Daily!M23+Daily!S23+Daily!Y23+Daily!V23+Daily!AA23)</f>
        <v>1</v>
      </c>
      <c r="AJ23" s="1">
        <f>IF(_xlfn.IFNA($A23,"")="","",Daily!E23+Daily!H23+Daily!K23+Daily!Q23+Daily!N23+Daily!T23+Daily!Z23+Daily!W23)</f>
        <v>0</v>
      </c>
      <c r="AK23" s="1">
        <f t="shared" si="30"/>
        <v>16</v>
      </c>
      <c r="AL23" s="1">
        <f t="shared" si="31"/>
        <v>4</v>
      </c>
      <c r="AM23" s="1">
        <f t="shared" si="32"/>
        <v>2</v>
      </c>
      <c r="AN23" s="7">
        <f t="shared" si="33"/>
        <v>0</v>
      </c>
      <c r="AO23" s="1">
        <f t="shared" si="34"/>
        <v>10</v>
      </c>
      <c r="AP23" s="1">
        <f t="shared" si="35"/>
        <v>12</v>
      </c>
      <c r="AQ23" s="1">
        <f t="shared" si="36"/>
        <v>0</v>
      </c>
      <c r="AR23" s="1">
        <f t="shared" si="37"/>
        <v>0</v>
      </c>
      <c r="AS23" s="1">
        <f t="shared" si="38"/>
        <v>12</v>
      </c>
      <c r="AT23" s="10">
        <f t="shared" si="39"/>
        <v>0.33333333333333331</v>
      </c>
      <c r="AU23" s="10">
        <f t="shared" si="40"/>
        <v>0.66666666666666663</v>
      </c>
      <c r="AV23" s="10">
        <f t="shared" si="41"/>
        <v>0</v>
      </c>
      <c r="AW23" s="10">
        <f t="shared" si="42"/>
        <v>0.25</v>
      </c>
      <c r="AX23" s="10">
        <f t="shared" si="43"/>
        <v>6.25E-2</v>
      </c>
      <c r="AY23" s="10">
        <f t="shared" si="44"/>
        <v>0.3125</v>
      </c>
      <c r="AZ23" s="10">
        <f t="shared" si="45"/>
        <v>0.125</v>
      </c>
      <c r="BA23" s="10">
        <f t="shared" si="46"/>
        <v>0</v>
      </c>
      <c r="BB23" s="10">
        <f t="shared" si="47"/>
        <v>0.25</v>
      </c>
      <c r="BC23" s="10">
        <f t="shared" si="48"/>
        <v>0</v>
      </c>
      <c r="BD23" s="8">
        <f t="shared" ca="1" si="49"/>
        <v>0</v>
      </c>
      <c r="BE23" s="9">
        <f t="shared" ca="1" si="50"/>
        <v>0</v>
      </c>
      <c r="BF23" s="10">
        <f t="shared" si="51"/>
        <v>0</v>
      </c>
      <c r="BG23" s="10">
        <f t="shared" si="52"/>
        <v>0</v>
      </c>
      <c r="BH23" s="1">
        <f t="shared" si="53"/>
        <v>18</v>
      </c>
      <c r="BI23" s="1">
        <f t="shared" si="54"/>
        <v>15</v>
      </c>
      <c r="BJ23" s="8">
        <f>IF(_xlfn.IFNA($A23,"")="","",AK23/(Configuration!$B$1/1000000))</f>
        <v>0.63080786775113051</v>
      </c>
      <c r="BK23" s="1">
        <f>IF(OR(_xlfn.IFNA($A23,"")="", ROW()&lt;=ROW($A$3),MAX(International!$C$3:$C$2000)&lt;$AK23),"",$A23-_xlfn.XLOOKUP($AK23,International!$C$3:$C$2000,International!$A$3:$A$2000,NA(),1,1))</f>
        <v>-20</v>
      </c>
      <c r="BL23" s="1">
        <f>IF(OR(_xlfn.IFNA($A23,"")="", ROW()&lt;=ROW($A$3),MAX(International!$D$3:$D$2000)&lt;$BJ23),"",$A23-_xlfn.XLOOKUP($BJ23,International!$D$3:$D$2000,International!$A$3:$A$2000,NA(),1,1))</f>
        <v>-18</v>
      </c>
      <c r="BM23" s="1">
        <f>IF(OR(_xlfn.IFNA($A23,"")="", ROW()&lt;=ROW($A$3),MAX(International!$G$3:$G$2000)&lt;$AK23),"",$A23-_xlfn.XLOOKUP($AK23,International!$G$3:$G$2000,International!$A$3:$A$2000,NA(),1,1))</f>
        <v>-22</v>
      </c>
      <c r="BN23" s="1">
        <f>IF(OR(_xlfn.IFNA($A23,"")="", ROW()&lt;=ROW($A$3),MAX(International!$H$3:$H$2000)&lt;$BJ23),"",$A23-_xlfn.XLOOKUP($BJ23,International!$H$3:$H$2000,International!$A$3:$A$2000,NA(),1,1))</f>
        <v>-17</v>
      </c>
      <c r="BO23" s="1">
        <f>IF(OR(_xlfn.IFNA($A23,"")="", ROW()&lt;=ROW($A$3),MAX(International!$K$3:$K$2000)&lt;$AK23),"",$A23-_xlfn.XLOOKUP($AK23,International!$K$3:$K$2000,International!$A$3:$A$2000,NA(),1,1))</f>
        <v>-13</v>
      </c>
      <c r="BP23" s="1">
        <f>IF(OR(_xlfn.IFNA($A23,"")="", ROW()&lt;=ROW($A$3),MAX(International!$L$3:$L$2000)&lt;$BJ23),"",$A23-_xlfn.XLOOKUP($BJ23,International!$L$3:$L$2000,International!$A$3:$A$2000,NA(),1,1))</f>
        <v>-15</v>
      </c>
      <c r="BQ23" s="1">
        <f>IF(OR(_xlfn.IFNA($A23,"")="", ROW()&lt;=ROW($A$3),MAX(International!$O$3:$O$2000)&lt;$AK23),"",$A23-_xlfn.XLOOKUP($AK23,International!$O$3:$O$2000,International!$A$3:$A$2000,NA(),1,1))</f>
        <v>-8</v>
      </c>
      <c r="BR23" s="1">
        <f>IF(OR(_xlfn.IFNA($A23,"")="", ROW()&lt;=ROW($A$3),MAX(International!$P$3:$P$2000)&lt;$BJ23),"",$A23-_xlfn.XLOOKUP($BJ23,International!$P$3:$P$2000,International!$A$3:$A$2000,NA(),1,1))</f>
        <v>-9</v>
      </c>
      <c r="BS23" s="1">
        <f>IF(OR(_xlfn.IFNA($A23,"")="", ROW()&lt;=ROW($A$3),MAX(International!$S$3:$S$2000)&lt;$AK23),"",$A23-_xlfn.XLOOKUP($AK23,International!$S$3:$S$2000,International!$A$3:$A$2000,NA(),1,1))</f>
        <v>9</v>
      </c>
      <c r="BT23" s="1">
        <f>IF(OR(_xlfn.IFNA($A23,"")="", ROW()&lt;=ROW($A$3),MAX(International!$T$3:$T$2000)&lt;$BJ23),"",$A23-_xlfn.XLOOKUP($BJ23,International!$T$3:$T$2000,International!$A$3:$A$2000,NA(),1,1))</f>
        <v>-7</v>
      </c>
      <c r="BU23" s="1">
        <f>IF(OR(_xlfn.IFNA($A23,"")="", ROW()&lt;=ROW($A$3),MAX(International!$W$3:$W$2000)&lt;$AK23),"",$A23-_xlfn.XLOOKUP($AK23,International!$W$3:$W$2000,International!$A$3:$A$2000,NA(),1,1))</f>
        <v>12</v>
      </c>
      <c r="BV23" s="1">
        <f>IF(OR(_xlfn.IFNA($A23,"")="", ROW()&lt;=ROW($A$3),MAX(International!$X$3:$X$2000)&lt;$BJ23),"",$A23-_xlfn.XLOOKUP($BJ23,International!$X$3:$X$2000,International!$A$3:$A$2000,NA(),1,1))</f>
        <v>18</v>
      </c>
      <c r="BW23" s="1">
        <f>IF(OR(_xlfn.IFNA($A23,"")="", ROW()&lt;=ROW($A$3),MAX(International!$AA$3:$AA$2000)&lt;$AK23),"",$A23-_xlfn.XLOOKUP($AK23,International!$AA$3:$AA$2000,International!$A$3:$A$2000,NA(),1,1))</f>
        <v>-15</v>
      </c>
      <c r="BX23" s="1">
        <f>IF(OR(_xlfn.IFNA($A23,"")="", ROW()&lt;=ROW($A$3),MAX(International!$AB$3:$AB$2000)&lt;$BJ23),"",$A23-_xlfn.XLOOKUP($BJ23,International!$AB$3:$AB$2000,International!$A$3:$A$2000,NA(),1,1))</f>
        <v>-18</v>
      </c>
      <c r="BY23" s="1">
        <f>IF(OR(_xlfn.IFNA($A23,"")="", ROW()&lt;=ROW($A$3),MAX(International!$AE$3:$AE$2000)&lt;$AK23),"",$A23-_xlfn.XLOOKUP($AK23,International!$AE$3:$AE$2000,International!$A$3:$A$2000,NA(),1,1))</f>
        <v>-11</v>
      </c>
      <c r="BZ23" s="1">
        <f>IF(OR(_xlfn.IFNA($A23,"")="", ROW()&lt;=ROW($A$3),MAX(International!$AF$3:$AF$2000)&lt;$BJ23),"",$A23-_xlfn.XLOOKUP($BJ23,International!$AF$3:$AF$2000,International!$A$3:$A$2000,NA(),1,1))</f>
        <v>-21</v>
      </c>
      <c r="CA23" s="1" t="e">
        <f t="shared" si="55"/>
        <v>#N/A</v>
      </c>
      <c r="CB23" s="1" t="e">
        <f t="shared" si="0"/>
        <v>#N/A</v>
      </c>
      <c r="CC23" s="1" t="e">
        <f t="shared" si="1"/>
        <v>#N/A</v>
      </c>
      <c r="CD23" s="1" t="e">
        <f t="shared" si="2"/>
        <v>#N/A</v>
      </c>
      <c r="CE23" s="1" t="e">
        <f t="shared" si="3"/>
        <v>#N/A</v>
      </c>
      <c r="CF23" s="1" t="e">
        <f t="shared" si="4"/>
        <v>#N/A</v>
      </c>
      <c r="CG23" s="1" t="e">
        <f t="shared" si="5"/>
        <v>#N/A</v>
      </c>
      <c r="CH23" s="1" t="e">
        <f t="shared" si="6"/>
        <v>#N/A</v>
      </c>
      <c r="CI23" s="1" t="e">
        <f t="shared" si="7"/>
        <v>#N/A</v>
      </c>
      <c r="CJ23" s="1" t="e">
        <f t="shared" si="8"/>
        <v>#N/A</v>
      </c>
      <c r="CK23" s="1" t="e">
        <f t="shared" si="56"/>
        <v>#N/A</v>
      </c>
      <c r="CL23" s="1" t="e">
        <f t="shared" si="9"/>
        <v>#N/A</v>
      </c>
      <c r="CM23" s="1" t="e">
        <f>IF(OR(ISNA($A23),$AK23&lt;100),NA(),IF($CA23=0,0,FLOOR((CK23-_xlfn.XLOOKUP(_xlfn.AGGREGATE(5,6,$CA$3:$CA1974),$CA$3:$CA$2000,CK$3:CK$2000,1,1))/_xlfn.XLOOKUP($CA23,$CA$3:$CA$2000,$CA$3:$CA$2000,1,1), 1)))</f>
        <v>#N/A</v>
      </c>
      <c r="CN23" s="1" t="e">
        <f t="shared" si="57"/>
        <v>#N/A</v>
      </c>
      <c r="CO23" s="1" t="e" cm="1">
        <f t="array" ref="CO23">IFERROR(IF(OR(ISNA($A23),$AK23&lt;100,INDEX(International!C$3:C$2000,_xlfn.XMATCH(100,International!C$3:C$2000,1,1)+$CA23)=""),NA(),INDEX(International!C$3:C$2000,_xlfn.XMATCH(100,International!C$3:C$2000,1,1)+$CA23)), NA())</f>
        <v>#N/A</v>
      </c>
      <c r="CP23" s="1" t="e">
        <f t="shared" si="11"/>
        <v>#N/A</v>
      </c>
      <c r="CQ23" s="1" t="e">
        <f>IF(OR(ISNA($A23),$AK23&lt;100),NA(),IF($CA23=0,0,FLOOR((CO23-_xlfn.XLOOKUP(_xlfn.AGGREGATE(5,6,$CA$3:$CA1974),$CA$3:$CA$2000,CO$3:CO$2000,1,1))/_xlfn.XLOOKUP($CA23,$CA$3:$CA$2000,$CA$3:$CA$2000,1,1), 1)))</f>
        <v>#N/A</v>
      </c>
      <c r="CR23" s="1" t="e">
        <f t="shared" si="58"/>
        <v>#N/A</v>
      </c>
      <c r="CS23" s="1" t="e" cm="1">
        <f t="array" ref="CS23">IFERROR(IF(OR(ISNA($A23),$AK23&lt;100,INDEX(International!G$3:G$2000,_xlfn.XMATCH(100,International!G$3:G$2000,1,1)+$CA23)=""),NA(),INDEX(International!G$3:G$2000,_xlfn.XMATCH(100,International!G$3:G$2000,1,1)+$CA23)), NA())</f>
        <v>#N/A</v>
      </c>
      <c r="CT23" s="1" t="e">
        <f t="shared" si="13"/>
        <v>#N/A</v>
      </c>
      <c r="CU23" s="1" t="e">
        <f>IF(OR(ISNA($A23),$AK23&lt;100),NA(),IF($CA23=0,0,FLOOR((CS23-_xlfn.XLOOKUP(_xlfn.AGGREGATE(5,6,$CA$3:$CA1974),$CA$3:$CA$2000,CS$3:CS$2000,1,1))/_xlfn.XLOOKUP($CA23,$CA$3:$CA$2000,$CA$3:$CA$2000,1,1), 1)))</f>
        <v>#N/A</v>
      </c>
      <c r="CV23" s="1" t="e">
        <f t="shared" si="59"/>
        <v>#N/A</v>
      </c>
      <c r="CW23" s="1" t="e" cm="1">
        <f t="array" ref="CW23">IFERROR(IF(OR(ISNA($A23),$AK23&lt;100,INDEX(International!K$3:K$2000,_xlfn.XMATCH(100,International!K$3:K$2000,1,1)+$CA23)=""),NA(),INDEX(International!K$3:K$2000,_xlfn.XMATCH(100,International!K$3:K$2000,1,1)+$CA23)), NA())</f>
        <v>#N/A</v>
      </c>
      <c r="CX23" s="1" t="e">
        <f t="shared" si="14"/>
        <v>#N/A</v>
      </c>
      <c r="CY23" s="1" t="e">
        <f>IF(OR(ISNA($A23),$AK23&lt;100),NA(),IF($CA23=0,0,FLOOR((CW23-_xlfn.XLOOKUP(_xlfn.AGGREGATE(5,6,$CA$3:$CA1974),$CA$3:$CA$2000,CW$3:CW$2000,1,1))/_xlfn.XLOOKUP($CA23,$CA$3:$CA$2000,$CA$3:$CA$2000,1,1), 1)))</f>
        <v>#N/A</v>
      </c>
      <c r="CZ23" s="1" t="e">
        <f t="shared" si="60"/>
        <v>#N/A</v>
      </c>
      <c r="DA23" s="1" t="e" cm="1">
        <f t="array" ref="DA23">IFERROR(IF(OR(ISNA($A23),$AK23&lt;100,INDEX(International!O$3:O$2000,_xlfn.XMATCH(100,International!O$3:O$2000,1,1)+$CA23)=""),NA(),INDEX(International!O$3:O$2000,_xlfn.XMATCH(100,International!O$3:O$2000,1,1)+$CA23)), NA())</f>
        <v>#N/A</v>
      </c>
      <c r="DB23" s="1" t="e">
        <f t="shared" si="15"/>
        <v>#N/A</v>
      </c>
      <c r="DC23" s="1" t="e">
        <f>IF(OR(ISNA($A23),$AK23&lt;100),NA(),IF($CA23=0,0,FLOOR((DA23-_xlfn.XLOOKUP(_xlfn.AGGREGATE(5,6,$CA$3:$CA1974),$CA$3:$CA$2000,DA$3:DA$2000,1,1))/_xlfn.XLOOKUP($CA23,$CA$3:$CA$2000,$CA$3:$CA$2000,1,1), 1)))</f>
        <v>#N/A</v>
      </c>
      <c r="DD23" s="1" t="e">
        <f t="shared" si="61"/>
        <v>#N/A</v>
      </c>
      <c r="DE23" s="1" t="e" cm="1">
        <f t="array" ref="DE23">IFERROR(IF(OR(ISNA($A23),$AK23&lt;100,INDEX(International!S$3:S$2000,_xlfn.XMATCH(100,International!S$3:S$2000,1,1)+$CA23)=""),NA(),INDEX(International!S$3:S$2000,_xlfn.XMATCH(100,International!S$3:S$2000,1,1)+$CA23)), NA())</f>
        <v>#N/A</v>
      </c>
      <c r="DF23" s="1" t="e">
        <f t="shared" si="16"/>
        <v>#N/A</v>
      </c>
      <c r="DG23" s="1" t="e">
        <f>IF(OR(ISNA($A23),$AK23&lt;100),NA(),IF($CA23=0,0,FLOOR((DE23-_xlfn.XLOOKUP(_xlfn.AGGREGATE(5,6,$CA$3:$CA1974),$CA$3:$CA$2000,DE$3:DE$2000,1,1))/_xlfn.XLOOKUP($CA23,$CA$3:$CA$2000,$CA$3:$CA$2000,1,1), 1)))</f>
        <v>#N/A</v>
      </c>
      <c r="DH23" s="1" t="e">
        <f t="shared" si="62"/>
        <v>#N/A</v>
      </c>
      <c r="DI23" s="1" t="e" cm="1">
        <f t="array" ref="DI23">IFERROR(IF(OR(ISNA($A23),$AK23&lt;100,INDEX(International!W$3:W$2000,_xlfn.XMATCH(100,International!W$3:W$2000,1,1)+$CA23)=""),NA(),INDEX(International!W$3:W$2000,_xlfn.XMATCH(100,International!W$3:W$2000,1,1)+$CA23)), NA())</f>
        <v>#N/A</v>
      </c>
      <c r="DJ23" s="1" t="e">
        <f t="shared" si="17"/>
        <v>#N/A</v>
      </c>
      <c r="DK23" s="1" t="e">
        <f>IF(OR(ISNA($A23),$AK23&lt;100),NA(),IF($CA23=0,0,FLOOR((DI23-_xlfn.XLOOKUP(_xlfn.AGGREGATE(5,6,$CA$3:$CA1974),$CA$3:$CA$2000,DI$3:DI$2000,1,1))/_xlfn.XLOOKUP($CA23,$CA$3:$CA$2000,$CA$3:$CA$2000,1,1), 1)))</f>
        <v>#N/A</v>
      </c>
      <c r="DL23" s="1" t="e">
        <f t="shared" si="63"/>
        <v>#N/A</v>
      </c>
      <c r="DM23" s="1" t="e" cm="1">
        <f t="array" ref="DM23">IFERROR(IF(OR(ISNA($A23),$AK23&lt;100,INDEX(International!AA$3:AA$2000,_xlfn.XMATCH(100,International!AA$3:AA$2000,1,1)+$CA23)=""),NA(),INDEX(International!AA$3:AA$2000,_xlfn.XMATCH(100,International!AA$3:AA$2000,1,1)+$CA23)), NA())</f>
        <v>#N/A</v>
      </c>
      <c r="DN23" s="1" t="e">
        <f t="shared" si="18"/>
        <v>#N/A</v>
      </c>
      <c r="DO23" s="1" t="e">
        <f>IF(OR(ISNA($A23),$AK23&lt;100),NA(),IF($CA23=0,0,FLOOR((DM23-_xlfn.XLOOKUP(_xlfn.AGGREGATE(5,6,$CA$3:$CA1974),$CA$3:$CA$2000,DM$3:DM$2000,1,1))/_xlfn.XLOOKUP($CA23,$CA$3:$CA$2000,$CA$3:$CA$2000,1,1), 1)))</f>
        <v>#N/A</v>
      </c>
      <c r="DP23" s="1" t="e">
        <f t="shared" si="64"/>
        <v>#N/A</v>
      </c>
      <c r="DQ23" s="1" t="e" cm="1">
        <f t="array" ref="DQ23">IFERROR(IF(OR(ISNA($A23),$AK23&lt;100,INDEX(International!AE$3:AE$2000,_xlfn.XMATCH(100,International!AE$3:AE$2000,1,1)+$CA23)=""),NA(),INDEX(International!AE$3:AE$2000,_xlfn.XMATCH(100,International!AE$3:AE$2000,1,1)+$CA23)), NA())</f>
        <v>#N/A</v>
      </c>
      <c r="DR23" s="1" t="e">
        <f t="shared" si="19"/>
        <v>#N/A</v>
      </c>
      <c r="DS23" s="1" t="e">
        <f>IF(OR(ISNA($A23),$AK23&lt;100),NA(),IF($CA23=0,0,FLOOR((DQ23-_xlfn.XLOOKUP(_xlfn.AGGREGATE(5,6,$CA$3:$CA1974),$CA$3:$CA$2000,DQ$3:DQ$2000,1,1))/_xlfn.XLOOKUP($CA23,$CA$3:$CA$2000,$CA$3:$CA$2000,1,1), 1)))</f>
        <v>#N/A</v>
      </c>
      <c r="DT23" s="1" t="e">
        <f t="shared" si="65"/>
        <v>#N/A</v>
      </c>
      <c r="DU23" s="1">
        <f t="shared" si="20"/>
        <v>20</v>
      </c>
      <c r="DV23" s="1" cm="1">
        <f t="array" ref="DV23">IFERROR(IF(ISNA($A23),NA(),INDEX(B$3:B$2000,_xlfn.XMATCH(Configuration!$B$12,B$3:B$2000,1,1)+ROW()-ROW($A$3))-0), NA())</f>
        <v>106</v>
      </c>
      <c r="DW23" s="1" cm="1">
        <f t="array" ref="DW23">IFERROR(IF(ISNA($A23),NA(),INDEX(F$3:F$2000,_xlfn.XMATCH(Configuration!$B$12,F$3:F$2000,1,1)+ROW()-ROW($A$3))-0), NA())</f>
        <v>2389</v>
      </c>
      <c r="DX23" s="1" t="e" cm="1">
        <f t="array" ref="DX23">IFERROR(IF(ISNA($A23),NA(),INDEX(J$3:J$2000,_xlfn.XMATCH(Configuration!$B$12,J$3:J$2000,1,1)+ROW()-ROW($A$3))-0), NA())</f>
        <v>#N/A</v>
      </c>
      <c r="DY23" s="1" cm="1">
        <f t="array" ref="DY23">IFERROR(IF(ISNA($A23),NA(),INDEX(N$3:N$2000,_xlfn.XMATCH(Configuration!$B$12,N$3:N$2000,1,1)+ROW()-ROW($A$3))-0), NA())</f>
        <v>943</v>
      </c>
      <c r="DZ23" s="1" cm="1">
        <f t="array" ref="DZ23">IFERROR(IF(ISNA($A23),NA(),INDEX(R$3:R$2000,_xlfn.XMATCH(Configuration!$B$12,R$3:R$2000,1,1)+ROW()-ROW($A$3))-0), NA())</f>
        <v>429</v>
      </c>
      <c r="EA23" s="1" cm="1">
        <f t="array" ref="EA23">IFERROR(IF(ISNA($A23),NA(),INDEX(V$3:V$2000,_xlfn.XMATCH(Configuration!$B$12,V$3:V$2000,1,1)+ROW()-ROW($A$3))-0), NA())</f>
        <v>218</v>
      </c>
      <c r="EB23" s="1" cm="1">
        <f t="array" ref="EB23">IFERROR(IF(ISNA($A23),NA(),INDEX(Z$3:Z$2000,_xlfn.XMATCH(Configuration!$B$12,Z$3:Z$2000,1,1)+ROW()-ROW($A$3))-0), NA())</f>
        <v>1191</v>
      </c>
      <c r="EC23" s="1" cm="1">
        <f t="array" ref="EC23">IFERROR(IF(ISNA($A23),NA(),INDEX(AD$3:AD$2000,_xlfn.XMATCH(Configuration!$B$12,AD$3:AD$2000,1,1)+ROW()-ROW($A$3))-0), NA())</f>
        <v>514</v>
      </c>
      <c r="ED23" s="1">
        <f t="shared" si="21"/>
        <v>20</v>
      </c>
      <c r="EE23" s="1" t="e">
        <f t="shared" ca="1" si="66"/>
        <v>#N/A</v>
      </c>
      <c r="EF23" s="1">
        <f t="shared" ca="1" si="67"/>
        <v>102400</v>
      </c>
      <c r="EG23" s="1">
        <f t="shared" ca="1" si="68"/>
        <v>10158</v>
      </c>
      <c r="EH23" s="1">
        <f t="shared" ca="1" si="69"/>
        <v>3200</v>
      </c>
      <c r="EI23" s="1">
        <f t="shared" ca="1" si="70"/>
        <v>1600</v>
      </c>
      <c r="EJ23" s="1">
        <f t="shared" ca="1" si="71"/>
        <v>1006</v>
      </c>
      <c r="EK23" s="1">
        <f t="shared" ca="1" si="72"/>
        <v>724</v>
      </c>
      <c r="EL23" s="1" cm="1">
        <f t="array" aca="1" ref="EL23" ca="1">IFERROR(IF(ISNA($ED23),NA(),IF(FLOOR((2^(($ED23+LOOKUP(2, 1/(ISNA(EP$3:EP$2000)+ISBLANK(EP$3:EP$300)-1),EP$3:EP$2000)*LOG(100)/LOG(2))/LOOKUP(2, 1/(ISNA(EP$3:EP$2000)+ISBLANK(EP$3:EP$300)-1),EP$3:EP$2000))),2)&gt;_xlfn.AGGREGATE(4,6,$EN$3:$GC$2000)+2000,NA(),FLOOR((2^(($ED23+LOOKUP(2, 1/(ISNA(EP$3:EP$2000)+ISBLANK(EP$3:EP$300)-1),EP$3:EP$2000)*LOG(100)/LOG(2))/LOOKUP(2, 1/(ISNA(EP$3:EP$2000)+ISBLANK(EP$3:EP$300)-1),EP$3:EP$2000))),2))),NA())</f>
        <v>294</v>
      </c>
      <c r="EM23" s="1" cm="1">
        <f t="array" ref="EM23">IF(ISNA($ED23),NA(),FLOOR(EN$3+(LOOKUP(2, 1/(ISNA(EN$3:EN$2000)+ISBLANK(EN$3:EN$300)-1),EN$3:EN$2000)-EN$3)/LOOKUP(2, 1/(ISNA(EN$3:EN$2000)+ISBLANK(EN$3:EN$300)-1),ED$3:ED$2000)*ED23, 1))</f>
        <v>1896</v>
      </c>
      <c r="EN23" s="1" cm="1">
        <f t="array" ref="EN23">IFERROR(IF(ISNA($A23),NA(),INDEX(AK$3:AK$2000,_xlfn.XMATCH(100,AK$3:AK$2000,1,1)+ROW()-ROW($A$3))-0), NA())</f>
        <v>4252</v>
      </c>
      <c r="EO23" s="1" cm="1">
        <f t="array" aca="1" ref="EO23" ca="1">IFERROR(IF(ISNA($A23),NA(),INDEX(BD$3:BD$2000,_xlfn.XMATCH(100,AK$3:AK$2000,1,1)+ROW()-ROW($A$3))-0), NA())</f>
        <v>367.14285714285717</v>
      </c>
      <c r="EP23" s="1">
        <f t="shared" si="73"/>
        <v>3.6968100485794291</v>
      </c>
      <c r="EQ23" s="1">
        <f t="shared" si="74"/>
        <v>206</v>
      </c>
      <c r="ER23" s="1">
        <f t="shared" si="75"/>
        <v>10.646911737817028</v>
      </c>
      <c r="ES23" s="1" cm="1">
        <f t="array" ref="ES23">IFERROR(IF(OR(ISNA($A23),INDEX(International!C$3:C$2000,_xlfn.XMATCH(100,International!C$3:C$2000,1,1)+ROW()-ROW($A$3))=""),NA(),INDEX(International!C$3:C$2000,_xlfn.XMATCH(100,International!C$3:C$2000,1,1)+ROW()-ROW($A$3))), NA())</f>
        <v>6235</v>
      </c>
      <c r="ET23" s="1" cm="1">
        <f t="array" aca="1" ref="ET23" ca="1">IFERROR(IF(ISNA($A23),NA(),INDEX(International!E$3:E$2000,_xlfn.XMATCH(100,International!C$3:C$2000,1,1)+ROW()-ROW($A$3))-0), NA())</f>
        <v>634.28571428571433</v>
      </c>
      <c r="EU23" s="1">
        <f t="shared" si="76"/>
        <v>3.3544002781236459</v>
      </c>
      <c r="EV23" s="1">
        <f t="shared" si="77"/>
        <v>306</v>
      </c>
      <c r="EW23" s="1">
        <f t="shared" si="78"/>
        <v>2.9695186485146317</v>
      </c>
      <c r="EX23" s="1" cm="1">
        <f t="array" ref="EX23">IFERROR(IF(OR(ISNA($A23),INDEX(International!G$3:G$2000,_xlfn.XMATCH(100,International!G$3:G$2000,1,1)+ROW()-ROW($A$3))=""),NA(),INDEX(International!G$3:G$2000,_xlfn.XMATCH(100,International!G$3:G$2000,1,1)+ROW()-ROW($A$3))-0), NA())</f>
        <v>2577</v>
      </c>
      <c r="EY23" s="1" cm="1">
        <f t="array" aca="1" ref="EY23" ca="1">IFERROR(IF(ISNA($A23),NA(),INDEX(International!I$3:I$2000,_xlfn.XMATCH(100,International!G$3:G$2000,1,1)+ROW()-ROW($A$3))-0), NA())</f>
        <v>161</v>
      </c>
      <c r="EZ23" s="1">
        <f t="shared" si="79"/>
        <v>4.2665568674879468</v>
      </c>
      <c r="FA23" s="1">
        <f t="shared" si="80"/>
        <v>115</v>
      </c>
      <c r="FB23" s="1">
        <f t="shared" si="81"/>
        <v>9.463703180240886</v>
      </c>
      <c r="FC23" s="1" cm="1">
        <f t="array" ref="FC23">IFERROR(IF(OR(ISNA($A23),INDEX(International!K$3:K$2000,_xlfn.XMATCH(100,International!K$3:K$2000,1,1)+ROW()-ROW($A$3))=""),NA(),INDEX(International!K$3:K$2000,_xlfn.XMATCH(100,International!K$3:K$2000,1,1)+ROW()-ROW($A$3))), NA())</f>
        <v>12612</v>
      </c>
      <c r="FD23" s="1" cm="1">
        <f t="array" aca="1" ref="FD23" ca="1">IFERROR(IF(ISNA($A23),NA(),INDEX(International!M$3:M$2000,_xlfn.XMATCH(100,International!K$3:K$2000,1,1)+ROW()-ROW($A$3))-0), NA())</f>
        <v>1278.7142857142858</v>
      </c>
      <c r="FE23" s="1">
        <f t="shared" si="82"/>
        <v>2.8658824619597878</v>
      </c>
      <c r="FF23" s="1">
        <f t="shared" si="83"/>
        <v>625</v>
      </c>
      <c r="FG23" s="1">
        <f t="shared" si="84"/>
        <v>4.6660851863818227</v>
      </c>
      <c r="FH23" s="1" cm="1">
        <f t="array" ref="FH23">IFERROR(IF(OR(ISNA($A23),INDEX(International!O$3:O$2000,_xlfn.XMATCH(100,International!O$3:O$2000,1,1)+ROW()-ROW($A$3))=""),NA(),INDEX(International!O$3:O$2000,_xlfn.XMATCH(100,International!O$3:O$2000,1,1)+ROW()-ROW($A$3))-0), NA())</f>
        <v>21157</v>
      </c>
      <c r="FI23" s="1" cm="1">
        <f t="array" aca="1" ref="FI23" ca="1">IFERROR(IF(ISNA($A23),NA(),INDEX(International!Q$3:Q$2000,_xlfn.XMATCH(100,International!O$3:O$2000,1,1)+ROW()-ROW($A$3))-0), NA())</f>
        <v>2182</v>
      </c>
      <c r="FJ23" s="1">
        <f t="shared" si="85"/>
        <v>2.5889996923095473</v>
      </c>
      <c r="FK23" s="1">
        <f t="shared" si="86"/>
        <v>1050</v>
      </c>
      <c r="FL23" s="1">
        <f t="shared" si="87"/>
        <v>3.8365664277897631</v>
      </c>
      <c r="FM23" s="1" cm="1">
        <f t="array" ref="FM23">IFERROR(IF(OR(ISNA($A23),INDEX(International!S$3:S$2000,_xlfn.XMATCH(100,International!S$3:S$2000,1,1)+ROW()-ROW($A$3))=""),NA(),INDEX(International!S$3:S$2000,_xlfn.XMATCH(100,International!S$3:S$2000,1,1)+ROW()-ROW($A$3))-0), NA())</f>
        <v>7755</v>
      </c>
      <c r="FN23" s="1" cm="1">
        <f t="array" aca="1" ref="FN23" ca="1">IFERROR(IF(ISNA($A23),NA(),INDEX(International!U$3:U$2000,_xlfn.XMATCH(100,International!S$3:S$2000,1,1)+ROW()-ROW($A$3))-0), NA())</f>
        <v>304.85714285714283</v>
      </c>
      <c r="FO23" s="1">
        <f t="shared" si="88"/>
        <v>3.186207607646558</v>
      </c>
      <c r="FP23" s="1">
        <f t="shared" si="89"/>
        <v>382</v>
      </c>
      <c r="FQ23" s="1">
        <f t="shared" si="90"/>
        <v>21.863811674528261</v>
      </c>
      <c r="FR23" s="1" cm="1">
        <f t="array" ref="FR23">IFERROR(IF(OR(ISNA($A23),INDEX(International!W$3:W$2000,_xlfn.XMATCH(100,International!W$3:W$2000,1,1)+ROW()-ROW($A$3))=""),NA(),INDEX(International!W$3:W$2000,_xlfn.XMATCH(100,International!W$3:W$2000,1,1)+ROW()-ROW($A$3))-0), NA())</f>
        <v>385</v>
      </c>
      <c r="FS23" s="1" cm="1">
        <f t="array" aca="1" ref="FS23" ca="1">IFERROR(IF(ISNA($A23),NA(),INDEX(International!Y$3:Y$2000,_xlfn.XMATCH(100,International!W$3:W$2000,1,1)+ROW()-ROW($A$3))-0), NA())</f>
        <v>26.428571428571427</v>
      </c>
      <c r="FT23" s="1">
        <f t="shared" si="91"/>
        <v>10.283524769174475</v>
      </c>
      <c r="FU23" s="1">
        <f t="shared" si="92"/>
        <v>14</v>
      </c>
      <c r="FV23" s="1">
        <f t="shared" si="93"/>
        <v>6.318632835178243</v>
      </c>
      <c r="FW23" s="1" cm="1">
        <f t="array" ref="FW23">IFERROR(IF(OR(ISNA($A23),INDEX(International!AA$3:AA$2000,_xlfn.XMATCH(100,International!AA$3:AA$2000,1,1)+ROW()-ROW($A$3))=""),NA(),INDEX(International!AA$3:AA$2000,_xlfn.XMATCH(100,International!AA$3:AA$2000,1,1)+ROW()-ROW($A$3))-0), NA())</f>
        <v>9529</v>
      </c>
      <c r="FX23" s="1" cm="1">
        <f t="array" aca="1" ref="FX23" ca="1">IFERROR(IF(ISNA($A23),NA(),INDEX(International!AC$3:AC$2000,_xlfn.XMATCH(100,International!AA$3:AA$2000,1,1)+ROW()-ROW($A$3))-0), NA())</f>
        <v>986.14285714285711</v>
      </c>
      <c r="FY23" s="1">
        <f t="shared" si="94"/>
        <v>3.042170761304853</v>
      </c>
      <c r="FZ23" s="1">
        <f t="shared" si="95"/>
        <v>470</v>
      </c>
      <c r="GA23" s="1">
        <f t="shared" si="96"/>
        <v>4.1927792574404368</v>
      </c>
      <c r="GB23" s="1" cm="1">
        <f t="array" ref="GB23">IFERROR(IF(OR(ISNA($A23),INDEX(International!AE$3:AE$2000,_xlfn.XMATCH(100,International!AE$3:AE$2000,1,1)+ROW()-ROW($A$3))=""),NA(),INDEX(International!AE$3:AE$2000,_xlfn.XMATCH(100,International!AE$3:AE$2000,1,1)+ROW()-ROW($A$3))-0), NA())</f>
        <v>43862</v>
      </c>
      <c r="GC23" s="1" cm="1">
        <f t="array" aca="1" ref="GC23" ca="1">IFERROR(IF(ISNA($A23),NA(),INDEX(International!AG$3:AG$2000,_xlfn.XMATCH(100,International!AE$3:AE$2000,1,1)+ROW()-ROW($A$3))-0), NA())</f>
        <v>5600.1428571428569</v>
      </c>
      <c r="GD23" s="1">
        <f t="shared" si="97"/>
        <v>2.2787276321419969</v>
      </c>
      <c r="GE23" s="1">
        <f t="shared" si="98"/>
        <v>2187</v>
      </c>
      <c r="GF23" s="1">
        <f t="shared" si="99"/>
        <v>2.5105684676804398</v>
      </c>
    </row>
    <row r="24" spans="1:188" x14ac:dyDescent="0.2">
      <c r="A24" s="4">
        <f>IF(OR(Daily!$A24="",Daily!$B24="*"),NA(),Daily!A24)</f>
        <v>43875</v>
      </c>
      <c r="B24" s="1">
        <f>IF(_xlfn.IFNA($A24,"")="","",Daily!C24+IF(ROW()&gt;ROW($A$3),B23,0))</f>
        <v>0</v>
      </c>
      <c r="C24" s="1">
        <f>IF(_xlfn.IFNA($A24,"")="","",Daily!D24+IF(ROW()&gt;ROW($A$3),C23,0))</f>
        <v>0</v>
      </c>
      <c r="D24" s="1">
        <f>IF(_xlfn.IFNA($A24,"")="","",Daily!E24+IF(ROW()&gt;ROW($A$3),D23,0))</f>
        <v>0</v>
      </c>
      <c r="E24" s="1">
        <f t="shared" si="22"/>
        <v>0</v>
      </c>
      <c r="F24" s="1">
        <f>IF(_xlfn.IFNA($A24,"")="","",Daily!F24+IF(ROW()&gt;ROW($A$3),F23,0))</f>
        <v>4</v>
      </c>
      <c r="G24" s="1">
        <f>IF(_xlfn.IFNA($A24,"")="","",Daily!G24+IF(ROW()&gt;ROW($A$3),G23,0))</f>
        <v>4</v>
      </c>
      <c r="H24" s="1">
        <f>IF(_xlfn.IFNA($A24,"")="","",Daily!H24+IF(ROW()&gt;ROW($A$3),H23,0))</f>
        <v>2</v>
      </c>
      <c r="I24" s="1">
        <f t="shared" si="23"/>
        <v>-2</v>
      </c>
      <c r="J24" s="1">
        <f>IF(_xlfn.IFNA($A24,"")="","",Daily!I24+IF(ROW()&gt;ROW($A$3),J23,0))</f>
        <v>1</v>
      </c>
      <c r="K24" s="1">
        <f>IF(_xlfn.IFNA($A24,"")="","",Daily!J24+IF(ROW()&gt;ROW($A$3),K23,0))</f>
        <v>0</v>
      </c>
      <c r="L24" s="1">
        <f>IF(_xlfn.IFNA($A24,"")="","",Daily!K24+IF(ROW()&gt;ROW($A$3),L23,0))</f>
        <v>0</v>
      </c>
      <c r="M24" s="1">
        <f t="shared" si="24"/>
        <v>1</v>
      </c>
      <c r="N24" s="1">
        <f>IF(_xlfn.IFNA($A24,"")="","",Daily!L24+IF(ROW()&gt;ROW($A$3),N23,0))</f>
        <v>5</v>
      </c>
      <c r="O24" s="1">
        <f>IF(_xlfn.IFNA($A24,"")="","",Daily!M24+IF(ROW()&gt;ROW($A$3),O23,0))</f>
        <v>0</v>
      </c>
      <c r="P24" s="1">
        <f>IF(_xlfn.IFNA($A24,"")="","",Daily!N24+IF(ROW()&gt;ROW($A$3),P23,0))</f>
        <v>0</v>
      </c>
      <c r="Q24" s="1">
        <f t="shared" si="25"/>
        <v>5</v>
      </c>
      <c r="R24" s="1">
        <f>IF(_xlfn.IFNA($A24,"")="","",Daily!O24+IF(ROW()&gt;ROW($A$3),R23,0))</f>
        <v>2</v>
      </c>
      <c r="S24" s="1">
        <f>IF(_xlfn.IFNA($A24,"")="","",Daily!P24+IF(ROW()&gt;ROW($A$3),S23,0))</f>
        <v>2</v>
      </c>
      <c r="T24" s="1">
        <f>IF(_xlfn.IFNA($A24,"")="","",Daily!Q24+IF(ROW()&gt;ROW($A$3),T23,0))</f>
        <v>0</v>
      </c>
      <c r="U24" s="1">
        <f t="shared" si="26"/>
        <v>0</v>
      </c>
      <c r="V24" s="1">
        <f>IF(_xlfn.IFNA($A24,"")="","",Daily!R24+IF(ROW()&gt;ROW($A$3),V23,0))</f>
        <v>0</v>
      </c>
      <c r="W24" s="1">
        <f>IF(_xlfn.IFNA($A24,"")="","",Daily!S24+IF(ROW()&gt;ROW($A$3),W23,0))</f>
        <v>0</v>
      </c>
      <c r="X24" s="1">
        <f>IF(_xlfn.IFNA($A24,"")="","",Daily!T24+IF(ROW()&gt;ROW($A$3),X23,0))</f>
        <v>0</v>
      </c>
      <c r="Y24" s="1">
        <f t="shared" si="27"/>
        <v>0</v>
      </c>
      <c r="Z24" s="1">
        <f>IF(_xlfn.IFNA($A24,"")="","",Daily!U24+IF(ROW()&gt;ROW($A$3),Z23,0))</f>
        <v>4</v>
      </c>
      <c r="AA24" s="1">
        <f>IF(_xlfn.IFNA($A24,"")="","",Daily!V24+IF(ROW()&gt;ROW($A$3),AA23,0))</f>
        <v>0</v>
      </c>
      <c r="AB24" s="1">
        <f>IF(_xlfn.IFNA($A24,"")="","",Daily!W24+IF(ROW()&gt;ROW($A$3),AB23,0))</f>
        <v>0</v>
      </c>
      <c r="AC24" s="1">
        <f t="shared" si="28"/>
        <v>4</v>
      </c>
      <c r="AD24" s="1">
        <f>IF(_xlfn.IFNA($A24,"")="","",Daily!X24+IF(ROW()&gt;ROW($A$3),AD23,0))</f>
        <v>0</v>
      </c>
      <c r="AE24" s="1">
        <f>IF(_xlfn.IFNA($A24,"")="","",Daily!Y24+IF(ROW()&gt;ROW($A$3),AE23,0))</f>
        <v>0</v>
      </c>
      <c r="AF24" s="1">
        <f>IF(_xlfn.IFNA($A24,"")="","",Daily!Z24+IF(ROW()&gt;ROW($A$3),AF23,0))</f>
        <v>0</v>
      </c>
      <c r="AG24" s="1">
        <f t="shared" si="29"/>
        <v>0</v>
      </c>
      <c r="AH24" s="1">
        <f>IF(_xlfn.IFNA($A24,"")="","",Daily!C24+Daily!F24+Daily!I24+Daily!O24+Daily!L24+Daily!R24+Daily!X24+Daily!U24)</f>
        <v>0</v>
      </c>
      <c r="AI24" s="1">
        <f>IF(_xlfn.IFNA($A24,"")="","",Daily!D24+Daily!G24+Daily!J24+Daily!P24+Daily!M24+Daily!S24+Daily!Y24+Daily!V24+Daily!AA24)</f>
        <v>2</v>
      </c>
      <c r="AJ24" s="1">
        <f>IF(_xlfn.IFNA($A24,"")="","",Daily!E24+Daily!H24+Daily!K24+Daily!Q24+Daily!N24+Daily!T24+Daily!Z24+Daily!W24)</f>
        <v>0</v>
      </c>
      <c r="AK24" s="1">
        <f t="shared" si="30"/>
        <v>16</v>
      </c>
      <c r="AL24" s="1">
        <f t="shared" si="31"/>
        <v>6</v>
      </c>
      <c r="AM24" s="1">
        <f t="shared" si="32"/>
        <v>2</v>
      </c>
      <c r="AN24" s="7">
        <f t="shared" si="33"/>
        <v>0</v>
      </c>
      <c r="AO24" s="1">
        <f t="shared" si="34"/>
        <v>8</v>
      </c>
      <c r="AP24" s="1">
        <f t="shared" si="35"/>
        <v>12</v>
      </c>
      <c r="AQ24" s="1">
        <f t="shared" si="36"/>
        <v>2</v>
      </c>
      <c r="AR24" s="1">
        <f t="shared" si="37"/>
        <v>0</v>
      </c>
      <c r="AS24" s="1">
        <f t="shared" si="38"/>
        <v>10</v>
      </c>
      <c r="AT24" s="10">
        <f t="shared" si="39"/>
        <v>0.25</v>
      </c>
      <c r="AU24" s="10">
        <f t="shared" si="40"/>
        <v>0.75</v>
      </c>
      <c r="AV24" s="10">
        <f t="shared" si="41"/>
        <v>0</v>
      </c>
      <c r="AW24" s="10">
        <f t="shared" si="42"/>
        <v>0.25</v>
      </c>
      <c r="AX24" s="10">
        <f t="shared" si="43"/>
        <v>6.25E-2</v>
      </c>
      <c r="AY24" s="10">
        <f t="shared" si="44"/>
        <v>0.3125</v>
      </c>
      <c r="AZ24" s="10">
        <f t="shared" si="45"/>
        <v>0.125</v>
      </c>
      <c r="BA24" s="10">
        <f t="shared" si="46"/>
        <v>0</v>
      </c>
      <c r="BB24" s="10">
        <f t="shared" si="47"/>
        <v>0.25</v>
      </c>
      <c r="BC24" s="10">
        <f t="shared" si="48"/>
        <v>0</v>
      </c>
      <c r="BD24" s="8">
        <f t="shared" ca="1" si="49"/>
        <v>0</v>
      </c>
      <c r="BE24" s="9">
        <f t="shared" ca="1" si="50"/>
        <v>0</v>
      </c>
      <c r="BF24" s="10">
        <f t="shared" si="51"/>
        <v>0</v>
      </c>
      <c r="BG24" s="10">
        <f t="shared" si="52"/>
        <v>0</v>
      </c>
      <c r="BH24" s="1">
        <f t="shared" si="53"/>
        <v>17</v>
      </c>
      <c r="BI24" s="1">
        <f t="shared" si="54"/>
        <v>16</v>
      </c>
      <c r="BJ24" s="8">
        <f>IF(_xlfn.IFNA($A24,"")="","",AK24/(Configuration!$B$1/1000000))</f>
        <v>0.63080786775113051</v>
      </c>
      <c r="BK24" s="1">
        <f>IF(OR(_xlfn.IFNA($A24,"")="", ROW()&lt;=ROW($A$3),MAX(International!$C$3:$C$2000)&lt;$AK24),"",$A24-_xlfn.XLOOKUP($AK24,International!$C$3:$C$2000,International!$A$3:$A$2000,NA(),1,1))</f>
        <v>-19</v>
      </c>
      <c r="BL24" s="1">
        <f>IF(OR(_xlfn.IFNA($A24,"")="", ROW()&lt;=ROW($A$3),MAX(International!$D$3:$D$2000)&lt;$BJ24),"",$A24-_xlfn.XLOOKUP($BJ24,International!$D$3:$D$2000,International!$A$3:$A$2000,NA(),1,1))</f>
        <v>-17</v>
      </c>
      <c r="BM24" s="1">
        <f>IF(OR(_xlfn.IFNA($A24,"")="", ROW()&lt;=ROW($A$3),MAX(International!$G$3:$G$2000)&lt;$AK24),"",$A24-_xlfn.XLOOKUP($AK24,International!$G$3:$G$2000,International!$A$3:$A$2000,NA(),1,1))</f>
        <v>-21</v>
      </c>
      <c r="BN24" s="1">
        <f>IF(OR(_xlfn.IFNA($A24,"")="", ROW()&lt;=ROW($A$3),MAX(International!$H$3:$H$2000)&lt;$BJ24),"",$A24-_xlfn.XLOOKUP($BJ24,International!$H$3:$H$2000,International!$A$3:$A$2000,NA(),1,1))</f>
        <v>-16</v>
      </c>
      <c r="BO24" s="1">
        <f>IF(OR(_xlfn.IFNA($A24,"")="", ROW()&lt;=ROW($A$3),MAX(International!$K$3:$K$2000)&lt;$AK24),"",$A24-_xlfn.XLOOKUP($AK24,International!$K$3:$K$2000,International!$A$3:$A$2000,NA(),1,1))</f>
        <v>-12</v>
      </c>
      <c r="BP24" s="1">
        <f>IF(OR(_xlfn.IFNA($A24,"")="", ROW()&lt;=ROW($A$3),MAX(International!$L$3:$L$2000)&lt;$BJ24),"",$A24-_xlfn.XLOOKUP($BJ24,International!$L$3:$L$2000,International!$A$3:$A$2000,NA(),1,1))</f>
        <v>-14</v>
      </c>
      <c r="BQ24" s="1">
        <f>IF(OR(_xlfn.IFNA($A24,"")="", ROW()&lt;=ROW($A$3),MAX(International!$O$3:$O$2000)&lt;$AK24),"",$A24-_xlfn.XLOOKUP($AK24,International!$O$3:$O$2000,International!$A$3:$A$2000,NA(),1,1))</f>
        <v>-7</v>
      </c>
      <c r="BR24" s="1">
        <f>IF(OR(_xlfn.IFNA($A24,"")="", ROW()&lt;=ROW($A$3),MAX(International!$P$3:$P$2000)&lt;$BJ24),"",$A24-_xlfn.XLOOKUP($BJ24,International!$P$3:$P$2000,International!$A$3:$A$2000,NA(),1,1))</f>
        <v>-8</v>
      </c>
      <c r="BS24" s="1">
        <f>IF(OR(_xlfn.IFNA($A24,"")="", ROW()&lt;=ROW($A$3),MAX(International!$S$3:$S$2000)&lt;$AK24),"",$A24-_xlfn.XLOOKUP($AK24,International!$S$3:$S$2000,International!$A$3:$A$2000,NA(),1,1))</f>
        <v>10</v>
      </c>
      <c r="BT24" s="1">
        <f>IF(OR(_xlfn.IFNA($A24,"")="", ROW()&lt;=ROW($A$3),MAX(International!$T$3:$T$2000)&lt;$BJ24),"",$A24-_xlfn.XLOOKUP($BJ24,International!$T$3:$T$2000,International!$A$3:$A$2000,NA(),1,1))</f>
        <v>-6</v>
      </c>
      <c r="BU24" s="1">
        <f>IF(OR(_xlfn.IFNA($A24,"")="", ROW()&lt;=ROW($A$3),MAX(International!$W$3:$W$2000)&lt;$AK24),"",$A24-_xlfn.XLOOKUP($AK24,International!$W$3:$W$2000,International!$A$3:$A$2000,NA(),1,1))</f>
        <v>13</v>
      </c>
      <c r="BV24" s="1">
        <f>IF(OR(_xlfn.IFNA($A24,"")="", ROW()&lt;=ROW($A$3),MAX(International!$X$3:$X$2000)&lt;$BJ24),"",$A24-_xlfn.XLOOKUP($BJ24,International!$X$3:$X$2000,International!$A$3:$A$2000,NA(),1,1))</f>
        <v>19</v>
      </c>
      <c r="BW24" s="1">
        <f>IF(OR(_xlfn.IFNA($A24,"")="", ROW()&lt;=ROW($A$3),MAX(International!$AA$3:$AA$2000)&lt;$AK24),"",$A24-_xlfn.XLOOKUP($AK24,International!$AA$3:$AA$2000,International!$A$3:$A$2000,NA(),1,1))</f>
        <v>-14</v>
      </c>
      <c r="BX24" s="1">
        <f>IF(OR(_xlfn.IFNA($A24,"")="", ROW()&lt;=ROW($A$3),MAX(International!$AB$3:$AB$2000)&lt;$BJ24),"",$A24-_xlfn.XLOOKUP($BJ24,International!$AB$3:$AB$2000,International!$A$3:$A$2000,NA(),1,1))</f>
        <v>-17</v>
      </c>
      <c r="BY24" s="1">
        <f>IF(OR(_xlfn.IFNA($A24,"")="", ROW()&lt;=ROW($A$3),MAX(International!$AE$3:$AE$2000)&lt;$AK24),"",$A24-_xlfn.XLOOKUP($AK24,International!$AE$3:$AE$2000,International!$A$3:$A$2000,NA(),1,1))</f>
        <v>-10</v>
      </c>
      <c r="BZ24" s="1">
        <f>IF(OR(_xlfn.IFNA($A24,"")="", ROW()&lt;=ROW($A$3),MAX(International!$AF$3:$AF$2000)&lt;$BJ24),"",$A24-_xlfn.XLOOKUP($BJ24,International!$AF$3:$AF$2000,International!$A$3:$A$2000,NA(),1,1))</f>
        <v>-20</v>
      </c>
      <c r="CA24" s="1" t="e">
        <f t="shared" si="55"/>
        <v>#N/A</v>
      </c>
      <c r="CB24" s="1" t="e">
        <f t="shared" si="0"/>
        <v>#N/A</v>
      </c>
      <c r="CC24" s="1" t="e">
        <f t="shared" si="1"/>
        <v>#N/A</v>
      </c>
      <c r="CD24" s="1" t="e">
        <f t="shared" si="2"/>
        <v>#N/A</v>
      </c>
      <c r="CE24" s="1" t="e">
        <f t="shared" si="3"/>
        <v>#N/A</v>
      </c>
      <c r="CF24" s="1" t="e">
        <f t="shared" si="4"/>
        <v>#N/A</v>
      </c>
      <c r="CG24" s="1" t="e">
        <f t="shared" si="5"/>
        <v>#N/A</v>
      </c>
      <c r="CH24" s="1" t="e">
        <f t="shared" si="6"/>
        <v>#N/A</v>
      </c>
      <c r="CI24" s="1" t="e">
        <f t="shared" si="7"/>
        <v>#N/A</v>
      </c>
      <c r="CJ24" s="1" t="e">
        <f t="shared" si="8"/>
        <v>#N/A</v>
      </c>
      <c r="CK24" s="1" t="e">
        <f t="shared" si="56"/>
        <v>#N/A</v>
      </c>
      <c r="CL24" s="1" t="e">
        <f t="shared" si="9"/>
        <v>#N/A</v>
      </c>
      <c r="CM24" s="1" t="e">
        <f>IF(OR(ISNA($A24),$AK24&lt;100),NA(),IF($CA24=0,0,FLOOR((CK24-_xlfn.XLOOKUP(_xlfn.AGGREGATE(5,6,$CA$3:$CA1975),$CA$3:$CA$2000,CK$3:CK$2000,1,1))/_xlfn.XLOOKUP($CA24,$CA$3:$CA$2000,$CA$3:$CA$2000,1,1), 1)))</f>
        <v>#N/A</v>
      </c>
      <c r="CN24" s="1" t="e">
        <f t="shared" si="57"/>
        <v>#N/A</v>
      </c>
      <c r="CO24" s="1" t="e" cm="1">
        <f t="array" ref="CO24">IFERROR(IF(OR(ISNA($A24),$AK24&lt;100,INDEX(International!C$3:C$2000,_xlfn.XMATCH(100,International!C$3:C$2000,1,1)+$CA24)=""),NA(),INDEX(International!C$3:C$2000,_xlfn.XMATCH(100,International!C$3:C$2000,1,1)+$CA24)), NA())</f>
        <v>#N/A</v>
      </c>
      <c r="CP24" s="1" t="e">
        <f t="shared" si="11"/>
        <v>#N/A</v>
      </c>
      <c r="CQ24" s="1" t="e">
        <f>IF(OR(ISNA($A24),$AK24&lt;100),NA(),IF($CA24=0,0,FLOOR((CO24-_xlfn.XLOOKUP(_xlfn.AGGREGATE(5,6,$CA$3:$CA1975),$CA$3:$CA$2000,CO$3:CO$2000,1,1))/_xlfn.XLOOKUP($CA24,$CA$3:$CA$2000,$CA$3:$CA$2000,1,1), 1)))</f>
        <v>#N/A</v>
      </c>
      <c r="CR24" s="1" t="e">
        <f t="shared" si="58"/>
        <v>#N/A</v>
      </c>
      <c r="CS24" s="1" t="e" cm="1">
        <f t="array" ref="CS24">IFERROR(IF(OR(ISNA($A24),$AK24&lt;100,INDEX(International!G$3:G$2000,_xlfn.XMATCH(100,International!G$3:G$2000,1,1)+$CA24)=""),NA(),INDEX(International!G$3:G$2000,_xlfn.XMATCH(100,International!G$3:G$2000,1,1)+$CA24)), NA())</f>
        <v>#N/A</v>
      </c>
      <c r="CT24" s="1" t="e">
        <f t="shared" si="13"/>
        <v>#N/A</v>
      </c>
      <c r="CU24" s="1" t="e">
        <f>IF(OR(ISNA($A24),$AK24&lt;100),NA(),IF($CA24=0,0,FLOOR((CS24-_xlfn.XLOOKUP(_xlfn.AGGREGATE(5,6,$CA$3:$CA1975),$CA$3:$CA$2000,CS$3:CS$2000,1,1))/_xlfn.XLOOKUP($CA24,$CA$3:$CA$2000,$CA$3:$CA$2000,1,1), 1)))</f>
        <v>#N/A</v>
      </c>
      <c r="CV24" s="1" t="e">
        <f t="shared" si="59"/>
        <v>#N/A</v>
      </c>
      <c r="CW24" s="1" t="e" cm="1">
        <f t="array" ref="CW24">IFERROR(IF(OR(ISNA($A24),$AK24&lt;100,INDEX(International!K$3:K$2000,_xlfn.XMATCH(100,International!K$3:K$2000,1,1)+$CA24)=""),NA(),INDEX(International!K$3:K$2000,_xlfn.XMATCH(100,International!K$3:K$2000,1,1)+$CA24)), NA())</f>
        <v>#N/A</v>
      </c>
      <c r="CX24" s="1" t="e">
        <f t="shared" si="14"/>
        <v>#N/A</v>
      </c>
      <c r="CY24" s="1" t="e">
        <f>IF(OR(ISNA($A24),$AK24&lt;100),NA(),IF($CA24=0,0,FLOOR((CW24-_xlfn.XLOOKUP(_xlfn.AGGREGATE(5,6,$CA$3:$CA1975),$CA$3:$CA$2000,CW$3:CW$2000,1,1))/_xlfn.XLOOKUP($CA24,$CA$3:$CA$2000,$CA$3:$CA$2000,1,1), 1)))</f>
        <v>#N/A</v>
      </c>
      <c r="CZ24" s="1" t="e">
        <f t="shared" si="60"/>
        <v>#N/A</v>
      </c>
      <c r="DA24" s="1" t="e" cm="1">
        <f t="array" ref="DA24">IFERROR(IF(OR(ISNA($A24),$AK24&lt;100,INDEX(International!O$3:O$2000,_xlfn.XMATCH(100,International!O$3:O$2000,1,1)+$CA24)=""),NA(),INDEX(International!O$3:O$2000,_xlfn.XMATCH(100,International!O$3:O$2000,1,1)+$CA24)), NA())</f>
        <v>#N/A</v>
      </c>
      <c r="DB24" s="1" t="e">
        <f t="shared" si="15"/>
        <v>#N/A</v>
      </c>
      <c r="DC24" s="1" t="e">
        <f>IF(OR(ISNA($A24),$AK24&lt;100),NA(),IF($CA24=0,0,FLOOR((DA24-_xlfn.XLOOKUP(_xlfn.AGGREGATE(5,6,$CA$3:$CA1975),$CA$3:$CA$2000,DA$3:DA$2000,1,1))/_xlfn.XLOOKUP($CA24,$CA$3:$CA$2000,$CA$3:$CA$2000,1,1), 1)))</f>
        <v>#N/A</v>
      </c>
      <c r="DD24" s="1" t="e">
        <f t="shared" si="61"/>
        <v>#N/A</v>
      </c>
      <c r="DE24" s="1" t="e" cm="1">
        <f t="array" ref="DE24">IFERROR(IF(OR(ISNA($A24),$AK24&lt;100,INDEX(International!S$3:S$2000,_xlfn.XMATCH(100,International!S$3:S$2000,1,1)+$CA24)=""),NA(),INDEX(International!S$3:S$2000,_xlfn.XMATCH(100,International!S$3:S$2000,1,1)+$CA24)), NA())</f>
        <v>#N/A</v>
      </c>
      <c r="DF24" s="1" t="e">
        <f t="shared" si="16"/>
        <v>#N/A</v>
      </c>
      <c r="DG24" s="1" t="e">
        <f>IF(OR(ISNA($A24),$AK24&lt;100),NA(),IF($CA24=0,0,FLOOR((DE24-_xlfn.XLOOKUP(_xlfn.AGGREGATE(5,6,$CA$3:$CA1975),$CA$3:$CA$2000,DE$3:DE$2000,1,1))/_xlfn.XLOOKUP($CA24,$CA$3:$CA$2000,$CA$3:$CA$2000,1,1), 1)))</f>
        <v>#N/A</v>
      </c>
      <c r="DH24" s="1" t="e">
        <f t="shared" si="62"/>
        <v>#N/A</v>
      </c>
      <c r="DI24" s="1" t="e" cm="1">
        <f t="array" ref="DI24">IFERROR(IF(OR(ISNA($A24),$AK24&lt;100,INDEX(International!W$3:W$2000,_xlfn.XMATCH(100,International!W$3:W$2000,1,1)+$CA24)=""),NA(),INDEX(International!W$3:W$2000,_xlfn.XMATCH(100,International!W$3:W$2000,1,1)+$CA24)), NA())</f>
        <v>#N/A</v>
      </c>
      <c r="DJ24" s="1" t="e">
        <f t="shared" si="17"/>
        <v>#N/A</v>
      </c>
      <c r="DK24" s="1" t="e">
        <f>IF(OR(ISNA($A24),$AK24&lt;100),NA(),IF($CA24=0,0,FLOOR((DI24-_xlfn.XLOOKUP(_xlfn.AGGREGATE(5,6,$CA$3:$CA1975),$CA$3:$CA$2000,DI$3:DI$2000,1,1))/_xlfn.XLOOKUP($CA24,$CA$3:$CA$2000,$CA$3:$CA$2000,1,1), 1)))</f>
        <v>#N/A</v>
      </c>
      <c r="DL24" s="1" t="e">
        <f t="shared" si="63"/>
        <v>#N/A</v>
      </c>
      <c r="DM24" s="1" t="e" cm="1">
        <f t="array" ref="DM24">IFERROR(IF(OR(ISNA($A24),$AK24&lt;100,INDEX(International!AA$3:AA$2000,_xlfn.XMATCH(100,International!AA$3:AA$2000,1,1)+$CA24)=""),NA(),INDEX(International!AA$3:AA$2000,_xlfn.XMATCH(100,International!AA$3:AA$2000,1,1)+$CA24)), NA())</f>
        <v>#N/A</v>
      </c>
      <c r="DN24" s="1" t="e">
        <f t="shared" si="18"/>
        <v>#N/A</v>
      </c>
      <c r="DO24" s="1" t="e">
        <f>IF(OR(ISNA($A24),$AK24&lt;100),NA(),IF($CA24=0,0,FLOOR((DM24-_xlfn.XLOOKUP(_xlfn.AGGREGATE(5,6,$CA$3:$CA1975),$CA$3:$CA$2000,DM$3:DM$2000,1,1))/_xlfn.XLOOKUP($CA24,$CA$3:$CA$2000,$CA$3:$CA$2000,1,1), 1)))</f>
        <v>#N/A</v>
      </c>
      <c r="DP24" s="1" t="e">
        <f t="shared" si="64"/>
        <v>#N/A</v>
      </c>
      <c r="DQ24" s="1" t="e" cm="1">
        <f t="array" ref="DQ24">IFERROR(IF(OR(ISNA($A24),$AK24&lt;100,INDEX(International!AE$3:AE$2000,_xlfn.XMATCH(100,International!AE$3:AE$2000,1,1)+$CA24)=""),NA(),INDEX(International!AE$3:AE$2000,_xlfn.XMATCH(100,International!AE$3:AE$2000,1,1)+$CA24)), NA())</f>
        <v>#N/A</v>
      </c>
      <c r="DR24" s="1" t="e">
        <f t="shared" si="19"/>
        <v>#N/A</v>
      </c>
      <c r="DS24" s="1" t="e">
        <f>IF(OR(ISNA($A24),$AK24&lt;100),NA(),IF($CA24=0,0,FLOOR((DQ24-_xlfn.XLOOKUP(_xlfn.AGGREGATE(5,6,$CA$3:$CA1975),$CA$3:$CA$2000,DQ$3:DQ$2000,1,1))/_xlfn.XLOOKUP($CA24,$CA$3:$CA$2000,$CA$3:$CA$2000,1,1), 1)))</f>
        <v>#N/A</v>
      </c>
      <c r="DT24" s="1" t="e">
        <f t="shared" si="65"/>
        <v>#N/A</v>
      </c>
      <c r="DU24" s="1">
        <f t="shared" si="20"/>
        <v>21</v>
      </c>
      <c r="DV24" s="1" cm="1">
        <f t="array" ref="DV24">IFERROR(IF(ISNA($A24),NA(),INDEX(B$3:B$2000,_xlfn.XMATCH(Configuration!$B$12,B$3:B$2000,1,1)+ROW()-ROW($A$3))-0), NA())</f>
        <v>106</v>
      </c>
      <c r="DW24" s="1" cm="1">
        <f t="array" ref="DW24">IFERROR(IF(ISNA($A24),NA(),INDEX(F$3:F$2000,_xlfn.XMATCH(Configuration!$B$12,F$3:F$2000,1,1)+ROW()-ROW($A$3))-0), NA())</f>
        <v>2493</v>
      </c>
      <c r="DX24" s="1" t="e" cm="1">
        <f t="array" ref="DX24">IFERROR(IF(ISNA($A24),NA(),INDEX(J$3:J$2000,_xlfn.XMATCH(Configuration!$B$12,J$3:J$2000,1,1)+ROW()-ROW($A$3))-0), NA())</f>
        <v>#N/A</v>
      </c>
      <c r="DY24" s="1" cm="1">
        <f t="array" ref="DY24">IFERROR(IF(ISNA($A24),NA(),INDEX(N$3:N$2000,_xlfn.XMATCH(Configuration!$B$12,N$3:N$2000,1,1)+ROW()-ROW($A$3))-0), NA())</f>
        <v>953</v>
      </c>
      <c r="DZ24" s="1" cm="1">
        <f t="array" ref="DZ24">IFERROR(IF(ISNA($A24),NA(),INDEX(R$3:R$2000,_xlfn.XMATCH(Configuration!$B$12,R$3:R$2000,1,1)+ROW()-ROW($A$3))-0), NA())</f>
        <v>429</v>
      </c>
      <c r="EA24" s="1" cm="1">
        <f t="array" ref="EA24">IFERROR(IF(ISNA($A24),NA(),INDEX(V$3:V$2000,_xlfn.XMATCH(Configuration!$B$12,V$3:V$2000,1,1)+ROW()-ROW($A$3))-0), NA())</f>
        <v>219</v>
      </c>
      <c r="EB24" s="1" cm="1">
        <f t="array" ref="EB24">IFERROR(IF(ISNA($A24),NA(),INDEX(Z$3:Z$2000,_xlfn.XMATCH(Configuration!$B$12,Z$3:Z$2000,1,1)+ROW()-ROW($A$3))-0), NA())</f>
        <v>1212</v>
      </c>
      <c r="EC24" s="1" cm="1">
        <f t="array" ref="EC24">IFERROR(IF(ISNA($A24),NA(),INDEX(AD$3:AD$2000,_xlfn.XMATCH(Configuration!$B$12,AD$3:AD$2000,1,1)+ROW()-ROW($A$3))-0), NA())</f>
        <v>517</v>
      </c>
      <c r="ED24" s="1">
        <f t="shared" si="21"/>
        <v>21</v>
      </c>
      <c r="EE24" s="1" t="e">
        <f t="shared" ca="1" si="66"/>
        <v>#N/A</v>
      </c>
      <c r="EF24" s="1">
        <f t="shared" ca="1" si="67"/>
        <v>144814</v>
      </c>
      <c r="EG24" s="1">
        <f t="shared" ca="1" si="68"/>
        <v>12800</v>
      </c>
      <c r="EH24" s="1">
        <f t="shared" ca="1" si="69"/>
        <v>3804</v>
      </c>
      <c r="EI24" s="1">
        <f t="shared" ca="1" si="70"/>
        <v>1836</v>
      </c>
      <c r="EJ24" s="1">
        <f t="shared" ca="1" si="71"/>
        <v>1130</v>
      </c>
      <c r="EK24" s="1">
        <f t="shared" ca="1" si="72"/>
        <v>800</v>
      </c>
      <c r="EL24" s="1" cm="1">
        <f t="array" aca="1" ref="EL24" ca="1">IFERROR(IF(ISNA($ED24),NA(),IF(FLOOR((2^(($ED24+LOOKUP(2, 1/(ISNA(EP$3:EP$2000)+ISBLANK(EP$3:EP$300)-1),EP$3:EP$2000)*LOG(100)/LOG(2))/LOOKUP(2, 1/(ISNA(EP$3:EP$2000)+ISBLANK(EP$3:EP$300)-1),EP$3:EP$2000))),2)&gt;_xlfn.AGGREGATE(4,6,$EN$3:$GC$2000)+2000,NA(),FLOOR((2^(($ED24+LOOKUP(2, 1/(ISNA(EP$3:EP$2000)+ISBLANK(EP$3:EP$300)-1),EP$3:EP$2000)*LOG(100)/LOG(2))/LOOKUP(2, 1/(ISNA(EP$3:EP$2000)+ISBLANK(EP$3:EP$300)-1),EP$3:EP$2000))),2))),NA())</f>
        <v>310</v>
      </c>
      <c r="EM24" s="1" cm="1">
        <f t="array" ref="EM24">IF(ISNA($ED24),NA(),FLOOR(EN$3+(LOOKUP(2, 1/(ISNA(EN$3:EN$2000)+ISBLANK(EN$3:EN$300)-1),EN$3:EN$2000)-EN$3)/LOOKUP(2, 1/(ISNA(EN$3:EN$2000)+ISBLANK(EN$3:EN$300)-1),ED$3:ED$2000)*ED24, 1))</f>
        <v>1985</v>
      </c>
      <c r="EN24" s="1" cm="1">
        <f t="array" ref="EN24">IFERROR(IF(ISNA($A24),NA(),INDEX(AK$3:AK$2000,_xlfn.XMATCH(100,AK$3:AK$2000,1,1)+ROW()-ROW($A$3))-0), NA())</f>
        <v>4561</v>
      </c>
      <c r="EO24" s="1" cm="1">
        <f t="array" aca="1" ref="EO24" ca="1">IFERROR(IF(ISNA($A24),NA(),INDEX(BD$3:BD$2000,_xlfn.XMATCH(100,AK$3:AK$2000,1,1)+ROW()-ROW($A$3))-0), NA())</f>
        <v>357.42857142857144</v>
      </c>
      <c r="EP24" s="1">
        <f t="shared" si="73"/>
        <v>3.810368301133789</v>
      </c>
      <c r="EQ24" s="1">
        <f t="shared" si="74"/>
        <v>211</v>
      </c>
      <c r="ER24" s="1">
        <f t="shared" si="75"/>
        <v>9.8805858746028132</v>
      </c>
      <c r="ES24" s="1" cm="1">
        <f t="array" ref="ES24">IFERROR(IF(OR(ISNA($A24),INDEX(International!C$3:C$2000,_xlfn.XMATCH(100,International!C$3:C$2000,1,1)+ROW()-ROW($A$3))=""),NA(),INDEX(International!C$3:C$2000,_xlfn.XMATCH(100,International!C$3:C$2000,1,1)+ROW()-ROW($A$3))), NA())</f>
        <v>7284</v>
      </c>
      <c r="ET24" s="1" cm="1">
        <f t="array" aca="1" ref="ET24" ca="1">IFERROR(IF(ISNA($A24),NA(),INDEX(International!E$3:E$2000,_xlfn.XMATCH(100,International!C$3:C$2000,1,1)+ROW()-ROW($A$3))-0), NA())</f>
        <v>718.14285714285711</v>
      </c>
      <c r="EU24" s="1">
        <f t="shared" si="76"/>
        <v>3.3944007487093009</v>
      </c>
      <c r="EV24" s="1">
        <f t="shared" si="77"/>
        <v>341</v>
      </c>
      <c r="EW24" s="1">
        <f t="shared" si="78"/>
        <v>4.457492768729459</v>
      </c>
      <c r="EX24" s="1" cm="1">
        <f t="array" ref="EX24">IFERROR(IF(OR(ISNA($A24),INDEX(International!G$3:G$2000,_xlfn.XMATCH(100,International!G$3:G$2000,1,1)+ROW()-ROW($A$3))=""),NA(),INDEX(International!G$3:G$2000,_xlfn.XMATCH(100,International!G$3:G$2000,1,1)+ROW()-ROW($A$3))-0), NA())</f>
        <v>2860</v>
      </c>
      <c r="EY24" s="1" cm="1">
        <f t="array" aca="1" ref="EY24" ca="1">IFERROR(IF(ISNA($A24),NA(),INDEX(International!I$3:I$2000,_xlfn.XMATCH(100,International!G$3:G$2000,1,1)+ROW()-ROW($A$3))-0), NA())</f>
        <v>181.28571428571428</v>
      </c>
      <c r="EZ24" s="1">
        <f t="shared" si="79"/>
        <v>4.3406875504789184</v>
      </c>
      <c r="FA24" s="1">
        <f t="shared" si="80"/>
        <v>123</v>
      </c>
      <c r="FB24" s="1">
        <f t="shared" si="81"/>
        <v>6.6523592245350098</v>
      </c>
      <c r="FC24" s="1" cm="1">
        <f t="array" ref="FC24">IFERROR(IF(OR(ISNA($A24),INDEX(International!K$3:K$2000,_xlfn.XMATCH(100,International!K$3:K$2000,1,1)+ROW()-ROW($A$3))=""),NA(),INDEX(International!K$3:K$2000,_xlfn.XMATCH(100,International!K$3:K$2000,1,1)+ROW()-ROW($A$3))), NA())</f>
        <v>14282</v>
      </c>
      <c r="FD24" s="1" cm="1">
        <f t="array" aca="1" ref="FD24" ca="1">IFERROR(IF(ISNA($A24),NA(),INDEX(International!M$3:M$2000,_xlfn.XMATCH(100,International!K$3:K$2000,1,1)+ROW()-ROW($A$3))-0), NA())</f>
        <v>1401.8571428571429</v>
      </c>
      <c r="FE24" s="1">
        <f t="shared" si="82"/>
        <v>2.9337581659415668</v>
      </c>
      <c r="FF24" s="1">
        <f t="shared" si="83"/>
        <v>675</v>
      </c>
      <c r="FG24" s="1">
        <f t="shared" si="84"/>
        <v>5.5741065471339564</v>
      </c>
      <c r="FH24" s="1" cm="1">
        <f t="array" ref="FH24">IFERROR(IF(OR(ISNA($A24),INDEX(International!O$3:O$2000,_xlfn.XMATCH(100,International!O$3:O$2000,1,1)+ROW()-ROW($A$3))=""),NA(),INDEX(International!O$3:O$2000,_xlfn.XMATCH(100,International!O$3:O$2000,1,1)+ROW()-ROW($A$3))-0), NA())</f>
        <v>24747</v>
      </c>
      <c r="FI24" s="1" cm="1">
        <f t="array" aca="1" ref="FI24" ca="1">IFERROR(IF(ISNA($A24),NA(),INDEX(International!Q$3:Q$2000,_xlfn.XMATCH(100,International!O$3:O$2000,1,1)+ROW()-ROW($A$3))-0), NA())</f>
        <v>2481.7142857142858</v>
      </c>
      <c r="FJ24" s="1">
        <f t="shared" si="85"/>
        <v>2.6411407266499203</v>
      </c>
      <c r="FK24" s="1">
        <f t="shared" si="86"/>
        <v>1171</v>
      </c>
      <c r="FL24" s="1">
        <f t="shared" si="87"/>
        <v>4.4224585279648156</v>
      </c>
      <c r="FM24" s="1" cm="1">
        <f t="array" ref="FM24">IFERROR(IF(OR(ISNA($A24),INDEX(International!S$3:S$2000,_xlfn.XMATCH(100,International!S$3:S$2000,1,1)+ROW()-ROW($A$3))=""),NA(),INDEX(International!S$3:S$2000,_xlfn.XMATCH(100,International!S$3:S$2000,1,1)+ROW()-ROW($A$3))-0), NA())</f>
        <v>7869</v>
      </c>
      <c r="FN24" s="1" cm="1">
        <f t="array" aca="1" ref="FN24" ca="1">IFERROR(IF(ISNA($A24),NA(),INDEX(International!U$3:U$2000,_xlfn.XMATCH(100,International!S$3:S$2000,1,1)+ROW()-ROW($A$3))-0), NA())</f>
        <v>254.42857142857142</v>
      </c>
      <c r="FO24" s="1">
        <f t="shared" si="88"/>
        <v>3.334334478792405</v>
      </c>
      <c r="FP24" s="1">
        <f t="shared" si="89"/>
        <v>369</v>
      </c>
      <c r="FQ24" s="1">
        <f t="shared" si="90"/>
        <v>47.497979650748242</v>
      </c>
      <c r="FR24" s="1" cm="1">
        <f t="array" ref="FR24">IFERROR(IF(OR(ISNA($A24),INDEX(International!W$3:W$2000,_xlfn.XMATCH(100,International!W$3:W$2000,1,1)+ROW()-ROW($A$3))=""),NA(),INDEX(International!W$3:W$2000,_xlfn.XMATCH(100,International!W$3:W$2000,1,1)+ROW()-ROW($A$3))-0), NA())</f>
        <v>432</v>
      </c>
      <c r="FS24" s="1" cm="1">
        <f t="array" aca="1" ref="FS24" ca="1">IFERROR(IF(ISNA($A24),NA(),INDEX(International!Y$3:Y$2000,_xlfn.XMATCH(100,International!W$3:W$2000,1,1)+ROW()-ROW($A$3))-0), NA())</f>
        <v>31.428571428571427</v>
      </c>
      <c r="FT24" s="1">
        <f t="shared" si="91"/>
        <v>9.9477444397721353</v>
      </c>
      <c r="FU24" s="1">
        <f t="shared" si="92"/>
        <v>15</v>
      </c>
      <c r="FV24" s="1">
        <f t="shared" si="93"/>
        <v>6.0178296287097126</v>
      </c>
      <c r="FW24" s="1" cm="1">
        <f t="array" ref="FW24">IFERROR(IF(OR(ISNA($A24),INDEX(International!AA$3:AA$2000,_xlfn.XMATCH(100,International!AA$3:AA$2000,1,1)+ROW()-ROW($A$3))=""),NA(),INDEX(International!AA$3:AA$2000,_xlfn.XMATCH(100,International!AA$3:AA$2000,1,1)+ROW()-ROW($A$3))-0), NA())</f>
        <v>11658</v>
      </c>
      <c r="FX24" s="1" cm="1">
        <f t="array" aca="1" ref="FX24" ca="1">IFERROR(IF(ISNA($A24),NA(),INDEX(International!AC$3:AC$2000,_xlfn.XMATCH(100,International!AA$3:AA$2000,1,1)+ROW()-ROW($A$3))-0), NA())</f>
        <v>1281.2857142857142</v>
      </c>
      <c r="FY24" s="1">
        <f t="shared" si="94"/>
        <v>3.0589162581048002</v>
      </c>
      <c r="FZ24" s="1">
        <f t="shared" si="95"/>
        <v>549</v>
      </c>
      <c r="GA24" s="1">
        <f t="shared" si="96"/>
        <v>3.4373287991691557</v>
      </c>
      <c r="GB24" s="1" cm="1">
        <f t="array" ref="GB24">IFERROR(IF(OR(ISNA($A24),INDEX(International!AE$3:AE$2000,_xlfn.XMATCH(100,International!AE$3:AE$2000,1,1)+ROW()-ROW($A$3))=""),NA(),INDEX(International!AE$3:AE$2000,_xlfn.XMATCH(100,International!AE$3:AE$2000,1,1)+ROW()-ROW($A$3))-0), NA())</f>
        <v>53925</v>
      </c>
      <c r="GC24" s="1" cm="1">
        <f t="array" aca="1" ref="GC24" ca="1">IFERROR(IF(ISNA($A24),NA(),INDEX(International!AG$3:AG$2000,_xlfn.XMATCH(100,International!AE$3:AE$2000,1,1)+ROW()-ROW($A$3))-0), NA())</f>
        <v>6784</v>
      </c>
      <c r="GD24" s="1">
        <f t="shared" si="97"/>
        <v>2.3140979186153268</v>
      </c>
      <c r="GE24" s="1">
        <f t="shared" si="98"/>
        <v>2562</v>
      </c>
      <c r="GF24" s="1">
        <f t="shared" si="99"/>
        <v>3.3558998074504385</v>
      </c>
    </row>
    <row r="25" spans="1:188" x14ac:dyDescent="0.2">
      <c r="A25" s="4">
        <f>IF(OR(Daily!$A25="",Daily!$B25="*"),NA(),Daily!A25)</f>
        <v>43876</v>
      </c>
      <c r="B25" s="1">
        <f>IF(_xlfn.IFNA($A25,"")="","",Daily!C25+IF(ROW()&gt;ROW($A$3),B24,0))</f>
        <v>0</v>
      </c>
      <c r="C25" s="1">
        <f>IF(_xlfn.IFNA($A25,"")="","",Daily!D25+IF(ROW()&gt;ROW($A$3),C24,0))</f>
        <v>0</v>
      </c>
      <c r="D25" s="1">
        <f>IF(_xlfn.IFNA($A25,"")="","",Daily!E25+IF(ROW()&gt;ROW($A$3),D24,0))</f>
        <v>0</v>
      </c>
      <c r="E25" s="1">
        <f t="shared" si="22"/>
        <v>0</v>
      </c>
      <c r="F25" s="1">
        <f>IF(_xlfn.IFNA($A25,"")="","",Daily!F25+IF(ROW()&gt;ROW($A$3),F24,0))</f>
        <v>4</v>
      </c>
      <c r="G25" s="1">
        <f>IF(_xlfn.IFNA($A25,"")="","",Daily!G25+IF(ROW()&gt;ROW($A$3),G24,0))</f>
        <v>4</v>
      </c>
      <c r="H25" s="1">
        <f>IF(_xlfn.IFNA($A25,"")="","",Daily!H25+IF(ROW()&gt;ROW($A$3),H24,0))</f>
        <v>2</v>
      </c>
      <c r="I25" s="1">
        <f t="shared" si="23"/>
        <v>-2</v>
      </c>
      <c r="J25" s="1">
        <f>IF(_xlfn.IFNA($A25,"")="","",Daily!I25+IF(ROW()&gt;ROW($A$3),J24,0))</f>
        <v>1</v>
      </c>
      <c r="K25" s="1">
        <f>IF(_xlfn.IFNA($A25,"")="","",Daily!J25+IF(ROW()&gt;ROW($A$3),K24,0))</f>
        <v>0</v>
      </c>
      <c r="L25" s="1">
        <f>IF(_xlfn.IFNA($A25,"")="","",Daily!K25+IF(ROW()&gt;ROW($A$3),L24,0))</f>
        <v>0</v>
      </c>
      <c r="M25" s="1">
        <f t="shared" si="24"/>
        <v>1</v>
      </c>
      <c r="N25" s="1">
        <f>IF(_xlfn.IFNA($A25,"")="","",Daily!L25+IF(ROW()&gt;ROW($A$3),N24,0))</f>
        <v>5</v>
      </c>
      <c r="O25" s="1">
        <f>IF(_xlfn.IFNA($A25,"")="","",Daily!M25+IF(ROW()&gt;ROW($A$3),O24,0))</f>
        <v>0</v>
      </c>
      <c r="P25" s="1">
        <f>IF(_xlfn.IFNA($A25,"")="","",Daily!N25+IF(ROW()&gt;ROW($A$3),P24,0))</f>
        <v>0</v>
      </c>
      <c r="Q25" s="1">
        <f t="shared" si="25"/>
        <v>5</v>
      </c>
      <c r="R25" s="1">
        <f>IF(_xlfn.IFNA($A25,"")="","",Daily!O25+IF(ROW()&gt;ROW($A$3),R24,0))</f>
        <v>2</v>
      </c>
      <c r="S25" s="1">
        <f>IF(_xlfn.IFNA($A25,"")="","",Daily!P25+IF(ROW()&gt;ROW($A$3),S24,0))</f>
        <v>2</v>
      </c>
      <c r="T25" s="1">
        <f>IF(_xlfn.IFNA($A25,"")="","",Daily!Q25+IF(ROW()&gt;ROW($A$3),T24,0))</f>
        <v>0</v>
      </c>
      <c r="U25" s="1">
        <f t="shared" si="26"/>
        <v>0</v>
      </c>
      <c r="V25" s="1">
        <f>IF(_xlfn.IFNA($A25,"")="","",Daily!R25+IF(ROW()&gt;ROW($A$3),V24,0))</f>
        <v>0</v>
      </c>
      <c r="W25" s="1">
        <f>IF(_xlfn.IFNA($A25,"")="","",Daily!S25+IF(ROW()&gt;ROW($A$3),W24,0))</f>
        <v>0</v>
      </c>
      <c r="X25" s="1">
        <f>IF(_xlfn.IFNA($A25,"")="","",Daily!T25+IF(ROW()&gt;ROW($A$3),X24,0))</f>
        <v>0</v>
      </c>
      <c r="Y25" s="1">
        <f t="shared" si="27"/>
        <v>0</v>
      </c>
      <c r="Z25" s="1">
        <f>IF(_xlfn.IFNA($A25,"")="","",Daily!U25+IF(ROW()&gt;ROW($A$3),Z24,0))</f>
        <v>4</v>
      </c>
      <c r="AA25" s="1">
        <f>IF(_xlfn.IFNA($A25,"")="","",Daily!V25+IF(ROW()&gt;ROW($A$3),AA24,0))</f>
        <v>0</v>
      </c>
      <c r="AB25" s="1">
        <f>IF(_xlfn.IFNA($A25,"")="","",Daily!W25+IF(ROW()&gt;ROW($A$3),AB24,0))</f>
        <v>0</v>
      </c>
      <c r="AC25" s="1">
        <f t="shared" si="28"/>
        <v>4</v>
      </c>
      <c r="AD25" s="1">
        <f>IF(_xlfn.IFNA($A25,"")="","",Daily!X25+IF(ROW()&gt;ROW($A$3),AD24,0))</f>
        <v>0</v>
      </c>
      <c r="AE25" s="1">
        <f>IF(_xlfn.IFNA($A25,"")="","",Daily!Y25+IF(ROW()&gt;ROW($A$3),AE24,0))</f>
        <v>0</v>
      </c>
      <c r="AF25" s="1">
        <f>IF(_xlfn.IFNA($A25,"")="","",Daily!Z25+IF(ROW()&gt;ROW($A$3),AF24,0))</f>
        <v>0</v>
      </c>
      <c r="AG25" s="1">
        <f t="shared" si="29"/>
        <v>0</v>
      </c>
      <c r="AH25" s="1">
        <f>IF(_xlfn.IFNA($A25,"")="","",Daily!C25+Daily!F25+Daily!I25+Daily!O25+Daily!L25+Daily!R25+Daily!X25+Daily!U25)</f>
        <v>0</v>
      </c>
      <c r="AI25" s="1">
        <f>IF(_xlfn.IFNA($A25,"")="","",Daily!D25+Daily!G25+Daily!J25+Daily!P25+Daily!M25+Daily!S25+Daily!Y25+Daily!V25+Daily!AA25)</f>
        <v>0</v>
      </c>
      <c r="AJ25" s="1">
        <f>IF(_xlfn.IFNA($A25,"")="","",Daily!E25+Daily!H25+Daily!K25+Daily!Q25+Daily!N25+Daily!T25+Daily!Z25+Daily!W25)</f>
        <v>0</v>
      </c>
      <c r="AK25" s="1">
        <f t="shared" si="30"/>
        <v>16</v>
      </c>
      <c r="AL25" s="1">
        <f t="shared" si="31"/>
        <v>6</v>
      </c>
      <c r="AM25" s="1">
        <f t="shared" si="32"/>
        <v>2</v>
      </c>
      <c r="AN25" s="7">
        <f t="shared" si="33"/>
        <v>0</v>
      </c>
      <c r="AO25" s="1">
        <f t="shared" si="34"/>
        <v>8</v>
      </c>
      <c r="AP25" s="1">
        <f t="shared" si="35"/>
        <v>12</v>
      </c>
      <c r="AQ25" s="1">
        <f t="shared" si="36"/>
        <v>2</v>
      </c>
      <c r="AR25" s="1">
        <f t="shared" si="37"/>
        <v>0</v>
      </c>
      <c r="AS25" s="1">
        <f t="shared" si="38"/>
        <v>10</v>
      </c>
      <c r="AT25" s="10">
        <f t="shared" si="39"/>
        <v>0.25</v>
      </c>
      <c r="AU25" s="10">
        <f t="shared" si="40"/>
        <v>0.75</v>
      </c>
      <c r="AV25" s="10">
        <f t="shared" si="41"/>
        <v>0</v>
      </c>
      <c r="AW25" s="10">
        <f t="shared" si="42"/>
        <v>0.25</v>
      </c>
      <c r="AX25" s="10">
        <f t="shared" si="43"/>
        <v>6.25E-2</v>
      </c>
      <c r="AY25" s="10">
        <f t="shared" si="44"/>
        <v>0.3125</v>
      </c>
      <c r="AZ25" s="10">
        <f t="shared" si="45"/>
        <v>0.125</v>
      </c>
      <c r="BA25" s="10">
        <f t="shared" si="46"/>
        <v>0</v>
      </c>
      <c r="BB25" s="10">
        <f t="shared" si="47"/>
        <v>0.25</v>
      </c>
      <c r="BC25" s="10">
        <f t="shared" si="48"/>
        <v>0</v>
      </c>
      <c r="BD25" s="8">
        <f t="shared" ca="1" si="49"/>
        <v>0</v>
      </c>
      <c r="BE25" s="9">
        <f t="shared" ca="1" si="50"/>
        <v>0</v>
      </c>
      <c r="BF25" s="10">
        <f t="shared" si="51"/>
        <v>0</v>
      </c>
      <c r="BG25" s="10">
        <f t="shared" si="52"/>
        <v>0</v>
      </c>
      <c r="BH25" s="1">
        <f t="shared" si="53"/>
        <v>16</v>
      </c>
      <c r="BI25" s="1">
        <f t="shared" si="54"/>
        <v>17</v>
      </c>
      <c r="BJ25" s="8">
        <f>IF(_xlfn.IFNA($A25,"")="","",AK25/(Configuration!$B$1/1000000))</f>
        <v>0.63080786775113051</v>
      </c>
      <c r="BK25" s="1">
        <f>IF(OR(_xlfn.IFNA($A25,"")="", ROW()&lt;=ROW($A$3),MAX(International!$C$3:$C$2000)&lt;$AK25),"",$A25-_xlfn.XLOOKUP($AK25,International!$C$3:$C$2000,International!$A$3:$A$2000,NA(),1,1))</f>
        <v>-18</v>
      </c>
      <c r="BL25" s="1">
        <f>IF(OR(_xlfn.IFNA($A25,"")="", ROW()&lt;=ROW($A$3),MAX(International!$D$3:$D$2000)&lt;$BJ25),"",$A25-_xlfn.XLOOKUP($BJ25,International!$D$3:$D$2000,International!$A$3:$A$2000,NA(),1,1))</f>
        <v>-16</v>
      </c>
      <c r="BM25" s="1">
        <f>IF(OR(_xlfn.IFNA($A25,"")="", ROW()&lt;=ROW($A$3),MAX(International!$G$3:$G$2000)&lt;$AK25),"",$A25-_xlfn.XLOOKUP($AK25,International!$G$3:$G$2000,International!$A$3:$A$2000,NA(),1,1))</f>
        <v>-20</v>
      </c>
      <c r="BN25" s="1">
        <f>IF(OR(_xlfn.IFNA($A25,"")="", ROW()&lt;=ROW($A$3),MAX(International!$H$3:$H$2000)&lt;$BJ25),"",$A25-_xlfn.XLOOKUP($BJ25,International!$H$3:$H$2000,International!$A$3:$A$2000,NA(),1,1))</f>
        <v>-15</v>
      </c>
      <c r="BO25" s="1">
        <f>IF(OR(_xlfn.IFNA($A25,"")="", ROW()&lt;=ROW($A$3),MAX(International!$K$3:$K$2000)&lt;$AK25),"",$A25-_xlfn.XLOOKUP($AK25,International!$K$3:$K$2000,International!$A$3:$A$2000,NA(),1,1))</f>
        <v>-11</v>
      </c>
      <c r="BP25" s="1">
        <f>IF(OR(_xlfn.IFNA($A25,"")="", ROW()&lt;=ROW($A$3),MAX(International!$L$3:$L$2000)&lt;$BJ25),"",$A25-_xlfn.XLOOKUP($BJ25,International!$L$3:$L$2000,International!$A$3:$A$2000,NA(),1,1))</f>
        <v>-13</v>
      </c>
      <c r="BQ25" s="1">
        <f>IF(OR(_xlfn.IFNA($A25,"")="", ROW()&lt;=ROW($A$3),MAX(International!$O$3:$O$2000)&lt;$AK25),"",$A25-_xlfn.XLOOKUP($AK25,International!$O$3:$O$2000,International!$A$3:$A$2000,NA(),1,1))</f>
        <v>-6</v>
      </c>
      <c r="BR25" s="1">
        <f>IF(OR(_xlfn.IFNA($A25,"")="", ROW()&lt;=ROW($A$3),MAX(International!$P$3:$P$2000)&lt;$BJ25),"",$A25-_xlfn.XLOOKUP($BJ25,International!$P$3:$P$2000,International!$A$3:$A$2000,NA(),1,1))</f>
        <v>-7</v>
      </c>
      <c r="BS25" s="1">
        <f>IF(OR(_xlfn.IFNA($A25,"")="", ROW()&lt;=ROW($A$3),MAX(International!$S$3:$S$2000)&lt;$AK25),"",$A25-_xlfn.XLOOKUP($AK25,International!$S$3:$S$2000,International!$A$3:$A$2000,NA(),1,1))</f>
        <v>11</v>
      </c>
      <c r="BT25" s="1">
        <f>IF(OR(_xlfn.IFNA($A25,"")="", ROW()&lt;=ROW($A$3),MAX(International!$T$3:$T$2000)&lt;$BJ25),"",$A25-_xlfn.XLOOKUP($BJ25,International!$T$3:$T$2000,International!$A$3:$A$2000,NA(),1,1))</f>
        <v>-5</v>
      </c>
      <c r="BU25" s="1">
        <f>IF(OR(_xlfn.IFNA($A25,"")="", ROW()&lt;=ROW($A$3),MAX(International!$W$3:$W$2000)&lt;$AK25),"",$A25-_xlfn.XLOOKUP($AK25,International!$W$3:$W$2000,International!$A$3:$A$2000,NA(),1,1))</f>
        <v>14</v>
      </c>
      <c r="BV25" s="1">
        <f>IF(OR(_xlfn.IFNA($A25,"")="", ROW()&lt;=ROW($A$3),MAX(International!$X$3:$X$2000)&lt;$BJ25),"",$A25-_xlfn.XLOOKUP($BJ25,International!$X$3:$X$2000,International!$A$3:$A$2000,NA(),1,1))</f>
        <v>20</v>
      </c>
      <c r="BW25" s="1">
        <f>IF(OR(_xlfn.IFNA($A25,"")="", ROW()&lt;=ROW($A$3),MAX(International!$AA$3:$AA$2000)&lt;$AK25),"",$A25-_xlfn.XLOOKUP($AK25,International!$AA$3:$AA$2000,International!$A$3:$A$2000,NA(),1,1))</f>
        <v>-13</v>
      </c>
      <c r="BX25" s="1">
        <f>IF(OR(_xlfn.IFNA($A25,"")="", ROW()&lt;=ROW($A$3),MAX(International!$AB$3:$AB$2000)&lt;$BJ25),"",$A25-_xlfn.XLOOKUP($BJ25,International!$AB$3:$AB$2000,International!$A$3:$A$2000,NA(),1,1))</f>
        <v>-16</v>
      </c>
      <c r="BY25" s="1">
        <f>IF(OR(_xlfn.IFNA($A25,"")="", ROW()&lt;=ROW($A$3),MAX(International!$AE$3:$AE$2000)&lt;$AK25),"",$A25-_xlfn.XLOOKUP($AK25,International!$AE$3:$AE$2000,International!$A$3:$A$2000,NA(),1,1))</f>
        <v>-9</v>
      </c>
      <c r="BZ25" s="1">
        <f>IF(OR(_xlfn.IFNA($A25,"")="", ROW()&lt;=ROW($A$3),MAX(International!$AF$3:$AF$2000)&lt;$BJ25),"",$A25-_xlfn.XLOOKUP($BJ25,International!$AF$3:$AF$2000,International!$A$3:$A$2000,NA(),1,1))</f>
        <v>-19</v>
      </c>
      <c r="CA25" s="1" t="e">
        <f t="shared" si="55"/>
        <v>#N/A</v>
      </c>
      <c r="CB25" s="1" t="e">
        <f t="shared" si="0"/>
        <v>#N/A</v>
      </c>
      <c r="CC25" s="1" t="e">
        <f t="shared" si="1"/>
        <v>#N/A</v>
      </c>
      <c r="CD25" s="1" t="e">
        <f t="shared" si="2"/>
        <v>#N/A</v>
      </c>
      <c r="CE25" s="1" t="e">
        <f t="shared" si="3"/>
        <v>#N/A</v>
      </c>
      <c r="CF25" s="1" t="e">
        <f t="shared" si="4"/>
        <v>#N/A</v>
      </c>
      <c r="CG25" s="1" t="e">
        <f t="shared" si="5"/>
        <v>#N/A</v>
      </c>
      <c r="CH25" s="1" t="e">
        <f t="shared" si="6"/>
        <v>#N/A</v>
      </c>
      <c r="CI25" s="1" t="e">
        <f t="shared" si="7"/>
        <v>#N/A</v>
      </c>
      <c r="CJ25" s="1" t="e">
        <f t="shared" si="8"/>
        <v>#N/A</v>
      </c>
      <c r="CK25" s="1" t="e">
        <f t="shared" si="56"/>
        <v>#N/A</v>
      </c>
      <c r="CL25" s="1" t="e">
        <f t="shared" si="9"/>
        <v>#N/A</v>
      </c>
      <c r="CM25" s="1" t="e">
        <f>IF(OR(ISNA($A25),$AK25&lt;100),NA(),IF($CA25=0,0,FLOOR((CK25-_xlfn.XLOOKUP(_xlfn.AGGREGATE(5,6,$CA$3:$CA1976),$CA$3:$CA$2000,CK$3:CK$2000,1,1))/_xlfn.XLOOKUP($CA25,$CA$3:$CA$2000,$CA$3:$CA$2000,1,1), 1)))</f>
        <v>#N/A</v>
      </c>
      <c r="CN25" s="1" t="e">
        <f t="shared" si="57"/>
        <v>#N/A</v>
      </c>
      <c r="CO25" s="1" t="e" cm="1">
        <f t="array" ref="CO25">IFERROR(IF(OR(ISNA($A25),$AK25&lt;100,INDEX(International!C$3:C$2000,_xlfn.XMATCH(100,International!C$3:C$2000,1,1)+$CA25)=""),NA(),INDEX(International!C$3:C$2000,_xlfn.XMATCH(100,International!C$3:C$2000,1,1)+$CA25)), NA())</f>
        <v>#N/A</v>
      </c>
      <c r="CP25" s="1" t="e">
        <f t="shared" si="11"/>
        <v>#N/A</v>
      </c>
      <c r="CQ25" s="1" t="e">
        <f>IF(OR(ISNA($A25),$AK25&lt;100),NA(),IF($CA25=0,0,FLOOR((CO25-_xlfn.XLOOKUP(_xlfn.AGGREGATE(5,6,$CA$3:$CA1976),$CA$3:$CA$2000,CO$3:CO$2000,1,1))/_xlfn.XLOOKUP($CA25,$CA$3:$CA$2000,$CA$3:$CA$2000,1,1), 1)))</f>
        <v>#N/A</v>
      </c>
      <c r="CR25" s="1" t="e">
        <f t="shared" si="58"/>
        <v>#N/A</v>
      </c>
      <c r="CS25" s="1" t="e" cm="1">
        <f t="array" ref="CS25">IFERROR(IF(OR(ISNA($A25),$AK25&lt;100,INDEX(International!G$3:G$2000,_xlfn.XMATCH(100,International!G$3:G$2000,1,1)+$CA25)=""),NA(),INDEX(International!G$3:G$2000,_xlfn.XMATCH(100,International!G$3:G$2000,1,1)+$CA25)), NA())</f>
        <v>#N/A</v>
      </c>
      <c r="CT25" s="1" t="e">
        <f t="shared" si="13"/>
        <v>#N/A</v>
      </c>
      <c r="CU25" s="1" t="e">
        <f>IF(OR(ISNA($A25),$AK25&lt;100),NA(),IF($CA25=0,0,FLOOR((CS25-_xlfn.XLOOKUP(_xlfn.AGGREGATE(5,6,$CA$3:$CA1976),$CA$3:$CA$2000,CS$3:CS$2000,1,1))/_xlfn.XLOOKUP($CA25,$CA$3:$CA$2000,$CA$3:$CA$2000,1,1), 1)))</f>
        <v>#N/A</v>
      </c>
      <c r="CV25" s="1" t="e">
        <f t="shared" si="59"/>
        <v>#N/A</v>
      </c>
      <c r="CW25" s="1" t="e" cm="1">
        <f t="array" ref="CW25">IFERROR(IF(OR(ISNA($A25),$AK25&lt;100,INDEX(International!K$3:K$2000,_xlfn.XMATCH(100,International!K$3:K$2000,1,1)+$CA25)=""),NA(),INDEX(International!K$3:K$2000,_xlfn.XMATCH(100,International!K$3:K$2000,1,1)+$CA25)), NA())</f>
        <v>#N/A</v>
      </c>
      <c r="CX25" s="1" t="e">
        <f t="shared" si="14"/>
        <v>#N/A</v>
      </c>
      <c r="CY25" s="1" t="e">
        <f>IF(OR(ISNA($A25),$AK25&lt;100),NA(),IF($CA25=0,0,FLOOR((CW25-_xlfn.XLOOKUP(_xlfn.AGGREGATE(5,6,$CA$3:$CA1976),$CA$3:$CA$2000,CW$3:CW$2000,1,1))/_xlfn.XLOOKUP($CA25,$CA$3:$CA$2000,$CA$3:$CA$2000,1,1), 1)))</f>
        <v>#N/A</v>
      </c>
      <c r="CZ25" s="1" t="e">
        <f t="shared" si="60"/>
        <v>#N/A</v>
      </c>
      <c r="DA25" s="1" t="e" cm="1">
        <f t="array" ref="DA25">IFERROR(IF(OR(ISNA($A25),$AK25&lt;100,INDEX(International!O$3:O$2000,_xlfn.XMATCH(100,International!O$3:O$2000,1,1)+$CA25)=""),NA(),INDEX(International!O$3:O$2000,_xlfn.XMATCH(100,International!O$3:O$2000,1,1)+$CA25)), NA())</f>
        <v>#N/A</v>
      </c>
      <c r="DB25" s="1" t="e">
        <f t="shared" si="15"/>
        <v>#N/A</v>
      </c>
      <c r="DC25" s="1" t="e">
        <f>IF(OR(ISNA($A25),$AK25&lt;100),NA(),IF($CA25=0,0,FLOOR((DA25-_xlfn.XLOOKUP(_xlfn.AGGREGATE(5,6,$CA$3:$CA1976),$CA$3:$CA$2000,DA$3:DA$2000,1,1))/_xlfn.XLOOKUP($CA25,$CA$3:$CA$2000,$CA$3:$CA$2000,1,1), 1)))</f>
        <v>#N/A</v>
      </c>
      <c r="DD25" s="1" t="e">
        <f t="shared" si="61"/>
        <v>#N/A</v>
      </c>
      <c r="DE25" s="1" t="e" cm="1">
        <f t="array" ref="DE25">IFERROR(IF(OR(ISNA($A25),$AK25&lt;100,INDEX(International!S$3:S$2000,_xlfn.XMATCH(100,International!S$3:S$2000,1,1)+$CA25)=""),NA(),INDEX(International!S$3:S$2000,_xlfn.XMATCH(100,International!S$3:S$2000,1,1)+$CA25)), NA())</f>
        <v>#N/A</v>
      </c>
      <c r="DF25" s="1" t="e">
        <f t="shared" si="16"/>
        <v>#N/A</v>
      </c>
      <c r="DG25" s="1" t="e">
        <f>IF(OR(ISNA($A25),$AK25&lt;100),NA(),IF($CA25=0,0,FLOOR((DE25-_xlfn.XLOOKUP(_xlfn.AGGREGATE(5,6,$CA$3:$CA1976),$CA$3:$CA$2000,DE$3:DE$2000,1,1))/_xlfn.XLOOKUP($CA25,$CA$3:$CA$2000,$CA$3:$CA$2000,1,1), 1)))</f>
        <v>#N/A</v>
      </c>
      <c r="DH25" s="1" t="e">
        <f t="shared" si="62"/>
        <v>#N/A</v>
      </c>
      <c r="DI25" s="1" t="e" cm="1">
        <f t="array" ref="DI25">IFERROR(IF(OR(ISNA($A25),$AK25&lt;100,INDEX(International!W$3:W$2000,_xlfn.XMATCH(100,International!W$3:W$2000,1,1)+$CA25)=""),NA(),INDEX(International!W$3:W$2000,_xlfn.XMATCH(100,International!W$3:W$2000,1,1)+$CA25)), NA())</f>
        <v>#N/A</v>
      </c>
      <c r="DJ25" s="1" t="e">
        <f t="shared" si="17"/>
        <v>#N/A</v>
      </c>
      <c r="DK25" s="1" t="e">
        <f>IF(OR(ISNA($A25),$AK25&lt;100),NA(),IF($CA25=0,0,FLOOR((DI25-_xlfn.XLOOKUP(_xlfn.AGGREGATE(5,6,$CA$3:$CA1976),$CA$3:$CA$2000,DI$3:DI$2000,1,1))/_xlfn.XLOOKUP($CA25,$CA$3:$CA$2000,$CA$3:$CA$2000,1,1), 1)))</f>
        <v>#N/A</v>
      </c>
      <c r="DL25" s="1" t="e">
        <f t="shared" si="63"/>
        <v>#N/A</v>
      </c>
      <c r="DM25" s="1" t="e" cm="1">
        <f t="array" ref="DM25">IFERROR(IF(OR(ISNA($A25),$AK25&lt;100,INDEX(International!AA$3:AA$2000,_xlfn.XMATCH(100,International!AA$3:AA$2000,1,1)+$CA25)=""),NA(),INDEX(International!AA$3:AA$2000,_xlfn.XMATCH(100,International!AA$3:AA$2000,1,1)+$CA25)), NA())</f>
        <v>#N/A</v>
      </c>
      <c r="DN25" s="1" t="e">
        <f t="shared" si="18"/>
        <v>#N/A</v>
      </c>
      <c r="DO25" s="1" t="e">
        <f>IF(OR(ISNA($A25),$AK25&lt;100),NA(),IF($CA25=0,0,FLOOR((DM25-_xlfn.XLOOKUP(_xlfn.AGGREGATE(5,6,$CA$3:$CA1976),$CA$3:$CA$2000,DM$3:DM$2000,1,1))/_xlfn.XLOOKUP($CA25,$CA$3:$CA$2000,$CA$3:$CA$2000,1,1), 1)))</f>
        <v>#N/A</v>
      </c>
      <c r="DP25" s="1" t="e">
        <f t="shared" si="64"/>
        <v>#N/A</v>
      </c>
      <c r="DQ25" s="1" t="e" cm="1">
        <f t="array" ref="DQ25">IFERROR(IF(OR(ISNA($A25),$AK25&lt;100,INDEX(International!AE$3:AE$2000,_xlfn.XMATCH(100,International!AE$3:AE$2000,1,1)+$CA25)=""),NA(),INDEX(International!AE$3:AE$2000,_xlfn.XMATCH(100,International!AE$3:AE$2000,1,1)+$CA25)), NA())</f>
        <v>#N/A</v>
      </c>
      <c r="DR25" s="1" t="e">
        <f t="shared" si="19"/>
        <v>#N/A</v>
      </c>
      <c r="DS25" s="1" t="e">
        <f>IF(OR(ISNA($A25),$AK25&lt;100),NA(),IF($CA25=0,0,FLOOR((DQ25-_xlfn.XLOOKUP(_xlfn.AGGREGATE(5,6,$CA$3:$CA1976),$CA$3:$CA$2000,DQ$3:DQ$2000,1,1))/_xlfn.XLOOKUP($CA25,$CA$3:$CA$2000,$CA$3:$CA$2000,1,1), 1)))</f>
        <v>#N/A</v>
      </c>
      <c r="DT25" s="1" t="e">
        <f t="shared" si="65"/>
        <v>#N/A</v>
      </c>
      <c r="DU25" s="1">
        <f t="shared" si="20"/>
        <v>22</v>
      </c>
      <c r="DV25" s="1" cm="1">
        <f t="array" ref="DV25">IFERROR(IF(ISNA($A25),NA(),INDEX(B$3:B$2000,_xlfn.XMATCH(Configuration!$B$12,B$3:B$2000,1,1)+ROW()-ROW($A$3))-0), NA())</f>
        <v>106</v>
      </c>
      <c r="DW25" s="1" cm="1">
        <f t="array" ref="DW25">IFERROR(IF(ISNA($A25),NA(),INDEX(F$3:F$2000,_xlfn.XMATCH(Configuration!$B$12,F$3:F$2000,1,1)+ROW()-ROW($A$3))-0), NA())</f>
        <v>2580</v>
      </c>
      <c r="DX25" s="1" t="e" cm="1">
        <f t="array" ref="DX25">IFERROR(IF(ISNA($A25),NA(),INDEX(J$3:J$2000,_xlfn.XMATCH(Configuration!$B$12,J$3:J$2000,1,1)+ROW()-ROW($A$3))-0), NA())</f>
        <v>#N/A</v>
      </c>
      <c r="DY25" s="1" cm="1">
        <f t="array" ref="DY25">IFERROR(IF(ISNA($A25),NA(),INDEX(N$3:N$2000,_xlfn.XMATCH(Configuration!$B$12,N$3:N$2000,1,1)+ROW()-ROW($A$3))-0), NA())</f>
        <v>965</v>
      </c>
      <c r="DZ25" s="1" cm="1">
        <f t="array" ref="DZ25">IFERROR(IF(ISNA($A25),NA(),INDEX(R$3:R$2000,_xlfn.XMATCH(Configuration!$B$12,R$3:R$2000,1,1)+ROW()-ROW($A$3))-0), NA())</f>
        <v>431</v>
      </c>
      <c r="EA25" s="1" cm="1">
        <f t="array" ref="EA25">IFERROR(IF(ISNA($A25),NA(),INDEX(V$3:V$2000,_xlfn.XMATCH(Configuration!$B$12,V$3:V$2000,1,1)+ROW()-ROW($A$3))-0), NA())</f>
        <v>221</v>
      </c>
      <c r="EB25" s="1" cm="1">
        <f t="array" ref="EB25">IFERROR(IF(ISNA($A25),NA(),INDEX(Z$3:Z$2000,_xlfn.XMATCH(Configuration!$B$12,Z$3:Z$2000,1,1)+ROW()-ROW($A$3))-0), NA())</f>
        <v>1228</v>
      </c>
      <c r="EC25" s="1" cm="1">
        <f t="array" ref="EC25">IFERROR(IF(ISNA($A25),NA(),INDEX(AD$3:AD$2000,_xlfn.XMATCH(Configuration!$B$12,AD$3:AD$2000,1,1)+ROW()-ROW($A$3))-0), NA())</f>
        <v>523</v>
      </c>
      <c r="ED25" s="1">
        <f t="shared" si="21"/>
        <v>22</v>
      </c>
      <c r="EE25" s="1" t="e">
        <f t="shared" ca="1" si="66"/>
        <v>#N/A</v>
      </c>
      <c r="EF25" s="1">
        <f t="shared" ca="1" si="67"/>
        <v>204800</v>
      </c>
      <c r="EG25" s="1">
        <f t="shared" ca="1" si="68"/>
        <v>16126</v>
      </c>
      <c r="EH25" s="1">
        <f t="shared" ca="1" si="69"/>
        <v>4524</v>
      </c>
      <c r="EI25" s="1">
        <f t="shared" ca="1" si="70"/>
        <v>2110</v>
      </c>
      <c r="EJ25" s="1">
        <f t="shared" ca="1" si="71"/>
        <v>1268</v>
      </c>
      <c r="EK25" s="1">
        <f t="shared" ca="1" si="72"/>
        <v>882</v>
      </c>
      <c r="EL25" s="1" cm="1">
        <f t="array" aca="1" ref="EL25" ca="1">IFERROR(IF(ISNA($ED25),NA(),IF(FLOOR((2^(($ED25+LOOKUP(2, 1/(ISNA(EP$3:EP$2000)+ISBLANK(EP$3:EP$300)-1),EP$3:EP$2000)*LOG(100)/LOG(2))/LOOKUP(2, 1/(ISNA(EP$3:EP$2000)+ISBLANK(EP$3:EP$300)-1),EP$3:EP$2000))),2)&gt;_xlfn.AGGREGATE(4,6,$EN$3:$GC$2000)+2000,NA(),FLOOR((2^(($ED25+LOOKUP(2, 1/(ISNA(EP$3:EP$2000)+ISBLANK(EP$3:EP$300)-1),EP$3:EP$2000)*LOG(100)/LOG(2))/LOOKUP(2, 1/(ISNA(EP$3:EP$2000)+ISBLANK(EP$3:EP$300)-1),EP$3:EP$2000))),2))),NA())</f>
        <v>328</v>
      </c>
      <c r="EM25" s="1" cm="1">
        <f t="array" ref="EM25">IF(ISNA($ED25),NA(),FLOOR(EN$3+(LOOKUP(2, 1/(ISNA(EN$3:EN$2000)+ISBLANK(EN$3:EN$300)-1),EN$3:EN$2000)-EN$3)/LOOKUP(2, 1/(ISNA(EN$3:EN$2000)+ISBLANK(EN$3:EN$300)-1),ED$3:ED$2000)*ED25, 1))</f>
        <v>2074</v>
      </c>
      <c r="EN25" s="1" cm="1">
        <f t="array" ref="EN25">IFERROR(IF(ISNA($A25),NA(),INDEX(AK$3:AK$2000,_xlfn.XMATCH(100,AK$3:AK$2000,1,1)+ROW()-ROW($A$3))-0), NA())</f>
        <v>4864</v>
      </c>
      <c r="EO25" s="1" cm="1">
        <f t="array" aca="1" ref="EO25" ca="1">IFERROR(IF(ISNA($A25),NA(),INDEX(BD$3:BD$2000,_xlfn.XMATCH(100,AK$3:AK$2000,1,1)+ROW()-ROW($A$3))-0), NA())</f>
        <v>346.42857142857144</v>
      </c>
      <c r="EP25" s="1">
        <f t="shared" si="73"/>
        <v>3.9257173453668845</v>
      </c>
      <c r="EQ25" s="1">
        <f t="shared" si="74"/>
        <v>215</v>
      </c>
      <c r="ER25" s="1">
        <f t="shared" si="75"/>
        <v>10.776668160744245</v>
      </c>
      <c r="ES25" s="1" cm="1">
        <f t="array" ref="ES25">IFERROR(IF(OR(ISNA($A25),INDEX(International!C$3:C$2000,_xlfn.XMATCH(100,International!C$3:C$2000,1,1)+ROW()-ROW($A$3))=""),NA(),INDEX(International!C$3:C$2000,_xlfn.XMATCH(100,International!C$3:C$2000,1,1)+ROW()-ROW($A$3))), NA())</f>
        <v>9134</v>
      </c>
      <c r="ET25" s="1" cm="1">
        <f t="array" aca="1" ref="ET25" ca="1">IFERROR(IF(ISNA($A25),NA(),INDEX(International!E$3:E$2000,_xlfn.XMATCH(100,International!C$3:C$2000,1,1)+ROW()-ROW($A$3))-0), NA())</f>
        <v>902.71428571428567</v>
      </c>
      <c r="EU25" s="1">
        <f t="shared" si="76"/>
        <v>3.3777689667147408</v>
      </c>
      <c r="EV25" s="1">
        <f t="shared" si="77"/>
        <v>410</v>
      </c>
      <c r="EW25" s="1">
        <f t="shared" si="78"/>
        <v>3.0626382967486916</v>
      </c>
      <c r="EX25" s="1" cm="1">
        <f t="array" ref="EX25">IFERROR(IF(OR(ISNA($A25),INDEX(International!G$3:G$2000,_xlfn.XMATCH(100,International!G$3:G$2000,1,1)+ROW()-ROW($A$3))=""),NA(),INDEX(International!G$3:G$2000,_xlfn.XMATCH(100,International!G$3:G$2000,1,1)+ROW()-ROW($A$3))-0), NA())</f>
        <v>3107</v>
      </c>
      <c r="EY25" s="1" cm="1">
        <f t="array" aca="1" ref="EY25" ca="1">IFERROR(IF(ISNA($A25),NA(),INDEX(International!I$3:I$2000,_xlfn.XMATCH(100,International!G$3:G$2000,1,1)+ROW()-ROW($A$3))-0), NA())</f>
        <v>197.57142857142858</v>
      </c>
      <c r="EZ25" s="1">
        <f t="shared" si="79"/>
        <v>4.4377650823246855</v>
      </c>
      <c r="FA25" s="1">
        <f t="shared" si="80"/>
        <v>129</v>
      </c>
      <c r="FB25" s="1">
        <f t="shared" si="81"/>
        <v>8.3677040643594101</v>
      </c>
      <c r="FC25" s="1" cm="1">
        <f t="array" ref="FC25">IFERROR(IF(OR(ISNA($A25),INDEX(International!K$3:K$2000,_xlfn.XMATCH(100,International!K$3:K$2000,1,1)+ROW()-ROW($A$3))=""),NA(),INDEX(International!K$3:K$2000,_xlfn.XMATCH(100,International!K$3:K$2000,1,1)+ROW()-ROW($A$3))), NA())</f>
        <v>16018</v>
      </c>
      <c r="FD25" s="1" cm="1">
        <f t="array" aca="1" ref="FD25" ca="1">IFERROR(IF(ISNA($A25),NA(),INDEX(International!M$3:M$2000,_xlfn.XMATCH(100,International!K$3:K$2000,1,1)+ROW()-ROW($A$3))-0), NA())</f>
        <v>1645.5714285714287</v>
      </c>
      <c r="FE25" s="1">
        <f t="shared" si="82"/>
        <v>3.0040075312558936</v>
      </c>
      <c r="FF25" s="1">
        <f t="shared" si="83"/>
        <v>723</v>
      </c>
      <c r="FG25" s="1">
        <f t="shared" si="84"/>
        <v>6.0424420617508021</v>
      </c>
      <c r="FH25" s="1" cm="1">
        <f t="array" ref="FH25">IFERROR(IF(OR(ISNA($A25),INDEX(International!O$3:O$2000,_xlfn.XMATCH(100,International!O$3:O$2000,1,1)+ROW()-ROW($A$3))=""),NA(),INDEX(International!O$3:O$2000,_xlfn.XMATCH(100,International!O$3:O$2000,1,1)+ROW()-ROW($A$3))-0), NA())</f>
        <v>27980</v>
      </c>
      <c r="FI25" s="1" cm="1">
        <f t="array" aca="1" ref="FI25" ca="1">IFERROR(IF(ISNA($A25),NA(),INDEX(International!Q$3:Q$2000,_xlfn.XMATCH(100,International!O$3:O$2000,1,1)+ROW()-ROW($A$3))-0), NA())</f>
        <v>2686.8571428571427</v>
      </c>
      <c r="FJ25" s="1">
        <f t="shared" si="85"/>
        <v>2.7066089471444355</v>
      </c>
      <c r="FK25" s="1">
        <f t="shared" si="86"/>
        <v>1264</v>
      </c>
      <c r="FL25" s="1">
        <f t="shared" si="87"/>
        <v>5.6451784068209099</v>
      </c>
      <c r="FM25" s="1" cm="1">
        <f t="array" ref="FM25">IFERROR(IF(OR(ISNA($A25),INDEX(International!S$3:S$2000,_xlfn.XMATCH(100,International!S$3:S$2000,1,1)+ROW()-ROW($A$3))=""),NA(),INDEX(International!S$3:S$2000,_xlfn.XMATCH(100,International!S$3:S$2000,1,1)+ROW()-ROW($A$3))-0), NA())</f>
        <v>7979</v>
      </c>
      <c r="FN25" s="1" cm="1">
        <f t="array" aca="1" ref="FN25" ca="1">IFERROR(IF(ISNA($A25),NA(),INDEX(International!U$3:U$2000,_xlfn.XMATCH(100,International!S$3:S$2000,1,1)+ROW()-ROW($A$3))-0), NA())</f>
        <v>198</v>
      </c>
      <c r="FO25" s="1">
        <f t="shared" si="88"/>
        <v>3.4820396168584438</v>
      </c>
      <c r="FP25" s="1">
        <f t="shared" si="89"/>
        <v>357</v>
      </c>
      <c r="FQ25" s="1">
        <f t="shared" si="90"/>
        <v>49.931000493327808</v>
      </c>
      <c r="FR25" s="1" cm="1">
        <f t="array" ref="FR25">IFERROR(IF(OR(ISNA($A25),INDEX(International!W$3:W$2000,_xlfn.XMATCH(100,International!W$3:W$2000,1,1)+ROW()-ROW($A$3))=""),NA(),INDEX(International!W$3:W$2000,_xlfn.XMATCH(100,International!W$3:W$2000,1,1)+ROW()-ROW($A$3))-0), NA())</f>
        <v>455</v>
      </c>
      <c r="FS25" s="1" cm="1">
        <f t="array" aca="1" ref="FS25" ca="1">IFERROR(IF(ISNA($A25),NA(),INDEX(International!Y$3:Y$2000,_xlfn.XMATCH(100,International!W$3:W$2000,1,1)+ROW()-ROW($A$3))-0), NA())</f>
        <v>32.714285714285715</v>
      </c>
      <c r="FT25" s="1">
        <f t="shared" si="91"/>
        <v>10.064658360406231</v>
      </c>
      <c r="FU25" s="1">
        <f t="shared" si="92"/>
        <v>16</v>
      </c>
      <c r="FV25" s="1">
        <f t="shared" si="93"/>
        <v>13.362689751155122</v>
      </c>
      <c r="FW25" s="1" cm="1">
        <f t="array" ref="FW25">IFERROR(IF(OR(ISNA($A25),INDEX(International!AA$3:AA$2000,_xlfn.XMATCH(100,International!AA$3:AA$2000,1,1)+ROW()-ROW($A$3))=""),NA(),INDEX(International!AA$3:AA$2000,_xlfn.XMATCH(100,International!AA$3:AA$2000,1,1)+ROW()-ROW($A$3))-0), NA())</f>
        <v>14543</v>
      </c>
      <c r="FX25" s="1" cm="1">
        <f t="array" aca="1" ref="FX25" ca="1">IFERROR(IF(ISNA($A25),NA(),INDEX(International!AC$3:AC$2000,_xlfn.XMATCH(100,International!AA$3:AA$2000,1,1)+ROW()-ROW($A$3))-0), NA())</f>
        <v>1508.5714285714287</v>
      </c>
      <c r="FY25" s="1">
        <f t="shared" si="94"/>
        <v>3.0622836070829074</v>
      </c>
      <c r="FZ25" s="1">
        <f t="shared" si="95"/>
        <v>655</v>
      </c>
      <c r="GA25" s="1">
        <f t="shared" si="96"/>
        <v>3.1347510420752354</v>
      </c>
      <c r="GB25" s="1" cm="1">
        <f t="array" ref="GB25">IFERROR(IF(OR(ISNA($A25),INDEX(International!AE$3:AE$2000,_xlfn.XMATCH(100,International!AE$3:AE$2000,1,1)+ROW()-ROW($A$3))=""),NA(),INDEX(International!AE$3:AE$2000,_xlfn.XMATCH(100,International!AE$3:AE$2000,1,1)+ROW()-ROW($A$3))-0), NA())</f>
        <v>65844</v>
      </c>
      <c r="GC25" s="1" cm="1">
        <f t="array" aca="1" ref="GC25" ca="1">IFERROR(IF(ISNA($A25),NA(),INDEX(International!AG$3:AG$2000,_xlfn.XMATCH(100,International!AE$3:AE$2000,1,1)+ROW()-ROW($A$3))-0), NA())</f>
        <v>8294.7142857142862</v>
      </c>
      <c r="GD25" s="1">
        <f t="shared" si="97"/>
        <v>2.3496972946037253</v>
      </c>
      <c r="GE25" s="1">
        <f t="shared" si="98"/>
        <v>2987</v>
      </c>
      <c r="GF25" s="1">
        <f t="shared" si="99"/>
        <v>3.4710445949463904</v>
      </c>
    </row>
    <row r="26" spans="1:188" x14ac:dyDescent="0.2">
      <c r="A26" s="4">
        <f>IF(OR(Daily!$A26="",Daily!$B26="*"),NA(),Daily!A26)</f>
        <v>43877</v>
      </c>
      <c r="B26" s="1">
        <f>IF(_xlfn.IFNA($A26,"")="","",Daily!C26+IF(ROW()&gt;ROW($A$3),B25,0))</f>
        <v>0</v>
      </c>
      <c r="C26" s="1">
        <f>IF(_xlfn.IFNA($A26,"")="","",Daily!D26+IF(ROW()&gt;ROW($A$3),C25,0))</f>
        <v>0</v>
      </c>
      <c r="D26" s="1">
        <f>IF(_xlfn.IFNA($A26,"")="","",Daily!E26+IF(ROW()&gt;ROW($A$3),D25,0))</f>
        <v>0</v>
      </c>
      <c r="E26" s="1">
        <f t="shared" si="22"/>
        <v>0</v>
      </c>
      <c r="F26" s="1">
        <f>IF(_xlfn.IFNA($A26,"")="","",Daily!F26+IF(ROW()&gt;ROW($A$3),F25,0))</f>
        <v>4</v>
      </c>
      <c r="G26" s="1">
        <f>IF(_xlfn.IFNA($A26,"")="","",Daily!G26+IF(ROW()&gt;ROW($A$3),G25,0))</f>
        <v>4</v>
      </c>
      <c r="H26" s="1">
        <f>IF(_xlfn.IFNA($A26,"")="","",Daily!H26+IF(ROW()&gt;ROW($A$3),H25,0))</f>
        <v>2</v>
      </c>
      <c r="I26" s="1">
        <f t="shared" si="23"/>
        <v>-2</v>
      </c>
      <c r="J26" s="1">
        <f>IF(_xlfn.IFNA($A26,"")="","",Daily!I26+IF(ROW()&gt;ROW($A$3),J25,0))</f>
        <v>1</v>
      </c>
      <c r="K26" s="1">
        <f>IF(_xlfn.IFNA($A26,"")="","",Daily!J26+IF(ROW()&gt;ROW($A$3),K25,0))</f>
        <v>0</v>
      </c>
      <c r="L26" s="1">
        <f>IF(_xlfn.IFNA($A26,"")="","",Daily!K26+IF(ROW()&gt;ROW($A$3),L25,0))</f>
        <v>0</v>
      </c>
      <c r="M26" s="1">
        <f t="shared" si="24"/>
        <v>1</v>
      </c>
      <c r="N26" s="1">
        <f>IF(_xlfn.IFNA($A26,"")="","",Daily!L26+IF(ROW()&gt;ROW($A$3),N25,0))</f>
        <v>5</v>
      </c>
      <c r="O26" s="1">
        <f>IF(_xlfn.IFNA($A26,"")="","",Daily!M26+IF(ROW()&gt;ROW($A$3),O25,0))</f>
        <v>0</v>
      </c>
      <c r="P26" s="1">
        <f>IF(_xlfn.IFNA($A26,"")="","",Daily!N26+IF(ROW()&gt;ROW($A$3),P25,0))</f>
        <v>0</v>
      </c>
      <c r="Q26" s="1">
        <f t="shared" si="25"/>
        <v>5</v>
      </c>
      <c r="R26" s="1">
        <f>IF(_xlfn.IFNA($A26,"")="","",Daily!O26+IF(ROW()&gt;ROW($A$3),R25,0))</f>
        <v>2</v>
      </c>
      <c r="S26" s="1">
        <f>IF(_xlfn.IFNA($A26,"")="","",Daily!P26+IF(ROW()&gt;ROW($A$3),S25,0))</f>
        <v>2</v>
      </c>
      <c r="T26" s="1">
        <f>IF(_xlfn.IFNA($A26,"")="","",Daily!Q26+IF(ROW()&gt;ROW($A$3),T25,0))</f>
        <v>0</v>
      </c>
      <c r="U26" s="1">
        <f t="shared" si="26"/>
        <v>0</v>
      </c>
      <c r="V26" s="1">
        <f>IF(_xlfn.IFNA($A26,"")="","",Daily!R26+IF(ROW()&gt;ROW($A$3),V25,0))</f>
        <v>0</v>
      </c>
      <c r="W26" s="1">
        <f>IF(_xlfn.IFNA($A26,"")="","",Daily!S26+IF(ROW()&gt;ROW($A$3),W25,0))</f>
        <v>0</v>
      </c>
      <c r="X26" s="1">
        <f>IF(_xlfn.IFNA($A26,"")="","",Daily!T26+IF(ROW()&gt;ROW($A$3),X25,0))</f>
        <v>0</v>
      </c>
      <c r="Y26" s="1">
        <f t="shared" si="27"/>
        <v>0</v>
      </c>
      <c r="Z26" s="1">
        <f>IF(_xlfn.IFNA($A26,"")="","",Daily!U26+IF(ROW()&gt;ROW($A$3),Z25,0))</f>
        <v>4</v>
      </c>
      <c r="AA26" s="1">
        <f>IF(_xlfn.IFNA($A26,"")="","",Daily!V26+IF(ROW()&gt;ROW($A$3),AA25,0))</f>
        <v>0</v>
      </c>
      <c r="AB26" s="1">
        <f>IF(_xlfn.IFNA($A26,"")="","",Daily!W26+IF(ROW()&gt;ROW($A$3),AB25,0))</f>
        <v>0</v>
      </c>
      <c r="AC26" s="1">
        <f t="shared" si="28"/>
        <v>4</v>
      </c>
      <c r="AD26" s="1">
        <f>IF(_xlfn.IFNA($A26,"")="","",Daily!X26+IF(ROW()&gt;ROW($A$3),AD25,0))</f>
        <v>0</v>
      </c>
      <c r="AE26" s="1">
        <f>IF(_xlfn.IFNA($A26,"")="","",Daily!Y26+IF(ROW()&gt;ROW($A$3),AE25,0))</f>
        <v>0</v>
      </c>
      <c r="AF26" s="1">
        <f>IF(_xlfn.IFNA($A26,"")="","",Daily!Z26+IF(ROW()&gt;ROW($A$3),AF25,0))</f>
        <v>0</v>
      </c>
      <c r="AG26" s="1">
        <f t="shared" si="29"/>
        <v>0</v>
      </c>
      <c r="AH26" s="1">
        <f>IF(_xlfn.IFNA($A26,"")="","",Daily!C26+Daily!F26+Daily!I26+Daily!O26+Daily!L26+Daily!R26+Daily!X26+Daily!U26)</f>
        <v>0</v>
      </c>
      <c r="AI26" s="1">
        <f>IF(_xlfn.IFNA($A26,"")="","",Daily!D26+Daily!G26+Daily!J26+Daily!P26+Daily!M26+Daily!S26+Daily!Y26+Daily!V26+Daily!AA26)</f>
        <v>0</v>
      </c>
      <c r="AJ26" s="1">
        <f>IF(_xlfn.IFNA($A26,"")="","",Daily!E26+Daily!H26+Daily!K26+Daily!Q26+Daily!N26+Daily!T26+Daily!Z26+Daily!W26)</f>
        <v>0</v>
      </c>
      <c r="AK26" s="1">
        <f t="shared" si="30"/>
        <v>16</v>
      </c>
      <c r="AL26" s="1">
        <f t="shared" si="31"/>
        <v>6</v>
      </c>
      <c r="AM26" s="1">
        <f t="shared" si="32"/>
        <v>2</v>
      </c>
      <c r="AN26" s="7">
        <f t="shared" si="33"/>
        <v>0</v>
      </c>
      <c r="AO26" s="1">
        <f t="shared" si="34"/>
        <v>8</v>
      </c>
      <c r="AP26" s="1">
        <f t="shared" si="35"/>
        <v>12</v>
      </c>
      <c r="AQ26" s="1">
        <f t="shared" si="36"/>
        <v>2</v>
      </c>
      <c r="AR26" s="1">
        <f t="shared" si="37"/>
        <v>0</v>
      </c>
      <c r="AS26" s="1">
        <f t="shared" si="38"/>
        <v>10</v>
      </c>
      <c r="AT26" s="10">
        <f t="shared" si="39"/>
        <v>0.25</v>
      </c>
      <c r="AU26" s="10">
        <f t="shared" si="40"/>
        <v>0.75</v>
      </c>
      <c r="AV26" s="10">
        <f t="shared" si="41"/>
        <v>0</v>
      </c>
      <c r="AW26" s="10">
        <f t="shared" si="42"/>
        <v>0.25</v>
      </c>
      <c r="AX26" s="10">
        <f t="shared" si="43"/>
        <v>6.25E-2</v>
      </c>
      <c r="AY26" s="10">
        <f t="shared" si="44"/>
        <v>0.3125</v>
      </c>
      <c r="AZ26" s="10">
        <f t="shared" si="45"/>
        <v>0.125</v>
      </c>
      <c r="BA26" s="10">
        <f t="shared" si="46"/>
        <v>0</v>
      </c>
      <c r="BB26" s="10">
        <f t="shared" si="47"/>
        <v>0.25</v>
      </c>
      <c r="BC26" s="10">
        <f t="shared" si="48"/>
        <v>0</v>
      </c>
      <c r="BD26" s="8">
        <f t="shared" ca="1" si="49"/>
        <v>0</v>
      </c>
      <c r="BE26" s="9">
        <f t="shared" ca="1" si="50"/>
        <v>0</v>
      </c>
      <c r="BF26" s="10">
        <f t="shared" si="51"/>
        <v>0</v>
      </c>
      <c r="BG26" s="10">
        <f t="shared" si="52"/>
        <v>0</v>
      </c>
      <c r="BH26" s="1">
        <f t="shared" si="53"/>
        <v>15</v>
      </c>
      <c r="BI26" s="1">
        <f t="shared" si="54"/>
        <v>18</v>
      </c>
      <c r="BJ26" s="8">
        <f>IF(_xlfn.IFNA($A26,"")="","",AK26/(Configuration!$B$1/1000000))</f>
        <v>0.63080786775113051</v>
      </c>
      <c r="BK26" s="1">
        <f>IF(OR(_xlfn.IFNA($A26,"")="", ROW()&lt;=ROW($A$3),MAX(International!$C$3:$C$2000)&lt;$AK26),"",$A26-_xlfn.XLOOKUP($AK26,International!$C$3:$C$2000,International!$A$3:$A$2000,NA(),1,1))</f>
        <v>-17</v>
      </c>
      <c r="BL26" s="1">
        <f>IF(OR(_xlfn.IFNA($A26,"")="", ROW()&lt;=ROW($A$3),MAX(International!$D$3:$D$2000)&lt;$BJ26),"",$A26-_xlfn.XLOOKUP($BJ26,International!$D$3:$D$2000,International!$A$3:$A$2000,NA(),1,1))</f>
        <v>-15</v>
      </c>
      <c r="BM26" s="1">
        <f>IF(OR(_xlfn.IFNA($A26,"")="", ROW()&lt;=ROW($A$3),MAX(International!$G$3:$G$2000)&lt;$AK26),"",$A26-_xlfn.XLOOKUP($AK26,International!$G$3:$G$2000,International!$A$3:$A$2000,NA(),1,1))</f>
        <v>-19</v>
      </c>
      <c r="BN26" s="1">
        <f>IF(OR(_xlfn.IFNA($A26,"")="", ROW()&lt;=ROW($A$3),MAX(International!$H$3:$H$2000)&lt;$BJ26),"",$A26-_xlfn.XLOOKUP($BJ26,International!$H$3:$H$2000,International!$A$3:$A$2000,NA(),1,1))</f>
        <v>-14</v>
      </c>
      <c r="BO26" s="1">
        <f>IF(OR(_xlfn.IFNA($A26,"")="", ROW()&lt;=ROW($A$3),MAX(International!$K$3:$K$2000)&lt;$AK26),"",$A26-_xlfn.XLOOKUP($AK26,International!$K$3:$K$2000,International!$A$3:$A$2000,NA(),1,1))</f>
        <v>-10</v>
      </c>
      <c r="BP26" s="1">
        <f>IF(OR(_xlfn.IFNA($A26,"")="", ROW()&lt;=ROW($A$3),MAX(International!$L$3:$L$2000)&lt;$BJ26),"",$A26-_xlfn.XLOOKUP($BJ26,International!$L$3:$L$2000,International!$A$3:$A$2000,NA(),1,1))</f>
        <v>-12</v>
      </c>
      <c r="BQ26" s="1">
        <f>IF(OR(_xlfn.IFNA($A26,"")="", ROW()&lt;=ROW($A$3),MAX(International!$O$3:$O$2000)&lt;$AK26),"",$A26-_xlfn.XLOOKUP($AK26,International!$O$3:$O$2000,International!$A$3:$A$2000,NA(),1,1))</f>
        <v>-5</v>
      </c>
      <c r="BR26" s="1">
        <f>IF(OR(_xlfn.IFNA($A26,"")="", ROW()&lt;=ROW($A$3),MAX(International!$P$3:$P$2000)&lt;$BJ26),"",$A26-_xlfn.XLOOKUP($BJ26,International!$P$3:$P$2000,International!$A$3:$A$2000,NA(),1,1))</f>
        <v>-6</v>
      </c>
      <c r="BS26" s="1">
        <f>IF(OR(_xlfn.IFNA($A26,"")="", ROW()&lt;=ROW($A$3),MAX(International!$S$3:$S$2000)&lt;$AK26),"",$A26-_xlfn.XLOOKUP($AK26,International!$S$3:$S$2000,International!$A$3:$A$2000,NA(),1,1))</f>
        <v>12</v>
      </c>
      <c r="BT26" s="1">
        <f>IF(OR(_xlfn.IFNA($A26,"")="", ROW()&lt;=ROW($A$3),MAX(International!$T$3:$T$2000)&lt;$BJ26),"",$A26-_xlfn.XLOOKUP($BJ26,International!$T$3:$T$2000,International!$A$3:$A$2000,NA(),1,1))</f>
        <v>-4</v>
      </c>
      <c r="BU26" s="1">
        <f>IF(OR(_xlfn.IFNA($A26,"")="", ROW()&lt;=ROW($A$3),MAX(International!$W$3:$W$2000)&lt;$AK26),"",$A26-_xlfn.XLOOKUP($AK26,International!$W$3:$W$2000,International!$A$3:$A$2000,NA(),1,1))</f>
        <v>15</v>
      </c>
      <c r="BV26" s="1">
        <f>IF(OR(_xlfn.IFNA($A26,"")="", ROW()&lt;=ROW($A$3),MAX(International!$X$3:$X$2000)&lt;$BJ26),"",$A26-_xlfn.XLOOKUP($BJ26,International!$X$3:$X$2000,International!$A$3:$A$2000,NA(),1,1))</f>
        <v>21</v>
      </c>
      <c r="BW26" s="1">
        <f>IF(OR(_xlfn.IFNA($A26,"")="", ROW()&lt;=ROW($A$3),MAX(International!$AA$3:$AA$2000)&lt;$AK26),"",$A26-_xlfn.XLOOKUP($AK26,International!$AA$3:$AA$2000,International!$A$3:$A$2000,NA(),1,1))</f>
        <v>-12</v>
      </c>
      <c r="BX26" s="1">
        <f>IF(OR(_xlfn.IFNA($A26,"")="", ROW()&lt;=ROW($A$3),MAX(International!$AB$3:$AB$2000)&lt;$BJ26),"",$A26-_xlfn.XLOOKUP($BJ26,International!$AB$3:$AB$2000,International!$A$3:$A$2000,NA(),1,1))</f>
        <v>-15</v>
      </c>
      <c r="BY26" s="1">
        <f>IF(OR(_xlfn.IFNA($A26,"")="", ROW()&lt;=ROW($A$3),MAX(International!$AE$3:$AE$2000)&lt;$AK26),"",$A26-_xlfn.XLOOKUP($AK26,International!$AE$3:$AE$2000,International!$A$3:$A$2000,NA(),1,1))</f>
        <v>-8</v>
      </c>
      <c r="BZ26" s="1">
        <f>IF(OR(_xlfn.IFNA($A26,"")="", ROW()&lt;=ROW($A$3),MAX(International!$AF$3:$AF$2000)&lt;$BJ26),"",$A26-_xlfn.XLOOKUP($BJ26,International!$AF$3:$AF$2000,International!$A$3:$A$2000,NA(),1,1))</f>
        <v>-18</v>
      </c>
      <c r="CA26" s="1" t="e">
        <f t="shared" si="55"/>
        <v>#N/A</v>
      </c>
      <c r="CB26" s="1" t="e">
        <f t="shared" si="0"/>
        <v>#N/A</v>
      </c>
      <c r="CC26" s="1" t="e">
        <f t="shared" si="1"/>
        <v>#N/A</v>
      </c>
      <c r="CD26" s="1" t="e">
        <f t="shared" si="2"/>
        <v>#N/A</v>
      </c>
      <c r="CE26" s="1" t="e">
        <f t="shared" si="3"/>
        <v>#N/A</v>
      </c>
      <c r="CF26" s="1" t="e">
        <f t="shared" si="4"/>
        <v>#N/A</v>
      </c>
      <c r="CG26" s="1" t="e">
        <f t="shared" si="5"/>
        <v>#N/A</v>
      </c>
      <c r="CH26" s="1" t="e">
        <f t="shared" si="6"/>
        <v>#N/A</v>
      </c>
      <c r="CI26" s="1" t="e">
        <f t="shared" si="7"/>
        <v>#N/A</v>
      </c>
      <c r="CJ26" s="1" t="e">
        <f t="shared" si="8"/>
        <v>#N/A</v>
      </c>
      <c r="CK26" s="1" t="e">
        <f t="shared" si="56"/>
        <v>#N/A</v>
      </c>
      <c r="CL26" s="1" t="e">
        <f t="shared" si="9"/>
        <v>#N/A</v>
      </c>
      <c r="CM26" s="1" t="e">
        <f>IF(OR(ISNA($A26),$AK26&lt;100),NA(),IF($CA26=0,0,FLOOR((CK26-_xlfn.XLOOKUP(_xlfn.AGGREGATE(5,6,$CA$3:$CA1977),$CA$3:$CA$2000,CK$3:CK$2000,1,1))/_xlfn.XLOOKUP($CA26,$CA$3:$CA$2000,$CA$3:$CA$2000,1,1), 1)))</f>
        <v>#N/A</v>
      </c>
      <c r="CN26" s="1" t="e">
        <f t="shared" si="57"/>
        <v>#N/A</v>
      </c>
      <c r="CO26" s="1" t="e" cm="1">
        <f t="array" ref="CO26">IFERROR(IF(OR(ISNA($A26),$AK26&lt;100,INDEX(International!C$3:C$2000,_xlfn.XMATCH(100,International!C$3:C$2000,1,1)+$CA26)=""),NA(),INDEX(International!C$3:C$2000,_xlfn.XMATCH(100,International!C$3:C$2000,1,1)+$CA26)), NA())</f>
        <v>#N/A</v>
      </c>
      <c r="CP26" s="1" t="e">
        <f t="shared" si="11"/>
        <v>#N/A</v>
      </c>
      <c r="CQ26" s="1" t="e">
        <f>IF(OR(ISNA($A26),$AK26&lt;100),NA(),IF($CA26=0,0,FLOOR((CO26-_xlfn.XLOOKUP(_xlfn.AGGREGATE(5,6,$CA$3:$CA1977),$CA$3:$CA$2000,CO$3:CO$2000,1,1))/_xlfn.XLOOKUP($CA26,$CA$3:$CA$2000,$CA$3:$CA$2000,1,1), 1)))</f>
        <v>#N/A</v>
      </c>
      <c r="CR26" s="1" t="e">
        <f t="shared" si="58"/>
        <v>#N/A</v>
      </c>
      <c r="CS26" s="1" t="e" cm="1">
        <f t="array" ref="CS26">IFERROR(IF(OR(ISNA($A26),$AK26&lt;100,INDEX(International!G$3:G$2000,_xlfn.XMATCH(100,International!G$3:G$2000,1,1)+$CA26)=""),NA(),INDEX(International!G$3:G$2000,_xlfn.XMATCH(100,International!G$3:G$2000,1,1)+$CA26)), NA())</f>
        <v>#N/A</v>
      </c>
      <c r="CT26" s="1" t="e">
        <f t="shared" si="13"/>
        <v>#N/A</v>
      </c>
      <c r="CU26" s="1" t="e">
        <f>IF(OR(ISNA($A26),$AK26&lt;100),NA(),IF($CA26=0,0,FLOOR((CS26-_xlfn.XLOOKUP(_xlfn.AGGREGATE(5,6,$CA$3:$CA1977),$CA$3:$CA$2000,CS$3:CS$2000,1,1))/_xlfn.XLOOKUP($CA26,$CA$3:$CA$2000,$CA$3:$CA$2000,1,1), 1)))</f>
        <v>#N/A</v>
      </c>
      <c r="CV26" s="1" t="e">
        <f t="shared" si="59"/>
        <v>#N/A</v>
      </c>
      <c r="CW26" s="1" t="e" cm="1">
        <f t="array" ref="CW26">IFERROR(IF(OR(ISNA($A26),$AK26&lt;100,INDEX(International!K$3:K$2000,_xlfn.XMATCH(100,International!K$3:K$2000,1,1)+$CA26)=""),NA(),INDEX(International!K$3:K$2000,_xlfn.XMATCH(100,International!K$3:K$2000,1,1)+$CA26)), NA())</f>
        <v>#N/A</v>
      </c>
      <c r="CX26" s="1" t="e">
        <f t="shared" si="14"/>
        <v>#N/A</v>
      </c>
      <c r="CY26" s="1" t="e">
        <f>IF(OR(ISNA($A26),$AK26&lt;100),NA(),IF($CA26=0,0,FLOOR((CW26-_xlfn.XLOOKUP(_xlfn.AGGREGATE(5,6,$CA$3:$CA1977),$CA$3:$CA$2000,CW$3:CW$2000,1,1))/_xlfn.XLOOKUP($CA26,$CA$3:$CA$2000,$CA$3:$CA$2000,1,1), 1)))</f>
        <v>#N/A</v>
      </c>
      <c r="CZ26" s="1" t="e">
        <f t="shared" si="60"/>
        <v>#N/A</v>
      </c>
      <c r="DA26" s="1" t="e" cm="1">
        <f t="array" ref="DA26">IFERROR(IF(OR(ISNA($A26),$AK26&lt;100,INDEX(International!O$3:O$2000,_xlfn.XMATCH(100,International!O$3:O$2000,1,1)+$CA26)=""),NA(),INDEX(International!O$3:O$2000,_xlfn.XMATCH(100,International!O$3:O$2000,1,1)+$CA26)), NA())</f>
        <v>#N/A</v>
      </c>
      <c r="DB26" s="1" t="e">
        <f t="shared" si="15"/>
        <v>#N/A</v>
      </c>
      <c r="DC26" s="1" t="e">
        <f>IF(OR(ISNA($A26),$AK26&lt;100),NA(),IF($CA26=0,0,FLOOR((DA26-_xlfn.XLOOKUP(_xlfn.AGGREGATE(5,6,$CA$3:$CA1977),$CA$3:$CA$2000,DA$3:DA$2000,1,1))/_xlfn.XLOOKUP($CA26,$CA$3:$CA$2000,$CA$3:$CA$2000,1,1), 1)))</f>
        <v>#N/A</v>
      </c>
      <c r="DD26" s="1" t="e">
        <f t="shared" si="61"/>
        <v>#N/A</v>
      </c>
      <c r="DE26" s="1" t="e" cm="1">
        <f t="array" ref="DE26">IFERROR(IF(OR(ISNA($A26),$AK26&lt;100,INDEX(International!S$3:S$2000,_xlfn.XMATCH(100,International!S$3:S$2000,1,1)+$CA26)=""),NA(),INDEX(International!S$3:S$2000,_xlfn.XMATCH(100,International!S$3:S$2000,1,1)+$CA26)), NA())</f>
        <v>#N/A</v>
      </c>
      <c r="DF26" s="1" t="e">
        <f t="shared" si="16"/>
        <v>#N/A</v>
      </c>
      <c r="DG26" s="1" t="e">
        <f>IF(OR(ISNA($A26),$AK26&lt;100),NA(),IF($CA26=0,0,FLOOR((DE26-_xlfn.XLOOKUP(_xlfn.AGGREGATE(5,6,$CA$3:$CA1977),$CA$3:$CA$2000,DE$3:DE$2000,1,1))/_xlfn.XLOOKUP($CA26,$CA$3:$CA$2000,$CA$3:$CA$2000,1,1), 1)))</f>
        <v>#N/A</v>
      </c>
      <c r="DH26" s="1" t="e">
        <f t="shared" si="62"/>
        <v>#N/A</v>
      </c>
      <c r="DI26" s="1" t="e" cm="1">
        <f t="array" ref="DI26">IFERROR(IF(OR(ISNA($A26),$AK26&lt;100,INDEX(International!W$3:W$2000,_xlfn.XMATCH(100,International!W$3:W$2000,1,1)+$CA26)=""),NA(),INDEX(International!W$3:W$2000,_xlfn.XMATCH(100,International!W$3:W$2000,1,1)+$CA26)), NA())</f>
        <v>#N/A</v>
      </c>
      <c r="DJ26" s="1" t="e">
        <f t="shared" si="17"/>
        <v>#N/A</v>
      </c>
      <c r="DK26" s="1" t="e">
        <f>IF(OR(ISNA($A26),$AK26&lt;100),NA(),IF($CA26=0,0,FLOOR((DI26-_xlfn.XLOOKUP(_xlfn.AGGREGATE(5,6,$CA$3:$CA1977),$CA$3:$CA$2000,DI$3:DI$2000,1,1))/_xlfn.XLOOKUP($CA26,$CA$3:$CA$2000,$CA$3:$CA$2000,1,1), 1)))</f>
        <v>#N/A</v>
      </c>
      <c r="DL26" s="1" t="e">
        <f t="shared" si="63"/>
        <v>#N/A</v>
      </c>
      <c r="DM26" s="1" t="e" cm="1">
        <f t="array" ref="DM26">IFERROR(IF(OR(ISNA($A26),$AK26&lt;100,INDEX(International!AA$3:AA$2000,_xlfn.XMATCH(100,International!AA$3:AA$2000,1,1)+$CA26)=""),NA(),INDEX(International!AA$3:AA$2000,_xlfn.XMATCH(100,International!AA$3:AA$2000,1,1)+$CA26)), NA())</f>
        <v>#N/A</v>
      </c>
      <c r="DN26" s="1" t="e">
        <f t="shared" si="18"/>
        <v>#N/A</v>
      </c>
      <c r="DO26" s="1" t="e">
        <f>IF(OR(ISNA($A26),$AK26&lt;100),NA(),IF($CA26=0,0,FLOOR((DM26-_xlfn.XLOOKUP(_xlfn.AGGREGATE(5,6,$CA$3:$CA1977),$CA$3:$CA$2000,DM$3:DM$2000,1,1))/_xlfn.XLOOKUP($CA26,$CA$3:$CA$2000,$CA$3:$CA$2000,1,1), 1)))</f>
        <v>#N/A</v>
      </c>
      <c r="DP26" s="1" t="e">
        <f t="shared" si="64"/>
        <v>#N/A</v>
      </c>
      <c r="DQ26" s="1" t="e" cm="1">
        <f t="array" ref="DQ26">IFERROR(IF(OR(ISNA($A26),$AK26&lt;100,INDEX(International!AE$3:AE$2000,_xlfn.XMATCH(100,International!AE$3:AE$2000,1,1)+$CA26)=""),NA(),INDEX(International!AE$3:AE$2000,_xlfn.XMATCH(100,International!AE$3:AE$2000,1,1)+$CA26)), NA())</f>
        <v>#N/A</v>
      </c>
      <c r="DR26" s="1" t="e">
        <f t="shared" si="19"/>
        <v>#N/A</v>
      </c>
      <c r="DS26" s="1" t="e">
        <f>IF(OR(ISNA($A26),$AK26&lt;100),NA(),IF($CA26=0,0,FLOOR((DQ26-_xlfn.XLOOKUP(_xlfn.AGGREGATE(5,6,$CA$3:$CA1977),$CA$3:$CA$2000,DQ$3:DQ$2000,1,1))/_xlfn.XLOOKUP($CA26,$CA$3:$CA$2000,$CA$3:$CA$2000,1,1), 1)))</f>
        <v>#N/A</v>
      </c>
      <c r="DT26" s="1" t="e">
        <f t="shared" si="65"/>
        <v>#N/A</v>
      </c>
      <c r="DU26" s="1">
        <f t="shared" si="20"/>
        <v>23</v>
      </c>
      <c r="DV26" s="1" cm="1">
        <f t="array" ref="DV26">IFERROR(IF(ISNA($A26),NA(),INDEX(B$3:B$2000,_xlfn.XMATCH(Configuration!$B$12,B$3:B$2000,1,1)+ROW()-ROW($A$3))-0), NA())</f>
        <v>106</v>
      </c>
      <c r="DW26" s="1" cm="1">
        <f t="array" ref="DW26">IFERROR(IF(ISNA($A26),NA(),INDEX(F$3:F$2000,_xlfn.XMATCH(Configuration!$B$12,F$3:F$2000,1,1)+ROW()-ROW($A$3))-0), NA())</f>
        <v>2637</v>
      </c>
      <c r="DX26" s="1" t="e" cm="1">
        <f t="array" ref="DX26">IFERROR(IF(ISNA($A26),NA(),INDEX(J$3:J$2000,_xlfn.XMATCH(Configuration!$B$12,J$3:J$2000,1,1)+ROW()-ROW($A$3))-0), NA())</f>
        <v>#N/A</v>
      </c>
      <c r="DY26" s="1" cm="1">
        <f t="array" ref="DY26">IFERROR(IF(ISNA($A26),NA(),INDEX(N$3:N$2000,_xlfn.XMATCH(Configuration!$B$12,N$3:N$2000,1,1)+ROW()-ROW($A$3))-0), NA())</f>
        <v>974</v>
      </c>
      <c r="DZ26" s="1" cm="1">
        <f t="array" ref="DZ26">IFERROR(IF(ISNA($A26),NA(),INDEX(R$3:R$2000,_xlfn.XMATCH(Configuration!$B$12,R$3:R$2000,1,1)+ROW()-ROW($A$3))-0), NA())</f>
        <v>433</v>
      </c>
      <c r="EA26" s="1" cm="1">
        <f t="array" ref="EA26">IFERROR(IF(ISNA($A26),NA(),INDEX(V$3:V$2000,_xlfn.XMATCH(Configuration!$B$12,V$3:V$2000,1,1)+ROW()-ROW($A$3))-0), NA())</f>
        <v>221</v>
      </c>
      <c r="EB26" s="1" cm="1">
        <f t="array" ref="EB26">IFERROR(IF(ISNA($A26),NA(),INDEX(Z$3:Z$2000,_xlfn.XMATCH(Configuration!$B$12,Z$3:Z$2000,1,1)+ROW()-ROW($A$3))-0), NA())</f>
        <v>1241</v>
      </c>
      <c r="EC26" s="1" cm="1">
        <f t="array" ref="EC26">IFERROR(IF(ISNA($A26),NA(),INDEX(AD$3:AD$2000,_xlfn.XMATCH(Configuration!$B$12,AD$3:AD$2000,1,1)+ROW()-ROW($A$3))-0), NA())</f>
        <v>527</v>
      </c>
      <c r="ED26" s="1">
        <f t="shared" si="21"/>
        <v>23</v>
      </c>
      <c r="EE26" s="1" t="e">
        <f t="shared" ca="1" si="66"/>
        <v>#N/A</v>
      </c>
      <c r="EF26" s="1">
        <f t="shared" ca="1" si="67"/>
        <v>289630</v>
      </c>
      <c r="EG26" s="1">
        <f t="shared" ca="1" si="68"/>
        <v>20318</v>
      </c>
      <c r="EH26" s="1">
        <f t="shared" ca="1" si="69"/>
        <v>5380</v>
      </c>
      <c r="EI26" s="1">
        <f t="shared" ca="1" si="70"/>
        <v>2424</v>
      </c>
      <c r="EJ26" s="1">
        <f t="shared" ca="1" si="71"/>
        <v>1424</v>
      </c>
      <c r="EK26" s="1">
        <f t="shared" ca="1" si="72"/>
        <v>974</v>
      </c>
      <c r="EL26" s="1" cm="1">
        <f t="array" aca="1" ref="EL26" ca="1">IFERROR(IF(ISNA($ED26),NA(),IF(FLOOR((2^(($ED26+LOOKUP(2, 1/(ISNA(EP$3:EP$2000)+ISBLANK(EP$3:EP$300)-1),EP$3:EP$2000)*LOG(100)/LOG(2))/LOOKUP(2, 1/(ISNA(EP$3:EP$2000)+ISBLANK(EP$3:EP$300)-1),EP$3:EP$2000))),2)&gt;_xlfn.AGGREGATE(4,6,$EN$3:$GC$2000)+2000,NA(),FLOOR((2^(($ED26+LOOKUP(2, 1/(ISNA(EP$3:EP$2000)+ISBLANK(EP$3:EP$300)-1),EP$3:EP$2000)*LOG(100)/LOG(2))/LOOKUP(2, 1/(ISNA(EP$3:EP$2000)+ISBLANK(EP$3:EP$300)-1),EP$3:EP$2000))),2))),NA())</f>
        <v>346</v>
      </c>
      <c r="EM26" s="1" cm="1">
        <f t="array" ref="EM26">IF(ISNA($ED26),NA(),FLOOR(EN$3+(LOOKUP(2, 1/(ISNA(EN$3:EN$2000)+ISBLANK(EN$3:EN$300)-1),EN$3:EN$2000)-EN$3)/LOOKUP(2, 1/(ISNA(EN$3:EN$2000)+ISBLANK(EN$3:EN$300)-1),ED$3:ED$2000)*ED26, 1))</f>
        <v>2163</v>
      </c>
      <c r="EN26" s="1" cm="1">
        <f t="array" ref="EN26">IFERROR(IF(ISNA($A26),NA(),INDEX(AK$3:AK$2000,_xlfn.XMATCH(100,AK$3:AK$2000,1,1)+ROW()-ROW($A$3))-0), NA())</f>
        <v>5137</v>
      </c>
      <c r="EO26" s="1" cm="1">
        <f t="array" aca="1" ref="EO26" ca="1">IFERROR(IF(ISNA($A26),NA(),INDEX(BD$3:BD$2000,_xlfn.XMATCH(100,AK$3:AK$2000,1,1)+ROW()-ROW($A$3))-0), NA())</f>
        <v>332.42857142857144</v>
      </c>
      <c r="EP26" s="1">
        <f t="shared" si="73"/>
        <v>4.0472620478625698</v>
      </c>
      <c r="EQ26" s="1">
        <f t="shared" si="74"/>
        <v>218</v>
      </c>
      <c r="ER26" s="1">
        <f t="shared" si="75"/>
        <v>12.693118676108874</v>
      </c>
      <c r="ES26" s="1" cm="1">
        <f t="array" ref="ES26">IFERROR(IF(OR(ISNA($A26),INDEX(International!C$3:C$2000,_xlfn.XMATCH(100,International!C$3:C$2000,1,1)+ROW()-ROW($A$3))=""),NA(),INDEX(International!C$3:C$2000,_xlfn.XMATCH(100,International!C$3:C$2000,1,1)+ROW()-ROW($A$3))), NA())</f>
        <v>10836</v>
      </c>
      <c r="ET26" s="1" cm="1">
        <f t="array" aca="1" ref="ET26" ca="1">IFERROR(IF(ISNA($A26),NA(),INDEX(International!E$3:E$2000,_xlfn.XMATCH(100,International!C$3:C$2000,1,1)+ROW()-ROW($A$3))-0), NA())</f>
        <v>1062.1428571428571</v>
      </c>
      <c r="EU26" s="1">
        <f t="shared" si="76"/>
        <v>3.4025236576177171</v>
      </c>
      <c r="EV26" s="1">
        <f t="shared" si="77"/>
        <v>466</v>
      </c>
      <c r="EW26" s="1">
        <f t="shared" si="78"/>
        <v>4.0565712580930624</v>
      </c>
      <c r="EX26" s="1" cm="1">
        <f t="array" ref="EX26">IFERROR(IF(OR(ISNA($A26),INDEX(International!G$3:G$2000,_xlfn.XMATCH(100,International!G$3:G$2000,1,1)+ROW()-ROW($A$3))=""),NA(),INDEX(International!G$3:G$2000,_xlfn.XMATCH(100,International!G$3:G$2000,1,1)+ROW()-ROW($A$3))-0), NA())</f>
        <v>3386</v>
      </c>
      <c r="EY26" s="1" cm="1">
        <f t="array" aca="1" ref="EY26" ca="1">IFERROR(IF(ISNA($A26),NA(),INDEX(International!I$3:I$2000,_xlfn.XMATCH(100,International!G$3:G$2000,1,1)+ROW()-ROW($A$3))-0), NA())</f>
        <v>215.57142857142858</v>
      </c>
      <c r="EZ26" s="1">
        <f t="shared" si="79"/>
        <v>4.5262136041590351</v>
      </c>
      <c r="FA26" s="1">
        <f t="shared" si="80"/>
        <v>135</v>
      </c>
      <c r="FB26" s="1">
        <f t="shared" si="81"/>
        <v>8.0606332586895117</v>
      </c>
      <c r="FC26" s="1" cm="1">
        <f t="array" ref="FC26">IFERROR(IF(OR(ISNA($A26),INDEX(International!K$3:K$2000,_xlfn.XMATCH(100,International!K$3:K$2000,1,1)+ROW()-ROW($A$3))=""),NA(),INDEX(International!K$3:K$2000,_xlfn.XMATCH(100,International!K$3:K$2000,1,1)+ROW()-ROW($A$3))), NA())</f>
        <v>19856</v>
      </c>
      <c r="FD26" s="1" cm="1">
        <f t="array" aca="1" ref="FD26" ca="1">IFERROR(IF(ISNA($A26),NA(),INDEX(International!M$3:M$2000,_xlfn.XMATCH(100,International!K$3:K$2000,1,1)+ROW()-ROW($A$3))-0), NA())</f>
        <v>1889</v>
      </c>
      <c r="FE26" s="1">
        <f t="shared" si="82"/>
        <v>3.0130618022466544</v>
      </c>
      <c r="FF26" s="1">
        <f t="shared" si="83"/>
        <v>858</v>
      </c>
      <c r="FG26" s="1">
        <f t="shared" si="84"/>
        <v>3.2270452641291767</v>
      </c>
      <c r="FH26" s="1" cm="1">
        <f t="array" ref="FH26">IFERROR(IF(OR(ISNA($A26),INDEX(International!O$3:O$2000,_xlfn.XMATCH(100,International!O$3:O$2000,1,1)+ROW()-ROW($A$3))=""),NA(),INDEX(International!O$3:O$2000,_xlfn.XMATCH(100,International!O$3:O$2000,1,1)+ROW()-ROW($A$3))-0), NA())</f>
        <v>31506</v>
      </c>
      <c r="FI26" s="1" cm="1">
        <f t="array" aca="1" ref="FI26" ca="1">IFERROR(IF(ISNA($A26),NA(),INDEX(International!Q$3:Q$2000,_xlfn.XMATCH(100,International!O$3:O$2000,1,1)+ROW()-ROW($A$3))-0), NA())</f>
        <v>3051</v>
      </c>
      <c r="FJ26" s="1">
        <f t="shared" si="85"/>
        <v>2.7712570263029082</v>
      </c>
      <c r="FK26" s="1">
        <f t="shared" si="86"/>
        <v>1363</v>
      </c>
      <c r="FL26" s="1">
        <f t="shared" si="87"/>
        <v>5.8400763196117511</v>
      </c>
      <c r="FM26" s="1" cm="1">
        <f t="array" ref="FM26">IFERROR(IF(OR(ISNA($A26),INDEX(International!S$3:S$2000,_xlfn.XMATCH(100,International!S$3:S$2000,1,1)+ROW()-ROW($A$3))=""),NA(),INDEX(International!S$3:S$2000,_xlfn.XMATCH(100,International!S$3:S$2000,1,1)+ROW()-ROW($A$3))-0), NA())</f>
        <v>8086</v>
      </c>
      <c r="FN26" s="1" cm="1">
        <f t="array" aca="1" ref="FN26" ca="1">IFERROR(IF(ISNA($A26),NA(),INDEX(International!U$3:U$2000,_xlfn.XMATCH(100,International!S$3:S$2000,1,1)+ROW()-ROW($A$3))-0), NA())</f>
        <v>149.28571428571428</v>
      </c>
      <c r="FO26" s="1">
        <f t="shared" si="88"/>
        <v>3.6292747598875623</v>
      </c>
      <c r="FP26" s="1">
        <f t="shared" si="89"/>
        <v>347</v>
      </c>
      <c r="FQ26" s="1">
        <f t="shared" si="90"/>
        <v>52.033854171216184</v>
      </c>
      <c r="FR26" s="1" cm="1">
        <f t="array" ref="FR26">IFERROR(IF(OR(ISNA($A26),INDEX(International!W$3:W$2000,_xlfn.XMATCH(100,International!W$3:W$2000,1,1)+ROW()-ROW($A$3))=""),NA(),INDEX(International!W$3:W$2000,_xlfn.XMATCH(100,International!W$3:W$2000,1,1)+ROW()-ROW($A$3))-0), NA())</f>
        <v>509</v>
      </c>
      <c r="FS26" s="1" cm="1">
        <f t="array" aca="1" ref="FS26" ca="1">IFERROR(IF(ISNA($A26),NA(),INDEX(International!Y$3:Y$2000,_xlfn.XMATCH(100,International!W$3:W$2000,1,1)+ROW()-ROW($A$3))-0), NA())</f>
        <v>38</v>
      </c>
      <c r="FT26" s="1">
        <f t="shared" si="91"/>
        <v>9.7969657384004432</v>
      </c>
      <c r="FU26" s="1">
        <f t="shared" si="92"/>
        <v>17</v>
      </c>
      <c r="FV26" s="1">
        <f t="shared" si="93"/>
        <v>6.1805036744858901</v>
      </c>
      <c r="FW26" s="1" cm="1">
        <f t="array" ref="FW26">IFERROR(IF(OR(ISNA($A26),INDEX(International!AA$3:AA$2000,_xlfn.XMATCH(100,International!AA$3:AA$2000,1,1)+ROW()-ROW($A$3))=""),NA(),INDEX(International!AA$3:AA$2000,_xlfn.XMATCH(100,International!AA$3:AA$2000,1,1)+ROW()-ROW($A$3))-0), NA())</f>
        <v>17089</v>
      </c>
      <c r="FX26" s="1" cm="1">
        <f t="array" aca="1" ref="FX26" ca="1">IFERROR(IF(ISNA($A26),NA(),INDEX(International!AC$3:AC$2000,_xlfn.XMATCH(100,International!AA$3:AA$2000,1,1)+ROW()-ROW($A$3))-0), NA())</f>
        <v>1724.4285714285713</v>
      </c>
      <c r="FY26" s="1">
        <f t="shared" si="94"/>
        <v>3.101015930955445</v>
      </c>
      <c r="FZ26" s="1">
        <f t="shared" si="95"/>
        <v>738</v>
      </c>
      <c r="GA26" s="1">
        <f t="shared" si="96"/>
        <v>4.2965833338761943</v>
      </c>
      <c r="GB26" s="1" cm="1">
        <f t="array" ref="GB26">IFERROR(IF(OR(ISNA($A26),INDEX(International!AE$3:AE$2000,_xlfn.XMATCH(100,International!AE$3:AE$2000,1,1)+ROW()-ROW($A$3))=""),NA(),INDEX(International!AE$3:AE$2000,_xlfn.XMATCH(100,International!AE$3:AE$2000,1,1)+ROW()-ROW($A$3))-0), NA())</f>
        <v>83836</v>
      </c>
      <c r="GC26" s="1" cm="1">
        <f t="array" aca="1" ref="GC26" ca="1">IFERROR(IF(ISNA($A26),NA(),INDEX(International!AG$3:AG$2000,_xlfn.XMATCH(100,International!AE$3:AE$2000,1,1)+ROW()-ROW($A$3))-0), NA())</f>
        <v>10012.571428571429</v>
      </c>
      <c r="GD26" s="1">
        <f t="shared" si="97"/>
        <v>2.3683442394985201</v>
      </c>
      <c r="GE26" s="1">
        <f t="shared" si="98"/>
        <v>3639</v>
      </c>
      <c r="GF26" s="1">
        <f t="shared" si="99"/>
        <v>2.8692930612493988</v>
      </c>
    </row>
    <row r="27" spans="1:188" x14ac:dyDescent="0.2">
      <c r="A27" s="4">
        <f>IF(OR(Daily!$A27="",Daily!$B27="*"),NA(),Daily!A27)</f>
        <v>43878</v>
      </c>
      <c r="B27" s="1">
        <f>IF(_xlfn.IFNA($A27,"")="","",Daily!C27+IF(ROW()&gt;ROW($A$3),B26,0))</f>
        <v>0</v>
      </c>
      <c r="C27" s="1">
        <f>IF(_xlfn.IFNA($A27,"")="","",Daily!D27+IF(ROW()&gt;ROW($A$3),C26,0))</f>
        <v>0</v>
      </c>
      <c r="D27" s="1">
        <f>IF(_xlfn.IFNA($A27,"")="","",Daily!E27+IF(ROW()&gt;ROW($A$3),D26,0))</f>
        <v>0</v>
      </c>
      <c r="E27" s="1">
        <f t="shared" si="22"/>
        <v>0</v>
      </c>
      <c r="F27" s="1">
        <f>IF(_xlfn.IFNA($A27,"")="","",Daily!F27+IF(ROW()&gt;ROW($A$3),F26,0))</f>
        <v>4</v>
      </c>
      <c r="G27" s="1">
        <f>IF(_xlfn.IFNA($A27,"")="","",Daily!G27+IF(ROW()&gt;ROW($A$3),G26,0))</f>
        <v>4</v>
      </c>
      <c r="H27" s="1">
        <f>IF(_xlfn.IFNA($A27,"")="","",Daily!H27+IF(ROW()&gt;ROW($A$3),H26,0))</f>
        <v>2</v>
      </c>
      <c r="I27" s="1">
        <f t="shared" si="23"/>
        <v>-2</v>
      </c>
      <c r="J27" s="1">
        <f>IF(_xlfn.IFNA($A27,"")="","",Daily!I27+IF(ROW()&gt;ROW($A$3),J26,0))</f>
        <v>1</v>
      </c>
      <c r="K27" s="1">
        <f>IF(_xlfn.IFNA($A27,"")="","",Daily!J27+IF(ROW()&gt;ROW($A$3),K26,0))</f>
        <v>0</v>
      </c>
      <c r="L27" s="1">
        <f>IF(_xlfn.IFNA($A27,"")="","",Daily!K27+IF(ROW()&gt;ROW($A$3),L26,0))</f>
        <v>0</v>
      </c>
      <c r="M27" s="1">
        <f t="shared" si="24"/>
        <v>1</v>
      </c>
      <c r="N27" s="1">
        <f>IF(_xlfn.IFNA($A27,"")="","",Daily!L27+IF(ROW()&gt;ROW($A$3),N26,0))</f>
        <v>5</v>
      </c>
      <c r="O27" s="1">
        <f>IF(_xlfn.IFNA($A27,"")="","",Daily!M27+IF(ROW()&gt;ROW($A$3),O26,0))</f>
        <v>0</v>
      </c>
      <c r="P27" s="1">
        <f>IF(_xlfn.IFNA($A27,"")="","",Daily!N27+IF(ROW()&gt;ROW($A$3),P26,0))</f>
        <v>0</v>
      </c>
      <c r="Q27" s="1">
        <f t="shared" si="25"/>
        <v>5</v>
      </c>
      <c r="R27" s="1">
        <f>IF(_xlfn.IFNA($A27,"")="","",Daily!O27+IF(ROW()&gt;ROW($A$3),R26,0))</f>
        <v>2</v>
      </c>
      <c r="S27" s="1">
        <f>IF(_xlfn.IFNA($A27,"")="","",Daily!P27+IF(ROW()&gt;ROW($A$3),S26,0))</f>
        <v>2</v>
      </c>
      <c r="T27" s="1">
        <f>IF(_xlfn.IFNA($A27,"")="","",Daily!Q27+IF(ROW()&gt;ROW($A$3),T26,0))</f>
        <v>0</v>
      </c>
      <c r="U27" s="1">
        <f t="shared" si="26"/>
        <v>0</v>
      </c>
      <c r="V27" s="1">
        <f>IF(_xlfn.IFNA($A27,"")="","",Daily!R27+IF(ROW()&gt;ROW($A$3),V26,0))</f>
        <v>0</v>
      </c>
      <c r="W27" s="1">
        <f>IF(_xlfn.IFNA($A27,"")="","",Daily!S27+IF(ROW()&gt;ROW($A$3),W26,0))</f>
        <v>0</v>
      </c>
      <c r="X27" s="1">
        <f>IF(_xlfn.IFNA($A27,"")="","",Daily!T27+IF(ROW()&gt;ROW($A$3),X26,0))</f>
        <v>0</v>
      </c>
      <c r="Y27" s="1">
        <f t="shared" si="27"/>
        <v>0</v>
      </c>
      <c r="Z27" s="1">
        <f>IF(_xlfn.IFNA($A27,"")="","",Daily!U27+IF(ROW()&gt;ROW($A$3),Z26,0))</f>
        <v>4</v>
      </c>
      <c r="AA27" s="1">
        <f>IF(_xlfn.IFNA($A27,"")="","",Daily!V27+IF(ROW()&gt;ROW($A$3),AA26,0))</f>
        <v>0</v>
      </c>
      <c r="AB27" s="1">
        <f>IF(_xlfn.IFNA($A27,"")="","",Daily!W27+IF(ROW()&gt;ROW($A$3),AB26,0))</f>
        <v>0</v>
      </c>
      <c r="AC27" s="1">
        <f t="shared" si="28"/>
        <v>4</v>
      </c>
      <c r="AD27" s="1">
        <f>IF(_xlfn.IFNA($A27,"")="","",Daily!X27+IF(ROW()&gt;ROW($A$3),AD26,0))</f>
        <v>0</v>
      </c>
      <c r="AE27" s="1">
        <f>IF(_xlfn.IFNA($A27,"")="","",Daily!Y27+IF(ROW()&gt;ROW($A$3),AE26,0))</f>
        <v>0</v>
      </c>
      <c r="AF27" s="1">
        <f>IF(_xlfn.IFNA($A27,"")="","",Daily!Z27+IF(ROW()&gt;ROW($A$3),AF26,0))</f>
        <v>0</v>
      </c>
      <c r="AG27" s="1">
        <f t="shared" si="29"/>
        <v>0</v>
      </c>
      <c r="AH27" s="1">
        <f>IF(_xlfn.IFNA($A27,"")="","",Daily!C27+Daily!F27+Daily!I27+Daily!O27+Daily!L27+Daily!R27+Daily!X27+Daily!U27)</f>
        <v>0</v>
      </c>
      <c r="AI27" s="1">
        <f>IF(_xlfn.IFNA($A27,"")="","",Daily!D27+Daily!G27+Daily!J27+Daily!P27+Daily!M27+Daily!S27+Daily!Y27+Daily!V27+Daily!AA27)</f>
        <v>0</v>
      </c>
      <c r="AJ27" s="1">
        <f>IF(_xlfn.IFNA($A27,"")="","",Daily!E27+Daily!H27+Daily!K27+Daily!Q27+Daily!N27+Daily!T27+Daily!Z27+Daily!W27)</f>
        <v>0</v>
      </c>
      <c r="AK27" s="1">
        <f t="shared" si="30"/>
        <v>16</v>
      </c>
      <c r="AL27" s="1">
        <f t="shared" si="31"/>
        <v>6</v>
      </c>
      <c r="AM27" s="1">
        <f t="shared" si="32"/>
        <v>2</v>
      </c>
      <c r="AN27" s="7">
        <f t="shared" si="33"/>
        <v>0</v>
      </c>
      <c r="AO27" s="1">
        <f t="shared" si="34"/>
        <v>8</v>
      </c>
      <c r="AP27" s="1">
        <f t="shared" si="35"/>
        <v>12</v>
      </c>
      <c r="AQ27" s="1">
        <f t="shared" si="36"/>
        <v>2</v>
      </c>
      <c r="AR27" s="1">
        <f t="shared" si="37"/>
        <v>0</v>
      </c>
      <c r="AS27" s="1">
        <f t="shared" si="38"/>
        <v>10</v>
      </c>
      <c r="AT27" s="10">
        <f t="shared" si="39"/>
        <v>0.25</v>
      </c>
      <c r="AU27" s="10">
        <f t="shared" si="40"/>
        <v>0.75</v>
      </c>
      <c r="AV27" s="10">
        <f t="shared" si="41"/>
        <v>0</v>
      </c>
      <c r="AW27" s="10">
        <f t="shared" si="42"/>
        <v>0.25</v>
      </c>
      <c r="AX27" s="10">
        <f t="shared" si="43"/>
        <v>6.25E-2</v>
      </c>
      <c r="AY27" s="10">
        <f t="shared" si="44"/>
        <v>0.3125</v>
      </c>
      <c r="AZ27" s="10">
        <f t="shared" si="45"/>
        <v>0.125</v>
      </c>
      <c r="BA27" s="10">
        <f t="shared" si="46"/>
        <v>0</v>
      </c>
      <c r="BB27" s="10">
        <f t="shared" si="47"/>
        <v>0.25</v>
      </c>
      <c r="BC27" s="10">
        <f t="shared" si="48"/>
        <v>0</v>
      </c>
      <c r="BD27" s="8">
        <f t="shared" ca="1" si="49"/>
        <v>0</v>
      </c>
      <c r="BE27" s="9">
        <f t="shared" ca="1" si="50"/>
        <v>0</v>
      </c>
      <c r="BF27" s="10">
        <f t="shared" si="51"/>
        <v>0</v>
      </c>
      <c r="BG27" s="10">
        <f t="shared" si="52"/>
        <v>0</v>
      </c>
      <c r="BH27" s="1">
        <f t="shared" si="53"/>
        <v>14</v>
      </c>
      <c r="BI27" s="1">
        <f t="shared" si="54"/>
        <v>19</v>
      </c>
      <c r="BJ27" s="8">
        <f>IF(_xlfn.IFNA($A27,"")="","",AK27/(Configuration!$B$1/1000000))</f>
        <v>0.63080786775113051</v>
      </c>
      <c r="BK27" s="1">
        <f>IF(OR(_xlfn.IFNA($A27,"")="", ROW()&lt;=ROW($A$3),MAX(International!$C$3:$C$2000)&lt;$AK27),"",$A27-_xlfn.XLOOKUP($AK27,International!$C$3:$C$2000,International!$A$3:$A$2000,NA(),1,1))</f>
        <v>-16</v>
      </c>
      <c r="BL27" s="1">
        <f>IF(OR(_xlfn.IFNA($A27,"")="", ROW()&lt;=ROW($A$3),MAX(International!$D$3:$D$2000)&lt;$BJ27),"",$A27-_xlfn.XLOOKUP($BJ27,International!$D$3:$D$2000,International!$A$3:$A$2000,NA(),1,1))</f>
        <v>-14</v>
      </c>
      <c r="BM27" s="1">
        <f>IF(OR(_xlfn.IFNA($A27,"")="", ROW()&lt;=ROW($A$3),MAX(International!$G$3:$G$2000)&lt;$AK27),"",$A27-_xlfn.XLOOKUP($AK27,International!$G$3:$G$2000,International!$A$3:$A$2000,NA(),1,1))</f>
        <v>-18</v>
      </c>
      <c r="BN27" s="1">
        <f>IF(OR(_xlfn.IFNA($A27,"")="", ROW()&lt;=ROW($A$3),MAX(International!$H$3:$H$2000)&lt;$BJ27),"",$A27-_xlfn.XLOOKUP($BJ27,International!$H$3:$H$2000,International!$A$3:$A$2000,NA(),1,1))</f>
        <v>-13</v>
      </c>
      <c r="BO27" s="1">
        <f>IF(OR(_xlfn.IFNA($A27,"")="", ROW()&lt;=ROW($A$3),MAX(International!$K$3:$K$2000)&lt;$AK27),"",$A27-_xlfn.XLOOKUP($AK27,International!$K$3:$K$2000,International!$A$3:$A$2000,NA(),1,1))</f>
        <v>-9</v>
      </c>
      <c r="BP27" s="1">
        <f>IF(OR(_xlfn.IFNA($A27,"")="", ROW()&lt;=ROW($A$3),MAX(International!$L$3:$L$2000)&lt;$BJ27),"",$A27-_xlfn.XLOOKUP($BJ27,International!$L$3:$L$2000,International!$A$3:$A$2000,NA(),1,1))</f>
        <v>-11</v>
      </c>
      <c r="BQ27" s="1">
        <f>IF(OR(_xlfn.IFNA($A27,"")="", ROW()&lt;=ROW($A$3),MAX(International!$O$3:$O$2000)&lt;$AK27),"",$A27-_xlfn.XLOOKUP($AK27,International!$O$3:$O$2000,International!$A$3:$A$2000,NA(),1,1))</f>
        <v>-4</v>
      </c>
      <c r="BR27" s="1">
        <f>IF(OR(_xlfn.IFNA($A27,"")="", ROW()&lt;=ROW($A$3),MAX(International!$P$3:$P$2000)&lt;$BJ27),"",$A27-_xlfn.XLOOKUP($BJ27,International!$P$3:$P$2000,International!$A$3:$A$2000,NA(),1,1))</f>
        <v>-5</v>
      </c>
      <c r="BS27" s="1">
        <f>IF(OR(_xlfn.IFNA($A27,"")="", ROW()&lt;=ROW($A$3),MAX(International!$S$3:$S$2000)&lt;$AK27),"",$A27-_xlfn.XLOOKUP($AK27,International!$S$3:$S$2000,International!$A$3:$A$2000,NA(),1,1))</f>
        <v>13</v>
      </c>
      <c r="BT27" s="1">
        <f>IF(OR(_xlfn.IFNA($A27,"")="", ROW()&lt;=ROW($A$3),MAX(International!$T$3:$T$2000)&lt;$BJ27),"",$A27-_xlfn.XLOOKUP($BJ27,International!$T$3:$T$2000,International!$A$3:$A$2000,NA(),1,1))</f>
        <v>-3</v>
      </c>
      <c r="BU27" s="1">
        <f>IF(OR(_xlfn.IFNA($A27,"")="", ROW()&lt;=ROW($A$3),MAX(International!$W$3:$W$2000)&lt;$AK27),"",$A27-_xlfn.XLOOKUP($AK27,International!$W$3:$W$2000,International!$A$3:$A$2000,NA(),1,1))</f>
        <v>16</v>
      </c>
      <c r="BV27" s="1">
        <f>IF(OR(_xlfn.IFNA($A27,"")="", ROW()&lt;=ROW($A$3),MAX(International!$X$3:$X$2000)&lt;$BJ27),"",$A27-_xlfn.XLOOKUP($BJ27,International!$X$3:$X$2000,International!$A$3:$A$2000,NA(),1,1))</f>
        <v>22</v>
      </c>
      <c r="BW27" s="1">
        <f>IF(OR(_xlfn.IFNA($A27,"")="", ROW()&lt;=ROW($A$3),MAX(International!$AA$3:$AA$2000)&lt;$AK27),"",$A27-_xlfn.XLOOKUP($AK27,International!$AA$3:$AA$2000,International!$A$3:$A$2000,NA(),1,1))</f>
        <v>-11</v>
      </c>
      <c r="BX27" s="1">
        <f>IF(OR(_xlfn.IFNA($A27,"")="", ROW()&lt;=ROW($A$3),MAX(International!$AB$3:$AB$2000)&lt;$BJ27),"",$A27-_xlfn.XLOOKUP($BJ27,International!$AB$3:$AB$2000,International!$A$3:$A$2000,NA(),1,1))</f>
        <v>-14</v>
      </c>
      <c r="BY27" s="1">
        <f>IF(OR(_xlfn.IFNA($A27,"")="", ROW()&lt;=ROW($A$3),MAX(International!$AE$3:$AE$2000)&lt;$AK27),"",$A27-_xlfn.XLOOKUP($AK27,International!$AE$3:$AE$2000,International!$A$3:$A$2000,NA(),1,1))</f>
        <v>-7</v>
      </c>
      <c r="BZ27" s="1">
        <f>IF(OR(_xlfn.IFNA($A27,"")="", ROW()&lt;=ROW($A$3),MAX(International!$AF$3:$AF$2000)&lt;$BJ27),"",$A27-_xlfn.XLOOKUP($BJ27,International!$AF$3:$AF$2000,International!$A$3:$A$2000,NA(),1,1))</f>
        <v>-17</v>
      </c>
      <c r="CA27" s="1" t="e">
        <f t="shared" si="55"/>
        <v>#N/A</v>
      </c>
      <c r="CB27" s="1" t="e">
        <f t="shared" si="0"/>
        <v>#N/A</v>
      </c>
      <c r="CC27" s="1" t="e">
        <f t="shared" si="1"/>
        <v>#N/A</v>
      </c>
      <c r="CD27" s="1" t="e">
        <f t="shared" si="2"/>
        <v>#N/A</v>
      </c>
      <c r="CE27" s="1" t="e">
        <f t="shared" si="3"/>
        <v>#N/A</v>
      </c>
      <c r="CF27" s="1" t="e">
        <f t="shared" si="4"/>
        <v>#N/A</v>
      </c>
      <c r="CG27" s="1" t="e">
        <f t="shared" si="5"/>
        <v>#N/A</v>
      </c>
      <c r="CH27" s="1" t="e">
        <f t="shared" si="6"/>
        <v>#N/A</v>
      </c>
      <c r="CI27" s="1" t="e">
        <f t="shared" si="7"/>
        <v>#N/A</v>
      </c>
      <c r="CJ27" s="1" t="e">
        <f t="shared" si="8"/>
        <v>#N/A</v>
      </c>
      <c r="CK27" s="1" t="e">
        <f t="shared" si="56"/>
        <v>#N/A</v>
      </c>
      <c r="CL27" s="1" t="e">
        <f t="shared" si="9"/>
        <v>#N/A</v>
      </c>
      <c r="CM27" s="1" t="e">
        <f>IF(OR(ISNA($A27),$AK27&lt;100),NA(),IF($CA27=0,0,FLOOR((CK27-_xlfn.XLOOKUP(_xlfn.AGGREGATE(5,6,$CA$3:$CA1978),$CA$3:$CA$2000,CK$3:CK$2000,1,1))/_xlfn.XLOOKUP($CA27,$CA$3:$CA$2000,$CA$3:$CA$2000,1,1), 1)))</f>
        <v>#N/A</v>
      </c>
      <c r="CN27" s="1" t="e">
        <f t="shared" si="57"/>
        <v>#N/A</v>
      </c>
      <c r="CO27" s="1" t="e" cm="1">
        <f t="array" ref="CO27">IFERROR(IF(OR(ISNA($A27),$AK27&lt;100,INDEX(International!C$3:C$2000,_xlfn.XMATCH(100,International!C$3:C$2000,1,1)+$CA27)=""),NA(),INDEX(International!C$3:C$2000,_xlfn.XMATCH(100,International!C$3:C$2000,1,1)+$CA27)), NA())</f>
        <v>#N/A</v>
      </c>
      <c r="CP27" s="1" t="e">
        <f t="shared" si="11"/>
        <v>#N/A</v>
      </c>
      <c r="CQ27" s="1" t="e">
        <f>IF(OR(ISNA($A27),$AK27&lt;100),NA(),IF($CA27=0,0,FLOOR((CO27-_xlfn.XLOOKUP(_xlfn.AGGREGATE(5,6,$CA$3:$CA1978),$CA$3:$CA$2000,CO$3:CO$2000,1,1))/_xlfn.XLOOKUP($CA27,$CA$3:$CA$2000,$CA$3:$CA$2000,1,1), 1)))</f>
        <v>#N/A</v>
      </c>
      <c r="CR27" s="1" t="e">
        <f t="shared" si="58"/>
        <v>#N/A</v>
      </c>
      <c r="CS27" s="1" t="e" cm="1">
        <f t="array" ref="CS27">IFERROR(IF(OR(ISNA($A27),$AK27&lt;100,INDEX(International!G$3:G$2000,_xlfn.XMATCH(100,International!G$3:G$2000,1,1)+$CA27)=""),NA(),INDEX(International!G$3:G$2000,_xlfn.XMATCH(100,International!G$3:G$2000,1,1)+$CA27)), NA())</f>
        <v>#N/A</v>
      </c>
      <c r="CT27" s="1" t="e">
        <f t="shared" si="13"/>
        <v>#N/A</v>
      </c>
      <c r="CU27" s="1" t="e">
        <f>IF(OR(ISNA($A27),$AK27&lt;100),NA(),IF($CA27=0,0,FLOOR((CS27-_xlfn.XLOOKUP(_xlfn.AGGREGATE(5,6,$CA$3:$CA1978),$CA$3:$CA$2000,CS$3:CS$2000,1,1))/_xlfn.XLOOKUP($CA27,$CA$3:$CA$2000,$CA$3:$CA$2000,1,1), 1)))</f>
        <v>#N/A</v>
      </c>
      <c r="CV27" s="1" t="e">
        <f t="shared" si="59"/>
        <v>#N/A</v>
      </c>
      <c r="CW27" s="1" t="e" cm="1">
        <f t="array" ref="CW27">IFERROR(IF(OR(ISNA($A27),$AK27&lt;100,INDEX(International!K$3:K$2000,_xlfn.XMATCH(100,International!K$3:K$2000,1,1)+$CA27)=""),NA(),INDEX(International!K$3:K$2000,_xlfn.XMATCH(100,International!K$3:K$2000,1,1)+$CA27)), NA())</f>
        <v>#N/A</v>
      </c>
      <c r="CX27" s="1" t="e">
        <f t="shared" si="14"/>
        <v>#N/A</v>
      </c>
      <c r="CY27" s="1" t="e">
        <f>IF(OR(ISNA($A27),$AK27&lt;100),NA(),IF($CA27=0,0,FLOOR((CW27-_xlfn.XLOOKUP(_xlfn.AGGREGATE(5,6,$CA$3:$CA1978),$CA$3:$CA$2000,CW$3:CW$2000,1,1))/_xlfn.XLOOKUP($CA27,$CA$3:$CA$2000,$CA$3:$CA$2000,1,1), 1)))</f>
        <v>#N/A</v>
      </c>
      <c r="CZ27" s="1" t="e">
        <f t="shared" si="60"/>
        <v>#N/A</v>
      </c>
      <c r="DA27" s="1" t="e" cm="1">
        <f t="array" ref="DA27">IFERROR(IF(OR(ISNA($A27),$AK27&lt;100,INDEX(International!O$3:O$2000,_xlfn.XMATCH(100,International!O$3:O$2000,1,1)+$CA27)=""),NA(),INDEX(International!O$3:O$2000,_xlfn.XMATCH(100,International!O$3:O$2000,1,1)+$CA27)), NA())</f>
        <v>#N/A</v>
      </c>
      <c r="DB27" s="1" t="e">
        <f t="shared" si="15"/>
        <v>#N/A</v>
      </c>
      <c r="DC27" s="1" t="e">
        <f>IF(OR(ISNA($A27),$AK27&lt;100),NA(),IF($CA27=0,0,FLOOR((DA27-_xlfn.XLOOKUP(_xlfn.AGGREGATE(5,6,$CA$3:$CA1978),$CA$3:$CA$2000,DA$3:DA$2000,1,1))/_xlfn.XLOOKUP($CA27,$CA$3:$CA$2000,$CA$3:$CA$2000,1,1), 1)))</f>
        <v>#N/A</v>
      </c>
      <c r="DD27" s="1" t="e">
        <f t="shared" si="61"/>
        <v>#N/A</v>
      </c>
      <c r="DE27" s="1" t="e" cm="1">
        <f t="array" ref="DE27">IFERROR(IF(OR(ISNA($A27),$AK27&lt;100,INDEX(International!S$3:S$2000,_xlfn.XMATCH(100,International!S$3:S$2000,1,1)+$CA27)=""),NA(),INDEX(International!S$3:S$2000,_xlfn.XMATCH(100,International!S$3:S$2000,1,1)+$CA27)), NA())</f>
        <v>#N/A</v>
      </c>
      <c r="DF27" s="1" t="e">
        <f t="shared" si="16"/>
        <v>#N/A</v>
      </c>
      <c r="DG27" s="1" t="e">
        <f>IF(OR(ISNA($A27),$AK27&lt;100),NA(),IF($CA27=0,0,FLOOR((DE27-_xlfn.XLOOKUP(_xlfn.AGGREGATE(5,6,$CA$3:$CA1978),$CA$3:$CA$2000,DE$3:DE$2000,1,1))/_xlfn.XLOOKUP($CA27,$CA$3:$CA$2000,$CA$3:$CA$2000,1,1), 1)))</f>
        <v>#N/A</v>
      </c>
      <c r="DH27" s="1" t="e">
        <f t="shared" si="62"/>
        <v>#N/A</v>
      </c>
      <c r="DI27" s="1" t="e" cm="1">
        <f t="array" ref="DI27">IFERROR(IF(OR(ISNA($A27),$AK27&lt;100,INDEX(International!W$3:W$2000,_xlfn.XMATCH(100,International!W$3:W$2000,1,1)+$CA27)=""),NA(),INDEX(International!W$3:W$2000,_xlfn.XMATCH(100,International!W$3:W$2000,1,1)+$CA27)), NA())</f>
        <v>#N/A</v>
      </c>
      <c r="DJ27" s="1" t="e">
        <f t="shared" si="17"/>
        <v>#N/A</v>
      </c>
      <c r="DK27" s="1" t="e">
        <f>IF(OR(ISNA($A27),$AK27&lt;100),NA(),IF($CA27=0,0,FLOOR((DI27-_xlfn.XLOOKUP(_xlfn.AGGREGATE(5,6,$CA$3:$CA1978),$CA$3:$CA$2000,DI$3:DI$2000,1,1))/_xlfn.XLOOKUP($CA27,$CA$3:$CA$2000,$CA$3:$CA$2000,1,1), 1)))</f>
        <v>#N/A</v>
      </c>
      <c r="DL27" s="1" t="e">
        <f t="shared" si="63"/>
        <v>#N/A</v>
      </c>
      <c r="DM27" s="1" t="e" cm="1">
        <f t="array" ref="DM27">IFERROR(IF(OR(ISNA($A27),$AK27&lt;100,INDEX(International!AA$3:AA$2000,_xlfn.XMATCH(100,International!AA$3:AA$2000,1,1)+$CA27)=""),NA(),INDEX(International!AA$3:AA$2000,_xlfn.XMATCH(100,International!AA$3:AA$2000,1,1)+$CA27)), NA())</f>
        <v>#N/A</v>
      </c>
      <c r="DN27" s="1" t="e">
        <f t="shared" si="18"/>
        <v>#N/A</v>
      </c>
      <c r="DO27" s="1" t="e">
        <f>IF(OR(ISNA($A27),$AK27&lt;100),NA(),IF($CA27=0,0,FLOOR((DM27-_xlfn.XLOOKUP(_xlfn.AGGREGATE(5,6,$CA$3:$CA1978),$CA$3:$CA$2000,DM$3:DM$2000,1,1))/_xlfn.XLOOKUP($CA27,$CA$3:$CA$2000,$CA$3:$CA$2000,1,1), 1)))</f>
        <v>#N/A</v>
      </c>
      <c r="DP27" s="1" t="e">
        <f t="shared" si="64"/>
        <v>#N/A</v>
      </c>
      <c r="DQ27" s="1" t="e" cm="1">
        <f t="array" ref="DQ27">IFERROR(IF(OR(ISNA($A27),$AK27&lt;100,INDEX(International!AE$3:AE$2000,_xlfn.XMATCH(100,International!AE$3:AE$2000,1,1)+$CA27)=""),NA(),INDEX(International!AE$3:AE$2000,_xlfn.XMATCH(100,International!AE$3:AE$2000,1,1)+$CA27)), NA())</f>
        <v>#N/A</v>
      </c>
      <c r="DR27" s="1" t="e">
        <f t="shared" si="19"/>
        <v>#N/A</v>
      </c>
      <c r="DS27" s="1" t="e">
        <f>IF(OR(ISNA($A27),$AK27&lt;100),NA(),IF($CA27=0,0,FLOOR((DQ27-_xlfn.XLOOKUP(_xlfn.AGGREGATE(5,6,$CA$3:$CA1978),$CA$3:$CA$2000,DQ$3:DQ$2000,1,1))/_xlfn.XLOOKUP($CA27,$CA$3:$CA$2000,$CA$3:$CA$2000,1,1), 1)))</f>
        <v>#N/A</v>
      </c>
      <c r="DT27" s="1" t="e">
        <f t="shared" si="65"/>
        <v>#N/A</v>
      </c>
      <c r="DU27" s="1">
        <f t="shared" si="20"/>
        <v>24</v>
      </c>
      <c r="DV27" s="1" cm="1">
        <f t="array" ref="DV27">IFERROR(IF(ISNA($A27),NA(),INDEX(B$3:B$2000,_xlfn.XMATCH(Configuration!$B$12,B$3:B$2000,1,1)+ROW()-ROW($A$3))-0), NA())</f>
        <v>106</v>
      </c>
      <c r="DW27" s="1" cm="1">
        <f t="array" ref="DW27">IFERROR(IF(ISNA($A27),NA(),INDEX(F$3:F$2000,_xlfn.XMATCH(Configuration!$B$12,F$3:F$2000,1,1)+ROW()-ROW($A$3))-0), NA())</f>
        <v>2686</v>
      </c>
      <c r="DX27" s="1" t="e" cm="1">
        <f t="array" ref="DX27">IFERROR(IF(ISNA($A27),NA(),INDEX(J$3:J$2000,_xlfn.XMATCH(Configuration!$B$12,J$3:J$2000,1,1)+ROW()-ROW($A$3))-0), NA())</f>
        <v>#N/A</v>
      </c>
      <c r="DY27" s="1" cm="1">
        <f t="array" ref="DY27">IFERROR(IF(ISNA($A27),NA(),INDEX(N$3:N$2000,_xlfn.XMATCH(Configuration!$B$12,N$3:N$2000,1,1)+ROW()-ROW($A$3))-0), NA())</f>
        <v>983</v>
      </c>
      <c r="DZ27" s="1" cm="1">
        <f t="array" ref="DZ27">IFERROR(IF(ISNA($A27),NA(),INDEX(R$3:R$2000,_xlfn.XMATCH(Configuration!$B$12,R$3:R$2000,1,1)+ROW()-ROW($A$3))-0), NA())</f>
        <v>433</v>
      </c>
      <c r="EA27" s="1" cm="1">
        <f t="array" ref="EA27">IFERROR(IF(ISNA($A27),NA(),INDEX(V$3:V$2000,_xlfn.XMATCH(Configuration!$B$12,V$3:V$2000,1,1)+ROW()-ROW($A$3))-0), NA())</f>
        <v>221</v>
      </c>
      <c r="EB27" s="1" cm="1">
        <f t="array" ref="EB27">IFERROR(IF(ISNA($A27),NA(),INDEX(Z$3:Z$2000,_xlfn.XMATCH(Configuration!$B$12,Z$3:Z$2000,1,1)+ROW()-ROW($A$3))-0), NA())</f>
        <v>1265</v>
      </c>
      <c r="EC27" s="1" cm="1">
        <f t="array" ref="EC27">IFERROR(IF(ISNA($A27),NA(),INDEX(AD$3:AD$2000,_xlfn.XMATCH(Configuration!$B$12,AD$3:AD$2000,1,1)+ROW()-ROW($A$3))-0), NA())</f>
        <v>532</v>
      </c>
      <c r="ED27" s="1">
        <f t="shared" si="21"/>
        <v>24</v>
      </c>
      <c r="EE27" s="1" t="e">
        <f t="shared" ca="1" si="66"/>
        <v>#N/A</v>
      </c>
      <c r="EF27" s="1">
        <f t="shared" ca="1" si="67"/>
        <v>409600</v>
      </c>
      <c r="EG27" s="1">
        <f t="shared" ca="1" si="68"/>
        <v>25600</v>
      </c>
      <c r="EH27" s="1">
        <f t="shared" ca="1" si="69"/>
        <v>6400</v>
      </c>
      <c r="EI27" s="1">
        <f t="shared" ca="1" si="70"/>
        <v>2784</v>
      </c>
      <c r="EJ27" s="1">
        <f t="shared" ca="1" si="71"/>
        <v>1600</v>
      </c>
      <c r="EK27" s="1">
        <f t="shared" ca="1" si="72"/>
        <v>1076</v>
      </c>
      <c r="EL27" s="1" cm="1">
        <f t="array" aca="1" ref="EL27" ca="1">IFERROR(IF(ISNA($ED27),NA(),IF(FLOOR((2^(($ED27+LOOKUP(2, 1/(ISNA(EP$3:EP$2000)+ISBLANK(EP$3:EP$300)-1),EP$3:EP$2000)*LOG(100)/LOG(2))/LOOKUP(2, 1/(ISNA(EP$3:EP$2000)+ISBLANK(EP$3:EP$300)-1),EP$3:EP$2000))),2)&gt;_xlfn.AGGREGATE(4,6,$EN$3:$GC$2000)+2000,NA(),FLOOR((2^(($ED27+LOOKUP(2, 1/(ISNA(EP$3:EP$2000)+ISBLANK(EP$3:EP$300)-1),EP$3:EP$2000)*LOG(100)/LOG(2))/LOOKUP(2, 1/(ISNA(EP$3:EP$2000)+ISBLANK(EP$3:EP$300)-1),EP$3:EP$2000))),2))),NA())</f>
        <v>364</v>
      </c>
      <c r="EM27" s="1" cm="1">
        <f t="array" ref="EM27">IF(ISNA($ED27),NA(),FLOOR(EN$3+(LOOKUP(2, 1/(ISNA(EN$3:EN$2000)+ISBLANK(EN$3:EN$300)-1),EN$3:EN$2000)-EN$3)/LOOKUP(2, 1/(ISNA(EN$3:EN$2000)+ISBLANK(EN$3:EN$300)-1),ED$3:ED$2000)*ED27, 1))</f>
        <v>2252</v>
      </c>
      <c r="EN27" s="1" cm="1">
        <f t="array" ref="EN27">IFERROR(IF(ISNA($A27),NA(),INDEX(AK$3:AK$2000,_xlfn.XMATCH(100,AK$3:AK$2000,1,1)+ROW()-ROW($A$3))-0), NA())</f>
        <v>5362</v>
      </c>
      <c r="EO27" s="1" cm="1">
        <f t="array" aca="1" ref="EO27" ca="1">IFERROR(IF(ISNA($A27),NA(),INDEX(BD$3:BD$2000,_xlfn.XMATCH(100,AK$3:AK$2000,1,1)+ROW()-ROW($A$3))-0), NA())</f>
        <v>311.71428571428572</v>
      </c>
      <c r="EP27" s="1">
        <f t="shared" si="73"/>
        <v>4.177764350632418</v>
      </c>
      <c r="EQ27" s="1">
        <f t="shared" si="74"/>
        <v>218</v>
      </c>
      <c r="ER27" s="1">
        <f t="shared" si="75"/>
        <v>16.169417821280639</v>
      </c>
      <c r="ES27" s="1" cm="1">
        <f t="array" ref="ES27">IFERROR(IF(OR(ISNA($A27),INDEX(International!C$3:C$2000,_xlfn.XMATCH(100,International!C$3:C$2000,1,1)+ROW()-ROW($A$3))=""),NA(),INDEX(International!C$3:C$2000,_xlfn.XMATCH(100,International!C$3:C$2000,1,1)+ROW()-ROW($A$3))), NA())</f>
        <v>11899</v>
      </c>
      <c r="ET27" s="1" cm="1">
        <f t="array" aca="1" ref="ET27" ca="1">IFERROR(IF(ISNA($A27),NA(),INDEX(International!E$3:E$2000,_xlfn.XMATCH(100,International!C$3:C$2000,1,1)+ROW()-ROW($A$3))-0), NA())</f>
        <v>1165.1428571428571</v>
      </c>
      <c r="EU27" s="1">
        <f t="shared" si="76"/>
        <v>3.4809363862162144</v>
      </c>
      <c r="EV27" s="1">
        <f t="shared" si="77"/>
        <v>491</v>
      </c>
      <c r="EW27" s="1">
        <f t="shared" si="78"/>
        <v>7.4069665607194386</v>
      </c>
      <c r="EX27" s="1" cm="1">
        <f t="array" ref="EX27">IFERROR(IF(OR(ISNA($A27),INDEX(International!G$3:G$2000,_xlfn.XMATCH(100,International!G$3:G$2000,1,1)+ROW()-ROW($A$3))=""),NA(),INDEX(International!G$3:G$2000,_xlfn.XMATCH(100,International!G$3:G$2000,1,1)+ROW()-ROW($A$3))-0), NA())</f>
        <v>3757</v>
      </c>
      <c r="EY27" s="1" cm="1">
        <f t="array" aca="1" ref="EY27" ca="1">IFERROR(IF(ISNA($A27),NA(),INDEX(International!I$3:I$2000,_xlfn.XMATCH(100,International!G$3:G$2000,1,1)+ROW()-ROW($A$3))-0), NA())</f>
        <v>244.42857142857142</v>
      </c>
      <c r="EZ27" s="1">
        <f t="shared" si="79"/>
        <v>4.5875863030397586</v>
      </c>
      <c r="FA27" s="1">
        <f t="shared" si="80"/>
        <v>145</v>
      </c>
      <c r="FB27" s="1">
        <f t="shared" si="81"/>
        <v>6.6667047670564505</v>
      </c>
      <c r="FC27" s="1" cm="1">
        <f t="array" ref="FC27">IFERROR(IF(OR(ISNA($A27),INDEX(International!K$3:K$2000,_xlfn.XMATCH(100,International!K$3:K$2000,1,1)+ROW()-ROW($A$3))=""),NA(),INDEX(International!K$3:K$2000,_xlfn.XMATCH(100,International!K$3:K$2000,1,1)+ROW()-ROW($A$3))), NA())</f>
        <v>22304</v>
      </c>
      <c r="FD27" s="1" cm="1">
        <f t="array" aca="1" ref="FD27" ca="1">IFERROR(IF(ISNA($A27),NA(),INDEX(International!M$3:M$2000,_xlfn.XMATCH(100,International!K$3:K$2000,1,1)+ROW()-ROW($A$3))-0), NA())</f>
        <v>2093.1428571428573</v>
      </c>
      <c r="FE27" s="1">
        <f t="shared" si="82"/>
        <v>3.0764660812599858</v>
      </c>
      <c r="FF27" s="1">
        <f t="shared" si="83"/>
        <v>925</v>
      </c>
      <c r="FG27" s="1">
        <f t="shared" si="84"/>
        <v>5.9620534707340704</v>
      </c>
      <c r="FH27" s="1" cm="1">
        <f t="array" ref="FH27">IFERROR(IF(OR(ISNA($A27),INDEX(International!O$3:O$2000,_xlfn.XMATCH(100,International!O$3:O$2000,1,1)+ROW()-ROW($A$3))=""),NA(),INDEX(International!O$3:O$2000,_xlfn.XMATCH(100,International!O$3:O$2000,1,1)+ROW()-ROW($A$3))-0), NA())</f>
        <v>35713</v>
      </c>
      <c r="FI27" s="1" cm="1">
        <f t="array" aca="1" ref="FI27" ca="1">IFERROR(IF(ISNA($A27),NA(),INDEX(International!Q$3:Q$2000,_xlfn.XMATCH(100,International!O$3:O$2000,1,1)+ROW()-ROW($A$3))-0), NA())</f>
        <v>3321.5714285714284</v>
      </c>
      <c r="FJ27" s="1">
        <f t="shared" si="85"/>
        <v>2.8300867161817322</v>
      </c>
      <c r="FK27" s="1">
        <f t="shared" si="86"/>
        <v>1481</v>
      </c>
      <c r="FL27" s="1">
        <f t="shared" si="87"/>
        <v>5.5302782433280555</v>
      </c>
      <c r="FM27" s="1" cm="1">
        <f t="array" ref="FM27">IFERROR(IF(OR(ISNA($A27),INDEX(International!S$3:S$2000,_xlfn.XMATCH(100,International!S$3:S$2000,1,1)+ROW()-ROW($A$3))=""),NA(),INDEX(International!S$3:S$2000,_xlfn.XMATCH(100,International!S$3:S$2000,1,1)+ROW()-ROW($A$3))-0), NA())</f>
        <v>8162</v>
      </c>
      <c r="FN27" s="1" cm="1">
        <f t="array" aca="1" ref="FN27" ca="1">IFERROR(IF(ISNA($A27),NA(),INDEX(International!U$3:U$2000,_xlfn.XMATCH(100,International!S$3:S$2000,1,1)+ROW()-ROW($A$3))-0), NA())</f>
        <v>121.14285714285714</v>
      </c>
      <c r="FO27" s="1">
        <f t="shared" si="88"/>
        <v>3.7790212264596432</v>
      </c>
      <c r="FP27" s="1">
        <f t="shared" si="89"/>
        <v>335</v>
      </c>
      <c r="FQ27" s="1">
        <f t="shared" si="90"/>
        <v>74.093245089802863</v>
      </c>
      <c r="FR27" s="1" cm="1">
        <f t="array" ref="FR27">IFERROR(IF(OR(ISNA($A27),INDEX(International!W$3:W$2000,_xlfn.XMATCH(100,International!W$3:W$2000,1,1)+ROW()-ROW($A$3))=""),NA(),INDEX(International!W$3:W$2000,_xlfn.XMATCH(100,International!W$3:W$2000,1,1)+ROW()-ROW($A$3))-0), NA())</f>
        <v>558</v>
      </c>
      <c r="FS27" s="1" cm="1">
        <f t="array" aca="1" ref="FS27" ca="1">IFERROR(IF(ISNA($A27),NA(),INDEX(International!Y$3:Y$2000,_xlfn.XMATCH(100,International!W$3:W$2000,1,1)+ROW()-ROW($A$3))-0), NA())</f>
        <v>41.714285714285715</v>
      </c>
      <c r="FT27" s="1">
        <f t="shared" si="91"/>
        <v>9.6763849100616408</v>
      </c>
      <c r="FU27" s="1">
        <f t="shared" si="92"/>
        <v>19</v>
      </c>
      <c r="FV27" s="1">
        <f t="shared" si="93"/>
        <v>7.5415085145142342</v>
      </c>
      <c r="FW27" s="1" cm="1">
        <f t="array" ref="FW27">IFERROR(IF(OR(ISNA($A27),INDEX(International!AA$3:AA$2000,_xlfn.XMATCH(100,International!AA$3:AA$2000,1,1)+ROW()-ROW($A$3))=""),NA(),INDEX(International!AA$3:AA$2000,_xlfn.XMATCH(100,International!AA$3:AA$2000,1,1)+ROW()-ROW($A$3))-0), NA())</f>
        <v>19522</v>
      </c>
      <c r="FX27" s="1" cm="1">
        <f t="array" aca="1" ref="FX27" ca="1">IFERROR(IF(ISNA($A27),NA(),INDEX(International!AC$3:AC$2000,_xlfn.XMATCH(100,International!AA$3:AA$2000,1,1)+ROW()-ROW($A$3))-0), NA())</f>
        <v>1977</v>
      </c>
      <c r="FY27" s="1">
        <f t="shared" si="94"/>
        <v>3.1541773511526294</v>
      </c>
      <c r="FZ27" s="1">
        <f t="shared" si="95"/>
        <v>808</v>
      </c>
      <c r="GA27" s="1">
        <f t="shared" si="96"/>
        <v>5.2074414126025497</v>
      </c>
      <c r="GB27" s="1" cm="1">
        <f t="array" ref="GB27">IFERROR(IF(OR(ISNA($A27),INDEX(International!AE$3:AE$2000,_xlfn.XMATCH(100,International!AE$3:AE$2000,1,1)+ROW()-ROW($A$3))=""),NA(),INDEX(International!AE$3:AE$2000,_xlfn.XMATCH(100,International!AE$3:AE$2000,1,1)+ROW()-ROW($A$3))-0), NA())</f>
        <v>101962</v>
      </c>
      <c r="GC27" s="1" cm="1">
        <f t="array" aca="1" ref="GC27" ca="1">IFERROR(IF(ISNA($A27),NA(),INDEX(International!AG$3:AG$2000,_xlfn.XMATCH(100,International!AE$3:AE$2000,1,1)+ROW()-ROW($A$3))-0), NA())</f>
        <v>11812.571428571429</v>
      </c>
      <c r="GD27" s="1">
        <f t="shared" si="97"/>
        <v>2.4014851115110982</v>
      </c>
      <c r="GE27" s="1">
        <f t="shared" si="98"/>
        <v>4243</v>
      </c>
      <c r="GF27" s="1">
        <f t="shared" si="99"/>
        <v>3.5412045429856729</v>
      </c>
    </row>
    <row r="28" spans="1:188" x14ac:dyDescent="0.2">
      <c r="A28" s="4">
        <f>IF(OR(Daily!$A28="",Daily!$B28="*"),NA(),Daily!A28)</f>
        <v>43879</v>
      </c>
      <c r="B28" s="1">
        <f>IF(_xlfn.IFNA($A28,"")="","",Daily!C28+IF(ROW()&gt;ROW($A$3),B27,0))</f>
        <v>0</v>
      </c>
      <c r="C28" s="1">
        <f>IF(_xlfn.IFNA($A28,"")="","",Daily!D28+IF(ROW()&gt;ROW($A$3),C27,0))</f>
        <v>0</v>
      </c>
      <c r="D28" s="1">
        <f>IF(_xlfn.IFNA($A28,"")="","",Daily!E28+IF(ROW()&gt;ROW($A$3),D27,0))</f>
        <v>0</v>
      </c>
      <c r="E28" s="1">
        <f t="shared" si="22"/>
        <v>0</v>
      </c>
      <c r="F28" s="1">
        <f>IF(_xlfn.IFNA($A28,"")="","",Daily!F28+IF(ROW()&gt;ROW($A$3),F27,0))</f>
        <v>4</v>
      </c>
      <c r="G28" s="1">
        <f>IF(_xlfn.IFNA($A28,"")="","",Daily!G28+IF(ROW()&gt;ROW($A$3),G27,0))</f>
        <v>4</v>
      </c>
      <c r="H28" s="1">
        <f>IF(_xlfn.IFNA($A28,"")="","",Daily!H28+IF(ROW()&gt;ROW($A$3),H27,0))</f>
        <v>2</v>
      </c>
      <c r="I28" s="1">
        <f t="shared" si="23"/>
        <v>-2</v>
      </c>
      <c r="J28" s="1">
        <f>IF(_xlfn.IFNA($A28,"")="","",Daily!I28+IF(ROW()&gt;ROW($A$3),J27,0))</f>
        <v>1</v>
      </c>
      <c r="K28" s="1">
        <f>IF(_xlfn.IFNA($A28,"")="","",Daily!J28+IF(ROW()&gt;ROW($A$3),K27,0))</f>
        <v>0</v>
      </c>
      <c r="L28" s="1">
        <f>IF(_xlfn.IFNA($A28,"")="","",Daily!K28+IF(ROW()&gt;ROW($A$3),L27,0))</f>
        <v>0</v>
      </c>
      <c r="M28" s="1">
        <f t="shared" si="24"/>
        <v>1</v>
      </c>
      <c r="N28" s="1">
        <f>IF(_xlfn.IFNA($A28,"")="","",Daily!L28+IF(ROW()&gt;ROW($A$3),N27,0))</f>
        <v>5</v>
      </c>
      <c r="O28" s="1">
        <f>IF(_xlfn.IFNA($A28,"")="","",Daily!M28+IF(ROW()&gt;ROW($A$3),O27,0))</f>
        <v>0</v>
      </c>
      <c r="P28" s="1">
        <f>IF(_xlfn.IFNA($A28,"")="","",Daily!N28+IF(ROW()&gt;ROW($A$3),P27,0))</f>
        <v>0</v>
      </c>
      <c r="Q28" s="1">
        <f t="shared" si="25"/>
        <v>5</v>
      </c>
      <c r="R28" s="1">
        <f>IF(_xlfn.IFNA($A28,"")="","",Daily!O28+IF(ROW()&gt;ROW($A$3),R27,0))</f>
        <v>2</v>
      </c>
      <c r="S28" s="1">
        <f>IF(_xlfn.IFNA($A28,"")="","",Daily!P28+IF(ROW()&gt;ROW($A$3),S27,0))</f>
        <v>2</v>
      </c>
      <c r="T28" s="1">
        <f>IF(_xlfn.IFNA($A28,"")="","",Daily!Q28+IF(ROW()&gt;ROW($A$3),T27,0))</f>
        <v>0</v>
      </c>
      <c r="U28" s="1">
        <f t="shared" si="26"/>
        <v>0</v>
      </c>
      <c r="V28" s="1">
        <f>IF(_xlfn.IFNA($A28,"")="","",Daily!R28+IF(ROW()&gt;ROW($A$3),V27,0))</f>
        <v>0</v>
      </c>
      <c r="W28" s="1">
        <f>IF(_xlfn.IFNA($A28,"")="","",Daily!S28+IF(ROW()&gt;ROW($A$3),W27,0))</f>
        <v>0</v>
      </c>
      <c r="X28" s="1">
        <f>IF(_xlfn.IFNA($A28,"")="","",Daily!T28+IF(ROW()&gt;ROW($A$3),X27,0))</f>
        <v>0</v>
      </c>
      <c r="Y28" s="1">
        <f t="shared" si="27"/>
        <v>0</v>
      </c>
      <c r="Z28" s="1">
        <f>IF(_xlfn.IFNA($A28,"")="","",Daily!U28+IF(ROW()&gt;ROW($A$3),Z27,0))</f>
        <v>4</v>
      </c>
      <c r="AA28" s="1">
        <f>IF(_xlfn.IFNA($A28,"")="","",Daily!V28+IF(ROW()&gt;ROW($A$3),AA27,0))</f>
        <v>0</v>
      </c>
      <c r="AB28" s="1">
        <f>IF(_xlfn.IFNA($A28,"")="","",Daily!W28+IF(ROW()&gt;ROW($A$3),AB27,0))</f>
        <v>0</v>
      </c>
      <c r="AC28" s="1">
        <f t="shared" si="28"/>
        <v>4</v>
      </c>
      <c r="AD28" s="1">
        <f>IF(_xlfn.IFNA($A28,"")="","",Daily!X28+IF(ROW()&gt;ROW($A$3),AD27,0))</f>
        <v>0</v>
      </c>
      <c r="AE28" s="1">
        <f>IF(_xlfn.IFNA($A28,"")="","",Daily!Y28+IF(ROW()&gt;ROW($A$3),AE27,0))</f>
        <v>0</v>
      </c>
      <c r="AF28" s="1">
        <f>IF(_xlfn.IFNA($A28,"")="","",Daily!Z28+IF(ROW()&gt;ROW($A$3),AF27,0))</f>
        <v>0</v>
      </c>
      <c r="AG28" s="1">
        <f t="shared" si="29"/>
        <v>0</v>
      </c>
      <c r="AH28" s="1">
        <f>IF(_xlfn.IFNA($A28,"")="","",Daily!C28+Daily!F28+Daily!I28+Daily!O28+Daily!L28+Daily!R28+Daily!X28+Daily!U28)</f>
        <v>0</v>
      </c>
      <c r="AI28" s="1">
        <f>IF(_xlfn.IFNA($A28,"")="","",Daily!D28+Daily!G28+Daily!J28+Daily!P28+Daily!M28+Daily!S28+Daily!Y28+Daily!V28+Daily!AA28)</f>
        <v>0</v>
      </c>
      <c r="AJ28" s="1">
        <f>IF(_xlfn.IFNA($A28,"")="","",Daily!E28+Daily!H28+Daily!K28+Daily!Q28+Daily!N28+Daily!T28+Daily!Z28+Daily!W28)</f>
        <v>0</v>
      </c>
      <c r="AK28" s="1">
        <f t="shared" si="30"/>
        <v>16</v>
      </c>
      <c r="AL28" s="1">
        <f t="shared" si="31"/>
        <v>6</v>
      </c>
      <c r="AM28" s="1">
        <f t="shared" si="32"/>
        <v>2</v>
      </c>
      <c r="AN28" s="7">
        <f t="shared" si="33"/>
        <v>0</v>
      </c>
      <c r="AO28" s="1">
        <f t="shared" si="34"/>
        <v>8</v>
      </c>
      <c r="AP28" s="1">
        <f t="shared" si="35"/>
        <v>12</v>
      </c>
      <c r="AQ28" s="1">
        <f t="shared" si="36"/>
        <v>2</v>
      </c>
      <c r="AR28" s="1">
        <f t="shared" si="37"/>
        <v>0</v>
      </c>
      <c r="AS28" s="1">
        <f t="shared" si="38"/>
        <v>10</v>
      </c>
      <c r="AT28" s="10">
        <f t="shared" si="39"/>
        <v>0.25</v>
      </c>
      <c r="AU28" s="10">
        <f t="shared" si="40"/>
        <v>0.75</v>
      </c>
      <c r="AV28" s="10">
        <f t="shared" si="41"/>
        <v>0</v>
      </c>
      <c r="AW28" s="10">
        <f t="shared" si="42"/>
        <v>0.25</v>
      </c>
      <c r="AX28" s="10">
        <f t="shared" si="43"/>
        <v>6.25E-2</v>
      </c>
      <c r="AY28" s="10">
        <f t="shared" si="44"/>
        <v>0.3125</v>
      </c>
      <c r="AZ28" s="10">
        <f t="shared" si="45"/>
        <v>0.125</v>
      </c>
      <c r="BA28" s="10">
        <f t="shared" si="46"/>
        <v>0</v>
      </c>
      <c r="BB28" s="10">
        <f t="shared" si="47"/>
        <v>0.25</v>
      </c>
      <c r="BC28" s="10">
        <f t="shared" si="48"/>
        <v>0</v>
      </c>
      <c r="BD28" s="8">
        <f t="shared" ca="1" si="49"/>
        <v>0</v>
      </c>
      <c r="BE28" s="9">
        <f t="shared" ca="1" si="50"/>
        <v>0</v>
      </c>
      <c r="BF28" s="10">
        <f t="shared" si="51"/>
        <v>0</v>
      </c>
      <c r="BG28" s="10">
        <f t="shared" si="52"/>
        <v>0</v>
      </c>
      <c r="BH28" s="1">
        <f t="shared" si="53"/>
        <v>13</v>
      </c>
      <c r="BI28" s="1">
        <f t="shared" si="54"/>
        <v>20</v>
      </c>
      <c r="BJ28" s="8">
        <f>IF(_xlfn.IFNA($A28,"")="","",AK28/(Configuration!$B$1/1000000))</f>
        <v>0.63080786775113051</v>
      </c>
      <c r="BK28" s="1">
        <f>IF(OR(_xlfn.IFNA($A28,"")="", ROW()&lt;=ROW($A$3),MAX(International!$C$3:$C$2000)&lt;$AK28),"",$A28-_xlfn.XLOOKUP($AK28,International!$C$3:$C$2000,International!$A$3:$A$2000,NA(),1,1))</f>
        <v>-15</v>
      </c>
      <c r="BL28" s="1">
        <f>IF(OR(_xlfn.IFNA($A28,"")="", ROW()&lt;=ROW($A$3),MAX(International!$D$3:$D$2000)&lt;$BJ28),"",$A28-_xlfn.XLOOKUP($BJ28,International!$D$3:$D$2000,International!$A$3:$A$2000,NA(),1,1))</f>
        <v>-13</v>
      </c>
      <c r="BM28" s="1">
        <f>IF(OR(_xlfn.IFNA($A28,"")="", ROW()&lt;=ROW($A$3),MAX(International!$G$3:$G$2000)&lt;$AK28),"",$A28-_xlfn.XLOOKUP($AK28,International!$G$3:$G$2000,International!$A$3:$A$2000,NA(),1,1))</f>
        <v>-17</v>
      </c>
      <c r="BN28" s="1">
        <f>IF(OR(_xlfn.IFNA($A28,"")="", ROW()&lt;=ROW($A$3),MAX(International!$H$3:$H$2000)&lt;$BJ28),"",$A28-_xlfn.XLOOKUP($BJ28,International!$H$3:$H$2000,International!$A$3:$A$2000,NA(),1,1))</f>
        <v>-12</v>
      </c>
      <c r="BO28" s="1">
        <f>IF(OR(_xlfn.IFNA($A28,"")="", ROW()&lt;=ROW($A$3),MAX(International!$K$3:$K$2000)&lt;$AK28),"",$A28-_xlfn.XLOOKUP($AK28,International!$K$3:$K$2000,International!$A$3:$A$2000,NA(),1,1))</f>
        <v>-8</v>
      </c>
      <c r="BP28" s="1">
        <f>IF(OR(_xlfn.IFNA($A28,"")="", ROW()&lt;=ROW($A$3),MAX(International!$L$3:$L$2000)&lt;$BJ28),"",$A28-_xlfn.XLOOKUP($BJ28,International!$L$3:$L$2000,International!$A$3:$A$2000,NA(),1,1))</f>
        <v>-10</v>
      </c>
      <c r="BQ28" s="1">
        <f>IF(OR(_xlfn.IFNA($A28,"")="", ROW()&lt;=ROW($A$3),MAX(International!$O$3:$O$2000)&lt;$AK28),"",$A28-_xlfn.XLOOKUP($AK28,International!$O$3:$O$2000,International!$A$3:$A$2000,NA(),1,1))</f>
        <v>-3</v>
      </c>
      <c r="BR28" s="1">
        <f>IF(OR(_xlfn.IFNA($A28,"")="", ROW()&lt;=ROW($A$3),MAX(International!$P$3:$P$2000)&lt;$BJ28),"",$A28-_xlfn.XLOOKUP($BJ28,International!$P$3:$P$2000,International!$A$3:$A$2000,NA(),1,1))</f>
        <v>-4</v>
      </c>
      <c r="BS28" s="1">
        <f>IF(OR(_xlfn.IFNA($A28,"")="", ROW()&lt;=ROW($A$3),MAX(International!$S$3:$S$2000)&lt;$AK28),"",$A28-_xlfn.XLOOKUP($AK28,International!$S$3:$S$2000,International!$A$3:$A$2000,NA(),1,1))</f>
        <v>14</v>
      </c>
      <c r="BT28" s="1">
        <f>IF(OR(_xlfn.IFNA($A28,"")="", ROW()&lt;=ROW($A$3),MAX(International!$T$3:$T$2000)&lt;$BJ28),"",$A28-_xlfn.XLOOKUP($BJ28,International!$T$3:$T$2000,International!$A$3:$A$2000,NA(),1,1))</f>
        <v>-2</v>
      </c>
      <c r="BU28" s="1">
        <f>IF(OR(_xlfn.IFNA($A28,"")="", ROW()&lt;=ROW($A$3),MAX(International!$W$3:$W$2000)&lt;$AK28),"",$A28-_xlfn.XLOOKUP($AK28,International!$W$3:$W$2000,International!$A$3:$A$2000,NA(),1,1))</f>
        <v>17</v>
      </c>
      <c r="BV28" s="1">
        <f>IF(OR(_xlfn.IFNA($A28,"")="", ROW()&lt;=ROW($A$3),MAX(International!$X$3:$X$2000)&lt;$BJ28),"",$A28-_xlfn.XLOOKUP($BJ28,International!$X$3:$X$2000,International!$A$3:$A$2000,NA(),1,1))</f>
        <v>23</v>
      </c>
      <c r="BW28" s="1">
        <f>IF(OR(_xlfn.IFNA($A28,"")="", ROW()&lt;=ROW($A$3),MAX(International!$AA$3:$AA$2000)&lt;$AK28),"",$A28-_xlfn.XLOOKUP($AK28,International!$AA$3:$AA$2000,International!$A$3:$A$2000,NA(),1,1))</f>
        <v>-10</v>
      </c>
      <c r="BX28" s="1">
        <f>IF(OR(_xlfn.IFNA($A28,"")="", ROW()&lt;=ROW($A$3),MAX(International!$AB$3:$AB$2000)&lt;$BJ28),"",$A28-_xlfn.XLOOKUP($BJ28,International!$AB$3:$AB$2000,International!$A$3:$A$2000,NA(),1,1))</f>
        <v>-13</v>
      </c>
      <c r="BY28" s="1">
        <f>IF(OR(_xlfn.IFNA($A28,"")="", ROW()&lt;=ROW($A$3),MAX(International!$AE$3:$AE$2000)&lt;$AK28),"",$A28-_xlfn.XLOOKUP($AK28,International!$AE$3:$AE$2000,International!$A$3:$A$2000,NA(),1,1))</f>
        <v>-6</v>
      </c>
      <c r="BZ28" s="1">
        <f>IF(OR(_xlfn.IFNA($A28,"")="", ROW()&lt;=ROW($A$3),MAX(International!$AF$3:$AF$2000)&lt;$BJ28),"",$A28-_xlfn.XLOOKUP($BJ28,International!$AF$3:$AF$2000,International!$A$3:$A$2000,NA(),1,1))</f>
        <v>-16</v>
      </c>
      <c r="CA28" s="1" t="e">
        <f t="shared" si="55"/>
        <v>#N/A</v>
      </c>
      <c r="CB28" s="1" t="e">
        <f t="shared" si="0"/>
        <v>#N/A</v>
      </c>
      <c r="CC28" s="1" t="e">
        <f t="shared" si="1"/>
        <v>#N/A</v>
      </c>
      <c r="CD28" s="1" t="e">
        <f t="shared" si="2"/>
        <v>#N/A</v>
      </c>
      <c r="CE28" s="1" t="e">
        <f t="shared" si="3"/>
        <v>#N/A</v>
      </c>
      <c r="CF28" s="1" t="e">
        <f t="shared" si="4"/>
        <v>#N/A</v>
      </c>
      <c r="CG28" s="1" t="e">
        <f t="shared" si="5"/>
        <v>#N/A</v>
      </c>
      <c r="CH28" s="1" t="e">
        <f t="shared" si="6"/>
        <v>#N/A</v>
      </c>
      <c r="CI28" s="1" t="e">
        <f t="shared" si="7"/>
        <v>#N/A</v>
      </c>
      <c r="CJ28" s="1" t="e">
        <f t="shared" si="8"/>
        <v>#N/A</v>
      </c>
      <c r="CK28" s="1" t="e">
        <f t="shared" si="56"/>
        <v>#N/A</v>
      </c>
      <c r="CL28" s="1" t="e">
        <f t="shared" si="9"/>
        <v>#N/A</v>
      </c>
      <c r="CM28" s="1" t="e">
        <f>IF(OR(ISNA($A28),$AK28&lt;100),NA(),IF($CA28=0,0,FLOOR((CK28-_xlfn.XLOOKUP(_xlfn.AGGREGATE(5,6,$CA$3:$CA1979),$CA$3:$CA$2000,CK$3:CK$2000,1,1))/_xlfn.XLOOKUP($CA28,$CA$3:$CA$2000,$CA$3:$CA$2000,1,1), 1)))</f>
        <v>#N/A</v>
      </c>
      <c r="CN28" s="1" t="e">
        <f t="shared" si="57"/>
        <v>#N/A</v>
      </c>
      <c r="CO28" s="1" t="e" cm="1">
        <f t="array" ref="CO28">IFERROR(IF(OR(ISNA($A28),$AK28&lt;100,INDEX(International!C$3:C$2000,_xlfn.XMATCH(100,International!C$3:C$2000,1,1)+$CA28)=""),NA(),INDEX(International!C$3:C$2000,_xlfn.XMATCH(100,International!C$3:C$2000,1,1)+$CA28)), NA())</f>
        <v>#N/A</v>
      </c>
      <c r="CP28" s="1" t="e">
        <f t="shared" si="11"/>
        <v>#N/A</v>
      </c>
      <c r="CQ28" s="1" t="e">
        <f>IF(OR(ISNA($A28),$AK28&lt;100),NA(),IF($CA28=0,0,FLOOR((CO28-_xlfn.XLOOKUP(_xlfn.AGGREGATE(5,6,$CA$3:$CA1979),$CA$3:$CA$2000,CO$3:CO$2000,1,1))/_xlfn.XLOOKUP($CA28,$CA$3:$CA$2000,$CA$3:$CA$2000,1,1), 1)))</f>
        <v>#N/A</v>
      </c>
      <c r="CR28" s="1" t="e">
        <f t="shared" si="58"/>
        <v>#N/A</v>
      </c>
      <c r="CS28" s="1" t="e" cm="1">
        <f t="array" ref="CS28">IFERROR(IF(OR(ISNA($A28),$AK28&lt;100,INDEX(International!G$3:G$2000,_xlfn.XMATCH(100,International!G$3:G$2000,1,1)+$CA28)=""),NA(),INDEX(International!G$3:G$2000,_xlfn.XMATCH(100,International!G$3:G$2000,1,1)+$CA28)), NA())</f>
        <v>#N/A</v>
      </c>
      <c r="CT28" s="1" t="e">
        <f t="shared" si="13"/>
        <v>#N/A</v>
      </c>
      <c r="CU28" s="1" t="e">
        <f>IF(OR(ISNA($A28),$AK28&lt;100),NA(),IF($CA28=0,0,FLOOR((CS28-_xlfn.XLOOKUP(_xlfn.AGGREGATE(5,6,$CA$3:$CA1979),$CA$3:$CA$2000,CS$3:CS$2000,1,1))/_xlfn.XLOOKUP($CA28,$CA$3:$CA$2000,$CA$3:$CA$2000,1,1), 1)))</f>
        <v>#N/A</v>
      </c>
      <c r="CV28" s="1" t="e">
        <f t="shared" si="59"/>
        <v>#N/A</v>
      </c>
      <c r="CW28" s="1" t="e" cm="1">
        <f t="array" ref="CW28">IFERROR(IF(OR(ISNA($A28),$AK28&lt;100,INDEX(International!K$3:K$2000,_xlfn.XMATCH(100,International!K$3:K$2000,1,1)+$CA28)=""),NA(),INDEX(International!K$3:K$2000,_xlfn.XMATCH(100,International!K$3:K$2000,1,1)+$CA28)), NA())</f>
        <v>#N/A</v>
      </c>
      <c r="CX28" s="1" t="e">
        <f t="shared" si="14"/>
        <v>#N/A</v>
      </c>
      <c r="CY28" s="1" t="e">
        <f>IF(OR(ISNA($A28),$AK28&lt;100),NA(),IF($CA28=0,0,FLOOR((CW28-_xlfn.XLOOKUP(_xlfn.AGGREGATE(5,6,$CA$3:$CA1979),$CA$3:$CA$2000,CW$3:CW$2000,1,1))/_xlfn.XLOOKUP($CA28,$CA$3:$CA$2000,$CA$3:$CA$2000,1,1), 1)))</f>
        <v>#N/A</v>
      </c>
      <c r="CZ28" s="1" t="e">
        <f t="shared" si="60"/>
        <v>#N/A</v>
      </c>
      <c r="DA28" s="1" t="e" cm="1">
        <f t="array" ref="DA28">IFERROR(IF(OR(ISNA($A28),$AK28&lt;100,INDEX(International!O$3:O$2000,_xlfn.XMATCH(100,International!O$3:O$2000,1,1)+$CA28)=""),NA(),INDEX(International!O$3:O$2000,_xlfn.XMATCH(100,International!O$3:O$2000,1,1)+$CA28)), NA())</f>
        <v>#N/A</v>
      </c>
      <c r="DB28" s="1" t="e">
        <f t="shared" si="15"/>
        <v>#N/A</v>
      </c>
      <c r="DC28" s="1" t="e">
        <f>IF(OR(ISNA($A28),$AK28&lt;100),NA(),IF($CA28=0,0,FLOOR((DA28-_xlfn.XLOOKUP(_xlfn.AGGREGATE(5,6,$CA$3:$CA1979),$CA$3:$CA$2000,DA$3:DA$2000,1,1))/_xlfn.XLOOKUP($CA28,$CA$3:$CA$2000,$CA$3:$CA$2000,1,1), 1)))</f>
        <v>#N/A</v>
      </c>
      <c r="DD28" s="1" t="e">
        <f t="shared" si="61"/>
        <v>#N/A</v>
      </c>
      <c r="DE28" s="1" t="e" cm="1">
        <f t="array" ref="DE28">IFERROR(IF(OR(ISNA($A28),$AK28&lt;100,INDEX(International!S$3:S$2000,_xlfn.XMATCH(100,International!S$3:S$2000,1,1)+$CA28)=""),NA(),INDEX(International!S$3:S$2000,_xlfn.XMATCH(100,International!S$3:S$2000,1,1)+$CA28)), NA())</f>
        <v>#N/A</v>
      </c>
      <c r="DF28" s="1" t="e">
        <f t="shared" si="16"/>
        <v>#N/A</v>
      </c>
      <c r="DG28" s="1" t="e">
        <f>IF(OR(ISNA($A28),$AK28&lt;100),NA(),IF($CA28=0,0,FLOOR((DE28-_xlfn.XLOOKUP(_xlfn.AGGREGATE(5,6,$CA$3:$CA1979),$CA$3:$CA$2000,DE$3:DE$2000,1,1))/_xlfn.XLOOKUP($CA28,$CA$3:$CA$2000,$CA$3:$CA$2000,1,1), 1)))</f>
        <v>#N/A</v>
      </c>
      <c r="DH28" s="1" t="e">
        <f t="shared" si="62"/>
        <v>#N/A</v>
      </c>
      <c r="DI28" s="1" t="e" cm="1">
        <f t="array" ref="DI28">IFERROR(IF(OR(ISNA($A28),$AK28&lt;100,INDEX(International!W$3:W$2000,_xlfn.XMATCH(100,International!W$3:W$2000,1,1)+$CA28)=""),NA(),INDEX(International!W$3:W$2000,_xlfn.XMATCH(100,International!W$3:W$2000,1,1)+$CA28)), NA())</f>
        <v>#N/A</v>
      </c>
      <c r="DJ28" s="1" t="e">
        <f t="shared" si="17"/>
        <v>#N/A</v>
      </c>
      <c r="DK28" s="1" t="e">
        <f>IF(OR(ISNA($A28),$AK28&lt;100),NA(),IF($CA28=0,0,FLOOR((DI28-_xlfn.XLOOKUP(_xlfn.AGGREGATE(5,6,$CA$3:$CA1979),$CA$3:$CA$2000,DI$3:DI$2000,1,1))/_xlfn.XLOOKUP($CA28,$CA$3:$CA$2000,$CA$3:$CA$2000,1,1), 1)))</f>
        <v>#N/A</v>
      </c>
      <c r="DL28" s="1" t="e">
        <f t="shared" si="63"/>
        <v>#N/A</v>
      </c>
      <c r="DM28" s="1" t="e" cm="1">
        <f t="array" ref="DM28">IFERROR(IF(OR(ISNA($A28),$AK28&lt;100,INDEX(International!AA$3:AA$2000,_xlfn.XMATCH(100,International!AA$3:AA$2000,1,1)+$CA28)=""),NA(),INDEX(International!AA$3:AA$2000,_xlfn.XMATCH(100,International!AA$3:AA$2000,1,1)+$CA28)), NA())</f>
        <v>#N/A</v>
      </c>
      <c r="DN28" s="1" t="e">
        <f t="shared" si="18"/>
        <v>#N/A</v>
      </c>
      <c r="DO28" s="1" t="e">
        <f>IF(OR(ISNA($A28),$AK28&lt;100),NA(),IF($CA28=0,0,FLOOR((DM28-_xlfn.XLOOKUP(_xlfn.AGGREGATE(5,6,$CA$3:$CA1979),$CA$3:$CA$2000,DM$3:DM$2000,1,1))/_xlfn.XLOOKUP($CA28,$CA$3:$CA$2000,$CA$3:$CA$2000,1,1), 1)))</f>
        <v>#N/A</v>
      </c>
      <c r="DP28" s="1" t="e">
        <f t="shared" si="64"/>
        <v>#N/A</v>
      </c>
      <c r="DQ28" s="1" t="e" cm="1">
        <f t="array" ref="DQ28">IFERROR(IF(OR(ISNA($A28),$AK28&lt;100,INDEX(International!AE$3:AE$2000,_xlfn.XMATCH(100,International!AE$3:AE$2000,1,1)+$CA28)=""),NA(),INDEX(International!AE$3:AE$2000,_xlfn.XMATCH(100,International!AE$3:AE$2000,1,1)+$CA28)), NA())</f>
        <v>#N/A</v>
      </c>
      <c r="DR28" s="1" t="e">
        <f t="shared" si="19"/>
        <v>#N/A</v>
      </c>
      <c r="DS28" s="1" t="e">
        <f>IF(OR(ISNA($A28),$AK28&lt;100),NA(),IF($CA28=0,0,FLOOR((DQ28-_xlfn.XLOOKUP(_xlfn.AGGREGATE(5,6,$CA$3:$CA1979),$CA$3:$CA$2000,DQ$3:DQ$2000,1,1))/_xlfn.XLOOKUP($CA28,$CA$3:$CA$2000,$CA$3:$CA$2000,1,1), 1)))</f>
        <v>#N/A</v>
      </c>
      <c r="DT28" s="1" t="e">
        <f t="shared" si="65"/>
        <v>#N/A</v>
      </c>
      <c r="DU28" s="1">
        <f t="shared" si="20"/>
        <v>25</v>
      </c>
      <c r="DV28" s="1" cm="1">
        <f t="array" ref="DV28">IFERROR(IF(ISNA($A28),NA(),INDEX(B$3:B$2000,_xlfn.XMATCH(Configuration!$B$12,B$3:B$2000,1,1)+ROW()-ROW($A$3))-0), NA())</f>
        <v>107</v>
      </c>
      <c r="DW28" s="1" cm="1">
        <f t="array" ref="DW28">IFERROR(IF(ISNA($A28),NA(),INDEX(F$3:F$2000,_xlfn.XMATCH(Configuration!$B$12,F$3:F$2000,1,1)+ROW()-ROW($A$3))-0), NA())</f>
        <v>2734</v>
      </c>
      <c r="DX28" s="1" t="e" cm="1">
        <f t="array" ref="DX28">IFERROR(IF(ISNA($A28),NA(),INDEX(J$3:J$2000,_xlfn.XMATCH(Configuration!$B$12,J$3:J$2000,1,1)+ROW()-ROW($A$3))-0), NA())</f>
        <v>#N/A</v>
      </c>
      <c r="DY28" s="1" cm="1">
        <f t="array" ref="DY28">IFERROR(IF(ISNA($A28),NA(),INDEX(N$3:N$2000,_xlfn.XMATCH(Configuration!$B$12,N$3:N$2000,1,1)+ROW()-ROW($A$3))-0), NA())</f>
        <v>987</v>
      </c>
      <c r="DZ28" s="1" cm="1">
        <f t="array" ref="DZ28">IFERROR(IF(ISNA($A28),NA(),INDEX(R$3:R$2000,_xlfn.XMATCH(Configuration!$B$12,R$3:R$2000,1,1)+ROW()-ROW($A$3))-0), NA())</f>
        <v>434</v>
      </c>
      <c r="EA28" s="1" cm="1">
        <f t="array" ref="EA28">IFERROR(IF(ISNA($A28),NA(),INDEX(V$3:V$2000,_xlfn.XMATCH(Configuration!$B$12,V$3:V$2000,1,1)+ROW()-ROW($A$3))-0), NA())</f>
        <v>221</v>
      </c>
      <c r="EB28" s="1" cm="1">
        <f t="array" ref="EB28">IFERROR(IF(ISNA($A28),NA(),INDEX(Z$3:Z$2000,_xlfn.XMATCH(Configuration!$B$12,Z$3:Z$2000,1,1)+ROW()-ROW($A$3))-0), NA())</f>
        <v>1268</v>
      </c>
      <c r="EC28" s="1" cm="1">
        <f t="array" ref="EC28">IFERROR(IF(ISNA($A28),NA(),INDEX(AD$3:AD$2000,_xlfn.XMATCH(Configuration!$B$12,AD$3:AD$2000,1,1)+ROW()-ROW($A$3))-0), NA())</f>
        <v>535</v>
      </c>
      <c r="ED28" s="1">
        <f t="shared" si="21"/>
        <v>25</v>
      </c>
      <c r="EE28" s="1" t="e">
        <f t="shared" ca="1" si="66"/>
        <v>#N/A</v>
      </c>
      <c r="EF28" s="1">
        <f t="shared" ca="1" si="67"/>
        <v>579260</v>
      </c>
      <c r="EG28" s="1">
        <f t="shared" ca="1" si="68"/>
        <v>32252</v>
      </c>
      <c r="EH28" s="1">
        <f t="shared" ca="1" si="69"/>
        <v>7610</v>
      </c>
      <c r="EI28" s="1">
        <f t="shared" ca="1" si="70"/>
        <v>3200</v>
      </c>
      <c r="EJ28" s="1">
        <f t="shared" ca="1" si="71"/>
        <v>1794</v>
      </c>
      <c r="EK28" s="1">
        <f t="shared" ca="1" si="72"/>
        <v>1188</v>
      </c>
      <c r="EL28" s="1" cm="1">
        <f t="array" aca="1" ref="EL28" ca="1">IFERROR(IF(ISNA($ED28),NA(),IF(FLOOR((2^(($ED28+LOOKUP(2, 1/(ISNA(EP$3:EP$2000)+ISBLANK(EP$3:EP$300)-1),EP$3:EP$2000)*LOG(100)/LOG(2))/LOOKUP(2, 1/(ISNA(EP$3:EP$2000)+ISBLANK(EP$3:EP$300)-1),EP$3:EP$2000))),2)&gt;_xlfn.AGGREGATE(4,6,$EN$3:$GC$2000)+2000,NA(),FLOOR((2^(($ED28+LOOKUP(2, 1/(ISNA(EP$3:EP$2000)+ISBLANK(EP$3:EP$300)-1),EP$3:EP$2000)*LOG(100)/LOG(2))/LOOKUP(2, 1/(ISNA(EP$3:EP$2000)+ISBLANK(EP$3:EP$300)-1),EP$3:EP$2000))),2))),NA())</f>
        <v>386</v>
      </c>
      <c r="EM28" s="1" cm="1">
        <f t="array" ref="EM28">IF(ISNA($ED28),NA(),FLOOR(EN$3+(LOOKUP(2, 1/(ISNA(EN$3:EN$2000)+ISBLANK(EN$3:EN$300)-1),EN$3:EN$2000)-EN$3)/LOOKUP(2, 1/(ISNA(EN$3:EN$2000)+ISBLANK(EN$3:EN$300)-1),ED$3:ED$2000)*ED28, 1))</f>
        <v>2341</v>
      </c>
      <c r="EN28" s="1" cm="1">
        <f t="array" ref="EN28">IFERROR(IF(ISNA($A28),NA(),INDEX(AK$3:AK$2000,_xlfn.XMATCH(100,AK$3:AK$2000,1,1)+ROW()-ROW($A$3))-0), NA())</f>
        <v>5552</v>
      </c>
      <c r="EO28" s="1" cm="1">
        <f t="array" aca="1" ref="EO28" ca="1">IFERROR(IF(ISNA($A28),NA(),INDEX(BD$3:BD$2000,_xlfn.XMATCH(100,AK$3:AK$2000,1,1)+ROW()-ROW($A$3))-0), NA())</f>
        <v>273.14285714285717</v>
      </c>
      <c r="EP28" s="1">
        <f t="shared" si="73"/>
        <v>4.3141117442372483</v>
      </c>
      <c r="EQ28" s="1">
        <f t="shared" si="74"/>
        <v>217</v>
      </c>
      <c r="ER28" s="1">
        <f t="shared" si="75"/>
        <v>19.905905344513815</v>
      </c>
      <c r="ES28" s="1" cm="1">
        <f t="array" ref="ES28">IFERROR(IF(OR(ISNA($A28),INDEX(International!C$3:C$2000,_xlfn.XMATCH(100,International!C$3:C$2000,1,1)+ROW()-ROW($A$3))=""),NA(),INDEX(International!C$3:C$2000,_xlfn.XMATCH(100,International!C$3:C$2000,1,1)+ROW()-ROW($A$3))), NA())</f>
        <v>12775</v>
      </c>
      <c r="ET28" s="1" cm="1">
        <f t="array" aca="1" ref="ET28" ca="1">IFERROR(IF(ISNA($A28),NA(),INDEX(International!E$3:E$2000,_xlfn.XMATCH(100,International!C$3:C$2000,1,1)+ROW()-ROW($A$3))-0), NA())</f>
        <v>1215.1428571428571</v>
      </c>
      <c r="EU28" s="1">
        <f t="shared" si="76"/>
        <v>3.5728681918346337</v>
      </c>
      <c r="EV28" s="1">
        <f t="shared" si="77"/>
        <v>506</v>
      </c>
      <c r="EW28" s="1">
        <f t="shared" si="78"/>
        <v>9.757719950773458</v>
      </c>
      <c r="EX28" s="1" cm="1">
        <f t="array" ref="EX28">IFERROR(IF(OR(ISNA($A28),INDEX(International!G$3:G$2000,_xlfn.XMATCH(100,International!G$3:G$2000,1,1)+ROW()-ROW($A$3))=""),NA(),INDEX(International!G$3:G$2000,_xlfn.XMATCH(100,International!G$3:G$2000,1,1)+ROW()-ROW($A$3))-0), NA())</f>
        <v>4077</v>
      </c>
      <c r="EY28" s="1" cm="1">
        <f t="array" aca="1" ref="EY28" ca="1">IFERROR(IF(ISNA($A28),NA(),INDEX(International!I$3:I$2000,_xlfn.XMATCH(100,International!G$3:G$2000,1,1)+ROW()-ROW($A$3))-0), NA())</f>
        <v>268</v>
      </c>
      <c r="EZ28" s="1">
        <f t="shared" si="79"/>
        <v>4.6733898224637409</v>
      </c>
      <c r="FA28" s="1">
        <f t="shared" si="80"/>
        <v>152</v>
      </c>
      <c r="FB28" s="1">
        <f t="shared" si="81"/>
        <v>8.479833707233027</v>
      </c>
      <c r="FC28" s="1" cm="1">
        <f t="array" ref="FC28">IFERROR(IF(OR(ISNA($A28),INDEX(International!K$3:K$2000,_xlfn.XMATCH(100,International!K$3:K$2000,1,1)+ROW()-ROW($A$3))=""),NA(),INDEX(International!K$3:K$2000,_xlfn.XMATCH(100,International!K$3:K$2000,1,1)+ROW()-ROW($A$3))), NA())</f>
        <v>25233</v>
      </c>
      <c r="FD28" s="1" cm="1">
        <f t="array" aca="1" ref="FD28" ca="1">IFERROR(IF(ISNA($A28),NA(),INDEX(International!M$3:M$2000,_xlfn.XMATCH(100,International!K$3:K$2000,1,1)+ROW()-ROW($A$3))-0), NA())</f>
        <v>2312.8571428571427</v>
      </c>
      <c r="FE28" s="1">
        <f t="shared" si="82"/>
        <v>3.1331587724355727</v>
      </c>
      <c r="FF28" s="1">
        <f t="shared" si="83"/>
        <v>1005</v>
      </c>
      <c r="FG28" s="1">
        <f t="shared" si="84"/>
        <v>5.6176848092706297</v>
      </c>
      <c r="FH28" s="1" cm="1">
        <f t="array" ref="FH28">IFERROR(IF(OR(ISNA($A28),INDEX(International!O$3:O$2000,_xlfn.XMATCH(100,International!O$3:O$2000,1,1)+ROW()-ROW($A$3))=""),NA(),INDEX(International!O$3:O$2000,_xlfn.XMATCH(100,International!O$3:O$2000,1,1)+ROW()-ROW($A$3))-0), NA())</f>
        <v>41035</v>
      </c>
      <c r="FI28" s="1" cm="1">
        <f t="array" aca="1" ref="FI28" ca="1">IFERROR(IF(ISNA($A28),NA(),INDEX(International!Q$3:Q$2000,_xlfn.XMATCH(100,International!O$3:O$2000,1,1)+ROW()-ROW($A$3))-0), NA())</f>
        <v>3703.1428571428573</v>
      </c>
      <c r="FJ28" s="1">
        <f t="shared" si="85"/>
        <v>2.8799483807213209</v>
      </c>
      <c r="FK28" s="1">
        <f t="shared" si="86"/>
        <v>1635</v>
      </c>
      <c r="FL28" s="1">
        <f t="shared" si="87"/>
        <v>4.9898799362650257</v>
      </c>
      <c r="FM28" s="1" cm="1">
        <f t="array" ref="FM28">IFERROR(IF(OR(ISNA($A28),INDEX(International!S$3:S$2000,_xlfn.XMATCH(100,International!S$3:S$2000,1,1)+ROW()-ROW($A$3))=""),NA(),INDEX(International!S$3:S$2000,_xlfn.XMATCH(100,International!S$3:S$2000,1,1)+ROW()-ROW($A$3))-0), NA())</f>
        <v>8236</v>
      </c>
      <c r="FN28" s="1" cm="1">
        <f t="array" aca="1" ref="FN28" ca="1">IFERROR(IF(ISNA($A28),NA(),INDEX(International!U$3:U$2000,_xlfn.XMATCH(100,International!S$3:S$2000,1,1)+ROW()-ROW($A$3))-0), NA())</f>
        <v>108.28571428571429</v>
      </c>
      <c r="FO28" s="1">
        <f t="shared" si="88"/>
        <v>3.9284260109555369</v>
      </c>
      <c r="FP28" s="1">
        <f t="shared" si="89"/>
        <v>325</v>
      </c>
      <c r="FQ28" s="1">
        <f t="shared" si="90"/>
        <v>76.798312899653766</v>
      </c>
      <c r="FR28" s="1" cm="1">
        <f t="array" ref="FR28">IFERROR(IF(OR(ISNA($A28),INDEX(International!W$3:W$2000,_xlfn.XMATCH(100,International!W$3:W$2000,1,1)+ROW()-ROW($A$3))=""),NA(),INDEX(International!W$3:W$2000,_xlfn.XMATCH(100,International!W$3:W$2000,1,1)+ROW()-ROW($A$3))-0), NA())</f>
        <v>631</v>
      </c>
      <c r="FS28" s="1" cm="1">
        <f t="array" aca="1" ref="FS28" ca="1">IFERROR(IF(ISNA($A28),NA(),INDEX(International!Y$3:Y$2000,_xlfn.XMATCH(100,International!W$3:W$2000,1,1)+ROW()-ROW($A$3))-0), NA())</f>
        <v>45.428571428571431</v>
      </c>
      <c r="FT28" s="1">
        <f t="shared" si="91"/>
        <v>9.4068421422806772</v>
      </c>
      <c r="FU28" s="1">
        <f t="shared" si="92"/>
        <v>21</v>
      </c>
      <c r="FV28" s="1">
        <f t="shared" si="93"/>
        <v>5.6377767935462586</v>
      </c>
      <c r="FW28" s="1" cm="1">
        <f t="array" ref="FW28">IFERROR(IF(OR(ISNA($A28),INDEX(International!AA$3:AA$2000,_xlfn.XMATCH(100,International!AA$3:AA$2000,1,1)+ROW()-ROW($A$3))=""),NA(),INDEX(International!AA$3:AA$2000,_xlfn.XMATCH(100,International!AA$3:AA$2000,1,1)+ROW()-ROW($A$3))-0), NA())</f>
        <v>22141</v>
      </c>
      <c r="FX28" s="1" cm="1">
        <f t="array" aca="1" ref="FX28" ca="1">IFERROR(IF(ISNA($A28),NA(),INDEX(International!AC$3:AC$2000,_xlfn.XMATCH(100,International!AA$3:AA$2000,1,1)+ROW()-ROW($A$3))-0), NA())</f>
        <v>2213</v>
      </c>
      <c r="FY28" s="1">
        <f t="shared" si="94"/>
        <v>3.2090051058973041</v>
      </c>
      <c r="FZ28" s="1">
        <f t="shared" si="95"/>
        <v>881</v>
      </c>
      <c r="GA28" s="1">
        <f t="shared" si="96"/>
        <v>5.506016075780745</v>
      </c>
      <c r="GB28" s="1" cm="1">
        <f t="array" ref="GB28">IFERROR(IF(OR(ISNA($A28),INDEX(International!AE$3:AE$2000,_xlfn.XMATCH(100,International!AE$3:AE$2000,1,1)+ROW()-ROW($A$3))=""),NA(),INDEX(International!AE$3:AE$2000,_xlfn.XMATCH(100,International!AE$3:AE$2000,1,1)+ROW()-ROW($A$3))-0), NA())</f>
        <v>121786</v>
      </c>
      <c r="GC28" s="1" cm="1">
        <f t="array" aca="1" ref="GC28" ca="1">IFERROR(IF(ISNA($A28),NA(),INDEX(International!AG$3:AG$2000,_xlfn.XMATCH(100,International!AE$3:AE$2000,1,1)+ROW()-ROW($A$3))-0), NA())</f>
        <v>13740.857142857143</v>
      </c>
      <c r="GD28" s="1">
        <f t="shared" si="97"/>
        <v>2.4389928424403968</v>
      </c>
      <c r="GE28" s="1">
        <f t="shared" si="98"/>
        <v>4866</v>
      </c>
      <c r="GF28" s="1">
        <f t="shared" si="99"/>
        <v>3.9014232191466731</v>
      </c>
    </row>
    <row r="29" spans="1:188" x14ac:dyDescent="0.2">
      <c r="A29" s="4">
        <f>IF(OR(Daily!$A29="",Daily!$B29="*"),NA(),Daily!A29)</f>
        <v>43880</v>
      </c>
      <c r="B29" s="1">
        <f>IF(_xlfn.IFNA($A29,"")="","",Daily!C29+IF(ROW()&gt;ROW($A$3),B28,0))</f>
        <v>0</v>
      </c>
      <c r="C29" s="1">
        <f>IF(_xlfn.IFNA($A29,"")="","",Daily!D29+IF(ROW()&gt;ROW($A$3),C28,0))</f>
        <v>0</v>
      </c>
      <c r="D29" s="1">
        <f>IF(_xlfn.IFNA($A29,"")="","",Daily!E29+IF(ROW()&gt;ROW($A$3),D28,0))</f>
        <v>0</v>
      </c>
      <c r="E29" s="1">
        <f t="shared" si="22"/>
        <v>0</v>
      </c>
      <c r="F29" s="1">
        <f>IF(_xlfn.IFNA($A29,"")="","",Daily!F29+IF(ROW()&gt;ROW($A$3),F28,0))</f>
        <v>4</v>
      </c>
      <c r="G29" s="1">
        <f>IF(_xlfn.IFNA($A29,"")="","",Daily!G29+IF(ROW()&gt;ROW($A$3),G28,0))</f>
        <v>4</v>
      </c>
      <c r="H29" s="1">
        <f>IF(_xlfn.IFNA($A29,"")="","",Daily!H29+IF(ROW()&gt;ROW($A$3),H28,0))</f>
        <v>2</v>
      </c>
      <c r="I29" s="1">
        <f t="shared" si="23"/>
        <v>-2</v>
      </c>
      <c r="J29" s="1">
        <f>IF(_xlfn.IFNA($A29,"")="","",Daily!I29+IF(ROW()&gt;ROW($A$3),J28,0))</f>
        <v>1</v>
      </c>
      <c r="K29" s="1">
        <f>IF(_xlfn.IFNA($A29,"")="","",Daily!J29+IF(ROW()&gt;ROW($A$3),K28,0))</f>
        <v>0</v>
      </c>
      <c r="L29" s="1">
        <f>IF(_xlfn.IFNA($A29,"")="","",Daily!K29+IF(ROW()&gt;ROW($A$3),L28,0))</f>
        <v>0</v>
      </c>
      <c r="M29" s="1">
        <f t="shared" si="24"/>
        <v>1</v>
      </c>
      <c r="N29" s="1">
        <f>IF(_xlfn.IFNA($A29,"")="","",Daily!L29+IF(ROW()&gt;ROW($A$3),N28,0))</f>
        <v>5</v>
      </c>
      <c r="O29" s="1">
        <f>IF(_xlfn.IFNA($A29,"")="","",Daily!M29+IF(ROW()&gt;ROW($A$3),O28,0))</f>
        <v>0</v>
      </c>
      <c r="P29" s="1">
        <f>IF(_xlfn.IFNA($A29,"")="","",Daily!N29+IF(ROW()&gt;ROW($A$3),P28,0))</f>
        <v>0</v>
      </c>
      <c r="Q29" s="1">
        <f t="shared" si="25"/>
        <v>5</v>
      </c>
      <c r="R29" s="1">
        <f>IF(_xlfn.IFNA($A29,"")="","",Daily!O29+IF(ROW()&gt;ROW($A$3),R28,0))</f>
        <v>2</v>
      </c>
      <c r="S29" s="1">
        <f>IF(_xlfn.IFNA($A29,"")="","",Daily!P29+IF(ROW()&gt;ROW($A$3),S28,0))</f>
        <v>2</v>
      </c>
      <c r="T29" s="1">
        <f>IF(_xlfn.IFNA($A29,"")="","",Daily!Q29+IF(ROW()&gt;ROW($A$3),T28,0))</f>
        <v>0</v>
      </c>
      <c r="U29" s="1">
        <f t="shared" si="26"/>
        <v>0</v>
      </c>
      <c r="V29" s="1">
        <f>IF(_xlfn.IFNA($A29,"")="","",Daily!R29+IF(ROW()&gt;ROW($A$3),V28,0))</f>
        <v>0</v>
      </c>
      <c r="W29" s="1">
        <f>IF(_xlfn.IFNA($A29,"")="","",Daily!S29+IF(ROW()&gt;ROW($A$3),W28,0))</f>
        <v>0</v>
      </c>
      <c r="X29" s="1">
        <f>IF(_xlfn.IFNA($A29,"")="","",Daily!T29+IF(ROW()&gt;ROW($A$3),X28,0))</f>
        <v>0</v>
      </c>
      <c r="Y29" s="1">
        <f t="shared" si="27"/>
        <v>0</v>
      </c>
      <c r="Z29" s="1">
        <f>IF(_xlfn.IFNA($A29,"")="","",Daily!U29+IF(ROW()&gt;ROW($A$3),Z28,0))</f>
        <v>4</v>
      </c>
      <c r="AA29" s="1">
        <f>IF(_xlfn.IFNA($A29,"")="","",Daily!V29+IF(ROW()&gt;ROW($A$3),AA28,0))</f>
        <v>0</v>
      </c>
      <c r="AB29" s="1">
        <f>IF(_xlfn.IFNA($A29,"")="","",Daily!W29+IF(ROW()&gt;ROW($A$3),AB28,0))</f>
        <v>0</v>
      </c>
      <c r="AC29" s="1">
        <f t="shared" si="28"/>
        <v>4</v>
      </c>
      <c r="AD29" s="1">
        <f>IF(_xlfn.IFNA($A29,"")="","",Daily!X29+IF(ROW()&gt;ROW($A$3),AD28,0))</f>
        <v>0</v>
      </c>
      <c r="AE29" s="1">
        <f>IF(_xlfn.IFNA($A29,"")="","",Daily!Y29+IF(ROW()&gt;ROW($A$3),AE28,0))</f>
        <v>0</v>
      </c>
      <c r="AF29" s="1">
        <f>IF(_xlfn.IFNA($A29,"")="","",Daily!Z29+IF(ROW()&gt;ROW($A$3),AF28,0))</f>
        <v>0</v>
      </c>
      <c r="AG29" s="1">
        <f t="shared" si="29"/>
        <v>0</v>
      </c>
      <c r="AH29" s="1">
        <f>IF(_xlfn.IFNA($A29,"")="","",Daily!C29+Daily!F29+Daily!I29+Daily!O29+Daily!L29+Daily!R29+Daily!X29+Daily!U29)</f>
        <v>0</v>
      </c>
      <c r="AI29" s="1">
        <f>IF(_xlfn.IFNA($A29,"")="","",Daily!D29+Daily!G29+Daily!J29+Daily!P29+Daily!M29+Daily!S29+Daily!Y29+Daily!V29+Daily!AA29)</f>
        <v>0</v>
      </c>
      <c r="AJ29" s="1">
        <f>IF(_xlfn.IFNA($A29,"")="","",Daily!E29+Daily!H29+Daily!K29+Daily!Q29+Daily!N29+Daily!T29+Daily!Z29+Daily!W29)</f>
        <v>0</v>
      </c>
      <c r="AK29" s="1">
        <f t="shared" si="30"/>
        <v>16</v>
      </c>
      <c r="AL29" s="1">
        <f t="shared" si="31"/>
        <v>6</v>
      </c>
      <c r="AM29" s="1">
        <f t="shared" si="32"/>
        <v>2</v>
      </c>
      <c r="AN29" s="7">
        <f t="shared" si="33"/>
        <v>0</v>
      </c>
      <c r="AO29" s="1">
        <f t="shared" si="34"/>
        <v>8</v>
      </c>
      <c r="AP29" s="1">
        <f t="shared" si="35"/>
        <v>12</v>
      </c>
      <c r="AQ29" s="1">
        <f t="shared" si="36"/>
        <v>2</v>
      </c>
      <c r="AR29" s="1">
        <f t="shared" si="37"/>
        <v>0</v>
      </c>
      <c r="AS29" s="1">
        <f t="shared" si="38"/>
        <v>10</v>
      </c>
      <c r="AT29" s="10">
        <f t="shared" si="39"/>
        <v>0.25</v>
      </c>
      <c r="AU29" s="10">
        <f t="shared" si="40"/>
        <v>0.75</v>
      </c>
      <c r="AV29" s="10">
        <f t="shared" si="41"/>
        <v>0</v>
      </c>
      <c r="AW29" s="10">
        <f t="shared" si="42"/>
        <v>0.25</v>
      </c>
      <c r="AX29" s="10">
        <f t="shared" si="43"/>
        <v>6.25E-2</v>
      </c>
      <c r="AY29" s="10">
        <f t="shared" si="44"/>
        <v>0.3125</v>
      </c>
      <c r="AZ29" s="10">
        <f t="shared" si="45"/>
        <v>0.125</v>
      </c>
      <c r="BA29" s="10">
        <f t="shared" si="46"/>
        <v>0</v>
      </c>
      <c r="BB29" s="10">
        <f t="shared" si="47"/>
        <v>0.25</v>
      </c>
      <c r="BC29" s="10">
        <f t="shared" si="48"/>
        <v>0</v>
      </c>
      <c r="BD29" s="8">
        <f t="shared" ca="1" si="49"/>
        <v>0</v>
      </c>
      <c r="BE29" s="9">
        <f t="shared" ca="1" si="50"/>
        <v>0</v>
      </c>
      <c r="BF29" s="10">
        <f t="shared" si="51"/>
        <v>0</v>
      </c>
      <c r="BG29" s="10">
        <f t="shared" si="52"/>
        <v>0</v>
      </c>
      <c r="BH29" s="1">
        <f t="shared" si="53"/>
        <v>12</v>
      </c>
      <c r="BI29" s="1">
        <f t="shared" si="54"/>
        <v>21</v>
      </c>
      <c r="BJ29" s="8">
        <f>IF(_xlfn.IFNA($A29,"")="","",AK29/(Configuration!$B$1/1000000))</f>
        <v>0.63080786775113051</v>
      </c>
      <c r="BK29" s="1">
        <f>IF(OR(_xlfn.IFNA($A29,"")="", ROW()&lt;=ROW($A$3),MAX(International!$C$3:$C$2000)&lt;$AK29),"",$A29-_xlfn.XLOOKUP($AK29,International!$C$3:$C$2000,International!$A$3:$A$2000,NA(),1,1))</f>
        <v>-14</v>
      </c>
      <c r="BL29" s="1">
        <f>IF(OR(_xlfn.IFNA($A29,"")="", ROW()&lt;=ROW($A$3),MAX(International!$D$3:$D$2000)&lt;$BJ29),"",$A29-_xlfn.XLOOKUP($BJ29,International!$D$3:$D$2000,International!$A$3:$A$2000,NA(),1,1))</f>
        <v>-12</v>
      </c>
      <c r="BM29" s="1">
        <f>IF(OR(_xlfn.IFNA($A29,"")="", ROW()&lt;=ROW($A$3),MAX(International!$G$3:$G$2000)&lt;$AK29),"",$A29-_xlfn.XLOOKUP($AK29,International!$G$3:$G$2000,International!$A$3:$A$2000,NA(),1,1))</f>
        <v>-16</v>
      </c>
      <c r="BN29" s="1">
        <f>IF(OR(_xlfn.IFNA($A29,"")="", ROW()&lt;=ROW($A$3),MAX(International!$H$3:$H$2000)&lt;$BJ29),"",$A29-_xlfn.XLOOKUP($BJ29,International!$H$3:$H$2000,International!$A$3:$A$2000,NA(),1,1))</f>
        <v>-11</v>
      </c>
      <c r="BO29" s="1">
        <f>IF(OR(_xlfn.IFNA($A29,"")="", ROW()&lt;=ROW($A$3),MAX(International!$K$3:$K$2000)&lt;$AK29),"",$A29-_xlfn.XLOOKUP($AK29,International!$K$3:$K$2000,International!$A$3:$A$2000,NA(),1,1))</f>
        <v>-7</v>
      </c>
      <c r="BP29" s="1">
        <f>IF(OR(_xlfn.IFNA($A29,"")="", ROW()&lt;=ROW($A$3),MAX(International!$L$3:$L$2000)&lt;$BJ29),"",$A29-_xlfn.XLOOKUP($BJ29,International!$L$3:$L$2000,International!$A$3:$A$2000,NA(),1,1))</f>
        <v>-9</v>
      </c>
      <c r="BQ29" s="1">
        <f>IF(OR(_xlfn.IFNA($A29,"")="", ROW()&lt;=ROW($A$3),MAX(International!$O$3:$O$2000)&lt;$AK29),"",$A29-_xlfn.XLOOKUP($AK29,International!$O$3:$O$2000,International!$A$3:$A$2000,NA(),1,1))</f>
        <v>-2</v>
      </c>
      <c r="BR29" s="1">
        <f>IF(OR(_xlfn.IFNA($A29,"")="", ROW()&lt;=ROW($A$3),MAX(International!$P$3:$P$2000)&lt;$BJ29),"",$A29-_xlfn.XLOOKUP($BJ29,International!$P$3:$P$2000,International!$A$3:$A$2000,NA(),1,1))</f>
        <v>-3</v>
      </c>
      <c r="BS29" s="1">
        <f>IF(OR(_xlfn.IFNA($A29,"")="", ROW()&lt;=ROW($A$3),MAX(International!$S$3:$S$2000)&lt;$AK29),"",$A29-_xlfn.XLOOKUP($AK29,International!$S$3:$S$2000,International!$A$3:$A$2000,NA(),1,1))</f>
        <v>15</v>
      </c>
      <c r="BT29" s="1">
        <f>IF(OR(_xlfn.IFNA($A29,"")="", ROW()&lt;=ROW($A$3),MAX(International!$T$3:$T$2000)&lt;$BJ29),"",$A29-_xlfn.XLOOKUP($BJ29,International!$T$3:$T$2000,International!$A$3:$A$2000,NA(),1,1))</f>
        <v>-1</v>
      </c>
      <c r="BU29" s="1">
        <f>IF(OR(_xlfn.IFNA($A29,"")="", ROW()&lt;=ROW($A$3),MAX(International!$W$3:$W$2000)&lt;$AK29),"",$A29-_xlfn.XLOOKUP($AK29,International!$W$3:$W$2000,International!$A$3:$A$2000,NA(),1,1))</f>
        <v>18</v>
      </c>
      <c r="BV29" s="1">
        <f>IF(OR(_xlfn.IFNA($A29,"")="", ROW()&lt;=ROW($A$3),MAX(International!$X$3:$X$2000)&lt;$BJ29),"",$A29-_xlfn.XLOOKUP($BJ29,International!$X$3:$X$2000,International!$A$3:$A$2000,NA(),1,1))</f>
        <v>24</v>
      </c>
      <c r="BW29" s="1">
        <f>IF(OR(_xlfn.IFNA($A29,"")="", ROW()&lt;=ROW($A$3),MAX(International!$AA$3:$AA$2000)&lt;$AK29),"",$A29-_xlfn.XLOOKUP($AK29,International!$AA$3:$AA$2000,International!$A$3:$A$2000,NA(),1,1))</f>
        <v>-9</v>
      </c>
      <c r="BX29" s="1">
        <f>IF(OR(_xlfn.IFNA($A29,"")="", ROW()&lt;=ROW($A$3),MAX(International!$AB$3:$AB$2000)&lt;$BJ29),"",$A29-_xlfn.XLOOKUP($BJ29,International!$AB$3:$AB$2000,International!$A$3:$A$2000,NA(),1,1))</f>
        <v>-12</v>
      </c>
      <c r="BY29" s="1">
        <f>IF(OR(_xlfn.IFNA($A29,"")="", ROW()&lt;=ROW($A$3),MAX(International!$AE$3:$AE$2000)&lt;$AK29),"",$A29-_xlfn.XLOOKUP($AK29,International!$AE$3:$AE$2000,International!$A$3:$A$2000,NA(),1,1))</f>
        <v>-5</v>
      </c>
      <c r="BZ29" s="1">
        <f>IF(OR(_xlfn.IFNA($A29,"")="", ROW()&lt;=ROW($A$3),MAX(International!$AF$3:$AF$2000)&lt;$BJ29),"",$A29-_xlfn.XLOOKUP($BJ29,International!$AF$3:$AF$2000,International!$A$3:$A$2000,NA(),1,1))</f>
        <v>-15</v>
      </c>
      <c r="CA29" s="1" t="e">
        <f t="shared" si="55"/>
        <v>#N/A</v>
      </c>
      <c r="CB29" s="1" t="e">
        <f t="shared" si="0"/>
        <v>#N/A</v>
      </c>
      <c r="CC29" s="1" t="e">
        <f t="shared" si="1"/>
        <v>#N/A</v>
      </c>
      <c r="CD29" s="1" t="e">
        <f t="shared" si="2"/>
        <v>#N/A</v>
      </c>
      <c r="CE29" s="1" t="e">
        <f t="shared" si="3"/>
        <v>#N/A</v>
      </c>
      <c r="CF29" s="1" t="e">
        <f t="shared" si="4"/>
        <v>#N/A</v>
      </c>
      <c r="CG29" s="1" t="e">
        <f t="shared" si="5"/>
        <v>#N/A</v>
      </c>
      <c r="CH29" s="1" t="e">
        <f t="shared" si="6"/>
        <v>#N/A</v>
      </c>
      <c r="CI29" s="1" t="e">
        <f t="shared" si="7"/>
        <v>#N/A</v>
      </c>
      <c r="CJ29" s="1" t="e">
        <f t="shared" si="8"/>
        <v>#N/A</v>
      </c>
      <c r="CK29" s="1" t="e">
        <f t="shared" si="56"/>
        <v>#N/A</v>
      </c>
      <c r="CL29" s="1" t="e">
        <f t="shared" si="9"/>
        <v>#N/A</v>
      </c>
      <c r="CM29" s="1" t="e">
        <f>IF(OR(ISNA($A29),$AK29&lt;100),NA(),IF($CA29=0,0,FLOOR((CK29-_xlfn.XLOOKUP(_xlfn.AGGREGATE(5,6,$CA$3:$CA1980),$CA$3:$CA$2000,CK$3:CK$2000,1,1))/_xlfn.XLOOKUP($CA29,$CA$3:$CA$2000,$CA$3:$CA$2000,1,1), 1)))</f>
        <v>#N/A</v>
      </c>
      <c r="CN29" s="1" t="e">
        <f t="shared" si="57"/>
        <v>#N/A</v>
      </c>
      <c r="CO29" s="1" t="e" cm="1">
        <f t="array" ref="CO29">IFERROR(IF(OR(ISNA($A29),$AK29&lt;100,INDEX(International!C$3:C$2000,_xlfn.XMATCH(100,International!C$3:C$2000,1,1)+$CA29)=""),NA(),INDEX(International!C$3:C$2000,_xlfn.XMATCH(100,International!C$3:C$2000,1,1)+$CA29)), NA())</f>
        <v>#N/A</v>
      </c>
      <c r="CP29" s="1" t="e">
        <f t="shared" si="11"/>
        <v>#N/A</v>
      </c>
      <c r="CQ29" s="1" t="e">
        <f>IF(OR(ISNA($A29),$AK29&lt;100),NA(),IF($CA29=0,0,FLOOR((CO29-_xlfn.XLOOKUP(_xlfn.AGGREGATE(5,6,$CA$3:$CA1980),$CA$3:$CA$2000,CO$3:CO$2000,1,1))/_xlfn.XLOOKUP($CA29,$CA$3:$CA$2000,$CA$3:$CA$2000,1,1), 1)))</f>
        <v>#N/A</v>
      </c>
      <c r="CR29" s="1" t="e">
        <f t="shared" si="58"/>
        <v>#N/A</v>
      </c>
      <c r="CS29" s="1" t="e" cm="1">
        <f t="array" ref="CS29">IFERROR(IF(OR(ISNA($A29),$AK29&lt;100,INDEX(International!G$3:G$2000,_xlfn.XMATCH(100,International!G$3:G$2000,1,1)+$CA29)=""),NA(),INDEX(International!G$3:G$2000,_xlfn.XMATCH(100,International!G$3:G$2000,1,1)+$CA29)), NA())</f>
        <v>#N/A</v>
      </c>
      <c r="CT29" s="1" t="e">
        <f t="shared" si="13"/>
        <v>#N/A</v>
      </c>
      <c r="CU29" s="1" t="e">
        <f>IF(OR(ISNA($A29),$AK29&lt;100),NA(),IF($CA29=0,0,FLOOR((CS29-_xlfn.XLOOKUP(_xlfn.AGGREGATE(5,6,$CA$3:$CA1980),$CA$3:$CA$2000,CS$3:CS$2000,1,1))/_xlfn.XLOOKUP($CA29,$CA$3:$CA$2000,$CA$3:$CA$2000,1,1), 1)))</f>
        <v>#N/A</v>
      </c>
      <c r="CV29" s="1" t="e">
        <f t="shared" si="59"/>
        <v>#N/A</v>
      </c>
      <c r="CW29" s="1" t="e" cm="1">
        <f t="array" ref="CW29">IFERROR(IF(OR(ISNA($A29),$AK29&lt;100,INDEX(International!K$3:K$2000,_xlfn.XMATCH(100,International!K$3:K$2000,1,1)+$CA29)=""),NA(),INDEX(International!K$3:K$2000,_xlfn.XMATCH(100,International!K$3:K$2000,1,1)+$CA29)), NA())</f>
        <v>#N/A</v>
      </c>
      <c r="CX29" s="1" t="e">
        <f t="shared" si="14"/>
        <v>#N/A</v>
      </c>
      <c r="CY29" s="1" t="e">
        <f>IF(OR(ISNA($A29),$AK29&lt;100),NA(),IF($CA29=0,0,FLOOR((CW29-_xlfn.XLOOKUP(_xlfn.AGGREGATE(5,6,$CA$3:$CA1980),$CA$3:$CA$2000,CW$3:CW$2000,1,1))/_xlfn.XLOOKUP($CA29,$CA$3:$CA$2000,$CA$3:$CA$2000,1,1), 1)))</f>
        <v>#N/A</v>
      </c>
      <c r="CZ29" s="1" t="e">
        <f t="shared" si="60"/>
        <v>#N/A</v>
      </c>
      <c r="DA29" s="1" t="e" cm="1">
        <f t="array" ref="DA29">IFERROR(IF(OR(ISNA($A29),$AK29&lt;100,INDEX(International!O$3:O$2000,_xlfn.XMATCH(100,International!O$3:O$2000,1,1)+$CA29)=""),NA(),INDEX(International!O$3:O$2000,_xlfn.XMATCH(100,International!O$3:O$2000,1,1)+$CA29)), NA())</f>
        <v>#N/A</v>
      </c>
      <c r="DB29" s="1" t="e">
        <f t="shared" si="15"/>
        <v>#N/A</v>
      </c>
      <c r="DC29" s="1" t="e">
        <f>IF(OR(ISNA($A29),$AK29&lt;100),NA(),IF($CA29=0,0,FLOOR((DA29-_xlfn.XLOOKUP(_xlfn.AGGREGATE(5,6,$CA$3:$CA1980),$CA$3:$CA$2000,DA$3:DA$2000,1,1))/_xlfn.XLOOKUP($CA29,$CA$3:$CA$2000,$CA$3:$CA$2000,1,1), 1)))</f>
        <v>#N/A</v>
      </c>
      <c r="DD29" s="1" t="e">
        <f t="shared" si="61"/>
        <v>#N/A</v>
      </c>
      <c r="DE29" s="1" t="e" cm="1">
        <f t="array" ref="DE29">IFERROR(IF(OR(ISNA($A29),$AK29&lt;100,INDEX(International!S$3:S$2000,_xlfn.XMATCH(100,International!S$3:S$2000,1,1)+$CA29)=""),NA(),INDEX(International!S$3:S$2000,_xlfn.XMATCH(100,International!S$3:S$2000,1,1)+$CA29)), NA())</f>
        <v>#N/A</v>
      </c>
      <c r="DF29" s="1" t="e">
        <f t="shared" si="16"/>
        <v>#N/A</v>
      </c>
      <c r="DG29" s="1" t="e">
        <f>IF(OR(ISNA($A29),$AK29&lt;100),NA(),IF($CA29=0,0,FLOOR((DE29-_xlfn.XLOOKUP(_xlfn.AGGREGATE(5,6,$CA$3:$CA1980),$CA$3:$CA$2000,DE$3:DE$2000,1,1))/_xlfn.XLOOKUP($CA29,$CA$3:$CA$2000,$CA$3:$CA$2000,1,1), 1)))</f>
        <v>#N/A</v>
      </c>
      <c r="DH29" s="1" t="e">
        <f t="shared" si="62"/>
        <v>#N/A</v>
      </c>
      <c r="DI29" s="1" t="e" cm="1">
        <f t="array" ref="DI29">IFERROR(IF(OR(ISNA($A29),$AK29&lt;100,INDEX(International!W$3:W$2000,_xlfn.XMATCH(100,International!W$3:W$2000,1,1)+$CA29)=""),NA(),INDEX(International!W$3:W$2000,_xlfn.XMATCH(100,International!W$3:W$2000,1,1)+$CA29)), NA())</f>
        <v>#N/A</v>
      </c>
      <c r="DJ29" s="1" t="e">
        <f t="shared" si="17"/>
        <v>#N/A</v>
      </c>
      <c r="DK29" s="1" t="e">
        <f>IF(OR(ISNA($A29),$AK29&lt;100),NA(),IF($CA29=0,0,FLOOR((DI29-_xlfn.XLOOKUP(_xlfn.AGGREGATE(5,6,$CA$3:$CA1980),$CA$3:$CA$2000,DI$3:DI$2000,1,1))/_xlfn.XLOOKUP($CA29,$CA$3:$CA$2000,$CA$3:$CA$2000,1,1), 1)))</f>
        <v>#N/A</v>
      </c>
      <c r="DL29" s="1" t="e">
        <f t="shared" si="63"/>
        <v>#N/A</v>
      </c>
      <c r="DM29" s="1" t="e" cm="1">
        <f t="array" ref="DM29">IFERROR(IF(OR(ISNA($A29),$AK29&lt;100,INDEX(International!AA$3:AA$2000,_xlfn.XMATCH(100,International!AA$3:AA$2000,1,1)+$CA29)=""),NA(),INDEX(International!AA$3:AA$2000,_xlfn.XMATCH(100,International!AA$3:AA$2000,1,1)+$CA29)), NA())</f>
        <v>#N/A</v>
      </c>
      <c r="DN29" s="1" t="e">
        <f t="shared" si="18"/>
        <v>#N/A</v>
      </c>
      <c r="DO29" s="1" t="e">
        <f>IF(OR(ISNA($A29),$AK29&lt;100),NA(),IF($CA29=0,0,FLOOR((DM29-_xlfn.XLOOKUP(_xlfn.AGGREGATE(5,6,$CA$3:$CA1980),$CA$3:$CA$2000,DM$3:DM$2000,1,1))/_xlfn.XLOOKUP($CA29,$CA$3:$CA$2000,$CA$3:$CA$2000,1,1), 1)))</f>
        <v>#N/A</v>
      </c>
      <c r="DP29" s="1" t="e">
        <f t="shared" si="64"/>
        <v>#N/A</v>
      </c>
      <c r="DQ29" s="1" t="e" cm="1">
        <f t="array" ref="DQ29">IFERROR(IF(OR(ISNA($A29),$AK29&lt;100,INDEX(International!AE$3:AE$2000,_xlfn.XMATCH(100,International!AE$3:AE$2000,1,1)+$CA29)=""),NA(),INDEX(International!AE$3:AE$2000,_xlfn.XMATCH(100,International!AE$3:AE$2000,1,1)+$CA29)), NA())</f>
        <v>#N/A</v>
      </c>
      <c r="DR29" s="1" t="e">
        <f t="shared" si="19"/>
        <v>#N/A</v>
      </c>
      <c r="DS29" s="1" t="e">
        <f>IF(OR(ISNA($A29),$AK29&lt;100),NA(),IF($CA29=0,0,FLOOR((DQ29-_xlfn.XLOOKUP(_xlfn.AGGREGATE(5,6,$CA$3:$CA1980),$CA$3:$CA$2000,DQ$3:DQ$2000,1,1))/_xlfn.XLOOKUP($CA29,$CA$3:$CA$2000,$CA$3:$CA$2000,1,1), 1)))</f>
        <v>#N/A</v>
      </c>
      <c r="DT29" s="1" t="e">
        <f t="shared" si="65"/>
        <v>#N/A</v>
      </c>
      <c r="DU29" s="1">
        <f t="shared" si="20"/>
        <v>26</v>
      </c>
      <c r="DV29" s="1" cm="1">
        <f t="array" ref="DV29">IFERROR(IF(ISNA($A29),NA(),INDEX(B$3:B$2000,_xlfn.XMATCH(Configuration!$B$12,B$3:B$2000,1,1)+ROW()-ROW($A$3))-0), NA())</f>
        <v>107</v>
      </c>
      <c r="DW29" s="1" cm="1">
        <f t="array" ref="DW29">IFERROR(IF(ISNA($A29),NA(),INDEX(F$3:F$2000,_xlfn.XMATCH(Configuration!$B$12,F$3:F$2000,1,1)+ROW()-ROW($A$3))-0), NA())</f>
        <v>2773</v>
      </c>
      <c r="DX29" s="1" t="e" cm="1">
        <f t="array" ref="DX29">IFERROR(IF(ISNA($A29),NA(),INDEX(J$3:J$2000,_xlfn.XMATCH(Configuration!$B$12,J$3:J$2000,1,1)+ROW()-ROW($A$3))-0), NA())</f>
        <v>#N/A</v>
      </c>
      <c r="DY29" s="1" cm="1">
        <f t="array" ref="DY29">IFERROR(IF(ISNA($A29),NA(),INDEX(N$3:N$2000,_xlfn.XMATCH(Configuration!$B$12,N$3:N$2000,1,1)+ROW()-ROW($A$3))-0), NA())</f>
        <v>998</v>
      </c>
      <c r="DZ29" s="1" cm="1">
        <f t="array" ref="DZ29">IFERROR(IF(ISNA($A29),NA(),INDEX(R$3:R$2000,_xlfn.XMATCH(Configuration!$B$12,R$3:R$2000,1,1)+ROW()-ROW($A$3))-0), NA())</f>
        <v>435</v>
      </c>
      <c r="EA29" s="1" cm="1">
        <f t="array" ref="EA29">IFERROR(IF(ISNA($A29),NA(),INDEX(V$3:V$2000,_xlfn.XMATCH(Configuration!$B$12,V$3:V$2000,1,1)+ROW()-ROW($A$3))-0), NA())</f>
        <v>221</v>
      </c>
      <c r="EB29" s="1" cm="1">
        <f t="array" ref="EB29">IFERROR(IF(ISNA($A29),NA(),INDEX(Z$3:Z$2000,_xlfn.XMATCH(Configuration!$B$12,Z$3:Z$2000,1,1)+ROW()-ROW($A$3))-0), NA())</f>
        <v>1281</v>
      </c>
      <c r="EC29" s="1" cm="1">
        <f t="array" ref="EC29">IFERROR(IF(ISNA($A29),NA(),INDEX(AD$3:AD$2000,_xlfn.XMATCH(Configuration!$B$12,AD$3:AD$2000,1,1)+ROW()-ROW($A$3))-0), NA())</f>
        <v>541</v>
      </c>
      <c r="ED29" s="1">
        <f t="shared" si="21"/>
        <v>26</v>
      </c>
      <c r="EE29" s="1" t="e">
        <f t="shared" ca="1" si="66"/>
        <v>#N/A</v>
      </c>
      <c r="EF29" s="1">
        <f t="shared" ca="1" si="67"/>
        <v>819198</v>
      </c>
      <c r="EG29" s="1">
        <f t="shared" ca="1" si="68"/>
        <v>40636</v>
      </c>
      <c r="EH29" s="1">
        <f t="shared" ca="1" si="69"/>
        <v>9050</v>
      </c>
      <c r="EI29" s="1">
        <f t="shared" ca="1" si="70"/>
        <v>3674</v>
      </c>
      <c r="EJ29" s="1">
        <f t="shared" ca="1" si="71"/>
        <v>2014</v>
      </c>
      <c r="EK29" s="1">
        <f t="shared" ca="1" si="72"/>
        <v>1312</v>
      </c>
      <c r="EL29" s="1" cm="1">
        <f t="array" aca="1" ref="EL29" ca="1">IFERROR(IF(ISNA($ED29),NA(),IF(FLOOR((2^(($ED29+LOOKUP(2, 1/(ISNA(EP$3:EP$2000)+ISBLANK(EP$3:EP$300)-1),EP$3:EP$2000)*LOG(100)/LOG(2))/LOOKUP(2, 1/(ISNA(EP$3:EP$2000)+ISBLANK(EP$3:EP$300)-1),EP$3:EP$2000))),2)&gt;_xlfn.AGGREGATE(4,6,$EN$3:$GC$2000)+2000,NA(),FLOOR((2^(($ED29+LOOKUP(2, 1/(ISNA(EP$3:EP$2000)+ISBLANK(EP$3:EP$300)-1),EP$3:EP$2000)*LOG(100)/LOG(2))/LOOKUP(2, 1/(ISNA(EP$3:EP$2000)+ISBLANK(EP$3:EP$300)-1),EP$3:EP$2000))),2))),NA())</f>
        <v>406</v>
      </c>
      <c r="EM29" s="1" cm="1">
        <f t="array" ref="EM29">IF(ISNA($ED29),NA(),FLOOR(EN$3+(LOOKUP(2, 1/(ISNA(EN$3:EN$2000)+ISBLANK(EN$3:EN$300)-1),EN$3:EN$2000)-EN$3)/LOOKUP(2, 1/(ISNA(EN$3:EN$2000)+ISBLANK(EN$3:EN$300)-1),ED$3:ED$2000)*ED29, 1))</f>
        <v>2430</v>
      </c>
      <c r="EN29" s="1" cm="1">
        <f t="array" ref="EN29">IFERROR(IF(ISNA($A29),NA(),INDEX(AK$3:AK$2000,_xlfn.XMATCH(100,AK$3:AK$2000,1,1)+ROW()-ROW($A$3))-0), NA())</f>
        <v>5693</v>
      </c>
      <c r="EO29" s="1" cm="1">
        <f t="array" aca="1" ref="EO29" ca="1">IFERROR(IF(ISNA($A29),NA(),INDEX(BD$3:BD$2000,_xlfn.XMATCH(100,AK$3:AK$2000,1,1)+ROW()-ROW($A$3))-0), NA())</f>
        <v>244.14285714285714</v>
      </c>
      <c r="EP29" s="1">
        <f t="shared" si="73"/>
        <v>4.4588368115812349</v>
      </c>
      <c r="EQ29" s="1">
        <f t="shared" si="74"/>
        <v>214</v>
      </c>
      <c r="ER29" s="1">
        <f t="shared" si="75"/>
        <v>27.638409705027065</v>
      </c>
      <c r="ES29" s="1" cm="1">
        <f t="array" ref="ES29">IFERROR(IF(OR(ISNA($A29),INDEX(International!C$3:C$2000,_xlfn.XMATCH(100,International!C$3:C$2000,1,1)+ROW()-ROW($A$3))=""),NA(),INDEX(International!C$3:C$2000,_xlfn.XMATCH(100,International!C$3:C$2000,1,1)+ROW()-ROW($A$3))), NA())</f>
        <v>13964</v>
      </c>
      <c r="ET29" s="1" cm="1">
        <f t="array" aca="1" ref="ET29" ca="1">IFERROR(IF(ISNA($A29),NA(),INDEX(International!E$3:E$2000,_xlfn.XMATCH(100,International!C$3:C$2000,1,1)+ROW()-ROW($A$3))-0), NA())</f>
        <v>1289.5714285714287</v>
      </c>
      <c r="EU29" s="1">
        <f t="shared" si="76"/>
        <v>3.6488316933524469</v>
      </c>
      <c r="EV29" s="1">
        <f t="shared" si="77"/>
        <v>532</v>
      </c>
      <c r="EW29" s="1">
        <f t="shared" si="78"/>
        <v>7.7888310300659684</v>
      </c>
      <c r="EX29" s="1" cm="1">
        <f t="array" ref="EX29">IFERROR(IF(OR(ISNA($A29),INDEX(International!G$3:G$2000,_xlfn.XMATCH(100,International!G$3:G$2000,1,1)+ROW()-ROW($A$3))=""),NA(),INDEX(International!G$3:G$2000,_xlfn.XMATCH(100,International!G$3:G$2000,1,1)+ROW()-ROW($A$3))-0), NA())</f>
        <v>4369</v>
      </c>
      <c r="EY29" s="1" cm="1">
        <f t="array" aca="1" ref="EY29" ca="1">IFERROR(IF(ISNA($A29),NA(),INDEX(International!I$3:I$2000,_xlfn.XMATCH(100,International!G$3:G$2000,1,1)+ROW()-ROW($A$3))-0), NA())</f>
        <v>282</v>
      </c>
      <c r="EZ29" s="1">
        <f t="shared" si="79"/>
        <v>4.7713152631155822</v>
      </c>
      <c r="FA29" s="1">
        <f t="shared" si="80"/>
        <v>157</v>
      </c>
      <c r="FB29" s="1">
        <f t="shared" si="81"/>
        <v>10.020527154523409</v>
      </c>
      <c r="FC29" s="1" cm="1">
        <f t="array" ref="FC29">IFERROR(IF(OR(ISNA($A29),INDEX(International!K$3:K$2000,_xlfn.XMATCH(100,International!K$3:K$2000,1,1)+ROW()-ROW($A$3))=""),NA(),INDEX(International!K$3:K$2000,_xlfn.XMATCH(100,International!K$3:K$2000,1,1)+ROW()-ROW($A$3))), NA())</f>
        <v>29155</v>
      </c>
      <c r="FD29" s="1" cm="1">
        <f t="array" aca="1" ref="FD29" ca="1">IFERROR(IF(ISNA($A29),NA(),INDEX(International!M$3:M$2000,_xlfn.XMATCH(100,International!K$3:K$2000,1,1)+ROW()-ROW($A$3))-0), NA())</f>
        <v>2612</v>
      </c>
      <c r="FE29" s="1">
        <f t="shared" si="82"/>
        <v>3.1755339230005295</v>
      </c>
      <c r="FF29" s="1">
        <f t="shared" si="83"/>
        <v>1117</v>
      </c>
      <c r="FG29" s="1">
        <f t="shared" si="84"/>
        <v>4.7977374302668299</v>
      </c>
      <c r="FH29" s="1" cm="1">
        <f t="array" ref="FH29">IFERROR(IF(OR(ISNA($A29),INDEX(International!O$3:O$2000,_xlfn.XMATCH(100,International!O$3:O$2000,1,1)+ROW()-ROW($A$3))=""),NA(),INDEX(International!O$3:O$2000,_xlfn.XMATCH(100,International!O$3:O$2000,1,1)+ROW()-ROW($A$3))-0), NA())</f>
        <v>47021</v>
      </c>
      <c r="FI29" s="1" cm="1">
        <f t="array" aca="1" ref="FI29" ca="1">IFERROR(IF(ISNA($A29),NA(),INDEX(International!Q$3:Q$2000,_xlfn.XMATCH(100,International!O$3:O$2000,1,1)+ROW()-ROW($A$3))-0), NA())</f>
        <v>4194.4285714285716</v>
      </c>
      <c r="FJ29" s="1">
        <f t="shared" si="85"/>
        <v>2.9288641713462193</v>
      </c>
      <c r="FK29" s="1">
        <f t="shared" si="86"/>
        <v>1802</v>
      </c>
      <c r="FL29" s="1">
        <f t="shared" si="87"/>
        <v>5.090346836555419</v>
      </c>
      <c r="FM29" s="1" cm="1">
        <f t="array" ref="FM29">IFERROR(IF(OR(ISNA($A29),INDEX(International!S$3:S$2000,_xlfn.XMATCH(100,International!S$3:S$2000,1,1)+ROW()-ROW($A$3))=""),NA(),INDEX(International!S$3:S$2000,_xlfn.XMATCH(100,International!S$3:S$2000,1,1)+ROW()-ROW($A$3))-0), NA())</f>
        <v>8320</v>
      </c>
      <c r="FN29" s="1" cm="1">
        <f t="array" aca="1" ref="FN29" ca="1">IFERROR(IF(ISNA($A29),NA(),INDEX(International!U$3:U$2000,_xlfn.XMATCH(100,International!S$3:S$2000,1,1)+ROW()-ROW($A$3))-0), NA())</f>
        <v>115.28571428571429</v>
      </c>
      <c r="FO29" s="1">
        <f t="shared" si="88"/>
        <v>4.0761860345622747</v>
      </c>
      <c r="FP29" s="1">
        <f t="shared" si="89"/>
        <v>316</v>
      </c>
      <c r="FQ29" s="1">
        <f t="shared" si="90"/>
        <v>68.307418154157631</v>
      </c>
      <c r="FR29" s="1" cm="1">
        <f t="array" ref="FR29">IFERROR(IF(OR(ISNA($A29),INDEX(International!W$3:W$2000,_xlfn.XMATCH(100,International!W$3:W$2000,1,1)+ROW()-ROW($A$3))=""),NA(),INDEX(International!W$3:W$2000,_xlfn.XMATCH(100,International!W$3:W$2000,1,1)+ROW()-ROW($A$3))-0), NA())</f>
        <v>683</v>
      </c>
      <c r="FS29" s="1" cm="1">
        <f t="array" aca="1" ref="FS29" ca="1">IFERROR(IF(ISNA($A29),NA(),INDEX(International!Y$3:Y$2000,_xlfn.XMATCH(100,International!W$3:W$2000,1,1)+ROW()-ROW($A$3))-0), NA())</f>
        <v>48.285714285714285</v>
      </c>
      <c r="FT29" s="1">
        <f t="shared" si="91"/>
        <v>9.3798965590512271</v>
      </c>
      <c r="FU29" s="1">
        <f t="shared" si="92"/>
        <v>22</v>
      </c>
      <c r="FV29" s="1">
        <f t="shared" si="93"/>
        <v>8.7530743734644805</v>
      </c>
      <c r="FW29" s="1" cm="1">
        <f t="array" ref="FW29">IFERROR(IF(OR(ISNA($A29),INDEX(International!AA$3:AA$2000,_xlfn.XMATCH(100,International!AA$3:AA$2000,1,1)+ROW()-ROW($A$3))=""),NA(),INDEX(International!AA$3:AA$2000,_xlfn.XMATCH(100,International!AA$3:AA$2000,1,1)+ROW()-ROW($A$3))-0), NA())</f>
        <v>25150</v>
      </c>
      <c r="FX29" s="1" cm="1">
        <f t="array" aca="1" ref="FX29" ca="1">IFERROR(IF(ISNA($A29),NA(),INDEX(International!AC$3:AC$2000,_xlfn.XMATCH(100,International!AA$3:AA$2000,1,1)+ROW()-ROW($A$3))-0), NA())</f>
        <v>2439</v>
      </c>
      <c r="FY29" s="1">
        <f t="shared" si="94"/>
        <v>3.2604274216239446</v>
      </c>
      <c r="FZ29" s="1">
        <f t="shared" si="95"/>
        <v>962</v>
      </c>
      <c r="GA29" s="1">
        <f t="shared" si="96"/>
        <v>5.439571293740733</v>
      </c>
      <c r="GB29" s="1" cm="1">
        <f t="array" ref="GB29">IFERROR(IF(OR(ISNA($A29),INDEX(International!AE$3:AE$2000,_xlfn.XMATCH(100,International!AE$3:AE$2000,1,1)+ROW()-ROW($A$3))=""),NA(),INDEX(International!AE$3:AE$2000,_xlfn.XMATCH(100,International!AE$3:AE$2000,1,1)+ROW()-ROW($A$3))-0), NA())</f>
        <v>140910</v>
      </c>
      <c r="GC29" s="1" cm="1">
        <f t="array" aca="1" ref="GC29" ca="1">IFERROR(IF(ISNA($A29),NA(),INDEX(International!AG$3:AG$2000,_xlfn.XMATCH(100,International!AE$3:AE$2000,1,1)+ROW()-ROW($A$3))-0), NA())</f>
        <v>15375.714285714286</v>
      </c>
      <c r="GD29" s="1">
        <f t="shared" si="97"/>
        <v>2.4855269952026178</v>
      </c>
      <c r="GE29" s="1">
        <f t="shared" si="98"/>
        <v>5415</v>
      </c>
      <c r="GF29" s="1">
        <f t="shared" si="99"/>
        <v>4.7522711675170877</v>
      </c>
    </row>
    <row r="30" spans="1:188" x14ac:dyDescent="0.2">
      <c r="A30" s="4">
        <f>IF(OR(Daily!$A30="",Daily!$B30="*"),NA(),Daily!A30)</f>
        <v>43881</v>
      </c>
      <c r="B30" s="1">
        <f>IF(_xlfn.IFNA($A30,"")="","",Daily!C30+IF(ROW()&gt;ROW($A$3),B29,0))</f>
        <v>0</v>
      </c>
      <c r="C30" s="1">
        <f>IF(_xlfn.IFNA($A30,"")="","",Daily!D30+IF(ROW()&gt;ROW($A$3),C29,0))</f>
        <v>0</v>
      </c>
      <c r="D30" s="1">
        <f>IF(_xlfn.IFNA($A30,"")="","",Daily!E30+IF(ROW()&gt;ROW($A$3),D29,0))</f>
        <v>0</v>
      </c>
      <c r="E30" s="1">
        <f t="shared" si="22"/>
        <v>0</v>
      </c>
      <c r="F30" s="1">
        <f>IF(_xlfn.IFNA($A30,"")="","",Daily!F30+IF(ROW()&gt;ROW($A$3),F29,0))</f>
        <v>4</v>
      </c>
      <c r="G30" s="1">
        <f>IF(_xlfn.IFNA($A30,"")="","",Daily!G30+IF(ROW()&gt;ROW($A$3),G29,0))</f>
        <v>4</v>
      </c>
      <c r="H30" s="1">
        <f>IF(_xlfn.IFNA($A30,"")="","",Daily!H30+IF(ROW()&gt;ROW($A$3),H29,0))</f>
        <v>2</v>
      </c>
      <c r="I30" s="1">
        <f t="shared" si="23"/>
        <v>-2</v>
      </c>
      <c r="J30" s="1">
        <f>IF(_xlfn.IFNA($A30,"")="","",Daily!I30+IF(ROW()&gt;ROW($A$3),J29,0))</f>
        <v>1</v>
      </c>
      <c r="K30" s="1">
        <f>IF(_xlfn.IFNA($A30,"")="","",Daily!J30+IF(ROW()&gt;ROW($A$3),K29,0))</f>
        <v>0</v>
      </c>
      <c r="L30" s="1">
        <f>IF(_xlfn.IFNA($A30,"")="","",Daily!K30+IF(ROW()&gt;ROW($A$3),L29,0))</f>
        <v>0</v>
      </c>
      <c r="M30" s="1">
        <f t="shared" si="24"/>
        <v>1</v>
      </c>
      <c r="N30" s="1">
        <f>IF(_xlfn.IFNA($A30,"")="","",Daily!L30+IF(ROW()&gt;ROW($A$3),N29,0))</f>
        <v>5</v>
      </c>
      <c r="O30" s="1">
        <f>IF(_xlfn.IFNA($A30,"")="","",Daily!M30+IF(ROW()&gt;ROW($A$3),O29,0))</f>
        <v>0</v>
      </c>
      <c r="P30" s="1">
        <f>IF(_xlfn.IFNA($A30,"")="","",Daily!N30+IF(ROW()&gt;ROW($A$3),P29,0))</f>
        <v>0</v>
      </c>
      <c r="Q30" s="1">
        <f t="shared" si="25"/>
        <v>5</v>
      </c>
      <c r="R30" s="1">
        <f>IF(_xlfn.IFNA($A30,"")="","",Daily!O30+IF(ROW()&gt;ROW($A$3),R29,0))</f>
        <v>3</v>
      </c>
      <c r="S30" s="1">
        <f>IF(_xlfn.IFNA($A30,"")="","",Daily!P30+IF(ROW()&gt;ROW($A$3),S29,0))</f>
        <v>2</v>
      </c>
      <c r="T30" s="1">
        <f>IF(_xlfn.IFNA($A30,"")="","",Daily!Q30+IF(ROW()&gt;ROW($A$3),T29,0))</f>
        <v>0</v>
      </c>
      <c r="U30" s="1">
        <f t="shared" si="26"/>
        <v>1</v>
      </c>
      <c r="V30" s="1">
        <f>IF(_xlfn.IFNA($A30,"")="","",Daily!R30+IF(ROW()&gt;ROW($A$3),V29,0))</f>
        <v>0</v>
      </c>
      <c r="W30" s="1">
        <f>IF(_xlfn.IFNA($A30,"")="","",Daily!S30+IF(ROW()&gt;ROW($A$3),W29,0))</f>
        <v>0</v>
      </c>
      <c r="X30" s="1">
        <f>IF(_xlfn.IFNA($A30,"")="","",Daily!T30+IF(ROW()&gt;ROW($A$3),X29,0))</f>
        <v>0</v>
      </c>
      <c r="Y30" s="1">
        <f t="shared" si="27"/>
        <v>0</v>
      </c>
      <c r="Z30" s="1">
        <f>IF(_xlfn.IFNA($A30,"")="","",Daily!U30+IF(ROW()&gt;ROW($A$3),Z29,0))</f>
        <v>4</v>
      </c>
      <c r="AA30" s="1">
        <f>IF(_xlfn.IFNA($A30,"")="","",Daily!V30+IF(ROW()&gt;ROW($A$3),AA29,0))</f>
        <v>0</v>
      </c>
      <c r="AB30" s="1">
        <f>IF(_xlfn.IFNA($A30,"")="","",Daily!W30+IF(ROW()&gt;ROW($A$3),AB29,0))</f>
        <v>0</v>
      </c>
      <c r="AC30" s="1">
        <f t="shared" si="28"/>
        <v>4</v>
      </c>
      <c r="AD30" s="1">
        <f>IF(_xlfn.IFNA($A30,"")="","",Daily!X30+IF(ROW()&gt;ROW($A$3),AD29,0))</f>
        <v>0</v>
      </c>
      <c r="AE30" s="1">
        <f>IF(_xlfn.IFNA($A30,"")="","",Daily!Y30+IF(ROW()&gt;ROW($A$3),AE29,0))</f>
        <v>0</v>
      </c>
      <c r="AF30" s="1">
        <f>IF(_xlfn.IFNA($A30,"")="","",Daily!Z30+IF(ROW()&gt;ROW($A$3),AF29,0))</f>
        <v>0</v>
      </c>
      <c r="AG30" s="1">
        <f t="shared" si="29"/>
        <v>0</v>
      </c>
      <c r="AH30" s="1">
        <f>IF(_xlfn.IFNA($A30,"")="","",Daily!C30+Daily!F30+Daily!I30+Daily!O30+Daily!L30+Daily!R30+Daily!X30+Daily!U30)</f>
        <v>1</v>
      </c>
      <c r="AI30" s="1">
        <f>IF(_xlfn.IFNA($A30,"")="","",Daily!D30+Daily!G30+Daily!J30+Daily!P30+Daily!M30+Daily!S30+Daily!Y30+Daily!V30+Daily!AA30)</f>
        <v>0</v>
      </c>
      <c r="AJ30" s="1">
        <f>IF(_xlfn.IFNA($A30,"")="","",Daily!E30+Daily!H30+Daily!K30+Daily!Q30+Daily!N30+Daily!T30+Daily!Z30+Daily!W30)</f>
        <v>0</v>
      </c>
      <c r="AK30" s="1">
        <f t="shared" si="30"/>
        <v>17</v>
      </c>
      <c r="AL30" s="1">
        <f t="shared" si="31"/>
        <v>6</v>
      </c>
      <c r="AM30" s="1">
        <f t="shared" si="32"/>
        <v>2</v>
      </c>
      <c r="AN30" s="7">
        <f t="shared" si="33"/>
        <v>0</v>
      </c>
      <c r="AO30" s="1">
        <f t="shared" si="34"/>
        <v>9</v>
      </c>
      <c r="AP30" s="1">
        <f t="shared" si="35"/>
        <v>13</v>
      </c>
      <c r="AQ30" s="1">
        <f t="shared" si="36"/>
        <v>2</v>
      </c>
      <c r="AR30" s="1">
        <f t="shared" si="37"/>
        <v>0</v>
      </c>
      <c r="AS30" s="1">
        <f t="shared" si="38"/>
        <v>11</v>
      </c>
      <c r="AT30" s="10">
        <f t="shared" si="39"/>
        <v>0.25</v>
      </c>
      <c r="AU30" s="10">
        <f t="shared" si="40"/>
        <v>0.75</v>
      </c>
      <c r="AV30" s="10">
        <f t="shared" si="41"/>
        <v>0</v>
      </c>
      <c r="AW30" s="10">
        <f t="shared" si="42"/>
        <v>0.23529411764705882</v>
      </c>
      <c r="AX30" s="10">
        <f t="shared" si="43"/>
        <v>5.8823529411764705E-2</v>
      </c>
      <c r="AY30" s="10">
        <f t="shared" si="44"/>
        <v>0.29411764705882354</v>
      </c>
      <c r="AZ30" s="10">
        <f t="shared" si="45"/>
        <v>0.17647058823529413</v>
      </c>
      <c r="BA30" s="10">
        <f t="shared" si="46"/>
        <v>0</v>
      </c>
      <c r="BB30" s="10">
        <f t="shared" si="47"/>
        <v>0.23529411764705882</v>
      </c>
      <c r="BC30" s="10">
        <f t="shared" si="48"/>
        <v>0</v>
      </c>
      <c r="BD30" s="8">
        <f t="shared" ca="1" si="49"/>
        <v>0.14285714285714285</v>
      </c>
      <c r="BE30" s="9">
        <f t="shared" ca="1" si="50"/>
        <v>1</v>
      </c>
      <c r="BF30" s="10">
        <f t="shared" si="51"/>
        <v>6.25E-2</v>
      </c>
      <c r="BG30" s="10">
        <f t="shared" si="52"/>
        <v>0</v>
      </c>
      <c r="BH30" s="1">
        <f t="shared" si="53"/>
        <v>11</v>
      </c>
      <c r="BI30" s="1">
        <f t="shared" si="54"/>
        <v>22</v>
      </c>
      <c r="BJ30" s="8">
        <f>IF(_xlfn.IFNA($A30,"")="","",AK30/(Configuration!$B$1/1000000))</f>
        <v>0.67023335948557616</v>
      </c>
      <c r="BK30" s="1">
        <f>IF(OR(_xlfn.IFNA($A30,"")="", ROW()&lt;=ROW($A$3),MAX(International!$C$3:$C$2000)&lt;$AK30),"",$A30-_xlfn.XLOOKUP($AK30,International!$C$3:$C$2000,International!$A$3:$A$2000,NA(),1,1))</f>
        <v>-13</v>
      </c>
      <c r="BL30" s="1">
        <f>IF(OR(_xlfn.IFNA($A30,"")="", ROW()&lt;=ROW($A$3),MAX(International!$D$3:$D$2000)&lt;$BJ30),"",$A30-_xlfn.XLOOKUP($BJ30,International!$D$3:$D$2000,International!$A$3:$A$2000,NA(),1,1))</f>
        <v>-11</v>
      </c>
      <c r="BM30" s="1">
        <f>IF(OR(_xlfn.IFNA($A30,"")="", ROW()&lt;=ROW($A$3),MAX(International!$G$3:$G$2000)&lt;$AK30),"",$A30-_xlfn.XLOOKUP($AK30,International!$G$3:$G$2000,International!$A$3:$A$2000,NA(),1,1))</f>
        <v>-15</v>
      </c>
      <c r="BN30" s="1">
        <f>IF(OR(_xlfn.IFNA($A30,"")="", ROW()&lt;=ROW($A$3),MAX(International!$H$3:$H$2000)&lt;$BJ30),"",$A30-_xlfn.XLOOKUP($BJ30,International!$H$3:$H$2000,International!$A$3:$A$2000,NA(),1,1))</f>
        <v>-10</v>
      </c>
      <c r="BO30" s="1">
        <f>IF(OR(_xlfn.IFNA($A30,"")="", ROW()&lt;=ROW($A$3),MAX(International!$K$3:$K$2000)&lt;$AK30),"",$A30-_xlfn.XLOOKUP($AK30,International!$K$3:$K$2000,International!$A$3:$A$2000,NA(),1,1))</f>
        <v>-6</v>
      </c>
      <c r="BP30" s="1">
        <f>IF(OR(_xlfn.IFNA($A30,"")="", ROW()&lt;=ROW($A$3),MAX(International!$L$3:$L$2000)&lt;$BJ30),"",$A30-_xlfn.XLOOKUP($BJ30,International!$L$3:$L$2000,International!$A$3:$A$2000,NA(),1,1))</f>
        <v>-8</v>
      </c>
      <c r="BQ30" s="1">
        <f>IF(OR(_xlfn.IFNA($A30,"")="", ROW()&lt;=ROW($A$3),MAX(International!$O$3:$O$2000)&lt;$AK30),"",$A30-_xlfn.XLOOKUP($AK30,International!$O$3:$O$2000,International!$A$3:$A$2000,NA(),1,1))</f>
        <v>-1</v>
      </c>
      <c r="BR30" s="1">
        <f>IF(OR(_xlfn.IFNA($A30,"")="", ROW()&lt;=ROW($A$3),MAX(International!$P$3:$P$2000)&lt;$BJ30),"",$A30-_xlfn.XLOOKUP($BJ30,International!$P$3:$P$2000,International!$A$3:$A$2000,NA(),1,1))</f>
        <v>-2</v>
      </c>
      <c r="BS30" s="1">
        <f>IF(OR(_xlfn.IFNA($A30,"")="", ROW()&lt;=ROW($A$3),MAX(International!$S$3:$S$2000)&lt;$AK30),"",$A30-_xlfn.XLOOKUP($AK30,International!$S$3:$S$2000,International!$A$3:$A$2000,NA(),1,1))</f>
        <v>15</v>
      </c>
      <c r="BT30" s="1">
        <f>IF(OR(_xlfn.IFNA($A30,"")="", ROW()&lt;=ROW($A$3),MAX(International!$T$3:$T$2000)&lt;$BJ30),"",$A30-_xlfn.XLOOKUP($BJ30,International!$T$3:$T$2000,International!$A$3:$A$2000,NA(),1,1))</f>
        <v>0</v>
      </c>
      <c r="BU30" s="1">
        <f>IF(OR(_xlfn.IFNA($A30,"")="", ROW()&lt;=ROW($A$3),MAX(International!$W$3:$W$2000)&lt;$AK30),"",$A30-_xlfn.XLOOKUP($AK30,International!$W$3:$W$2000,International!$A$3:$A$2000,NA(),1,1))</f>
        <v>18</v>
      </c>
      <c r="BV30" s="1">
        <f>IF(OR(_xlfn.IFNA($A30,"")="", ROW()&lt;=ROW($A$3),MAX(International!$X$3:$X$2000)&lt;$BJ30),"",$A30-_xlfn.XLOOKUP($BJ30,International!$X$3:$X$2000,International!$A$3:$A$2000,NA(),1,1))</f>
        <v>25</v>
      </c>
      <c r="BW30" s="1">
        <f>IF(OR(_xlfn.IFNA($A30,"")="", ROW()&lt;=ROW($A$3),MAX(International!$AA$3:$AA$2000)&lt;$AK30),"",$A30-_xlfn.XLOOKUP($AK30,International!$AA$3:$AA$2000,International!$A$3:$A$2000,NA(),1,1))</f>
        <v>-8</v>
      </c>
      <c r="BX30" s="1">
        <f>IF(OR(_xlfn.IFNA($A30,"")="", ROW()&lt;=ROW($A$3),MAX(International!$AB$3:$AB$2000)&lt;$BJ30),"",$A30-_xlfn.XLOOKUP($BJ30,International!$AB$3:$AB$2000,International!$A$3:$A$2000,NA(),1,1))</f>
        <v>-12</v>
      </c>
      <c r="BY30" s="1">
        <f>IF(OR(_xlfn.IFNA($A30,"")="", ROW()&lt;=ROW($A$3),MAX(International!$AE$3:$AE$2000)&lt;$AK30),"",$A30-_xlfn.XLOOKUP($AK30,International!$AE$3:$AE$2000,International!$A$3:$A$2000,NA(),1,1))</f>
        <v>-4</v>
      </c>
      <c r="BZ30" s="1">
        <f>IF(OR(_xlfn.IFNA($A30,"")="", ROW()&lt;=ROW($A$3),MAX(International!$AF$3:$AF$2000)&lt;$BJ30),"",$A30-_xlfn.XLOOKUP($BJ30,International!$AF$3:$AF$2000,International!$A$3:$A$2000,NA(),1,1))</f>
        <v>-15</v>
      </c>
      <c r="CA30" s="1" t="e">
        <f t="shared" si="55"/>
        <v>#N/A</v>
      </c>
      <c r="CB30" s="1" t="e">
        <f t="shared" si="0"/>
        <v>#N/A</v>
      </c>
      <c r="CC30" s="1" t="e">
        <f t="shared" si="1"/>
        <v>#N/A</v>
      </c>
      <c r="CD30" s="1" t="e">
        <f t="shared" si="2"/>
        <v>#N/A</v>
      </c>
      <c r="CE30" s="1" t="e">
        <f t="shared" si="3"/>
        <v>#N/A</v>
      </c>
      <c r="CF30" s="1" t="e">
        <f t="shared" si="4"/>
        <v>#N/A</v>
      </c>
      <c r="CG30" s="1" t="e">
        <f t="shared" si="5"/>
        <v>#N/A</v>
      </c>
      <c r="CH30" s="1" t="e">
        <f t="shared" si="6"/>
        <v>#N/A</v>
      </c>
      <c r="CI30" s="1" t="e">
        <f t="shared" si="7"/>
        <v>#N/A</v>
      </c>
      <c r="CJ30" s="1" t="e">
        <f t="shared" si="8"/>
        <v>#N/A</v>
      </c>
      <c r="CK30" s="1" t="e">
        <f t="shared" si="56"/>
        <v>#N/A</v>
      </c>
      <c r="CL30" s="1" t="e">
        <f t="shared" si="9"/>
        <v>#N/A</v>
      </c>
      <c r="CM30" s="1" t="e">
        <f>IF(OR(ISNA($A30),$AK30&lt;100),NA(),IF($CA30=0,0,FLOOR((CK30-_xlfn.XLOOKUP(_xlfn.AGGREGATE(5,6,$CA$3:$CA1981),$CA$3:$CA$2000,CK$3:CK$2000,1,1))/_xlfn.XLOOKUP($CA30,$CA$3:$CA$2000,$CA$3:$CA$2000,1,1), 1)))</f>
        <v>#N/A</v>
      </c>
      <c r="CN30" s="1" t="e">
        <f t="shared" si="57"/>
        <v>#N/A</v>
      </c>
      <c r="CO30" s="1" t="e" cm="1">
        <f t="array" ref="CO30">IFERROR(IF(OR(ISNA($A30),$AK30&lt;100,INDEX(International!C$3:C$2000,_xlfn.XMATCH(100,International!C$3:C$2000,1,1)+$CA30)=""),NA(),INDEX(International!C$3:C$2000,_xlfn.XMATCH(100,International!C$3:C$2000,1,1)+$CA30)), NA())</f>
        <v>#N/A</v>
      </c>
      <c r="CP30" s="1" t="e">
        <f t="shared" si="11"/>
        <v>#N/A</v>
      </c>
      <c r="CQ30" s="1" t="e">
        <f>IF(OR(ISNA($A30),$AK30&lt;100),NA(),IF($CA30=0,0,FLOOR((CO30-_xlfn.XLOOKUP(_xlfn.AGGREGATE(5,6,$CA$3:$CA1981),$CA$3:$CA$2000,CO$3:CO$2000,1,1))/_xlfn.XLOOKUP($CA30,$CA$3:$CA$2000,$CA$3:$CA$2000,1,1), 1)))</f>
        <v>#N/A</v>
      </c>
      <c r="CR30" s="1" t="e">
        <f t="shared" si="58"/>
        <v>#N/A</v>
      </c>
      <c r="CS30" s="1" t="e" cm="1">
        <f t="array" ref="CS30">IFERROR(IF(OR(ISNA($A30),$AK30&lt;100,INDEX(International!G$3:G$2000,_xlfn.XMATCH(100,International!G$3:G$2000,1,1)+$CA30)=""),NA(),INDEX(International!G$3:G$2000,_xlfn.XMATCH(100,International!G$3:G$2000,1,1)+$CA30)), NA())</f>
        <v>#N/A</v>
      </c>
      <c r="CT30" s="1" t="e">
        <f t="shared" si="13"/>
        <v>#N/A</v>
      </c>
      <c r="CU30" s="1" t="e">
        <f>IF(OR(ISNA($A30),$AK30&lt;100),NA(),IF($CA30=0,0,FLOOR((CS30-_xlfn.XLOOKUP(_xlfn.AGGREGATE(5,6,$CA$3:$CA1981),$CA$3:$CA$2000,CS$3:CS$2000,1,1))/_xlfn.XLOOKUP($CA30,$CA$3:$CA$2000,$CA$3:$CA$2000,1,1), 1)))</f>
        <v>#N/A</v>
      </c>
      <c r="CV30" s="1" t="e">
        <f t="shared" si="59"/>
        <v>#N/A</v>
      </c>
      <c r="CW30" s="1" t="e" cm="1">
        <f t="array" ref="CW30">IFERROR(IF(OR(ISNA($A30),$AK30&lt;100,INDEX(International!K$3:K$2000,_xlfn.XMATCH(100,International!K$3:K$2000,1,1)+$CA30)=""),NA(),INDEX(International!K$3:K$2000,_xlfn.XMATCH(100,International!K$3:K$2000,1,1)+$CA30)), NA())</f>
        <v>#N/A</v>
      </c>
      <c r="CX30" s="1" t="e">
        <f t="shared" si="14"/>
        <v>#N/A</v>
      </c>
      <c r="CY30" s="1" t="e">
        <f>IF(OR(ISNA($A30),$AK30&lt;100),NA(),IF($CA30=0,0,FLOOR((CW30-_xlfn.XLOOKUP(_xlfn.AGGREGATE(5,6,$CA$3:$CA1981),$CA$3:$CA$2000,CW$3:CW$2000,1,1))/_xlfn.XLOOKUP($CA30,$CA$3:$CA$2000,$CA$3:$CA$2000,1,1), 1)))</f>
        <v>#N/A</v>
      </c>
      <c r="CZ30" s="1" t="e">
        <f t="shared" si="60"/>
        <v>#N/A</v>
      </c>
      <c r="DA30" s="1" t="e" cm="1">
        <f t="array" ref="DA30">IFERROR(IF(OR(ISNA($A30),$AK30&lt;100,INDEX(International!O$3:O$2000,_xlfn.XMATCH(100,International!O$3:O$2000,1,1)+$CA30)=""),NA(),INDEX(International!O$3:O$2000,_xlfn.XMATCH(100,International!O$3:O$2000,1,1)+$CA30)), NA())</f>
        <v>#N/A</v>
      </c>
      <c r="DB30" s="1" t="e">
        <f t="shared" si="15"/>
        <v>#N/A</v>
      </c>
      <c r="DC30" s="1" t="e">
        <f>IF(OR(ISNA($A30),$AK30&lt;100),NA(),IF($CA30=0,0,FLOOR((DA30-_xlfn.XLOOKUP(_xlfn.AGGREGATE(5,6,$CA$3:$CA1981),$CA$3:$CA$2000,DA$3:DA$2000,1,1))/_xlfn.XLOOKUP($CA30,$CA$3:$CA$2000,$CA$3:$CA$2000,1,1), 1)))</f>
        <v>#N/A</v>
      </c>
      <c r="DD30" s="1" t="e">
        <f t="shared" si="61"/>
        <v>#N/A</v>
      </c>
      <c r="DE30" s="1" t="e" cm="1">
        <f t="array" ref="DE30">IFERROR(IF(OR(ISNA($A30),$AK30&lt;100,INDEX(International!S$3:S$2000,_xlfn.XMATCH(100,International!S$3:S$2000,1,1)+$CA30)=""),NA(),INDEX(International!S$3:S$2000,_xlfn.XMATCH(100,International!S$3:S$2000,1,1)+$CA30)), NA())</f>
        <v>#N/A</v>
      </c>
      <c r="DF30" s="1" t="e">
        <f t="shared" si="16"/>
        <v>#N/A</v>
      </c>
      <c r="DG30" s="1" t="e">
        <f>IF(OR(ISNA($A30),$AK30&lt;100),NA(),IF($CA30=0,0,FLOOR((DE30-_xlfn.XLOOKUP(_xlfn.AGGREGATE(5,6,$CA$3:$CA1981),$CA$3:$CA$2000,DE$3:DE$2000,1,1))/_xlfn.XLOOKUP($CA30,$CA$3:$CA$2000,$CA$3:$CA$2000,1,1), 1)))</f>
        <v>#N/A</v>
      </c>
      <c r="DH30" s="1" t="e">
        <f t="shared" si="62"/>
        <v>#N/A</v>
      </c>
      <c r="DI30" s="1" t="e" cm="1">
        <f t="array" ref="DI30">IFERROR(IF(OR(ISNA($A30),$AK30&lt;100,INDEX(International!W$3:W$2000,_xlfn.XMATCH(100,International!W$3:W$2000,1,1)+$CA30)=""),NA(),INDEX(International!W$3:W$2000,_xlfn.XMATCH(100,International!W$3:W$2000,1,1)+$CA30)), NA())</f>
        <v>#N/A</v>
      </c>
      <c r="DJ30" s="1" t="e">
        <f t="shared" si="17"/>
        <v>#N/A</v>
      </c>
      <c r="DK30" s="1" t="e">
        <f>IF(OR(ISNA($A30),$AK30&lt;100),NA(),IF($CA30=0,0,FLOOR((DI30-_xlfn.XLOOKUP(_xlfn.AGGREGATE(5,6,$CA$3:$CA1981),$CA$3:$CA$2000,DI$3:DI$2000,1,1))/_xlfn.XLOOKUP($CA30,$CA$3:$CA$2000,$CA$3:$CA$2000,1,1), 1)))</f>
        <v>#N/A</v>
      </c>
      <c r="DL30" s="1" t="e">
        <f t="shared" si="63"/>
        <v>#N/A</v>
      </c>
      <c r="DM30" s="1" t="e" cm="1">
        <f t="array" ref="DM30">IFERROR(IF(OR(ISNA($A30),$AK30&lt;100,INDEX(International!AA$3:AA$2000,_xlfn.XMATCH(100,International!AA$3:AA$2000,1,1)+$CA30)=""),NA(),INDEX(International!AA$3:AA$2000,_xlfn.XMATCH(100,International!AA$3:AA$2000,1,1)+$CA30)), NA())</f>
        <v>#N/A</v>
      </c>
      <c r="DN30" s="1" t="e">
        <f t="shared" si="18"/>
        <v>#N/A</v>
      </c>
      <c r="DO30" s="1" t="e">
        <f>IF(OR(ISNA($A30),$AK30&lt;100),NA(),IF($CA30=0,0,FLOOR((DM30-_xlfn.XLOOKUP(_xlfn.AGGREGATE(5,6,$CA$3:$CA1981),$CA$3:$CA$2000,DM$3:DM$2000,1,1))/_xlfn.XLOOKUP($CA30,$CA$3:$CA$2000,$CA$3:$CA$2000,1,1), 1)))</f>
        <v>#N/A</v>
      </c>
      <c r="DP30" s="1" t="e">
        <f t="shared" si="64"/>
        <v>#N/A</v>
      </c>
      <c r="DQ30" s="1" t="e" cm="1">
        <f t="array" ref="DQ30">IFERROR(IF(OR(ISNA($A30),$AK30&lt;100,INDEX(International!AE$3:AE$2000,_xlfn.XMATCH(100,International!AE$3:AE$2000,1,1)+$CA30)=""),NA(),INDEX(International!AE$3:AE$2000,_xlfn.XMATCH(100,International!AE$3:AE$2000,1,1)+$CA30)), NA())</f>
        <v>#N/A</v>
      </c>
      <c r="DR30" s="1" t="e">
        <f t="shared" si="19"/>
        <v>#N/A</v>
      </c>
      <c r="DS30" s="1" t="e">
        <f>IF(OR(ISNA($A30),$AK30&lt;100),NA(),IF($CA30=0,0,FLOOR((DQ30-_xlfn.XLOOKUP(_xlfn.AGGREGATE(5,6,$CA$3:$CA1981),$CA$3:$CA$2000,DQ$3:DQ$2000,1,1))/_xlfn.XLOOKUP($CA30,$CA$3:$CA$2000,$CA$3:$CA$2000,1,1), 1)))</f>
        <v>#N/A</v>
      </c>
      <c r="DT30" s="1" t="e">
        <f t="shared" si="65"/>
        <v>#N/A</v>
      </c>
      <c r="DU30" s="1">
        <f t="shared" si="20"/>
        <v>27</v>
      </c>
      <c r="DV30" s="1" cm="1">
        <f t="array" ref="DV30">IFERROR(IF(ISNA($A30),NA(),INDEX(B$3:B$2000,_xlfn.XMATCH(Configuration!$B$12,B$3:B$2000,1,1)+ROW()-ROW($A$3))-0), NA())</f>
        <v>107</v>
      </c>
      <c r="DW30" s="1" cm="1">
        <f t="array" ref="DW30">IFERROR(IF(ISNA($A30),NA(),INDEX(F$3:F$2000,_xlfn.XMATCH(Configuration!$B$12,F$3:F$2000,1,1)+ROW()-ROW($A$3))-0), NA())</f>
        <v>2822</v>
      </c>
      <c r="DX30" s="1" t="e" cm="1">
        <f t="array" ref="DX30">IFERROR(IF(ISNA($A30),NA(),INDEX(J$3:J$2000,_xlfn.XMATCH(Configuration!$B$12,J$3:J$2000,1,1)+ROW()-ROW($A$3))-0), NA())</f>
        <v>#N/A</v>
      </c>
      <c r="DY30" s="1" cm="1">
        <f t="array" ref="DY30">IFERROR(IF(ISNA($A30),NA(),INDEX(N$3:N$2000,_xlfn.XMATCH(Configuration!$B$12,N$3:N$2000,1,1)+ROW()-ROW($A$3))-0), NA())</f>
        <v>999</v>
      </c>
      <c r="DZ30" s="1" cm="1">
        <f t="array" ref="DZ30">IFERROR(IF(ISNA($A30),NA(),INDEX(R$3:R$2000,_xlfn.XMATCH(Configuration!$B$12,R$3:R$2000,1,1)+ROW()-ROW($A$3))-0), NA())</f>
        <v>435</v>
      </c>
      <c r="EA30" s="1" cm="1">
        <f t="array" ref="EA30">IFERROR(IF(ISNA($A30),NA(),INDEX(V$3:V$2000,_xlfn.XMATCH(Configuration!$B$12,V$3:V$2000,1,1)+ROW()-ROW($A$3))-0), NA())</f>
        <v>223</v>
      </c>
      <c r="EB30" s="1" cm="1">
        <f t="array" ref="EB30">IFERROR(IF(ISNA($A30),NA(),INDEX(Z$3:Z$2000,_xlfn.XMATCH(Configuration!$B$12,Z$3:Z$2000,1,1)+ROW()-ROW($A$3))-0), NA())</f>
        <v>1291</v>
      </c>
      <c r="EC30" s="1" cm="1">
        <f t="array" ref="EC30">IFERROR(IF(ISNA($A30),NA(),INDEX(AD$3:AD$2000,_xlfn.XMATCH(Configuration!$B$12,AD$3:AD$2000,1,1)+ROW()-ROW($A$3))-0), NA())</f>
        <v>544</v>
      </c>
      <c r="ED30" s="1">
        <f t="shared" si="21"/>
        <v>27</v>
      </c>
      <c r="EE30" s="1" t="e">
        <f t="shared" ca="1" si="66"/>
        <v>#N/A</v>
      </c>
      <c r="EF30" s="1">
        <f t="shared" ca="1" si="67"/>
        <v>1158522</v>
      </c>
      <c r="EG30" s="1">
        <f t="shared" ca="1" si="68"/>
        <v>51200</v>
      </c>
      <c r="EH30" s="1">
        <f t="shared" ca="1" si="69"/>
        <v>10762</v>
      </c>
      <c r="EI30" s="1">
        <f t="shared" ca="1" si="70"/>
        <v>4222</v>
      </c>
      <c r="EJ30" s="1">
        <f t="shared" ca="1" si="71"/>
        <v>2262</v>
      </c>
      <c r="EK30" s="1">
        <f t="shared" ca="1" si="72"/>
        <v>1448</v>
      </c>
      <c r="EL30" s="1" cm="1">
        <f t="array" aca="1" ref="EL30" ca="1">IFERROR(IF(ISNA($ED30),NA(),IF(FLOOR((2^(($ED30+LOOKUP(2, 1/(ISNA(EP$3:EP$2000)+ISBLANK(EP$3:EP$300)-1),EP$3:EP$2000)*LOG(100)/LOG(2))/LOOKUP(2, 1/(ISNA(EP$3:EP$2000)+ISBLANK(EP$3:EP$300)-1),EP$3:EP$2000))),2)&gt;_xlfn.AGGREGATE(4,6,$EN$3:$GC$2000)+2000,NA(),FLOOR((2^(($ED30+LOOKUP(2, 1/(ISNA(EP$3:EP$2000)+ISBLANK(EP$3:EP$300)-1),EP$3:EP$2000)*LOG(100)/LOG(2))/LOOKUP(2, 1/(ISNA(EP$3:EP$2000)+ISBLANK(EP$3:EP$300)-1),EP$3:EP$2000))),2))),NA())</f>
        <v>430</v>
      </c>
      <c r="EM30" s="1" cm="1">
        <f t="array" ref="EM30">IF(ISNA($ED30),NA(),FLOOR(EN$3+(LOOKUP(2, 1/(ISNA(EN$3:EN$2000)+ISBLANK(EN$3:EN$300)-1),EN$3:EN$2000)-EN$3)/LOOKUP(2, 1/(ISNA(EN$3:EN$2000)+ISBLANK(EN$3:EN$300)-1),ED$3:ED$2000)*ED30, 1))</f>
        <v>2520</v>
      </c>
      <c r="EN30" s="1" cm="1">
        <f t="array" ref="EN30">IFERROR(IF(ISNA($A30),NA(),INDEX(AK$3:AK$2000,_xlfn.XMATCH(100,AK$3:AK$2000,1,1)+ROW()-ROW($A$3))-0), NA())</f>
        <v>5800</v>
      </c>
      <c r="EO30" s="1" cm="1">
        <f t="array" aca="1" ref="EO30" ca="1">IFERROR(IF(ISNA($A30),NA(),INDEX(BD$3:BD$2000,_xlfn.XMATCH(100,AK$3:AK$2000,1,1)+ROW()-ROW($A$3))-0), NA())</f>
        <v>221.14285714285714</v>
      </c>
      <c r="EP30" s="1">
        <f t="shared" si="73"/>
        <v>4.6090965509204436</v>
      </c>
      <c r="EQ30" s="1">
        <f t="shared" si="74"/>
        <v>210</v>
      </c>
      <c r="ER30" s="1">
        <f t="shared" si="75"/>
        <v>37.224814842744195</v>
      </c>
      <c r="ES30" s="1" cm="1">
        <f t="array" ref="ES30">IFERROR(IF(OR(ISNA($A30),INDEX(International!C$3:C$2000,_xlfn.XMATCH(100,International!C$3:C$2000,1,1)+ROW()-ROW($A$3))=""),NA(),INDEX(International!C$3:C$2000,_xlfn.XMATCH(100,International!C$3:C$2000,1,1)+ROW()-ROW($A$3))), NA())</f>
        <v>15348</v>
      </c>
      <c r="ET30" s="1" cm="1">
        <f t="array" aca="1" ref="ET30" ca="1">IFERROR(IF(ISNA($A30),NA(),INDEX(International!E$3:E$2000,_xlfn.XMATCH(100,International!C$3:C$2000,1,1)+ROW()-ROW($A$3))-0), NA())</f>
        <v>1301.8571428571429</v>
      </c>
      <c r="EU30" s="1">
        <f t="shared" si="76"/>
        <v>3.7180317127668649</v>
      </c>
      <c r="EV30" s="1">
        <f t="shared" si="77"/>
        <v>564</v>
      </c>
      <c r="EW30" s="1">
        <f t="shared" si="78"/>
        <v>7.3346903070261353</v>
      </c>
      <c r="EX30" s="1" cm="1">
        <f t="array" ref="EX30">IFERROR(IF(OR(ISNA($A30),INDEX(International!G$3:G$2000,_xlfn.XMATCH(100,International!G$3:G$2000,1,1)+ROW()-ROW($A$3))=""),NA(),INDEX(International!G$3:G$2000,_xlfn.XMATCH(100,International!G$3:G$2000,1,1)+ROW()-ROW($A$3))-0), NA())</f>
        <v>4681</v>
      </c>
      <c r="EY30" s="1" cm="1">
        <f t="array" aca="1" ref="EY30" ca="1">IFERROR(IF(ISNA($A30),NA(),INDEX(International!I$3:I$2000,_xlfn.XMATCH(100,International!G$3:G$2000,1,1)+ROW()-ROW($A$3))-0), NA())</f>
        <v>300.57142857142856</v>
      </c>
      <c r="EZ30" s="1">
        <f t="shared" si="79"/>
        <v>4.8659653095502824</v>
      </c>
      <c r="FA30" s="1">
        <f t="shared" si="80"/>
        <v>163</v>
      </c>
      <c r="FB30" s="1">
        <f t="shared" si="81"/>
        <v>10.048871756484703</v>
      </c>
      <c r="FC30" s="1" cm="1">
        <f t="array" ref="FC30">IFERROR(IF(OR(ISNA($A30),INDEX(International!K$3:K$2000,_xlfn.XMATCH(100,International!K$3:K$2000,1,1)+ROW()-ROW($A$3))=""),NA(),INDEX(International!K$3:K$2000,_xlfn.XMATCH(100,International!K$3:K$2000,1,1)+ROW()-ROW($A$3))), NA())</f>
        <v>32964</v>
      </c>
      <c r="FD30" s="1" cm="1">
        <f t="array" aca="1" ref="FD30" ca="1">IFERROR(IF(ISNA($A30),NA(),INDEX(International!M$3:M$2000,_xlfn.XMATCH(100,International!K$3:K$2000,1,1)+ROW()-ROW($A$3))-0), NA())</f>
        <v>2907.4285714285716</v>
      </c>
      <c r="FE30" s="1">
        <f t="shared" si="82"/>
        <v>3.2278320392290465</v>
      </c>
      <c r="FF30" s="1">
        <f t="shared" si="83"/>
        <v>1217</v>
      </c>
      <c r="FG30" s="1">
        <f t="shared" si="84"/>
        <v>5.6449976108604174</v>
      </c>
      <c r="FH30" s="1" cm="1">
        <f t="array" ref="FH30">IFERROR(IF(OR(ISNA($A30),INDEX(International!O$3:O$2000,_xlfn.XMATCH(100,International!O$3:O$2000,1,1)+ROW()-ROW($A$3))=""),NA(),INDEX(International!O$3:O$2000,_xlfn.XMATCH(100,International!O$3:O$2000,1,1)+ROW()-ROW($A$3))-0), NA())</f>
        <v>53578</v>
      </c>
      <c r="FI30" s="1" cm="1">
        <f t="array" aca="1" ref="FI30" ca="1">IFERROR(IF(ISNA($A30),NA(),INDEX(International!Q$3:Q$2000,_xlfn.XMATCH(100,International!O$3:O$2000,1,1)+ROW()-ROW($A$3))-0), NA())</f>
        <v>4631.5714285714284</v>
      </c>
      <c r="FJ30" s="1">
        <f t="shared" si="85"/>
        <v>2.9783254293027186</v>
      </c>
      <c r="FK30" s="1">
        <f t="shared" si="86"/>
        <v>1978</v>
      </c>
      <c r="FL30" s="1">
        <f t="shared" si="87"/>
        <v>5.3096732331824574</v>
      </c>
      <c r="FM30" s="1" cm="1">
        <f t="array" ref="FM30">IFERROR(IF(OR(ISNA($A30),INDEX(International!S$3:S$2000,_xlfn.XMATCH(100,International!S$3:S$2000,1,1)+ROW()-ROW($A$3))=""),NA(),INDEX(International!S$3:S$2000,_xlfn.XMATCH(100,International!S$3:S$2000,1,1)+ROW()-ROW($A$3))-0), NA())</f>
        <v>8413</v>
      </c>
      <c r="FN30" s="1" cm="1">
        <f t="array" aca="1" ref="FN30" ca="1">IFERROR(IF(ISNA($A30),NA(),INDEX(International!U$3:U$2000,_xlfn.XMATCH(100,International!S$3:S$2000,1,1)+ROW()-ROW($A$3))-0), NA())</f>
        <v>94</v>
      </c>
      <c r="FO30" s="1">
        <f t="shared" si="88"/>
        <v>4.2223466217915613</v>
      </c>
      <c r="FP30" s="1">
        <f t="shared" si="89"/>
        <v>307</v>
      </c>
      <c r="FQ30" s="1">
        <f t="shared" si="90"/>
        <v>62.356517989457252</v>
      </c>
      <c r="FR30" s="1" cm="1">
        <f t="array" ref="FR30">IFERROR(IF(OR(ISNA($A30),INDEX(International!W$3:W$2000,_xlfn.XMATCH(100,International!W$3:W$2000,1,1)+ROW()-ROW($A$3))=""),NA(),INDEX(International!W$3:W$2000,_xlfn.XMATCH(100,International!W$3:W$2000,1,1)+ROW()-ROW($A$3))-0), NA())</f>
        <v>732</v>
      </c>
      <c r="FS30" s="1" cm="1">
        <f t="array" aca="1" ref="FS30" ca="1">IFERROR(IF(ISNA($A30),NA(),INDEX(International!Y$3:Y$2000,_xlfn.XMATCH(100,International!W$3:W$2000,1,1)+ROW()-ROW($A$3))-0), NA())</f>
        <v>49.571428571428569</v>
      </c>
      <c r="FT30" s="1">
        <f t="shared" si="91"/>
        <v>9.4016260300294672</v>
      </c>
      <c r="FU30" s="1">
        <f t="shared" si="92"/>
        <v>23</v>
      </c>
      <c r="FV30" s="1">
        <f t="shared" si="93"/>
        <v>10.00419475946771</v>
      </c>
      <c r="FW30" s="1" cm="1">
        <f t="array" ref="FW30">IFERROR(IF(OR(ISNA($A30),INDEX(International!AA$3:AA$2000,_xlfn.XMATCH(100,International!AA$3:AA$2000,1,1)+ROW()-ROW($A$3))=""),NA(),INDEX(International!AA$3:AA$2000,_xlfn.XMATCH(100,International!AA$3:AA$2000,1,1)+ROW()-ROW($A$3))-0), NA())</f>
        <v>29474</v>
      </c>
      <c r="FX30" s="1" cm="1">
        <f t="array" aca="1" ref="FX30" ca="1">IFERROR(IF(ISNA($A30),NA(),INDEX(International!AC$3:AC$2000,_xlfn.XMATCH(100,International!AA$3:AA$2000,1,1)+ROW()-ROW($A$3))-0), NA())</f>
        <v>2849.2857142857142</v>
      </c>
      <c r="FY30" s="1">
        <f t="shared" si="94"/>
        <v>3.2913587346380431</v>
      </c>
      <c r="FZ30" s="1">
        <f t="shared" si="95"/>
        <v>1087</v>
      </c>
      <c r="GA30" s="1">
        <f t="shared" si="96"/>
        <v>4.3690164636614206</v>
      </c>
      <c r="GB30" s="1" cm="1">
        <f t="array" ref="GB30">IFERROR(IF(OR(ISNA($A30),INDEX(International!AE$3:AE$2000,_xlfn.XMATCH(100,International!AE$3:AE$2000,1,1)+ROW()-ROW($A$3))=""),NA(),INDEX(International!AE$3:AE$2000,_xlfn.XMATCH(100,International!AE$3:AE$2000,1,1)+ROW()-ROW($A$3))-0), NA())</f>
        <v>162147</v>
      </c>
      <c r="GC30" s="1" cm="1">
        <f t="array" aca="1" ref="GC30" ca="1">IFERROR(IF(ISNA($A30),NA(),INDEX(International!AG$3:AG$2000,_xlfn.XMATCH(100,International!AE$3:AE$2000,1,1)+ROW()-ROW($A$3))-0), NA())</f>
        <v>16897.857142857141</v>
      </c>
      <c r="GD30" s="1">
        <f t="shared" si="97"/>
        <v>2.5320998479561596</v>
      </c>
      <c r="GE30" s="1">
        <f t="shared" si="98"/>
        <v>6001</v>
      </c>
      <c r="GF30" s="1">
        <f t="shared" si="99"/>
        <v>4.937580776255361</v>
      </c>
    </row>
    <row r="31" spans="1:188" x14ac:dyDescent="0.2">
      <c r="A31" s="4">
        <f>IF(OR(Daily!$A31="",Daily!$B31="*"),NA(),Daily!A31)</f>
        <v>43882</v>
      </c>
      <c r="B31" s="1">
        <f>IF(_xlfn.IFNA($A31,"")="","",Daily!C31+IF(ROW()&gt;ROW($A$3),B30,0))</f>
        <v>0</v>
      </c>
      <c r="C31" s="1">
        <f>IF(_xlfn.IFNA($A31,"")="","",Daily!D31+IF(ROW()&gt;ROW($A$3),C30,0))</f>
        <v>0</v>
      </c>
      <c r="D31" s="1">
        <f>IF(_xlfn.IFNA($A31,"")="","",Daily!E31+IF(ROW()&gt;ROW($A$3),D30,0))</f>
        <v>0</v>
      </c>
      <c r="E31" s="1">
        <f t="shared" si="22"/>
        <v>0</v>
      </c>
      <c r="F31" s="1">
        <f>IF(_xlfn.IFNA($A31,"")="","",Daily!F31+IF(ROW()&gt;ROW($A$3),F30,0))</f>
        <v>4</v>
      </c>
      <c r="G31" s="1">
        <f>IF(_xlfn.IFNA($A31,"")="","",Daily!G31+IF(ROW()&gt;ROW($A$3),G30,0))</f>
        <v>4</v>
      </c>
      <c r="H31" s="1">
        <f>IF(_xlfn.IFNA($A31,"")="","",Daily!H31+IF(ROW()&gt;ROW($A$3),H30,0))</f>
        <v>2</v>
      </c>
      <c r="I31" s="1">
        <f t="shared" si="23"/>
        <v>-2</v>
      </c>
      <c r="J31" s="1">
        <f>IF(_xlfn.IFNA($A31,"")="","",Daily!I31+IF(ROW()&gt;ROW($A$3),J30,0))</f>
        <v>1</v>
      </c>
      <c r="K31" s="1">
        <f>IF(_xlfn.IFNA($A31,"")="","",Daily!J31+IF(ROW()&gt;ROW($A$3),K30,0))</f>
        <v>0</v>
      </c>
      <c r="L31" s="1">
        <f>IF(_xlfn.IFNA($A31,"")="","",Daily!K31+IF(ROW()&gt;ROW($A$3),L30,0))</f>
        <v>0</v>
      </c>
      <c r="M31" s="1">
        <f t="shared" si="24"/>
        <v>1</v>
      </c>
      <c r="N31" s="1">
        <f>IF(_xlfn.IFNA($A31,"")="","",Daily!L31+IF(ROW()&gt;ROW($A$3),N30,0))</f>
        <v>5</v>
      </c>
      <c r="O31" s="1">
        <f>IF(_xlfn.IFNA($A31,"")="","",Daily!M31+IF(ROW()&gt;ROW($A$3),O30,0))</f>
        <v>0</v>
      </c>
      <c r="P31" s="1">
        <f>IF(_xlfn.IFNA($A31,"")="","",Daily!N31+IF(ROW()&gt;ROW($A$3),P30,0))</f>
        <v>0</v>
      </c>
      <c r="Q31" s="1">
        <f t="shared" si="25"/>
        <v>5</v>
      </c>
      <c r="R31" s="1">
        <f>IF(_xlfn.IFNA($A31,"")="","",Daily!O31+IF(ROW()&gt;ROW($A$3),R30,0))</f>
        <v>3</v>
      </c>
      <c r="S31" s="1">
        <f>IF(_xlfn.IFNA($A31,"")="","",Daily!P31+IF(ROW()&gt;ROW($A$3),S30,0))</f>
        <v>2</v>
      </c>
      <c r="T31" s="1">
        <f>IF(_xlfn.IFNA($A31,"")="","",Daily!Q31+IF(ROW()&gt;ROW($A$3),T30,0))</f>
        <v>0</v>
      </c>
      <c r="U31" s="1">
        <f t="shared" si="26"/>
        <v>1</v>
      </c>
      <c r="V31" s="1">
        <f>IF(_xlfn.IFNA($A31,"")="","",Daily!R31+IF(ROW()&gt;ROW($A$3),V30,0))</f>
        <v>0</v>
      </c>
      <c r="W31" s="1">
        <f>IF(_xlfn.IFNA($A31,"")="","",Daily!S31+IF(ROW()&gt;ROW($A$3),W30,0))</f>
        <v>0</v>
      </c>
      <c r="X31" s="1">
        <f>IF(_xlfn.IFNA($A31,"")="","",Daily!T31+IF(ROW()&gt;ROW($A$3),X30,0))</f>
        <v>0</v>
      </c>
      <c r="Y31" s="1">
        <f t="shared" si="27"/>
        <v>0</v>
      </c>
      <c r="Z31" s="1">
        <f>IF(_xlfn.IFNA($A31,"")="","",Daily!U31+IF(ROW()&gt;ROW($A$3),Z30,0))</f>
        <v>4</v>
      </c>
      <c r="AA31" s="1">
        <f>IF(_xlfn.IFNA($A31,"")="","",Daily!V31+IF(ROW()&gt;ROW($A$3),AA30,0))</f>
        <v>0</v>
      </c>
      <c r="AB31" s="1">
        <f>IF(_xlfn.IFNA($A31,"")="","",Daily!W31+IF(ROW()&gt;ROW($A$3),AB30,0))</f>
        <v>0</v>
      </c>
      <c r="AC31" s="1">
        <f t="shared" si="28"/>
        <v>4</v>
      </c>
      <c r="AD31" s="1">
        <f>IF(_xlfn.IFNA($A31,"")="","",Daily!X31+IF(ROW()&gt;ROW($A$3),AD30,0))</f>
        <v>1</v>
      </c>
      <c r="AE31" s="1">
        <f>IF(_xlfn.IFNA($A31,"")="","",Daily!Y31+IF(ROW()&gt;ROW($A$3),AE30,0))</f>
        <v>0</v>
      </c>
      <c r="AF31" s="1">
        <f>IF(_xlfn.IFNA($A31,"")="","",Daily!Z31+IF(ROW()&gt;ROW($A$3),AF30,0))</f>
        <v>0</v>
      </c>
      <c r="AG31" s="1">
        <f t="shared" si="29"/>
        <v>1</v>
      </c>
      <c r="AH31" s="1">
        <f>IF(_xlfn.IFNA($A31,"")="","",Daily!C31+Daily!F31+Daily!I31+Daily!O31+Daily!L31+Daily!R31+Daily!X31+Daily!U31)</f>
        <v>1</v>
      </c>
      <c r="AI31" s="1">
        <f>IF(_xlfn.IFNA($A31,"")="","",Daily!D31+Daily!G31+Daily!J31+Daily!P31+Daily!M31+Daily!S31+Daily!Y31+Daily!V31+Daily!AA31)</f>
        <v>0</v>
      </c>
      <c r="AJ31" s="1">
        <f>IF(_xlfn.IFNA($A31,"")="","",Daily!E31+Daily!H31+Daily!K31+Daily!Q31+Daily!N31+Daily!T31+Daily!Z31+Daily!W31)</f>
        <v>0</v>
      </c>
      <c r="AK31" s="1">
        <f t="shared" si="30"/>
        <v>18</v>
      </c>
      <c r="AL31" s="1">
        <f t="shared" si="31"/>
        <v>6</v>
      </c>
      <c r="AM31" s="1">
        <f t="shared" si="32"/>
        <v>2</v>
      </c>
      <c r="AN31" s="7">
        <f t="shared" si="33"/>
        <v>1</v>
      </c>
      <c r="AO31" s="1">
        <f t="shared" si="34"/>
        <v>10</v>
      </c>
      <c r="AP31" s="1">
        <f t="shared" si="35"/>
        <v>14</v>
      </c>
      <c r="AQ31" s="1">
        <f t="shared" si="36"/>
        <v>2</v>
      </c>
      <c r="AR31" s="1">
        <f t="shared" si="37"/>
        <v>0</v>
      </c>
      <c r="AS31" s="1">
        <f t="shared" si="38"/>
        <v>12</v>
      </c>
      <c r="AT31" s="10">
        <f t="shared" si="39"/>
        <v>0.25</v>
      </c>
      <c r="AU31" s="10">
        <f t="shared" si="40"/>
        <v>0.75</v>
      </c>
      <c r="AV31" s="10">
        <f t="shared" si="41"/>
        <v>0</v>
      </c>
      <c r="AW31" s="10">
        <f t="shared" si="42"/>
        <v>0.22222222222222221</v>
      </c>
      <c r="AX31" s="10">
        <f t="shared" si="43"/>
        <v>5.5555555555555552E-2</v>
      </c>
      <c r="AY31" s="10">
        <f t="shared" si="44"/>
        <v>0.27777777777777779</v>
      </c>
      <c r="AZ31" s="10">
        <f t="shared" si="45"/>
        <v>0.16666666666666666</v>
      </c>
      <c r="BA31" s="10">
        <f t="shared" si="46"/>
        <v>0</v>
      </c>
      <c r="BB31" s="10">
        <f t="shared" si="47"/>
        <v>0.22222222222222221</v>
      </c>
      <c r="BC31" s="10">
        <f t="shared" si="48"/>
        <v>5.5555555555555552E-2</v>
      </c>
      <c r="BD31" s="8">
        <f t="shared" ca="1" si="49"/>
        <v>0.2857142857142857</v>
      </c>
      <c r="BE31" s="9">
        <f t="shared" ca="1" si="50"/>
        <v>2</v>
      </c>
      <c r="BF31" s="10">
        <f t="shared" si="51"/>
        <v>5.8823529411764705E-2</v>
      </c>
      <c r="BG31" s="10">
        <f t="shared" si="52"/>
        <v>0</v>
      </c>
      <c r="BH31" s="1">
        <f t="shared" si="53"/>
        <v>11</v>
      </c>
      <c r="BI31" s="1">
        <f t="shared" si="54"/>
        <v>22</v>
      </c>
      <c r="BJ31" s="8">
        <f>IF(_xlfn.IFNA($A31,"")="","",AK31/(Configuration!$B$1/1000000))</f>
        <v>0.70965885122002181</v>
      </c>
      <c r="BK31" s="1">
        <f>IF(OR(_xlfn.IFNA($A31,"")="", ROW()&lt;=ROW($A$3),MAX(International!$C$3:$C$2000)&lt;$AK31),"",$A31-_xlfn.XLOOKUP($AK31,International!$C$3:$C$2000,International!$A$3:$A$2000,NA(),1,1))</f>
        <v>-12</v>
      </c>
      <c r="BL31" s="1">
        <f>IF(OR(_xlfn.IFNA($A31,"")="", ROW()&lt;=ROW($A$3),MAX(International!$D$3:$D$2000)&lt;$BJ31),"",$A31-_xlfn.XLOOKUP($BJ31,International!$D$3:$D$2000,International!$A$3:$A$2000,NA(),1,1))</f>
        <v>-11</v>
      </c>
      <c r="BM31" s="1">
        <f>IF(OR(_xlfn.IFNA($A31,"")="", ROW()&lt;=ROW($A$3),MAX(International!$G$3:$G$2000)&lt;$AK31),"",$A31-_xlfn.XLOOKUP($AK31,International!$G$3:$G$2000,International!$A$3:$A$2000,NA(),1,1))</f>
        <v>-14</v>
      </c>
      <c r="BN31" s="1">
        <f>IF(OR(_xlfn.IFNA($A31,"")="", ROW()&lt;=ROW($A$3),MAX(International!$H$3:$H$2000)&lt;$BJ31),"",$A31-_xlfn.XLOOKUP($BJ31,International!$H$3:$H$2000,International!$A$3:$A$2000,NA(),1,1))</f>
        <v>-11</v>
      </c>
      <c r="BO31" s="1">
        <f>IF(OR(_xlfn.IFNA($A31,"")="", ROW()&lt;=ROW($A$3),MAX(International!$K$3:$K$2000)&lt;$AK31),"",$A31-_xlfn.XLOOKUP($AK31,International!$K$3:$K$2000,International!$A$3:$A$2000,NA(),1,1))</f>
        <v>-5</v>
      </c>
      <c r="BP31" s="1">
        <f>IF(OR(_xlfn.IFNA($A31,"")="", ROW()&lt;=ROW($A$3),MAX(International!$L$3:$L$2000)&lt;$BJ31),"",$A31-_xlfn.XLOOKUP($BJ31,International!$L$3:$L$2000,International!$A$3:$A$2000,NA(),1,1))</f>
        <v>-7</v>
      </c>
      <c r="BQ31" s="1">
        <f>IF(OR(_xlfn.IFNA($A31,"")="", ROW()&lt;=ROW($A$3),MAX(International!$O$3:$O$2000)&lt;$AK31),"",$A31-_xlfn.XLOOKUP($AK31,International!$O$3:$O$2000,International!$A$3:$A$2000,NA(),1,1))</f>
        <v>0</v>
      </c>
      <c r="BR31" s="1">
        <f>IF(OR(_xlfn.IFNA($A31,"")="", ROW()&lt;=ROW($A$3),MAX(International!$P$3:$P$2000)&lt;$BJ31),"",$A31-_xlfn.XLOOKUP($BJ31,International!$P$3:$P$2000,International!$A$3:$A$2000,NA(),1,1))</f>
        <v>-1</v>
      </c>
      <c r="BS31" s="1">
        <f>IF(OR(_xlfn.IFNA($A31,"")="", ROW()&lt;=ROW($A$3),MAX(International!$S$3:$S$2000)&lt;$AK31),"",$A31-_xlfn.XLOOKUP($AK31,International!$S$3:$S$2000,International!$A$3:$A$2000,NA(),1,1))</f>
        <v>16</v>
      </c>
      <c r="BT31" s="1">
        <f>IF(OR(_xlfn.IFNA($A31,"")="", ROW()&lt;=ROW($A$3),MAX(International!$T$3:$T$2000)&lt;$BJ31),"",$A31-_xlfn.XLOOKUP($BJ31,International!$T$3:$T$2000,International!$A$3:$A$2000,NA(),1,1))</f>
        <v>1</v>
      </c>
      <c r="BU31" s="1">
        <f>IF(OR(_xlfn.IFNA($A31,"")="", ROW()&lt;=ROW($A$3),MAX(International!$W$3:$W$2000)&lt;$AK31),"",$A31-_xlfn.XLOOKUP($AK31,International!$W$3:$W$2000,International!$A$3:$A$2000,NA(),1,1))</f>
        <v>19</v>
      </c>
      <c r="BV31" s="1">
        <f>IF(OR(_xlfn.IFNA($A31,"")="", ROW()&lt;=ROW($A$3),MAX(International!$X$3:$X$2000)&lt;$BJ31),"",$A31-_xlfn.XLOOKUP($BJ31,International!$X$3:$X$2000,International!$A$3:$A$2000,NA(),1,1))</f>
        <v>25</v>
      </c>
      <c r="BW31" s="1">
        <f>IF(OR(_xlfn.IFNA($A31,"")="", ROW()&lt;=ROW($A$3),MAX(International!$AA$3:$AA$2000)&lt;$AK31),"",$A31-_xlfn.XLOOKUP($AK31,International!$AA$3:$AA$2000,International!$A$3:$A$2000,NA(),1,1))</f>
        <v>-7</v>
      </c>
      <c r="BX31" s="1">
        <f>IF(OR(_xlfn.IFNA($A31,"")="", ROW()&lt;=ROW($A$3),MAX(International!$AB$3:$AB$2000)&lt;$BJ31),"",$A31-_xlfn.XLOOKUP($BJ31,International!$AB$3:$AB$2000,International!$A$3:$A$2000,NA(),1,1))</f>
        <v>-11</v>
      </c>
      <c r="BY31" s="1">
        <f>IF(OR(_xlfn.IFNA($A31,"")="", ROW()&lt;=ROW($A$3),MAX(International!$AE$3:$AE$2000)&lt;$AK31),"",$A31-_xlfn.XLOOKUP($AK31,International!$AE$3:$AE$2000,International!$A$3:$A$2000,NA(),1,1))</f>
        <v>-3</v>
      </c>
      <c r="BZ31" s="1">
        <f>IF(OR(_xlfn.IFNA($A31,"")="", ROW()&lt;=ROW($A$3),MAX(International!$AF$3:$AF$2000)&lt;$BJ31),"",$A31-_xlfn.XLOOKUP($BJ31,International!$AF$3:$AF$2000,International!$A$3:$A$2000,NA(),1,1))</f>
        <v>-14</v>
      </c>
      <c r="CA31" s="1" t="e">
        <f t="shared" si="55"/>
        <v>#N/A</v>
      </c>
      <c r="CB31" s="1" t="e">
        <f t="shared" si="0"/>
        <v>#N/A</v>
      </c>
      <c r="CC31" s="1" t="e">
        <f t="shared" si="1"/>
        <v>#N/A</v>
      </c>
      <c r="CD31" s="1" t="e">
        <f t="shared" si="2"/>
        <v>#N/A</v>
      </c>
      <c r="CE31" s="1" t="e">
        <f t="shared" si="3"/>
        <v>#N/A</v>
      </c>
      <c r="CF31" s="1" t="e">
        <f t="shared" si="4"/>
        <v>#N/A</v>
      </c>
      <c r="CG31" s="1" t="e">
        <f t="shared" si="5"/>
        <v>#N/A</v>
      </c>
      <c r="CH31" s="1" t="e">
        <f t="shared" si="6"/>
        <v>#N/A</v>
      </c>
      <c r="CI31" s="1" t="e">
        <f t="shared" si="7"/>
        <v>#N/A</v>
      </c>
      <c r="CJ31" s="1" t="e">
        <f t="shared" si="8"/>
        <v>#N/A</v>
      </c>
      <c r="CK31" s="1" t="e">
        <f t="shared" si="56"/>
        <v>#N/A</v>
      </c>
      <c r="CL31" s="1" t="e">
        <f t="shared" si="9"/>
        <v>#N/A</v>
      </c>
      <c r="CM31" s="1" t="e">
        <f>IF(OR(ISNA($A31),$AK31&lt;100),NA(),IF($CA31=0,0,FLOOR((CK31-_xlfn.XLOOKUP(_xlfn.AGGREGATE(5,6,$CA$3:$CA1982),$CA$3:$CA$2000,CK$3:CK$2000,1,1))/_xlfn.XLOOKUP($CA31,$CA$3:$CA$2000,$CA$3:$CA$2000,1,1), 1)))</f>
        <v>#N/A</v>
      </c>
      <c r="CN31" s="1" t="e">
        <f t="shared" si="57"/>
        <v>#N/A</v>
      </c>
      <c r="CO31" s="1" t="e" cm="1">
        <f t="array" ref="CO31">IFERROR(IF(OR(ISNA($A31),$AK31&lt;100,INDEX(International!C$3:C$2000,_xlfn.XMATCH(100,International!C$3:C$2000,1,1)+$CA31)=""),NA(),INDEX(International!C$3:C$2000,_xlfn.XMATCH(100,International!C$3:C$2000,1,1)+$CA31)), NA())</f>
        <v>#N/A</v>
      </c>
      <c r="CP31" s="1" t="e">
        <f t="shared" si="11"/>
        <v>#N/A</v>
      </c>
      <c r="CQ31" s="1" t="e">
        <f>IF(OR(ISNA($A31),$AK31&lt;100),NA(),IF($CA31=0,0,FLOOR((CO31-_xlfn.XLOOKUP(_xlfn.AGGREGATE(5,6,$CA$3:$CA1982),$CA$3:$CA$2000,CO$3:CO$2000,1,1))/_xlfn.XLOOKUP($CA31,$CA$3:$CA$2000,$CA$3:$CA$2000,1,1), 1)))</f>
        <v>#N/A</v>
      </c>
      <c r="CR31" s="1" t="e">
        <f t="shared" si="58"/>
        <v>#N/A</v>
      </c>
      <c r="CS31" s="1" t="e" cm="1">
        <f t="array" ref="CS31">IFERROR(IF(OR(ISNA($A31),$AK31&lt;100,INDEX(International!G$3:G$2000,_xlfn.XMATCH(100,International!G$3:G$2000,1,1)+$CA31)=""),NA(),INDEX(International!G$3:G$2000,_xlfn.XMATCH(100,International!G$3:G$2000,1,1)+$CA31)), NA())</f>
        <v>#N/A</v>
      </c>
      <c r="CT31" s="1" t="e">
        <f t="shared" si="13"/>
        <v>#N/A</v>
      </c>
      <c r="CU31" s="1" t="e">
        <f>IF(OR(ISNA($A31),$AK31&lt;100),NA(),IF($CA31=0,0,FLOOR((CS31-_xlfn.XLOOKUP(_xlfn.AGGREGATE(5,6,$CA$3:$CA1982),$CA$3:$CA$2000,CS$3:CS$2000,1,1))/_xlfn.XLOOKUP($CA31,$CA$3:$CA$2000,$CA$3:$CA$2000,1,1), 1)))</f>
        <v>#N/A</v>
      </c>
      <c r="CV31" s="1" t="e">
        <f t="shared" si="59"/>
        <v>#N/A</v>
      </c>
      <c r="CW31" s="1" t="e" cm="1">
        <f t="array" ref="CW31">IFERROR(IF(OR(ISNA($A31),$AK31&lt;100,INDEX(International!K$3:K$2000,_xlfn.XMATCH(100,International!K$3:K$2000,1,1)+$CA31)=""),NA(),INDEX(International!K$3:K$2000,_xlfn.XMATCH(100,International!K$3:K$2000,1,1)+$CA31)), NA())</f>
        <v>#N/A</v>
      </c>
      <c r="CX31" s="1" t="e">
        <f t="shared" si="14"/>
        <v>#N/A</v>
      </c>
      <c r="CY31" s="1" t="e">
        <f>IF(OR(ISNA($A31),$AK31&lt;100),NA(),IF($CA31=0,0,FLOOR((CW31-_xlfn.XLOOKUP(_xlfn.AGGREGATE(5,6,$CA$3:$CA1982),$CA$3:$CA$2000,CW$3:CW$2000,1,1))/_xlfn.XLOOKUP($CA31,$CA$3:$CA$2000,$CA$3:$CA$2000,1,1), 1)))</f>
        <v>#N/A</v>
      </c>
      <c r="CZ31" s="1" t="e">
        <f t="shared" si="60"/>
        <v>#N/A</v>
      </c>
      <c r="DA31" s="1" t="e" cm="1">
        <f t="array" ref="DA31">IFERROR(IF(OR(ISNA($A31),$AK31&lt;100,INDEX(International!O$3:O$2000,_xlfn.XMATCH(100,International!O$3:O$2000,1,1)+$CA31)=""),NA(),INDEX(International!O$3:O$2000,_xlfn.XMATCH(100,International!O$3:O$2000,1,1)+$CA31)), NA())</f>
        <v>#N/A</v>
      </c>
      <c r="DB31" s="1" t="e">
        <f t="shared" si="15"/>
        <v>#N/A</v>
      </c>
      <c r="DC31" s="1" t="e">
        <f>IF(OR(ISNA($A31),$AK31&lt;100),NA(),IF($CA31=0,0,FLOOR((DA31-_xlfn.XLOOKUP(_xlfn.AGGREGATE(5,6,$CA$3:$CA1982),$CA$3:$CA$2000,DA$3:DA$2000,1,1))/_xlfn.XLOOKUP($CA31,$CA$3:$CA$2000,$CA$3:$CA$2000,1,1), 1)))</f>
        <v>#N/A</v>
      </c>
      <c r="DD31" s="1" t="e">
        <f t="shared" si="61"/>
        <v>#N/A</v>
      </c>
      <c r="DE31" s="1" t="e" cm="1">
        <f t="array" ref="DE31">IFERROR(IF(OR(ISNA($A31),$AK31&lt;100,INDEX(International!S$3:S$2000,_xlfn.XMATCH(100,International!S$3:S$2000,1,1)+$CA31)=""),NA(),INDEX(International!S$3:S$2000,_xlfn.XMATCH(100,International!S$3:S$2000,1,1)+$CA31)), NA())</f>
        <v>#N/A</v>
      </c>
      <c r="DF31" s="1" t="e">
        <f t="shared" si="16"/>
        <v>#N/A</v>
      </c>
      <c r="DG31" s="1" t="e">
        <f>IF(OR(ISNA($A31),$AK31&lt;100),NA(),IF($CA31=0,0,FLOOR((DE31-_xlfn.XLOOKUP(_xlfn.AGGREGATE(5,6,$CA$3:$CA1982),$CA$3:$CA$2000,DE$3:DE$2000,1,1))/_xlfn.XLOOKUP($CA31,$CA$3:$CA$2000,$CA$3:$CA$2000,1,1), 1)))</f>
        <v>#N/A</v>
      </c>
      <c r="DH31" s="1" t="e">
        <f t="shared" si="62"/>
        <v>#N/A</v>
      </c>
      <c r="DI31" s="1" t="e" cm="1">
        <f t="array" ref="DI31">IFERROR(IF(OR(ISNA($A31),$AK31&lt;100,INDEX(International!W$3:W$2000,_xlfn.XMATCH(100,International!W$3:W$2000,1,1)+$CA31)=""),NA(),INDEX(International!W$3:W$2000,_xlfn.XMATCH(100,International!W$3:W$2000,1,1)+$CA31)), NA())</f>
        <v>#N/A</v>
      </c>
      <c r="DJ31" s="1" t="e">
        <f t="shared" si="17"/>
        <v>#N/A</v>
      </c>
      <c r="DK31" s="1" t="e">
        <f>IF(OR(ISNA($A31),$AK31&lt;100),NA(),IF($CA31=0,0,FLOOR((DI31-_xlfn.XLOOKUP(_xlfn.AGGREGATE(5,6,$CA$3:$CA1982),$CA$3:$CA$2000,DI$3:DI$2000,1,1))/_xlfn.XLOOKUP($CA31,$CA$3:$CA$2000,$CA$3:$CA$2000,1,1), 1)))</f>
        <v>#N/A</v>
      </c>
      <c r="DL31" s="1" t="e">
        <f t="shared" si="63"/>
        <v>#N/A</v>
      </c>
      <c r="DM31" s="1" t="e" cm="1">
        <f t="array" ref="DM31">IFERROR(IF(OR(ISNA($A31),$AK31&lt;100,INDEX(International!AA$3:AA$2000,_xlfn.XMATCH(100,International!AA$3:AA$2000,1,1)+$CA31)=""),NA(),INDEX(International!AA$3:AA$2000,_xlfn.XMATCH(100,International!AA$3:AA$2000,1,1)+$CA31)), NA())</f>
        <v>#N/A</v>
      </c>
      <c r="DN31" s="1" t="e">
        <f t="shared" si="18"/>
        <v>#N/A</v>
      </c>
      <c r="DO31" s="1" t="e">
        <f>IF(OR(ISNA($A31),$AK31&lt;100),NA(),IF($CA31=0,0,FLOOR((DM31-_xlfn.XLOOKUP(_xlfn.AGGREGATE(5,6,$CA$3:$CA1982),$CA$3:$CA$2000,DM$3:DM$2000,1,1))/_xlfn.XLOOKUP($CA31,$CA$3:$CA$2000,$CA$3:$CA$2000,1,1), 1)))</f>
        <v>#N/A</v>
      </c>
      <c r="DP31" s="1" t="e">
        <f t="shared" si="64"/>
        <v>#N/A</v>
      </c>
      <c r="DQ31" s="1" t="e" cm="1">
        <f t="array" ref="DQ31">IFERROR(IF(OR(ISNA($A31),$AK31&lt;100,INDEX(International!AE$3:AE$2000,_xlfn.XMATCH(100,International!AE$3:AE$2000,1,1)+$CA31)=""),NA(),INDEX(International!AE$3:AE$2000,_xlfn.XMATCH(100,International!AE$3:AE$2000,1,1)+$CA31)), NA())</f>
        <v>#N/A</v>
      </c>
      <c r="DR31" s="1" t="e">
        <f t="shared" si="19"/>
        <v>#N/A</v>
      </c>
      <c r="DS31" s="1" t="e">
        <f>IF(OR(ISNA($A31),$AK31&lt;100),NA(),IF($CA31=0,0,FLOOR((DQ31-_xlfn.XLOOKUP(_xlfn.AGGREGATE(5,6,$CA$3:$CA1982),$CA$3:$CA$2000,DQ$3:DQ$2000,1,1))/_xlfn.XLOOKUP($CA31,$CA$3:$CA$2000,$CA$3:$CA$2000,1,1), 1)))</f>
        <v>#N/A</v>
      </c>
      <c r="DT31" s="1" t="e">
        <f t="shared" si="65"/>
        <v>#N/A</v>
      </c>
      <c r="DU31" s="1">
        <f t="shared" si="20"/>
        <v>28</v>
      </c>
      <c r="DV31" s="1" cm="1">
        <f t="array" ref="DV31">IFERROR(IF(ISNA($A31),NA(),INDEX(B$3:B$2000,_xlfn.XMATCH(Configuration!$B$12,B$3:B$2000,1,1)+ROW()-ROW($A$3))-0), NA())</f>
        <v>107</v>
      </c>
      <c r="DW31" s="1" cm="1">
        <f t="array" ref="DW31">IFERROR(IF(ISNA($A31),NA(),INDEX(F$3:F$2000,_xlfn.XMATCH(Configuration!$B$12,F$3:F$2000,1,1)+ROW()-ROW($A$3))-0), NA())</f>
        <v>2847</v>
      </c>
      <c r="DX31" s="1" t="e" cm="1">
        <f t="array" ref="DX31">IFERROR(IF(ISNA($A31),NA(),INDEX(J$3:J$2000,_xlfn.XMATCH(Configuration!$B$12,J$3:J$2000,1,1)+ROW()-ROW($A$3))-0), NA())</f>
        <v>#N/A</v>
      </c>
      <c r="DY31" s="1" cm="1">
        <f t="array" ref="DY31">IFERROR(IF(ISNA($A31),NA(),INDEX(N$3:N$2000,_xlfn.XMATCH(Configuration!$B$12,N$3:N$2000,1,1)+ROW()-ROW($A$3))-0), NA())</f>
        <v>1001</v>
      </c>
      <c r="DZ31" s="1" cm="1">
        <f t="array" ref="DZ31">IFERROR(IF(ISNA($A31),NA(),INDEX(R$3:R$2000,_xlfn.XMATCH(Configuration!$B$12,R$3:R$2000,1,1)+ROW()-ROW($A$3))-0), NA())</f>
        <v>435</v>
      </c>
      <c r="EA31" s="1" cm="1">
        <f t="array" ref="EA31">IFERROR(IF(ISNA($A31),NA(),INDEX(V$3:V$2000,_xlfn.XMATCH(Configuration!$B$12,V$3:V$2000,1,1)+ROW()-ROW($A$3))-0), NA())</f>
        <v>223</v>
      </c>
      <c r="EB31" s="1" cm="1">
        <f t="array" ref="EB31">IFERROR(IF(ISNA($A31),NA(),INDEX(Z$3:Z$2000,_xlfn.XMATCH(Configuration!$B$12,Z$3:Z$2000,1,1)+ROW()-ROW($A$3))-0), NA())</f>
        <v>1299</v>
      </c>
      <c r="EC31" s="1" cm="1">
        <f t="array" ref="EC31">IFERROR(IF(ISNA($A31),NA(),INDEX(AD$3:AD$2000,_xlfn.XMATCH(Configuration!$B$12,AD$3:AD$2000,1,1)+ROW()-ROW($A$3))-0), NA())</f>
        <v>545</v>
      </c>
      <c r="ED31" s="1">
        <f t="shared" si="21"/>
        <v>28</v>
      </c>
      <c r="EE31" s="1" t="e">
        <f t="shared" ca="1" si="66"/>
        <v>#N/A</v>
      </c>
      <c r="EF31" s="1">
        <f t="shared" ca="1" si="67"/>
        <v>1638398</v>
      </c>
      <c r="EG31" s="1">
        <f t="shared" ca="1" si="68"/>
        <v>64506</v>
      </c>
      <c r="EH31" s="1">
        <f t="shared" ca="1" si="69"/>
        <v>12800</v>
      </c>
      <c r="EI31" s="1">
        <f t="shared" ca="1" si="70"/>
        <v>4850</v>
      </c>
      <c r="EJ31" s="1">
        <f t="shared" ca="1" si="71"/>
        <v>2538</v>
      </c>
      <c r="EK31" s="1">
        <f t="shared" ca="1" si="72"/>
        <v>1600</v>
      </c>
      <c r="EL31" s="1" cm="1">
        <f t="array" aca="1" ref="EL31" ca="1">IFERROR(IF(ISNA($ED31),NA(),IF(FLOOR((2^(($ED31+LOOKUP(2, 1/(ISNA(EP$3:EP$2000)+ISBLANK(EP$3:EP$300)-1),EP$3:EP$2000)*LOG(100)/LOG(2))/LOOKUP(2, 1/(ISNA(EP$3:EP$2000)+ISBLANK(EP$3:EP$300)-1),EP$3:EP$2000))),2)&gt;_xlfn.AGGREGATE(4,6,$EN$3:$GC$2000)+2000,NA(),FLOOR((2^(($ED31+LOOKUP(2, 1/(ISNA(EP$3:EP$2000)+ISBLANK(EP$3:EP$300)-1),EP$3:EP$2000)*LOG(100)/LOG(2))/LOOKUP(2, 1/(ISNA(EP$3:EP$2000)+ISBLANK(EP$3:EP$300)-1),EP$3:EP$2000))),2))),NA())</f>
        <v>454</v>
      </c>
      <c r="EM31" s="1" cm="1">
        <f t="array" ref="EM31">IF(ISNA($ED31),NA(),FLOOR(EN$3+(LOOKUP(2, 1/(ISNA(EN$3:EN$2000)+ISBLANK(EN$3:EN$300)-1),EN$3:EN$2000)-EN$3)/LOOKUP(2, 1/(ISNA(EN$3:EN$2000)+ISBLANK(EN$3:EN$300)-1),ED$3:ED$2000)*ED31, 1))</f>
        <v>2609</v>
      </c>
      <c r="EN31" s="1" cm="1">
        <f t="array" ref="EN31">IFERROR(IF(ISNA($A31),NA(),INDEX(AK$3:AK$2000,_xlfn.XMATCH(100,AK$3:AK$2000,1,1)+ROW()-ROW($A$3))-0), NA())</f>
        <v>5919</v>
      </c>
      <c r="EO31" s="1" cm="1">
        <f t="array" aca="1" ref="EO31" ca="1">IFERROR(IF(ISNA($A31),NA(),INDEX(BD$3:BD$2000,_xlfn.XMATCH(100,AK$3:AK$2000,1,1)+ROW()-ROW($A$3))-0), NA())</f>
        <v>194</v>
      </c>
      <c r="EP31" s="1">
        <f t="shared" si="73"/>
        <v>4.7560151071860153</v>
      </c>
      <c r="EQ31" s="1">
        <f t="shared" si="74"/>
        <v>207</v>
      </c>
      <c r="ER31" s="1">
        <f t="shared" si="75"/>
        <v>34.129044564471258</v>
      </c>
      <c r="ES31" s="1" cm="1">
        <f t="array" ref="ES31">IFERROR(IF(OR(ISNA($A31),INDEX(International!C$3:C$2000,_xlfn.XMATCH(100,International!C$3:C$2000,1,1)+ROW()-ROW($A$3))=""),NA(),INDEX(International!C$3:C$2000,_xlfn.XMATCH(100,International!C$3:C$2000,1,1)+ROW()-ROW($A$3))), NA())</f>
        <v>16770</v>
      </c>
      <c r="ET31" s="1" cm="1">
        <f t="array" aca="1" ref="ET31" ca="1">IFERROR(IF(ISNA($A31),NA(),INDEX(International!E$3:E$2000,_xlfn.XMATCH(100,International!C$3:C$2000,1,1)+ROW()-ROW($A$3))-0), NA())</f>
        <v>1355.1428571428571</v>
      </c>
      <c r="EU31" s="1">
        <f t="shared" si="76"/>
        <v>3.7890378076543021</v>
      </c>
      <c r="EV31" s="1">
        <f t="shared" si="77"/>
        <v>595</v>
      </c>
      <c r="EW31" s="1">
        <f t="shared" si="78"/>
        <v>7.8227662287169082</v>
      </c>
      <c r="EX31" s="1" cm="1">
        <f t="array" ref="EX31">IFERROR(IF(OR(ISNA($A31),INDEX(International!G$3:G$2000,_xlfn.XMATCH(100,International!G$3:G$2000,1,1)+ROW()-ROW($A$3))=""),NA(),INDEX(International!G$3:G$2000,_xlfn.XMATCH(100,International!G$3:G$2000,1,1)+ROW()-ROW($A$3))-0), NA())</f>
        <v>5071</v>
      </c>
      <c r="EY31" s="1" cm="1">
        <f t="array" aca="1" ref="EY31" ca="1">IFERROR(IF(ISNA($A31),NA(),INDEX(International!I$3:I$2000,_xlfn.XMATCH(100,International!G$3:G$2000,1,1)+ROW()-ROW($A$3))-0), NA())</f>
        <v>315.85714285714283</v>
      </c>
      <c r="EZ31" s="1">
        <f t="shared" si="79"/>
        <v>4.9433296954782184</v>
      </c>
      <c r="FA31" s="1">
        <f t="shared" si="80"/>
        <v>171</v>
      </c>
      <c r="FB31" s="1">
        <f t="shared" si="81"/>
        <v>8.6614950518994664</v>
      </c>
      <c r="FC31" s="1" cm="1">
        <f t="array" ref="FC31">IFERROR(IF(OR(ISNA($A31),INDEX(International!K$3:K$2000,_xlfn.XMATCH(100,International!K$3:K$2000,1,1)+ROW()-ROW($A$3))=""),NA(),INDEX(International!K$3:K$2000,_xlfn.XMATCH(100,International!K$3:K$2000,1,1)+ROW()-ROW($A$3))), NA())</f>
        <v>37575</v>
      </c>
      <c r="FD31" s="1" cm="1">
        <f t="array" aca="1" ref="FD31" ca="1">IFERROR(IF(ISNA($A31),NA(),INDEX(International!M$3:M$2000,_xlfn.XMATCH(100,International!K$3:K$2000,1,1)+ROW()-ROW($A$3))-0), NA())</f>
        <v>3327.5714285714284</v>
      </c>
      <c r="FE31" s="1">
        <f t="shared" si="82"/>
        <v>3.273464284910566</v>
      </c>
      <c r="FF31" s="1">
        <f t="shared" si="83"/>
        <v>1338</v>
      </c>
      <c r="FG31" s="1">
        <f t="shared" si="84"/>
        <v>5.2943166789631926</v>
      </c>
      <c r="FH31" s="1" cm="1">
        <f t="array" ref="FH31">IFERROR(IF(OR(ISNA($A31),INDEX(International!O$3:O$2000,_xlfn.XMATCH(100,International!O$3:O$2000,1,1)+ROW()-ROW($A$3))=""),NA(),INDEX(International!O$3:O$2000,_xlfn.XMATCH(100,International!O$3:O$2000,1,1)+ROW()-ROW($A$3))-0), NA())</f>
        <v>59138</v>
      </c>
      <c r="FI31" s="1" cm="1">
        <f t="array" aca="1" ref="FI31" ca="1">IFERROR(IF(ISNA($A31),NA(),INDEX(International!Q$3:Q$2000,_xlfn.XMATCH(100,International!O$3:O$2000,1,1)+ROW()-ROW($A$3))-0), NA())</f>
        <v>4913</v>
      </c>
      <c r="FJ31" s="1">
        <f t="shared" si="85"/>
        <v>3.0408533290921453</v>
      </c>
      <c r="FK31" s="1">
        <f t="shared" si="86"/>
        <v>2106</v>
      </c>
      <c r="FL31" s="1">
        <f t="shared" si="87"/>
        <v>7.0202669689457711</v>
      </c>
      <c r="FM31" s="1" cm="1">
        <f t="array" ref="FM31">IFERROR(IF(OR(ISNA($A31),INDEX(International!S$3:S$2000,_xlfn.XMATCH(100,International!S$3:S$2000,1,1)+ROW()-ROW($A$3))=""),NA(),INDEX(International!S$3:S$2000,_xlfn.XMATCH(100,International!S$3:S$2000,1,1)+ROW()-ROW($A$3))-0), NA())</f>
        <v>8565</v>
      </c>
      <c r="FN31" s="1" cm="1">
        <f t="array" aca="1" ref="FN31" ca="1">IFERROR(IF(ISNA($A31),NA(),INDEX(International!U$3:U$2000,_xlfn.XMATCH(100,International!S$3:S$2000,1,1)+ROW()-ROW($A$3))-0), NA())</f>
        <v>99.428571428571431</v>
      </c>
      <c r="FO31" s="1">
        <f t="shared" si="88"/>
        <v>4.3611116710991711</v>
      </c>
      <c r="FP31" s="1">
        <f t="shared" si="89"/>
        <v>302</v>
      </c>
      <c r="FQ31" s="1">
        <f t="shared" si="90"/>
        <v>38.710323712732873</v>
      </c>
      <c r="FR31" s="1" cm="1">
        <f t="array" ref="FR31">IFERROR(IF(OR(ISNA($A31),INDEX(International!W$3:W$2000,_xlfn.XMATCH(100,International!W$3:W$2000,1,1)+ROW()-ROW($A$3))=""),NA(),INDEX(International!W$3:W$2000,_xlfn.XMATCH(100,International!W$3:W$2000,1,1)+ROW()-ROW($A$3))-0), NA())</f>
        <v>802</v>
      </c>
      <c r="FS31" s="1" cm="1">
        <f t="array" aca="1" ref="FS31" ca="1">IFERROR(IF(ISNA($A31),NA(),INDEX(International!Y$3:Y$2000,_xlfn.XMATCH(100,International!W$3:W$2000,1,1)+ROW()-ROW($A$3))-0), NA())</f>
        <v>52.857142857142854</v>
      </c>
      <c r="FT31" s="1">
        <f t="shared" si="91"/>
        <v>9.3221398153397566</v>
      </c>
      <c r="FU31" s="1">
        <f t="shared" si="92"/>
        <v>25</v>
      </c>
      <c r="FV31" s="1">
        <f t="shared" si="93"/>
        <v>7.5896380940504553</v>
      </c>
      <c r="FW31" s="1" cm="1">
        <f t="array" ref="FW31">IFERROR(IF(OR(ISNA($A31),INDEX(International!AA$3:AA$2000,_xlfn.XMATCH(100,International!AA$3:AA$2000,1,1)+ROW()-ROW($A$3))=""),NA(),INDEX(International!AA$3:AA$2000,_xlfn.XMATCH(100,International!AA$3:AA$2000,1,1)+ROW()-ROW($A$3))-0), NA())</f>
        <v>33718</v>
      </c>
      <c r="FX31" s="1" cm="1">
        <f t="array" aca="1" ref="FX31" ca="1">IFERROR(IF(ISNA($A31),NA(),INDEX(International!AC$3:AC$2000,_xlfn.XMATCH(100,International!AA$3:AA$2000,1,1)+ROW()-ROW($A$3))-0), NA())</f>
        <v>3151.4285714285716</v>
      </c>
      <c r="FY31" s="1">
        <f t="shared" si="94"/>
        <v>3.3343752643080458</v>
      </c>
      <c r="FZ31" s="1">
        <f t="shared" si="95"/>
        <v>1200</v>
      </c>
      <c r="GA31" s="1">
        <f t="shared" si="96"/>
        <v>5.1526180033889721</v>
      </c>
      <c r="GB31" s="1" cm="1">
        <f t="array" ref="GB31">IFERROR(IF(OR(ISNA($A31),INDEX(International!AE$3:AE$2000,_xlfn.XMATCH(100,International!AE$3:AE$2000,1,1)+ROW()-ROW($A$3))=""),NA(),INDEX(International!AE$3:AE$2000,_xlfn.XMATCH(100,International!AE$3:AE$2000,1,1)+ROW()-ROW($A$3))-0), NA())</f>
        <v>188172</v>
      </c>
      <c r="GC31" s="1" cm="1">
        <f t="array" aca="1" ref="GC31" ca="1">IFERROR(IF(ISNA($A31),NA(),INDEX(International!AG$3:AG$2000,_xlfn.XMATCH(100,International!AE$3:AE$2000,1,1)+ROW()-ROW($A$3))-0), NA())</f>
        <v>19178.142857142859</v>
      </c>
      <c r="GD31" s="1">
        <f t="shared" si="97"/>
        <v>2.5740413205351049</v>
      </c>
      <c r="GE31" s="1">
        <f t="shared" si="98"/>
        <v>6716</v>
      </c>
      <c r="GF31" s="1">
        <f t="shared" si="99"/>
        <v>4.656585237389006</v>
      </c>
    </row>
    <row r="32" spans="1:188" x14ac:dyDescent="0.2">
      <c r="A32" s="4">
        <f>IF(OR(Daily!$A32="",Daily!$B32="*"),NA(),Daily!A32)</f>
        <v>43883</v>
      </c>
      <c r="B32" s="1">
        <f>IF(_xlfn.IFNA($A32,"")="","",Daily!C32+IF(ROW()&gt;ROW($A$3),B31,0))</f>
        <v>0</v>
      </c>
      <c r="C32" s="1">
        <f>IF(_xlfn.IFNA($A32,"")="","",Daily!D32+IF(ROW()&gt;ROW($A$3),C31,0))</f>
        <v>0</v>
      </c>
      <c r="D32" s="1">
        <f>IF(_xlfn.IFNA($A32,"")="","",Daily!E32+IF(ROW()&gt;ROW($A$3),D31,0))</f>
        <v>0</v>
      </c>
      <c r="E32" s="1">
        <f t="shared" si="22"/>
        <v>0</v>
      </c>
      <c r="F32" s="1">
        <f>IF(_xlfn.IFNA($A32,"")="","",Daily!F32+IF(ROW()&gt;ROW($A$3),F31,0))</f>
        <v>4</v>
      </c>
      <c r="G32" s="1">
        <f>IF(_xlfn.IFNA($A32,"")="","",Daily!G32+IF(ROW()&gt;ROW($A$3),G31,0))</f>
        <v>4</v>
      </c>
      <c r="H32" s="1">
        <f>IF(_xlfn.IFNA($A32,"")="","",Daily!H32+IF(ROW()&gt;ROW($A$3),H31,0))</f>
        <v>2</v>
      </c>
      <c r="I32" s="1">
        <f t="shared" si="23"/>
        <v>-2</v>
      </c>
      <c r="J32" s="1">
        <f>IF(_xlfn.IFNA($A32,"")="","",Daily!I32+IF(ROW()&gt;ROW($A$3),J31,0))</f>
        <v>1</v>
      </c>
      <c r="K32" s="1">
        <f>IF(_xlfn.IFNA($A32,"")="","",Daily!J32+IF(ROW()&gt;ROW($A$3),K31,0))</f>
        <v>0</v>
      </c>
      <c r="L32" s="1">
        <f>IF(_xlfn.IFNA($A32,"")="","",Daily!K32+IF(ROW()&gt;ROW($A$3),L31,0))</f>
        <v>0</v>
      </c>
      <c r="M32" s="1">
        <f t="shared" si="24"/>
        <v>1</v>
      </c>
      <c r="N32" s="1">
        <f>IF(_xlfn.IFNA($A32,"")="","",Daily!L32+IF(ROW()&gt;ROW($A$3),N31,0))</f>
        <v>8</v>
      </c>
      <c r="O32" s="1">
        <f>IF(_xlfn.IFNA($A32,"")="","",Daily!M32+IF(ROW()&gt;ROW($A$3),O31,0))</f>
        <v>0</v>
      </c>
      <c r="P32" s="1">
        <f>IF(_xlfn.IFNA($A32,"")="","",Daily!N32+IF(ROW()&gt;ROW($A$3),P31,0))</f>
        <v>0</v>
      </c>
      <c r="Q32" s="1">
        <f t="shared" si="25"/>
        <v>8</v>
      </c>
      <c r="R32" s="1">
        <f>IF(_xlfn.IFNA($A32,"")="","",Daily!O32+IF(ROW()&gt;ROW($A$3),R31,0))</f>
        <v>3</v>
      </c>
      <c r="S32" s="1">
        <f>IF(_xlfn.IFNA($A32,"")="","",Daily!P32+IF(ROW()&gt;ROW($A$3),S31,0))</f>
        <v>2</v>
      </c>
      <c r="T32" s="1">
        <f>IF(_xlfn.IFNA($A32,"")="","",Daily!Q32+IF(ROW()&gt;ROW($A$3),T31,0))</f>
        <v>0</v>
      </c>
      <c r="U32" s="1">
        <f t="shared" si="26"/>
        <v>1</v>
      </c>
      <c r="V32" s="1">
        <f>IF(_xlfn.IFNA($A32,"")="","",Daily!R32+IF(ROW()&gt;ROW($A$3),V31,0))</f>
        <v>0</v>
      </c>
      <c r="W32" s="1">
        <f>IF(_xlfn.IFNA($A32,"")="","",Daily!S32+IF(ROW()&gt;ROW($A$3),W31,0))</f>
        <v>0</v>
      </c>
      <c r="X32" s="1">
        <f>IF(_xlfn.IFNA($A32,"")="","",Daily!T32+IF(ROW()&gt;ROW($A$3),X31,0))</f>
        <v>0</v>
      </c>
      <c r="Y32" s="1">
        <f t="shared" si="27"/>
        <v>0</v>
      </c>
      <c r="Z32" s="1">
        <f>IF(_xlfn.IFNA($A32,"")="","",Daily!U32+IF(ROW()&gt;ROW($A$3),Z31,0))</f>
        <v>7</v>
      </c>
      <c r="AA32" s="1">
        <f>IF(_xlfn.IFNA($A32,"")="","",Daily!V32+IF(ROW()&gt;ROW($A$3),AA31,0))</f>
        <v>0</v>
      </c>
      <c r="AB32" s="1">
        <f>IF(_xlfn.IFNA($A32,"")="","",Daily!W32+IF(ROW()&gt;ROW($A$3),AB31,0))</f>
        <v>0</v>
      </c>
      <c r="AC32" s="1">
        <f t="shared" si="28"/>
        <v>7</v>
      </c>
      <c r="AD32" s="1">
        <f>IF(_xlfn.IFNA($A32,"")="","",Daily!X32+IF(ROW()&gt;ROW($A$3),AD31,0))</f>
        <v>1</v>
      </c>
      <c r="AE32" s="1">
        <f>IF(_xlfn.IFNA($A32,"")="","",Daily!Y32+IF(ROW()&gt;ROW($A$3),AE31,0))</f>
        <v>0</v>
      </c>
      <c r="AF32" s="1">
        <f>IF(_xlfn.IFNA($A32,"")="","",Daily!Z32+IF(ROW()&gt;ROW($A$3),AF31,0))</f>
        <v>0</v>
      </c>
      <c r="AG32" s="1">
        <f t="shared" si="29"/>
        <v>1</v>
      </c>
      <c r="AH32" s="1">
        <f>IF(_xlfn.IFNA($A32,"")="","",Daily!C32+Daily!F32+Daily!I32+Daily!O32+Daily!L32+Daily!R32+Daily!X32+Daily!U32)</f>
        <v>6</v>
      </c>
      <c r="AI32" s="1">
        <f>IF(_xlfn.IFNA($A32,"")="","",Daily!D32+Daily!G32+Daily!J32+Daily!P32+Daily!M32+Daily!S32+Daily!Y32+Daily!V32+Daily!AA32)</f>
        <v>0</v>
      </c>
      <c r="AJ32" s="1">
        <f>IF(_xlfn.IFNA($A32,"")="","",Daily!E32+Daily!H32+Daily!K32+Daily!Q32+Daily!N32+Daily!T32+Daily!Z32+Daily!W32)</f>
        <v>0</v>
      </c>
      <c r="AK32" s="1">
        <f t="shared" si="30"/>
        <v>24</v>
      </c>
      <c r="AL32" s="1">
        <f t="shared" si="31"/>
        <v>6</v>
      </c>
      <c r="AM32" s="1">
        <f t="shared" si="32"/>
        <v>2</v>
      </c>
      <c r="AN32" s="7">
        <f t="shared" si="33"/>
        <v>6</v>
      </c>
      <c r="AO32" s="1">
        <f t="shared" si="34"/>
        <v>16</v>
      </c>
      <c r="AP32" s="1">
        <f t="shared" si="35"/>
        <v>20</v>
      </c>
      <c r="AQ32" s="1">
        <f t="shared" si="36"/>
        <v>2</v>
      </c>
      <c r="AR32" s="1">
        <f t="shared" si="37"/>
        <v>0</v>
      </c>
      <c r="AS32" s="1">
        <f t="shared" si="38"/>
        <v>18</v>
      </c>
      <c r="AT32" s="10">
        <f t="shared" si="39"/>
        <v>0.25</v>
      </c>
      <c r="AU32" s="10">
        <f t="shared" si="40"/>
        <v>0.75</v>
      </c>
      <c r="AV32" s="10">
        <f t="shared" si="41"/>
        <v>0</v>
      </c>
      <c r="AW32" s="10">
        <f t="shared" si="42"/>
        <v>0.16666666666666666</v>
      </c>
      <c r="AX32" s="10">
        <f t="shared" si="43"/>
        <v>4.1666666666666664E-2</v>
      </c>
      <c r="AY32" s="10">
        <f t="shared" si="44"/>
        <v>0.33333333333333331</v>
      </c>
      <c r="AZ32" s="10">
        <f t="shared" si="45"/>
        <v>0.125</v>
      </c>
      <c r="BA32" s="10">
        <f t="shared" si="46"/>
        <v>0</v>
      </c>
      <c r="BB32" s="10">
        <f t="shared" si="47"/>
        <v>0.29166666666666669</v>
      </c>
      <c r="BC32" s="10">
        <f t="shared" si="48"/>
        <v>4.1666666666666664E-2</v>
      </c>
      <c r="BD32" s="8">
        <f t="shared" ca="1" si="49"/>
        <v>1.1428571428571428</v>
      </c>
      <c r="BE32" s="9">
        <f t="shared" ca="1" si="50"/>
        <v>8</v>
      </c>
      <c r="BF32" s="10">
        <f t="shared" si="51"/>
        <v>0.33333333333333331</v>
      </c>
      <c r="BG32" s="10">
        <f t="shared" si="52"/>
        <v>5</v>
      </c>
      <c r="BH32" s="1">
        <f t="shared" si="53"/>
        <v>11</v>
      </c>
      <c r="BI32" s="1">
        <f t="shared" si="54"/>
        <v>19</v>
      </c>
      <c r="BJ32" s="8">
        <f>IF(_xlfn.IFNA($A32,"")="","",AK32/(Configuration!$B$1/1000000))</f>
        <v>0.94621180162669583</v>
      </c>
      <c r="BK32" s="1">
        <f>IF(OR(_xlfn.IFNA($A32,"")="", ROW()&lt;=ROW($A$3),MAX(International!$C$3:$C$2000)&lt;$AK32),"",$A32-_xlfn.XLOOKUP($AK32,International!$C$3:$C$2000,International!$A$3:$A$2000,NA(),1,1))</f>
        <v>-12</v>
      </c>
      <c r="BL32" s="1">
        <f>IF(OR(_xlfn.IFNA($A32,"")="", ROW()&lt;=ROW($A$3),MAX(International!$D$3:$D$2000)&lt;$BJ32),"",$A32-_xlfn.XLOOKUP($BJ32,International!$D$3:$D$2000,International!$A$3:$A$2000,NA(),1,1))</f>
        <v>-10</v>
      </c>
      <c r="BM32" s="1">
        <f>IF(OR(_xlfn.IFNA($A32,"")="", ROW()&lt;=ROW($A$3),MAX(International!$G$3:$G$2000)&lt;$AK32),"",$A32-_xlfn.XLOOKUP($AK32,International!$G$3:$G$2000,International!$A$3:$A$2000,NA(),1,1))</f>
        <v>-15</v>
      </c>
      <c r="BN32" s="1">
        <f>IF(OR(_xlfn.IFNA($A32,"")="", ROW()&lt;=ROW($A$3),MAX(International!$H$3:$H$2000)&lt;$BJ32),"",$A32-_xlfn.XLOOKUP($BJ32,International!$H$3:$H$2000,International!$A$3:$A$2000,NA(),1,1))</f>
        <v>-10</v>
      </c>
      <c r="BO32" s="1">
        <f>IF(OR(_xlfn.IFNA($A32,"")="", ROW()&lt;=ROW($A$3),MAX(International!$K$3:$K$2000)&lt;$AK32),"",$A32-_xlfn.XLOOKUP($AK32,International!$K$3:$K$2000,International!$A$3:$A$2000,NA(),1,1))</f>
        <v>-5</v>
      </c>
      <c r="BP32" s="1">
        <f>IF(OR(_xlfn.IFNA($A32,"")="", ROW()&lt;=ROW($A$3),MAX(International!$L$3:$L$2000)&lt;$BJ32),"",$A32-_xlfn.XLOOKUP($BJ32,International!$L$3:$L$2000,International!$A$3:$A$2000,NA(),1,1))</f>
        <v>-7</v>
      </c>
      <c r="BQ32" s="1">
        <f>IF(OR(_xlfn.IFNA($A32,"")="", ROW()&lt;=ROW($A$3),MAX(International!$O$3:$O$2000)&lt;$AK32),"",$A32-_xlfn.XLOOKUP($AK32,International!$O$3:$O$2000,International!$A$3:$A$2000,NA(),1,1))</f>
        <v>0</v>
      </c>
      <c r="BR32" s="1">
        <f>IF(OR(_xlfn.IFNA($A32,"")="", ROW()&lt;=ROW($A$3),MAX(International!$P$3:$P$2000)&lt;$BJ32),"",$A32-_xlfn.XLOOKUP($BJ32,International!$P$3:$P$2000,International!$A$3:$A$2000,NA(),1,1))</f>
        <v>0</v>
      </c>
      <c r="BS32" s="1">
        <f>IF(OR(_xlfn.IFNA($A32,"")="", ROW()&lt;=ROW($A$3),MAX(International!$S$3:$S$2000)&lt;$AK32),"",$A32-_xlfn.XLOOKUP($AK32,International!$S$3:$S$2000,International!$A$3:$A$2000,NA(),1,1))</f>
        <v>15</v>
      </c>
      <c r="BT32" s="1">
        <f>IF(OR(_xlfn.IFNA($A32,"")="", ROW()&lt;=ROW($A$3),MAX(International!$T$3:$T$2000)&lt;$BJ32),"",$A32-_xlfn.XLOOKUP($BJ32,International!$T$3:$T$2000,International!$A$3:$A$2000,NA(),1,1))</f>
        <v>2</v>
      </c>
      <c r="BU32" s="1">
        <f>IF(OR(_xlfn.IFNA($A32,"")="", ROW()&lt;=ROW($A$3),MAX(International!$W$3:$W$2000)&lt;$AK32),"",$A32-_xlfn.XLOOKUP($AK32,International!$W$3:$W$2000,International!$A$3:$A$2000,NA(),1,1))</f>
        <v>18</v>
      </c>
      <c r="BV32" s="1">
        <f>IF(OR(_xlfn.IFNA($A32,"")="", ROW()&lt;=ROW($A$3),MAX(International!$X$3:$X$2000)&lt;$BJ32),"",$A32-_xlfn.XLOOKUP($BJ32,International!$X$3:$X$2000,International!$A$3:$A$2000,NA(),1,1))</f>
        <v>25</v>
      </c>
      <c r="BW32" s="1">
        <f>IF(OR(_xlfn.IFNA($A32,"")="", ROW()&lt;=ROW($A$3),MAX(International!$AA$3:$AA$2000)&lt;$AK32),"",$A32-_xlfn.XLOOKUP($AK32,International!$AA$3:$AA$2000,International!$A$3:$A$2000,NA(),1,1))</f>
        <v>-8</v>
      </c>
      <c r="BX32" s="1">
        <f>IF(OR(_xlfn.IFNA($A32,"")="", ROW()&lt;=ROW($A$3),MAX(International!$AB$3:$AB$2000)&lt;$BJ32),"",$A32-_xlfn.XLOOKUP($BJ32,International!$AB$3:$AB$2000,International!$A$3:$A$2000,NA(),1,1))</f>
        <v>-11</v>
      </c>
      <c r="BY32" s="1">
        <f>IF(OR(_xlfn.IFNA($A32,"")="", ROW()&lt;=ROW($A$3),MAX(International!$AE$3:$AE$2000)&lt;$AK32),"",$A32-_xlfn.XLOOKUP($AK32,International!$AE$3:$AE$2000,International!$A$3:$A$2000,NA(),1,1))</f>
        <v>-2</v>
      </c>
      <c r="BZ32" s="1">
        <f>IF(OR(_xlfn.IFNA($A32,"")="", ROW()&lt;=ROW($A$3),MAX(International!$AF$3:$AF$2000)&lt;$BJ32),"",$A32-_xlfn.XLOOKUP($BJ32,International!$AF$3:$AF$2000,International!$A$3:$A$2000,NA(),1,1))</f>
        <v>-14</v>
      </c>
      <c r="CA32" s="1" t="e">
        <f t="shared" si="55"/>
        <v>#N/A</v>
      </c>
      <c r="CB32" s="1" t="e">
        <f t="shared" si="0"/>
        <v>#N/A</v>
      </c>
      <c r="CC32" s="1" t="e">
        <f t="shared" si="1"/>
        <v>#N/A</v>
      </c>
      <c r="CD32" s="1" t="e">
        <f t="shared" si="2"/>
        <v>#N/A</v>
      </c>
      <c r="CE32" s="1" t="e">
        <f t="shared" si="3"/>
        <v>#N/A</v>
      </c>
      <c r="CF32" s="1" t="e">
        <f t="shared" si="4"/>
        <v>#N/A</v>
      </c>
      <c r="CG32" s="1" t="e">
        <f t="shared" si="5"/>
        <v>#N/A</v>
      </c>
      <c r="CH32" s="1" t="e">
        <f t="shared" si="6"/>
        <v>#N/A</v>
      </c>
      <c r="CI32" s="1" t="e">
        <f t="shared" si="7"/>
        <v>#N/A</v>
      </c>
      <c r="CJ32" s="1" t="e">
        <f t="shared" si="8"/>
        <v>#N/A</v>
      </c>
      <c r="CK32" s="1" t="e">
        <f t="shared" si="56"/>
        <v>#N/A</v>
      </c>
      <c r="CL32" s="1" t="e">
        <f t="shared" si="9"/>
        <v>#N/A</v>
      </c>
      <c r="CM32" s="1" t="e">
        <f>IF(OR(ISNA($A32),$AK32&lt;100),NA(),IF($CA32=0,0,FLOOR((CK32-_xlfn.XLOOKUP(_xlfn.AGGREGATE(5,6,$CA$3:$CA1983),$CA$3:$CA$2000,CK$3:CK$2000,1,1))/_xlfn.XLOOKUP($CA32,$CA$3:$CA$2000,$CA$3:$CA$2000,1,1), 1)))</f>
        <v>#N/A</v>
      </c>
      <c r="CN32" s="1" t="e">
        <f t="shared" si="57"/>
        <v>#N/A</v>
      </c>
      <c r="CO32" s="1" t="e" cm="1">
        <f t="array" ref="CO32">IFERROR(IF(OR(ISNA($A32),$AK32&lt;100,INDEX(International!C$3:C$2000,_xlfn.XMATCH(100,International!C$3:C$2000,1,1)+$CA32)=""),NA(),INDEX(International!C$3:C$2000,_xlfn.XMATCH(100,International!C$3:C$2000,1,1)+$CA32)), NA())</f>
        <v>#N/A</v>
      </c>
      <c r="CP32" s="1" t="e">
        <f t="shared" si="11"/>
        <v>#N/A</v>
      </c>
      <c r="CQ32" s="1" t="e">
        <f>IF(OR(ISNA($A32),$AK32&lt;100),NA(),IF($CA32=0,0,FLOOR((CO32-_xlfn.XLOOKUP(_xlfn.AGGREGATE(5,6,$CA$3:$CA1983),$CA$3:$CA$2000,CO$3:CO$2000,1,1))/_xlfn.XLOOKUP($CA32,$CA$3:$CA$2000,$CA$3:$CA$2000,1,1), 1)))</f>
        <v>#N/A</v>
      </c>
      <c r="CR32" s="1" t="e">
        <f t="shared" si="58"/>
        <v>#N/A</v>
      </c>
      <c r="CS32" s="1" t="e" cm="1">
        <f t="array" ref="CS32">IFERROR(IF(OR(ISNA($A32),$AK32&lt;100,INDEX(International!G$3:G$2000,_xlfn.XMATCH(100,International!G$3:G$2000,1,1)+$CA32)=""),NA(),INDEX(International!G$3:G$2000,_xlfn.XMATCH(100,International!G$3:G$2000,1,1)+$CA32)), NA())</f>
        <v>#N/A</v>
      </c>
      <c r="CT32" s="1" t="e">
        <f t="shared" si="13"/>
        <v>#N/A</v>
      </c>
      <c r="CU32" s="1" t="e">
        <f>IF(OR(ISNA($A32),$AK32&lt;100),NA(),IF($CA32=0,0,FLOOR((CS32-_xlfn.XLOOKUP(_xlfn.AGGREGATE(5,6,$CA$3:$CA1983),$CA$3:$CA$2000,CS$3:CS$2000,1,1))/_xlfn.XLOOKUP($CA32,$CA$3:$CA$2000,$CA$3:$CA$2000,1,1), 1)))</f>
        <v>#N/A</v>
      </c>
      <c r="CV32" s="1" t="e">
        <f t="shared" si="59"/>
        <v>#N/A</v>
      </c>
      <c r="CW32" s="1" t="e" cm="1">
        <f t="array" ref="CW32">IFERROR(IF(OR(ISNA($A32),$AK32&lt;100,INDEX(International!K$3:K$2000,_xlfn.XMATCH(100,International!K$3:K$2000,1,1)+$CA32)=""),NA(),INDEX(International!K$3:K$2000,_xlfn.XMATCH(100,International!K$3:K$2000,1,1)+$CA32)), NA())</f>
        <v>#N/A</v>
      </c>
      <c r="CX32" s="1" t="e">
        <f t="shared" si="14"/>
        <v>#N/A</v>
      </c>
      <c r="CY32" s="1" t="e">
        <f>IF(OR(ISNA($A32),$AK32&lt;100),NA(),IF($CA32=0,0,FLOOR((CW32-_xlfn.XLOOKUP(_xlfn.AGGREGATE(5,6,$CA$3:$CA1983),$CA$3:$CA$2000,CW$3:CW$2000,1,1))/_xlfn.XLOOKUP($CA32,$CA$3:$CA$2000,$CA$3:$CA$2000,1,1), 1)))</f>
        <v>#N/A</v>
      </c>
      <c r="CZ32" s="1" t="e">
        <f t="shared" si="60"/>
        <v>#N/A</v>
      </c>
      <c r="DA32" s="1" t="e" cm="1">
        <f t="array" ref="DA32">IFERROR(IF(OR(ISNA($A32),$AK32&lt;100,INDEX(International!O$3:O$2000,_xlfn.XMATCH(100,International!O$3:O$2000,1,1)+$CA32)=""),NA(),INDEX(International!O$3:O$2000,_xlfn.XMATCH(100,International!O$3:O$2000,1,1)+$CA32)), NA())</f>
        <v>#N/A</v>
      </c>
      <c r="DB32" s="1" t="e">
        <f t="shared" si="15"/>
        <v>#N/A</v>
      </c>
      <c r="DC32" s="1" t="e">
        <f>IF(OR(ISNA($A32),$AK32&lt;100),NA(),IF($CA32=0,0,FLOOR((DA32-_xlfn.XLOOKUP(_xlfn.AGGREGATE(5,6,$CA$3:$CA1983),$CA$3:$CA$2000,DA$3:DA$2000,1,1))/_xlfn.XLOOKUP($CA32,$CA$3:$CA$2000,$CA$3:$CA$2000,1,1), 1)))</f>
        <v>#N/A</v>
      </c>
      <c r="DD32" s="1" t="e">
        <f t="shared" si="61"/>
        <v>#N/A</v>
      </c>
      <c r="DE32" s="1" t="e" cm="1">
        <f t="array" ref="DE32">IFERROR(IF(OR(ISNA($A32),$AK32&lt;100,INDEX(International!S$3:S$2000,_xlfn.XMATCH(100,International!S$3:S$2000,1,1)+$CA32)=""),NA(),INDEX(International!S$3:S$2000,_xlfn.XMATCH(100,International!S$3:S$2000,1,1)+$CA32)), NA())</f>
        <v>#N/A</v>
      </c>
      <c r="DF32" s="1" t="e">
        <f t="shared" si="16"/>
        <v>#N/A</v>
      </c>
      <c r="DG32" s="1" t="e">
        <f>IF(OR(ISNA($A32),$AK32&lt;100),NA(),IF($CA32=0,0,FLOOR((DE32-_xlfn.XLOOKUP(_xlfn.AGGREGATE(5,6,$CA$3:$CA1983),$CA$3:$CA$2000,DE$3:DE$2000,1,1))/_xlfn.XLOOKUP($CA32,$CA$3:$CA$2000,$CA$3:$CA$2000,1,1), 1)))</f>
        <v>#N/A</v>
      </c>
      <c r="DH32" s="1" t="e">
        <f t="shared" si="62"/>
        <v>#N/A</v>
      </c>
      <c r="DI32" s="1" t="e" cm="1">
        <f t="array" ref="DI32">IFERROR(IF(OR(ISNA($A32),$AK32&lt;100,INDEX(International!W$3:W$2000,_xlfn.XMATCH(100,International!W$3:W$2000,1,1)+$CA32)=""),NA(),INDEX(International!W$3:W$2000,_xlfn.XMATCH(100,International!W$3:W$2000,1,1)+$CA32)), NA())</f>
        <v>#N/A</v>
      </c>
      <c r="DJ32" s="1" t="e">
        <f t="shared" si="17"/>
        <v>#N/A</v>
      </c>
      <c r="DK32" s="1" t="e">
        <f>IF(OR(ISNA($A32),$AK32&lt;100),NA(),IF($CA32=0,0,FLOOR((DI32-_xlfn.XLOOKUP(_xlfn.AGGREGATE(5,6,$CA$3:$CA1983),$CA$3:$CA$2000,DI$3:DI$2000,1,1))/_xlfn.XLOOKUP($CA32,$CA$3:$CA$2000,$CA$3:$CA$2000,1,1), 1)))</f>
        <v>#N/A</v>
      </c>
      <c r="DL32" s="1" t="e">
        <f t="shared" si="63"/>
        <v>#N/A</v>
      </c>
      <c r="DM32" s="1" t="e" cm="1">
        <f t="array" ref="DM32">IFERROR(IF(OR(ISNA($A32),$AK32&lt;100,INDEX(International!AA$3:AA$2000,_xlfn.XMATCH(100,International!AA$3:AA$2000,1,1)+$CA32)=""),NA(),INDEX(International!AA$3:AA$2000,_xlfn.XMATCH(100,International!AA$3:AA$2000,1,1)+$CA32)), NA())</f>
        <v>#N/A</v>
      </c>
      <c r="DN32" s="1" t="e">
        <f t="shared" si="18"/>
        <v>#N/A</v>
      </c>
      <c r="DO32" s="1" t="e">
        <f>IF(OR(ISNA($A32),$AK32&lt;100),NA(),IF($CA32=0,0,FLOOR((DM32-_xlfn.XLOOKUP(_xlfn.AGGREGATE(5,6,$CA$3:$CA1983),$CA$3:$CA$2000,DM$3:DM$2000,1,1))/_xlfn.XLOOKUP($CA32,$CA$3:$CA$2000,$CA$3:$CA$2000,1,1), 1)))</f>
        <v>#N/A</v>
      </c>
      <c r="DP32" s="1" t="e">
        <f t="shared" si="64"/>
        <v>#N/A</v>
      </c>
      <c r="DQ32" s="1" t="e" cm="1">
        <f t="array" ref="DQ32">IFERROR(IF(OR(ISNA($A32),$AK32&lt;100,INDEX(International!AE$3:AE$2000,_xlfn.XMATCH(100,International!AE$3:AE$2000,1,1)+$CA32)=""),NA(),INDEX(International!AE$3:AE$2000,_xlfn.XMATCH(100,International!AE$3:AE$2000,1,1)+$CA32)), NA())</f>
        <v>#N/A</v>
      </c>
      <c r="DR32" s="1" t="e">
        <f t="shared" si="19"/>
        <v>#N/A</v>
      </c>
      <c r="DS32" s="1" t="e">
        <f>IF(OR(ISNA($A32),$AK32&lt;100),NA(),IF($CA32=0,0,FLOOR((DQ32-_xlfn.XLOOKUP(_xlfn.AGGREGATE(5,6,$CA$3:$CA1983),$CA$3:$CA$2000,DQ$3:DQ$2000,1,1))/_xlfn.XLOOKUP($CA32,$CA$3:$CA$2000,$CA$3:$CA$2000,1,1), 1)))</f>
        <v>#N/A</v>
      </c>
      <c r="DT32" s="1" t="e">
        <f t="shared" si="65"/>
        <v>#N/A</v>
      </c>
      <c r="DU32" s="1">
        <f t="shared" si="20"/>
        <v>29</v>
      </c>
      <c r="DV32" s="1" cm="1">
        <f t="array" ref="DV32">IFERROR(IF(ISNA($A32),NA(),INDEX(B$3:B$2000,_xlfn.XMATCH(Configuration!$B$12,B$3:B$2000,1,1)+ROW()-ROW($A$3))-0), NA())</f>
        <v>107</v>
      </c>
      <c r="DW32" s="1" cm="1">
        <f t="array" ref="DW32">IFERROR(IF(ISNA($A32),NA(),INDEX(F$3:F$2000,_xlfn.XMATCH(Configuration!$B$12,F$3:F$2000,1,1)+ROW()-ROW($A$3))-0), NA())</f>
        <v>2854</v>
      </c>
      <c r="DX32" s="1" t="e" cm="1">
        <f t="array" ref="DX32">IFERROR(IF(ISNA($A32),NA(),INDEX(J$3:J$2000,_xlfn.XMATCH(Configuration!$B$12,J$3:J$2000,1,1)+ROW()-ROW($A$3))-0), NA())</f>
        <v>#N/A</v>
      </c>
      <c r="DY32" s="1" cm="1">
        <f t="array" ref="DY32">IFERROR(IF(ISNA($A32),NA(),INDEX(N$3:N$2000,_xlfn.XMATCH(Configuration!$B$12,N$3:N$2000,1,1)+ROW()-ROW($A$3))-0), NA())</f>
        <v>1007</v>
      </c>
      <c r="DZ32" s="1" cm="1">
        <f t="array" ref="DZ32">IFERROR(IF(ISNA($A32),NA(),INDEX(R$3:R$2000,_xlfn.XMATCH(Configuration!$B$12,R$3:R$2000,1,1)+ROW()-ROW($A$3))-0), NA())</f>
        <v>435</v>
      </c>
      <c r="EA32" s="1" cm="1">
        <f t="array" ref="EA32">IFERROR(IF(ISNA($A32),NA(),INDEX(V$3:V$2000,_xlfn.XMATCH(Configuration!$B$12,V$3:V$2000,1,1)+ROW()-ROW($A$3))-0), NA())</f>
        <v>224</v>
      </c>
      <c r="EB32" s="1" cm="1">
        <f t="array" ref="EB32">IFERROR(IF(ISNA($A32),NA(),INDEX(Z$3:Z$2000,_xlfn.XMATCH(Configuration!$B$12,Z$3:Z$2000,1,1)+ROW()-ROW($A$3))-0), NA())</f>
        <v>1301</v>
      </c>
      <c r="EC32" s="1" cm="1">
        <f t="array" ref="EC32">IFERROR(IF(ISNA($A32),NA(),INDEX(AD$3:AD$2000,_xlfn.XMATCH(Configuration!$B$12,AD$3:AD$2000,1,1)+ROW()-ROW($A$3))-0), NA())</f>
        <v>545</v>
      </c>
      <c r="ED32" s="1">
        <f t="shared" si="21"/>
        <v>29</v>
      </c>
      <c r="EE32" s="1" t="e">
        <f t="shared" ca="1" si="66"/>
        <v>#N/A</v>
      </c>
      <c r="EF32" s="1" t="e">
        <f t="shared" ca="1" si="67"/>
        <v>#N/A</v>
      </c>
      <c r="EG32" s="1">
        <f t="shared" ca="1" si="68"/>
        <v>81274</v>
      </c>
      <c r="EH32" s="1">
        <f t="shared" ca="1" si="69"/>
        <v>15220</v>
      </c>
      <c r="EI32" s="1">
        <f t="shared" ca="1" si="70"/>
        <v>5570</v>
      </c>
      <c r="EJ32" s="1">
        <f t="shared" ca="1" si="71"/>
        <v>2850</v>
      </c>
      <c r="EK32" s="1">
        <f t="shared" ca="1" si="72"/>
        <v>1766</v>
      </c>
      <c r="EL32" s="1" cm="1">
        <f t="array" aca="1" ref="EL32" ca="1">IFERROR(IF(ISNA($ED32),NA(),IF(FLOOR((2^(($ED32+LOOKUP(2, 1/(ISNA(EP$3:EP$2000)+ISBLANK(EP$3:EP$300)-1),EP$3:EP$2000)*LOG(100)/LOG(2))/LOOKUP(2, 1/(ISNA(EP$3:EP$2000)+ISBLANK(EP$3:EP$300)-1),EP$3:EP$2000))),2)&gt;_xlfn.AGGREGATE(4,6,$EN$3:$GC$2000)+2000,NA(),FLOOR((2^(($ED32+LOOKUP(2, 1/(ISNA(EP$3:EP$2000)+ISBLANK(EP$3:EP$300)-1),EP$3:EP$2000)*LOG(100)/LOG(2))/LOOKUP(2, 1/(ISNA(EP$3:EP$2000)+ISBLANK(EP$3:EP$300)-1),EP$3:EP$2000))),2))),NA())</f>
        <v>478</v>
      </c>
      <c r="EM32" s="1" cm="1">
        <f t="array" ref="EM32">IF(ISNA($ED32),NA(),FLOOR(EN$3+(LOOKUP(2, 1/(ISNA(EN$3:EN$2000)+ISBLANK(EN$3:EN$300)-1),EN$3:EN$2000)-EN$3)/LOOKUP(2, 1/(ISNA(EN$3:EN$2000)+ISBLANK(EN$3:EN$300)-1),ED$3:ED$2000)*ED32, 1))</f>
        <v>2698</v>
      </c>
      <c r="EN32" s="1" cm="1">
        <f t="array" ref="EN32">IFERROR(IF(ISNA($A32),NA(),INDEX(AK$3:AK$2000,_xlfn.XMATCH(100,AK$3:AK$2000,1,1)+ROW()-ROW($A$3))-0), NA())</f>
        <v>6024</v>
      </c>
      <c r="EO32" s="1" cm="1">
        <f t="array" aca="1" ref="EO32" ca="1">IFERROR(IF(ISNA($A32),NA(),INDEX(BD$3:BD$2000,_xlfn.XMATCH(100,AK$3:AK$2000,1,1)+ROW()-ROW($A$3))-0), NA())</f>
        <v>165.71428571428572</v>
      </c>
      <c r="EP32" s="1">
        <f t="shared" si="73"/>
        <v>4.9047382582503367</v>
      </c>
      <c r="EQ32" s="1">
        <f t="shared" si="74"/>
        <v>203</v>
      </c>
      <c r="ER32" s="1">
        <f t="shared" si="75"/>
        <v>39.419254683724013</v>
      </c>
      <c r="ES32" s="1" cm="1">
        <f t="array" ref="ES32">IFERROR(IF(OR(ISNA($A32),INDEX(International!C$3:C$2000,_xlfn.XMATCH(100,International!C$3:C$2000,1,1)+ROW()-ROW($A$3))=""),NA(),INDEX(International!C$3:C$2000,_xlfn.XMATCH(100,International!C$3:C$2000,1,1)+ROW()-ROW($A$3))), NA())</f>
        <v>18431</v>
      </c>
      <c r="ET32" s="1" cm="1">
        <f t="array" aca="1" ref="ET32" ca="1">IFERROR(IF(ISNA($A32),NA(),INDEX(International!E$3:E$2000,_xlfn.XMATCH(100,International!C$3:C$2000,1,1)+ROW()-ROW($A$3))-0), NA())</f>
        <v>1328.1428571428571</v>
      </c>
      <c r="EU32" s="1">
        <f t="shared" si="76"/>
        <v>3.8533133748051598</v>
      </c>
      <c r="EV32" s="1">
        <f t="shared" si="77"/>
        <v>631</v>
      </c>
      <c r="EW32" s="1">
        <f t="shared" si="78"/>
        <v>7.3393601410390321</v>
      </c>
      <c r="EX32" s="1" cm="1">
        <f t="array" ref="EX32">IFERROR(IF(OR(ISNA($A32),INDEX(International!G$3:G$2000,_xlfn.XMATCH(100,International!G$3:G$2000,1,1)+ROW()-ROW($A$3))=""),NA(),INDEX(International!G$3:G$2000,_xlfn.XMATCH(100,International!G$3:G$2000,1,1)+ROW()-ROW($A$3))-0), NA())</f>
        <v>5402</v>
      </c>
      <c r="EY32" s="1" cm="1">
        <f t="array" aca="1" ref="EY32" ca="1">IFERROR(IF(ISNA($A32),NA(),INDEX(International!I$3:I$2000,_xlfn.XMATCH(100,International!G$3:G$2000,1,1)+ROW()-ROW($A$3))-0), NA())</f>
        <v>327.85714285714283</v>
      </c>
      <c r="EZ32" s="1">
        <f t="shared" si="79"/>
        <v>5.0387271926544717</v>
      </c>
      <c r="FA32" s="1">
        <f t="shared" si="80"/>
        <v>177</v>
      </c>
      <c r="FB32" s="1">
        <f t="shared" si="81"/>
        <v>10.96210378943063</v>
      </c>
      <c r="FC32" s="1" cm="1">
        <f t="array" ref="FC32">IFERROR(IF(OR(ISNA($A32),INDEX(International!K$3:K$2000,_xlfn.XMATCH(100,International!K$3:K$2000,1,1)+ROW()-ROW($A$3))=""),NA(),INDEX(International!K$3:K$2000,_xlfn.XMATCH(100,International!K$3:K$2000,1,1)+ROW()-ROW($A$3))), NA())</f>
        <v>40174</v>
      </c>
      <c r="FD32" s="1" cm="1">
        <f t="array" aca="1" ref="FD32" ca="1">IFERROR(IF(ISNA($A32),NA(),INDEX(International!M$3:M$2000,_xlfn.XMATCH(100,International!K$3:K$2000,1,1)+ROW()-ROW($A$3))-0), NA())</f>
        <v>3450.8571428571427</v>
      </c>
      <c r="FE32" s="1">
        <f t="shared" si="82"/>
        <v>3.3525553043682526</v>
      </c>
      <c r="FF32" s="1">
        <f t="shared" si="83"/>
        <v>1381</v>
      </c>
      <c r="FG32" s="1">
        <f t="shared" si="84"/>
        <v>10.363874703617929</v>
      </c>
      <c r="FH32" s="1" cm="1">
        <f t="array" ref="FH32">IFERROR(IF(OR(ISNA($A32),INDEX(International!O$3:O$2000,_xlfn.XMATCH(100,International!O$3:O$2000,1,1)+ROW()-ROW($A$3))=""),NA(),INDEX(International!O$3:O$2000,_xlfn.XMATCH(100,International!O$3:O$2000,1,1)+ROW()-ROW($A$3))-0), NA())</f>
        <v>63927</v>
      </c>
      <c r="FI32" s="1" cm="1">
        <f t="array" aca="1" ref="FI32" ca="1">IFERROR(IF(ISNA($A32),NA(),INDEX(International!Q$3:Q$2000,_xlfn.XMATCH(100,International!O$3:O$2000,1,1)+ROW()-ROW($A$3))-0), NA())</f>
        <v>5135.2857142857147</v>
      </c>
      <c r="FJ32" s="1">
        <f t="shared" si="85"/>
        <v>3.1114939764367078</v>
      </c>
      <c r="FK32" s="1">
        <f t="shared" si="86"/>
        <v>2199</v>
      </c>
      <c r="FL32" s="1">
        <f t="shared" si="87"/>
        <v>8.901553751453795</v>
      </c>
      <c r="FM32" s="1" cm="1">
        <f t="array" ref="FM32">IFERROR(IF(OR(ISNA($A32),INDEX(International!S$3:S$2000,_xlfn.XMATCH(100,International!S$3:S$2000,1,1)+ROW()-ROW($A$3))=""),NA(),INDEX(International!S$3:S$2000,_xlfn.XMATCH(100,International!S$3:S$2000,1,1)+ROW()-ROW($A$3))-0), NA())</f>
        <v>8652</v>
      </c>
      <c r="FN32" s="1" cm="1">
        <f t="array" aca="1" ref="FN32" ca="1">IFERROR(IF(ISNA($A32),NA(),INDEX(International!U$3:U$2000,_xlfn.XMATCH(100,International!S$3:S$2000,1,1)+ROW()-ROW($A$3))-0), NA())</f>
        <v>96.142857142857139</v>
      </c>
      <c r="FO32" s="1">
        <f t="shared" si="88"/>
        <v>4.5066312871385446</v>
      </c>
      <c r="FP32" s="1">
        <f t="shared" si="89"/>
        <v>294</v>
      </c>
      <c r="FQ32" s="1">
        <f t="shared" si="90"/>
        <v>68.585134668867255</v>
      </c>
      <c r="FR32" s="1" cm="1">
        <f t="array" ref="FR32">IFERROR(IF(OR(ISNA($A32),INDEX(International!W$3:W$2000,_xlfn.XMATCH(100,International!W$3:W$2000,1,1)+ROW()-ROW($A$3))=""),NA(),INDEX(International!W$3:W$2000,_xlfn.XMATCH(100,International!W$3:W$2000,1,1)+ROW()-ROW($A$3))-0), NA())</f>
        <v>844</v>
      </c>
      <c r="FS32" s="1" cm="1">
        <f t="array" aca="1" ref="FS32" ca="1">IFERROR(IF(ISNA($A32),NA(),INDEX(International!Y$3:Y$2000,_xlfn.XMATCH(100,International!W$3:W$2000,1,1)+ROW()-ROW($A$3))-0), NA())</f>
        <v>55.571428571428569</v>
      </c>
      <c r="FT32" s="1">
        <f t="shared" si="91"/>
        <v>9.4240201407755304</v>
      </c>
      <c r="FU32" s="1">
        <f t="shared" si="92"/>
        <v>25</v>
      </c>
      <c r="FV32" s="1">
        <f t="shared" si="93"/>
        <v>13.579435755626573</v>
      </c>
      <c r="FW32" s="1" cm="1">
        <f t="array" ref="FW32">IFERROR(IF(OR(ISNA($A32),INDEX(International!AA$3:AA$2000,_xlfn.XMATCH(100,International!AA$3:AA$2000,1,1)+ROW()-ROW($A$3))=""),NA(),INDEX(International!AA$3:AA$2000,_xlfn.XMATCH(100,International!AA$3:AA$2000,1,1)+ROW()-ROW($A$3))-0), NA())</f>
        <v>38168</v>
      </c>
      <c r="FX32" s="1" cm="1">
        <f t="array" aca="1" ref="FX32" ca="1">IFERROR(IF(ISNA($A32),NA(),INDEX(International!AC$3:AC$2000,_xlfn.XMATCH(100,International!AA$3:AA$2000,1,1)+ROW()-ROW($A$3))-0), NA())</f>
        <v>3375</v>
      </c>
      <c r="FY32" s="1">
        <f t="shared" si="94"/>
        <v>3.381443192901695</v>
      </c>
      <c r="FZ32" s="1">
        <f t="shared" si="95"/>
        <v>1312</v>
      </c>
      <c r="GA32" s="1">
        <f t="shared" si="96"/>
        <v>5.5914455912323495</v>
      </c>
      <c r="GB32" s="1" cm="1">
        <f t="array" ref="GB32">IFERROR(IF(OR(ISNA($A32),INDEX(International!AE$3:AE$2000,_xlfn.XMATCH(100,International!AE$3:AE$2000,1,1)+ROW()-ROW($A$3))=""),NA(),INDEX(International!AE$3:AE$2000,_xlfn.XMATCH(100,International!AE$3:AE$2000,1,1)+ROW()-ROW($A$3))-0), NA())</f>
        <v>213602</v>
      </c>
      <c r="GC32" s="1" cm="1">
        <f t="array" aca="1" ref="GC32" ca="1">IFERROR(IF(ISNA($A32),NA(),INDEX(International!AG$3:AG$2000,_xlfn.XMATCH(100,International!AE$3:AE$2000,1,1)+ROW()-ROW($A$3))-0), NA())</f>
        <v>21108.285714285714</v>
      </c>
      <c r="GD32" s="1">
        <f t="shared" si="97"/>
        <v>2.6218933023510735</v>
      </c>
      <c r="GE32" s="1">
        <f t="shared" si="98"/>
        <v>7361</v>
      </c>
      <c r="GF32" s="1">
        <f t="shared" si="99"/>
        <v>5.4682702847043183</v>
      </c>
    </row>
    <row r="33" spans="1:188" x14ac:dyDescent="0.2">
      <c r="A33" s="4">
        <f>IF(OR(Daily!$A33="",Daily!$B33="*"),NA(),Daily!A33)</f>
        <v>43884</v>
      </c>
      <c r="B33" s="1">
        <f>IF(_xlfn.IFNA($A33,"")="","",Daily!C33+IF(ROW()&gt;ROW($A$3),B32,0))</f>
        <v>0</v>
      </c>
      <c r="C33" s="1">
        <f>IF(_xlfn.IFNA($A33,"")="","",Daily!D33+IF(ROW()&gt;ROW($A$3),C32,0))</f>
        <v>0</v>
      </c>
      <c r="D33" s="1">
        <f>IF(_xlfn.IFNA($A33,"")="","",Daily!E33+IF(ROW()&gt;ROW($A$3),D32,0))</f>
        <v>0</v>
      </c>
      <c r="E33" s="1">
        <f t="shared" si="22"/>
        <v>0</v>
      </c>
      <c r="F33" s="1">
        <f>IF(_xlfn.IFNA($A33,"")="","",Daily!F33+IF(ROW()&gt;ROW($A$3),F32,0))</f>
        <v>4</v>
      </c>
      <c r="G33" s="1">
        <f>IF(_xlfn.IFNA($A33,"")="","",Daily!G33+IF(ROW()&gt;ROW($A$3),G32,0))</f>
        <v>4</v>
      </c>
      <c r="H33" s="1">
        <f>IF(_xlfn.IFNA($A33,"")="","",Daily!H33+IF(ROW()&gt;ROW($A$3),H32,0))</f>
        <v>2</v>
      </c>
      <c r="I33" s="1">
        <f t="shared" si="23"/>
        <v>-2</v>
      </c>
      <c r="J33" s="1">
        <f>IF(_xlfn.IFNA($A33,"")="","",Daily!I33+IF(ROW()&gt;ROW($A$3),J32,0))</f>
        <v>1</v>
      </c>
      <c r="K33" s="1">
        <f>IF(_xlfn.IFNA($A33,"")="","",Daily!J33+IF(ROW()&gt;ROW($A$3),K32,0))</f>
        <v>0</v>
      </c>
      <c r="L33" s="1">
        <f>IF(_xlfn.IFNA($A33,"")="","",Daily!K33+IF(ROW()&gt;ROW($A$3),L32,0))</f>
        <v>0</v>
      </c>
      <c r="M33" s="1">
        <f t="shared" si="24"/>
        <v>1</v>
      </c>
      <c r="N33" s="1">
        <f>IF(_xlfn.IFNA($A33,"")="","",Daily!L33+IF(ROW()&gt;ROW($A$3),N32,0))</f>
        <v>8</v>
      </c>
      <c r="O33" s="1">
        <f>IF(_xlfn.IFNA($A33,"")="","",Daily!M33+IF(ROW()&gt;ROW($A$3),O32,0))</f>
        <v>0</v>
      </c>
      <c r="P33" s="1">
        <f>IF(_xlfn.IFNA($A33,"")="","",Daily!N33+IF(ROW()&gt;ROW($A$3),P32,0))</f>
        <v>0</v>
      </c>
      <c r="Q33" s="1">
        <f t="shared" si="25"/>
        <v>8</v>
      </c>
      <c r="R33" s="1">
        <f>IF(_xlfn.IFNA($A33,"")="","",Daily!O33+IF(ROW()&gt;ROW($A$3),R32,0))</f>
        <v>3</v>
      </c>
      <c r="S33" s="1">
        <f>IF(_xlfn.IFNA($A33,"")="","",Daily!P33+IF(ROW()&gt;ROW($A$3),S32,0))</f>
        <v>2</v>
      </c>
      <c r="T33" s="1">
        <f>IF(_xlfn.IFNA($A33,"")="","",Daily!Q33+IF(ROW()&gt;ROW($A$3),T32,0))</f>
        <v>0</v>
      </c>
      <c r="U33" s="1">
        <f t="shared" si="26"/>
        <v>1</v>
      </c>
      <c r="V33" s="1">
        <f>IF(_xlfn.IFNA($A33,"")="","",Daily!R33+IF(ROW()&gt;ROW($A$3),V32,0))</f>
        <v>0</v>
      </c>
      <c r="W33" s="1">
        <f>IF(_xlfn.IFNA($A33,"")="","",Daily!S33+IF(ROW()&gt;ROW($A$3),W32,0))</f>
        <v>0</v>
      </c>
      <c r="X33" s="1">
        <f>IF(_xlfn.IFNA($A33,"")="","",Daily!T33+IF(ROW()&gt;ROW($A$3),X32,0))</f>
        <v>0</v>
      </c>
      <c r="Y33" s="1">
        <f t="shared" si="27"/>
        <v>0</v>
      </c>
      <c r="Z33" s="1">
        <f>IF(_xlfn.IFNA($A33,"")="","",Daily!U33+IF(ROW()&gt;ROW($A$3),Z32,0))</f>
        <v>7</v>
      </c>
      <c r="AA33" s="1">
        <f>IF(_xlfn.IFNA($A33,"")="","",Daily!V33+IF(ROW()&gt;ROW($A$3),AA32,0))</f>
        <v>0</v>
      </c>
      <c r="AB33" s="1">
        <f>IF(_xlfn.IFNA($A33,"")="","",Daily!W33+IF(ROW()&gt;ROW($A$3),AB32,0))</f>
        <v>0</v>
      </c>
      <c r="AC33" s="1">
        <f t="shared" si="28"/>
        <v>7</v>
      </c>
      <c r="AD33" s="1">
        <f>IF(_xlfn.IFNA($A33,"")="","",Daily!X33+IF(ROW()&gt;ROW($A$3),AD32,0))</f>
        <v>1</v>
      </c>
      <c r="AE33" s="1">
        <f>IF(_xlfn.IFNA($A33,"")="","",Daily!Y33+IF(ROW()&gt;ROW($A$3),AE32,0))</f>
        <v>0</v>
      </c>
      <c r="AF33" s="1">
        <f>IF(_xlfn.IFNA($A33,"")="","",Daily!Z33+IF(ROW()&gt;ROW($A$3),AF32,0))</f>
        <v>0</v>
      </c>
      <c r="AG33" s="1">
        <f t="shared" si="29"/>
        <v>1</v>
      </c>
      <c r="AH33" s="1">
        <f>IF(_xlfn.IFNA($A33,"")="","",Daily!C33+Daily!F33+Daily!I33+Daily!O33+Daily!L33+Daily!R33+Daily!X33+Daily!U33)</f>
        <v>0</v>
      </c>
      <c r="AI33" s="1">
        <f>IF(_xlfn.IFNA($A33,"")="","",Daily!D33+Daily!G33+Daily!J33+Daily!P33+Daily!M33+Daily!S33+Daily!Y33+Daily!V33+Daily!AA33)</f>
        <v>0</v>
      </c>
      <c r="AJ33" s="1">
        <f>IF(_xlfn.IFNA($A33,"")="","",Daily!E33+Daily!H33+Daily!K33+Daily!Q33+Daily!N33+Daily!T33+Daily!Z33+Daily!W33)</f>
        <v>0</v>
      </c>
      <c r="AK33" s="1">
        <f t="shared" si="30"/>
        <v>24</v>
      </c>
      <c r="AL33" s="1">
        <f t="shared" si="31"/>
        <v>6</v>
      </c>
      <c r="AM33" s="1">
        <f t="shared" si="32"/>
        <v>2</v>
      </c>
      <c r="AN33" s="7">
        <f t="shared" si="33"/>
        <v>0</v>
      </c>
      <c r="AO33" s="1">
        <f t="shared" si="34"/>
        <v>16</v>
      </c>
      <c r="AP33" s="1">
        <f t="shared" si="35"/>
        <v>20</v>
      </c>
      <c r="AQ33" s="1">
        <f t="shared" si="36"/>
        <v>2</v>
      </c>
      <c r="AR33" s="1">
        <f t="shared" si="37"/>
        <v>0</v>
      </c>
      <c r="AS33" s="1">
        <f t="shared" si="38"/>
        <v>18</v>
      </c>
      <c r="AT33" s="10">
        <f t="shared" si="39"/>
        <v>0.25</v>
      </c>
      <c r="AU33" s="10">
        <f t="shared" si="40"/>
        <v>0.75</v>
      </c>
      <c r="AV33" s="10">
        <f t="shared" si="41"/>
        <v>0</v>
      </c>
      <c r="AW33" s="10">
        <f t="shared" si="42"/>
        <v>0.16666666666666666</v>
      </c>
      <c r="AX33" s="10">
        <f t="shared" si="43"/>
        <v>4.1666666666666664E-2</v>
      </c>
      <c r="AY33" s="10">
        <f t="shared" si="44"/>
        <v>0.33333333333333331</v>
      </c>
      <c r="AZ33" s="10">
        <f t="shared" si="45"/>
        <v>0.125</v>
      </c>
      <c r="BA33" s="10">
        <f t="shared" si="46"/>
        <v>0</v>
      </c>
      <c r="BB33" s="10">
        <f t="shared" si="47"/>
        <v>0.29166666666666669</v>
      </c>
      <c r="BC33" s="10">
        <f t="shared" si="48"/>
        <v>4.1666666666666664E-2</v>
      </c>
      <c r="BD33" s="8">
        <f t="shared" ca="1" si="49"/>
        <v>1.1428571428571428</v>
      </c>
      <c r="BE33" s="9">
        <f t="shared" ca="1" si="50"/>
        <v>8</v>
      </c>
      <c r="BF33" s="10">
        <f t="shared" si="51"/>
        <v>0</v>
      </c>
      <c r="BG33" s="10">
        <f t="shared" si="52"/>
        <v>-1</v>
      </c>
      <c r="BH33" s="1">
        <f t="shared" si="53"/>
        <v>10</v>
      </c>
      <c r="BI33" s="1">
        <f t="shared" si="54"/>
        <v>20</v>
      </c>
      <c r="BJ33" s="8">
        <f>IF(_xlfn.IFNA($A33,"")="","",AK33/(Configuration!$B$1/1000000))</f>
        <v>0.94621180162669583</v>
      </c>
      <c r="BK33" s="1">
        <f>IF(OR(_xlfn.IFNA($A33,"")="", ROW()&lt;=ROW($A$3),MAX(International!$C$3:$C$2000)&lt;$AK33),"",$A33-_xlfn.XLOOKUP($AK33,International!$C$3:$C$2000,International!$A$3:$A$2000,NA(),1,1))</f>
        <v>-11</v>
      </c>
      <c r="BL33" s="1">
        <f>IF(OR(_xlfn.IFNA($A33,"")="", ROW()&lt;=ROW($A$3),MAX(International!$D$3:$D$2000)&lt;$BJ33),"",$A33-_xlfn.XLOOKUP($BJ33,International!$D$3:$D$2000,International!$A$3:$A$2000,NA(),1,1))</f>
        <v>-9</v>
      </c>
      <c r="BM33" s="1">
        <f>IF(OR(_xlfn.IFNA($A33,"")="", ROW()&lt;=ROW($A$3),MAX(International!$G$3:$G$2000)&lt;$AK33),"",$A33-_xlfn.XLOOKUP($AK33,International!$G$3:$G$2000,International!$A$3:$A$2000,NA(),1,1))</f>
        <v>-14</v>
      </c>
      <c r="BN33" s="1">
        <f>IF(OR(_xlfn.IFNA($A33,"")="", ROW()&lt;=ROW($A$3),MAX(International!$H$3:$H$2000)&lt;$BJ33),"",$A33-_xlfn.XLOOKUP($BJ33,International!$H$3:$H$2000,International!$A$3:$A$2000,NA(),1,1))</f>
        <v>-9</v>
      </c>
      <c r="BO33" s="1">
        <f>IF(OR(_xlfn.IFNA($A33,"")="", ROW()&lt;=ROW($A$3),MAX(International!$K$3:$K$2000)&lt;$AK33),"",$A33-_xlfn.XLOOKUP($AK33,International!$K$3:$K$2000,International!$A$3:$A$2000,NA(),1,1))</f>
        <v>-4</v>
      </c>
      <c r="BP33" s="1">
        <f>IF(OR(_xlfn.IFNA($A33,"")="", ROW()&lt;=ROW($A$3),MAX(International!$L$3:$L$2000)&lt;$BJ33),"",$A33-_xlfn.XLOOKUP($BJ33,International!$L$3:$L$2000,International!$A$3:$A$2000,NA(),1,1))</f>
        <v>-6</v>
      </c>
      <c r="BQ33" s="1">
        <f>IF(OR(_xlfn.IFNA($A33,"")="", ROW()&lt;=ROW($A$3),MAX(International!$O$3:$O$2000)&lt;$AK33),"",$A33-_xlfn.XLOOKUP($AK33,International!$O$3:$O$2000,International!$A$3:$A$2000,NA(),1,1))</f>
        <v>1</v>
      </c>
      <c r="BR33" s="1">
        <f>IF(OR(_xlfn.IFNA($A33,"")="", ROW()&lt;=ROW($A$3),MAX(International!$P$3:$P$2000)&lt;$BJ33),"",$A33-_xlfn.XLOOKUP($BJ33,International!$P$3:$P$2000,International!$A$3:$A$2000,NA(),1,1))</f>
        <v>1</v>
      </c>
      <c r="BS33" s="1">
        <f>IF(OR(_xlfn.IFNA($A33,"")="", ROW()&lt;=ROW($A$3),MAX(International!$S$3:$S$2000)&lt;$AK33),"",$A33-_xlfn.XLOOKUP($AK33,International!$S$3:$S$2000,International!$A$3:$A$2000,NA(),1,1))</f>
        <v>16</v>
      </c>
      <c r="BT33" s="1">
        <f>IF(OR(_xlfn.IFNA($A33,"")="", ROW()&lt;=ROW($A$3),MAX(International!$T$3:$T$2000)&lt;$BJ33),"",$A33-_xlfn.XLOOKUP($BJ33,International!$T$3:$T$2000,International!$A$3:$A$2000,NA(),1,1))</f>
        <v>3</v>
      </c>
      <c r="BU33" s="1">
        <f>IF(OR(_xlfn.IFNA($A33,"")="", ROW()&lt;=ROW($A$3),MAX(International!$W$3:$W$2000)&lt;$AK33),"",$A33-_xlfn.XLOOKUP($AK33,International!$W$3:$W$2000,International!$A$3:$A$2000,NA(),1,1))</f>
        <v>19</v>
      </c>
      <c r="BV33" s="1">
        <f>IF(OR(_xlfn.IFNA($A33,"")="", ROW()&lt;=ROW($A$3),MAX(International!$X$3:$X$2000)&lt;$BJ33),"",$A33-_xlfn.XLOOKUP($BJ33,International!$X$3:$X$2000,International!$A$3:$A$2000,NA(),1,1))</f>
        <v>26</v>
      </c>
      <c r="BW33" s="1">
        <f>IF(OR(_xlfn.IFNA($A33,"")="", ROW()&lt;=ROW($A$3),MAX(International!$AA$3:$AA$2000)&lt;$AK33),"",$A33-_xlfn.XLOOKUP($AK33,International!$AA$3:$AA$2000,International!$A$3:$A$2000,NA(),1,1))</f>
        <v>-7</v>
      </c>
      <c r="BX33" s="1">
        <f>IF(OR(_xlfn.IFNA($A33,"")="", ROW()&lt;=ROW($A$3),MAX(International!$AB$3:$AB$2000)&lt;$BJ33),"",$A33-_xlfn.XLOOKUP($BJ33,International!$AB$3:$AB$2000,International!$A$3:$A$2000,NA(),1,1))</f>
        <v>-10</v>
      </c>
      <c r="BY33" s="1">
        <f>IF(OR(_xlfn.IFNA($A33,"")="", ROW()&lt;=ROW($A$3),MAX(International!$AE$3:$AE$2000)&lt;$AK33),"",$A33-_xlfn.XLOOKUP($AK33,International!$AE$3:$AE$2000,International!$A$3:$A$2000,NA(),1,1))</f>
        <v>-1</v>
      </c>
      <c r="BZ33" s="1">
        <f>IF(OR(_xlfn.IFNA($A33,"")="", ROW()&lt;=ROW($A$3),MAX(International!$AF$3:$AF$2000)&lt;$BJ33),"",$A33-_xlfn.XLOOKUP($BJ33,International!$AF$3:$AF$2000,International!$A$3:$A$2000,NA(),1,1))</f>
        <v>-13</v>
      </c>
      <c r="CA33" s="1" t="e">
        <f t="shared" si="55"/>
        <v>#N/A</v>
      </c>
      <c r="CB33" s="1" t="e">
        <f t="shared" si="0"/>
        <v>#N/A</v>
      </c>
      <c r="CC33" s="1" t="e">
        <f t="shared" si="1"/>
        <v>#N/A</v>
      </c>
      <c r="CD33" s="1" t="e">
        <f t="shared" si="2"/>
        <v>#N/A</v>
      </c>
      <c r="CE33" s="1" t="e">
        <f t="shared" si="3"/>
        <v>#N/A</v>
      </c>
      <c r="CF33" s="1" t="e">
        <f t="shared" si="4"/>
        <v>#N/A</v>
      </c>
      <c r="CG33" s="1" t="e">
        <f t="shared" si="5"/>
        <v>#N/A</v>
      </c>
      <c r="CH33" s="1" t="e">
        <f t="shared" si="6"/>
        <v>#N/A</v>
      </c>
      <c r="CI33" s="1" t="e">
        <f t="shared" si="7"/>
        <v>#N/A</v>
      </c>
      <c r="CJ33" s="1" t="e">
        <f t="shared" si="8"/>
        <v>#N/A</v>
      </c>
      <c r="CK33" s="1" t="e">
        <f t="shared" si="56"/>
        <v>#N/A</v>
      </c>
      <c r="CL33" s="1" t="e">
        <f t="shared" si="9"/>
        <v>#N/A</v>
      </c>
      <c r="CM33" s="1" t="e">
        <f>IF(OR(ISNA($A33),$AK33&lt;100),NA(),IF($CA33=0,0,FLOOR((CK33-_xlfn.XLOOKUP(_xlfn.AGGREGATE(5,6,$CA$3:$CA1984),$CA$3:$CA$2000,CK$3:CK$2000,1,1))/_xlfn.XLOOKUP($CA33,$CA$3:$CA$2000,$CA$3:$CA$2000,1,1), 1)))</f>
        <v>#N/A</v>
      </c>
      <c r="CN33" s="1" t="e">
        <f t="shared" si="57"/>
        <v>#N/A</v>
      </c>
      <c r="CO33" s="1" t="e" cm="1">
        <f t="array" ref="CO33">IFERROR(IF(OR(ISNA($A33),$AK33&lt;100,INDEX(International!C$3:C$2000,_xlfn.XMATCH(100,International!C$3:C$2000,1,1)+$CA33)=""),NA(),INDEX(International!C$3:C$2000,_xlfn.XMATCH(100,International!C$3:C$2000,1,1)+$CA33)), NA())</f>
        <v>#N/A</v>
      </c>
      <c r="CP33" s="1" t="e">
        <f t="shared" si="11"/>
        <v>#N/A</v>
      </c>
      <c r="CQ33" s="1" t="e">
        <f>IF(OR(ISNA($A33),$AK33&lt;100),NA(),IF($CA33=0,0,FLOOR((CO33-_xlfn.XLOOKUP(_xlfn.AGGREGATE(5,6,$CA$3:$CA1984),$CA$3:$CA$2000,CO$3:CO$2000,1,1))/_xlfn.XLOOKUP($CA33,$CA$3:$CA$2000,$CA$3:$CA$2000,1,1), 1)))</f>
        <v>#N/A</v>
      </c>
      <c r="CR33" s="1" t="e">
        <f t="shared" si="58"/>
        <v>#N/A</v>
      </c>
      <c r="CS33" s="1" t="e" cm="1">
        <f t="array" ref="CS33">IFERROR(IF(OR(ISNA($A33),$AK33&lt;100,INDEX(International!G$3:G$2000,_xlfn.XMATCH(100,International!G$3:G$2000,1,1)+$CA33)=""),NA(),INDEX(International!G$3:G$2000,_xlfn.XMATCH(100,International!G$3:G$2000,1,1)+$CA33)), NA())</f>
        <v>#N/A</v>
      </c>
      <c r="CT33" s="1" t="e">
        <f t="shared" si="13"/>
        <v>#N/A</v>
      </c>
      <c r="CU33" s="1" t="e">
        <f>IF(OR(ISNA($A33),$AK33&lt;100),NA(),IF($CA33=0,0,FLOOR((CS33-_xlfn.XLOOKUP(_xlfn.AGGREGATE(5,6,$CA$3:$CA1984),$CA$3:$CA$2000,CS$3:CS$2000,1,1))/_xlfn.XLOOKUP($CA33,$CA$3:$CA$2000,$CA$3:$CA$2000,1,1), 1)))</f>
        <v>#N/A</v>
      </c>
      <c r="CV33" s="1" t="e">
        <f t="shared" si="59"/>
        <v>#N/A</v>
      </c>
      <c r="CW33" s="1" t="e" cm="1">
        <f t="array" ref="CW33">IFERROR(IF(OR(ISNA($A33),$AK33&lt;100,INDEX(International!K$3:K$2000,_xlfn.XMATCH(100,International!K$3:K$2000,1,1)+$CA33)=""),NA(),INDEX(International!K$3:K$2000,_xlfn.XMATCH(100,International!K$3:K$2000,1,1)+$CA33)), NA())</f>
        <v>#N/A</v>
      </c>
      <c r="CX33" s="1" t="e">
        <f t="shared" si="14"/>
        <v>#N/A</v>
      </c>
      <c r="CY33" s="1" t="e">
        <f>IF(OR(ISNA($A33),$AK33&lt;100),NA(),IF($CA33=0,0,FLOOR((CW33-_xlfn.XLOOKUP(_xlfn.AGGREGATE(5,6,$CA$3:$CA1984),$CA$3:$CA$2000,CW$3:CW$2000,1,1))/_xlfn.XLOOKUP($CA33,$CA$3:$CA$2000,$CA$3:$CA$2000,1,1), 1)))</f>
        <v>#N/A</v>
      </c>
      <c r="CZ33" s="1" t="e">
        <f t="shared" si="60"/>
        <v>#N/A</v>
      </c>
      <c r="DA33" s="1" t="e" cm="1">
        <f t="array" ref="DA33">IFERROR(IF(OR(ISNA($A33),$AK33&lt;100,INDEX(International!O$3:O$2000,_xlfn.XMATCH(100,International!O$3:O$2000,1,1)+$CA33)=""),NA(),INDEX(International!O$3:O$2000,_xlfn.XMATCH(100,International!O$3:O$2000,1,1)+$CA33)), NA())</f>
        <v>#N/A</v>
      </c>
      <c r="DB33" s="1" t="e">
        <f t="shared" si="15"/>
        <v>#N/A</v>
      </c>
      <c r="DC33" s="1" t="e">
        <f>IF(OR(ISNA($A33),$AK33&lt;100),NA(),IF($CA33=0,0,FLOOR((DA33-_xlfn.XLOOKUP(_xlfn.AGGREGATE(5,6,$CA$3:$CA1984),$CA$3:$CA$2000,DA$3:DA$2000,1,1))/_xlfn.XLOOKUP($CA33,$CA$3:$CA$2000,$CA$3:$CA$2000,1,1), 1)))</f>
        <v>#N/A</v>
      </c>
      <c r="DD33" s="1" t="e">
        <f t="shared" si="61"/>
        <v>#N/A</v>
      </c>
      <c r="DE33" s="1" t="e" cm="1">
        <f t="array" ref="DE33">IFERROR(IF(OR(ISNA($A33),$AK33&lt;100,INDEX(International!S$3:S$2000,_xlfn.XMATCH(100,International!S$3:S$2000,1,1)+$CA33)=""),NA(),INDEX(International!S$3:S$2000,_xlfn.XMATCH(100,International!S$3:S$2000,1,1)+$CA33)), NA())</f>
        <v>#N/A</v>
      </c>
      <c r="DF33" s="1" t="e">
        <f t="shared" si="16"/>
        <v>#N/A</v>
      </c>
      <c r="DG33" s="1" t="e">
        <f>IF(OR(ISNA($A33),$AK33&lt;100),NA(),IF($CA33=0,0,FLOOR((DE33-_xlfn.XLOOKUP(_xlfn.AGGREGATE(5,6,$CA$3:$CA1984),$CA$3:$CA$2000,DE$3:DE$2000,1,1))/_xlfn.XLOOKUP($CA33,$CA$3:$CA$2000,$CA$3:$CA$2000,1,1), 1)))</f>
        <v>#N/A</v>
      </c>
      <c r="DH33" s="1" t="e">
        <f t="shared" si="62"/>
        <v>#N/A</v>
      </c>
      <c r="DI33" s="1" t="e" cm="1">
        <f t="array" ref="DI33">IFERROR(IF(OR(ISNA($A33),$AK33&lt;100,INDEX(International!W$3:W$2000,_xlfn.XMATCH(100,International!W$3:W$2000,1,1)+$CA33)=""),NA(),INDEX(International!W$3:W$2000,_xlfn.XMATCH(100,International!W$3:W$2000,1,1)+$CA33)), NA())</f>
        <v>#N/A</v>
      </c>
      <c r="DJ33" s="1" t="e">
        <f t="shared" si="17"/>
        <v>#N/A</v>
      </c>
      <c r="DK33" s="1" t="e">
        <f>IF(OR(ISNA($A33),$AK33&lt;100),NA(),IF($CA33=0,0,FLOOR((DI33-_xlfn.XLOOKUP(_xlfn.AGGREGATE(5,6,$CA$3:$CA1984),$CA$3:$CA$2000,DI$3:DI$2000,1,1))/_xlfn.XLOOKUP($CA33,$CA$3:$CA$2000,$CA$3:$CA$2000,1,1), 1)))</f>
        <v>#N/A</v>
      </c>
      <c r="DL33" s="1" t="e">
        <f t="shared" si="63"/>
        <v>#N/A</v>
      </c>
      <c r="DM33" s="1" t="e" cm="1">
        <f t="array" ref="DM33">IFERROR(IF(OR(ISNA($A33),$AK33&lt;100,INDEX(International!AA$3:AA$2000,_xlfn.XMATCH(100,International!AA$3:AA$2000,1,1)+$CA33)=""),NA(),INDEX(International!AA$3:AA$2000,_xlfn.XMATCH(100,International!AA$3:AA$2000,1,1)+$CA33)), NA())</f>
        <v>#N/A</v>
      </c>
      <c r="DN33" s="1" t="e">
        <f t="shared" si="18"/>
        <v>#N/A</v>
      </c>
      <c r="DO33" s="1" t="e">
        <f>IF(OR(ISNA($A33),$AK33&lt;100),NA(),IF($CA33=0,0,FLOOR((DM33-_xlfn.XLOOKUP(_xlfn.AGGREGATE(5,6,$CA$3:$CA1984),$CA$3:$CA$2000,DM$3:DM$2000,1,1))/_xlfn.XLOOKUP($CA33,$CA$3:$CA$2000,$CA$3:$CA$2000,1,1), 1)))</f>
        <v>#N/A</v>
      </c>
      <c r="DP33" s="1" t="e">
        <f t="shared" si="64"/>
        <v>#N/A</v>
      </c>
      <c r="DQ33" s="1" t="e" cm="1">
        <f t="array" ref="DQ33">IFERROR(IF(OR(ISNA($A33),$AK33&lt;100,INDEX(International!AE$3:AE$2000,_xlfn.XMATCH(100,International!AE$3:AE$2000,1,1)+$CA33)=""),NA(),INDEX(International!AE$3:AE$2000,_xlfn.XMATCH(100,International!AE$3:AE$2000,1,1)+$CA33)), NA())</f>
        <v>#N/A</v>
      </c>
      <c r="DR33" s="1" t="e">
        <f t="shared" si="19"/>
        <v>#N/A</v>
      </c>
      <c r="DS33" s="1" t="e">
        <f>IF(OR(ISNA($A33),$AK33&lt;100),NA(),IF($CA33=0,0,FLOOR((DQ33-_xlfn.XLOOKUP(_xlfn.AGGREGATE(5,6,$CA$3:$CA1984),$CA$3:$CA$2000,DQ$3:DQ$2000,1,1))/_xlfn.XLOOKUP($CA33,$CA$3:$CA$2000,$CA$3:$CA$2000,1,1), 1)))</f>
        <v>#N/A</v>
      </c>
      <c r="DT33" s="1" t="e">
        <f t="shared" si="65"/>
        <v>#N/A</v>
      </c>
      <c r="DU33" s="1">
        <f t="shared" si="20"/>
        <v>30</v>
      </c>
      <c r="DV33" s="1" cm="1">
        <f t="array" ref="DV33">IFERROR(IF(ISNA($A33),NA(),INDEX(B$3:B$2000,_xlfn.XMATCH(Configuration!$B$12,B$3:B$2000,1,1)+ROW()-ROW($A$3))-0), NA())</f>
        <v>107</v>
      </c>
      <c r="DW33" s="1" cm="1">
        <f t="array" ref="DW33">IFERROR(IF(ISNA($A33),NA(),INDEX(F$3:F$2000,_xlfn.XMATCH(Configuration!$B$12,F$3:F$2000,1,1)+ROW()-ROW($A$3))-0), NA())</f>
        <v>2863</v>
      </c>
      <c r="DX33" s="1" t="e" cm="1">
        <f t="array" ref="DX33">IFERROR(IF(ISNA($A33),NA(),INDEX(J$3:J$2000,_xlfn.XMATCH(Configuration!$B$12,J$3:J$2000,1,1)+ROW()-ROW($A$3))-0), NA())</f>
        <v>#N/A</v>
      </c>
      <c r="DY33" s="1" cm="1">
        <f t="array" ref="DY33">IFERROR(IF(ISNA($A33),NA(),INDEX(N$3:N$2000,_xlfn.XMATCH(Configuration!$B$12,N$3:N$2000,1,1)+ROW()-ROW($A$3))-0), NA())</f>
        <v>1015</v>
      </c>
      <c r="DZ33" s="1" cm="1">
        <f t="array" ref="DZ33">IFERROR(IF(ISNA($A33),NA(),INDEX(R$3:R$2000,_xlfn.XMATCH(Configuration!$B$12,R$3:R$2000,1,1)+ROW()-ROW($A$3))-0), NA())</f>
        <v>437</v>
      </c>
      <c r="EA33" s="1" cm="1">
        <f t="array" ref="EA33">IFERROR(IF(ISNA($A33),NA(),INDEX(V$3:V$2000,_xlfn.XMATCH(Configuration!$B$12,V$3:V$2000,1,1)+ROW()-ROW($A$3))-0), NA())</f>
        <v>225</v>
      </c>
      <c r="EB33" s="1" cm="1">
        <f t="array" ref="EB33">IFERROR(IF(ISNA($A33),NA(),INDEX(Z$3:Z$2000,_xlfn.XMATCH(Configuration!$B$12,Z$3:Z$2000,1,1)+ROW()-ROW($A$3))-0), NA())</f>
        <v>1302</v>
      </c>
      <c r="EC33" s="1" cm="1">
        <f t="array" ref="EC33">IFERROR(IF(ISNA($A33),NA(),INDEX(AD$3:AD$2000,_xlfn.XMATCH(Configuration!$B$12,AD$3:AD$2000,1,1)+ROW()-ROW($A$3))-0), NA())</f>
        <v>546</v>
      </c>
      <c r="ED33" s="1">
        <f t="shared" si="21"/>
        <v>30</v>
      </c>
      <c r="EE33" s="1" t="e">
        <f t="shared" ca="1" si="66"/>
        <v>#N/A</v>
      </c>
      <c r="EF33" s="1" t="e">
        <f t="shared" ca="1" si="67"/>
        <v>#N/A</v>
      </c>
      <c r="EG33" s="1">
        <f t="shared" ca="1" si="68"/>
        <v>102400</v>
      </c>
      <c r="EH33" s="1">
        <f t="shared" ca="1" si="69"/>
        <v>18100</v>
      </c>
      <c r="EI33" s="1">
        <f t="shared" ca="1" si="70"/>
        <v>6400</v>
      </c>
      <c r="EJ33" s="1">
        <f t="shared" ca="1" si="71"/>
        <v>3200</v>
      </c>
      <c r="EK33" s="1">
        <f t="shared" ca="1" si="72"/>
        <v>1950</v>
      </c>
      <c r="EL33" s="1" cm="1">
        <f t="array" aca="1" ref="EL33" ca="1">IFERROR(IF(ISNA($ED33),NA(),IF(FLOOR((2^(($ED33+LOOKUP(2, 1/(ISNA(EP$3:EP$2000)+ISBLANK(EP$3:EP$300)-1),EP$3:EP$2000)*LOG(100)/LOG(2))/LOOKUP(2, 1/(ISNA(EP$3:EP$2000)+ISBLANK(EP$3:EP$300)-1),EP$3:EP$2000))),2)&gt;_xlfn.AGGREGATE(4,6,$EN$3:$GC$2000)+2000,NA(),FLOOR((2^(($ED33+LOOKUP(2, 1/(ISNA(EP$3:EP$2000)+ISBLANK(EP$3:EP$300)-1),EP$3:EP$2000)*LOG(100)/LOG(2))/LOOKUP(2, 1/(ISNA(EP$3:EP$2000)+ISBLANK(EP$3:EP$300)-1),EP$3:EP$2000))),2))),NA())</f>
        <v>506</v>
      </c>
      <c r="EM33" s="1" cm="1">
        <f t="array" ref="EM33">IF(ISNA($ED33),NA(),FLOOR(EN$3+(LOOKUP(2, 1/(ISNA(EN$3:EN$2000)+ISBLANK(EN$3:EN$300)-1),EN$3:EN$2000)-EN$3)/LOOKUP(2, 1/(ISNA(EN$3:EN$2000)+ISBLANK(EN$3:EN$300)-1),ED$3:ED$2000)*ED33, 1))</f>
        <v>2787</v>
      </c>
      <c r="EN33" s="1" cm="1">
        <f t="array" ref="EN33">IFERROR(IF(ISNA($A33),NA(),INDEX(AK$3:AK$2000,_xlfn.XMATCH(100,AK$3:AK$2000,1,1)+ROW()-ROW($A$3))-0), NA())</f>
        <v>6109</v>
      </c>
      <c r="EO33" s="1" cm="1">
        <f t="array" aca="1" ref="EO33" ca="1">IFERROR(IF(ISNA($A33),NA(),INDEX(BD$3:BD$2000,_xlfn.XMATCH(100,AK$3:AK$2000,1,1)+ROW()-ROW($A$3))-0), NA())</f>
        <v>138.85714285714286</v>
      </c>
      <c r="EP33" s="1">
        <f t="shared" si="73"/>
        <v>5.0565794706403162</v>
      </c>
      <c r="EQ33" s="1">
        <f t="shared" si="74"/>
        <v>199</v>
      </c>
      <c r="ER33" s="1">
        <f t="shared" si="75"/>
        <v>49.46951267091076</v>
      </c>
      <c r="ES33" s="1" cm="1">
        <f t="array" ref="ES33">IFERROR(IF(OR(ISNA($A33),INDEX(International!C$3:C$2000,_xlfn.XMATCH(100,International!C$3:C$2000,1,1)+ROW()-ROW($A$3))=""),NA(),INDEX(International!C$3:C$2000,_xlfn.XMATCH(100,International!C$3:C$2000,1,1)+ROW()-ROW($A$3))), NA())</f>
        <v>19691</v>
      </c>
      <c r="ET33" s="1" cm="1">
        <f t="array" aca="1" ref="ET33" ca="1">IFERROR(IF(ISNA($A33),NA(),INDEX(International!E$3:E$2000,_xlfn.XMATCH(100,International!C$3:C$2000,1,1)+ROW()-ROW($A$3))-0), NA())</f>
        <v>1265</v>
      </c>
      <c r="EU33" s="1">
        <f t="shared" si="76"/>
        <v>3.9362885097498714</v>
      </c>
      <c r="EV33" s="1">
        <f t="shared" si="77"/>
        <v>652</v>
      </c>
      <c r="EW33" s="1">
        <f t="shared" si="78"/>
        <v>10.481957110369667</v>
      </c>
      <c r="EX33" s="1" cm="1">
        <f t="array" ref="EX33">IFERROR(IF(OR(ISNA($A33),INDEX(International!G$3:G$2000,_xlfn.XMATCH(100,International!G$3:G$2000,1,1)+ROW()-ROW($A$3))=""),NA(),INDEX(International!G$3:G$2000,_xlfn.XMATCH(100,International!G$3:G$2000,1,1)+ROW()-ROW($A$3))-0), NA())</f>
        <v>5635</v>
      </c>
      <c r="EY33" s="1" cm="1">
        <f t="array" aca="1" ref="EY33" ca="1">IFERROR(IF(ISNA($A33),NA(),INDEX(International!I$3:I$2000,_xlfn.XMATCH(100,International!G$3:G$2000,1,1)+ROW()-ROW($A$3))-0), NA())</f>
        <v>321.28571428571428</v>
      </c>
      <c r="EZ33" s="1">
        <f t="shared" si="79"/>
        <v>5.1578795064571805</v>
      </c>
      <c r="FA33" s="1">
        <f t="shared" si="80"/>
        <v>179</v>
      </c>
      <c r="FB33" s="1">
        <f t="shared" si="81"/>
        <v>16.414439502890968</v>
      </c>
      <c r="FC33" s="1" cm="1">
        <f t="array" ref="FC33">IFERROR(IF(OR(ISNA($A33),INDEX(International!K$3:K$2000,_xlfn.XMATCH(100,International!K$3:K$2000,1,1)+ROW()-ROW($A$3))=""),NA(),INDEX(International!K$3:K$2000,_xlfn.XMATCH(100,International!K$3:K$2000,1,1)+ROW()-ROW($A$3))), NA())</f>
        <v>44550</v>
      </c>
      <c r="FD33" s="1" cm="1">
        <f t="array" aca="1" ref="FD33" ca="1">IFERROR(IF(ISNA($A33),NA(),INDEX(International!M$3:M$2000,_xlfn.XMATCH(100,International!K$3:K$2000,1,1)+ROW()-ROW($A$3))-0), NA())</f>
        <v>3527.7142857142858</v>
      </c>
      <c r="FE33" s="1">
        <f t="shared" si="82"/>
        <v>3.4093692292588775</v>
      </c>
      <c r="FF33" s="1">
        <f t="shared" si="83"/>
        <v>1481</v>
      </c>
      <c r="FG33" s="1">
        <f t="shared" si="84"/>
        <v>6.7040610898044832</v>
      </c>
      <c r="FH33" s="1" cm="1">
        <f t="array" ref="FH33">IFERROR(IF(OR(ISNA($A33),INDEX(International!O$3:O$2000,_xlfn.XMATCH(100,International!O$3:O$2000,1,1)+ROW()-ROW($A$3))=""),NA(),INDEX(International!O$3:O$2000,_xlfn.XMATCH(100,International!O$3:O$2000,1,1)+ROW()-ROW($A$3))-0), NA())</f>
        <v>69176</v>
      </c>
      <c r="FI33" s="1" cm="1">
        <f t="array" aca="1" ref="FI33" ca="1">IFERROR(IF(ISNA($A33),NA(),INDEX(International!Q$3:Q$2000,_xlfn.XMATCH(100,International!O$3:O$2000,1,1)+ROW()-ROW($A$3))-0), NA())</f>
        <v>5381.4285714285716</v>
      </c>
      <c r="FJ33" s="1">
        <f t="shared" si="85"/>
        <v>3.1799442074847866</v>
      </c>
      <c r="FK33" s="1">
        <f t="shared" si="86"/>
        <v>2300</v>
      </c>
      <c r="FL33" s="1">
        <f t="shared" si="87"/>
        <v>8.7837800270212885</v>
      </c>
      <c r="FM33" s="1" cm="1">
        <f t="array" ref="FM33">IFERROR(IF(OR(ISNA($A33),INDEX(International!S$3:S$2000,_xlfn.XMATCH(100,International!S$3:S$2000,1,1)+ROW()-ROW($A$3))=""),NA(),INDEX(International!S$3:S$2000,_xlfn.XMATCH(100,International!S$3:S$2000,1,1)+ROW()-ROW($A$3))-0), NA())</f>
        <v>8799</v>
      </c>
      <c r="FN33" s="1" cm="1">
        <f t="array" aca="1" ref="FN33" ca="1">IFERROR(IF(ISNA($A33),NA(),INDEX(International!U$3:U$2000,_xlfn.XMATCH(100,International!S$3:S$2000,1,1)+ROW()-ROW($A$3))-0), NA())</f>
        <v>101.85714285714286</v>
      </c>
      <c r="FO33" s="1">
        <f t="shared" si="88"/>
        <v>4.6444893675247059</v>
      </c>
      <c r="FP33" s="1">
        <f t="shared" si="89"/>
        <v>289</v>
      </c>
      <c r="FQ33" s="1">
        <f t="shared" si="90"/>
        <v>41.142263068289061</v>
      </c>
      <c r="FR33" s="1" cm="1">
        <f t="array" ref="FR33">IFERROR(IF(OR(ISNA($A33),INDEX(International!W$3:W$2000,_xlfn.XMATCH(100,International!W$3:W$2000,1,1)+ROW()-ROW($A$3))=""),NA(),INDEX(International!W$3:W$2000,_xlfn.XMATCH(100,International!W$3:W$2000,1,1)+ROW()-ROW($A$3))-0), NA())</f>
        <v>879</v>
      </c>
      <c r="FS33" s="1" cm="1">
        <f t="array" aca="1" ref="FS33" ca="1">IFERROR(IF(ISNA($A33),NA(),INDEX(International!Y$3:Y$2000,_xlfn.XMATCH(100,International!W$3:W$2000,1,1)+ROW()-ROW($A$3))-0), NA())</f>
        <v>52.857142857142854</v>
      </c>
      <c r="FT33" s="1">
        <f t="shared" si="91"/>
        <v>9.5667439610595828</v>
      </c>
      <c r="FU33" s="1">
        <f t="shared" si="92"/>
        <v>25</v>
      </c>
      <c r="FV33" s="1">
        <f t="shared" si="93"/>
        <v>17.058975789296646</v>
      </c>
      <c r="FW33" s="1" cm="1">
        <f t="array" ref="FW33">IFERROR(IF(OR(ISNA($A33),INDEX(International!AA$3:AA$2000,_xlfn.XMATCH(100,International!AA$3:AA$2000,1,1)+ROW()-ROW($A$3))=""),NA(),INDEX(International!AA$3:AA$2000,_xlfn.XMATCH(100,International!AA$3:AA$2000,1,1)+ROW()-ROW($A$3))-0), NA())</f>
        <v>41903</v>
      </c>
      <c r="FX33" s="1" cm="1">
        <f t="array" aca="1" ref="FX33" ca="1">IFERROR(IF(ISNA($A33),NA(),INDEX(International!AC$3:AC$2000,_xlfn.XMATCH(100,International!AA$3:AA$2000,1,1)+ROW()-ROW($A$3))-0), NA())</f>
        <v>3544.8571428571427</v>
      </c>
      <c r="FY33" s="1">
        <f t="shared" si="94"/>
        <v>3.4439571692347726</v>
      </c>
      <c r="FZ33" s="1">
        <f t="shared" si="95"/>
        <v>1392</v>
      </c>
      <c r="GA33" s="1">
        <f t="shared" si="96"/>
        <v>7.4244592245221215</v>
      </c>
      <c r="GB33" s="1" cm="1">
        <f t="array" ref="GB33">IFERROR(IF(OR(ISNA($A33),INDEX(International!AE$3:AE$2000,_xlfn.XMATCH(100,International!AE$3:AE$2000,1,1)+ROW()-ROW($A$3))=""),NA(),INDEX(International!AE$3:AE$2000,_xlfn.XMATCH(100,International!AE$3:AE$2000,1,1)+ROW()-ROW($A$3))-0), NA())</f>
        <v>244008</v>
      </c>
      <c r="GC33" s="1" cm="1">
        <f t="array" aca="1" ref="GC33" ca="1">IFERROR(IF(ISNA($A33),NA(),INDEX(International!AG$3:AG$2000,_xlfn.XMATCH(100,International!AE$3:AE$2000,1,1)+ROW()-ROW($A$3))-0), NA())</f>
        <v>22881.714285714286</v>
      </c>
      <c r="GD33" s="1">
        <f t="shared" si="97"/>
        <v>2.6660238034529304</v>
      </c>
      <c r="GE33" s="1">
        <f t="shared" si="98"/>
        <v>8129</v>
      </c>
      <c r="GF33" s="1">
        <f t="shared" si="99"/>
        <v>5.2082440025430241</v>
      </c>
    </row>
    <row r="34" spans="1:188" x14ac:dyDescent="0.2">
      <c r="A34" s="4">
        <f>IF(OR(Daily!$A34="",Daily!$B34="*"),NA(),Daily!A34)</f>
        <v>43885</v>
      </c>
      <c r="B34" s="1">
        <f>IF(_xlfn.IFNA($A34,"")="","",Daily!C34+IF(ROW()&gt;ROW($A$3),B33,0))</f>
        <v>0</v>
      </c>
      <c r="C34" s="1">
        <f>IF(_xlfn.IFNA($A34,"")="","",Daily!D34+IF(ROW()&gt;ROW($A$3),C33,0))</f>
        <v>0</v>
      </c>
      <c r="D34" s="1">
        <f>IF(_xlfn.IFNA($A34,"")="","",Daily!E34+IF(ROW()&gt;ROW($A$3),D33,0))</f>
        <v>0</v>
      </c>
      <c r="E34" s="1">
        <f t="shared" si="22"/>
        <v>0</v>
      </c>
      <c r="F34" s="1">
        <f>IF(_xlfn.IFNA($A34,"")="","",Daily!F34+IF(ROW()&gt;ROW($A$3),F33,0))</f>
        <v>4</v>
      </c>
      <c r="G34" s="1">
        <f>IF(_xlfn.IFNA($A34,"")="","",Daily!G34+IF(ROW()&gt;ROW($A$3),G33,0))</f>
        <v>4</v>
      </c>
      <c r="H34" s="1">
        <f>IF(_xlfn.IFNA($A34,"")="","",Daily!H34+IF(ROW()&gt;ROW($A$3),H33,0))</f>
        <v>2</v>
      </c>
      <c r="I34" s="1">
        <f t="shared" si="23"/>
        <v>-2</v>
      </c>
      <c r="J34" s="1">
        <f>IF(_xlfn.IFNA($A34,"")="","",Daily!I34+IF(ROW()&gt;ROW($A$3),J33,0))</f>
        <v>1</v>
      </c>
      <c r="K34" s="1">
        <f>IF(_xlfn.IFNA($A34,"")="","",Daily!J34+IF(ROW()&gt;ROW($A$3),K33,0))</f>
        <v>0</v>
      </c>
      <c r="L34" s="1">
        <f>IF(_xlfn.IFNA($A34,"")="","",Daily!K34+IF(ROW()&gt;ROW($A$3),L33,0))</f>
        <v>0</v>
      </c>
      <c r="M34" s="1">
        <f t="shared" si="24"/>
        <v>1</v>
      </c>
      <c r="N34" s="1">
        <f>IF(_xlfn.IFNA($A34,"")="","",Daily!L34+IF(ROW()&gt;ROW($A$3),N33,0))</f>
        <v>8</v>
      </c>
      <c r="O34" s="1">
        <f>IF(_xlfn.IFNA($A34,"")="","",Daily!M34+IF(ROW()&gt;ROW($A$3),O33,0))</f>
        <v>0</v>
      </c>
      <c r="P34" s="1">
        <f>IF(_xlfn.IFNA($A34,"")="","",Daily!N34+IF(ROW()&gt;ROW($A$3),P33,0))</f>
        <v>0</v>
      </c>
      <c r="Q34" s="1">
        <f t="shared" si="25"/>
        <v>8</v>
      </c>
      <c r="R34" s="1">
        <f>IF(_xlfn.IFNA($A34,"")="","",Daily!O34+IF(ROW()&gt;ROW($A$3),R33,0))</f>
        <v>3</v>
      </c>
      <c r="S34" s="1">
        <f>IF(_xlfn.IFNA($A34,"")="","",Daily!P34+IF(ROW()&gt;ROW($A$3),S33,0))</f>
        <v>2</v>
      </c>
      <c r="T34" s="1">
        <f>IF(_xlfn.IFNA($A34,"")="","",Daily!Q34+IF(ROW()&gt;ROW($A$3),T33,0))</f>
        <v>0</v>
      </c>
      <c r="U34" s="1">
        <f t="shared" si="26"/>
        <v>1</v>
      </c>
      <c r="V34" s="1">
        <f>IF(_xlfn.IFNA($A34,"")="","",Daily!R34+IF(ROW()&gt;ROW($A$3),V33,0))</f>
        <v>0</v>
      </c>
      <c r="W34" s="1">
        <f>IF(_xlfn.IFNA($A34,"")="","",Daily!S34+IF(ROW()&gt;ROW($A$3),W33,0))</f>
        <v>0</v>
      </c>
      <c r="X34" s="1">
        <f>IF(_xlfn.IFNA($A34,"")="","",Daily!T34+IF(ROW()&gt;ROW($A$3),X33,0))</f>
        <v>0</v>
      </c>
      <c r="Y34" s="1">
        <f t="shared" si="27"/>
        <v>0</v>
      </c>
      <c r="Z34" s="1">
        <f>IF(_xlfn.IFNA($A34,"")="","",Daily!U34+IF(ROW()&gt;ROW($A$3),Z33,0))</f>
        <v>7</v>
      </c>
      <c r="AA34" s="1">
        <f>IF(_xlfn.IFNA($A34,"")="","",Daily!V34+IF(ROW()&gt;ROW($A$3),AA33,0))</f>
        <v>0</v>
      </c>
      <c r="AB34" s="1">
        <f>IF(_xlfn.IFNA($A34,"")="","",Daily!W34+IF(ROW()&gt;ROW($A$3),AB33,0))</f>
        <v>0</v>
      </c>
      <c r="AC34" s="1">
        <f t="shared" si="28"/>
        <v>7</v>
      </c>
      <c r="AD34" s="1">
        <f>IF(_xlfn.IFNA($A34,"")="","",Daily!X34+IF(ROW()&gt;ROW($A$3),AD33,0))</f>
        <v>1</v>
      </c>
      <c r="AE34" s="1">
        <f>IF(_xlfn.IFNA($A34,"")="","",Daily!Y34+IF(ROW()&gt;ROW($A$3),AE33,0))</f>
        <v>0</v>
      </c>
      <c r="AF34" s="1">
        <f>IF(_xlfn.IFNA($A34,"")="","",Daily!Z34+IF(ROW()&gt;ROW($A$3),AF33,0))</f>
        <v>0</v>
      </c>
      <c r="AG34" s="1">
        <f t="shared" si="29"/>
        <v>1</v>
      </c>
      <c r="AH34" s="1">
        <f>IF(_xlfn.IFNA($A34,"")="","",Daily!C34+Daily!F34+Daily!I34+Daily!O34+Daily!L34+Daily!R34+Daily!X34+Daily!U34)</f>
        <v>0</v>
      </c>
      <c r="AI34" s="1">
        <f>IF(_xlfn.IFNA($A34,"")="","",Daily!D34+Daily!G34+Daily!J34+Daily!P34+Daily!M34+Daily!S34+Daily!Y34+Daily!V34+Daily!AA34)</f>
        <v>0</v>
      </c>
      <c r="AJ34" s="1">
        <f>IF(_xlfn.IFNA($A34,"")="","",Daily!E34+Daily!H34+Daily!K34+Daily!Q34+Daily!N34+Daily!T34+Daily!Z34+Daily!W34)</f>
        <v>0</v>
      </c>
      <c r="AK34" s="1">
        <f t="shared" si="30"/>
        <v>24</v>
      </c>
      <c r="AL34" s="1">
        <f t="shared" si="31"/>
        <v>6</v>
      </c>
      <c r="AM34" s="1">
        <f t="shared" si="32"/>
        <v>2</v>
      </c>
      <c r="AN34" s="7">
        <f t="shared" si="33"/>
        <v>0</v>
      </c>
      <c r="AO34" s="1">
        <f t="shared" si="34"/>
        <v>16</v>
      </c>
      <c r="AP34" s="1">
        <f t="shared" si="35"/>
        <v>20</v>
      </c>
      <c r="AQ34" s="1">
        <f t="shared" si="36"/>
        <v>2</v>
      </c>
      <c r="AR34" s="1">
        <f t="shared" si="37"/>
        <v>0</v>
      </c>
      <c r="AS34" s="1">
        <f t="shared" si="38"/>
        <v>18</v>
      </c>
      <c r="AT34" s="10">
        <f t="shared" si="39"/>
        <v>0.25</v>
      </c>
      <c r="AU34" s="10">
        <f t="shared" si="40"/>
        <v>0.75</v>
      </c>
      <c r="AV34" s="10">
        <f t="shared" si="41"/>
        <v>0</v>
      </c>
      <c r="AW34" s="10">
        <f t="shared" si="42"/>
        <v>0.16666666666666666</v>
      </c>
      <c r="AX34" s="10">
        <f t="shared" si="43"/>
        <v>4.1666666666666664E-2</v>
      </c>
      <c r="AY34" s="10">
        <f t="shared" si="44"/>
        <v>0.33333333333333331</v>
      </c>
      <c r="AZ34" s="10">
        <f t="shared" si="45"/>
        <v>0.125</v>
      </c>
      <c r="BA34" s="10">
        <f t="shared" si="46"/>
        <v>0</v>
      </c>
      <c r="BB34" s="10">
        <f t="shared" si="47"/>
        <v>0.29166666666666669</v>
      </c>
      <c r="BC34" s="10">
        <f t="shared" si="48"/>
        <v>4.1666666666666664E-2</v>
      </c>
      <c r="BD34" s="8">
        <f t="shared" ca="1" si="49"/>
        <v>1.1428571428571428</v>
      </c>
      <c r="BE34" s="9">
        <f t="shared" ca="1" si="50"/>
        <v>8</v>
      </c>
      <c r="BF34" s="10">
        <f t="shared" si="51"/>
        <v>0</v>
      </c>
      <c r="BG34" s="10">
        <f t="shared" si="52"/>
        <v>0</v>
      </c>
      <c r="BH34" s="1">
        <f t="shared" si="53"/>
        <v>9</v>
      </c>
      <c r="BI34" s="1">
        <f t="shared" si="54"/>
        <v>21</v>
      </c>
      <c r="BJ34" s="8">
        <f>IF(_xlfn.IFNA($A34,"")="","",AK34/(Configuration!$B$1/1000000))</f>
        <v>0.94621180162669583</v>
      </c>
      <c r="BK34" s="1">
        <f>IF(OR(_xlfn.IFNA($A34,"")="", ROW()&lt;=ROW($A$3),MAX(International!$C$3:$C$2000)&lt;$AK34),"",$A34-_xlfn.XLOOKUP($AK34,International!$C$3:$C$2000,International!$A$3:$A$2000,NA(),1,1))</f>
        <v>-10</v>
      </c>
      <c r="BL34" s="1">
        <f>IF(OR(_xlfn.IFNA($A34,"")="", ROW()&lt;=ROW($A$3),MAX(International!$D$3:$D$2000)&lt;$BJ34),"",$A34-_xlfn.XLOOKUP($BJ34,International!$D$3:$D$2000,International!$A$3:$A$2000,NA(),1,1))</f>
        <v>-8</v>
      </c>
      <c r="BM34" s="1">
        <f>IF(OR(_xlfn.IFNA($A34,"")="", ROW()&lt;=ROW($A$3),MAX(International!$G$3:$G$2000)&lt;$AK34),"",$A34-_xlfn.XLOOKUP($AK34,International!$G$3:$G$2000,International!$A$3:$A$2000,NA(),1,1))</f>
        <v>-13</v>
      </c>
      <c r="BN34" s="1">
        <f>IF(OR(_xlfn.IFNA($A34,"")="", ROW()&lt;=ROW($A$3),MAX(International!$H$3:$H$2000)&lt;$BJ34),"",$A34-_xlfn.XLOOKUP($BJ34,International!$H$3:$H$2000,International!$A$3:$A$2000,NA(),1,1))</f>
        <v>-8</v>
      </c>
      <c r="BO34" s="1">
        <f>IF(OR(_xlfn.IFNA($A34,"")="", ROW()&lt;=ROW($A$3),MAX(International!$K$3:$K$2000)&lt;$AK34),"",$A34-_xlfn.XLOOKUP($AK34,International!$K$3:$K$2000,International!$A$3:$A$2000,NA(),1,1))</f>
        <v>-3</v>
      </c>
      <c r="BP34" s="1">
        <f>IF(OR(_xlfn.IFNA($A34,"")="", ROW()&lt;=ROW($A$3),MAX(International!$L$3:$L$2000)&lt;$BJ34),"",$A34-_xlfn.XLOOKUP($BJ34,International!$L$3:$L$2000,International!$A$3:$A$2000,NA(),1,1))</f>
        <v>-5</v>
      </c>
      <c r="BQ34" s="1">
        <f>IF(OR(_xlfn.IFNA($A34,"")="", ROW()&lt;=ROW($A$3),MAX(International!$O$3:$O$2000)&lt;$AK34),"",$A34-_xlfn.XLOOKUP($AK34,International!$O$3:$O$2000,International!$A$3:$A$2000,NA(),1,1))</f>
        <v>2</v>
      </c>
      <c r="BR34" s="1">
        <f>IF(OR(_xlfn.IFNA($A34,"")="", ROW()&lt;=ROW($A$3),MAX(International!$P$3:$P$2000)&lt;$BJ34),"",$A34-_xlfn.XLOOKUP($BJ34,International!$P$3:$P$2000,International!$A$3:$A$2000,NA(),1,1))</f>
        <v>2</v>
      </c>
      <c r="BS34" s="1">
        <f>IF(OR(_xlfn.IFNA($A34,"")="", ROW()&lt;=ROW($A$3),MAX(International!$S$3:$S$2000)&lt;$AK34),"",$A34-_xlfn.XLOOKUP($AK34,International!$S$3:$S$2000,International!$A$3:$A$2000,NA(),1,1))</f>
        <v>17</v>
      </c>
      <c r="BT34" s="1">
        <f>IF(OR(_xlfn.IFNA($A34,"")="", ROW()&lt;=ROW($A$3),MAX(International!$T$3:$T$2000)&lt;$BJ34),"",$A34-_xlfn.XLOOKUP($BJ34,International!$T$3:$T$2000,International!$A$3:$A$2000,NA(),1,1))</f>
        <v>4</v>
      </c>
      <c r="BU34" s="1">
        <f>IF(OR(_xlfn.IFNA($A34,"")="", ROW()&lt;=ROW($A$3),MAX(International!$W$3:$W$2000)&lt;$AK34),"",$A34-_xlfn.XLOOKUP($AK34,International!$W$3:$W$2000,International!$A$3:$A$2000,NA(),1,1))</f>
        <v>20</v>
      </c>
      <c r="BV34" s="1">
        <f>IF(OR(_xlfn.IFNA($A34,"")="", ROW()&lt;=ROW($A$3),MAX(International!$X$3:$X$2000)&lt;$BJ34),"",$A34-_xlfn.XLOOKUP($BJ34,International!$X$3:$X$2000,International!$A$3:$A$2000,NA(),1,1))</f>
        <v>27</v>
      </c>
      <c r="BW34" s="1">
        <f>IF(OR(_xlfn.IFNA($A34,"")="", ROW()&lt;=ROW($A$3),MAX(International!$AA$3:$AA$2000)&lt;$AK34),"",$A34-_xlfn.XLOOKUP($AK34,International!$AA$3:$AA$2000,International!$A$3:$A$2000,NA(),1,1))</f>
        <v>-6</v>
      </c>
      <c r="BX34" s="1">
        <f>IF(OR(_xlfn.IFNA($A34,"")="", ROW()&lt;=ROW($A$3),MAX(International!$AB$3:$AB$2000)&lt;$BJ34),"",$A34-_xlfn.XLOOKUP($BJ34,International!$AB$3:$AB$2000,International!$A$3:$A$2000,NA(),1,1))</f>
        <v>-9</v>
      </c>
      <c r="BY34" s="1">
        <f>IF(OR(_xlfn.IFNA($A34,"")="", ROW()&lt;=ROW($A$3),MAX(International!$AE$3:$AE$2000)&lt;$AK34),"",$A34-_xlfn.XLOOKUP($AK34,International!$AE$3:$AE$2000,International!$A$3:$A$2000,NA(),1,1))</f>
        <v>0</v>
      </c>
      <c r="BZ34" s="1">
        <f>IF(OR(_xlfn.IFNA($A34,"")="", ROW()&lt;=ROW($A$3),MAX(International!$AF$3:$AF$2000)&lt;$BJ34),"",$A34-_xlfn.XLOOKUP($BJ34,International!$AF$3:$AF$2000,International!$A$3:$A$2000,NA(),1,1))</f>
        <v>-12</v>
      </c>
      <c r="CA34" s="1" t="e">
        <f t="shared" si="55"/>
        <v>#N/A</v>
      </c>
      <c r="CB34" s="1" t="e">
        <f t="shared" si="0"/>
        <v>#N/A</v>
      </c>
      <c r="CC34" s="1" t="e">
        <f t="shared" si="1"/>
        <v>#N/A</v>
      </c>
      <c r="CD34" s="1" t="e">
        <f t="shared" si="2"/>
        <v>#N/A</v>
      </c>
      <c r="CE34" s="1" t="e">
        <f t="shared" si="3"/>
        <v>#N/A</v>
      </c>
      <c r="CF34" s="1" t="e">
        <f t="shared" si="4"/>
        <v>#N/A</v>
      </c>
      <c r="CG34" s="1" t="e">
        <f t="shared" si="5"/>
        <v>#N/A</v>
      </c>
      <c r="CH34" s="1" t="e">
        <f t="shared" si="6"/>
        <v>#N/A</v>
      </c>
      <c r="CI34" s="1" t="e">
        <f t="shared" si="7"/>
        <v>#N/A</v>
      </c>
      <c r="CJ34" s="1" t="e">
        <f t="shared" si="8"/>
        <v>#N/A</v>
      </c>
      <c r="CK34" s="1" t="e">
        <f t="shared" si="56"/>
        <v>#N/A</v>
      </c>
      <c r="CL34" s="1" t="e">
        <f t="shared" si="9"/>
        <v>#N/A</v>
      </c>
      <c r="CM34" s="1" t="e">
        <f>IF(OR(ISNA($A34),$AK34&lt;100),NA(),IF($CA34=0,0,FLOOR((CK34-_xlfn.XLOOKUP(_xlfn.AGGREGATE(5,6,$CA$3:$CA1985),$CA$3:$CA$2000,CK$3:CK$2000,1,1))/_xlfn.XLOOKUP($CA34,$CA$3:$CA$2000,$CA$3:$CA$2000,1,1), 1)))</f>
        <v>#N/A</v>
      </c>
      <c r="CN34" s="1" t="e">
        <f t="shared" si="57"/>
        <v>#N/A</v>
      </c>
      <c r="CO34" s="1" t="e" cm="1">
        <f t="array" ref="CO34">IFERROR(IF(OR(ISNA($A34),$AK34&lt;100,INDEX(International!C$3:C$2000,_xlfn.XMATCH(100,International!C$3:C$2000,1,1)+$CA34)=""),NA(),INDEX(International!C$3:C$2000,_xlfn.XMATCH(100,International!C$3:C$2000,1,1)+$CA34)), NA())</f>
        <v>#N/A</v>
      </c>
      <c r="CP34" s="1" t="e">
        <f t="shared" si="11"/>
        <v>#N/A</v>
      </c>
      <c r="CQ34" s="1" t="e">
        <f>IF(OR(ISNA($A34),$AK34&lt;100),NA(),IF($CA34=0,0,FLOOR((CO34-_xlfn.XLOOKUP(_xlfn.AGGREGATE(5,6,$CA$3:$CA1985),$CA$3:$CA$2000,CO$3:CO$2000,1,1))/_xlfn.XLOOKUP($CA34,$CA$3:$CA$2000,$CA$3:$CA$2000,1,1), 1)))</f>
        <v>#N/A</v>
      </c>
      <c r="CR34" s="1" t="e">
        <f t="shared" si="58"/>
        <v>#N/A</v>
      </c>
      <c r="CS34" s="1" t="e" cm="1">
        <f t="array" ref="CS34">IFERROR(IF(OR(ISNA($A34),$AK34&lt;100,INDEX(International!G$3:G$2000,_xlfn.XMATCH(100,International!G$3:G$2000,1,1)+$CA34)=""),NA(),INDEX(International!G$3:G$2000,_xlfn.XMATCH(100,International!G$3:G$2000,1,1)+$CA34)), NA())</f>
        <v>#N/A</v>
      </c>
      <c r="CT34" s="1" t="e">
        <f t="shared" si="13"/>
        <v>#N/A</v>
      </c>
      <c r="CU34" s="1" t="e">
        <f>IF(OR(ISNA($A34),$AK34&lt;100),NA(),IF($CA34=0,0,FLOOR((CS34-_xlfn.XLOOKUP(_xlfn.AGGREGATE(5,6,$CA$3:$CA1985),$CA$3:$CA$2000,CS$3:CS$2000,1,1))/_xlfn.XLOOKUP($CA34,$CA$3:$CA$2000,$CA$3:$CA$2000,1,1), 1)))</f>
        <v>#N/A</v>
      </c>
      <c r="CV34" s="1" t="e">
        <f t="shared" si="59"/>
        <v>#N/A</v>
      </c>
      <c r="CW34" s="1" t="e" cm="1">
        <f t="array" ref="CW34">IFERROR(IF(OR(ISNA($A34),$AK34&lt;100,INDEX(International!K$3:K$2000,_xlfn.XMATCH(100,International!K$3:K$2000,1,1)+$CA34)=""),NA(),INDEX(International!K$3:K$2000,_xlfn.XMATCH(100,International!K$3:K$2000,1,1)+$CA34)), NA())</f>
        <v>#N/A</v>
      </c>
      <c r="CX34" s="1" t="e">
        <f t="shared" si="14"/>
        <v>#N/A</v>
      </c>
      <c r="CY34" s="1" t="e">
        <f>IF(OR(ISNA($A34),$AK34&lt;100),NA(),IF($CA34=0,0,FLOOR((CW34-_xlfn.XLOOKUP(_xlfn.AGGREGATE(5,6,$CA$3:$CA1985),$CA$3:$CA$2000,CW$3:CW$2000,1,1))/_xlfn.XLOOKUP($CA34,$CA$3:$CA$2000,$CA$3:$CA$2000,1,1), 1)))</f>
        <v>#N/A</v>
      </c>
      <c r="CZ34" s="1" t="e">
        <f t="shared" si="60"/>
        <v>#N/A</v>
      </c>
      <c r="DA34" s="1" t="e" cm="1">
        <f t="array" ref="DA34">IFERROR(IF(OR(ISNA($A34),$AK34&lt;100,INDEX(International!O$3:O$2000,_xlfn.XMATCH(100,International!O$3:O$2000,1,1)+$CA34)=""),NA(),INDEX(International!O$3:O$2000,_xlfn.XMATCH(100,International!O$3:O$2000,1,1)+$CA34)), NA())</f>
        <v>#N/A</v>
      </c>
      <c r="DB34" s="1" t="e">
        <f t="shared" si="15"/>
        <v>#N/A</v>
      </c>
      <c r="DC34" s="1" t="e">
        <f>IF(OR(ISNA($A34),$AK34&lt;100),NA(),IF($CA34=0,0,FLOOR((DA34-_xlfn.XLOOKUP(_xlfn.AGGREGATE(5,6,$CA$3:$CA1985),$CA$3:$CA$2000,DA$3:DA$2000,1,1))/_xlfn.XLOOKUP($CA34,$CA$3:$CA$2000,$CA$3:$CA$2000,1,1), 1)))</f>
        <v>#N/A</v>
      </c>
      <c r="DD34" s="1" t="e">
        <f t="shared" si="61"/>
        <v>#N/A</v>
      </c>
      <c r="DE34" s="1" t="e" cm="1">
        <f t="array" ref="DE34">IFERROR(IF(OR(ISNA($A34),$AK34&lt;100,INDEX(International!S$3:S$2000,_xlfn.XMATCH(100,International!S$3:S$2000,1,1)+$CA34)=""),NA(),INDEX(International!S$3:S$2000,_xlfn.XMATCH(100,International!S$3:S$2000,1,1)+$CA34)), NA())</f>
        <v>#N/A</v>
      </c>
      <c r="DF34" s="1" t="e">
        <f t="shared" si="16"/>
        <v>#N/A</v>
      </c>
      <c r="DG34" s="1" t="e">
        <f>IF(OR(ISNA($A34),$AK34&lt;100),NA(),IF($CA34=0,0,FLOOR((DE34-_xlfn.XLOOKUP(_xlfn.AGGREGATE(5,6,$CA$3:$CA1985),$CA$3:$CA$2000,DE$3:DE$2000,1,1))/_xlfn.XLOOKUP($CA34,$CA$3:$CA$2000,$CA$3:$CA$2000,1,1), 1)))</f>
        <v>#N/A</v>
      </c>
      <c r="DH34" s="1" t="e">
        <f t="shared" si="62"/>
        <v>#N/A</v>
      </c>
      <c r="DI34" s="1" t="e" cm="1">
        <f t="array" ref="DI34">IFERROR(IF(OR(ISNA($A34),$AK34&lt;100,INDEX(International!W$3:W$2000,_xlfn.XMATCH(100,International!W$3:W$2000,1,1)+$CA34)=""),NA(),INDEX(International!W$3:W$2000,_xlfn.XMATCH(100,International!W$3:W$2000,1,1)+$CA34)), NA())</f>
        <v>#N/A</v>
      </c>
      <c r="DJ34" s="1" t="e">
        <f t="shared" si="17"/>
        <v>#N/A</v>
      </c>
      <c r="DK34" s="1" t="e">
        <f>IF(OR(ISNA($A34),$AK34&lt;100),NA(),IF($CA34=0,0,FLOOR((DI34-_xlfn.XLOOKUP(_xlfn.AGGREGATE(5,6,$CA$3:$CA1985),$CA$3:$CA$2000,DI$3:DI$2000,1,1))/_xlfn.XLOOKUP($CA34,$CA$3:$CA$2000,$CA$3:$CA$2000,1,1), 1)))</f>
        <v>#N/A</v>
      </c>
      <c r="DL34" s="1" t="e">
        <f t="shared" si="63"/>
        <v>#N/A</v>
      </c>
      <c r="DM34" s="1" t="e" cm="1">
        <f t="array" ref="DM34">IFERROR(IF(OR(ISNA($A34),$AK34&lt;100,INDEX(International!AA$3:AA$2000,_xlfn.XMATCH(100,International!AA$3:AA$2000,1,1)+$CA34)=""),NA(),INDEX(International!AA$3:AA$2000,_xlfn.XMATCH(100,International!AA$3:AA$2000,1,1)+$CA34)), NA())</f>
        <v>#N/A</v>
      </c>
      <c r="DN34" s="1" t="e">
        <f t="shared" si="18"/>
        <v>#N/A</v>
      </c>
      <c r="DO34" s="1" t="e">
        <f>IF(OR(ISNA($A34),$AK34&lt;100),NA(),IF($CA34=0,0,FLOOR((DM34-_xlfn.XLOOKUP(_xlfn.AGGREGATE(5,6,$CA$3:$CA1985),$CA$3:$CA$2000,DM$3:DM$2000,1,1))/_xlfn.XLOOKUP($CA34,$CA$3:$CA$2000,$CA$3:$CA$2000,1,1), 1)))</f>
        <v>#N/A</v>
      </c>
      <c r="DP34" s="1" t="e">
        <f t="shared" si="64"/>
        <v>#N/A</v>
      </c>
      <c r="DQ34" s="1" t="e" cm="1">
        <f t="array" ref="DQ34">IFERROR(IF(OR(ISNA($A34),$AK34&lt;100,INDEX(International!AE$3:AE$2000,_xlfn.XMATCH(100,International!AE$3:AE$2000,1,1)+$CA34)=""),NA(),INDEX(International!AE$3:AE$2000,_xlfn.XMATCH(100,International!AE$3:AE$2000,1,1)+$CA34)), NA())</f>
        <v>#N/A</v>
      </c>
      <c r="DR34" s="1" t="e">
        <f t="shared" si="19"/>
        <v>#N/A</v>
      </c>
      <c r="DS34" s="1" t="e">
        <f>IF(OR(ISNA($A34),$AK34&lt;100),NA(),IF($CA34=0,0,FLOOR((DQ34-_xlfn.XLOOKUP(_xlfn.AGGREGATE(5,6,$CA$3:$CA1985),$CA$3:$CA$2000,DQ$3:DQ$2000,1,1))/_xlfn.XLOOKUP($CA34,$CA$3:$CA$2000,$CA$3:$CA$2000,1,1), 1)))</f>
        <v>#N/A</v>
      </c>
      <c r="DT34" s="1" t="e">
        <f t="shared" si="65"/>
        <v>#N/A</v>
      </c>
      <c r="DU34" s="1">
        <f t="shared" si="20"/>
        <v>31</v>
      </c>
      <c r="DV34" s="1" cm="1">
        <f t="array" ref="DV34">IFERROR(IF(ISNA($A34),NA(),INDEX(B$3:B$2000,_xlfn.XMATCH(Configuration!$B$12,B$3:B$2000,1,1)+ROW()-ROW($A$3))-0), NA())</f>
        <v>107</v>
      </c>
      <c r="DW34" s="1" cm="1">
        <f t="array" ref="DW34">IFERROR(IF(ISNA($A34),NA(),INDEX(F$3:F$2000,_xlfn.XMATCH(Configuration!$B$12,F$3:F$2000,1,1)+ROW()-ROW($A$3))-0), NA())</f>
        <v>2870</v>
      </c>
      <c r="DX34" s="1" t="e" cm="1">
        <f t="array" ref="DX34">IFERROR(IF(ISNA($A34),NA(),INDEX(J$3:J$2000,_xlfn.XMATCH(Configuration!$B$12,J$3:J$2000,1,1)+ROW()-ROW($A$3))-0), NA())</f>
        <v>#N/A</v>
      </c>
      <c r="DY34" s="1" cm="1">
        <f t="array" ref="DY34">IFERROR(IF(ISNA($A34),NA(),INDEX(N$3:N$2000,_xlfn.XMATCH(Configuration!$B$12,N$3:N$2000,1,1)+ROW()-ROW($A$3))-0), NA())</f>
        <v>1019</v>
      </c>
      <c r="DZ34" s="1" cm="1">
        <f t="array" ref="DZ34">IFERROR(IF(ISNA($A34),NA(),INDEX(R$3:R$2000,_xlfn.XMATCH(Configuration!$B$12,R$3:R$2000,1,1)+ROW()-ROW($A$3))-0), NA())</f>
        <v>438</v>
      </c>
      <c r="EA34" s="1" cm="1">
        <f t="array" ref="EA34">IFERROR(IF(ISNA($A34),NA(),INDEX(V$3:V$2000,_xlfn.XMATCH(Configuration!$B$12,V$3:V$2000,1,1)+ROW()-ROW($A$3))-0), NA())</f>
        <v>225</v>
      </c>
      <c r="EB34" s="1" cm="1">
        <f t="array" ref="EB34">IFERROR(IF(ISNA($A34),NA(),INDEX(Z$3:Z$2000,_xlfn.XMATCH(Configuration!$B$12,Z$3:Z$2000,1,1)+ROW()-ROW($A$3))-0), NA())</f>
        <v>1319</v>
      </c>
      <c r="EC34" s="1" cm="1">
        <f t="array" ref="EC34">IFERROR(IF(ISNA($A34),NA(),INDEX(AD$3:AD$2000,_xlfn.XMATCH(Configuration!$B$12,AD$3:AD$2000,1,1)+ROW()-ROW($A$3))-0), NA())</f>
        <v>546</v>
      </c>
      <c r="ED34" s="1">
        <f t="shared" si="21"/>
        <v>31</v>
      </c>
      <c r="EE34" s="1" t="e">
        <f t="shared" ca="1" si="66"/>
        <v>#N/A</v>
      </c>
      <c r="EF34" s="1" t="e">
        <f t="shared" ca="1" si="67"/>
        <v>#N/A</v>
      </c>
      <c r="EG34" s="1">
        <f t="shared" ca="1" si="68"/>
        <v>129014</v>
      </c>
      <c r="EH34" s="1">
        <f t="shared" ca="1" si="69"/>
        <v>21526</v>
      </c>
      <c r="EI34" s="1">
        <f t="shared" ca="1" si="70"/>
        <v>7350</v>
      </c>
      <c r="EJ34" s="1">
        <f t="shared" ca="1" si="71"/>
        <v>3590</v>
      </c>
      <c r="EK34" s="1">
        <f t="shared" ca="1" si="72"/>
        <v>2152</v>
      </c>
      <c r="EL34" s="1" cm="1">
        <f t="array" aca="1" ref="EL34" ca="1">IFERROR(IF(ISNA($ED34),NA(),IF(FLOOR((2^(($ED34+LOOKUP(2, 1/(ISNA(EP$3:EP$2000)+ISBLANK(EP$3:EP$300)-1),EP$3:EP$2000)*LOG(100)/LOG(2))/LOOKUP(2, 1/(ISNA(EP$3:EP$2000)+ISBLANK(EP$3:EP$300)-1),EP$3:EP$2000))),2)&gt;_xlfn.AGGREGATE(4,6,$EN$3:$GC$2000)+2000,NA(),FLOOR((2^(($ED34+LOOKUP(2, 1/(ISNA(EP$3:EP$2000)+ISBLANK(EP$3:EP$300)-1),EP$3:EP$2000)*LOG(100)/LOG(2))/LOOKUP(2, 1/(ISNA(EP$3:EP$2000)+ISBLANK(EP$3:EP$300)-1),EP$3:EP$2000))),2))),NA())</f>
        <v>534</v>
      </c>
      <c r="EM34" s="1" cm="1">
        <f t="array" ref="EM34">IF(ISNA($ED34),NA(),FLOOR(EN$3+(LOOKUP(2, 1/(ISNA(EN$3:EN$2000)+ISBLANK(EN$3:EN$300)-1),EN$3:EN$2000)-EN$3)/LOOKUP(2, 1/(ISNA(EN$3:EN$2000)+ISBLANK(EN$3:EN$300)-1),ED$3:ED$2000)*ED34, 1))</f>
        <v>2876</v>
      </c>
      <c r="EN34" s="1" cm="1">
        <f t="array" ref="EN34">IFERROR(IF(ISNA($A34),NA(),INDEX(AK$3:AK$2000,_xlfn.XMATCH(100,AK$3:AK$2000,1,1)+ROW()-ROW($A$3))-0), NA())</f>
        <v>6215</v>
      </c>
      <c r="EO34" s="1" cm="1">
        <f t="array" aca="1" ref="EO34" ca="1">IFERROR(IF(ISNA($A34),NA(),INDEX(BD$3:BD$2000,_xlfn.XMATCH(100,AK$3:AK$2000,1,1)+ROW()-ROW($A$3))-0), NA())</f>
        <v>121.85714285714286</v>
      </c>
      <c r="EP34" s="1">
        <f t="shared" si="73"/>
        <v>5.203365582504258</v>
      </c>
      <c r="EQ34" s="1">
        <f t="shared" si="74"/>
        <v>196</v>
      </c>
      <c r="ER34" s="1">
        <f t="shared" si="75"/>
        <v>40.293090555257884</v>
      </c>
      <c r="ES34" s="1" cm="1">
        <f t="array" ref="ES34">IFERROR(IF(OR(ISNA($A34),INDEX(International!C$3:C$2000,_xlfn.XMATCH(100,International!C$3:C$2000,1,1)+ROW()-ROW($A$3))=""),NA(),INDEX(International!C$3:C$2000,_xlfn.XMATCH(100,International!C$3:C$2000,1,1)+ROW()-ROW($A$3))), NA())</f>
        <v>20814</v>
      </c>
      <c r="ET34" s="1" cm="1">
        <f t="array" aca="1" ref="ET34" ca="1">IFERROR(IF(ISNA($A34),NA(),INDEX(International!E$3:E$2000,_xlfn.XMATCH(100,International!C$3:C$2000,1,1)+ROW()-ROW($A$3))-0), NA())</f>
        <v>1273.5714285714287</v>
      </c>
      <c r="EU34" s="1">
        <f t="shared" si="76"/>
        <v>4.0252367091298424</v>
      </c>
      <c r="EV34" s="1">
        <f t="shared" si="77"/>
        <v>667</v>
      </c>
      <c r="EW34" s="1">
        <f t="shared" si="78"/>
        <v>12.497208961575426</v>
      </c>
      <c r="EX34" s="1" cm="1">
        <f t="array" ref="EX34">IFERROR(IF(OR(ISNA($A34),INDEX(International!G$3:G$2000,_xlfn.XMATCH(100,International!G$3:G$2000,1,1)+ROW()-ROW($A$3))=""),NA(),INDEX(International!G$3:G$2000,_xlfn.XMATCH(100,International!G$3:G$2000,1,1)+ROW()-ROW($A$3))-0), NA())</f>
        <v>5819</v>
      </c>
      <c r="EY34" s="1" cm="1">
        <f t="array" aca="1" ref="EY34" ca="1">IFERROR(IF(ISNA($A34),NA(),INDEX(International!I$3:I$2000,_xlfn.XMATCH(100,International!G$3:G$2000,1,1)+ROW()-ROW($A$3))-0), NA())</f>
        <v>294.57142857142856</v>
      </c>
      <c r="EZ34" s="1">
        <f t="shared" si="79"/>
        <v>5.2876666867989304</v>
      </c>
      <c r="FA34" s="1">
        <f t="shared" si="80"/>
        <v>179</v>
      </c>
      <c r="FB34" s="1">
        <f t="shared" si="81"/>
        <v>21.572350051456603</v>
      </c>
      <c r="FC34" s="1" cm="1">
        <f t="array" ref="FC34">IFERROR(IF(OR(ISNA($A34),INDEX(International!K$3:K$2000,_xlfn.XMATCH(100,International!K$3:K$2000,1,1)+ROW()-ROW($A$3))=""),NA(),INDEX(International!K$3:K$2000,_xlfn.XMATCH(100,International!K$3:K$2000,1,1)+ROW()-ROW($A$3))), NA())</f>
        <v>52128</v>
      </c>
      <c r="FD34" s="1" cm="1">
        <f t="array" aca="1" ref="FD34" ca="1">IFERROR(IF(ISNA($A34),NA(),INDEX(International!M$3:M$2000,_xlfn.XMATCH(100,International!K$3:K$2000,1,1)+ROW()-ROW($A$3))-0), NA())</f>
        <v>4260.5714285714284</v>
      </c>
      <c r="FE34" s="1">
        <f t="shared" si="82"/>
        <v>3.4345549492386045</v>
      </c>
      <c r="FF34" s="1">
        <f t="shared" si="83"/>
        <v>1678</v>
      </c>
      <c r="FG34" s="1">
        <f t="shared" si="84"/>
        <v>4.4124185764380952</v>
      </c>
      <c r="FH34" s="1" cm="1">
        <f t="array" ref="FH34">IFERROR(IF(OR(ISNA($A34),INDEX(International!O$3:O$2000,_xlfn.XMATCH(100,International!O$3:O$2000,1,1)+ROW()-ROW($A$3))=""),NA(),INDEX(International!O$3:O$2000,_xlfn.XMATCH(100,International!O$3:O$2000,1,1)+ROW()-ROW($A$3))-0), NA())</f>
        <v>74386</v>
      </c>
      <c r="FI34" s="1" cm="1">
        <f t="array" aca="1" ref="FI34" ca="1">IFERROR(IF(ISNA($A34),NA(),INDEX(International!Q$3:Q$2000,_xlfn.XMATCH(100,International!O$3:O$2000,1,1)+ROW()-ROW($A$3))-0), NA())</f>
        <v>5524.7142857142853</v>
      </c>
      <c r="FJ34" s="1">
        <f t="shared" si="85"/>
        <v>3.2498549348895773</v>
      </c>
      <c r="FK34" s="1">
        <f t="shared" si="86"/>
        <v>2394</v>
      </c>
      <c r="FL34" s="1">
        <f t="shared" si="87"/>
        <v>9.5456712472392908</v>
      </c>
      <c r="FM34" s="1" cm="1">
        <f t="array" ref="FM34">IFERROR(IF(OR(ISNA($A34),INDEX(International!S$3:S$2000,_xlfn.XMATCH(100,International!S$3:S$2000,1,1)+ROW()-ROW($A$3))=""),NA(),INDEX(International!S$3:S$2000,_xlfn.XMATCH(100,International!S$3:S$2000,1,1)+ROW()-ROW($A$3))-0), NA())</f>
        <v>8961</v>
      </c>
      <c r="FN34" s="1" cm="1">
        <f t="array" aca="1" ref="FN34" ca="1">IFERROR(IF(ISNA($A34),NA(),INDEX(International!U$3:U$2000,_xlfn.XMATCH(100,International!S$3:S$2000,1,1)+ROW()-ROW($A$3))-0), NA())</f>
        <v>114.14285714285714</v>
      </c>
      <c r="FO34" s="1">
        <f t="shared" si="88"/>
        <v>4.7798288755008711</v>
      </c>
      <c r="FP34" s="1">
        <f t="shared" si="89"/>
        <v>285</v>
      </c>
      <c r="FQ34" s="1">
        <f t="shared" si="90"/>
        <v>37.993680547370879</v>
      </c>
      <c r="FR34" s="1" cm="1">
        <f t="array" ref="FR34">IFERROR(IF(OR(ISNA($A34),INDEX(International!W$3:W$2000,_xlfn.XMATCH(100,International!W$3:W$2000,1,1)+ROW()-ROW($A$3))=""),NA(),INDEX(International!W$3:W$2000,_xlfn.XMATCH(100,International!W$3:W$2000,1,1)+ROW()-ROW($A$3))-0), NA())</f>
        <v>926</v>
      </c>
      <c r="FS34" s="1" cm="1">
        <f t="array" aca="1" ref="FS34" ca="1">IFERROR(IF(ISNA($A34),NA(),INDEX(International!Y$3:Y$2000,_xlfn.XMATCH(100,International!W$3:W$2000,1,1)+ROW()-ROW($A$3))-0), NA())</f>
        <v>52.571428571428569</v>
      </c>
      <c r="FT34" s="1">
        <f t="shared" si="91"/>
        <v>9.6542766367853332</v>
      </c>
      <c r="FU34" s="1">
        <f t="shared" si="92"/>
        <v>26</v>
      </c>
      <c r="FV34" s="1">
        <f t="shared" si="93"/>
        <v>13.306891985952568</v>
      </c>
      <c r="FW34" s="1" cm="1">
        <f t="array" ref="FW34">IFERROR(IF(OR(ISNA($A34),INDEX(International!AA$3:AA$2000,_xlfn.XMATCH(100,International!AA$3:AA$2000,1,1)+ROW()-ROW($A$3))=""),NA(),INDEX(International!AA$3:AA$2000,_xlfn.XMATCH(100,International!AA$3:AA$2000,1,1)+ROW()-ROW($A$3))-0), NA())</f>
        <v>47806</v>
      </c>
      <c r="FX34" s="1" cm="1">
        <f t="array" aca="1" ref="FX34" ca="1">IFERROR(IF(ISNA($A34),NA(),INDEX(International!AC$3:AC$2000,_xlfn.XMATCH(100,International!AA$3:AA$2000,1,1)+ROW()-ROW($A$3))-0), NA())</f>
        <v>4040.5714285714284</v>
      </c>
      <c r="FY34" s="1">
        <f t="shared" si="94"/>
        <v>3.4827360092781992</v>
      </c>
      <c r="FZ34" s="1">
        <f t="shared" si="95"/>
        <v>1538</v>
      </c>
      <c r="GA34" s="1">
        <f t="shared" si="96"/>
        <v>5.2593334609444229</v>
      </c>
      <c r="GB34" s="1" cm="1">
        <f t="array" ref="GB34">IFERROR(IF(OR(ISNA($A34),INDEX(International!AE$3:AE$2000,_xlfn.XMATCH(100,International!AE$3:AE$2000,1,1)+ROW()-ROW($A$3))=""),NA(),INDEX(International!AE$3:AE$2000,_xlfn.XMATCH(100,International!AE$3:AE$2000,1,1)+ROW()-ROW($A$3))-0), NA())</f>
        <v>275798</v>
      </c>
      <c r="GC34" s="1" cm="1">
        <f t="array" aca="1" ref="GC34" ca="1">IFERROR(IF(ISNA($A34),NA(),INDEX(International!AG$3:AG$2000,_xlfn.XMATCH(100,International!AE$3:AE$2000,1,1)+ROW()-ROW($A$3))-0), NA())</f>
        <v>24833.714285714286</v>
      </c>
      <c r="GD34" s="1">
        <f t="shared" si="97"/>
        <v>2.712304240896513</v>
      </c>
      <c r="GE34" s="1">
        <f t="shared" si="98"/>
        <v>8892</v>
      </c>
      <c r="GF34" s="1">
        <f t="shared" si="99"/>
        <v>5.6598365846575236</v>
      </c>
    </row>
    <row r="35" spans="1:188" x14ac:dyDescent="0.2">
      <c r="A35" s="4">
        <f>IF(OR(Daily!$A35="",Daily!$B35="*"),NA(),Daily!A35)</f>
        <v>43886</v>
      </c>
      <c r="B35" s="1">
        <f>IF(_xlfn.IFNA($A35,"")="","",Daily!C35+IF(ROW()&gt;ROW($A$3),B34,0))</f>
        <v>0</v>
      </c>
      <c r="C35" s="1">
        <f>IF(_xlfn.IFNA($A35,"")="","",Daily!D35+IF(ROW()&gt;ROW($A$3),C34,0))</f>
        <v>0</v>
      </c>
      <c r="D35" s="1">
        <f>IF(_xlfn.IFNA($A35,"")="","",Daily!E35+IF(ROW()&gt;ROW($A$3),D34,0))</f>
        <v>0</v>
      </c>
      <c r="E35" s="1">
        <f t="shared" si="22"/>
        <v>0</v>
      </c>
      <c r="F35" s="1">
        <f>IF(_xlfn.IFNA($A35,"")="","",Daily!F35+IF(ROW()&gt;ROW($A$3),F34,0))</f>
        <v>4</v>
      </c>
      <c r="G35" s="1">
        <f>IF(_xlfn.IFNA($A35,"")="","",Daily!G35+IF(ROW()&gt;ROW($A$3),G34,0))</f>
        <v>4</v>
      </c>
      <c r="H35" s="1">
        <f>IF(_xlfn.IFNA($A35,"")="","",Daily!H35+IF(ROW()&gt;ROW($A$3),H34,0))</f>
        <v>2</v>
      </c>
      <c r="I35" s="1">
        <f t="shared" si="23"/>
        <v>-2</v>
      </c>
      <c r="J35" s="1">
        <f>IF(_xlfn.IFNA($A35,"")="","",Daily!I35+IF(ROW()&gt;ROW($A$3),J34,0))</f>
        <v>1</v>
      </c>
      <c r="K35" s="1">
        <f>IF(_xlfn.IFNA($A35,"")="","",Daily!J35+IF(ROW()&gt;ROW($A$3),K34,0))</f>
        <v>0</v>
      </c>
      <c r="L35" s="1">
        <f>IF(_xlfn.IFNA($A35,"")="","",Daily!K35+IF(ROW()&gt;ROW($A$3),L34,0))</f>
        <v>0</v>
      </c>
      <c r="M35" s="1">
        <f t="shared" si="24"/>
        <v>1</v>
      </c>
      <c r="N35" s="1">
        <f>IF(_xlfn.IFNA($A35,"")="","",Daily!L35+IF(ROW()&gt;ROW($A$3),N34,0))</f>
        <v>8</v>
      </c>
      <c r="O35" s="1">
        <f>IF(_xlfn.IFNA($A35,"")="","",Daily!M35+IF(ROW()&gt;ROW($A$3),O34,0))</f>
        <v>0</v>
      </c>
      <c r="P35" s="1">
        <f>IF(_xlfn.IFNA($A35,"")="","",Daily!N35+IF(ROW()&gt;ROW($A$3),P34,0))</f>
        <v>0</v>
      </c>
      <c r="Q35" s="1">
        <f t="shared" si="25"/>
        <v>8</v>
      </c>
      <c r="R35" s="1">
        <f>IF(_xlfn.IFNA($A35,"")="","",Daily!O35+IF(ROW()&gt;ROW($A$3),R34,0))</f>
        <v>3</v>
      </c>
      <c r="S35" s="1">
        <f>IF(_xlfn.IFNA($A35,"")="","",Daily!P35+IF(ROW()&gt;ROW($A$3),S34,0))</f>
        <v>2</v>
      </c>
      <c r="T35" s="1">
        <f>IF(_xlfn.IFNA($A35,"")="","",Daily!Q35+IF(ROW()&gt;ROW($A$3),T34,0))</f>
        <v>0</v>
      </c>
      <c r="U35" s="1">
        <f t="shared" si="26"/>
        <v>1</v>
      </c>
      <c r="V35" s="1">
        <f>IF(_xlfn.IFNA($A35,"")="","",Daily!R35+IF(ROW()&gt;ROW($A$3),V34,0))</f>
        <v>0</v>
      </c>
      <c r="W35" s="1">
        <f>IF(_xlfn.IFNA($A35,"")="","",Daily!S35+IF(ROW()&gt;ROW($A$3),W34,0))</f>
        <v>0</v>
      </c>
      <c r="X35" s="1">
        <f>IF(_xlfn.IFNA($A35,"")="","",Daily!T35+IF(ROW()&gt;ROW($A$3),X34,0))</f>
        <v>0</v>
      </c>
      <c r="Y35" s="1">
        <f t="shared" si="27"/>
        <v>0</v>
      </c>
      <c r="Z35" s="1">
        <f>IF(_xlfn.IFNA($A35,"")="","",Daily!U35+IF(ROW()&gt;ROW($A$3),Z34,0))</f>
        <v>7</v>
      </c>
      <c r="AA35" s="1">
        <f>IF(_xlfn.IFNA($A35,"")="","",Daily!V35+IF(ROW()&gt;ROW($A$3),AA34,0))</f>
        <v>0</v>
      </c>
      <c r="AB35" s="1">
        <f>IF(_xlfn.IFNA($A35,"")="","",Daily!W35+IF(ROW()&gt;ROW($A$3),AB34,0))</f>
        <v>0</v>
      </c>
      <c r="AC35" s="1">
        <f t="shared" si="28"/>
        <v>7</v>
      </c>
      <c r="AD35" s="1">
        <f>IF(_xlfn.IFNA($A35,"")="","",Daily!X35+IF(ROW()&gt;ROW($A$3),AD34,0))</f>
        <v>1</v>
      </c>
      <c r="AE35" s="1">
        <f>IF(_xlfn.IFNA($A35,"")="","",Daily!Y35+IF(ROW()&gt;ROW($A$3),AE34,0))</f>
        <v>0</v>
      </c>
      <c r="AF35" s="1">
        <f>IF(_xlfn.IFNA($A35,"")="","",Daily!Z35+IF(ROW()&gt;ROW($A$3),AF34,0))</f>
        <v>0</v>
      </c>
      <c r="AG35" s="1">
        <f t="shared" si="29"/>
        <v>1</v>
      </c>
      <c r="AH35" s="1">
        <f>IF(_xlfn.IFNA($A35,"")="","",Daily!C35+Daily!F35+Daily!I35+Daily!O35+Daily!L35+Daily!R35+Daily!X35+Daily!U35)</f>
        <v>0</v>
      </c>
      <c r="AI35" s="1">
        <f>IF(_xlfn.IFNA($A35,"")="","",Daily!D35+Daily!G35+Daily!J35+Daily!P35+Daily!M35+Daily!S35+Daily!Y35+Daily!V35+Daily!AA35)</f>
        <v>0</v>
      </c>
      <c r="AJ35" s="1">
        <f>IF(_xlfn.IFNA($A35,"")="","",Daily!E35+Daily!H35+Daily!K35+Daily!Q35+Daily!N35+Daily!T35+Daily!Z35+Daily!W35)</f>
        <v>0</v>
      </c>
      <c r="AK35" s="1">
        <f t="shared" si="30"/>
        <v>24</v>
      </c>
      <c r="AL35" s="1">
        <f t="shared" si="31"/>
        <v>6</v>
      </c>
      <c r="AM35" s="1">
        <f t="shared" si="32"/>
        <v>2</v>
      </c>
      <c r="AN35" s="7">
        <f t="shared" si="33"/>
        <v>0</v>
      </c>
      <c r="AO35" s="1">
        <f t="shared" si="34"/>
        <v>16</v>
      </c>
      <c r="AP35" s="1">
        <f t="shared" si="35"/>
        <v>20</v>
      </c>
      <c r="AQ35" s="1">
        <f t="shared" si="36"/>
        <v>2</v>
      </c>
      <c r="AR35" s="1">
        <f t="shared" si="37"/>
        <v>0</v>
      </c>
      <c r="AS35" s="1">
        <f t="shared" si="38"/>
        <v>18</v>
      </c>
      <c r="AT35" s="10">
        <f t="shared" si="39"/>
        <v>0.25</v>
      </c>
      <c r="AU35" s="10">
        <f t="shared" si="40"/>
        <v>0.75</v>
      </c>
      <c r="AV35" s="10">
        <f t="shared" si="41"/>
        <v>0</v>
      </c>
      <c r="AW35" s="10">
        <f t="shared" si="42"/>
        <v>0.16666666666666666</v>
      </c>
      <c r="AX35" s="10">
        <f t="shared" si="43"/>
        <v>4.1666666666666664E-2</v>
      </c>
      <c r="AY35" s="10">
        <f t="shared" si="44"/>
        <v>0.33333333333333331</v>
      </c>
      <c r="AZ35" s="10">
        <f t="shared" si="45"/>
        <v>0.125</v>
      </c>
      <c r="BA35" s="10">
        <f t="shared" si="46"/>
        <v>0</v>
      </c>
      <c r="BB35" s="10">
        <f t="shared" si="47"/>
        <v>0.29166666666666669</v>
      </c>
      <c r="BC35" s="10">
        <f t="shared" si="48"/>
        <v>4.1666666666666664E-2</v>
      </c>
      <c r="BD35" s="8">
        <f t="shared" ca="1" si="49"/>
        <v>1.1428571428571428</v>
      </c>
      <c r="BE35" s="9">
        <f t="shared" ca="1" si="50"/>
        <v>8</v>
      </c>
      <c r="BF35" s="10">
        <f t="shared" si="51"/>
        <v>0</v>
      </c>
      <c r="BG35" s="10">
        <f t="shared" si="52"/>
        <v>0</v>
      </c>
      <c r="BH35" s="1">
        <f t="shared" si="53"/>
        <v>8</v>
      </c>
      <c r="BI35" s="1">
        <f t="shared" si="54"/>
        <v>22</v>
      </c>
      <c r="BJ35" s="8">
        <f>IF(_xlfn.IFNA($A35,"")="","",AK35/(Configuration!$B$1/1000000))</f>
        <v>0.94621180162669583</v>
      </c>
      <c r="BK35" s="1">
        <f>IF(OR(_xlfn.IFNA($A35,"")="", ROW()&lt;=ROW($A$3),MAX(International!$C$3:$C$2000)&lt;$AK35),"",$A35-_xlfn.XLOOKUP($AK35,International!$C$3:$C$2000,International!$A$3:$A$2000,NA(),1,1))</f>
        <v>-9</v>
      </c>
      <c r="BL35" s="1">
        <f>IF(OR(_xlfn.IFNA($A35,"")="", ROW()&lt;=ROW($A$3),MAX(International!$D$3:$D$2000)&lt;$BJ35),"",$A35-_xlfn.XLOOKUP($BJ35,International!$D$3:$D$2000,International!$A$3:$A$2000,NA(),1,1))</f>
        <v>-7</v>
      </c>
      <c r="BM35" s="1">
        <f>IF(OR(_xlfn.IFNA($A35,"")="", ROW()&lt;=ROW($A$3),MAX(International!$G$3:$G$2000)&lt;$AK35),"",$A35-_xlfn.XLOOKUP($AK35,International!$G$3:$G$2000,International!$A$3:$A$2000,NA(),1,1))</f>
        <v>-12</v>
      </c>
      <c r="BN35" s="1">
        <f>IF(OR(_xlfn.IFNA($A35,"")="", ROW()&lt;=ROW($A$3),MAX(International!$H$3:$H$2000)&lt;$BJ35),"",$A35-_xlfn.XLOOKUP($BJ35,International!$H$3:$H$2000,International!$A$3:$A$2000,NA(),1,1))</f>
        <v>-7</v>
      </c>
      <c r="BO35" s="1">
        <f>IF(OR(_xlfn.IFNA($A35,"")="", ROW()&lt;=ROW($A$3),MAX(International!$K$3:$K$2000)&lt;$AK35),"",$A35-_xlfn.XLOOKUP($AK35,International!$K$3:$K$2000,International!$A$3:$A$2000,NA(),1,1))</f>
        <v>-2</v>
      </c>
      <c r="BP35" s="1">
        <f>IF(OR(_xlfn.IFNA($A35,"")="", ROW()&lt;=ROW($A$3),MAX(International!$L$3:$L$2000)&lt;$BJ35),"",$A35-_xlfn.XLOOKUP($BJ35,International!$L$3:$L$2000,International!$A$3:$A$2000,NA(),1,1))</f>
        <v>-4</v>
      </c>
      <c r="BQ35" s="1">
        <f>IF(OR(_xlfn.IFNA($A35,"")="", ROW()&lt;=ROW($A$3),MAX(International!$O$3:$O$2000)&lt;$AK35),"",$A35-_xlfn.XLOOKUP($AK35,International!$O$3:$O$2000,International!$A$3:$A$2000,NA(),1,1))</f>
        <v>3</v>
      </c>
      <c r="BR35" s="1">
        <f>IF(OR(_xlfn.IFNA($A35,"")="", ROW()&lt;=ROW($A$3),MAX(International!$P$3:$P$2000)&lt;$BJ35),"",$A35-_xlfn.XLOOKUP($BJ35,International!$P$3:$P$2000,International!$A$3:$A$2000,NA(),1,1))</f>
        <v>3</v>
      </c>
      <c r="BS35" s="1">
        <f>IF(OR(_xlfn.IFNA($A35,"")="", ROW()&lt;=ROW($A$3),MAX(International!$S$3:$S$2000)&lt;$AK35),"",$A35-_xlfn.XLOOKUP($AK35,International!$S$3:$S$2000,International!$A$3:$A$2000,NA(),1,1))</f>
        <v>18</v>
      </c>
      <c r="BT35" s="1">
        <f>IF(OR(_xlfn.IFNA($A35,"")="", ROW()&lt;=ROW($A$3),MAX(International!$T$3:$T$2000)&lt;$BJ35),"",$A35-_xlfn.XLOOKUP($BJ35,International!$T$3:$T$2000,International!$A$3:$A$2000,NA(),1,1))</f>
        <v>5</v>
      </c>
      <c r="BU35" s="1">
        <f>IF(OR(_xlfn.IFNA($A35,"")="", ROW()&lt;=ROW($A$3),MAX(International!$W$3:$W$2000)&lt;$AK35),"",$A35-_xlfn.XLOOKUP($AK35,International!$W$3:$W$2000,International!$A$3:$A$2000,NA(),1,1))</f>
        <v>21</v>
      </c>
      <c r="BV35" s="1">
        <f>IF(OR(_xlfn.IFNA($A35,"")="", ROW()&lt;=ROW($A$3),MAX(International!$X$3:$X$2000)&lt;$BJ35),"",$A35-_xlfn.XLOOKUP($BJ35,International!$X$3:$X$2000,International!$A$3:$A$2000,NA(),1,1))</f>
        <v>28</v>
      </c>
      <c r="BW35" s="1">
        <f>IF(OR(_xlfn.IFNA($A35,"")="", ROW()&lt;=ROW($A$3),MAX(International!$AA$3:$AA$2000)&lt;$AK35),"",$A35-_xlfn.XLOOKUP($AK35,International!$AA$3:$AA$2000,International!$A$3:$A$2000,NA(),1,1))</f>
        <v>-5</v>
      </c>
      <c r="BX35" s="1">
        <f>IF(OR(_xlfn.IFNA($A35,"")="", ROW()&lt;=ROW($A$3),MAX(International!$AB$3:$AB$2000)&lt;$BJ35),"",$A35-_xlfn.XLOOKUP($BJ35,International!$AB$3:$AB$2000,International!$A$3:$A$2000,NA(),1,1))</f>
        <v>-8</v>
      </c>
      <c r="BY35" s="1">
        <f>IF(OR(_xlfn.IFNA($A35,"")="", ROW()&lt;=ROW($A$3),MAX(International!$AE$3:$AE$2000)&lt;$AK35),"",$A35-_xlfn.XLOOKUP($AK35,International!$AE$3:$AE$2000,International!$A$3:$A$2000,NA(),1,1))</f>
        <v>1</v>
      </c>
      <c r="BZ35" s="1">
        <f>IF(OR(_xlfn.IFNA($A35,"")="", ROW()&lt;=ROW($A$3),MAX(International!$AF$3:$AF$2000)&lt;$BJ35),"",$A35-_xlfn.XLOOKUP($BJ35,International!$AF$3:$AF$2000,International!$A$3:$A$2000,NA(),1,1))</f>
        <v>-11</v>
      </c>
      <c r="CA35" s="1" t="e">
        <f t="shared" si="55"/>
        <v>#N/A</v>
      </c>
      <c r="CB35" s="1" t="e">
        <f t="shared" ref="CB35:CB66" si="100">IFERROR(IF(OR(ISNA($A35),$AK35&lt;100),NA(),IF(FLOOR(2^($CA35+(LOG(100)/LOG(2))),2)-100&gt; _xlfn.AGGREGATE(4,6,$CK$3:$DT$2000)+2000,NA(),FLOOR(2^($CA35+(LOG(100)/LOG(2))),2))), NA())</f>
        <v>#N/A</v>
      </c>
      <c r="CC35" s="1" t="e">
        <f t="shared" ref="CC35:CC66" si="101">IFERROR(IF(OR(ISNA($A35),$AK35&lt;100),NA(),IF(FLOOR((2^(($CA35+4*LOG(10)/LOG(2))/2)),2)&gt; _xlfn.AGGREGATE(4,6,$CK$3:$DT$2000)+2000,NA(),FLOOR((2^(($CA35+4*LOG(10)/LOG(2))/2)),2))), NA())</f>
        <v>#N/A</v>
      </c>
      <c r="CD35" s="1" t="e">
        <f t="shared" ref="CD35:CD66" si="102">IFERROR(IF(OR(ISNA($A35),$AK35&lt;100),NA(),IF(FLOOR((2^(($CA35+6*LOG(10)/LOG(2))/3)),2)&gt; _xlfn.AGGREGATE(4,6,$CK$3:$DT$2000)+2000,NA(),FLOOR((2^(($CA35+6*LOG(10)/LOG(2))/3)),2))), NA())</f>
        <v>#N/A</v>
      </c>
      <c r="CE35" s="1" t="e">
        <f t="shared" ref="CE35:CE66" si="103">IFERROR(IF(OR(ISNA($A35),$AK35&lt;100),NA(),IF(FLOOR((2^(($CA35+8*LOG(10)/LOG(2))/4)),2)&gt; _xlfn.AGGREGATE(4,6,$CK$3:$DT$2000)+2000,NA(),FLOOR((2^(($CA35+8*LOG(10)/LOG(2))/4)),2))), NA())</f>
        <v>#N/A</v>
      </c>
      <c r="CF35" s="1" t="e">
        <f t="shared" ref="CF35:CF66" si="104">IFERROR(IF(OR(ISNA($A35),$AK35&lt;100),NA(),IF(FLOOR((2^(($CA35+10*LOG(10)/LOG(2))/5)),2)&gt; _xlfn.AGGREGATE(4,6,$CK$3:$DT$2000)+2000,NA(),FLOOR((2^(($CA35+10*LOG(10)/LOG(2))/5)),2))), NA())</f>
        <v>#N/A</v>
      </c>
      <c r="CG35" s="1" t="e">
        <f t="shared" ref="CG35:CG66" si="105">IFERROR(IF(OR(ISNA($A35),$AK35&lt;100),NA(),IF(FLOOR((2^(($CA35+12*LOG(10)/LOG(2))/6)),2)&gt; _xlfn.AGGREGATE(4,6,$CK$3:$DT$2000)+2000,NA(),FLOOR((2^(($CA35+12*LOG(10)/LOG(2))/6)),2))), NA())</f>
        <v>#N/A</v>
      </c>
      <c r="CH35" s="1" t="e">
        <f t="shared" ref="CH35:CH66" si="106">IFERROR(IF(OR(ISNA($A35),$AK35&lt;100),NA(),IF(FLOOR((2^(($CA35+14*LOG(10)/LOG(2))/7)),2)&gt; _xlfn.AGGREGATE(4,6,$CK$3:$DT$2000)+2000,NA(),FLOOR((2^(($CA35+14*LOG(10)/LOG(2))/7)),2))), NA())</f>
        <v>#N/A</v>
      </c>
      <c r="CI35" s="1" t="e">
        <f t="shared" ref="CI35:CI66" si="107">IFERROR(IF(OR(ISNA($A35),$AK35&lt;100),NA(),IF(FLOOR((2^(($CA35+2*_xlfn.XLOOKUP(_xlfn.AGGREGATE(4,6,$CA$3:$CA$2000),$CA$3:$CA$2000,CL$3:CL$2000,1,1)*LOG(10)/LOG(2))/_xlfn.XLOOKUP(_xlfn.AGGREGATE(4,6,$CA$3:$CA$2000),$CA$3:$CA$2000,CL$3:CL$2000,1,1))),2)&gt; _xlfn.AGGREGATE(4,6,$CK$3:$DT$2000)+2000,NA(),FLOOR((2^(($CA35+2*_xlfn.XLOOKUP(_xlfn.AGGREGATE(4,6,$CA$3:$CA$2000),$CA$3:$CA$2000,$CL$3:$CL$2000,1,1)*LOG(10)/LOG(2))/_xlfn.XLOOKUP(_xlfn.AGGREGATE(4,6,$CA$3:$CA$2000),$CA$3:$CA$2000,$CL$3:$CL$2000,1,1))),2))), NA())</f>
        <v>#N/A</v>
      </c>
      <c r="CJ35" s="1" t="e">
        <f t="shared" ref="CJ35:CJ66" si="108">IF(OR(ISNA($A35),$AK35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35, 1))</f>
        <v>#N/A</v>
      </c>
      <c r="CK35" s="1" t="e">
        <f t="shared" si="56"/>
        <v>#N/A</v>
      </c>
      <c r="CL35" s="1" t="e">
        <f t="shared" ref="CL35:CL66" si="109">IF(OR(ISNA($A35),$AK35&lt;100),NA(),IF(CK35=100,0,($CA35*LOG(2)/LOG(CK35/100))))</f>
        <v>#N/A</v>
      </c>
      <c r="CM35" s="1" t="e">
        <f>IF(OR(ISNA($A35),$AK35&lt;100),NA(),IF($CA35=0,0,FLOOR((CK35-_xlfn.XLOOKUP(_xlfn.AGGREGATE(5,6,$CA$3:$CA1986),$CA$3:$CA$2000,CK$3:CK$2000,1,1))/_xlfn.XLOOKUP($CA35,$CA$3:$CA$2000,$CA$3:$CA$2000,1,1), 1)))</f>
        <v>#N/A</v>
      </c>
      <c r="CN35" s="1" t="e">
        <f t="shared" si="57"/>
        <v>#N/A</v>
      </c>
      <c r="CO35" s="1" t="e" cm="1">
        <f t="array" ref="CO35">IFERROR(IF(OR(ISNA($A35),$AK35&lt;100,INDEX(International!C$3:C$2000,_xlfn.XMATCH(100,International!C$3:C$2000,1,1)+$CA35)=""),NA(),INDEX(International!C$3:C$2000,_xlfn.XMATCH(100,International!C$3:C$2000,1,1)+$CA35)), NA())</f>
        <v>#N/A</v>
      </c>
      <c r="CP35" s="1" t="e">
        <f t="shared" ref="CP35:CP66" si="110">IF(OR(ISNA($A35),$AK35&lt;100),NA(),IF(CO35=100,0,($CA35*LOG(2)/LOG(CO35/100))))</f>
        <v>#N/A</v>
      </c>
      <c r="CQ35" s="1" t="e">
        <f>IF(OR(ISNA($A35),$AK35&lt;100),NA(),IF($CA35=0,0,FLOOR((CO35-_xlfn.XLOOKUP(_xlfn.AGGREGATE(5,6,$CA$3:$CA1986),$CA$3:$CA$2000,CO$3:CO$2000,1,1))/_xlfn.XLOOKUP($CA35,$CA$3:$CA$2000,$CA$3:$CA$2000,1,1), 1)))</f>
        <v>#N/A</v>
      </c>
      <c r="CR35" s="1" t="e">
        <f t="shared" si="58"/>
        <v>#N/A</v>
      </c>
      <c r="CS35" s="1" t="e" cm="1">
        <f t="array" ref="CS35">IFERROR(IF(OR(ISNA($A35),$AK35&lt;100,INDEX(International!G$3:G$2000,_xlfn.XMATCH(100,International!G$3:G$2000,1,1)+$CA35)=""),NA(),INDEX(International!G$3:G$2000,_xlfn.XMATCH(100,International!G$3:G$2000,1,1)+$CA35)), NA())</f>
        <v>#N/A</v>
      </c>
      <c r="CT35" s="1" t="e">
        <f t="shared" ref="CT35:CT66" si="111">IF(OR(ISNA($A35),$AK35&lt;100),NA(),IF(CS35=100,0,($CA35*LOG(2)/LOG(CS35/100))))</f>
        <v>#N/A</v>
      </c>
      <c r="CU35" s="1" t="e">
        <f>IF(OR(ISNA($A35),$AK35&lt;100),NA(),IF($CA35=0,0,FLOOR((CS35-_xlfn.XLOOKUP(_xlfn.AGGREGATE(5,6,$CA$3:$CA1986),$CA$3:$CA$2000,CS$3:CS$2000,1,1))/_xlfn.XLOOKUP($CA35,$CA$3:$CA$2000,$CA$3:$CA$2000,1,1), 1)))</f>
        <v>#N/A</v>
      </c>
      <c r="CV35" s="1" t="e">
        <f t="shared" si="59"/>
        <v>#N/A</v>
      </c>
      <c r="CW35" s="1" t="e" cm="1">
        <f t="array" ref="CW35">IFERROR(IF(OR(ISNA($A35),$AK35&lt;100,INDEX(International!K$3:K$2000,_xlfn.XMATCH(100,International!K$3:K$2000,1,1)+$CA35)=""),NA(),INDEX(International!K$3:K$2000,_xlfn.XMATCH(100,International!K$3:K$2000,1,1)+$CA35)), NA())</f>
        <v>#N/A</v>
      </c>
      <c r="CX35" s="1" t="e">
        <f t="shared" ref="CX35:CX66" si="112">IF(OR(ISNA($A35),$AK35&lt;100),NA(),IF(CW35=100,0,($CA35*LOG(2)/LOG(CW35/100))))</f>
        <v>#N/A</v>
      </c>
      <c r="CY35" s="1" t="e">
        <f>IF(OR(ISNA($A35),$AK35&lt;100),NA(),IF($CA35=0,0,FLOOR((CW35-_xlfn.XLOOKUP(_xlfn.AGGREGATE(5,6,$CA$3:$CA1986),$CA$3:$CA$2000,CW$3:CW$2000,1,1))/_xlfn.XLOOKUP($CA35,$CA$3:$CA$2000,$CA$3:$CA$2000,1,1), 1)))</f>
        <v>#N/A</v>
      </c>
      <c r="CZ35" s="1" t="e">
        <f t="shared" si="60"/>
        <v>#N/A</v>
      </c>
      <c r="DA35" s="1" t="e" cm="1">
        <f t="array" ref="DA35">IFERROR(IF(OR(ISNA($A35),$AK35&lt;100,INDEX(International!O$3:O$2000,_xlfn.XMATCH(100,International!O$3:O$2000,1,1)+$CA35)=""),NA(),INDEX(International!O$3:O$2000,_xlfn.XMATCH(100,International!O$3:O$2000,1,1)+$CA35)), NA())</f>
        <v>#N/A</v>
      </c>
      <c r="DB35" s="1" t="e">
        <f t="shared" ref="DB35:DB66" si="113">IF(OR(ISNA($A35),$AK35&lt;100),NA(),IF(DA35=100,0,($CA35*LOG(2)/LOG(DA35/100))))</f>
        <v>#N/A</v>
      </c>
      <c r="DC35" s="1" t="e">
        <f>IF(OR(ISNA($A35),$AK35&lt;100),NA(),IF($CA35=0,0,FLOOR((DA35-_xlfn.XLOOKUP(_xlfn.AGGREGATE(5,6,$CA$3:$CA1986),$CA$3:$CA$2000,DA$3:DA$2000,1,1))/_xlfn.XLOOKUP($CA35,$CA$3:$CA$2000,$CA$3:$CA$2000,1,1), 1)))</f>
        <v>#N/A</v>
      </c>
      <c r="DD35" s="1" t="e">
        <f t="shared" si="61"/>
        <v>#N/A</v>
      </c>
      <c r="DE35" s="1" t="e" cm="1">
        <f t="array" ref="DE35">IFERROR(IF(OR(ISNA($A35),$AK35&lt;100,INDEX(International!S$3:S$2000,_xlfn.XMATCH(100,International!S$3:S$2000,1,1)+$CA35)=""),NA(),INDEX(International!S$3:S$2000,_xlfn.XMATCH(100,International!S$3:S$2000,1,1)+$CA35)), NA())</f>
        <v>#N/A</v>
      </c>
      <c r="DF35" s="1" t="e">
        <f t="shared" ref="DF35:DF66" si="114">IF(OR(ISNA($A35),$AK35&lt;100),NA(),IF(DE35=100,0,($CA35*LOG(2)/LOG(DE35/100))))</f>
        <v>#N/A</v>
      </c>
      <c r="DG35" s="1" t="e">
        <f>IF(OR(ISNA($A35),$AK35&lt;100),NA(),IF($CA35=0,0,FLOOR((DE35-_xlfn.XLOOKUP(_xlfn.AGGREGATE(5,6,$CA$3:$CA1986),$CA$3:$CA$2000,DE$3:DE$2000,1,1))/_xlfn.XLOOKUP($CA35,$CA$3:$CA$2000,$CA$3:$CA$2000,1,1), 1)))</f>
        <v>#N/A</v>
      </c>
      <c r="DH35" s="1" t="e">
        <f t="shared" si="62"/>
        <v>#N/A</v>
      </c>
      <c r="DI35" s="1" t="e" cm="1">
        <f t="array" ref="DI35">IFERROR(IF(OR(ISNA($A35),$AK35&lt;100,INDEX(International!W$3:W$2000,_xlfn.XMATCH(100,International!W$3:W$2000,1,1)+$CA35)=""),NA(),INDEX(International!W$3:W$2000,_xlfn.XMATCH(100,International!W$3:W$2000,1,1)+$CA35)), NA())</f>
        <v>#N/A</v>
      </c>
      <c r="DJ35" s="1" t="e">
        <f t="shared" ref="DJ35:DJ66" si="115">IF(OR(ISNA($A35),$AK35&lt;100),NA(),IF(DI35=100,0,($CA35*LOG(2)/LOG(DI35/100))))</f>
        <v>#N/A</v>
      </c>
      <c r="DK35" s="1" t="e">
        <f>IF(OR(ISNA($A35),$AK35&lt;100),NA(),IF($CA35=0,0,FLOOR((DI35-_xlfn.XLOOKUP(_xlfn.AGGREGATE(5,6,$CA$3:$CA1986),$CA$3:$CA$2000,DI$3:DI$2000,1,1))/_xlfn.XLOOKUP($CA35,$CA$3:$CA$2000,$CA$3:$CA$2000,1,1), 1)))</f>
        <v>#N/A</v>
      </c>
      <c r="DL35" s="1" t="e">
        <f t="shared" si="63"/>
        <v>#N/A</v>
      </c>
      <c r="DM35" s="1" t="e" cm="1">
        <f t="array" ref="DM35">IFERROR(IF(OR(ISNA($A35),$AK35&lt;100,INDEX(International!AA$3:AA$2000,_xlfn.XMATCH(100,International!AA$3:AA$2000,1,1)+$CA35)=""),NA(),INDEX(International!AA$3:AA$2000,_xlfn.XMATCH(100,International!AA$3:AA$2000,1,1)+$CA35)), NA())</f>
        <v>#N/A</v>
      </c>
      <c r="DN35" s="1" t="e">
        <f t="shared" ref="DN35:DN66" si="116">IF(OR(ISNA($A35),$AK35&lt;100),NA(),IF(DM35=100,0,($CA35*LOG(2)/LOG(DM35/100))))</f>
        <v>#N/A</v>
      </c>
      <c r="DO35" s="1" t="e">
        <f>IF(OR(ISNA($A35),$AK35&lt;100),NA(),IF($CA35=0,0,FLOOR((DM35-_xlfn.XLOOKUP(_xlfn.AGGREGATE(5,6,$CA$3:$CA1986),$CA$3:$CA$2000,DM$3:DM$2000,1,1))/_xlfn.XLOOKUP($CA35,$CA$3:$CA$2000,$CA$3:$CA$2000,1,1), 1)))</f>
        <v>#N/A</v>
      </c>
      <c r="DP35" s="1" t="e">
        <f t="shared" si="64"/>
        <v>#N/A</v>
      </c>
      <c r="DQ35" s="1" t="e" cm="1">
        <f t="array" ref="DQ35">IFERROR(IF(OR(ISNA($A35),$AK35&lt;100,INDEX(International!AE$3:AE$2000,_xlfn.XMATCH(100,International!AE$3:AE$2000,1,1)+$CA35)=""),NA(),INDEX(International!AE$3:AE$2000,_xlfn.XMATCH(100,International!AE$3:AE$2000,1,1)+$CA35)), NA())</f>
        <v>#N/A</v>
      </c>
      <c r="DR35" s="1" t="e">
        <f t="shared" ref="DR35:DR66" si="117">IF(OR(ISNA($A35),$AK35&lt;100),NA(),IF(DQ35=100,0,($CA35*LOG(2)/LOG(DQ35/100))))</f>
        <v>#N/A</v>
      </c>
      <c r="DS35" s="1" t="e">
        <f>IF(OR(ISNA($A35),$AK35&lt;100),NA(),IF($CA35=0,0,FLOOR((DQ35-_xlfn.XLOOKUP(_xlfn.AGGREGATE(5,6,$CA$3:$CA1986),$CA$3:$CA$2000,DQ$3:DQ$2000,1,1))/_xlfn.XLOOKUP($CA35,$CA$3:$CA$2000,$CA$3:$CA$2000,1,1), 1)))</f>
        <v>#N/A</v>
      </c>
      <c r="DT35" s="1" t="e">
        <f t="shared" si="65"/>
        <v>#N/A</v>
      </c>
      <c r="DU35" s="1">
        <f t="shared" ref="DU35:DU66" si="118">IF(_xlfn.IFNA(A35,"")="",NA(),IF(ROW()&lt;=3,0,IF(NOT(AND(ISNA(DV35),ISNA(DW35),ISNA(DX35),ISNA(DY35),ISNA(DZ35),ISNA(EA35),ISNA(EB35),ISNA(EC35))),DU34+1,NA())))</f>
        <v>32</v>
      </c>
      <c r="DV35" s="1" cm="1">
        <f t="array" ref="DV35">IFERROR(IF(ISNA($A35),NA(),INDEX(B$3:B$2000,_xlfn.XMATCH(Configuration!$B$12,B$3:B$2000,1,1)+ROW()-ROW($A$3))-0), NA())</f>
        <v>107</v>
      </c>
      <c r="DW35" s="1" cm="1">
        <f t="array" ref="DW35">IFERROR(IF(ISNA($A35),NA(),INDEX(F$3:F$2000,_xlfn.XMATCH(Configuration!$B$12,F$3:F$2000,1,1)+ROW()-ROW($A$3))-0), NA())</f>
        <v>2886</v>
      </c>
      <c r="DX35" s="1" t="e" cm="1">
        <f t="array" ref="DX35">IFERROR(IF(ISNA($A35),NA(),INDEX(J$3:J$2000,_xlfn.XMATCH(Configuration!$B$12,J$3:J$2000,1,1)+ROW()-ROW($A$3))-0), NA())</f>
        <v>#N/A</v>
      </c>
      <c r="DY35" s="1" cm="1">
        <f t="array" ref="DY35">IFERROR(IF(ISNA($A35),NA(),INDEX(N$3:N$2000,_xlfn.XMATCH(Configuration!$B$12,N$3:N$2000,1,1)+ROW()-ROW($A$3))-0), NA())</f>
        <v>1019</v>
      </c>
      <c r="DZ35" s="1" cm="1">
        <f t="array" ref="DZ35">IFERROR(IF(ISNA($A35),NA(),INDEX(R$3:R$2000,_xlfn.XMATCH(Configuration!$B$12,R$3:R$2000,1,1)+ROW()-ROW($A$3))-0), NA())</f>
        <v>438</v>
      </c>
      <c r="EA35" s="1" cm="1">
        <f t="array" ref="EA35">IFERROR(IF(ISNA($A35),NA(),INDEX(V$3:V$2000,_xlfn.XMATCH(Configuration!$B$12,V$3:V$2000,1,1)+ROW()-ROW($A$3))-0), NA())</f>
        <v>225</v>
      </c>
      <c r="EB35" s="1" cm="1">
        <f t="array" ref="EB35">IFERROR(IF(ISNA($A35),NA(),INDEX(Z$3:Z$2000,_xlfn.XMATCH(Configuration!$B$12,Z$3:Z$2000,1,1)+ROW()-ROW($A$3))-0), NA())</f>
        <v>1328</v>
      </c>
      <c r="EC35" s="1" cm="1">
        <f t="array" ref="EC35">IFERROR(IF(ISNA($A35),NA(),INDEX(AD$3:AD$2000,_xlfn.XMATCH(Configuration!$B$12,AD$3:AD$2000,1,1)+ROW()-ROW($A$3))-0), NA())</f>
        <v>546</v>
      </c>
      <c r="ED35" s="1">
        <f t="shared" ref="ED35:ED66" si="119">IF(_xlfn.IFNA(L35,"")="",NA(),IF(ROW()&lt;=3,0,IF(NOT(AND(ISNA(EN35),ISNA(ES35),ISNA(EX35),ISNA(FC35),ISNA(FH35),ISNA(FM35),ISNA(FR35),ISNA(FW35), ISNA(GB35))),ED34+1,NA())))</f>
        <v>32</v>
      </c>
      <c r="EE35" s="1" t="e">
        <f t="shared" ca="1" si="66"/>
        <v>#N/A</v>
      </c>
      <c r="EF35" s="1" t="e">
        <f t="shared" ca="1" si="67"/>
        <v>#N/A</v>
      </c>
      <c r="EG35" s="1">
        <f t="shared" ca="1" si="68"/>
        <v>162548</v>
      </c>
      <c r="EH35" s="1">
        <f t="shared" ca="1" si="69"/>
        <v>25600</v>
      </c>
      <c r="EI35" s="1">
        <f t="shared" ca="1" si="70"/>
        <v>8444</v>
      </c>
      <c r="EJ35" s="1">
        <f t="shared" ca="1" si="71"/>
        <v>4030</v>
      </c>
      <c r="EK35" s="1">
        <f t="shared" ca="1" si="72"/>
        <v>2376</v>
      </c>
      <c r="EL35" s="1" cm="1">
        <f t="array" aca="1" ref="EL35" ca="1">IFERROR(IF(ISNA($ED35),NA(),IF(FLOOR((2^(($ED35+LOOKUP(2, 1/(ISNA(EP$3:EP$2000)+ISBLANK(EP$3:EP$300)-1),EP$3:EP$2000)*LOG(100)/LOG(2))/LOOKUP(2, 1/(ISNA(EP$3:EP$2000)+ISBLANK(EP$3:EP$300)-1),EP$3:EP$2000))),2)&gt;_xlfn.AGGREGATE(4,6,$EN$3:$GC$2000)+2000,NA(),FLOOR((2^(($ED35+LOOKUP(2, 1/(ISNA(EP$3:EP$2000)+ISBLANK(EP$3:EP$300)-1),EP$3:EP$2000)*LOG(100)/LOG(2))/LOOKUP(2, 1/(ISNA(EP$3:EP$2000)+ISBLANK(EP$3:EP$300)-1),EP$3:EP$2000))),2))),NA())</f>
        <v>562</v>
      </c>
      <c r="EM35" s="1" cm="1">
        <f t="array" ref="EM35">IF(ISNA($ED35),NA(),FLOOR(EN$3+(LOOKUP(2, 1/(ISNA(EN$3:EN$2000)+ISBLANK(EN$3:EN$300)-1),EN$3:EN$2000)-EN$3)/LOOKUP(2, 1/(ISNA(EN$3:EN$2000)+ISBLANK(EN$3:EN$300)-1),ED$3:ED$2000)*ED35, 1))</f>
        <v>2965</v>
      </c>
      <c r="EN35" s="1" cm="1">
        <f t="array" ref="EN35">IFERROR(IF(ISNA($A35),NA(),INDEX(AK$3:AK$2000,_xlfn.XMATCH(100,AK$3:AK$2000,1,1)+ROW()-ROW($A$3))-0), NA())</f>
        <v>6293</v>
      </c>
      <c r="EO35" s="1" cm="1">
        <f t="array" aca="1" ref="EO35" ca="1">IFERROR(IF(ISNA($A35),NA(),INDEX(BD$3:BD$2000,_xlfn.XMATCH(100,AK$3:AK$2000,1,1)+ROW()-ROW($A$3))-0), NA())</f>
        <v>105.85714285714286</v>
      </c>
      <c r="EP35" s="1">
        <f t="shared" si="73"/>
        <v>5.3550426424715303</v>
      </c>
      <c r="EQ35" s="1">
        <f t="shared" si="74"/>
        <v>193</v>
      </c>
      <c r="ER35" s="1">
        <f t="shared" si="75"/>
        <v>55.575465057728358</v>
      </c>
      <c r="ES35" s="1" cm="1">
        <f t="array" ref="ES35">IFERROR(IF(OR(ISNA($A35),INDEX(International!C$3:C$2000,_xlfn.XMATCH(100,International!C$3:C$2000,1,1)+ROW()-ROW($A$3))=""),NA(),INDEX(International!C$3:C$2000,_xlfn.XMATCH(100,International!C$3:C$2000,1,1)+ROW()-ROW($A$3))), NA())</f>
        <v>22194</v>
      </c>
      <c r="ET35" s="1" cm="1">
        <f t="array" aca="1" ref="ET35" ca="1">IFERROR(IF(ISNA($A35),NA(),INDEX(International!E$3:E$2000,_xlfn.XMATCH(100,International!C$3:C$2000,1,1)+ROW()-ROW($A$3))-0), NA())</f>
        <v>1345.5714285714287</v>
      </c>
      <c r="EU35" s="1">
        <f t="shared" si="76"/>
        <v>4.1057087090426121</v>
      </c>
      <c r="EV35" s="1">
        <f t="shared" si="77"/>
        <v>690</v>
      </c>
      <c r="EW35" s="1">
        <f t="shared" si="78"/>
        <v>10.797333423095308</v>
      </c>
      <c r="EX35" s="1" cm="1">
        <f t="array" ref="EX35">IFERROR(IF(OR(ISNA($A35),INDEX(International!G$3:G$2000,_xlfn.XMATCH(100,International!G$3:G$2000,1,1)+ROW()-ROW($A$3))=""),NA(),INDEX(International!G$3:G$2000,_xlfn.XMATCH(100,International!G$3:G$2000,1,1)+ROW()-ROW($A$3))-0), NA())</f>
        <v>5996</v>
      </c>
      <c r="EY35" s="1" cm="1">
        <f t="array" aca="1" ref="EY35" ca="1">IFERROR(IF(ISNA($A35),NA(),INDEX(International!I$3:I$2000,_xlfn.XMATCH(100,International!G$3:G$2000,1,1)+ROW()-ROW($A$3))-0), NA())</f>
        <v>274.14285714285717</v>
      </c>
      <c r="EZ35" s="1">
        <f t="shared" si="79"/>
        <v>5.4182843761593391</v>
      </c>
      <c r="FA35" s="1">
        <f t="shared" si="80"/>
        <v>179</v>
      </c>
      <c r="FB35" s="1">
        <f t="shared" si="81"/>
        <v>23.132545890370377</v>
      </c>
      <c r="FC35" s="1" cm="1">
        <f t="array" ref="FC35">IFERROR(IF(OR(ISNA($A35),INDEX(International!K$3:K$2000,_xlfn.XMATCH(100,International!K$3:K$2000,1,1)+ROW()-ROW($A$3))=""),NA(),INDEX(International!K$3:K$2000,_xlfn.XMATCH(100,International!K$3:K$2000,1,1)+ROW()-ROW($A$3))), NA())</f>
        <v>56989</v>
      </c>
      <c r="FD35" s="1" cm="1">
        <f t="array" aca="1" ref="FD35" ca="1">IFERROR(IF(ISNA($A35),NA(),INDEX(International!M$3:M$2000,_xlfn.XMATCH(100,International!K$3:K$2000,1,1)+ROW()-ROW($A$3))-0), NA())</f>
        <v>4536.5714285714284</v>
      </c>
      <c r="FE35" s="1">
        <f t="shared" si="82"/>
        <v>3.4955334907907556</v>
      </c>
      <c r="FF35" s="1">
        <f t="shared" si="83"/>
        <v>1777</v>
      </c>
      <c r="FG35" s="1">
        <f t="shared" si="84"/>
        <v>7.7745402846588583</v>
      </c>
      <c r="FH35" s="1" cm="1">
        <f t="array" ref="FH35">IFERROR(IF(OR(ISNA($A35),INDEX(International!O$3:O$2000,_xlfn.XMATCH(100,International!O$3:O$2000,1,1)+ROW()-ROW($A$3))=""),NA(),INDEX(International!O$3:O$2000,_xlfn.XMATCH(100,International!O$3:O$2000,1,1)+ROW()-ROW($A$3))-0), NA())</f>
        <v>80589</v>
      </c>
      <c r="FI35" s="1" cm="1">
        <f t="array" aca="1" ref="FI35" ca="1">IFERROR(IF(ISNA($A35),NA(),INDEX(International!Q$3:Q$2000,_xlfn.XMATCH(100,International!O$3:O$2000,1,1)+ROW()-ROW($A$3))-0), NA())</f>
        <v>5650.5714285714284</v>
      </c>
      <c r="FJ35" s="1">
        <f t="shared" si="85"/>
        <v>3.3145374473015821</v>
      </c>
      <c r="FK35" s="1">
        <f t="shared" si="86"/>
        <v>2513</v>
      </c>
      <c r="FL35" s="1">
        <f t="shared" si="87"/>
        <v>8.6541266238023731</v>
      </c>
      <c r="FM35" s="1" cm="1">
        <f t="array" ref="FM35">IFERROR(IF(OR(ISNA($A35),INDEX(International!S$3:S$2000,_xlfn.XMATCH(100,International!S$3:S$2000,1,1)+ROW()-ROW($A$3))=""),NA(),INDEX(International!S$3:S$2000,_xlfn.XMATCH(100,International!S$3:S$2000,1,1)+ROW()-ROW($A$3))-0), NA())</f>
        <v>8961</v>
      </c>
      <c r="FN35" s="1" cm="1">
        <f t="array" aca="1" ref="FN35" ca="1">IFERROR(IF(ISNA($A35),NA(),INDEX(International!U$3:U$2000,_xlfn.XMATCH(100,International!S$3:S$2000,1,1)+ROW()-ROW($A$3))-0), NA())</f>
        <v>103.57142857142857</v>
      </c>
      <c r="FO35" s="1">
        <f t="shared" si="88"/>
        <v>4.934016903742835</v>
      </c>
      <c r="FP35" s="1">
        <f t="shared" si="89"/>
        <v>276</v>
      </c>
      <c r="FQ35" s="1">
        <f t="shared" si="90"/>
        <v>0</v>
      </c>
      <c r="FR35" s="1" cm="1">
        <f t="array" ref="FR35">IFERROR(IF(OR(ISNA($A35),INDEX(International!W$3:W$2000,_xlfn.XMATCH(100,International!W$3:W$2000,1,1)+ROW()-ROW($A$3))=""),NA(),INDEX(International!W$3:W$2000,_xlfn.XMATCH(100,International!W$3:W$2000,1,1)+ROW()-ROW($A$3))-0), NA())</f>
        <v>1000</v>
      </c>
      <c r="FS35" s="1" cm="1">
        <f t="array" aca="1" ref="FS35" ca="1">IFERROR(IF(ISNA($A35),NA(),INDEX(International!Y$3:Y$2000,_xlfn.XMATCH(100,International!W$3:W$2000,1,1)+ROW()-ROW($A$3))-0), NA())</f>
        <v>52.714285714285715</v>
      </c>
      <c r="FT35" s="1">
        <f t="shared" si="91"/>
        <v>9.6329598612473983</v>
      </c>
      <c r="FU35" s="1">
        <f t="shared" si="92"/>
        <v>28</v>
      </c>
      <c r="FV35" s="1">
        <f t="shared" si="93"/>
        <v>9.0158398152216233</v>
      </c>
      <c r="FW35" s="1" cm="1">
        <f t="array" ref="FW35">IFERROR(IF(OR(ISNA($A35),INDEX(International!AA$3:AA$2000,_xlfn.XMATCH(100,International!AA$3:AA$2000,1,1)+ROW()-ROW($A$3))=""),NA(),INDEX(International!AA$3:AA$2000,_xlfn.XMATCH(100,International!AA$3:AA$2000,1,1)+ROW()-ROW($A$3))-0), NA())</f>
        <v>51608</v>
      </c>
      <c r="FX35" s="1" cm="1">
        <f t="array" aca="1" ref="FX35" ca="1">IFERROR(IF(ISNA($A35),NA(),INDEX(International!AC$3:AC$2000,_xlfn.XMATCH(100,International!AA$3:AA$2000,1,1)+ROW()-ROW($A$3))-0), NA())</f>
        <v>4209.5714285714284</v>
      </c>
      <c r="FY35" s="1">
        <f t="shared" si="94"/>
        <v>3.5510374870184225</v>
      </c>
      <c r="FZ35" s="1">
        <f t="shared" si="95"/>
        <v>1609</v>
      </c>
      <c r="GA35" s="1">
        <f t="shared" si="96"/>
        <v>9.0577229369251846</v>
      </c>
      <c r="GB35" s="1" cm="1">
        <f t="array" ref="GB35">IFERROR(IF(OR(ISNA($A35),INDEX(International!AE$3:AE$2000,_xlfn.XMATCH(100,International!AE$3:AE$2000,1,1)+ROW()-ROW($A$3))=""),NA(),INDEX(International!AE$3:AE$2000,_xlfn.XMATCH(100,International!AE$3:AE$2000,1,1)+ROW()-ROW($A$3))-0), NA())</f>
        <v>309027</v>
      </c>
      <c r="GC35" s="1" cm="1">
        <f t="array" aca="1" ref="GC35" ca="1">IFERROR(IF(ISNA($A35),NA(),INDEX(International!AG$3:AG$2000,_xlfn.XMATCH(100,International!AE$3:AE$2000,1,1)+ROW()-ROW($A$3))-0), NA())</f>
        <v>26748.714285714286</v>
      </c>
      <c r="GD35" s="1">
        <f t="shared" si="97"/>
        <v>2.7601632454281142</v>
      </c>
      <c r="GE35" s="1">
        <f t="shared" si="98"/>
        <v>9653</v>
      </c>
      <c r="GF35" s="1">
        <f t="shared" si="99"/>
        <v>6.0930692528897925</v>
      </c>
    </row>
    <row r="36" spans="1:188" x14ac:dyDescent="0.2">
      <c r="A36" s="4">
        <f>IF(OR(Daily!$A36="",Daily!$B36="*"),NA(),Daily!A36)</f>
        <v>43887</v>
      </c>
      <c r="B36" s="1">
        <f>IF(_xlfn.IFNA($A36,"")="","",Daily!C36+IF(ROW()&gt;ROW($A$3),B35,0))</f>
        <v>0</v>
      </c>
      <c r="C36" s="1">
        <f>IF(_xlfn.IFNA($A36,"")="","",Daily!D36+IF(ROW()&gt;ROW($A$3),C35,0))</f>
        <v>0</v>
      </c>
      <c r="D36" s="1">
        <f>IF(_xlfn.IFNA($A36,"")="","",Daily!E36+IF(ROW()&gt;ROW($A$3),D35,0))</f>
        <v>0</v>
      </c>
      <c r="E36" s="1">
        <f t="shared" si="22"/>
        <v>0</v>
      </c>
      <c r="F36" s="1">
        <f>IF(_xlfn.IFNA($A36,"")="","",Daily!F36+IF(ROW()&gt;ROW($A$3),F35,0))</f>
        <v>4</v>
      </c>
      <c r="G36" s="1">
        <f>IF(_xlfn.IFNA($A36,"")="","",Daily!G36+IF(ROW()&gt;ROW($A$3),G35,0))</f>
        <v>4</v>
      </c>
      <c r="H36" s="1">
        <f>IF(_xlfn.IFNA($A36,"")="","",Daily!H36+IF(ROW()&gt;ROW($A$3),H35,0))</f>
        <v>2</v>
      </c>
      <c r="I36" s="1">
        <f t="shared" si="23"/>
        <v>-2</v>
      </c>
      <c r="J36" s="1">
        <f>IF(_xlfn.IFNA($A36,"")="","",Daily!I36+IF(ROW()&gt;ROW($A$3),J35,0))</f>
        <v>1</v>
      </c>
      <c r="K36" s="1">
        <f>IF(_xlfn.IFNA($A36,"")="","",Daily!J36+IF(ROW()&gt;ROW($A$3),K35,0))</f>
        <v>0</v>
      </c>
      <c r="L36" s="1">
        <f>IF(_xlfn.IFNA($A36,"")="","",Daily!K36+IF(ROW()&gt;ROW($A$3),L35,0))</f>
        <v>0</v>
      </c>
      <c r="M36" s="1">
        <f t="shared" si="24"/>
        <v>1</v>
      </c>
      <c r="N36" s="1">
        <f>IF(_xlfn.IFNA($A36,"")="","",Daily!L36+IF(ROW()&gt;ROW($A$3),N35,0))</f>
        <v>8</v>
      </c>
      <c r="O36" s="1">
        <f>IF(_xlfn.IFNA($A36,"")="","",Daily!M36+IF(ROW()&gt;ROW($A$3),O35,0))</f>
        <v>0</v>
      </c>
      <c r="P36" s="1">
        <f>IF(_xlfn.IFNA($A36,"")="","",Daily!N36+IF(ROW()&gt;ROW($A$3),P35,0))</f>
        <v>0</v>
      </c>
      <c r="Q36" s="1">
        <f t="shared" si="25"/>
        <v>8</v>
      </c>
      <c r="R36" s="1">
        <f>IF(_xlfn.IFNA($A36,"")="","",Daily!O36+IF(ROW()&gt;ROW($A$3),R35,0))</f>
        <v>3</v>
      </c>
      <c r="S36" s="1">
        <f>IF(_xlfn.IFNA($A36,"")="","",Daily!P36+IF(ROW()&gt;ROW($A$3),S35,0))</f>
        <v>2</v>
      </c>
      <c r="T36" s="1">
        <f>IF(_xlfn.IFNA($A36,"")="","",Daily!Q36+IF(ROW()&gt;ROW($A$3),T35,0))</f>
        <v>0</v>
      </c>
      <c r="U36" s="1">
        <f t="shared" si="26"/>
        <v>1</v>
      </c>
      <c r="V36" s="1">
        <f>IF(_xlfn.IFNA($A36,"")="","",Daily!R36+IF(ROW()&gt;ROW($A$3),V35,0))</f>
        <v>0</v>
      </c>
      <c r="W36" s="1">
        <f>IF(_xlfn.IFNA($A36,"")="","",Daily!S36+IF(ROW()&gt;ROW($A$3),W35,0))</f>
        <v>0</v>
      </c>
      <c r="X36" s="1">
        <f>IF(_xlfn.IFNA($A36,"")="","",Daily!T36+IF(ROW()&gt;ROW($A$3),X35,0))</f>
        <v>0</v>
      </c>
      <c r="Y36" s="1">
        <f t="shared" si="27"/>
        <v>0</v>
      </c>
      <c r="Z36" s="1">
        <f>IF(_xlfn.IFNA($A36,"")="","",Daily!U36+IF(ROW()&gt;ROW($A$3),Z35,0))</f>
        <v>7</v>
      </c>
      <c r="AA36" s="1">
        <f>IF(_xlfn.IFNA($A36,"")="","",Daily!V36+IF(ROW()&gt;ROW($A$3),AA35,0))</f>
        <v>0</v>
      </c>
      <c r="AB36" s="1">
        <f>IF(_xlfn.IFNA($A36,"")="","",Daily!W36+IF(ROW()&gt;ROW($A$3),AB35,0))</f>
        <v>0</v>
      </c>
      <c r="AC36" s="1">
        <f t="shared" si="28"/>
        <v>7</v>
      </c>
      <c r="AD36" s="1">
        <f>IF(_xlfn.IFNA($A36,"")="","",Daily!X36+IF(ROW()&gt;ROW($A$3),AD35,0))</f>
        <v>1</v>
      </c>
      <c r="AE36" s="1">
        <f>IF(_xlfn.IFNA($A36,"")="","",Daily!Y36+IF(ROW()&gt;ROW($A$3),AE35,0))</f>
        <v>0</v>
      </c>
      <c r="AF36" s="1">
        <f>IF(_xlfn.IFNA($A36,"")="","",Daily!Z36+IF(ROW()&gt;ROW($A$3),AF35,0))</f>
        <v>0</v>
      </c>
      <c r="AG36" s="1">
        <f t="shared" si="29"/>
        <v>1</v>
      </c>
      <c r="AH36" s="1">
        <f>IF(_xlfn.IFNA($A36,"")="","",Daily!C36+Daily!F36+Daily!I36+Daily!O36+Daily!L36+Daily!R36+Daily!X36+Daily!U36)</f>
        <v>0</v>
      </c>
      <c r="AI36" s="1">
        <f>IF(_xlfn.IFNA($A36,"")="","",Daily!D36+Daily!G36+Daily!J36+Daily!P36+Daily!M36+Daily!S36+Daily!Y36+Daily!V36+Daily!AA36)</f>
        <v>0</v>
      </c>
      <c r="AJ36" s="1">
        <f>IF(_xlfn.IFNA($A36,"")="","",Daily!E36+Daily!H36+Daily!K36+Daily!Q36+Daily!N36+Daily!T36+Daily!Z36+Daily!W36)</f>
        <v>0</v>
      </c>
      <c r="AK36" s="1">
        <f t="shared" si="30"/>
        <v>24</v>
      </c>
      <c r="AL36" s="1">
        <f t="shared" si="31"/>
        <v>6</v>
      </c>
      <c r="AM36" s="1">
        <f t="shared" si="32"/>
        <v>2</v>
      </c>
      <c r="AN36" s="7">
        <f t="shared" si="33"/>
        <v>0</v>
      </c>
      <c r="AO36" s="1">
        <f t="shared" si="34"/>
        <v>16</v>
      </c>
      <c r="AP36" s="1">
        <f t="shared" si="35"/>
        <v>20</v>
      </c>
      <c r="AQ36" s="1">
        <f t="shared" si="36"/>
        <v>2</v>
      </c>
      <c r="AR36" s="1">
        <f t="shared" si="37"/>
        <v>0</v>
      </c>
      <c r="AS36" s="1">
        <f t="shared" si="38"/>
        <v>18</v>
      </c>
      <c r="AT36" s="10">
        <f t="shared" si="39"/>
        <v>0.25</v>
      </c>
      <c r="AU36" s="10">
        <f t="shared" si="40"/>
        <v>0.75</v>
      </c>
      <c r="AV36" s="10">
        <f t="shared" si="41"/>
        <v>0</v>
      </c>
      <c r="AW36" s="10">
        <f t="shared" si="42"/>
        <v>0.16666666666666666</v>
      </c>
      <c r="AX36" s="10">
        <f t="shared" si="43"/>
        <v>4.1666666666666664E-2</v>
      </c>
      <c r="AY36" s="10">
        <f t="shared" si="44"/>
        <v>0.33333333333333331</v>
      </c>
      <c r="AZ36" s="10">
        <f t="shared" si="45"/>
        <v>0.125</v>
      </c>
      <c r="BA36" s="10">
        <f t="shared" si="46"/>
        <v>0</v>
      </c>
      <c r="BB36" s="10">
        <f t="shared" si="47"/>
        <v>0.29166666666666669</v>
      </c>
      <c r="BC36" s="10">
        <f t="shared" si="48"/>
        <v>4.1666666666666664E-2</v>
      </c>
      <c r="BD36" s="8">
        <f t="shared" ca="1" si="49"/>
        <v>1.1428571428571428</v>
      </c>
      <c r="BE36" s="9">
        <f t="shared" ca="1" si="50"/>
        <v>8</v>
      </c>
      <c r="BF36" s="10">
        <f t="shared" si="51"/>
        <v>0</v>
      </c>
      <c r="BG36" s="10">
        <f t="shared" si="52"/>
        <v>0</v>
      </c>
      <c r="BH36" s="1">
        <f t="shared" si="53"/>
        <v>7</v>
      </c>
      <c r="BI36" s="1">
        <f t="shared" si="54"/>
        <v>23</v>
      </c>
      <c r="BJ36" s="8">
        <f>IF(_xlfn.IFNA($A36,"")="","",AK36/(Configuration!$B$1/1000000))</f>
        <v>0.94621180162669583</v>
      </c>
      <c r="BK36" s="1">
        <f>IF(OR(_xlfn.IFNA($A36,"")="", ROW()&lt;=ROW($A$3),MAX(International!$C$3:$C$2000)&lt;$AK36),"",$A36-_xlfn.XLOOKUP($AK36,International!$C$3:$C$2000,International!$A$3:$A$2000,NA(),1,1))</f>
        <v>-8</v>
      </c>
      <c r="BL36" s="1">
        <f>IF(OR(_xlfn.IFNA($A36,"")="", ROW()&lt;=ROW($A$3),MAX(International!$D$3:$D$2000)&lt;$BJ36),"",$A36-_xlfn.XLOOKUP($BJ36,International!$D$3:$D$2000,International!$A$3:$A$2000,NA(),1,1))</f>
        <v>-6</v>
      </c>
      <c r="BM36" s="1">
        <f>IF(OR(_xlfn.IFNA($A36,"")="", ROW()&lt;=ROW($A$3),MAX(International!$G$3:$G$2000)&lt;$AK36),"",$A36-_xlfn.XLOOKUP($AK36,International!$G$3:$G$2000,International!$A$3:$A$2000,NA(),1,1))</f>
        <v>-11</v>
      </c>
      <c r="BN36" s="1">
        <f>IF(OR(_xlfn.IFNA($A36,"")="", ROW()&lt;=ROW($A$3),MAX(International!$H$3:$H$2000)&lt;$BJ36),"",$A36-_xlfn.XLOOKUP($BJ36,International!$H$3:$H$2000,International!$A$3:$A$2000,NA(),1,1))</f>
        <v>-6</v>
      </c>
      <c r="BO36" s="1">
        <f>IF(OR(_xlfn.IFNA($A36,"")="", ROW()&lt;=ROW($A$3),MAX(International!$K$3:$K$2000)&lt;$AK36),"",$A36-_xlfn.XLOOKUP($AK36,International!$K$3:$K$2000,International!$A$3:$A$2000,NA(),1,1))</f>
        <v>-1</v>
      </c>
      <c r="BP36" s="1">
        <f>IF(OR(_xlfn.IFNA($A36,"")="", ROW()&lt;=ROW($A$3),MAX(International!$L$3:$L$2000)&lt;$BJ36),"",$A36-_xlfn.XLOOKUP($BJ36,International!$L$3:$L$2000,International!$A$3:$A$2000,NA(),1,1))</f>
        <v>-3</v>
      </c>
      <c r="BQ36" s="1">
        <f>IF(OR(_xlfn.IFNA($A36,"")="", ROW()&lt;=ROW($A$3),MAX(International!$O$3:$O$2000)&lt;$AK36),"",$A36-_xlfn.XLOOKUP($AK36,International!$O$3:$O$2000,International!$A$3:$A$2000,NA(),1,1))</f>
        <v>4</v>
      </c>
      <c r="BR36" s="1">
        <f>IF(OR(_xlfn.IFNA($A36,"")="", ROW()&lt;=ROW($A$3),MAX(International!$P$3:$P$2000)&lt;$BJ36),"",$A36-_xlfn.XLOOKUP($BJ36,International!$P$3:$P$2000,International!$A$3:$A$2000,NA(),1,1))</f>
        <v>4</v>
      </c>
      <c r="BS36" s="1">
        <f>IF(OR(_xlfn.IFNA($A36,"")="", ROW()&lt;=ROW($A$3),MAX(International!$S$3:$S$2000)&lt;$AK36),"",$A36-_xlfn.XLOOKUP($AK36,International!$S$3:$S$2000,International!$A$3:$A$2000,NA(),1,1))</f>
        <v>19</v>
      </c>
      <c r="BT36" s="1">
        <f>IF(OR(_xlfn.IFNA($A36,"")="", ROW()&lt;=ROW($A$3),MAX(International!$T$3:$T$2000)&lt;$BJ36),"",$A36-_xlfn.XLOOKUP($BJ36,International!$T$3:$T$2000,International!$A$3:$A$2000,NA(),1,1))</f>
        <v>6</v>
      </c>
      <c r="BU36" s="1">
        <f>IF(OR(_xlfn.IFNA($A36,"")="", ROW()&lt;=ROW($A$3),MAX(International!$W$3:$W$2000)&lt;$AK36),"",$A36-_xlfn.XLOOKUP($AK36,International!$W$3:$W$2000,International!$A$3:$A$2000,NA(),1,1))</f>
        <v>22</v>
      </c>
      <c r="BV36" s="1">
        <f>IF(OR(_xlfn.IFNA($A36,"")="", ROW()&lt;=ROW($A$3),MAX(International!$X$3:$X$2000)&lt;$BJ36),"",$A36-_xlfn.XLOOKUP($BJ36,International!$X$3:$X$2000,International!$A$3:$A$2000,NA(),1,1))</f>
        <v>29</v>
      </c>
      <c r="BW36" s="1">
        <f>IF(OR(_xlfn.IFNA($A36,"")="", ROW()&lt;=ROW($A$3),MAX(International!$AA$3:$AA$2000)&lt;$AK36),"",$A36-_xlfn.XLOOKUP($AK36,International!$AA$3:$AA$2000,International!$A$3:$A$2000,NA(),1,1))</f>
        <v>-4</v>
      </c>
      <c r="BX36" s="1">
        <f>IF(OR(_xlfn.IFNA($A36,"")="", ROW()&lt;=ROW($A$3),MAX(International!$AB$3:$AB$2000)&lt;$BJ36),"",$A36-_xlfn.XLOOKUP($BJ36,International!$AB$3:$AB$2000,International!$A$3:$A$2000,NA(),1,1))</f>
        <v>-7</v>
      </c>
      <c r="BY36" s="1">
        <f>IF(OR(_xlfn.IFNA($A36,"")="", ROW()&lt;=ROW($A$3),MAX(International!$AE$3:$AE$2000)&lt;$AK36),"",$A36-_xlfn.XLOOKUP($AK36,International!$AE$3:$AE$2000,International!$A$3:$A$2000,NA(),1,1))</f>
        <v>2</v>
      </c>
      <c r="BZ36" s="1">
        <f>IF(OR(_xlfn.IFNA($A36,"")="", ROW()&lt;=ROW($A$3),MAX(International!$AF$3:$AF$2000)&lt;$BJ36),"",$A36-_xlfn.XLOOKUP($BJ36,International!$AF$3:$AF$2000,International!$A$3:$A$2000,NA(),1,1))</f>
        <v>-10</v>
      </c>
      <c r="CA36" s="1" t="e">
        <f t="shared" ref="CA36:CA67" si="120">IF(OR(ISNA(A36),AK36&lt;100),NA(),A36-(_xlfn.XLOOKUP(100, AK$3:AK$2000,A$3:A$2000,NA(),1,1)))</f>
        <v>#N/A</v>
      </c>
      <c r="CB36" s="1" t="e">
        <f t="shared" si="100"/>
        <v>#N/A</v>
      </c>
      <c r="CC36" s="1" t="e">
        <f t="shared" si="101"/>
        <v>#N/A</v>
      </c>
      <c r="CD36" s="1" t="e">
        <f t="shared" si="102"/>
        <v>#N/A</v>
      </c>
      <c r="CE36" s="1" t="e">
        <f t="shared" si="103"/>
        <v>#N/A</v>
      </c>
      <c r="CF36" s="1" t="e">
        <f t="shared" si="104"/>
        <v>#N/A</v>
      </c>
      <c r="CG36" s="1" t="e">
        <f t="shared" si="105"/>
        <v>#N/A</v>
      </c>
      <c r="CH36" s="1" t="e">
        <f t="shared" si="106"/>
        <v>#N/A</v>
      </c>
      <c r="CI36" s="1" t="e">
        <f t="shared" si="107"/>
        <v>#N/A</v>
      </c>
      <c r="CJ36" s="1" t="e">
        <f t="shared" si="108"/>
        <v>#N/A</v>
      </c>
      <c r="CK36" s="1" t="e">
        <f t="shared" si="56"/>
        <v>#N/A</v>
      </c>
      <c r="CL36" s="1" t="e">
        <f t="shared" si="109"/>
        <v>#N/A</v>
      </c>
      <c r="CM36" s="1" t="e">
        <f>IF(OR(ISNA($A36),$AK36&lt;100),NA(),IF($CA36=0,0,FLOOR((CK36-_xlfn.XLOOKUP(_xlfn.AGGREGATE(5,6,$CA$3:$CA1987),$CA$3:$CA$2000,CK$3:CK$2000,1,1))/_xlfn.XLOOKUP($CA36,$CA$3:$CA$2000,$CA$3:$CA$2000,1,1), 1)))</f>
        <v>#N/A</v>
      </c>
      <c r="CN36" s="1" t="e">
        <f t="shared" si="57"/>
        <v>#N/A</v>
      </c>
      <c r="CO36" s="1" t="e" cm="1">
        <f t="array" ref="CO36">IFERROR(IF(OR(ISNA($A36),$AK36&lt;100,INDEX(International!C$3:C$2000,_xlfn.XMATCH(100,International!C$3:C$2000,1,1)+$CA36)=""),NA(),INDEX(International!C$3:C$2000,_xlfn.XMATCH(100,International!C$3:C$2000,1,1)+$CA36)), NA())</f>
        <v>#N/A</v>
      </c>
      <c r="CP36" s="1" t="e">
        <f t="shared" si="110"/>
        <v>#N/A</v>
      </c>
      <c r="CQ36" s="1" t="e">
        <f>IF(OR(ISNA($A36),$AK36&lt;100),NA(),IF($CA36=0,0,FLOOR((CO36-_xlfn.XLOOKUP(_xlfn.AGGREGATE(5,6,$CA$3:$CA1987),$CA$3:$CA$2000,CO$3:CO$2000,1,1))/_xlfn.XLOOKUP($CA36,$CA$3:$CA$2000,$CA$3:$CA$2000,1,1), 1)))</f>
        <v>#N/A</v>
      </c>
      <c r="CR36" s="1" t="e">
        <f t="shared" si="58"/>
        <v>#N/A</v>
      </c>
      <c r="CS36" s="1" t="e" cm="1">
        <f t="array" ref="CS36">IFERROR(IF(OR(ISNA($A36),$AK36&lt;100,INDEX(International!G$3:G$2000,_xlfn.XMATCH(100,International!G$3:G$2000,1,1)+$CA36)=""),NA(),INDEX(International!G$3:G$2000,_xlfn.XMATCH(100,International!G$3:G$2000,1,1)+$CA36)), NA())</f>
        <v>#N/A</v>
      </c>
      <c r="CT36" s="1" t="e">
        <f t="shared" si="111"/>
        <v>#N/A</v>
      </c>
      <c r="CU36" s="1" t="e">
        <f>IF(OR(ISNA($A36),$AK36&lt;100),NA(),IF($CA36=0,0,FLOOR((CS36-_xlfn.XLOOKUP(_xlfn.AGGREGATE(5,6,$CA$3:$CA1987),$CA$3:$CA$2000,CS$3:CS$2000,1,1))/_xlfn.XLOOKUP($CA36,$CA$3:$CA$2000,$CA$3:$CA$2000,1,1), 1)))</f>
        <v>#N/A</v>
      </c>
      <c r="CV36" s="1" t="e">
        <f t="shared" si="59"/>
        <v>#N/A</v>
      </c>
      <c r="CW36" s="1" t="e" cm="1">
        <f t="array" ref="CW36">IFERROR(IF(OR(ISNA($A36),$AK36&lt;100,INDEX(International!K$3:K$2000,_xlfn.XMATCH(100,International!K$3:K$2000,1,1)+$CA36)=""),NA(),INDEX(International!K$3:K$2000,_xlfn.XMATCH(100,International!K$3:K$2000,1,1)+$CA36)), NA())</f>
        <v>#N/A</v>
      </c>
      <c r="CX36" s="1" t="e">
        <f t="shared" si="112"/>
        <v>#N/A</v>
      </c>
      <c r="CY36" s="1" t="e">
        <f>IF(OR(ISNA($A36),$AK36&lt;100),NA(),IF($CA36=0,0,FLOOR((CW36-_xlfn.XLOOKUP(_xlfn.AGGREGATE(5,6,$CA$3:$CA1987),$CA$3:$CA$2000,CW$3:CW$2000,1,1))/_xlfn.XLOOKUP($CA36,$CA$3:$CA$2000,$CA$3:$CA$2000,1,1), 1)))</f>
        <v>#N/A</v>
      </c>
      <c r="CZ36" s="1" t="e">
        <f t="shared" si="60"/>
        <v>#N/A</v>
      </c>
      <c r="DA36" s="1" t="e" cm="1">
        <f t="array" ref="DA36">IFERROR(IF(OR(ISNA($A36),$AK36&lt;100,INDEX(International!O$3:O$2000,_xlfn.XMATCH(100,International!O$3:O$2000,1,1)+$CA36)=""),NA(),INDEX(International!O$3:O$2000,_xlfn.XMATCH(100,International!O$3:O$2000,1,1)+$CA36)), NA())</f>
        <v>#N/A</v>
      </c>
      <c r="DB36" s="1" t="e">
        <f t="shared" si="113"/>
        <v>#N/A</v>
      </c>
      <c r="DC36" s="1" t="e">
        <f>IF(OR(ISNA($A36),$AK36&lt;100),NA(),IF($CA36=0,0,FLOOR((DA36-_xlfn.XLOOKUP(_xlfn.AGGREGATE(5,6,$CA$3:$CA1987),$CA$3:$CA$2000,DA$3:DA$2000,1,1))/_xlfn.XLOOKUP($CA36,$CA$3:$CA$2000,$CA$3:$CA$2000,1,1), 1)))</f>
        <v>#N/A</v>
      </c>
      <c r="DD36" s="1" t="e">
        <f t="shared" si="61"/>
        <v>#N/A</v>
      </c>
      <c r="DE36" s="1" t="e" cm="1">
        <f t="array" ref="DE36">IFERROR(IF(OR(ISNA($A36),$AK36&lt;100,INDEX(International!S$3:S$2000,_xlfn.XMATCH(100,International!S$3:S$2000,1,1)+$CA36)=""),NA(),INDEX(International!S$3:S$2000,_xlfn.XMATCH(100,International!S$3:S$2000,1,1)+$CA36)), NA())</f>
        <v>#N/A</v>
      </c>
      <c r="DF36" s="1" t="e">
        <f t="shared" si="114"/>
        <v>#N/A</v>
      </c>
      <c r="DG36" s="1" t="e">
        <f>IF(OR(ISNA($A36),$AK36&lt;100),NA(),IF($CA36=0,0,FLOOR((DE36-_xlfn.XLOOKUP(_xlfn.AGGREGATE(5,6,$CA$3:$CA1987),$CA$3:$CA$2000,DE$3:DE$2000,1,1))/_xlfn.XLOOKUP($CA36,$CA$3:$CA$2000,$CA$3:$CA$2000,1,1), 1)))</f>
        <v>#N/A</v>
      </c>
      <c r="DH36" s="1" t="e">
        <f t="shared" si="62"/>
        <v>#N/A</v>
      </c>
      <c r="DI36" s="1" t="e" cm="1">
        <f t="array" ref="DI36">IFERROR(IF(OR(ISNA($A36),$AK36&lt;100,INDEX(International!W$3:W$2000,_xlfn.XMATCH(100,International!W$3:W$2000,1,1)+$CA36)=""),NA(),INDEX(International!W$3:W$2000,_xlfn.XMATCH(100,International!W$3:W$2000,1,1)+$CA36)), NA())</f>
        <v>#N/A</v>
      </c>
      <c r="DJ36" s="1" t="e">
        <f t="shared" si="115"/>
        <v>#N/A</v>
      </c>
      <c r="DK36" s="1" t="e">
        <f>IF(OR(ISNA($A36),$AK36&lt;100),NA(),IF($CA36=0,0,FLOOR((DI36-_xlfn.XLOOKUP(_xlfn.AGGREGATE(5,6,$CA$3:$CA1987),$CA$3:$CA$2000,DI$3:DI$2000,1,1))/_xlfn.XLOOKUP($CA36,$CA$3:$CA$2000,$CA$3:$CA$2000,1,1), 1)))</f>
        <v>#N/A</v>
      </c>
      <c r="DL36" s="1" t="e">
        <f t="shared" si="63"/>
        <v>#N/A</v>
      </c>
      <c r="DM36" s="1" t="e" cm="1">
        <f t="array" ref="DM36">IFERROR(IF(OR(ISNA($A36),$AK36&lt;100,INDEX(International!AA$3:AA$2000,_xlfn.XMATCH(100,International!AA$3:AA$2000,1,1)+$CA36)=""),NA(),INDEX(International!AA$3:AA$2000,_xlfn.XMATCH(100,International!AA$3:AA$2000,1,1)+$CA36)), NA())</f>
        <v>#N/A</v>
      </c>
      <c r="DN36" s="1" t="e">
        <f t="shared" si="116"/>
        <v>#N/A</v>
      </c>
      <c r="DO36" s="1" t="e">
        <f>IF(OR(ISNA($A36),$AK36&lt;100),NA(),IF($CA36=0,0,FLOOR((DM36-_xlfn.XLOOKUP(_xlfn.AGGREGATE(5,6,$CA$3:$CA1987),$CA$3:$CA$2000,DM$3:DM$2000,1,1))/_xlfn.XLOOKUP($CA36,$CA$3:$CA$2000,$CA$3:$CA$2000,1,1), 1)))</f>
        <v>#N/A</v>
      </c>
      <c r="DP36" s="1" t="e">
        <f t="shared" si="64"/>
        <v>#N/A</v>
      </c>
      <c r="DQ36" s="1" t="e" cm="1">
        <f t="array" ref="DQ36">IFERROR(IF(OR(ISNA($A36),$AK36&lt;100,INDEX(International!AE$3:AE$2000,_xlfn.XMATCH(100,International!AE$3:AE$2000,1,1)+$CA36)=""),NA(),INDEX(International!AE$3:AE$2000,_xlfn.XMATCH(100,International!AE$3:AE$2000,1,1)+$CA36)), NA())</f>
        <v>#N/A</v>
      </c>
      <c r="DR36" s="1" t="e">
        <f t="shared" si="117"/>
        <v>#N/A</v>
      </c>
      <c r="DS36" s="1" t="e">
        <f>IF(OR(ISNA($A36),$AK36&lt;100),NA(),IF($CA36=0,0,FLOOR((DQ36-_xlfn.XLOOKUP(_xlfn.AGGREGATE(5,6,$CA$3:$CA1987),$CA$3:$CA$2000,DQ$3:DQ$2000,1,1))/_xlfn.XLOOKUP($CA36,$CA$3:$CA$2000,$CA$3:$CA$2000,1,1), 1)))</f>
        <v>#N/A</v>
      </c>
      <c r="DT36" s="1" t="e">
        <f t="shared" si="65"/>
        <v>#N/A</v>
      </c>
      <c r="DU36" s="1">
        <f t="shared" si="118"/>
        <v>33</v>
      </c>
      <c r="DV36" s="1" cm="1">
        <f t="array" ref="DV36">IFERROR(IF(ISNA($A36),NA(),INDEX(B$3:B$2000,_xlfn.XMATCH(Configuration!$B$12,B$3:B$2000,1,1)+ROW()-ROW($A$3))-0), NA())</f>
        <v>107</v>
      </c>
      <c r="DW36" s="1" cm="1">
        <f t="array" ref="DW36">IFERROR(IF(ISNA($A36),NA(),INDEX(F$3:F$2000,_xlfn.XMATCH(Configuration!$B$12,F$3:F$2000,1,1)+ROW()-ROW($A$3))-0), NA())</f>
        <v>2897</v>
      </c>
      <c r="DX36" s="1" t="e" cm="1">
        <f t="array" ref="DX36">IFERROR(IF(ISNA($A36),NA(),INDEX(J$3:J$2000,_xlfn.XMATCH(Configuration!$B$12,J$3:J$2000,1,1)+ROW()-ROW($A$3))-0), NA())</f>
        <v>#N/A</v>
      </c>
      <c r="DY36" s="1" cm="1">
        <f t="array" ref="DY36">IFERROR(IF(ISNA($A36),NA(),INDEX(N$3:N$2000,_xlfn.XMATCH(Configuration!$B$12,N$3:N$2000,1,1)+ROW()-ROW($A$3))-0), NA())</f>
        <v>1024</v>
      </c>
      <c r="DZ36" s="1" cm="1">
        <f t="array" ref="DZ36">IFERROR(IF(ISNA($A36),NA(),INDEX(R$3:R$2000,_xlfn.XMATCH(Configuration!$B$12,R$3:R$2000,1,1)+ROW()-ROW($A$3))-0), NA())</f>
        <v>438</v>
      </c>
      <c r="EA36" s="1" cm="1">
        <f t="array" ref="EA36">IFERROR(IF(ISNA($A36),NA(),INDEX(V$3:V$2000,_xlfn.XMATCH(Configuration!$B$12,V$3:V$2000,1,1)+ROW()-ROW($A$3))-0), NA())</f>
        <v>225</v>
      </c>
      <c r="EB36" s="1" cm="1">
        <f t="array" ref="EB36">IFERROR(IF(ISNA($A36),NA(),INDEX(Z$3:Z$2000,_xlfn.XMATCH(Configuration!$B$12,Z$3:Z$2000,1,1)+ROW()-ROW($A$3))-0), NA())</f>
        <v>1329</v>
      </c>
      <c r="EC36" s="1" cm="1">
        <f t="array" ref="EC36">IFERROR(IF(ISNA($A36),NA(),INDEX(AD$3:AD$2000,_xlfn.XMATCH(Configuration!$B$12,AD$3:AD$2000,1,1)+ROW()-ROW($A$3))-0), NA())</f>
        <v>548</v>
      </c>
      <c r="ED36" s="1">
        <f t="shared" si="119"/>
        <v>33</v>
      </c>
      <c r="EE36" s="1" t="e">
        <f t="shared" ca="1" si="66"/>
        <v>#N/A</v>
      </c>
      <c r="EF36" s="1" t="e">
        <f t="shared" ca="1" si="67"/>
        <v>#N/A</v>
      </c>
      <c r="EG36" s="1">
        <f t="shared" ca="1" si="68"/>
        <v>204800</v>
      </c>
      <c r="EH36" s="1">
        <f t="shared" ca="1" si="69"/>
        <v>30442</v>
      </c>
      <c r="EI36" s="1">
        <f t="shared" ca="1" si="70"/>
        <v>9700</v>
      </c>
      <c r="EJ36" s="1">
        <f t="shared" ca="1" si="71"/>
        <v>4524</v>
      </c>
      <c r="EK36" s="1">
        <f t="shared" ca="1" si="72"/>
        <v>2624</v>
      </c>
      <c r="EL36" s="1" cm="1">
        <f t="array" aca="1" ref="EL36" ca="1">IFERROR(IF(ISNA($ED36),NA(),IF(FLOOR((2^(($ED36+LOOKUP(2, 1/(ISNA(EP$3:EP$2000)+ISBLANK(EP$3:EP$300)-1),EP$3:EP$2000)*LOG(100)/LOG(2))/LOOKUP(2, 1/(ISNA(EP$3:EP$2000)+ISBLANK(EP$3:EP$300)-1),EP$3:EP$2000))),2)&gt;_xlfn.AGGREGATE(4,6,$EN$3:$GC$2000)+2000,NA(),FLOOR((2^(($ED36+LOOKUP(2, 1/(ISNA(EP$3:EP$2000)+ISBLANK(EP$3:EP$300)-1),EP$3:EP$2000)*LOG(100)/LOG(2))/LOOKUP(2, 1/(ISNA(EP$3:EP$2000)+ISBLANK(EP$3:EP$300)-1),EP$3:EP$2000))),2))),NA())</f>
        <v>594</v>
      </c>
      <c r="EM36" s="1" cm="1">
        <f t="array" ref="EM36">IF(ISNA($ED36),NA(),FLOOR(EN$3+(LOOKUP(2, 1/(ISNA(EN$3:EN$2000)+ISBLANK(EN$3:EN$300)-1),EN$3:EN$2000)-EN$3)/LOOKUP(2, 1/(ISNA(EN$3:EN$2000)+ISBLANK(EN$3:EN$300)-1),ED$3:ED$2000)*ED36, 1))</f>
        <v>3055</v>
      </c>
      <c r="EN36" s="1" cm="1">
        <f t="array" ref="EN36">IFERROR(IF(ISNA($A36),NA(),INDEX(AK$3:AK$2000,_xlfn.XMATCH(100,AK$3:AK$2000,1,1)+ROW()-ROW($A$3))-0), NA())</f>
        <v>6325</v>
      </c>
      <c r="EO36" s="1" cm="1">
        <f t="array" aca="1" ref="EO36" ca="1">IFERROR(IF(ISNA($A36),NA(),INDEX(BD$3:BD$2000,_xlfn.XMATCH(100,AK$3:AK$2000,1,1)+ROW()-ROW($A$3))-0), NA())</f>
        <v>90.285714285714292</v>
      </c>
      <c r="EP36" s="1">
        <f t="shared" si="73"/>
        <v>5.5156335349542935</v>
      </c>
      <c r="EQ36" s="1">
        <f t="shared" si="74"/>
        <v>188</v>
      </c>
      <c r="ER36" s="1">
        <f t="shared" si="75"/>
        <v>136.65800583967595</v>
      </c>
      <c r="ES36" s="1" cm="1">
        <f t="array" ref="ES36">IFERROR(IF(OR(ISNA($A36),INDEX(International!C$3:C$2000,_xlfn.XMATCH(100,International!C$3:C$2000,1,1)+ROW()-ROW($A$3))=""),NA(),INDEX(International!C$3:C$2000,_xlfn.XMATCH(100,International!C$3:C$2000,1,1)+ROW()-ROW($A$3))), NA())</f>
        <v>23403</v>
      </c>
      <c r="ET36" s="1" cm="1">
        <f t="array" aca="1" ref="ET36" ca="1">IFERROR(IF(ISNA($A36),NA(),INDEX(International!E$3:E$2000,_xlfn.XMATCH(100,International!C$3:C$2000,1,1)+ROW()-ROW($A$3))-0), NA())</f>
        <v>1348.4285714285713</v>
      </c>
      <c r="EU36" s="1">
        <f t="shared" si="76"/>
        <v>4.1928456574674753</v>
      </c>
      <c r="EV36" s="1">
        <f t="shared" si="77"/>
        <v>705</v>
      </c>
      <c r="EW36" s="1">
        <f t="shared" si="78"/>
        <v>13.06783456360966</v>
      </c>
      <c r="EX36" s="1" cm="1">
        <f t="array" ref="EX36">IFERROR(IF(OR(ISNA($A36),INDEX(International!G$3:G$2000,_xlfn.XMATCH(100,International!G$3:G$2000,1,1)+ROW()-ROW($A$3))=""),NA(),INDEX(International!G$3:G$2000,_xlfn.XMATCH(100,International!G$3:G$2000,1,1)+ROW()-ROW($A$3))-0), NA())</f>
        <v>6174</v>
      </c>
      <c r="EY36" s="1" cm="1">
        <f t="array" aca="1" ref="EY36" ca="1">IFERROR(IF(ISNA($A36),NA(),INDEX(International!I$3:I$2000,_xlfn.XMATCH(100,International!G$3:G$2000,1,1)+ROW()-ROW($A$3))-0), NA())</f>
        <v>257.85714285714283</v>
      </c>
      <c r="EZ36" s="1">
        <f t="shared" si="79"/>
        <v>5.5479587955019278</v>
      </c>
      <c r="FA36" s="1">
        <f t="shared" si="80"/>
        <v>179</v>
      </c>
      <c r="FB36" s="1">
        <f t="shared" si="81"/>
        <v>23.693819180235518</v>
      </c>
      <c r="FC36" s="1" cm="1">
        <f t="array" ref="FC36">IFERROR(IF(OR(ISNA($A36),INDEX(International!K$3:K$2000,_xlfn.XMATCH(100,International!K$3:K$2000,1,1)+ROW()-ROW($A$3))=""),NA(),INDEX(International!K$3:K$2000,_xlfn.XMATCH(100,International!K$3:K$2000,1,1)+ROW()-ROW($A$3))), NA())</f>
        <v>59105</v>
      </c>
      <c r="FD36" s="1" cm="1">
        <f t="array" aca="1" ref="FD36" ca="1">IFERROR(IF(ISNA($A36),NA(),INDEX(International!M$3:M$2000,_xlfn.XMATCH(100,International!K$3:K$2000,1,1)+ROW()-ROW($A$3))-0), NA())</f>
        <v>4278.5714285714284</v>
      </c>
      <c r="FE36" s="1">
        <f t="shared" si="82"/>
        <v>3.5841763032829896</v>
      </c>
      <c r="FF36" s="1">
        <f t="shared" si="83"/>
        <v>1788</v>
      </c>
      <c r="FG36" s="1">
        <f t="shared" si="84"/>
        <v>19.012598536020786</v>
      </c>
      <c r="FH36" s="1" cm="1">
        <f t="array" ref="FH36">IFERROR(IF(OR(ISNA($A36),INDEX(International!O$3:O$2000,_xlfn.XMATCH(100,International!O$3:O$2000,1,1)+ROW()-ROW($A$3))=""),NA(),INDEX(International!O$3:O$2000,_xlfn.XMATCH(100,International!O$3:O$2000,1,1)+ROW()-ROW($A$3))-0), NA())</f>
        <v>86498</v>
      </c>
      <c r="FI36" s="1" cm="1">
        <f t="array" aca="1" ref="FI36" ca="1">IFERROR(IF(ISNA($A36),NA(),INDEX(International!Q$3:Q$2000,_xlfn.XMATCH(100,International!O$3:O$2000,1,1)+ROW()-ROW($A$3))-0), NA())</f>
        <v>5639.5714285714284</v>
      </c>
      <c r="FJ36" s="1">
        <f t="shared" si="85"/>
        <v>3.3823525161872441</v>
      </c>
      <c r="FK36" s="1">
        <f t="shared" si="86"/>
        <v>2616</v>
      </c>
      <c r="FL36" s="1">
        <f t="shared" si="87"/>
        <v>9.795869383129153</v>
      </c>
      <c r="FM36" s="1" cm="1">
        <f t="array" ref="FM36">IFERROR(IF(OR(ISNA($A36),INDEX(International!S$3:S$2000,_xlfn.XMATCH(100,International!S$3:S$2000,1,1)+ROW()-ROW($A$3))=""),NA(),INDEX(International!S$3:S$2000,_xlfn.XMATCH(100,International!S$3:S$2000,1,1)+ROW()-ROW($A$3))-0), NA())</f>
        <v>9037</v>
      </c>
      <c r="FN36" s="1" cm="1">
        <f t="array" aca="1" ref="FN36" ca="1">IFERROR(IF(ISNA($A36),NA(),INDEX(International!U$3:U$2000,_xlfn.XMATCH(100,International!S$3:S$2000,1,1)+ROW()-ROW($A$3))-0), NA())</f>
        <v>102.42857142857143</v>
      </c>
      <c r="FO36" s="1">
        <f t="shared" si="88"/>
        <v>5.0786638728884217</v>
      </c>
      <c r="FP36" s="1">
        <f t="shared" si="89"/>
        <v>270</v>
      </c>
      <c r="FQ36" s="1">
        <f t="shared" si="90"/>
        <v>82.073610566120038</v>
      </c>
      <c r="FR36" s="1" cm="1">
        <f t="array" ref="FR36">IFERROR(IF(OR(ISNA($A36),INDEX(International!W$3:W$2000,_xlfn.XMATCH(100,International!W$3:W$2000,1,1)+ROW()-ROW($A$3))=""),NA(),INDEX(International!W$3:W$2000,_xlfn.XMATCH(100,International!W$3:W$2000,1,1)+ROW()-ROW($A$3))-0), NA())</f>
        <v>1049</v>
      </c>
      <c r="FS36" s="1" cm="1">
        <f t="array" aca="1" ref="FS36" ca="1">IFERROR(IF(ISNA($A36),NA(),INDEX(International!Y$3:Y$2000,_xlfn.XMATCH(100,International!W$3:W$2000,1,1)+ROW()-ROW($A$3))-0), NA())</f>
        <v>52.285714285714285</v>
      </c>
      <c r="FT36" s="1">
        <f t="shared" si="91"/>
        <v>9.7318068192363505</v>
      </c>
      <c r="FU36" s="1">
        <f t="shared" si="92"/>
        <v>28</v>
      </c>
      <c r="FV36" s="1">
        <f t="shared" si="93"/>
        <v>14.489671330916119</v>
      </c>
      <c r="FW36" s="1" cm="1">
        <f t="array" ref="FW36">IFERROR(IF(OR(ISNA($A36),INDEX(International!AA$3:AA$2000,_xlfn.XMATCH(100,International!AA$3:AA$2000,1,1)+ROW()-ROW($A$3))=""),NA(),INDEX(International!AA$3:AA$2000,_xlfn.XMATCH(100,International!AA$3:AA$2000,1,1)+ROW()-ROW($A$3))-0), NA())</f>
        <v>55242</v>
      </c>
      <c r="FX36" s="1" cm="1">
        <f t="array" aca="1" ref="FX36" ca="1">IFERROR(IF(ISNA($A36),NA(),INDEX(International!AC$3:AC$2000,_xlfn.XMATCH(100,International!AA$3:AA$2000,1,1)+ROW()-ROW($A$3))-0), NA())</f>
        <v>4298.8571428571431</v>
      </c>
      <c r="FY36" s="1">
        <f t="shared" si="94"/>
        <v>3.6225433869956962</v>
      </c>
      <c r="FZ36" s="1">
        <f t="shared" si="95"/>
        <v>1670</v>
      </c>
      <c r="GA36" s="1">
        <f t="shared" si="96"/>
        <v>10.186325163417637</v>
      </c>
      <c r="GB36" s="1" cm="1">
        <f t="array" ref="GB36">IFERROR(IF(OR(ISNA($A36),INDEX(International!AE$3:AE$2000,_xlfn.XMATCH(100,International!AE$3:AE$2000,1,1)+ROW()-ROW($A$3))=""),NA(),INDEX(International!AE$3:AE$2000,_xlfn.XMATCH(100,International!AE$3:AE$2000,1,1)+ROW()-ROW($A$3))-0), NA())</f>
        <v>336802</v>
      </c>
      <c r="GC36" s="1" cm="1">
        <f t="array" aca="1" ref="GC36" ca="1">IFERROR(IF(ISNA($A36),NA(),INDEX(International!AG$3:AG$2000,_xlfn.XMATCH(100,International!AE$3:AE$2000,1,1)+ROW()-ROW($A$3))-0), NA())</f>
        <v>27984.571428571428</v>
      </c>
      <c r="GD36" s="1">
        <f t="shared" si="97"/>
        <v>2.8162559437160577</v>
      </c>
      <c r="GE36" s="1">
        <f t="shared" si="98"/>
        <v>10202</v>
      </c>
      <c r="GF36" s="1">
        <f t="shared" si="99"/>
        <v>8.05361698099194</v>
      </c>
    </row>
    <row r="37" spans="1:188" x14ac:dyDescent="0.2">
      <c r="A37" s="4">
        <f>IF(OR(Daily!$A37="",Daily!$B37="*"),NA(),Daily!A37)</f>
        <v>43888</v>
      </c>
      <c r="B37" s="1">
        <f>IF(_xlfn.IFNA($A37,"")="","",Daily!C37+IF(ROW()&gt;ROW($A$3),B36,0))</f>
        <v>0</v>
      </c>
      <c r="C37" s="1">
        <f>IF(_xlfn.IFNA($A37,"")="","",Daily!D37+IF(ROW()&gt;ROW($A$3),C36,0))</f>
        <v>0</v>
      </c>
      <c r="D37" s="1">
        <f>IF(_xlfn.IFNA($A37,"")="","",Daily!E37+IF(ROW()&gt;ROW($A$3),D36,0))</f>
        <v>0</v>
      </c>
      <c r="E37" s="1">
        <f t="shared" si="22"/>
        <v>0</v>
      </c>
      <c r="F37" s="1">
        <f>IF(_xlfn.IFNA($A37,"")="","",Daily!F37+IF(ROW()&gt;ROW($A$3),F36,0))</f>
        <v>4</v>
      </c>
      <c r="G37" s="1">
        <f>IF(_xlfn.IFNA($A37,"")="","",Daily!G37+IF(ROW()&gt;ROW($A$3),G36,0))</f>
        <v>4</v>
      </c>
      <c r="H37" s="1">
        <f>IF(_xlfn.IFNA($A37,"")="","",Daily!H37+IF(ROW()&gt;ROW($A$3),H36,0))</f>
        <v>2</v>
      </c>
      <c r="I37" s="1">
        <f t="shared" si="23"/>
        <v>-2</v>
      </c>
      <c r="J37" s="1">
        <f>IF(_xlfn.IFNA($A37,"")="","",Daily!I37+IF(ROW()&gt;ROW($A$3),J36,0))</f>
        <v>1</v>
      </c>
      <c r="K37" s="1">
        <f>IF(_xlfn.IFNA($A37,"")="","",Daily!J37+IF(ROW()&gt;ROW($A$3),K36,0))</f>
        <v>0</v>
      </c>
      <c r="L37" s="1">
        <f>IF(_xlfn.IFNA($A37,"")="","",Daily!K37+IF(ROW()&gt;ROW($A$3),L36,0))</f>
        <v>0</v>
      </c>
      <c r="M37" s="1">
        <f t="shared" si="24"/>
        <v>1</v>
      </c>
      <c r="N37" s="1">
        <f>IF(_xlfn.IFNA($A37,"")="","",Daily!L37+IF(ROW()&gt;ROW($A$3),N36,0))</f>
        <v>8</v>
      </c>
      <c r="O37" s="1">
        <f>IF(_xlfn.IFNA($A37,"")="","",Daily!M37+IF(ROW()&gt;ROW($A$3),O36,0))</f>
        <v>0</v>
      </c>
      <c r="P37" s="1">
        <f>IF(_xlfn.IFNA($A37,"")="","",Daily!N37+IF(ROW()&gt;ROW($A$3),P36,0))</f>
        <v>0</v>
      </c>
      <c r="Q37" s="1">
        <f t="shared" si="25"/>
        <v>8</v>
      </c>
      <c r="R37" s="1">
        <f>IF(_xlfn.IFNA($A37,"")="","",Daily!O37+IF(ROW()&gt;ROW($A$3),R36,0))</f>
        <v>3</v>
      </c>
      <c r="S37" s="1">
        <f>IF(_xlfn.IFNA($A37,"")="","",Daily!P37+IF(ROW()&gt;ROW($A$3),S36,0))</f>
        <v>2</v>
      </c>
      <c r="T37" s="1">
        <f>IF(_xlfn.IFNA($A37,"")="","",Daily!Q37+IF(ROW()&gt;ROW($A$3),T36,0))</f>
        <v>0</v>
      </c>
      <c r="U37" s="1">
        <f t="shared" si="26"/>
        <v>1</v>
      </c>
      <c r="V37" s="1">
        <f>IF(_xlfn.IFNA($A37,"")="","",Daily!R37+IF(ROW()&gt;ROW($A$3),V36,0))</f>
        <v>0</v>
      </c>
      <c r="W37" s="1">
        <f>IF(_xlfn.IFNA($A37,"")="","",Daily!S37+IF(ROW()&gt;ROW($A$3),W36,0))</f>
        <v>0</v>
      </c>
      <c r="X37" s="1">
        <f>IF(_xlfn.IFNA($A37,"")="","",Daily!T37+IF(ROW()&gt;ROW($A$3),X36,0))</f>
        <v>0</v>
      </c>
      <c r="Y37" s="1">
        <f t="shared" si="27"/>
        <v>0</v>
      </c>
      <c r="Z37" s="1">
        <f>IF(_xlfn.IFNA($A37,"")="","",Daily!U37+IF(ROW()&gt;ROW($A$3),Z36,0))</f>
        <v>7</v>
      </c>
      <c r="AA37" s="1">
        <f>IF(_xlfn.IFNA($A37,"")="","",Daily!V37+IF(ROW()&gt;ROW($A$3),AA36,0))</f>
        <v>0</v>
      </c>
      <c r="AB37" s="1">
        <f>IF(_xlfn.IFNA($A37,"")="","",Daily!W37+IF(ROW()&gt;ROW($A$3),AB36,0))</f>
        <v>0</v>
      </c>
      <c r="AC37" s="1">
        <f t="shared" si="28"/>
        <v>7</v>
      </c>
      <c r="AD37" s="1">
        <f>IF(_xlfn.IFNA($A37,"")="","",Daily!X37+IF(ROW()&gt;ROW($A$3),AD36,0))</f>
        <v>1</v>
      </c>
      <c r="AE37" s="1">
        <f>IF(_xlfn.IFNA($A37,"")="","",Daily!Y37+IF(ROW()&gt;ROW($A$3),AE36,0))</f>
        <v>0</v>
      </c>
      <c r="AF37" s="1">
        <f>IF(_xlfn.IFNA($A37,"")="","",Daily!Z37+IF(ROW()&gt;ROW($A$3),AF36,0))</f>
        <v>0</v>
      </c>
      <c r="AG37" s="1">
        <f t="shared" si="29"/>
        <v>1</v>
      </c>
      <c r="AH37" s="1">
        <f>IF(_xlfn.IFNA($A37,"")="","",Daily!C37+Daily!F37+Daily!I37+Daily!O37+Daily!L37+Daily!R37+Daily!X37+Daily!U37)</f>
        <v>0</v>
      </c>
      <c r="AI37" s="1">
        <f>IF(_xlfn.IFNA($A37,"")="","",Daily!D37+Daily!G37+Daily!J37+Daily!P37+Daily!M37+Daily!S37+Daily!Y37+Daily!V37+Daily!AA37)</f>
        <v>0</v>
      </c>
      <c r="AJ37" s="1">
        <f>IF(_xlfn.IFNA($A37,"")="","",Daily!E37+Daily!H37+Daily!K37+Daily!Q37+Daily!N37+Daily!T37+Daily!Z37+Daily!W37)</f>
        <v>0</v>
      </c>
      <c r="AK37" s="1">
        <f t="shared" si="30"/>
        <v>24</v>
      </c>
      <c r="AL37" s="1">
        <f t="shared" si="31"/>
        <v>6</v>
      </c>
      <c r="AM37" s="1">
        <f t="shared" si="32"/>
        <v>2</v>
      </c>
      <c r="AN37" s="7">
        <f t="shared" si="33"/>
        <v>0</v>
      </c>
      <c r="AO37" s="1">
        <f t="shared" si="34"/>
        <v>16</v>
      </c>
      <c r="AP37" s="1">
        <f t="shared" si="35"/>
        <v>20</v>
      </c>
      <c r="AQ37" s="1">
        <f t="shared" si="36"/>
        <v>2</v>
      </c>
      <c r="AR37" s="1">
        <f t="shared" si="37"/>
        <v>0</v>
      </c>
      <c r="AS37" s="1">
        <f t="shared" si="38"/>
        <v>18</v>
      </c>
      <c r="AT37" s="10">
        <f t="shared" si="39"/>
        <v>0.25</v>
      </c>
      <c r="AU37" s="10">
        <f t="shared" si="40"/>
        <v>0.75</v>
      </c>
      <c r="AV37" s="10">
        <f t="shared" si="41"/>
        <v>0</v>
      </c>
      <c r="AW37" s="10">
        <f t="shared" si="42"/>
        <v>0.16666666666666666</v>
      </c>
      <c r="AX37" s="10">
        <f t="shared" si="43"/>
        <v>4.1666666666666664E-2</v>
      </c>
      <c r="AY37" s="10">
        <f t="shared" si="44"/>
        <v>0.33333333333333331</v>
      </c>
      <c r="AZ37" s="10">
        <f t="shared" si="45"/>
        <v>0.125</v>
      </c>
      <c r="BA37" s="10">
        <f t="shared" si="46"/>
        <v>0</v>
      </c>
      <c r="BB37" s="10">
        <f t="shared" si="47"/>
        <v>0.29166666666666669</v>
      </c>
      <c r="BC37" s="10">
        <f t="shared" si="48"/>
        <v>4.1666666666666664E-2</v>
      </c>
      <c r="BD37" s="8">
        <f t="shared" ca="1" si="49"/>
        <v>1</v>
      </c>
      <c r="BE37" s="9">
        <f t="shared" ca="1" si="50"/>
        <v>7</v>
      </c>
      <c r="BF37" s="10">
        <f t="shared" si="51"/>
        <v>0</v>
      </c>
      <c r="BG37" s="10">
        <f t="shared" si="52"/>
        <v>0</v>
      </c>
      <c r="BH37" s="1">
        <f t="shared" si="53"/>
        <v>6</v>
      </c>
      <c r="BI37" s="1">
        <f t="shared" si="54"/>
        <v>24</v>
      </c>
      <c r="BJ37" s="8">
        <f>IF(_xlfn.IFNA($A37,"")="","",AK37/(Configuration!$B$1/1000000))</f>
        <v>0.94621180162669583</v>
      </c>
      <c r="BK37" s="1">
        <f>IF(OR(_xlfn.IFNA($A37,"")="", ROW()&lt;=ROW($A$3),MAX(International!$C$3:$C$2000)&lt;$AK37),"",$A37-_xlfn.XLOOKUP($AK37,International!$C$3:$C$2000,International!$A$3:$A$2000,NA(),1,1))</f>
        <v>-7</v>
      </c>
      <c r="BL37" s="1">
        <f>IF(OR(_xlfn.IFNA($A37,"")="", ROW()&lt;=ROW($A$3),MAX(International!$D$3:$D$2000)&lt;$BJ37),"",$A37-_xlfn.XLOOKUP($BJ37,International!$D$3:$D$2000,International!$A$3:$A$2000,NA(),1,1))</f>
        <v>-5</v>
      </c>
      <c r="BM37" s="1">
        <f>IF(OR(_xlfn.IFNA($A37,"")="", ROW()&lt;=ROW($A$3),MAX(International!$G$3:$G$2000)&lt;$AK37),"",$A37-_xlfn.XLOOKUP($AK37,International!$G$3:$G$2000,International!$A$3:$A$2000,NA(),1,1))</f>
        <v>-10</v>
      </c>
      <c r="BN37" s="1">
        <f>IF(OR(_xlfn.IFNA($A37,"")="", ROW()&lt;=ROW($A$3),MAX(International!$H$3:$H$2000)&lt;$BJ37),"",$A37-_xlfn.XLOOKUP($BJ37,International!$H$3:$H$2000,International!$A$3:$A$2000,NA(),1,1))</f>
        <v>-5</v>
      </c>
      <c r="BO37" s="1">
        <f>IF(OR(_xlfn.IFNA($A37,"")="", ROW()&lt;=ROW($A$3),MAX(International!$K$3:$K$2000)&lt;$AK37),"",$A37-_xlfn.XLOOKUP($AK37,International!$K$3:$K$2000,International!$A$3:$A$2000,NA(),1,1))</f>
        <v>0</v>
      </c>
      <c r="BP37" s="1">
        <f>IF(OR(_xlfn.IFNA($A37,"")="", ROW()&lt;=ROW($A$3),MAX(International!$L$3:$L$2000)&lt;$BJ37),"",$A37-_xlfn.XLOOKUP($BJ37,International!$L$3:$L$2000,International!$A$3:$A$2000,NA(),1,1))</f>
        <v>-2</v>
      </c>
      <c r="BQ37" s="1">
        <f>IF(OR(_xlfn.IFNA($A37,"")="", ROW()&lt;=ROW($A$3),MAX(International!$O$3:$O$2000)&lt;$AK37),"",$A37-_xlfn.XLOOKUP($AK37,International!$O$3:$O$2000,International!$A$3:$A$2000,NA(),1,1))</f>
        <v>5</v>
      </c>
      <c r="BR37" s="1">
        <f>IF(OR(_xlfn.IFNA($A37,"")="", ROW()&lt;=ROW($A$3),MAX(International!$P$3:$P$2000)&lt;$BJ37),"",$A37-_xlfn.XLOOKUP($BJ37,International!$P$3:$P$2000,International!$A$3:$A$2000,NA(),1,1))</f>
        <v>5</v>
      </c>
      <c r="BS37" s="1">
        <f>IF(OR(_xlfn.IFNA($A37,"")="", ROW()&lt;=ROW($A$3),MAX(International!$S$3:$S$2000)&lt;$AK37),"",$A37-_xlfn.XLOOKUP($AK37,International!$S$3:$S$2000,International!$A$3:$A$2000,NA(),1,1))</f>
        <v>20</v>
      </c>
      <c r="BT37" s="1">
        <f>IF(OR(_xlfn.IFNA($A37,"")="", ROW()&lt;=ROW($A$3),MAX(International!$T$3:$T$2000)&lt;$BJ37),"",$A37-_xlfn.XLOOKUP($BJ37,International!$T$3:$T$2000,International!$A$3:$A$2000,NA(),1,1))</f>
        <v>7</v>
      </c>
      <c r="BU37" s="1">
        <f>IF(OR(_xlfn.IFNA($A37,"")="", ROW()&lt;=ROW($A$3),MAX(International!$W$3:$W$2000)&lt;$AK37),"",$A37-_xlfn.XLOOKUP($AK37,International!$W$3:$W$2000,International!$A$3:$A$2000,NA(),1,1))</f>
        <v>23</v>
      </c>
      <c r="BV37" s="1">
        <f>IF(OR(_xlfn.IFNA($A37,"")="", ROW()&lt;=ROW($A$3),MAX(International!$X$3:$X$2000)&lt;$BJ37),"",$A37-_xlfn.XLOOKUP($BJ37,International!$X$3:$X$2000,International!$A$3:$A$2000,NA(),1,1))</f>
        <v>30</v>
      </c>
      <c r="BW37" s="1">
        <f>IF(OR(_xlfn.IFNA($A37,"")="", ROW()&lt;=ROW($A$3),MAX(International!$AA$3:$AA$2000)&lt;$AK37),"",$A37-_xlfn.XLOOKUP($AK37,International!$AA$3:$AA$2000,International!$A$3:$A$2000,NA(),1,1))</f>
        <v>-3</v>
      </c>
      <c r="BX37" s="1">
        <f>IF(OR(_xlfn.IFNA($A37,"")="", ROW()&lt;=ROW($A$3),MAX(International!$AB$3:$AB$2000)&lt;$BJ37),"",$A37-_xlfn.XLOOKUP($BJ37,International!$AB$3:$AB$2000,International!$A$3:$A$2000,NA(),1,1))</f>
        <v>-6</v>
      </c>
      <c r="BY37" s="1">
        <f>IF(OR(_xlfn.IFNA($A37,"")="", ROW()&lt;=ROW($A$3),MAX(International!$AE$3:$AE$2000)&lt;$AK37),"",$A37-_xlfn.XLOOKUP($AK37,International!$AE$3:$AE$2000,International!$A$3:$A$2000,NA(),1,1))</f>
        <v>3</v>
      </c>
      <c r="BZ37" s="1">
        <f>IF(OR(_xlfn.IFNA($A37,"")="", ROW()&lt;=ROW($A$3),MAX(International!$AF$3:$AF$2000)&lt;$BJ37),"",$A37-_xlfn.XLOOKUP($BJ37,International!$AF$3:$AF$2000,International!$A$3:$A$2000,NA(),1,1))</f>
        <v>-9</v>
      </c>
      <c r="CA37" s="1" t="e">
        <f t="shared" si="120"/>
        <v>#N/A</v>
      </c>
      <c r="CB37" s="1" t="e">
        <f t="shared" si="100"/>
        <v>#N/A</v>
      </c>
      <c r="CC37" s="1" t="e">
        <f t="shared" si="101"/>
        <v>#N/A</v>
      </c>
      <c r="CD37" s="1" t="e">
        <f t="shared" si="102"/>
        <v>#N/A</v>
      </c>
      <c r="CE37" s="1" t="e">
        <f t="shared" si="103"/>
        <v>#N/A</v>
      </c>
      <c r="CF37" s="1" t="e">
        <f t="shared" si="104"/>
        <v>#N/A</v>
      </c>
      <c r="CG37" s="1" t="e">
        <f t="shared" si="105"/>
        <v>#N/A</v>
      </c>
      <c r="CH37" s="1" t="e">
        <f t="shared" si="106"/>
        <v>#N/A</v>
      </c>
      <c r="CI37" s="1" t="e">
        <f t="shared" si="107"/>
        <v>#N/A</v>
      </c>
      <c r="CJ37" s="1" t="e">
        <f t="shared" si="108"/>
        <v>#N/A</v>
      </c>
      <c r="CK37" s="1" t="e">
        <f t="shared" si="56"/>
        <v>#N/A</v>
      </c>
      <c r="CL37" s="1" t="e">
        <f t="shared" si="109"/>
        <v>#N/A</v>
      </c>
      <c r="CM37" s="1" t="e">
        <f>IF(OR(ISNA($A37),$AK37&lt;100),NA(),IF($CA37=0,0,FLOOR((CK37-_xlfn.XLOOKUP(_xlfn.AGGREGATE(5,6,$CA$3:$CA1988),$CA$3:$CA$2000,CK$3:CK$2000,1,1))/_xlfn.XLOOKUP($CA37,$CA$3:$CA$2000,$CA$3:$CA$2000,1,1), 1)))</f>
        <v>#N/A</v>
      </c>
      <c r="CN37" s="1" t="e">
        <f t="shared" si="57"/>
        <v>#N/A</v>
      </c>
      <c r="CO37" s="1" t="e" cm="1">
        <f t="array" ref="CO37">IFERROR(IF(OR(ISNA($A37),$AK37&lt;100,INDEX(International!C$3:C$2000,_xlfn.XMATCH(100,International!C$3:C$2000,1,1)+$CA37)=""),NA(),INDEX(International!C$3:C$2000,_xlfn.XMATCH(100,International!C$3:C$2000,1,1)+$CA37)), NA())</f>
        <v>#N/A</v>
      </c>
      <c r="CP37" s="1" t="e">
        <f t="shared" si="110"/>
        <v>#N/A</v>
      </c>
      <c r="CQ37" s="1" t="e">
        <f>IF(OR(ISNA($A37),$AK37&lt;100),NA(),IF($CA37=0,0,FLOOR((CO37-_xlfn.XLOOKUP(_xlfn.AGGREGATE(5,6,$CA$3:$CA1988),$CA$3:$CA$2000,CO$3:CO$2000,1,1))/_xlfn.XLOOKUP($CA37,$CA$3:$CA$2000,$CA$3:$CA$2000,1,1), 1)))</f>
        <v>#N/A</v>
      </c>
      <c r="CR37" s="1" t="e">
        <f t="shared" si="58"/>
        <v>#N/A</v>
      </c>
      <c r="CS37" s="1" t="e" cm="1">
        <f t="array" ref="CS37">IFERROR(IF(OR(ISNA($A37),$AK37&lt;100,INDEX(International!G$3:G$2000,_xlfn.XMATCH(100,International!G$3:G$2000,1,1)+$CA37)=""),NA(),INDEX(International!G$3:G$2000,_xlfn.XMATCH(100,International!G$3:G$2000,1,1)+$CA37)), NA())</f>
        <v>#N/A</v>
      </c>
      <c r="CT37" s="1" t="e">
        <f t="shared" si="111"/>
        <v>#N/A</v>
      </c>
      <c r="CU37" s="1" t="e">
        <f>IF(OR(ISNA($A37),$AK37&lt;100),NA(),IF($CA37=0,0,FLOOR((CS37-_xlfn.XLOOKUP(_xlfn.AGGREGATE(5,6,$CA$3:$CA1988),$CA$3:$CA$2000,CS$3:CS$2000,1,1))/_xlfn.XLOOKUP($CA37,$CA$3:$CA$2000,$CA$3:$CA$2000,1,1), 1)))</f>
        <v>#N/A</v>
      </c>
      <c r="CV37" s="1" t="e">
        <f t="shared" si="59"/>
        <v>#N/A</v>
      </c>
      <c r="CW37" s="1" t="e" cm="1">
        <f t="array" ref="CW37">IFERROR(IF(OR(ISNA($A37),$AK37&lt;100,INDEX(International!K$3:K$2000,_xlfn.XMATCH(100,International!K$3:K$2000,1,1)+$CA37)=""),NA(),INDEX(International!K$3:K$2000,_xlfn.XMATCH(100,International!K$3:K$2000,1,1)+$CA37)), NA())</f>
        <v>#N/A</v>
      </c>
      <c r="CX37" s="1" t="e">
        <f t="shared" si="112"/>
        <v>#N/A</v>
      </c>
      <c r="CY37" s="1" t="e">
        <f>IF(OR(ISNA($A37),$AK37&lt;100),NA(),IF($CA37=0,0,FLOOR((CW37-_xlfn.XLOOKUP(_xlfn.AGGREGATE(5,6,$CA$3:$CA1988),$CA$3:$CA$2000,CW$3:CW$2000,1,1))/_xlfn.XLOOKUP($CA37,$CA$3:$CA$2000,$CA$3:$CA$2000,1,1), 1)))</f>
        <v>#N/A</v>
      </c>
      <c r="CZ37" s="1" t="e">
        <f t="shared" si="60"/>
        <v>#N/A</v>
      </c>
      <c r="DA37" s="1" t="e" cm="1">
        <f t="array" ref="DA37">IFERROR(IF(OR(ISNA($A37),$AK37&lt;100,INDEX(International!O$3:O$2000,_xlfn.XMATCH(100,International!O$3:O$2000,1,1)+$CA37)=""),NA(),INDEX(International!O$3:O$2000,_xlfn.XMATCH(100,International!O$3:O$2000,1,1)+$CA37)), NA())</f>
        <v>#N/A</v>
      </c>
      <c r="DB37" s="1" t="e">
        <f t="shared" si="113"/>
        <v>#N/A</v>
      </c>
      <c r="DC37" s="1" t="e">
        <f>IF(OR(ISNA($A37),$AK37&lt;100),NA(),IF($CA37=0,0,FLOOR((DA37-_xlfn.XLOOKUP(_xlfn.AGGREGATE(5,6,$CA$3:$CA1988),$CA$3:$CA$2000,DA$3:DA$2000,1,1))/_xlfn.XLOOKUP($CA37,$CA$3:$CA$2000,$CA$3:$CA$2000,1,1), 1)))</f>
        <v>#N/A</v>
      </c>
      <c r="DD37" s="1" t="e">
        <f t="shared" si="61"/>
        <v>#N/A</v>
      </c>
      <c r="DE37" s="1" t="e" cm="1">
        <f t="array" ref="DE37">IFERROR(IF(OR(ISNA($A37),$AK37&lt;100,INDEX(International!S$3:S$2000,_xlfn.XMATCH(100,International!S$3:S$2000,1,1)+$CA37)=""),NA(),INDEX(International!S$3:S$2000,_xlfn.XMATCH(100,International!S$3:S$2000,1,1)+$CA37)), NA())</f>
        <v>#N/A</v>
      </c>
      <c r="DF37" s="1" t="e">
        <f t="shared" si="114"/>
        <v>#N/A</v>
      </c>
      <c r="DG37" s="1" t="e">
        <f>IF(OR(ISNA($A37),$AK37&lt;100),NA(),IF($CA37=0,0,FLOOR((DE37-_xlfn.XLOOKUP(_xlfn.AGGREGATE(5,6,$CA$3:$CA1988),$CA$3:$CA$2000,DE$3:DE$2000,1,1))/_xlfn.XLOOKUP($CA37,$CA$3:$CA$2000,$CA$3:$CA$2000,1,1), 1)))</f>
        <v>#N/A</v>
      </c>
      <c r="DH37" s="1" t="e">
        <f t="shared" si="62"/>
        <v>#N/A</v>
      </c>
      <c r="DI37" s="1" t="e" cm="1">
        <f t="array" ref="DI37">IFERROR(IF(OR(ISNA($A37),$AK37&lt;100,INDEX(International!W$3:W$2000,_xlfn.XMATCH(100,International!W$3:W$2000,1,1)+$CA37)=""),NA(),INDEX(International!W$3:W$2000,_xlfn.XMATCH(100,International!W$3:W$2000,1,1)+$CA37)), NA())</f>
        <v>#N/A</v>
      </c>
      <c r="DJ37" s="1" t="e">
        <f t="shared" si="115"/>
        <v>#N/A</v>
      </c>
      <c r="DK37" s="1" t="e">
        <f>IF(OR(ISNA($A37),$AK37&lt;100),NA(),IF($CA37=0,0,FLOOR((DI37-_xlfn.XLOOKUP(_xlfn.AGGREGATE(5,6,$CA$3:$CA1988),$CA$3:$CA$2000,DI$3:DI$2000,1,1))/_xlfn.XLOOKUP($CA37,$CA$3:$CA$2000,$CA$3:$CA$2000,1,1), 1)))</f>
        <v>#N/A</v>
      </c>
      <c r="DL37" s="1" t="e">
        <f t="shared" si="63"/>
        <v>#N/A</v>
      </c>
      <c r="DM37" s="1" t="e" cm="1">
        <f t="array" ref="DM37">IFERROR(IF(OR(ISNA($A37),$AK37&lt;100,INDEX(International!AA$3:AA$2000,_xlfn.XMATCH(100,International!AA$3:AA$2000,1,1)+$CA37)=""),NA(),INDEX(International!AA$3:AA$2000,_xlfn.XMATCH(100,International!AA$3:AA$2000,1,1)+$CA37)), NA())</f>
        <v>#N/A</v>
      </c>
      <c r="DN37" s="1" t="e">
        <f t="shared" si="116"/>
        <v>#N/A</v>
      </c>
      <c r="DO37" s="1" t="e">
        <f>IF(OR(ISNA($A37),$AK37&lt;100),NA(),IF($CA37=0,0,FLOOR((DM37-_xlfn.XLOOKUP(_xlfn.AGGREGATE(5,6,$CA$3:$CA1988),$CA$3:$CA$2000,DM$3:DM$2000,1,1))/_xlfn.XLOOKUP($CA37,$CA$3:$CA$2000,$CA$3:$CA$2000,1,1), 1)))</f>
        <v>#N/A</v>
      </c>
      <c r="DP37" s="1" t="e">
        <f t="shared" si="64"/>
        <v>#N/A</v>
      </c>
      <c r="DQ37" s="1" t="e" cm="1">
        <f t="array" ref="DQ37">IFERROR(IF(OR(ISNA($A37),$AK37&lt;100,INDEX(International!AE$3:AE$2000,_xlfn.XMATCH(100,International!AE$3:AE$2000,1,1)+$CA37)=""),NA(),INDEX(International!AE$3:AE$2000,_xlfn.XMATCH(100,International!AE$3:AE$2000,1,1)+$CA37)), NA())</f>
        <v>#N/A</v>
      </c>
      <c r="DR37" s="1" t="e">
        <f t="shared" si="117"/>
        <v>#N/A</v>
      </c>
      <c r="DS37" s="1" t="e">
        <f>IF(OR(ISNA($A37),$AK37&lt;100),NA(),IF($CA37=0,0,FLOOR((DQ37-_xlfn.XLOOKUP(_xlfn.AGGREGATE(5,6,$CA$3:$CA1988),$CA$3:$CA$2000,DQ$3:DQ$2000,1,1))/_xlfn.XLOOKUP($CA37,$CA$3:$CA$2000,$CA$3:$CA$2000,1,1), 1)))</f>
        <v>#N/A</v>
      </c>
      <c r="DT37" s="1" t="e">
        <f t="shared" si="65"/>
        <v>#N/A</v>
      </c>
      <c r="DU37" s="1">
        <f t="shared" si="118"/>
        <v>34</v>
      </c>
      <c r="DV37" s="1" cm="1">
        <f t="array" ref="DV37">IFERROR(IF(ISNA($A37),NA(),INDEX(B$3:B$2000,_xlfn.XMATCH(Configuration!$B$12,B$3:B$2000,1,1)+ROW()-ROW($A$3))-0), NA())</f>
        <v>107</v>
      </c>
      <c r="DW37" s="1" cm="1">
        <f t="array" ref="DW37">IFERROR(IF(ISNA($A37),NA(),INDEX(F$3:F$2000,_xlfn.XMATCH(Configuration!$B$12,F$3:F$2000,1,1)+ROW()-ROW($A$3))-0), NA())</f>
        <v>2926</v>
      </c>
      <c r="DX37" s="1" t="e" cm="1">
        <f t="array" ref="DX37">IFERROR(IF(ISNA($A37),NA(),INDEX(J$3:J$2000,_xlfn.XMATCH(Configuration!$B$12,J$3:J$2000,1,1)+ROW()-ROW($A$3))-0), NA())</f>
        <v>#N/A</v>
      </c>
      <c r="DY37" s="1" cm="1">
        <f t="array" ref="DY37">IFERROR(IF(ISNA($A37),NA(),INDEX(N$3:N$2000,_xlfn.XMATCH(Configuration!$B$12,N$3:N$2000,1,1)+ROW()-ROW($A$3))-0), NA())</f>
        <v>1024</v>
      </c>
      <c r="DZ37" s="1" cm="1">
        <f t="array" ref="DZ37">IFERROR(IF(ISNA($A37),NA(),INDEX(R$3:R$2000,_xlfn.XMATCH(Configuration!$B$12,R$3:R$2000,1,1)+ROW()-ROW($A$3))-0), NA())</f>
        <v>438</v>
      </c>
      <c r="EA37" s="1" cm="1">
        <f t="array" ref="EA37">IFERROR(IF(ISNA($A37),NA(),INDEX(V$3:V$2000,_xlfn.XMATCH(Configuration!$B$12,V$3:V$2000,1,1)+ROW()-ROW($A$3))-0), NA())</f>
        <v>225</v>
      </c>
      <c r="EB37" s="1" cm="1">
        <f t="array" ref="EB37">IFERROR(IF(ISNA($A37),NA(),INDEX(Z$3:Z$2000,_xlfn.XMATCH(Configuration!$B$12,Z$3:Z$2000,1,1)+ROW()-ROW($A$3))-0), NA())</f>
        <v>1336</v>
      </c>
      <c r="EC37" s="1" cm="1">
        <f t="array" ref="EC37">IFERROR(IF(ISNA($A37),NA(),INDEX(AD$3:AD$2000,_xlfn.XMATCH(Configuration!$B$12,AD$3:AD$2000,1,1)+ROW()-ROW($A$3))-0), NA())</f>
        <v>549</v>
      </c>
      <c r="ED37" s="1">
        <f t="shared" si="119"/>
        <v>34</v>
      </c>
      <c r="EE37" s="1" t="e">
        <f t="shared" ca="1" si="66"/>
        <v>#N/A</v>
      </c>
      <c r="EF37" s="1" t="e">
        <f t="shared" ca="1" si="67"/>
        <v>#N/A</v>
      </c>
      <c r="EG37" s="1">
        <f t="shared" ca="1" si="68"/>
        <v>258030</v>
      </c>
      <c r="EH37" s="1">
        <f t="shared" ca="1" si="69"/>
        <v>36202</v>
      </c>
      <c r="EI37" s="1">
        <f t="shared" ca="1" si="70"/>
        <v>11142</v>
      </c>
      <c r="EJ37" s="1">
        <f t="shared" ca="1" si="71"/>
        <v>5078</v>
      </c>
      <c r="EK37" s="1">
        <f t="shared" ca="1" si="72"/>
        <v>2898</v>
      </c>
      <c r="EL37" s="1" cm="1">
        <f t="array" aca="1" ref="EL37" ca="1">IFERROR(IF(ISNA($ED37),NA(),IF(FLOOR((2^(($ED37+LOOKUP(2, 1/(ISNA(EP$3:EP$2000)+ISBLANK(EP$3:EP$300)-1),EP$3:EP$2000)*LOG(100)/LOG(2))/LOOKUP(2, 1/(ISNA(EP$3:EP$2000)+ISBLANK(EP$3:EP$300)-1),EP$3:EP$2000))),2)&gt;_xlfn.AGGREGATE(4,6,$EN$3:$GC$2000)+2000,NA(),FLOOR((2^(($ED37+LOOKUP(2, 1/(ISNA(EP$3:EP$2000)+ISBLANK(EP$3:EP$300)-1),EP$3:EP$2000)*LOG(100)/LOG(2))/LOOKUP(2, 1/(ISNA(EP$3:EP$2000)+ISBLANK(EP$3:EP$300)-1),EP$3:EP$2000))),2))),NA())</f>
        <v>628</v>
      </c>
      <c r="EM37" s="1" cm="1">
        <f t="array" ref="EM37">IF(ISNA($ED37),NA(),FLOOR(EN$3+(LOOKUP(2, 1/(ISNA(EN$3:EN$2000)+ISBLANK(EN$3:EN$300)-1),EN$3:EN$2000)-EN$3)/LOOKUP(2, 1/(ISNA(EN$3:EN$2000)+ISBLANK(EN$3:EN$300)-1),ED$3:ED$2000)*ED37, 1))</f>
        <v>3144</v>
      </c>
      <c r="EN37" s="1" cm="1">
        <f t="array" ref="EN37">IFERROR(IF(ISNA($A37),NA(),INDEX(AK$3:AK$2000,_xlfn.XMATCH(100,AK$3:AK$2000,1,1)+ROW()-ROW($A$3))-0), NA())</f>
        <v>6366</v>
      </c>
      <c r="EO37" s="1" cm="1">
        <f t="array" aca="1" ref="EO37" ca="1">IFERROR(IF(ISNA($A37),NA(),INDEX(BD$3:BD$2000,_xlfn.XMATCH(100,AK$3:AK$2000,1,1)+ROW()-ROW($A$3))-0), NA())</f>
        <v>80.857142857142861</v>
      </c>
      <c r="EP37" s="1">
        <f t="shared" si="73"/>
        <v>5.67393379202466</v>
      </c>
      <c r="EQ37" s="1">
        <f t="shared" si="74"/>
        <v>183</v>
      </c>
      <c r="ER37" s="1">
        <f t="shared" si="75"/>
        <v>107.27683249451518</v>
      </c>
      <c r="ES37" s="1" cm="1">
        <f t="array" ref="ES37">IFERROR(IF(OR(ISNA($A37),INDEX(International!C$3:C$2000,_xlfn.XMATCH(100,International!C$3:C$2000,1,1)+ROW()-ROW($A$3))=""),NA(),INDEX(International!C$3:C$2000,_xlfn.XMATCH(100,International!C$3:C$2000,1,1)+ROW()-ROW($A$3))), NA())</f>
        <v>24983</v>
      </c>
      <c r="ET37" s="1" cm="1">
        <f t="array" aca="1" ref="ET37" ca="1">IFERROR(IF(ISNA($A37),NA(),INDEX(International!E$3:E$2000,_xlfn.XMATCH(100,International!C$3:C$2000,1,1)+ROW()-ROW($A$3))-0), NA())</f>
        <v>1376.4285714285713</v>
      </c>
      <c r="EU37" s="1">
        <f t="shared" si="76"/>
        <v>4.2687810795349526</v>
      </c>
      <c r="EV37" s="1">
        <f t="shared" si="77"/>
        <v>731</v>
      </c>
      <c r="EW37" s="1">
        <f t="shared" si="78"/>
        <v>10.609713757025832</v>
      </c>
      <c r="EX37" s="1" cm="1">
        <f t="array" ref="EX37">IFERROR(IF(OR(ISNA($A37),INDEX(International!G$3:G$2000,_xlfn.XMATCH(100,International!G$3:G$2000,1,1)+ROW()-ROW($A$3))=""),NA(),INDEX(International!G$3:G$2000,_xlfn.XMATCH(100,International!G$3:G$2000,1,1)+ROW()-ROW($A$3))-0), NA())</f>
        <v>6318</v>
      </c>
      <c r="EY37" s="1" cm="1">
        <f t="array" aca="1" ref="EY37" ca="1">IFERROR(IF(ISNA($A37),NA(),INDEX(International!I$3:I$2000,_xlfn.XMATCH(100,International!G$3:G$2000,1,1)+ROW()-ROW($A$3))-0), NA())</f>
        <v>233.85714285714286</v>
      </c>
      <c r="EZ37" s="1">
        <f t="shared" si="79"/>
        <v>5.684291730268483</v>
      </c>
      <c r="FA37" s="1">
        <f t="shared" si="80"/>
        <v>178</v>
      </c>
      <c r="FB37" s="1">
        <f t="shared" si="81"/>
        <v>30.06392721472476</v>
      </c>
      <c r="FC37" s="1" cm="1">
        <f t="array" ref="FC37">IFERROR(IF(OR(ISNA($A37),INDEX(International!K$3:K$2000,_xlfn.XMATCH(100,International!K$3:K$2000,1,1)+ROW()-ROW($A$3))=""),NA(),INDEX(International!K$3:K$2000,_xlfn.XMATCH(100,International!K$3:K$2000,1,1)+ROW()-ROW($A$3))), NA())</f>
        <v>64338</v>
      </c>
      <c r="FD37" s="1" cm="1">
        <f t="array" aca="1" ref="FD37" ca="1">IFERROR(IF(ISNA($A37),NA(),INDEX(International!M$3:M$2000,_xlfn.XMATCH(100,International!K$3:K$2000,1,1)+ROW()-ROW($A$3))-0), NA())</f>
        <v>4482</v>
      </c>
      <c r="FE37" s="1">
        <f t="shared" si="82"/>
        <v>3.6443432751618481</v>
      </c>
      <c r="FF37" s="1">
        <f t="shared" si="83"/>
        <v>1889</v>
      </c>
      <c r="FG37" s="1">
        <f t="shared" si="84"/>
        <v>8.1705415128460412</v>
      </c>
      <c r="FH37" s="1" cm="1">
        <f t="array" ref="FH37">IFERROR(IF(OR(ISNA($A37),INDEX(International!O$3:O$2000,_xlfn.XMATCH(100,International!O$3:O$2000,1,1)+ROW()-ROW($A$3))=""),NA(),INDEX(International!O$3:O$2000,_xlfn.XMATCH(100,International!O$3:O$2000,1,1)+ROW()-ROW($A$3))-0), NA())</f>
        <v>92472</v>
      </c>
      <c r="FI37" s="1" cm="1">
        <f t="array" aca="1" ref="FI37" ca="1">IFERROR(IF(ISNA($A37),NA(),INDEX(International!Q$3:Q$2000,_xlfn.XMATCH(100,International!O$3:O$2000,1,1)+ROW()-ROW($A$3))-0), NA())</f>
        <v>5556.2857142857147</v>
      </c>
      <c r="FJ37" s="1">
        <f t="shared" si="85"/>
        <v>3.4507702224140688</v>
      </c>
      <c r="FK37" s="1">
        <f t="shared" si="86"/>
        <v>2715</v>
      </c>
      <c r="FL37" s="1">
        <f t="shared" si="87"/>
        <v>10.37884695075987</v>
      </c>
      <c r="FM37" s="1" cm="1">
        <f t="array" ref="FM37">IFERROR(IF(OR(ISNA($A37),INDEX(International!S$3:S$2000,_xlfn.XMATCH(100,International!S$3:S$2000,1,1)+ROW()-ROW($A$3))=""),NA(),INDEX(International!S$3:S$2000,_xlfn.XMATCH(100,International!S$3:S$2000,1,1)+ROW()-ROW($A$3))-0), NA())</f>
        <v>9137</v>
      </c>
      <c r="FN37" s="1" cm="1">
        <f t="array" aca="1" ref="FN37" ca="1">IFERROR(IF(ISNA($A37),NA(),INDEX(International!U$3:U$2000,_xlfn.XMATCH(100,International!S$3:S$2000,1,1)+ROW()-ROW($A$3))-0), NA())</f>
        <v>103.42857142857143</v>
      </c>
      <c r="FO37" s="1">
        <f t="shared" si="88"/>
        <v>5.2198087164572158</v>
      </c>
      <c r="FP37" s="1">
        <f t="shared" si="89"/>
        <v>265</v>
      </c>
      <c r="FQ37" s="1">
        <f t="shared" si="90"/>
        <v>62.985648634101686</v>
      </c>
      <c r="FR37" s="1" cm="1">
        <f t="array" ref="FR37">IFERROR(IF(OR(ISNA($A37),INDEX(International!W$3:W$2000,_xlfn.XMATCH(100,International!W$3:W$2000,1,1)+ROW()-ROW($A$3))=""),NA(),INDEX(International!W$3:W$2000,_xlfn.XMATCH(100,International!W$3:W$2000,1,1)+ROW()-ROW($A$3))-0), NA())</f>
        <v>1114</v>
      </c>
      <c r="FS37" s="1" cm="1">
        <f t="array" aca="1" ref="FS37" ca="1">IFERROR(IF(ISNA($A37),NA(),INDEX(International!Y$3:Y$2000,_xlfn.XMATCH(100,International!W$3:W$2000,1,1)+ROW()-ROW($A$3))-0), NA())</f>
        <v>54.571428571428569</v>
      </c>
      <c r="FT37" s="1">
        <f t="shared" si="91"/>
        <v>9.7766402105519994</v>
      </c>
      <c r="FU37" s="1">
        <f t="shared" si="92"/>
        <v>29</v>
      </c>
      <c r="FV37" s="1">
        <f t="shared" si="93"/>
        <v>11.529430256893509</v>
      </c>
      <c r="FW37" s="1" cm="1">
        <f t="array" ref="FW37">IFERROR(IF(OR(ISNA($A37),INDEX(International!AA$3:AA$2000,_xlfn.XMATCH(100,International!AA$3:AA$2000,1,1)+ROW()-ROW($A$3))=""),NA(),INDEX(International!AA$3:AA$2000,_xlfn.XMATCH(100,International!AA$3:AA$2000,1,1)+ROW()-ROW($A$3))-0), NA())</f>
        <v>60733</v>
      </c>
      <c r="FX37" s="1" cm="1">
        <f t="array" aca="1" ref="FX37" ca="1">IFERROR(IF(ISNA($A37),NA(),INDEX(International!AC$3:AC$2000,_xlfn.XMATCH(100,International!AA$3:AA$2000,1,1)+ROW()-ROW($A$3))-0), NA())</f>
        <v>4465.5714285714284</v>
      </c>
      <c r="FY37" s="1">
        <f t="shared" si="94"/>
        <v>3.6771318895250937</v>
      </c>
      <c r="FZ37" s="1">
        <f t="shared" si="95"/>
        <v>1782</v>
      </c>
      <c r="GA37" s="1">
        <f t="shared" si="96"/>
        <v>7.3144819139721013</v>
      </c>
      <c r="GB37" s="1" cm="1">
        <f t="array" ref="GB37">IFERROR(IF(OR(ISNA($A37),INDEX(International!AE$3:AE$2000,_xlfn.XMATCH(100,International!AE$3:AE$2000,1,1)+ROW()-ROW($A$3))=""),NA(),INDEX(International!AE$3:AE$2000,_xlfn.XMATCH(100,International!AE$3:AE$2000,1,1)+ROW()-ROW($A$3))-0), NA())</f>
        <v>366317</v>
      </c>
      <c r="GC37" s="1" cm="1">
        <f t="array" aca="1" ref="GC37" ca="1">IFERROR(IF(ISNA($A37),NA(),INDEX(International!AG$3:AG$2000,_xlfn.XMATCH(100,International!AE$3:AE$2000,1,1)+ROW()-ROW($A$3))-0), NA())</f>
        <v>29167.142857142859</v>
      </c>
      <c r="GD37" s="1">
        <f t="shared" si="97"/>
        <v>2.8718940295755186</v>
      </c>
      <c r="GE37" s="1">
        <f t="shared" si="98"/>
        <v>10770</v>
      </c>
      <c r="GF37" s="1">
        <f t="shared" si="99"/>
        <v>8.2513731598827302</v>
      </c>
    </row>
    <row r="38" spans="1:188" x14ac:dyDescent="0.2">
      <c r="A38" s="4">
        <f>IF(OR(Daily!$A38="",Daily!$B38="*"),NA(),Daily!A38)</f>
        <v>43889</v>
      </c>
      <c r="B38" s="1">
        <f>IF(_xlfn.IFNA($A38,"")="","",Daily!C38+IF(ROW()&gt;ROW($A$3),B37,0))</f>
        <v>0</v>
      </c>
      <c r="C38" s="1">
        <f>IF(_xlfn.IFNA($A38,"")="","",Daily!D38+IF(ROW()&gt;ROW($A$3),C37,0))</f>
        <v>0</v>
      </c>
      <c r="D38" s="1">
        <f>IF(_xlfn.IFNA($A38,"")="","",Daily!E38+IF(ROW()&gt;ROW($A$3),D37,0))</f>
        <v>0</v>
      </c>
      <c r="E38" s="1">
        <f t="shared" si="22"/>
        <v>0</v>
      </c>
      <c r="F38" s="1">
        <f>IF(_xlfn.IFNA($A38,"")="","",Daily!F38+IF(ROW()&gt;ROW($A$3),F37,0))</f>
        <v>4</v>
      </c>
      <c r="G38" s="1">
        <f>IF(_xlfn.IFNA($A38,"")="","",Daily!G38+IF(ROW()&gt;ROW($A$3),G37,0))</f>
        <v>4</v>
      </c>
      <c r="H38" s="1">
        <f>IF(_xlfn.IFNA($A38,"")="","",Daily!H38+IF(ROW()&gt;ROW($A$3),H37,0))</f>
        <v>2</v>
      </c>
      <c r="I38" s="1">
        <f t="shared" si="23"/>
        <v>-2</v>
      </c>
      <c r="J38" s="1">
        <f>IF(_xlfn.IFNA($A38,"")="","",Daily!I38+IF(ROW()&gt;ROW($A$3),J37,0))</f>
        <v>1</v>
      </c>
      <c r="K38" s="1">
        <f>IF(_xlfn.IFNA($A38,"")="","",Daily!J38+IF(ROW()&gt;ROW($A$3),K37,0))</f>
        <v>0</v>
      </c>
      <c r="L38" s="1">
        <f>IF(_xlfn.IFNA($A38,"")="","",Daily!K38+IF(ROW()&gt;ROW($A$3),L37,0))</f>
        <v>0</v>
      </c>
      <c r="M38" s="1">
        <f t="shared" si="24"/>
        <v>1</v>
      </c>
      <c r="N38" s="1">
        <f>IF(_xlfn.IFNA($A38,"")="","",Daily!L38+IF(ROW()&gt;ROW($A$3),N37,0))</f>
        <v>9</v>
      </c>
      <c r="O38" s="1">
        <f>IF(_xlfn.IFNA($A38,"")="","",Daily!M38+IF(ROW()&gt;ROW($A$3),O37,0))</f>
        <v>0</v>
      </c>
      <c r="P38" s="1">
        <f>IF(_xlfn.IFNA($A38,"")="","",Daily!N38+IF(ROW()&gt;ROW($A$3),P37,0))</f>
        <v>0</v>
      </c>
      <c r="Q38" s="1">
        <f t="shared" si="25"/>
        <v>9</v>
      </c>
      <c r="R38" s="1">
        <f>IF(_xlfn.IFNA($A38,"")="","",Daily!O38+IF(ROW()&gt;ROW($A$3),R37,0))</f>
        <v>3</v>
      </c>
      <c r="S38" s="1">
        <f>IF(_xlfn.IFNA($A38,"")="","",Daily!P38+IF(ROW()&gt;ROW($A$3),S37,0))</f>
        <v>2</v>
      </c>
      <c r="T38" s="1">
        <f>IF(_xlfn.IFNA($A38,"")="","",Daily!Q38+IF(ROW()&gt;ROW($A$3),T37,0))</f>
        <v>0</v>
      </c>
      <c r="U38" s="1">
        <f t="shared" si="26"/>
        <v>1</v>
      </c>
      <c r="V38" s="1">
        <f>IF(_xlfn.IFNA($A38,"")="","",Daily!R38+IF(ROW()&gt;ROW($A$3),V37,0))</f>
        <v>0</v>
      </c>
      <c r="W38" s="1">
        <f>IF(_xlfn.IFNA($A38,"")="","",Daily!S38+IF(ROW()&gt;ROW($A$3),W37,0))</f>
        <v>0</v>
      </c>
      <c r="X38" s="1">
        <f>IF(_xlfn.IFNA($A38,"")="","",Daily!T38+IF(ROW()&gt;ROW($A$3),X37,0))</f>
        <v>0</v>
      </c>
      <c r="Y38" s="1">
        <f t="shared" si="27"/>
        <v>0</v>
      </c>
      <c r="Z38" s="1">
        <f>IF(_xlfn.IFNA($A38,"")="","",Daily!U38+IF(ROW()&gt;ROW($A$3),Z37,0))</f>
        <v>7</v>
      </c>
      <c r="AA38" s="1">
        <f>IF(_xlfn.IFNA($A38,"")="","",Daily!V38+IF(ROW()&gt;ROW($A$3),AA37,0))</f>
        <v>0</v>
      </c>
      <c r="AB38" s="1">
        <f>IF(_xlfn.IFNA($A38,"")="","",Daily!W38+IF(ROW()&gt;ROW($A$3),AB37,0))</f>
        <v>0</v>
      </c>
      <c r="AC38" s="1">
        <f t="shared" si="28"/>
        <v>7</v>
      </c>
      <c r="AD38" s="1">
        <f>IF(_xlfn.IFNA($A38,"")="","",Daily!X38+IF(ROW()&gt;ROW($A$3),AD37,0))</f>
        <v>2</v>
      </c>
      <c r="AE38" s="1">
        <f>IF(_xlfn.IFNA($A38,"")="","",Daily!Y38+IF(ROW()&gt;ROW($A$3),AE37,0))</f>
        <v>0</v>
      </c>
      <c r="AF38" s="1">
        <f>IF(_xlfn.IFNA($A38,"")="","",Daily!Z38+IF(ROW()&gt;ROW($A$3),AF37,0))</f>
        <v>0</v>
      </c>
      <c r="AG38" s="1">
        <f t="shared" si="29"/>
        <v>2</v>
      </c>
      <c r="AH38" s="1">
        <f>IF(_xlfn.IFNA($A38,"")="","",Daily!C38+Daily!F38+Daily!I38+Daily!O38+Daily!L38+Daily!R38+Daily!X38+Daily!U38)</f>
        <v>2</v>
      </c>
      <c r="AI38" s="1">
        <f>IF(_xlfn.IFNA($A38,"")="","",Daily!D38+Daily!G38+Daily!J38+Daily!P38+Daily!M38+Daily!S38+Daily!Y38+Daily!V38+Daily!AA38)</f>
        <v>0</v>
      </c>
      <c r="AJ38" s="1">
        <f>IF(_xlfn.IFNA($A38,"")="","",Daily!E38+Daily!H38+Daily!K38+Daily!Q38+Daily!N38+Daily!T38+Daily!Z38+Daily!W38)</f>
        <v>0</v>
      </c>
      <c r="AK38" s="1">
        <f t="shared" si="30"/>
        <v>26</v>
      </c>
      <c r="AL38" s="1">
        <f t="shared" si="31"/>
        <v>6</v>
      </c>
      <c r="AM38" s="1">
        <f t="shared" si="32"/>
        <v>2</v>
      </c>
      <c r="AN38" s="7">
        <f t="shared" si="33"/>
        <v>0</v>
      </c>
      <c r="AO38" s="1">
        <f t="shared" si="34"/>
        <v>18</v>
      </c>
      <c r="AP38" s="1">
        <f t="shared" si="35"/>
        <v>22</v>
      </c>
      <c r="AQ38" s="1">
        <f t="shared" si="36"/>
        <v>2</v>
      </c>
      <c r="AR38" s="1">
        <f t="shared" si="37"/>
        <v>0</v>
      </c>
      <c r="AS38" s="1">
        <f t="shared" si="38"/>
        <v>20</v>
      </c>
      <c r="AT38" s="10">
        <f t="shared" si="39"/>
        <v>0.25</v>
      </c>
      <c r="AU38" s="10">
        <f t="shared" si="40"/>
        <v>0.75</v>
      </c>
      <c r="AV38" s="10">
        <f t="shared" si="41"/>
        <v>0</v>
      </c>
      <c r="AW38" s="10">
        <f t="shared" si="42"/>
        <v>0.15384615384615385</v>
      </c>
      <c r="AX38" s="10">
        <f t="shared" si="43"/>
        <v>3.8461538461538464E-2</v>
      </c>
      <c r="AY38" s="10">
        <f t="shared" si="44"/>
        <v>0.34615384615384615</v>
      </c>
      <c r="AZ38" s="10">
        <f t="shared" si="45"/>
        <v>0.11538461538461539</v>
      </c>
      <c r="BA38" s="10">
        <f t="shared" si="46"/>
        <v>0</v>
      </c>
      <c r="BB38" s="10">
        <f t="shared" si="47"/>
        <v>0.26923076923076922</v>
      </c>
      <c r="BC38" s="10">
        <f t="shared" si="48"/>
        <v>7.6923076923076927E-2</v>
      </c>
      <c r="BD38" s="8">
        <f t="shared" ca="1" si="49"/>
        <v>1.1428571428571428</v>
      </c>
      <c r="BE38" s="9">
        <f t="shared" ca="1" si="50"/>
        <v>8</v>
      </c>
      <c r="BF38" s="10">
        <f t="shared" si="51"/>
        <v>8.3333333333333329E-2</v>
      </c>
      <c r="BG38" s="10">
        <f t="shared" si="52"/>
        <v>0</v>
      </c>
      <c r="BH38" s="1">
        <f t="shared" si="53"/>
        <v>5</v>
      </c>
      <c r="BI38" s="1">
        <f t="shared" si="54"/>
        <v>24</v>
      </c>
      <c r="BJ38" s="8">
        <f>IF(_xlfn.IFNA($A38,"")="","",AK38/(Configuration!$B$1/1000000))</f>
        <v>1.0250627850955871</v>
      </c>
      <c r="BK38" s="1">
        <f>IF(OR(_xlfn.IFNA($A38,"")="", ROW()&lt;=ROW($A$3),MAX(International!$C$3:$C$2000)&lt;$AK38),"",$A38-_xlfn.XLOOKUP($AK38,International!$C$3:$C$2000,International!$A$3:$A$2000,NA(),1,1))</f>
        <v>-6</v>
      </c>
      <c r="BL38" s="1">
        <f>IF(OR(_xlfn.IFNA($A38,"")="", ROW()&lt;=ROW($A$3),MAX(International!$D$3:$D$2000)&lt;$BJ38),"",$A38-_xlfn.XLOOKUP($BJ38,International!$D$3:$D$2000,International!$A$3:$A$2000,NA(),1,1))</f>
        <v>-4</v>
      </c>
      <c r="BM38" s="1">
        <f>IF(OR(_xlfn.IFNA($A38,"")="", ROW()&lt;=ROW($A$3),MAX(International!$G$3:$G$2000)&lt;$AK38),"",$A38-_xlfn.XLOOKUP($AK38,International!$G$3:$G$2000,International!$A$3:$A$2000,NA(),1,1))</f>
        <v>-9</v>
      </c>
      <c r="BN38" s="1">
        <f>IF(OR(_xlfn.IFNA($A38,"")="", ROW()&lt;=ROW($A$3),MAX(International!$H$3:$H$2000)&lt;$BJ38),"",$A38-_xlfn.XLOOKUP($BJ38,International!$H$3:$H$2000,International!$A$3:$A$2000,NA(),1,1))</f>
        <v>-4</v>
      </c>
      <c r="BO38" s="1">
        <f>IF(OR(_xlfn.IFNA($A38,"")="", ROW()&lt;=ROW($A$3),MAX(International!$K$3:$K$2000)&lt;$AK38),"",$A38-_xlfn.XLOOKUP($AK38,International!$K$3:$K$2000,International!$A$3:$A$2000,NA(),1,1))</f>
        <v>1</v>
      </c>
      <c r="BP38" s="1">
        <f>IF(OR(_xlfn.IFNA($A38,"")="", ROW()&lt;=ROW($A$3),MAX(International!$L$3:$L$2000)&lt;$BJ38),"",$A38-_xlfn.XLOOKUP($BJ38,International!$L$3:$L$2000,International!$A$3:$A$2000,NA(),1,1))</f>
        <v>-1</v>
      </c>
      <c r="BQ38" s="1">
        <f>IF(OR(_xlfn.IFNA($A38,"")="", ROW()&lt;=ROW($A$3),MAX(International!$O$3:$O$2000)&lt;$AK38),"",$A38-_xlfn.XLOOKUP($AK38,International!$O$3:$O$2000,International!$A$3:$A$2000,NA(),1,1))</f>
        <v>6</v>
      </c>
      <c r="BR38" s="1">
        <f>IF(OR(_xlfn.IFNA($A38,"")="", ROW()&lt;=ROW($A$3),MAX(International!$P$3:$P$2000)&lt;$BJ38),"",$A38-_xlfn.XLOOKUP($BJ38,International!$P$3:$P$2000,International!$A$3:$A$2000,NA(),1,1))</f>
        <v>6</v>
      </c>
      <c r="BS38" s="1">
        <f>IF(OR(_xlfn.IFNA($A38,"")="", ROW()&lt;=ROW($A$3),MAX(International!$S$3:$S$2000)&lt;$AK38),"",$A38-_xlfn.XLOOKUP($AK38,International!$S$3:$S$2000,International!$A$3:$A$2000,NA(),1,1))</f>
        <v>18</v>
      </c>
      <c r="BT38" s="1">
        <f>IF(OR(_xlfn.IFNA($A38,"")="", ROW()&lt;=ROW($A$3),MAX(International!$T$3:$T$2000)&lt;$BJ38),"",$A38-_xlfn.XLOOKUP($BJ38,International!$T$3:$T$2000,International!$A$3:$A$2000,NA(),1,1))</f>
        <v>8</v>
      </c>
      <c r="BU38" s="1">
        <f>IF(OR(_xlfn.IFNA($A38,"")="", ROW()&lt;=ROW($A$3),MAX(International!$W$3:$W$2000)&lt;$AK38),"",$A38-_xlfn.XLOOKUP($AK38,International!$W$3:$W$2000,International!$A$3:$A$2000,NA(),1,1))</f>
        <v>23</v>
      </c>
      <c r="BV38" s="1">
        <f>IF(OR(_xlfn.IFNA($A38,"")="", ROW()&lt;=ROW($A$3),MAX(International!$X$3:$X$2000)&lt;$BJ38),"",$A38-_xlfn.XLOOKUP($BJ38,International!$X$3:$X$2000,International!$A$3:$A$2000,NA(),1,1))</f>
        <v>31</v>
      </c>
      <c r="BW38" s="1">
        <f>IF(OR(_xlfn.IFNA($A38,"")="", ROW()&lt;=ROW($A$3),MAX(International!$AA$3:$AA$2000)&lt;$AK38),"",$A38-_xlfn.XLOOKUP($AK38,International!$AA$3:$AA$2000,International!$A$3:$A$2000,NA(),1,1))</f>
        <v>-2</v>
      </c>
      <c r="BX38" s="1">
        <f>IF(OR(_xlfn.IFNA($A38,"")="", ROW()&lt;=ROW($A$3),MAX(International!$AB$3:$AB$2000)&lt;$BJ38),"",$A38-_xlfn.XLOOKUP($BJ38,International!$AB$3:$AB$2000,International!$A$3:$A$2000,NA(),1,1))</f>
        <v>-5</v>
      </c>
      <c r="BY38" s="1">
        <f>IF(OR(_xlfn.IFNA($A38,"")="", ROW()&lt;=ROW($A$3),MAX(International!$AE$3:$AE$2000)&lt;$AK38),"",$A38-_xlfn.XLOOKUP($AK38,International!$AE$3:$AE$2000,International!$A$3:$A$2000,NA(),1,1))</f>
        <v>4</v>
      </c>
      <c r="BZ38" s="1">
        <f>IF(OR(_xlfn.IFNA($A38,"")="", ROW()&lt;=ROW($A$3),MAX(International!$AF$3:$AF$2000)&lt;$BJ38),"",$A38-_xlfn.XLOOKUP($BJ38,International!$AF$3:$AF$2000,International!$A$3:$A$2000,NA(),1,1))</f>
        <v>-8</v>
      </c>
      <c r="CA38" s="1" t="e">
        <f t="shared" si="120"/>
        <v>#N/A</v>
      </c>
      <c r="CB38" s="1" t="e">
        <f t="shared" si="100"/>
        <v>#N/A</v>
      </c>
      <c r="CC38" s="1" t="e">
        <f t="shared" si="101"/>
        <v>#N/A</v>
      </c>
      <c r="CD38" s="1" t="e">
        <f t="shared" si="102"/>
        <v>#N/A</v>
      </c>
      <c r="CE38" s="1" t="e">
        <f t="shared" si="103"/>
        <v>#N/A</v>
      </c>
      <c r="CF38" s="1" t="e">
        <f t="shared" si="104"/>
        <v>#N/A</v>
      </c>
      <c r="CG38" s="1" t="e">
        <f t="shared" si="105"/>
        <v>#N/A</v>
      </c>
      <c r="CH38" s="1" t="e">
        <f t="shared" si="106"/>
        <v>#N/A</v>
      </c>
      <c r="CI38" s="1" t="e">
        <f t="shared" si="107"/>
        <v>#N/A</v>
      </c>
      <c r="CJ38" s="1" t="e">
        <f t="shared" si="108"/>
        <v>#N/A</v>
      </c>
      <c r="CK38" s="1" t="e">
        <f t="shared" si="56"/>
        <v>#N/A</v>
      </c>
      <c r="CL38" s="1" t="e">
        <f t="shared" si="109"/>
        <v>#N/A</v>
      </c>
      <c r="CM38" s="1" t="e">
        <f>IF(OR(ISNA($A38),$AK38&lt;100),NA(),IF($CA38=0,0,FLOOR((CK38-_xlfn.XLOOKUP(_xlfn.AGGREGATE(5,6,$CA$3:$CA1989),$CA$3:$CA$2000,CK$3:CK$2000,1,1))/_xlfn.XLOOKUP($CA38,$CA$3:$CA$2000,$CA$3:$CA$2000,1,1), 1)))</f>
        <v>#N/A</v>
      </c>
      <c r="CN38" s="1" t="e">
        <f t="shared" si="57"/>
        <v>#N/A</v>
      </c>
      <c r="CO38" s="1" t="e" cm="1">
        <f t="array" ref="CO38">IFERROR(IF(OR(ISNA($A38),$AK38&lt;100,INDEX(International!C$3:C$2000,_xlfn.XMATCH(100,International!C$3:C$2000,1,1)+$CA38)=""),NA(),INDEX(International!C$3:C$2000,_xlfn.XMATCH(100,International!C$3:C$2000,1,1)+$CA38)), NA())</f>
        <v>#N/A</v>
      </c>
      <c r="CP38" s="1" t="e">
        <f t="shared" si="110"/>
        <v>#N/A</v>
      </c>
      <c r="CQ38" s="1" t="e">
        <f>IF(OR(ISNA($A38),$AK38&lt;100),NA(),IF($CA38=0,0,FLOOR((CO38-_xlfn.XLOOKUP(_xlfn.AGGREGATE(5,6,$CA$3:$CA1989),$CA$3:$CA$2000,CO$3:CO$2000,1,1))/_xlfn.XLOOKUP($CA38,$CA$3:$CA$2000,$CA$3:$CA$2000,1,1), 1)))</f>
        <v>#N/A</v>
      </c>
      <c r="CR38" s="1" t="e">
        <f t="shared" si="58"/>
        <v>#N/A</v>
      </c>
      <c r="CS38" s="1" t="e" cm="1">
        <f t="array" ref="CS38">IFERROR(IF(OR(ISNA($A38),$AK38&lt;100,INDEX(International!G$3:G$2000,_xlfn.XMATCH(100,International!G$3:G$2000,1,1)+$CA38)=""),NA(),INDEX(International!G$3:G$2000,_xlfn.XMATCH(100,International!G$3:G$2000,1,1)+$CA38)), NA())</f>
        <v>#N/A</v>
      </c>
      <c r="CT38" s="1" t="e">
        <f t="shared" si="111"/>
        <v>#N/A</v>
      </c>
      <c r="CU38" s="1" t="e">
        <f>IF(OR(ISNA($A38),$AK38&lt;100),NA(),IF($CA38=0,0,FLOOR((CS38-_xlfn.XLOOKUP(_xlfn.AGGREGATE(5,6,$CA$3:$CA1989),$CA$3:$CA$2000,CS$3:CS$2000,1,1))/_xlfn.XLOOKUP($CA38,$CA$3:$CA$2000,$CA$3:$CA$2000,1,1), 1)))</f>
        <v>#N/A</v>
      </c>
      <c r="CV38" s="1" t="e">
        <f t="shared" si="59"/>
        <v>#N/A</v>
      </c>
      <c r="CW38" s="1" t="e" cm="1">
        <f t="array" ref="CW38">IFERROR(IF(OR(ISNA($A38),$AK38&lt;100,INDEX(International!K$3:K$2000,_xlfn.XMATCH(100,International!K$3:K$2000,1,1)+$CA38)=""),NA(),INDEX(International!K$3:K$2000,_xlfn.XMATCH(100,International!K$3:K$2000,1,1)+$CA38)), NA())</f>
        <v>#N/A</v>
      </c>
      <c r="CX38" s="1" t="e">
        <f t="shared" si="112"/>
        <v>#N/A</v>
      </c>
      <c r="CY38" s="1" t="e">
        <f>IF(OR(ISNA($A38),$AK38&lt;100),NA(),IF($CA38=0,0,FLOOR((CW38-_xlfn.XLOOKUP(_xlfn.AGGREGATE(5,6,$CA$3:$CA1989),$CA$3:$CA$2000,CW$3:CW$2000,1,1))/_xlfn.XLOOKUP($CA38,$CA$3:$CA$2000,$CA$3:$CA$2000,1,1), 1)))</f>
        <v>#N/A</v>
      </c>
      <c r="CZ38" s="1" t="e">
        <f t="shared" si="60"/>
        <v>#N/A</v>
      </c>
      <c r="DA38" s="1" t="e" cm="1">
        <f t="array" ref="DA38">IFERROR(IF(OR(ISNA($A38),$AK38&lt;100,INDEX(International!O$3:O$2000,_xlfn.XMATCH(100,International!O$3:O$2000,1,1)+$CA38)=""),NA(),INDEX(International!O$3:O$2000,_xlfn.XMATCH(100,International!O$3:O$2000,1,1)+$CA38)), NA())</f>
        <v>#N/A</v>
      </c>
      <c r="DB38" s="1" t="e">
        <f t="shared" si="113"/>
        <v>#N/A</v>
      </c>
      <c r="DC38" s="1" t="e">
        <f>IF(OR(ISNA($A38),$AK38&lt;100),NA(),IF($CA38=0,0,FLOOR((DA38-_xlfn.XLOOKUP(_xlfn.AGGREGATE(5,6,$CA$3:$CA1989),$CA$3:$CA$2000,DA$3:DA$2000,1,1))/_xlfn.XLOOKUP($CA38,$CA$3:$CA$2000,$CA$3:$CA$2000,1,1), 1)))</f>
        <v>#N/A</v>
      </c>
      <c r="DD38" s="1" t="e">
        <f t="shared" si="61"/>
        <v>#N/A</v>
      </c>
      <c r="DE38" s="1" t="e" cm="1">
        <f t="array" ref="DE38">IFERROR(IF(OR(ISNA($A38),$AK38&lt;100,INDEX(International!S$3:S$2000,_xlfn.XMATCH(100,International!S$3:S$2000,1,1)+$CA38)=""),NA(),INDEX(International!S$3:S$2000,_xlfn.XMATCH(100,International!S$3:S$2000,1,1)+$CA38)), NA())</f>
        <v>#N/A</v>
      </c>
      <c r="DF38" s="1" t="e">
        <f t="shared" si="114"/>
        <v>#N/A</v>
      </c>
      <c r="DG38" s="1" t="e">
        <f>IF(OR(ISNA($A38),$AK38&lt;100),NA(),IF($CA38=0,0,FLOOR((DE38-_xlfn.XLOOKUP(_xlfn.AGGREGATE(5,6,$CA$3:$CA1989),$CA$3:$CA$2000,DE$3:DE$2000,1,1))/_xlfn.XLOOKUP($CA38,$CA$3:$CA$2000,$CA$3:$CA$2000,1,1), 1)))</f>
        <v>#N/A</v>
      </c>
      <c r="DH38" s="1" t="e">
        <f t="shared" si="62"/>
        <v>#N/A</v>
      </c>
      <c r="DI38" s="1" t="e" cm="1">
        <f t="array" ref="DI38">IFERROR(IF(OR(ISNA($A38),$AK38&lt;100,INDEX(International!W$3:W$2000,_xlfn.XMATCH(100,International!W$3:W$2000,1,1)+$CA38)=""),NA(),INDEX(International!W$3:W$2000,_xlfn.XMATCH(100,International!W$3:W$2000,1,1)+$CA38)), NA())</f>
        <v>#N/A</v>
      </c>
      <c r="DJ38" s="1" t="e">
        <f t="shared" si="115"/>
        <v>#N/A</v>
      </c>
      <c r="DK38" s="1" t="e">
        <f>IF(OR(ISNA($A38),$AK38&lt;100),NA(),IF($CA38=0,0,FLOOR((DI38-_xlfn.XLOOKUP(_xlfn.AGGREGATE(5,6,$CA$3:$CA1989),$CA$3:$CA$2000,DI$3:DI$2000,1,1))/_xlfn.XLOOKUP($CA38,$CA$3:$CA$2000,$CA$3:$CA$2000,1,1), 1)))</f>
        <v>#N/A</v>
      </c>
      <c r="DL38" s="1" t="e">
        <f t="shared" si="63"/>
        <v>#N/A</v>
      </c>
      <c r="DM38" s="1" t="e" cm="1">
        <f t="array" ref="DM38">IFERROR(IF(OR(ISNA($A38),$AK38&lt;100,INDEX(International!AA$3:AA$2000,_xlfn.XMATCH(100,International!AA$3:AA$2000,1,1)+$CA38)=""),NA(),INDEX(International!AA$3:AA$2000,_xlfn.XMATCH(100,International!AA$3:AA$2000,1,1)+$CA38)), NA())</f>
        <v>#N/A</v>
      </c>
      <c r="DN38" s="1" t="e">
        <f t="shared" si="116"/>
        <v>#N/A</v>
      </c>
      <c r="DO38" s="1" t="e">
        <f>IF(OR(ISNA($A38),$AK38&lt;100),NA(),IF($CA38=0,0,FLOOR((DM38-_xlfn.XLOOKUP(_xlfn.AGGREGATE(5,6,$CA$3:$CA1989),$CA$3:$CA$2000,DM$3:DM$2000,1,1))/_xlfn.XLOOKUP($CA38,$CA$3:$CA$2000,$CA$3:$CA$2000,1,1), 1)))</f>
        <v>#N/A</v>
      </c>
      <c r="DP38" s="1" t="e">
        <f t="shared" si="64"/>
        <v>#N/A</v>
      </c>
      <c r="DQ38" s="1" t="e" cm="1">
        <f t="array" ref="DQ38">IFERROR(IF(OR(ISNA($A38),$AK38&lt;100,INDEX(International!AE$3:AE$2000,_xlfn.XMATCH(100,International!AE$3:AE$2000,1,1)+$CA38)=""),NA(),INDEX(International!AE$3:AE$2000,_xlfn.XMATCH(100,International!AE$3:AE$2000,1,1)+$CA38)), NA())</f>
        <v>#N/A</v>
      </c>
      <c r="DR38" s="1" t="e">
        <f t="shared" si="117"/>
        <v>#N/A</v>
      </c>
      <c r="DS38" s="1" t="e">
        <f>IF(OR(ISNA($A38),$AK38&lt;100),NA(),IF($CA38=0,0,FLOOR((DQ38-_xlfn.XLOOKUP(_xlfn.AGGREGATE(5,6,$CA$3:$CA1989),$CA$3:$CA$2000,DQ$3:DQ$2000,1,1))/_xlfn.XLOOKUP($CA38,$CA$3:$CA$2000,$CA$3:$CA$2000,1,1), 1)))</f>
        <v>#N/A</v>
      </c>
      <c r="DT38" s="1" t="e">
        <f t="shared" si="65"/>
        <v>#N/A</v>
      </c>
      <c r="DU38" s="1">
        <f t="shared" si="118"/>
        <v>35</v>
      </c>
      <c r="DV38" s="1" cm="1">
        <f t="array" ref="DV38">IFERROR(IF(ISNA($A38),NA(),INDEX(B$3:B$2000,_xlfn.XMATCH(Configuration!$B$12,B$3:B$2000,1,1)+ROW()-ROW($A$3))-0), NA())</f>
        <v>107</v>
      </c>
      <c r="DW38" s="1" cm="1">
        <f t="array" ref="DW38">IFERROR(IF(ISNA($A38),NA(),INDEX(F$3:F$2000,_xlfn.XMATCH(Configuration!$B$12,F$3:F$2000,1,1)+ROW()-ROW($A$3))-0), NA())</f>
        <v>2936</v>
      </c>
      <c r="DX38" s="1" t="e" cm="1">
        <f t="array" ref="DX38">IFERROR(IF(ISNA($A38),NA(),INDEX(J$3:J$2000,_xlfn.XMATCH(Configuration!$B$12,J$3:J$2000,1,1)+ROW()-ROW($A$3))-0), NA())</f>
        <v>#N/A</v>
      </c>
      <c r="DY38" s="1" cm="1">
        <f t="array" ref="DY38">IFERROR(IF(ISNA($A38),NA(),INDEX(N$3:N$2000,_xlfn.XMATCH(Configuration!$B$12,N$3:N$2000,1,1)+ROW()-ROW($A$3))-0), NA())</f>
        <v>1024</v>
      </c>
      <c r="DZ38" s="1" cm="1">
        <f t="array" ref="DZ38">IFERROR(IF(ISNA($A38),NA(),INDEX(R$3:R$2000,_xlfn.XMATCH(Configuration!$B$12,R$3:R$2000,1,1)+ROW()-ROW($A$3))-0), NA())</f>
        <v>438</v>
      </c>
      <c r="EA38" s="1" cm="1">
        <f t="array" ref="EA38">IFERROR(IF(ISNA($A38),NA(),INDEX(V$3:V$2000,_xlfn.XMATCH(Configuration!$B$12,V$3:V$2000,1,1)+ROW()-ROW($A$3))-0), NA())</f>
        <v>225</v>
      </c>
      <c r="EB38" s="1" cm="1">
        <f t="array" ref="EB38">IFERROR(IF(ISNA($A38),NA(),INDEX(Z$3:Z$2000,_xlfn.XMATCH(Configuration!$B$12,Z$3:Z$2000,1,1)+ROW()-ROW($A$3))-0), NA())</f>
        <v>1336</v>
      </c>
      <c r="EC38" s="1" cm="1">
        <f t="array" ref="EC38">IFERROR(IF(ISNA($A38),NA(),INDEX(AD$3:AD$2000,_xlfn.XMATCH(Configuration!$B$12,AD$3:AD$2000,1,1)+ROW()-ROW($A$3))-0), NA())</f>
        <v>549</v>
      </c>
      <c r="ED38" s="1">
        <f t="shared" si="119"/>
        <v>35</v>
      </c>
      <c r="EE38" s="1" t="e">
        <f t="shared" ca="1" si="66"/>
        <v>#N/A</v>
      </c>
      <c r="EF38" s="1" t="e">
        <f t="shared" ca="1" si="67"/>
        <v>#N/A</v>
      </c>
      <c r="EG38" s="1">
        <f t="shared" ca="1" si="68"/>
        <v>325098</v>
      </c>
      <c r="EH38" s="1">
        <f t="shared" ca="1" si="69"/>
        <v>43052</v>
      </c>
      <c r="EI38" s="1">
        <f t="shared" ca="1" si="70"/>
        <v>12800</v>
      </c>
      <c r="EJ38" s="1">
        <f t="shared" ca="1" si="71"/>
        <v>5700</v>
      </c>
      <c r="EK38" s="1">
        <f t="shared" ca="1" si="72"/>
        <v>3200</v>
      </c>
      <c r="EL38" s="1" cm="1">
        <f t="array" aca="1" ref="EL38" ca="1">IFERROR(IF(ISNA($ED38),NA(),IF(FLOOR((2^(($ED38+LOOKUP(2, 1/(ISNA(EP$3:EP$2000)+ISBLANK(EP$3:EP$300)-1),EP$3:EP$2000)*LOG(100)/LOG(2))/LOOKUP(2, 1/(ISNA(EP$3:EP$2000)+ISBLANK(EP$3:EP$300)-1),EP$3:EP$2000))),2)&gt;_xlfn.AGGREGATE(4,6,$EN$3:$GC$2000)+2000,NA(),FLOOR((2^(($ED38+LOOKUP(2, 1/(ISNA(EP$3:EP$2000)+ISBLANK(EP$3:EP$300)-1),EP$3:EP$2000)*LOG(100)/LOG(2))/LOOKUP(2, 1/(ISNA(EP$3:EP$2000)+ISBLANK(EP$3:EP$300)-1),EP$3:EP$2000))),2))),NA())</f>
        <v>662</v>
      </c>
      <c r="EM38" s="1" cm="1">
        <f t="array" ref="EM38">IF(ISNA($ED38),NA(),FLOOR(EN$3+(LOOKUP(2, 1/(ISNA(EN$3:EN$2000)+ISBLANK(EN$3:EN$300)-1),EN$3:EN$2000)-EN$3)/LOOKUP(2, 1/(ISNA(EN$3:EN$2000)+ISBLANK(EN$3:EN$300)-1),ED$3:ED$2000)*ED38, 1))</f>
        <v>3233</v>
      </c>
      <c r="EN38" s="1" cm="1">
        <f t="array" ref="EN38">IFERROR(IF(ISNA($A38),NA(),INDEX(AK$3:AK$2000,_xlfn.XMATCH(100,AK$3:AK$2000,1,1)+ROW()-ROW($A$3))-0), NA())</f>
        <v>6415</v>
      </c>
      <c r="EO38" s="1" cm="1">
        <f t="array" aca="1" ref="EO38" ca="1">IFERROR(IF(ISNA($A38),NA(),INDEX(BD$3:BD$2000,_xlfn.XMATCH(100,AK$3:AK$2000,1,1)+ROW()-ROW($A$3))-0), NA())</f>
        <v>70.857142857142861</v>
      </c>
      <c r="EP38" s="1">
        <f t="shared" si="73"/>
        <v>5.8300516359378856</v>
      </c>
      <c r="EQ38" s="1">
        <f t="shared" si="74"/>
        <v>180</v>
      </c>
      <c r="ER38" s="1">
        <f t="shared" si="75"/>
        <v>90.398680718254226</v>
      </c>
      <c r="ES38" s="1" cm="1">
        <f t="array" ref="ES38">IFERROR(IF(OR(ISNA($A38),INDEX(International!C$3:C$2000,_xlfn.XMATCH(100,International!C$3:C$2000,1,1)+ROW()-ROW($A$3))=""),NA(),INDEX(International!C$3:C$2000,_xlfn.XMATCH(100,International!C$3:C$2000,1,1)+ROW()-ROW($A$3))), NA())</f>
        <v>26667</v>
      </c>
      <c r="ET38" s="1" cm="1">
        <f t="array" aca="1" ref="ET38" ca="1">IFERROR(IF(ISNA($A38),NA(),INDEX(International!E$3:E$2000,_xlfn.XMATCH(100,International!C$3:C$2000,1,1)+ROW()-ROW($A$3))-0), NA())</f>
        <v>1413.8571428571429</v>
      </c>
      <c r="EU38" s="1">
        <f t="shared" si="76"/>
        <v>4.3430181648128006</v>
      </c>
      <c r="EV38" s="1">
        <f t="shared" si="77"/>
        <v>758</v>
      </c>
      <c r="EW38" s="1">
        <f t="shared" si="78"/>
        <v>10.625998358712735</v>
      </c>
      <c r="EX38" s="1" cm="1">
        <f t="array" ref="EX38">IFERROR(IF(OR(ISNA($A38),INDEX(International!G$3:G$2000,_xlfn.XMATCH(100,International!G$3:G$2000,1,1)+ROW()-ROW($A$3))=""),NA(),INDEX(International!G$3:G$2000,_xlfn.XMATCH(100,International!G$3:G$2000,1,1)+ROW()-ROW($A$3))-0), NA())</f>
        <v>6511</v>
      </c>
      <c r="EY38" s="1" cm="1">
        <f t="array" aca="1" ref="EY38" ca="1">IFERROR(IF(ISNA($A38),NA(),INDEX(International!I$3:I$2000,_xlfn.XMATCH(100,International!G$3:G$2000,1,1)+ROW()-ROW($A$3))-0), NA())</f>
        <v>205.71428571428572</v>
      </c>
      <c r="EZ38" s="1">
        <f t="shared" si="79"/>
        <v>5.8093144965643999</v>
      </c>
      <c r="FA38" s="1">
        <f t="shared" si="80"/>
        <v>178</v>
      </c>
      <c r="FB38" s="1">
        <f t="shared" si="81"/>
        <v>23.035529243501987</v>
      </c>
      <c r="FC38" s="1" cm="1">
        <f t="array" ref="FC38">IFERROR(IF(OR(ISNA($A38),INDEX(International!K$3:K$2000,_xlfn.XMATCH(100,International!K$3:K$2000,1,1)+ROW()-ROW($A$3))=""),NA(),INDEX(International!K$3:K$2000,_xlfn.XMATCH(100,International!K$3:K$2000,1,1)+ROW()-ROW($A$3))), NA())</f>
        <v>68605</v>
      </c>
      <c r="FD38" s="1" cm="1">
        <f t="array" aca="1" ref="FD38" ca="1">IFERROR(IF(ISNA($A38),NA(),INDEX(International!M$3:M$2000,_xlfn.XMATCH(100,International!K$3:K$2000,1,1)+ROW()-ROW($A$3))-0), NA())</f>
        <v>4432.8571428571431</v>
      </c>
      <c r="FE38" s="1">
        <f t="shared" si="82"/>
        <v>3.7146432632391031</v>
      </c>
      <c r="FF38" s="1">
        <f t="shared" si="83"/>
        <v>1957</v>
      </c>
      <c r="FG38" s="1">
        <f t="shared" si="84"/>
        <v>10.794166096052082</v>
      </c>
      <c r="FH38" s="1" cm="1">
        <f t="array" ref="FH38">IFERROR(IF(OR(ISNA($A38),INDEX(International!O$3:O$2000,_xlfn.XMATCH(100,International!O$3:O$2000,1,1)+ROW()-ROW($A$3))=""),NA(),INDEX(International!O$3:O$2000,_xlfn.XMATCH(100,International!O$3:O$2000,1,1)+ROW()-ROW($A$3))-0), NA())</f>
        <v>97689</v>
      </c>
      <c r="FI38" s="1" cm="1">
        <f t="array" aca="1" ref="FI38" ca="1">IFERROR(IF(ISNA($A38),NA(),INDEX(International!Q$3:Q$2000,_xlfn.XMATCH(100,International!O$3:O$2000,1,1)+ROW()-ROW($A$3))-0), NA())</f>
        <v>5507.2857142857147</v>
      </c>
      <c r="FJ38" s="1">
        <f t="shared" si="85"/>
        <v>3.5239443879354839</v>
      </c>
      <c r="FK38" s="1">
        <f t="shared" si="86"/>
        <v>2786</v>
      </c>
      <c r="FL38" s="1">
        <f t="shared" si="87"/>
        <v>12.629527037215043</v>
      </c>
      <c r="FM38" s="1" cm="1">
        <f t="array" ref="FM38">IFERROR(IF(OR(ISNA($A38),INDEX(International!S$3:S$2000,_xlfn.XMATCH(100,International!S$3:S$2000,1,1)+ROW()-ROW($A$3))=""),NA(),INDEX(International!S$3:S$2000,_xlfn.XMATCH(100,International!S$3:S$2000,1,1)+ROW()-ROW($A$3))-0), NA())</f>
        <v>9241</v>
      </c>
      <c r="FN38" s="1" cm="1">
        <f t="array" aca="1" ref="FN38" ca="1">IFERROR(IF(ISNA($A38),NA(),INDEX(International!U$3:U$2000,_xlfn.XMATCH(100,International!S$3:S$2000,1,1)+ROW()-ROW($A$3))-0), NA())</f>
        <v>96.571428571428569</v>
      </c>
      <c r="FO38" s="1">
        <f t="shared" si="88"/>
        <v>5.35989630650527</v>
      </c>
      <c r="FP38" s="1">
        <f t="shared" si="89"/>
        <v>261</v>
      </c>
      <c r="FQ38" s="1">
        <f t="shared" si="90"/>
        <v>61.242898576540995</v>
      </c>
      <c r="FR38" s="1" cm="1">
        <f t="array" ref="FR38">IFERROR(IF(OR(ISNA($A38),INDEX(International!W$3:W$2000,_xlfn.XMATCH(100,International!W$3:W$2000,1,1)+ROW()-ROW($A$3))=""),NA(),INDEX(International!W$3:W$2000,_xlfn.XMATCH(100,International!W$3:W$2000,1,1)+ROW()-ROW($A$3))-0), NA())</f>
        <v>1189</v>
      </c>
      <c r="FS38" s="1" cm="1">
        <f t="array" aca="1" ref="FS38" ca="1">IFERROR(IF(ISNA($A38),NA(),INDEX(International!Y$3:Y$2000,_xlfn.XMATCH(100,International!W$3:W$2000,1,1)+ROW()-ROW($A$3))-0), NA())</f>
        <v>55.285714285714285</v>
      </c>
      <c r="FT38" s="1">
        <f t="shared" si="91"/>
        <v>9.7993188807821774</v>
      </c>
      <c r="FU38" s="1">
        <f t="shared" si="92"/>
        <v>31</v>
      </c>
      <c r="FV38" s="1">
        <f t="shared" si="93"/>
        <v>10.638356450568814</v>
      </c>
      <c r="FW38" s="1" cm="1">
        <f t="array" ref="FW38">IFERROR(IF(OR(ISNA($A38),INDEX(International!AA$3:AA$2000,_xlfn.XMATCH(100,International!AA$3:AA$2000,1,1)+ROW()-ROW($A$3))=""),NA(),INDEX(International!AA$3:AA$2000,_xlfn.XMATCH(100,International!AA$3:AA$2000,1,1)+ROW()-ROW($A$3))-0), NA())</f>
        <v>65077</v>
      </c>
      <c r="FX38" s="1" cm="1">
        <f t="array" aca="1" ref="FX38" ca="1">IFERROR(IF(ISNA($A38),NA(),INDEX(International!AC$3:AC$2000,_xlfn.XMATCH(100,International!AA$3:AA$2000,1,1)+ROW()-ROW($A$3))-0), NA())</f>
        <v>4479.8571428571431</v>
      </c>
      <c r="FY38" s="1">
        <f t="shared" si="94"/>
        <v>3.7449160349975323</v>
      </c>
      <c r="FZ38" s="1">
        <f t="shared" si="95"/>
        <v>1856</v>
      </c>
      <c r="GA38" s="1">
        <f t="shared" si="96"/>
        <v>10.033400154283722</v>
      </c>
      <c r="GB38" s="1" cm="1">
        <f t="array" ref="GB38">IFERROR(IF(OR(ISNA($A38),INDEX(International!AE$3:AE$2000,_xlfn.XMATCH(100,International!AE$3:AE$2000,1,1)+ROW()-ROW($A$3))=""),NA(),INDEX(International!AE$3:AE$2000,_xlfn.XMATCH(100,International!AE$3:AE$2000,1,1)+ROW()-ROW($A$3))-0), NA())</f>
        <v>397121</v>
      </c>
      <c r="GC38" s="1" cm="1">
        <f t="array" aca="1" ref="GC38" ca="1">IFERROR(IF(ISNA($A38),NA(),INDEX(International!AG$3:AG$2000,_xlfn.XMATCH(100,International!AE$3:AE$2000,1,1)+ROW()-ROW($A$3))-0), NA())</f>
        <v>29849.857142857141</v>
      </c>
      <c r="GD38" s="1">
        <f t="shared" si="97"/>
        <v>2.9275564599016808</v>
      </c>
      <c r="GE38" s="1">
        <f t="shared" si="98"/>
        <v>11342</v>
      </c>
      <c r="GF38" s="1">
        <f t="shared" si="99"/>
        <v>8.5847227430105875</v>
      </c>
    </row>
    <row r="39" spans="1:188" x14ac:dyDescent="0.2">
      <c r="A39" s="4">
        <f>IF(OR(Daily!$A39="",Daily!$B39="*"),NA(),Daily!A39)</f>
        <v>43890</v>
      </c>
      <c r="B39" s="1">
        <f>IF(_xlfn.IFNA($A39,"")="","",Daily!C39+IF(ROW()&gt;ROW($A$3),B38,0))</f>
        <v>0</v>
      </c>
      <c r="C39" s="1">
        <f>IF(_xlfn.IFNA($A39,"")="","",Daily!D39+IF(ROW()&gt;ROW($A$3),C38,0))</f>
        <v>0</v>
      </c>
      <c r="D39" s="1">
        <f>IF(_xlfn.IFNA($A39,"")="","",Daily!E39+IF(ROW()&gt;ROW($A$3),D38,0))</f>
        <v>0</v>
      </c>
      <c r="E39" s="1">
        <f t="shared" si="22"/>
        <v>0</v>
      </c>
      <c r="F39" s="1">
        <f>IF(_xlfn.IFNA($A39,"")="","",Daily!F39+IF(ROW()&gt;ROW($A$3),F38,0))</f>
        <v>4</v>
      </c>
      <c r="G39" s="1">
        <f>IF(_xlfn.IFNA($A39,"")="","",Daily!G39+IF(ROW()&gt;ROW($A$3),G38,0))</f>
        <v>4</v>
      </c>
      <c r="H39" s="1">
        <f>IF(_xlfn.IFNA($A39,"")="","",Daily!H39+IF(ROW()&gt;ROW($A$3),H38,0))</f>
        <v>2</v>
      </c>
      <c r="I39" s="1">
        <f t="shared" si="23"/>
        <v>-2</v>
      </c>
      <c r="J39" s="1">
        <f>IF(_xlfn.IFNA($A39,"")="","",Daily!I39+IF(ROW()&gt;ROW($A$3),J38,0))</f>
        <v>1</v>
      </c>
      <c r="K39" s="1">
        <f>IF(_xlfn.IFNA($A39,"")="","",Daily!J39+IF(ROW()&gt;ROW($A$3),K38,0))</f>
        <v>0</v>
      </c>
      <c r="L39" s="1">
        <f>IF(_xlfn.IFNA($A39,"")="","",Daily!K39+IF(ROW()&gt;ROW($A$3),L38,0))</f>
        <v>0</v>
      </c>
      <c r="M39" s="1">
        <f t="shared" si="24"/>
        <v>1</v>
      </c>
      <c r="N39" s="1">
        <f>IF(_xlfn.IFNA($A39,"")="","",Daily!L39+IF(ROW()&gt;ROW($A$3),N38,0))</f>
        <v>9</v>
      </c>
      <c r="O39" s="1">
        <f>IF(_xlfn.IFNA($A39,"")="","",Daily!M39+IF(ROW()&gt;ROW($A$3),O38,0))</f>
        <v>0</v>
      </c>
      <c r="P39" s="1">
        <f>IF(_xlfn.IFNA($A39,"")="","",Daily!N39+IF(ROW()&gt;ROW($A$3),P38,0))</f>
        <v>0</v>
      </c>
      <c r="Q39" s="1">
        <f t="shared" si="25"/>
        <v>9</v>
      </c>
      <c r="R39" s="1">
        <f>IF(_xlfn.IFNA($A39,"")="","",Daily!O39+IF(ROW()&gt;ROW($A$3),R38,0))</f>
        <v>3</v>
      </c>
      <c r="S39" s="1">
        <f>IF(_xlfn.IFNA($A39,"")="","",Daily!P39+IF(ROW()&gt;ROW($A$3),S38,0))</f>
        <v>2</v>
      </c>
      <c r="T39" s="1">
        <f>IF(_xlfn.IFNA($A39,"")="","",Daily!Q39+IF(ROW()&gt;ROW($A$3),T38,0))</f>
        <v>0</v>
      </c>
      <c r="U39" s="1">
        <f t="shared" si="26"/>
        <v>1</v>
      </c>
      <c r="V39" s="1">
        <f>IF(_xlfn.IFNA($A39,"")="","",Daily!R39+IF(ROW()&gt;ROW($A$3),V38,0))</f>
        <v>0</v>
      </c>
      <c r="W39" s="1">
        <f>IF(_xlfn.IFNA($A39,"")="","",Daily!S39+IF(ROW()&gt;ROW($A$3),W38,0))</f>
        <v>0</v>
      </c>
      <c r="X39" s="1">
        <f>IF(_xlfn.IFNA($A39,"")="","",Daily!T39+IF(ROW()&gt;ROW($A$3),X38,0))</f>
        <v>0</v>
      </c>
      <c r="Y39" s="1">
        <f t="shared" si="27"/>
        <v>0</v>
      </c>
      <c r="Z39" s="1">
        <f>IF(_xlfn.IFNA($A39,"")="","",Daily!U39+IF(ROW()&gt;ROW($A$3),Z38,0))</f>
        <v>7</v>
      </c>
      <c r="AA39" s="1">
        <f>IF(_xlfn.IFNA($A39,"")="","",Daily!V39+IF(ROW()&gt;ROW($A$3),AA38,0))</f>
        <v>0</v>
      </c>
      <c r="AB39" s="1">
        <f>IF(_xlfn.IFNA($A39,"")="","",Daily!W39+IF(ROW()&gt;ROW($A$3),AB38,0))</f>
        <v>0</v>
      </c>
      <c r="AC39" s="1">
        <f t="shared" si="28"/>
        <v>7</v>
      </c>
      <c r="AD39" s="1">
        <f>IF(_xlfn.IFNA($A39,"")="","",Daily!X39+IF(ROW()&gt;ROW($A$3),AD38,0))</f>
        <v>2</v>
      </c>
      <c r="AE39" s="1">
        <f>IF(_xlfn.IFNA($A39,"")="","",Daily!Y39+IF(ROW()&gt;ROW($A$3),AE38,0))</f>
        <v>0</v>
      </c>
      <c r="AF39" s="1">
        <f>IF(_xlfn.IFNA($A39,"")="","",Daily!Z39+IF(ROW()&gt;ROW($A$3),AF38,0))</f>
        <v>0</v>
      </c>
      <c r="AG39" s="1">
        <f t="shared" si="29"/>
        <v>2</v>
      </c>
      <c r="AH39" s="1">
        <f>IF(_xlfn.IFNA($A39,"")="","",Daily!C39+Daily!F39+Daily!I39+Daily!O39+Daily!L39+Daily!R39+Daily!X39+Daily!U39)</f>
        <v>0</v>
      </c>
      <c r="AI39" s="1">
        <f>IF(_xlfn.IFNA($A39,"")="","",Daily!D39+Daily!G39+Daily!J39+Daily!P39+Daily!M39+Daily!S39+Daily!Y39+Daily!V39+Daily!AA39)</f>
        <v>0</v>
      </c>
      <c r="AJ39" s="1">
        <f>IF(_xlfn.IFNA($A39,"")="","",Daily!E39+Daily!H39+Daily!K39+Daily!Q39+Daily!N39+Daily!T39+Daily!Z39+Daily!W39)</f>
        <v>0</v>
      </c>
      <c r="AK39" s="1">
        <f t="shared" si="30"/>
        <v>26</v>
      </c>
      <c r="AL39" s="1">
        <f t="shared" si="31"/>
        <v>6</v>
      </c>
      <c r="AM39" s="1">
        <f t="shared" si="32"/>
        <v>2</v>
      </c>
      <c r="AN39" s="7">
        <f t="shared" si="33"/>
        <v>0</v>
      </c>
      <c r="AO39" s="1">
        <f t="shared" si="34"/>
        <v>18</v>
      </c>
      <c r="AP39" s="1">
        <f t="shared" si="35"/>
        <v>22</v>
      </c>
      <c r="AQ39" s="1">
        <f t="shared" si="36"/>
        <v>2</v>
      </c>
      <c r="AR39" s="1">
        <f t="shared" si="37"/>
        <v>0</v>
      </c>
      <c r="AS39" s="1">
        <f t="shared" si="38"/>
        <v>20</v>
      </c>
      <c r="AT39" s="10">
        <f t="shared" si="39"/>
        <v>0.25</v>
      </c>
      <c r="AU39" s="10">
        <f t="shared" si="40"/>
        <v>0.75</v>
      </c>
      <c r="AV39" s="10">
        <f t="shared" si="41"/>
        <v>0</v>
      </c>
      <c r="AW39" s="10">
        <f t="shared" si="42"/>
        <v>0.15384615384615385</v>
      </c>
      <c r="AX39" s="10">
        <f t="shared" si="43"/>
        <v>3.8461538461538464E-2</v>
      </c>
      <c r="AY39" s="10">
        <f t="shared" si="44"/>
        <v>0.34615384615384615</v>
      </c>
      <c r="AZ39" s="10">
        <f t="shared" si="45"/>
        <v>0.11538461538461539</v>
      </c>
      <c r="BA39" s="10">
        <f t="shared" si="46"/>
        <v>0</v>
      </c>
      <c r="BB39" s="10">
        <f t="shared" si="47"/>
        <v>0.26923076923076922</v>
      </c>
      <c r="BC39" s="10">
        <f t="shared" si="48"/>
        <v>7.6923076923076927E-2</v>
      </c>
      <c r="BD39" s="8">
        <f t="shared" ca="1" si="49"/>
        <v>0.2857142857142857</v>
      </c>
      <c r="BE39" s="9">
        <f t="shared" ca="1" si="50"/>
        <v>2</v>
      </c>
      <c r="BF39" s="10">
        <f t="shared" si="51"/>
        <v>0</v>
      </c>
      <c r="BG39" s="10">
        <f t="shared" si="52"/>
        <v>-1</v>
      </c>
      <c r="BH39" s="1">
        <f t="shared" si="53"/>
        <v>4</v>
      </c>
      <c r="BI39" s="1">
        <f t="shared" si="54"/>
        <v>25</v>
      </c>
      <c r="BJ39" s="8">
        <f>IF(_xlfn.IFNA($A39,"")="","",AK39/(Configuration!$B$1/1000000))</f>
        <v>1.0250627850955871</v>
      </c>
      <c r="BK39" s="1">
        <f>IF(OR(_xlfn.IFNA($A39,"")="", ROW()&lt;=ROW($A$3),MAX(International!$C$3:$C$2000)&lt;$AK39),"",$A39-_xlfn.XLOOKUP($AK39,International!$C$3:$C$2000,International!$A$3:$A$2000,NA(),1,1))</f>
        <v>-5</v>
      </c>
      <c r="BL39" s="1">
        <f>IF(OR(_xlfn.IFNA($A39,"")="", ROW()&lt;=ROW($A$3),MAX(International!$D$3:$D$2000)&lt;$BJ39),"",$A39-_xlfn.XLOOKUP($BJ39,International!$D$3:$D$2000,International!$A$3:$A$2000,NA(),1,1))</f>
        <v>-3</v>
      </c>
      <c r="BM39" s="1">
        <f>IF(OR(_xlfn.IFNA($A39,"")="", ROW()&lt;=ROW($A$3),MAX(International!$G$3:$G$2000)&lt;$AK39),"",$A39-_xlfn.XLOOKUP($AK39,International!$G$3:$G$2000,International!$A$3:$A$2000,NA(),1,1))</f>
        <v>-8</v>
      </c>
      <c r="BN39" s="1">
        <f>IF(OR(_xlfn.IFNA($A39,"")="", ROW()&lt;=ROW($A$3),MAX(International!$H$3:$H$2000)&lt;$BJ39),"",$A39-_xlfn.XLOOKUP($BJ39,International!$H$3:$H$2000,International!$A$3:$A$2000,NA(),1,1))</f>
        <v>-3</v>
      </c>
      <c r="BO39" s="1">
        <f>IF(OR(_xlfn.IFNA($A39,"")="", ROW()&lt;=ROW($A$3),MAX(International!$K$3:$K$2000)&lt;$AK39),"",$A39-_xlfn.XLOOKUP($AK39,International!$K$3:$K$2000,International!$A$3:$A$2000,NA(),1,1))</f>
        <v>2</v>
      </c>
      <c r="BP39" s="1">
        <f>IF(OR(_xlfn.IFNA($A39,"")="", ROW()&lt;=ROW($A$3),MAX(International!$L$3:$L$2000)&lt;$BJ39),"",$A39-_xlfn.XLOOKUP($BJ39,International!$L$3:$L$2000,International!$A$3:$A$2000,NA(),1,1))</f>
        <v>0</v>
      </c>
      <c r="BQ39" s="1">
        <f>IF(OR(_xlfn.IFNA($A39,"")="", ROW()&lt;=ROW($A$3),MAX(International!$O$3:$O$2000)&lt;$AK39),"",$A39-_xlfn.XLOOKUP($AK39,International!$O$3:$O$2000,International!$A$3:$A$2000,NA(),1,1))</f>
        <v>7</v>
      </c>
      <c r="BR39" s="1">
        <f>IF(OR(_xlfn.IFNA($A39,"")="", ROW()&lt;=ROW($A$3),MAX(International!$P$3:$P$2000)&lt;$BJ39),"",$A39-_xlfn.XLOOKUP($BJ39,International!$P$3:$P$2000,International!$A$3:$A$2000,NA(),1,1))</f>
        <v>7</v>
      </c>
      <c r="BS39" s="1">
        <f>IF(OR(_xlfn.IFNA($A39,"")="", ROW()&lt;=ROW($A$3),MAX(International!$S$3:$S$2000)&lt;$AK39),"",$A39-_xlfn.XLOOKUP($AK39,International!$S$3:$S$2000,International!$A$3:$A$2000,NA(),1,1))</f>
        <v>19</v>
      </c>
      <c r="BT39" s="1">
        <f>IF(OR(_xlfn.IFNA($A39,"")="", ROW()&lt;=ROW($A$3),MAX(International!$T$3:$T$2000)&lt;$BJ39),"",$A39-_xlfn.XLOOKUP($BJ39,International!$T$3:$T$2000,International!$A$3:$A$2000,NA(),1,1))</f>
        <v>9</v>
      </c>
      <c r="BU39" s="1">
        <f>IF(OR(_xlfn.IFNA($A39,"")="", ROW()&lt;=ROW($A$3),MAX(International!$W$3:$W$2000)&lt;$AK39),"",$A39-_xlfn.XLOOKUP($AK39,International!$W$3:$W$2000,International!$A$3:$A$2000,NA(),1,1))</f>
        <v>24</v>
      </c>
      <c r="BV39" s="1">
        <f>IF(OR(_xlfn.IFNA($A39,"")="", ROW()&lt;=ROW($A$3),MAX(International!$X$3:$X$2000)&lt;$BJ39),"",$A39-_xlfn.XLOOKUP($BJ39,International!$X$3:$X$2000,International!$A$3:$A$2000,NA(),1,1))</f>
        <v>32</v>
      </c>
      <c r="BW39" s="1">
        <f>IF(OR(_xlfn.IFNA($A39,"")="", ROW()&lt;=ROW($A$3),MAX(International!$AA$3:$AA$2000)&lt;$AK39),"",$A39-_xlfn.XLOOKUP($AK39,International!$AA$3:$AA$2000,International!$A$3:$A$2000,NA(),1,1))</f>
        <v>-1</v>
      </c>
      <c r="BX39" s="1">
        <f>IF(OR(_xlfn.IFNA($A39,"")="", ROW()&lt;=ROW($A$3),MAX(International!$AB$3:$AB$2000)&lt;$BJ39),"",$A39-_xlfn.XLOOKUP($BJ39,International!$AB$3:$AB$2000,International!$A$3:$A$2000,NA(),1,1))</f>
        <v>-4</v>
      </c>
      <c r="BY39" s="1">
        <f>IF(OR(_xlfn.IFNA($A39,"")="", ROW()&lt;=ROW($A$3),MAX(International!$AE$3:$AE$2000)&lt;$AK39),"",$A39-_xlfn.XLOOKUP($AK39,International!$AE$3:$AE$2000,International!$A$3:$A$2000,NA(),1,1))</f>
        <v>5</v>
      </c>
      <c r="BZ39" s="1">
        <f>IF(OR(_xlfn.IFNA($A39,"")="", ROW()&lt;=ROW($A$3),MAX(International!$AF$3:$AF$2000)&lt;$BJ39),"",$A39-_xlfn.XLOOKUP($BJ39,International!$AF$3:$AF$2000,International!$A$3:$A$2000,NA(),1,1))</f>
        <v>-7</v>
      </c>
      <c r="CA39" s="1" t="e">
        <f t="shared" si="120"/>
        <v>#N/A</v>
      </c>
      <c r="CB39" s="1" t="e">
        <f t="shared" si="100"/>
        <v>#N/A</v>
      </c>
      <c r="CC39" s="1" t="e">
        <f t="shared" si="101"/>
        <v>#N/A</v>
      </c>
      <c r="CD39" s="1" t="e">
        <f t="shared" si="102"/>
        <v>#N/A</v>
      </c>
      <c r="CE39" s="1" t="e">
        <f t="shared" si="103"/>
        <v>#N/A</v>
      </c>
      <c r="CF39" s="1" t="e">
        <f t="shared" si="104"/>
        <v>#N/A</v>
      </c>
      <c r="CG39" s="1" t="e">
        <f t="shared" si="105"/>
        <v>#N/A</v>
      </c>
      <c r="CH39" s="1" t="e">
        <f t="shared" si="106"/>
        <v>#N/A</v>
      </c>
      <c r="CI39" s="1" t="e">
        <f t="shared" si="107"/>
        <v>#N/A</v>
      </c>
      <c r="CJ39" s="1" t="e">
        <f t="shared" si="108"/>
        <v>#N/A</v>
      </c>
      <c r="CK39" s="1" t="e">
        <f t="shared" si="56"/>
        <v>#N/A</v>
      </c>
      <c r="CL39" s="1" t="e">
        <f t="shared" si="109"/>
        <v>#N/A</v>
      </c>
      <c r="CM39" s="1" t="e">
        <f>IF(OR(ISNA($A39),$AK39&lt;100),NA(),IF($CA39=0,0,FLOOR((CK39-_xlfn.XLOOKUP(_xlfn.AGGREGATE(5,6,$CA$3:$CA1990),$CA$3:$CA$2000,CK$3:CK$2000,1,1))/_xlfn.XLOOKUP($CA39,$CA$3:$CA$2000,$CA$3:$CA$2000,1,1), 1)))</f>
        <v>#N/A</v>
      </c>
      <c r="CN39" s="1" t="e">
        <f t="shared" si="57"/>
        <v>#N/A</v>
      </c>
      <c r="CO39" s="1" t="e" cm="1">
        <f t="array" ref="CO39">IFERROR(IF(OR(ISNA($A39),$AK39&lt;100,INDEX(International!C$3:C$2000,_xlfn.XMATCH(100,International!C$3:C$2000,1,1)+$CA39)=""),NA(),INDEX(International!C$3:C$2000,_xlfn.XMATCH(100,International!C$3:C$2000,1,1)+$CA39)), NA())</f>
        <v>#N/A</v>
      </c>
      <c r="CP39" s="1" t="e">
        <f t="shared" si="110"/>
        <v>#N/A</v>
      </c>
      <c r="CQ39" s="1" t="e">
        <f>IF(OR(ISNA($A39),$AK39&lt;100),NA(),IF($CA39=0,0,FLOOR((CO39-_xlfn.XLOOKUP(_xlfn.AGGREGATE(5,6,$CA$3:$CA1990),$CA$3:$CA$2000,CO$3:CO$2000,1,1))/_xlfn.XLOOKUP($CA39,$CA$3:$CA$2000,$CA$3:$CA$2000,1,1), 1)))</f>
        <v>#N/A</v>
      </c>
      <c r="CR39" s="1" t="e">
        <f t="shared" si="58"/>
        <v>#N/A</v>
      </c>
      <c r="CS39" s="1" t="e" cm="1">
        <f t="array" ref="CS39">IFERROR(IF(OR(ISNA($A39),$AK39&lt;100,INDEX(International!G$3:G$2000,_xlfn.XMATCH(100,International!G$3:G$2000,1,1)+$CA39)=""),NA(),INDEX(International!G$3:G$2000,_xlfn.XMATCH(100,International!G$3:G$2000,1,1)+$CA39)), NA())</f>
        <v>#N/A</v>
      </c>
      <c r="CT39" s="1" t="e">
        <f t="shared" si="111"/>
        <v>#N/A</v>
      </c>
      <c r="CU39" s="1" t="e">
        <f>IF(OR(ISNA($A39),$AK39&lt;100),NA(),IF($CA39=0,0,FLOOR((CS39-_xlfn.XLOOKUP(_xlfn.AGGREGATE(5,6,$CA$3:$CA1990),$CA$3:$CA$2000,CS$3:CS$2000,1,1))/_xlfn.XLOOKUP($CA39,$CA$3:$CA$2000,$CA$3:$CA$2000,1,1), 1)))</f>
        <v>#N/A</v>
      </c>
      <c r="CV39" s="1" t="e">
        <f t="shared" si="59"/>
        <v>#N/A</v>
      </c>
      <c r="CW39" s="1" t="e" cm="1">
        <f t="array" ref="CW39">IFERROR(IF(OR(ISNA($A39),$AK39&lt;100,INDEX(International!K$3:K$2000,_xlfn.XMATCH(100,International!K$3:K$2000,1,1)+$CA39)=""),NA(),INDEX(International!K$3:K$2000,_xlfn.XMATCH(100,International!K$3:K$2000,1,1)+$CA39)), NA())</f>
        <v>#N/A</v>
      </c>
      <c r="CX39" s="1" t="e">
        <f t="shared" si="112"/>
        <v>#N/A</v>
      </c>
      <c r="CY39" s="1" t="e">
        <f>IF(OR(ISNA($A39),$AK39&lt;100),NA(),IF($CA39=0,0,FLOOR((CW39-_xlfn.XLOOKUP(_xlfn.AGGREGATE(5,6,$CA$3:$CA1990),$CA$3:$CA$2000,CW$3:CW$2000,1,1))/_xlfn.XLOOKUP($CA39,$CA$3:$CA$2000,$CA$3:$CA$2000,1,1), 1)))</f>
        <v>#N/A</v>
      </c>
      <c r="CZ39" s="1" t="e">
        <f t="shared" si="60"/>
        <v>#N/A</v>
      </c>
      <c r="DA39" s="1" t="e" cm="1">
        <f t="array" ref="DA39">IFERROR(IF(OR(ISNA($A39),$AK39&lt;100,INDEX(International!O$3:O$2000,_xlfn.XMATCH(100,International!O$3:O$2000,1,1)+$CA39)=""),NA(),INDEX(International!O$3:O$2000,_xlfn.XMATCH(100,International!O$3:O$2000,1,1)+$CA39)), NA())</f>
        <v>#N/A</v>
      </c>
      <c r="DB39" s="1" t="e">
        <f t="shared" si="113"/>
        <v>#N/A</v>
      </c>
      <c r="DC39" s="1" t="e">
        <f>IF(OR(ISNA($A39),$AK39&lt;100),NA(),IF($CA39=0,0,FLOOR((DA39-_xlfn.XLOOKUP(_xlfn.AGGREGATE(5,6,$CA$3:$CA1990),$CA$3:$CA$2000,DA$3:DA$2000,1,1))/_xlfn.XLOOKUP($CA39,$CA$3:$CA$2000,$CA$3:$CA$2000,1,1), 1)))</f>
        <v>#N/A</v>
      </c>
      <c r="DD39" s="1" t="e">
        <f t="shared" si="61"/>
        <v>#N/A</v>
      </c>
      <c r="DE39" s="1" t="e" cm="1">
        <f t="array" ref="DE39">IFERROR(IF(OR(ISNA($A39),$AK39&lt;100,INDEX(International!S$3:S$2000,_xlfn.XMATCH(100,International!S$3:S$2000,1,1)+$CA39)=""),NA(),INDEX(International!S$3:S$2000,_xlfn.XMATCH(100,International!S$3:S$2000,1,1)+$CA39)), NA())</f>
        <v>#N/A</v>
      </c>
      <c r="DF39" s="1" t="e">
        <f t="shared" si="114"/>
        <v>#N/A</v>
      </c>
      <c r="DG39" s="1" t="e">
        <f>IF(OR(ISNA($A39),$AK39&lt;100),NA(),IF($CA39=0,0,FLOOR((DE39-_xlfn.XLOOKUP(_xlfn.AGGREGATE(5,6,$CA$3:$CA1990),$CA$3:$CA$2000,DE$3:DE$2000,1,1))/_xlfn.XLOOKUP($CA39,$CA$3:$CA$2000,$CA$3:$CA$2000,1,1), 1)))</f>
        <v>#N/A</v>
      </c>
      <c r="DH39" s="1" t="e">
        <f t="shared" si="62"/>
        <v>#N/A</v>
      </c>
      <c r="DI39" s="1" t="e" cm="1">
        <f t="array" ref="DI39">IFERROR(IF(OR(ISNA($A39),$AK39&lt;100,INDEX(International!W$3:W$2000,_xlfn.XMATCH(100,International!W$3:W$2000,1,1)+$CA39)=""),NA(),INDEX(International!W$3:W$2000,_xlfn.XMATCH(100,International!W$3:W$2000,1,1)+$CA39)), NA())</f>
        <v>#N/A</v>
      </c>
      <c r="DJ39" s="1" t="e">
        <f t="shared" si="115"/>
        <v>#N/A</v>
      </c>
      <c r="DK39" s="1" t="e">
        <f>IF(OR(ISNA($A39),$AK39&lt;100),NA(),IF($CA39=0,0,FLOOR((DI39-_xlfn.XLOOKUP(_xlfn.AGGREGATE(5,6,$CA$3:$CA1990),$CA$3:$CA$2000,DI$3:DI$2000,1,1))/_xlfn.XLOOKUP($CA39,$CA$3:$CA$2000,$CA$3:$CA$2000,1,1), 1)))</f>
        <v>#N/A</v>
      </c>
      <c r="DL39" s="1" t="e">
        <f t="shared" si="63"/>
        <v>#N/A</v>
      </c>
      <c r="DM39" s="1" t="e" cm="1">
        <f t="array" ref="DM39">IFERROR(IF(OR(ISNA($A39),$AK39&lt;100,INDEX(International!AA$3:AA$2000,_xlfn.XMATCH(100,International!AA$3:AA$2000,1,1)+$CA39)=""),NA(),INDEX(International!AA$3:AA$2000,_xlfn.XMATCH(100,International!AA$3:AA$2000,1,1)+$CA39)), NA())</f>
        <v>#N/A</v>
      </c>
      <c r="DN39" s="1" t="e">
        <f t="shared" si="116"/>
        <v>#N/A</v>
      </c>
      <c r="DO39" s="1" t="e">
        <f>IF(OR(ISNA($A39),$AK39&lt;100),NA(),IF($CA39=0,0,FLOOR((DM39-_xlfn.XLOOKUP(_xlfn.AGGREGATE(5,6,$CA$3:$CA1990),$CA$3:$CA$2000,DM$3:DM$2000,1,1))/_xlfn.XLOOKUP($CA39,$CA$3:$CA$2000,$CA$3:$CA$2000,1,1), 1)))</f>
        <v>#N/A</v>
      </c>
      <c r="DP39" s="1" t="e">
        <f t="shared" si="64"/>
        <v>#N/A</v>
      </c>
      <c r="DQ39" s="1" t="e" cm="1">
        <f t="array" ref="DQ39">IFERROR(IF(OR(ISNA($A39),$AK39&lt;100,INDEX(International!AE$3:AE$2000,_xlfn.XMATCH(100,International!AE$3:AE$2000,1,1)+$CA39)=""),NA(),INDEX(International!AE$3:AE$2000,_xlfn.XMATCH(100,International!AE$3:AE$2000,1,1)+$CA39)), NA())</f>
        <v>#N/A</v>
      </c>
      <c r="DR39" s="1" t="e">
        <f t="shared" si="117"/>
        <v>#N/A</v>
      </c>
      <c r="DS39" s="1" t="e">
        <f>IF(OR(ISNA($A39),$AK39&lt;100),NA(),IF($CA39=0,0,FLOOR((DQ39-_xlfn.XLOOKUP(_xlfn.AGGREGATE(5,6,$CA$3:$CA1990),$CA$3:$CA$2000,DQ$3:DQ$2000,1,1))/_xlfn.XLOOKUP($CA39,$CA$3:$CA$2000,$CA$3:$CA$2000,1,1), 1)))</f>
        <v>#N/A</v>
      </c>
      <c r="DT39" s="1" t="e">
        <f t="shared" si="65"/>
        <v>#N/A</v>
      </c>
      <c r="DU39" s="1">
        <f t="shared" si="118"/>
        <v>36</v>
      </c>
      <c r="DV39" s="1" cm="1">
        <f t="array" ref="DV39">IFERROR(IF(ISNA($A39),NA(),INDEX(B$3:B$2000,_xlfn.XMATCH(Configuration!$B$12,B$3:B$2000,1,1)+ROW()-ROW($A$3))-0), NA())</f>
        <v>107</v>
      </c>
      <c r="DW39" s="1" cm="1">
        <f t="array" ref="DW39">IFERROR(IF(ISNA($A39),NA(),INDEX(F$3:F$2000,_xlfn.XMATCH(Configuration!$B$12,F$3:F$2000,1,1)+ROW()-ROW($A$3))-0), NA())</f>
        <v>2957</v>
      </c>
      <c r="DX39" s="1" t="e" cm="1">
        <f t="array" ref="DX39">IFERROR(IF(ISNA($A39),NA(),INDEX(J$3:J$2000,_xlfn.XMATCH(Configuration!$B$12,J$3:J$2000,1,1)+ROW()-ROW($A$3))-0), NA())</f>
        <v>#N/A</v>
      </c>
      <c r="DY39" s="1" cm="1">
        <f t="array" ref="DY39">IFERROR(IF(ISNA($A39),NA(),INDEX(N$3:N$2000,_xlfn.XMATCH(Configuration!$B$12,N$3:N$2000,1,1)+ROW()-ROW($A$3))-0), NA())</f>
        <v>1024</v>
      </c>
      <c r="DZ39" s="1" cm="1">
        <f t="array" ref="DZ39">IFERROR(IF(ISNA($A39),NA(),INDEX(R$3:R$2000,_xlfn.XMATCH(Configuration!$B$12,R$3:R$2000,1,1)+ROW()-ROW($A$3))-0), NA())</f>
        <v>438</v>
      </c>
      <c r="EA39" s="1" cm="1">
        <f t="array" ref="EA39">IFERROR(IF(ISNA($A39),NA(),INDEX(V$3:V$2000,_xlfn.XMATCH(Configuration!$B$12,V$3:V$2000,1,1)+ROW()-ROW($A$3))-0), NA())</f>
        <v>225</v>
      </c>
      <c r="EB39" s="1" cm="1">
        <f t="array" ref="EB39">IFERROR(IF(ISNA($A39),NA(),INDEX(Z$3:Z$2000,_xlfn.XMATCH(Configuration!$B$12,Z$3:Z$2000,1,1)+ROW()-ROW($A$3))-0), NA())</f>
        <v>1337</v>
      </c>
      <c r="EC39" s="1" cm="1">
        <f t="array" ref="EC39">IFERROR(IF(ISNA($A39),NA(),INDEX(AD$3:AD$2000,_xlfn.XMATCH(Configuration!$B$12,AD$3:AD$2000,1,1)+ROW()-ROW($A$3))-0), NA())</f>
        <v>549</v>
      </c>
      <c r="ED39" s="1">
        <f t="shared" si="119"/>
        <v>36</v>
      </c>
      <c r="EE39" s="1" t="e">
        <f t="shared" ca="1" si="66"/>
        <v>#N/A</v>
      </c>
      <c r="EF39" s="1" t="e">
        <f t="shared" ca="1" si="67"/>
        <v>#N/A</v>
      </c>
      <c r="EG39" s="1">
        <f t="shared" ca="1" si="68"/>
        <v>409600</v>
      </c>
      <c r="EH39" s="1">
        <f t="shared" ca="1" si="69"/>
        <v>51200</v>
      </c>
      <c r="EI39" s="1">
        <f t="shared" ca="1" si="70"/>
        <v>14702</v>
      </c>
      <c r="EJ39" s="1">
        <f t="shared" ca="1" si="71"/>
        <v>6400</v>
      </c>
      <c r="EK39" s="1">
        <f t="shared" ca="1" si="72"/>
        <v>3532</v>
      </c>
      <c r="EL39" s="1" cm="1">
        <f t="array" aca="1" ref="EL39" ca="1">IFERROR(IF(ISNA($ED39),NA(),IF(FLOOR((2^(($ED39+LOOKUP(2, 1/(ISNA(EP$3:EP$2000)+ISBLANK(EP$3:EP$300)-1),EP$3:EP$2000)*LOG(100)/LOG(2))/LOOKUP(2, 1/(ISNA(EP$3:EP$2000)+ISBLANK(EP$3:EP$300)-1),EP$3:EP$2000))),2)&gt;_xlfn.AGGREGATE(4,6,$EN$3:$GC$2000)+2000,NA(),FLOOR((2^(($ED39+LOOKUP(2, 1/(ISNA(EP$3:EP$2000)+ISBLANK(EP$3:EP$300)-1),EP$3:EP$2000)*LOG(100)/LOG(2))/LOOKUP(2, 1/(ISNA(EP$3:EP$2000)+ISBLANK(EP$3:EP$300)-1),EP$3:EP$2000))),2))),NA())</f>
        <v>700</v>
      </c>
      <c r="EM39" s="1" cm="1">
        <f t="array" ref="EM39">IF(ISNA($ED39),NA(),FLOOR(EN$3+(LOOKUP(2, 1/(ISNA(EN$3:EN$2000)+ISBLANK(EN$3:EN$300)-1),EN$3:EN$2000)-EN$3)/LOOKUP(2, 1/(ISNA(EN$3:EN$2000)+ISBLANK(EN$3:EN$300)-1),ED$3:ED$2000)*ED39, 1))</f>
        <v>3322</v>
      </c>
      <c r="EN39" s="1" cm="1">
        <f t="array" ref="EN39">IFERROR(IF(ISNA($A39),NA(),INDEX(AK$3:AK$2000,_xlfn.XMATCH(100,AK$3:AK$2000,1,1)+ROW()-ROW($A$3))-0), NA())</f>
        <v>6449</v>
      </c>
      <c r="EO39" s="1" cm="1">
        <f t="array" aca="1" ref="EO39" ca="1">IFERROR(IF(ISNA($A39),NA(),INDEX(BD$3:BD$2000,_xlfn.XMATCH(100,AK$3:AK$2000,1,1)+ROW()-ROW($A$3))-0), NA())</f>
        <v>60.714285714285715</v>
      </c>
      <c r="EP39" s="1">
        <f t="shared" si="73"/>
        <v>5.9890165783652725</v>
      </c>
      <c r="EQ39" s="1">
        <f t="shared" si="74"/>
        <v>176</v>
      </c>
      <c r="ER39" s="1">
        <f t="shared" si="75"/>
        <v>131.12683188059171</v>
      </c>
      <c r="ES39" s="1" cm="1">
        <f t="array" ref="ES39">IFERROR(IF(OR(ISNA($A39),INDEX(International!C$3:C$2000,_xlfn.XMATCH(100,International!C$3:C$2000,1,1)+ROW()-ROW($A$3))=""),NA(),INDEX(International!C$3:C$2000,_xlfn.XMATCH(100,International!C$3:C$2000,1,1)+ROW()-ROW($A$3))), NA())</f>
        <v>28018</v>
      </c>
      <c r="ET39" s="1" cm="1">
        <f t="array" aca="1" ref="ET39" ca="1">IFERROR(IF(ISNA($A39),NA(),INDEX(International!E$3:E$2000,_xlfn.XMATCH(100,International!C$3:C$2000,1,1)+ROW()-ROW($A$3))-0), NA())</f>
        <v>1369.5714285714287</v>
      </c>
      <c r="EU39" s="1">
        <f t="shared" si="76"/>
        <v>4.4279298155831324</v>
      </c>
      <c r="EV39" s="1">
        <f t="shared" si="77"/>
        <v>775</v>
      </c>
      <c r="EW39" s="1">
        <f t="shared" si="78"/>
        <v>14.025551692983539</v>
      </c>
      <c r="EX39" s="1" cm="1">
        <f t="array" ref="EX39">IFERROR(IF(OR(ISNA($A39),INDEX(International!G$3:G$2000,_xlfn.XMATCH(100,International!G$3:G$2000,1,1)+ROW()-ROW($A$3))=""),NA(),INDEX(International!G$3:G$2000,_xlfn.XMATCH(100,International!G$3:G$2000,1,1)+ROW()-ROW($A$3))-0), NA())</f>
        <v>6681</v>
      </c>
      <c r="EY39" s="1" cm="1">
        <f t="array" aca="1" ref="EY39" ca="1">IFERROR(IF(ISNA($A39),NA(),INDEX(International!I$3:I$2000,_xlfn.XMATCH(100,International!G$3:G$2000,1,1)+ROW()-ROW($A$3))-0), NA())</f>
        <v>182.71428571428572</v>
      </c>
      <c r="EZ39" s="1">
        <f t="shared" si="79"/>
        <v>5.9386418007525457</v>
      </c>
      <c r="FA39" s="1">
        <f t="shared" si="80"/>
        <v>178</v>
      </c>
      <c r="FB39" s="1">
        <f t="shared" si="81"/>
        <v>26.892621821622768</v>
      </c>
      <c r="FC39" s="1" cm="1">
        <f t="array" ref="FC39">IFERROR(IF(OR(ISNA($A39),INDEX(International!K$3:K$2000,_xlfn.XMATCH(100,International!K$3:K$2000,1,1)+ROW()-ROW($A$3))=""),NA(),INDEX(International!K$3:K$2000,_xlfn.XMATCH(100,International!K$3:K$2000,1,1)+ROW()-ROW($A$3))), NA())</f>
        <v>70478</v>
      </c>
      <c r="FD39" s="1" cm="1">
        <f t="array" aca="1" ref="FD39" ca="1">IFERROR(IF(ISNA($A39),NA(),INDEX(International!M$3:M$2000,_xlfn.XMATCH(100,International!K$3:K$2000,1,1)+ROW()-ROW($A$3))-0), NA())</f>
        <v>4329.1428571428569</v>
      </c>
      <c r="FE39" s="1">
        <f t="shared" si="82"/>
        <v>3.8050828653733575</v>
      </c>
      <c r="FF39" s="1">
        <f t="shared" si="83"/>
        <v>1954</v>
      </c>
      <c r="FG39" s="1">
        <f t="shared" si="84"/>
        <v>25.733892476659104</v>
      </c>
      <c r="FH39" s="1" cm="1">
        <f t="array" ref="FH39">IFERROR(IF(OR(ISNA($A39),INDEX(International!O$3:O$2000,_xlfn.XMATCH(100,International!O$3:O$2000,1,1)+ROW()-ROW($A$3))=""),NA(),INDEX(International!O$3:O$2000,_xlfn.XMATCH(100,International!O$3:O$2000,1,1)+ROW()-ROW($A$3))-0), NA())</f>
        <v>101739</v>
      </c>
      <c r="FI39" s="1" cm="1">
        <f t="array" aca="1" ref="FI39" ca="1">IFERROR(IF(ISNA($A39),NA(),INDEX(International!Q$3:Q$2000,_xlfn.XMATCH(100,International!O$3:O$2000,1,1)+ROW()-ROW($A$3))-0), NA())</f>
        <v>5401.7142857142853</v>
      </c>
      <c r="FJ39" s="1">
        <f t="shared" si="85"/>
        <v>3.6033665880395715</v>
      </c>
      <c r="FK39" s="1">
        <f t="shared" si="86"/>
        <v>2821</v>
      </c>
      <c r="FL39" s="1">
        <f t="shared" si="87"/>
        <v>17.063450688140712</v>
      </c>
      <c r="FM39" s="1" cm="1">
        <f t="array" ref="FM39">IFERROR(IF(OR(ISNA($A39),INDEX(International!S$3:S$2000,_xlfn.XMATCH(100,International!S$3:S$2000,1,1)+ROW()-ROW($A$3))=""),NA(),INDEX(International!S$3:S$2000,_xlfn.XMATCH(100,International!S$3:S$2000,1,1)+ROW()-ROW($A$3))-0), NA())</f>
        <v>9332</v>
      </c>
      <c r="FN39" s="1" cm="1">
        <f t="array" aca="1" ref="FN39" ca="1">IFERROR(IF(ISNA($A39),NA(),INDEX(International!U$3:U$2000,_xlfn.XMATCH(100,International!S$3:S$2000,1,1)+ROW()-ROW($A$3))-0), NA())</f>
        <v>97.142857142857139</v>
      </c>
      <c r="FO39" s="1">
        <f t="shared" si="88"/>
        <v>5.5011263231959093</v>
      </c>
      <c r="FP39" s="1">
        <f t="shared" si="89"/>
        <v>256</v>
      </c>
      <c r="FQ39" s="1">
        <f t="shared" si="90"/>
        <v>70.73472290011695</v>
      </c>
      <c r="FR39" s="1" cm="1">
        <f t="array" ref="FR39">IFERROR(IF(OR(ISNA($A39),INDEX(International!W$3:W$2000,_xlfn.XMATCH(100,International!W$3:W$2000,1,1)+ROW()-ROW($A$3))=""),NA(),INDEX(International!W$3:W$2000,_xlfn.XMATCH(100,International!W$3:W$2000,1,1)+ROW()-ROW($A$3))-0), NA())</f>
        <v>1309</v>
      </c>
      <c r="FS39" s="1" cm="1">
        <f t="array" aca="1" ref="FS39" ca="1">IFERROR(IF(ISNA($A39),NA(),INDEX(International!Y$3:Y$2000,_xlfn.XMATCH(100,International!W$3:W$2000,1,1)+ROW()-ROW($A$3))-0), NA())</f>
        <v>66.428571428571431</v>
      </c>
      <c r="FT39" s="1">
        <f t="shared" si="91"/>
        <v>9.7024757580855265</v>
      </c>
      <c r="FU39" s="1">
        <f t="shared" si="92"/>
        <v>33</v>
      </c>
      <c r="FV39" s="1">
        <f t="shared" si="93"/>
        <v>7.2089538679087024</v>
      </c>
      <c r="FW39" s="1" cm="1">
        <f t="array" ref="FW39">IFERROR(IF(OR(ISNA($A39),INDEX(International!AA$3:AA$2000,_xlfn.XMATCH(100,International!AA$3:AA$2000,1,1)+ROW()-ROW($A$3))=""),NA(),INDEX(International!AA$3:AA$2000,_xlfn.XMATCH(100,International!AA$3:AA$2000,1,1)+ROW()-ROW($A$3))-0), NA())</f>
        <v>73758</v>
      </c>
      <c r="FX39" s="1" cm="1">
        <f t="array" aca="1" ref="FX39" ca="1">IFERROR(IF(ISNA($A39),NA(),INDEX(International!AC$3:AC$2000,_xlfn.XMATCH(100,International!AA$3:AA$2000,1,1)+ROW()-ROW($A$3))-0), NA())</f>
        <v>5084.2857142857147</v>
      </c>
      <c r="FY39" s="1">
        <f t="shared" si="94"/>
        <v>3.7788706796975831</v>
      </c>
      <c r="FZ39" s="1">
        <f t="shared" si="95"/>
        <v>2045</v>
      </c>
      <c r="GA39" s="1">
        <f t="shared" si="96"/>
        <v>5.5355111252155593</v>
      </c>
      <c r="GB39" s="1" cm="1">
        <f t="array" ref="GB39">IFERROR(IF(OR(ISNA($A39),INDEX(International!AE$3:AE$2000,_xlfn.XMATCH(100,International!AE$3:AE$2000,1,1)+ROW()-ROW($A$3))=""),NA(),INDEX(International!AE$3:AE$2000,_xlfn.XMATCH(100,International!AE$3:AE$2000,1,1)+ROW()-ROW($A$3))-0), NA())</f>
        <v>428654</v>
      </c>
      <c r="GC39" s="1" cm="1">
        <f t="array" aca="1" ref="GC39" ca="1">IFERROR(IF(ISNA($A39),NA(),INDEX(International!AG$3:AG$2000,_xlfn.XMATCH(100,International!AE$3:AE$2000,1,1)+ROW()-ROW($A$3))-0), NA())</f>
        <v>30721.714285714286</v>
      </c>
      <c r="GD39" s="1">
        <f t="shared" si="97"/>
        <v>2.9836896875036194</v>
      </c>
      <c r="GE39" s="1">
        <f t="shared" si="98"/>
        <v>11903</v>
      </c>
      <c r="GF39" s="1">
        <f t="shared" si="99"/>
        <v>9.0715329108876563</v>
      </c>
    </row>
    <row r="40" spans="1:188" x14ac:dyDescent="0.2">
      <c r="A40" s="4">
        <f>IF(OR(Daily!$A40="",Daily!$B40="*"),NA(),Daily!A40)</f>
        <v>43891</v>
      </c>
      <c r="B40" s="1">
        <f>IF(_xlfn.IFNA($A40,"")="","",Daily!C40+IF(ROW()&gt;ROW($A$3),B39,0))</f>
        <v>0</v>
      </c>
      <c r="C40" s="1">
        <f>IF(_xlfn.IFNA($A40,"")="","",Daily!D40+IF(ROW()&gt;ROW($A$3),C39,0))</f>
        <v>0</v>
      </c>
      <c r="D40" s="1">
        <f>IF(_xlfn.IFNA($A40,"")="","",Daily!E40+IF(ROW()&gt;ROW($A$3),D39,0))</f>
        <v>0</v>
      </c>
      <c r="E40" s="1">
        <f t="shared" si="22"/>
        <v>0</v>
      </c>
      <c r="F40" s="1">
        <f>IF(_xlfn.IFNA($A40,"")="","",Daily!F40+IF(ROW()&gt;ROW($A$3),F39,0))</f>
        <v>6</v>
      </c>
      <c r="G40" s="1">
        <f>IF(_xlfn.IFNA($A40,"")="","",Daily!G40+IF(ROW()&gt;ROW($A$3),G39,0))</f>
        <v>4</v>
      </c>
      <c r="H40" s="1">
        <f>IF(_xlfn.IFNA($A40,"")="","",Daily!H40+IF(ROW()&gt;ROW($A$3),H39,0))</f>
        <v>2</v>
      </c>
      <c r="I40" s="1">
        <f t="shared" si="23"/>
        <v>0</v>
      </c>
      <c r="J40" s="1">
        <f>IF(_xlfn.IFNA($A40,"")="","",Daily!I40+IF(ROW()&gt;ROW($A$3),J39,0))</f>
        <v>1</v>
      </c>
      <c r="K40" s="1">
        <f>IF(_xlfn.IFNA($A40,"")="","",Daily!J40+IF(ROW()&gt;ROW($A$3),K39,0))</f>
        <v>0</v>
      </c>
      <c r="L40" s="1">
        <f>IF(_xlfn.IFNA($A40,"")="","",Daily!K40+IF(ROW()&gt;ROW($A$3),L39,0))</f>
        <v>0</v>
      </c>
      <c r="M40" s="1">
        <f t="shared" si="24"/>
        <v>1</v>
      </c>
      <c r="N40" s="1">
        <f>IF(_xlfn.IFNA($A40,"")="","",Daily!L40+IF(ROW()&gt;ROW($A$3),N39,0))</f>
        <v>9</v>
      </c>
      <c r="O40" s="1">
        <f>IF(_xlfn.IFNA($A40,"")="","",Daily!M40+IF(ROW()&gt;ROW($A$3),O39,0))</f>
        <v>0</v>
      </c>
      <c r="P40" s="1">
        <f>IF(_xlfn.IFNA($A40,"")="","",Daily!N40+IF(ROW()&gt;ROW($A$3),P39,0))</f>
        <v>0</v>
      </c>
      <c r="Q40" s="1">
        <f t="shared" si="25"/>
        <v>9</v>
      </c>
      <c r="R40" s="1">
        <f>IF(_xlfn.IFNA($A40,"")="","",Daily!O40+IF(ROW()&gt;ROW($A$3),R39,0))</f>
        <v>3</v>
      </c>
      <c r="S40" s="1">
        <f>IF(_xlfn.IFNA($A40,"")="","",Daily!P40+IF(ROW()&gt;ROW($A$3),S39,0))</f>
        <v>2</v>
      </c>
      <c r="T40" s="1">
        <f>IF(_xlfn.IFNA($A40,"")="","",Daily!Q40+IF(ROW()&gt;ROW($A$3),T39,0))</f>
        <v>0</v>
      </c>
      <c r="U40" s="1">
        <f t="shared" si="26"/>
        <v>1</v>
      </c>
      <c r="V40" s="1">
        <f>IF(_xlfn.IFNA($A40,"")="","",Daily!R40+IF(ROW()&gt;ROW($A$3),V39,0))</f>
        <v>0</v>
      </c>
      <c r="W40" s="1">
        <f>IF(_xlfn.IFNA($A40,"")="","",Daily!S40+IF(ROW()&gt;ROW($A$3),W39,0))</f>
        <v>0</v>
      </c>
      <c r="X40" s="1">
        <f>IF(_xlfn.IFNA($A40,"")="","",Daily!T40+IF(ROW()&gt;ROW($A$3),X39,0))</f>
        <v>0</v>
      </c>
      <c r="Y40" s="1">
        <f t="shared" si="27"/>
        <v>0</v>
      </c>
      <c r="Z40" s="1">
        <f>IF(_xlfn.IFNA($A40,"")="","",Daily!U40+IF(ROW()&gt;ROW($A$3),Z39,0))</f>
        <v>9</v>
      </c>
      <c r="AA40" s="1">
        <f>IF(_xlfn.IFNA($A40,"")="","",Daily!V40+IF(ROW()&gt;ROW($A$3),AA39,0))</f>
        <v>7</v>
      </c>
      <c r="AB40" s="1">
        <f>IF(_xlfn.IFNA($A40,"")="","",Daily!W40+IF(ROW()&gt;ROW($A$3),AB39,0))</f>
        <v>0</v>
      </c>
      <c r="AC40" s="1">
        <f t="shared" si="28"/>
        <v>2</v>
      </c>
      <c r="AD40" s="1">
        <f>IF(_xlfn.IFNA($A40,"")="","",Daily!X40+IF(ROW()&gt;ROW($A$3),AD39,0))</f>
        <v>2</v>
      </c>
      <c r="AE40" s="1">
        <f>IF(_xlfn.IFNA($A40,"")="","",Daily!Y40+IF(ROW()&gt;ROW($A$3),AE39,0))</f>
        <v>0</v>
      </c>
      <c r="AF40" s="1">
        <f>IF(_xlfn.IFNA($A40,"")="","",Daily!Z40+IF(ROW()&gt;ROW($A$3),AF39,0))</f>
        <v>1</v>
      </c>
      <c r="AG40" s="1">
        <f t="shared" si="29"/>
        <v>1</v>
      </c>
      <c r="AH40" s="1">
        <f>IF(_xlfn.IFNA($A40,"")="","",Daily!C40+Daily!F40+Daily!I40+Daily!O40+Daily!L40+Daily!R40+Daily!X40+Daily!U40)</f>
        <v>4</v>
      </c>
      <c r="AI40" s="1">
        <f>IF(_xlfn.IFNA($A40,"")="","",Daily!D40+Daily!G40+Daily!J40+Daily!P40+Daily!M40+Daily!S40+Daily!Y40+Daily!V40+Daily!AA40)</f>
        <v>7</v>
      </c>
      <c r="AJ40" s="1">
        <f>IF(_xlfn.IFNA($A40,"")="","",Daily!E40+Daily!H40+Daily!K40+Daily!Q40+Daily!N40+Daily!T40+Daily!Z40+Daily!W40)</f>
        <v>1</v>
      </c>
      <c r="AK40" s="1">
        <f t="shared" si="30"/>
        <v>30</v>
      </c>
      <c r="AL40" s="1">
        <f t="shared" si="31"/>
        <v>13</v>
      </c>
      <c r="AM40" s="1">
        <f t="shared" si="32"/>
        <v>3</v>
      </c>
      <c r="AN40" s="7">
        <f t="shared" si="33"/>
        <v>0</v>
      </c>
      <c r="AO40" s="1">
        <f t="shared" si="34"/>
        <v>14</v>
      </c>
      <c r="AP40" s="1">
        <f t="shared" si="35"/>
        <v>24</v>
      </c>
      <c r="AQ40" s="1">
        <f t="shared" si="36"/>
        <v>9</v>
      </c>
      <c r="AR40" s="1">
        <f t="shared" si="37"/>
        <v>1</v>
      </c>
      <c r="AS40" s="1">
        <f t="shared" si="38"/>
        <v>14</v>
      </c>
      <c r="AT40" s="10">
        <f t="shared" si="39"/>
        <v>0.1875</v>
      </c>
      <c r="AU40" s="10">
        <f t="shared" si="40"/>
        <v>0.8125</v>
      </c>
      <c r="AV40" s="10">
        <f t="shared" si="41"/>
        <v>0</v>
      </c>
      <c r="AW40" s="10">
        <f t="shared" si="42"/>
        <v>0.2</v>
      </c>
      <c r="AX40" s="10">
        <f t="shared" si="43"/>
        <v>3.3333333333333333E-2</v>
      </c>
      <c r="AY40" s="10">
        <f t="shared" si="44"/>
        <v>0.3</v>
      </c>
      <c r="AZ40" s="10">
        <f t="shared" si="45"/>
        <v>0.1</v>
      </c>
      <c r="BA40" s="10">
        <f t="shared" si="46"/>
        <v>0</v>
      </c>
      <c r="BB40" s="10">
        <f t="shared" si="47"/>
        <v>0.3</v>
      </c>
      <c r="BC40" s="10">
        <f t="shared" si="48"/>
        <v>6.6666666666666666E-2</v>
      </c>
      <c r="BD40" s="8">
        <f t="shared" ca="1" si="49"/>
        <v>0.8571428571428571</v>
      </c>
      <c r="BE40" s="9">
        <f t="shared" ca="1" si="50"/>
        <v>6</v>
      </c>
      <c r="BF40" s="10">
        <f t="shared" si="51"/>
        <v>0.15384615384615385</v>
      </c>
      <c r="BG40" s="10">
        <f t="shared" si="52"/>
        <v>0</v>
      </c>
      <c r="BH40" s="1">
        <f t="shared" si="53"/>
        <v>4</v>
      </c>
      <c r="BI40" s="1">
        <f t="shared" si="54"/>
        <v>25</v>
      </c>
      <c r="BJ40" s="8">
        <f>IF(_xlfn.IFNA($A40,"")="","",AK40/(Configuration!$B$1/1000000))</f>
        <v>1.1827647520333697</v>
      </c>
      <c r="BK40" s="1">
        <f>IF(OR(_xlfn.IFNA($A40,"")="", ROW()&lt;=ROW($A$3),MAX(International!$C$3:$C$2000)&lt;$AK40),"",$A40-_xlfn.XLOOKUP($AK40,International!$C$3:$C$2000,International!$A$3:$A$2000,NA(),1,1))</f>
        <v>-4</v>
      </c>
      <c r="BL40" s="1">
        <f>IF(OR(_xlfn.IFNA($A40,"")="", ROW()&lt;=ROW($A$3),MAX(International!$D$3:$D$2000)&lt;$BJ40),"",$A40-_xlfn.XLOOKUP($BJ40,International!$D$3:$D$2000,International!$A$3:$A$2000,NA(),1,1))</f>
        <v>-3</v>
      </c>
      <c r="BM40" s="1">
        <f>IF(OR(_xlfn.IFNA($A40,"")="", ROW()&lt;=ROW($A$3),MAX(International!$G$3:$G$2000)&lt;$AK40),"",$A40-_xlfn.XLOOKUP($AK40,International!$G$3:$G$2000,International!$A$3:$A$2000,NA(),1,1))</f>
        <v>-7</v>
      </c>
      <c r="BN40" s="1">
        <f>IF(OR(_xlfn.IFNA($A40,"")="", ROW()&lt;=ROW($A$3),MAX(International!$H$3:$H$2000)&lt;$BJ40),"",$A40-_xlfn.XLOOKUP($BJ40,International!$H$3:$H$2000,International!$A$3:$A$2000,NA(),1,1))</f>
        <v>-3</v>
      </c>
      <c r="BO40" s="1">
        <f>IF(OR(_xlfn.IFNA($A40,"")="", ROW()&lt;=ROW($A$3),MAX(International!$K$3:$K$2000)&lt;$AK40),"",$A40-_xlfn.XLOOKUP($AK40,International!$K$3:$K$2000,International!$A$3:$A$2000,NA(),1,1))</f>
        <v>3</v>
      </c>
      <c r="BP40" s="1">
        <f>IF(OR(_xlfn.IFNA($A40,"")="", ROW()&lt;=ROW($A$3),MAX(International!$L$3:$L$2000)&lt;$BJ40),"",$A40-_xlfn.XLOOKUP($BJ40,International!$L$3:$L$2000,International!$A$3:$A$2000,NA(),1,1))</f>
        <v>1</v>
      </c>
      <c r="BQ40" s="1">
        <f>IF(OR(_xlfn.IFNA($A40,"")="", ROW()&lt;=ROW($A$3),MAX(International!$O$3:$O$2000)&lt;$AK40),"",$A40-_xlfn.XLOOKUP($AK40,International!$O$3:$O$2000,International!$A$3:$A$2000,NA(),1,1))</f>
        <v>8</v>
      </c>
      <c r="BR40" s="1">
        <f>IF(OR(_xlfn.IFNA($A40,"")="", ROW()&lt;=ROW($A$3),MAX(International!$P$3:$P$2000)&lt;$BJ40),"",$A40-_xlfn.XLOOKUP($BJ40,International!$P$3:$P$2000,International!$A$3:$A$2000,NA(),1,1))</f>
        <v>7</v>
      </c>
      <c r="BS40" s="1">
        <f>IF(OR(_xlfn.IFNA($A40,"")="", ROW()&lt;=ROW($A$3),MAX(International!$S$3:$S$2000)&lt;$AK40),"",$A40-_xlfn.XLOOKUP($AK40,International!$S$3:$S$2000,International!$A$3:$A$2000,NA(),1,1))</f>
        <v>13</v>
      </c>
      <c r="BT40" s="1">
        <f>IF(OR(_xlfn.IFNA($A40,"")="", ROW()&lt;=ROW($A$3),MAX(International!$T$3:$T$2000)&lt;$BJ40),"",$A40-_xlfn.XLOOKUP($BJ40,International!$T$3:$T$2000,International!$A$3:$A$2000,NA(),1,1))</f>
        <v>10</v>
      </c>
      <c r="BU40" s="1">
        <f>IF(OR(_xlfn.IFNA($A40,"")="", ROW()&lt;=ROW($A$3),MAX(International!$W$3:$W$2000)&lt;$AK40),"",$A40-_xlfn.XLOOKUP($AK40,International!$W$3:$W$2000,International!$A$3:$A$2000,NA(),1,1))</f>
        <v>23</v>
      </c>
      <c r="BV40" s="1">
        <f>IF(OR(_xlfn.IFNA($A40,"")="", ROW()&lt;=ROW($A$3),MAX(International!$X$3:$X$2000)&lt;$BJ40),"",$A40-_xlfn.XLOOKUP($BJ40,International!$X$3:$X$2000,International!$A$3:$A$2000,NA(),1,1))</f>
        <v>33</v>
      </c>
      <c r="BW40" s="1">
        <f>IF(OR(_xlfn.IFNA($A40,"")="", ROW()&lt;=ROW($A$3),MAX(International!$AA$3:$AA$2000)&lt;$AK40),"",$A40-_xlfn.XLOOKUP($AK40,International!$AA$3:$AA$2000,International!$A$3:$A$2000,NA(),1,1))</f>
        <v>0</v>
      </c>
      <c r="BX40" s="1">
        <f>IF(OR(_xlfn.IFNA($A40,"")="", ROW()&lt;=ROW($A$3),MAX(International!$AB$3:$AB$2000)&lt;$BJ40),"",$A40-_xlfn.XLOOKUP($BJ40,International!$AB$3:$AB$2000,International!$A$3:$A$2000,NA(),1,1))</f>
        <v>-3</v>
      </c>
      <c r="BY40" s="1">
        <f>IF(OR(_xlfn.IFNA($A40,"")="", ROW()&lt;=ROW($A$3),MAX(International!$AE$3:$AE$2000)&lt;$AK40),"",$A40-_xlfn.XLOOKUP($AK40,International!$AE$3:$AE$2000,International!$A$3:$A$2000,NA(),1,1))</f>
        <v>6</v>
      </c>
      <c r="BZ40" s="1">
        <f>IF(OR(_xlfn.IFNA($A40,"")="", ROW()&lt;=ROW($A$3),MAX(International!$AF$3:$AF$2000)&lt;$BJ40),"",$A40-_xlfn.XLOOKUP($BJ40,International!$AF$3:$AF$2000,International!$A$3:$A$2000,NA(),1,1))</f>
        <v>-6</v>
      </c>
      <c r="CA40" s="1" t="e">
        <f t="shared" si="120"/>
        <v>#N/A</v>
      </c>
      <c r="CB40" s="1" t="e">
        <f t="shared" si="100"/>
        <v>#N/A</v>
      </c>
      <c r="CC40" s="1" t="e">
        <f t="shared" si="101"/>
        <v>#N/A</v>
      </c>
      <c r="CD40" s="1" t="e">
        <f t="shared" si="102"/>
        <v>#N/A</v>
      </c>
      <c r="CE40" s="1" t="e">
        <f t="shared" si="103"/>
        <v>#N/A</v>
      </c>
      <c r="CF40" s="1" t="e">
        <f t="shared" si="104"/>
        <v>#N/A</v>
      </c>
      <c r="CG40" s="1" t="e">
        <f t="shared" si="105"/>
        <v>#N/A</v>
      </c>
      <c r="CH40" s="1" t="e">
        <f t="shared" si="106"/>
        <v>#N/A</v>
      </c>
      <c r="CI40" s="1" t="e">
        <f t="shared" si="107"/>
        <v>#N/A</v>
      </c>
      <c r="CJ40" s="1" t="e">
        <f t="shared" si="108"/>
        <v>#N/A</v>
      </c>
      <c r="CK40" s="1" t="e">
        <f t="shared" si="56"/>
        <v>#N/A</v>
      </c>
      <c r="CL40" s="1" t="e">
        <f t="shared" si="109"/>
        <v>#N/A</v>
      </c>
      <c r="CM40" s="1" t="e">
        <f>IF(OR(ISNA($A40),$AK40&lt;100),NA(),IF($CA40=0,0,FLOOR((CK40-_xlfn.XLOOKUP(_xlfn.AGGREGATE(5,6,$CA$3:$CA1991),$CA$3:$CA$2000,CK$3:CK$2000,1,1))/_xlfn.XLOOKUP($CA40,$CA$3:$CA$2000,$CA$3:$CA$2000,1,1), 1)))</f>
        <v>#N/A</v>
      </c>
      <c r="CN40" s="1" t="e">
        <f t="shared" si="57"/>
        <v>#N/A</v>
      </c>
      <c r="CO40" s="1" t="e" cm="1">
        <f t="array" ref="CO40">IFERROR(IF(OR(ISNA($A40),$AK40&lt;100,INDEX(International!C$3:C$2000,_xlfn.XMATCH(100,International!C$3:C$2000,1,1)+$CA40)=""),NA(),INDEX(International!C$3:C$2000,_xlfn.XMATCH(100,International!C$3:C$2000,1,1)+$CA40)), NA())</f>
        <v>#N/A</v>
      </c>
      <c r="CP40" s="1" t="e">
        <f t="shared" si="110"/>
        <v>#N/A</v>
      </c>
      <c r="CQ40" s="1" t="e">
        <f>IF(OR(ISNA($A40),$AK40&lt;100),NA(),IF($CA40=0,0,FLOOR((CO40-_xlfn.XLOOKUP(_xlfn.AGGREGATE(5,6,$CA$3:$CA1991),$CA$3:$CA$2000,CO$3:CO$2000,1,1))/_xlfn.XLOOKUP($CA40,$CA$3:$CA$2000,$CA$3:$CA$2000,1,1), 1)))</f>
        <v>#N/A</v>
      </c>
      <c r="CR40" s="1" t="e">
        <f t="shared" si="58"/>
        <v>#N/A</v>
      </c>
      <c r="CS40" s="1" t="e" cm="1">
        <f t="array" ref="CS40">IFERROR(IF(OR(ISNA($A40),$AK40&lt;100,INDEX(International!G$3:G$2000,_xlfn.XMATCH(100,International!G$3:G$2000,1,1)+$CA40)=""),NA(),INDEX(International!G$3:G$2000,_xlfn.XMATCH(100,International!G$3:G$2000,1,1)+$CA40)), NA())</f>
        <v>#N/A</v>
      </c>
      <c r="CT40" s="1" t="e">
        <f t="shared" si="111"/>
        <v>#N/A</v>
      </c>
      <c r="CU40" s="1" t="e">
        <f>IF(OR(ISNA($A40),$AK40&lt;100),NA(),IF($CA40=0,0,FLOOR((CS40-_xlfn.XLOOKUP(_xlfn.AGGREGATE(5,6,$CA$3:$CA1991),$CA$3:$CA$2000,CS$3:CS$2000,1,1))/_xlfn.XLOOKUP($CA40,$CA$3:$CA$2000,$CA$3:$CA$2000,1,1), 1)))</f>
        <v>#N/A</v>
      </c>
      <c r="CV40" s="1" t="e">
        <f t="shared" si="59"/>
        <v>#N/A</v>
      </c>
      <c r="CW40" s="1" t="e" cm="1">
        <f t="array" ref="CW40">IFERROR(IF(OR(ISNA($A40),$AK40&lt;100,INDEX(International!K$3:K$2000,_xlfn.XMATCH(100,International!K$3:K$2000,1,1)+$CA40)=""),NA(),INDEX(International!K$3:K$2000,_xlfn.XMATCH(100,International!K$3:K$2000,1,1)+$CA40)), NA())</f>
        <v>#N/A</v>
      </c>
      <c r="CX40" s="1" t="e">
        <f t="shared" si="112"/>
        <v>#N/A</v>
      </c>
      <c r="CY40" s="1" t="e">
        <f>IF(OR(ISNA($A40),$AK40&lt;100),NA(),IF($CA40=0,0,FLOOR((CW40-_xlfn.XLOOKUP(_xlfn.AGGREGATE(5,6,$CA$3:$CA1991),$CA$3:$CA$2000,CW$3:CW$2000,1,1))/_xlfn.XLOOKUP($CA40,$CA$3:$CA$2000,$CA$3:$CA$2000,1,1), 1)))</f>
        <v>#N/A</v>
      </c>
      <c r="CZ40" s="1" t="e">
        <f t="shared" si="60"/>
        <v>#N/A</v>
      </c>
      <c r="DA40" s="1" t="e" cm="1">
        <f t="array" ref="DA40">IFERROR(IF(OR(ISNA($A40),$AK40&lt;100,INDEX(International!O$3:O$2000,_xlfn.XMATCH(100,International!O$3:O$2000,1,1)+$CA40)=""),NA(),INDEX(International!O$3:O$2000,_xlfn.XMATCH(100,International!O$3:O$2000,1,1)+$CA40)), NA())</f>
        <v>#N/A</v>
      </c>
      <c r="DB40" s="1" t="e">
        <f t="shared" si="113"/>
        <v>#N/A</v>
      </c>
      <c r="DC40" s="1" t="e">
        <f>IF(OR(ISNA($A40),$AK40&lt;100),NA(),IF($CA40=0,0,FLOOR((DA40-_xlfn.XLOOKUP(_xlfn.AGGREGATE(5,6,$CA$3:$CA1991),$CA$3:$CA$2000,DA$3:DA$2000,1,1))/_xlfn.XLOOKUP($CA40,$CA$3:$CA$2000,$CA$3:$CA$2000,1,1), 1)))</f>
        <v>#N/A</v>
      </c>
      <c r="DD40" s="1" t="e">
        <f t="shared" si="61"/>
        <v>#N/A</v>
      </c>
      <c r="DE40" s="1" t="e" cm="1">
        <f t="array" ref="DE40">IFERROR(IF(OR(ISNA($A40),$AK40&lt;100,INDEX(International!S$3:S$2000,_xlfn.XMATCH(100,International!S$3:S$2000,1,1)+$CA40)=""),NA(),INDEX(International!S$3:S$2000,_xlfn.XMATCH(100,International!S$3:S$2000,1,1)+$CA40)), NA())</f>
        <v>#N/A</v>
      </c>
      <c r="DF40" s="1" t="e">
        <f t="shared" si="114"/>
        <v>#N/A</v>
      </c>
      <c r="DG40" s="1" t="e">
        <f>IF(OR(ISNA($A40),$AK40&lt;100),NA(),IF($CA40=0,0,FLOOR((DE40-_xlfn.XLOOKUP(_xlfn.AGGREGATE(5,6,$CA$3:$CA1991),$CA$3:$CA$2000,DE$3:DE$2000,1,1))/_xlfn.XLOOKUP($CA40,$CA$3:$CA$2000,$CA$3:$CA$2000,1,1), 1)))</f>
        <v>#N/A</v>
      </c>
      <c r="DH40" s="1" t="e">
        <f t="shared" si="62"/>
        <v>#N/A</v>
      </c>
      <c r="DI40" s="1" t="e" cm="1">
        <f t="array" ref="DI40">IFERROR(IF(OR(ISNA($A40),$AK40&lt;100,INDEX(International!W$3:W$2000,_xlfn.XMATCH(100,International!W$3:W$2000,1,1)+$CA40)=""),NA(),INDEX(International!W$3:W$2000,_xlfn.XMATCH(100,International!W$3:W$2000,1,1)+$CA40)), NA())</f>
        <v>#N/A</v>
      </c>
      <c r="DJ40" s="1" t="e">
        <f t="shared" si="115"/>
        <v>#N/A</v>
      </c>
      <c r="DK40" s="1" t="e">
        <f>IF(OR(ISNA($A40),$AK40&lt;100),NA(),IF($CA40=0,0,FLOOR((DI40-_xlfn.XLOOKUP(_xlfn.AGGREGATE(5,6,$CA$3:$CA1991),$CA$3:$CA$2000,DI$3:DI$2000,1,1))/_xlfn.XLOOKUP($CA40,$CA$3:$CA$2000,$CA$3:$CA$2000,1,1), 1)))</f>
        <v>#N/A</v>
      </c>
      <c r="DL40" s="1" t="e">
        <f t="shared" si="63"/>
        <v>#N/A</v>
      </c>
      <c r="DM40" s="1" t="e" cm="1">
        <f t="array" ref="DM40">IFERROR(IF(OR(ISNA($A40),$AK40&lt;100,INDEX(International!AA$3:AA$2000,_xlfn.XMATCH(100,International!AA$3:AA$2000,1,1)+$CA40)=""),NA(),INDEX(International!AA$3:AA$2000,_xlfn.XMATCH(100,International!AA$3:AA$2000,1,1)+$CA40)), NA())</f>
        <v>#N/A</v>
      </c>
      <c r="DN40" s="1" t="e">
        <f t="shared" si="116"/>
        <v>#N/A</v>
      </c>
      <c r="DO40" s="1" t="e">
        <f>IF(OR(ISNA($A40),$AK40&lt;100),NA(),IF($CA40=0,0,FLOOR((DM40-_xlfn.XLOOKUP(_xlfn.AGGREGATE(5,6,$CA$3:$CA1991),$CA$3:$CA$2000,DM$3:DM$2000,1,1))/_xlfn.XLOOKUP($CA40,$CA$3:$CA$2000,$CA$3:$CA$2000,1,1), 1)))</f>
        <v>#N/A</v>
      </c>
      <c r="DP40" s="1" t="e">
        <f t="shared" si="64"/>
        <v>#N/A</v>
      </c>
      <c r="DQ40" s="1" t="e" cm="1">
        <f t="array" ref="DQ40">IFERROR(IF(OR(ISNA($A40),$AK40&lt;100,INDEX(International!AE$3:AE$2000,_xlfn.XMATCH(100,International!AE$3:AE$2000,1,1)+$CA40)=""),NA(),INDEX(International!AE$3:AE$2000,_xlfn.XMATCH(100,International!AE$3:AE$2000,1,1)+$CA40)), NA())</f>
        <v>#N/A</v>
      </c>
      <c r="DR40" s="1" t="e">
        <f t="shared" si="117"/>
        <v>#N/A</v>
      </c>
      <c r="DS40" s="1" t="e">
        <f>IF(OR(ISNA($A40),$AK40&lt;100),NA(),IF($CA40=0,0,FLOOR((DQ40-_xlfn.XLOOKUP(_xlfn.AGGREGATE(5,6,$CA$3:$CA1991),$CA$3:$CA$2000,DQ$3:DQ$2000,1,1))/_xlfn.XLOOKUP($CA40,$CA$3:$CA$2000,$CA$3:$CA$2000,1,1), 1)))</f>
        <v>#N/A</v>
      </c>
      <c r="DT40" s="1" t="e">
        <f t="shared" si="65"/>
        <v>#N/A</v>
      </c>
      <c r="DU40" s="1">
        <f t="shared" si="118"/>
        <v>37</v>
      </c>
      <c r="DV40" s="1" cm="1">
        <f t="array" ref="DV40">IFERROR(IF(ISNA($A40),NA(),INDEX(B$3:B$2000,_xlfn.XMATCH(Configuration!$B$12,B$3:B$2000,1,1)+ROW()-ROW($A$3))-0), NA())</f>
        <v>107</v>
      </c>
      <c r="DW40" s="1" cm="1">
        <f t="array" ref="DW40">IFERROR(IF(ISNA($A40),NA(),INDEX(F$3:F$2000,_xlfn.XMATCH(Configuration!$B$12,F$3:F$2000,1,1)+ROW()-ROW($A$3))-0), NA())</f>
        <v>2963</v>
      </c>
      <c r="DX40" s="1" t="e" cm="1">
        <f t="array" ref="DX40">IFERROR(IF(ISNA($A40),NA(),INDEX(J$3:J$2000,_xlfn.XMATCH(Configuration!$B$12,J$3:J$2000,1,1)+ROW()-ROW($A$3))-0), NA())</f>
        <v>#N/A</v>
      </c>
      <c r="DY40" s="1" cm="1">
        <f t="array" ref="DY40">IFERROR(IF(ISNA($A40),NA(),INDEX(N$3:N$2000,_xlfn.XMATCH(Configuration!$B$12,N$3:N$2000,1,1)+ROW()-ROW($A$3))-0), NA())</f>
        <v>1027</v>
      </c>
      <c r="DZ40" s="1" cm="1">
        <f t="array" ref="DZ40">IFERROR(IF(ISNA($A40),NA(),INDEX(R$3:R$2000,_xlfn.XMATCH(Configuration!$B$12,R$3:R$2000,1,1)+ROW()-ROW($A$3))-0), NA())</f>
        <v>438</v>
      </c>
      <c r="EA40" s="1" cm="1">
        <f t="array" ref="EA40">IFERROR(IF(ISNA($A40),NA(),INDEX(V$3:V$2000,_xlfn.XMATCH(Configuration!$B$12,V$3:V$2000,1,1)+ROW()-ROW($A$3))-0), NA())</f>
        <v>225</v>
      </c>
      <c r="EB40" s="1" cm="1">
        <f t="array" ref="EB40">IFERROR(IF(ISNA($A40),NA(),INDEX(Z$3:Z$2000,_xlfn.XMATCH(Configuration!$B$12,Z$3:Z$2000,1,1)+ROW()-ROW($A$3))-0), NA())</f>
        <v>1343</v>
      </c>
      <c r="EC40" s="1" cm="1">
        <f t="array" ref="EC40">IFERROR(IF(ISNA($A40),NA(),INDEX(AD$3:AD$2000,_xlfn.XMATCH(Configuration!$B$12,AD$3:AD$2000,1,1)+ROW()-ROW($A$3))-0), NA())</f>
        <v>550</v>
      </c>
      <c r="ED40" s="1">
        <f t="shared" si="119"/>
        <v>37</v>
      </c>
      <c r="EE40" s="1" t="e">
        <f t="shared" ca="1" si="66"/>
        <v>#N/A</v>
      </c>
      <c r="EF40" s="1" t="e">
        <f t="shared" ca="1" si="67"/>
        <v>#N/A</v>
      </c>
      <c r="EG40" s="1">
        <f t="shared" ca="1" si="68"/>
        <v>516062</v>
      </c>
      <c r="EH40" s="1">
        <f t="shared" ca="1" si="69"/>
        <v>60886</v>
      </c>
      <c r="EI40" s="1">
        <f t="shared" ca="1" si="70"/>
        <v>16888</v>
      </c>
      <c r="EJ40" s="1">
        <f t="shared" ca="1" si="71"/>
        <v>7182</v>
      </c>
      <c r="EK40" s="1">
        <f t="shared" ca="1" si="72"/>
        <v>3900</v>
      </c>
      <c r="EL40" s="1" cm="1">
        <f t="array" aca="1" ref="EL40" ca="1">IFERROR(IF(ISNA($ED40),NA(),IF(FLOOR((2^(($ED40+LOOKUP(2, 1/(ISNA(EP$3:EP$2000)+ISBLANK(EP$3:EP$300)-1),EP$3:EP$2000)*LOG(100)/LOG(2))/LOOKUP(2, 1/(ISNA(EP$3:EP$2000)+ISBLANK(EP$3:EP$300)-1),EP$3:EP$2000))),2)&gt;_xlfn.AGGREGATE(4,6,$EN$3:$GC$2000)+2000,NA(),FLOOR((2^(($ED40+LOOKUP(2, 1/(ISNA(EP$3:EP$2000)+ISBLANK(EP$3:EP$300)-1),EP$3:EP$2000)*LOG(100)/LOG(2))/LOOKUP(2, 1/(ISNA(EP$3:EP$2000)+ISBLANK(EP$3:EP$300)-1),EP$3:EP$2000))),2))),NA())</f>
        <v>738</v>
      </c>
      <c r="EM40" s="1" cm="1">
        <f t="array" ref="EM40">IF(ISNA($ED40),NA(),FLOOR(EN$3+(LOOKUP(2, 1/(ISNA(EN$3:EN$2000)+ISBLANK(EN$3:EN$300)-1),EN$3:EN$2000)-EN$3)/LOOKUP(2, 1/(ISNA(EN$3:EN$2000)+ISBLANK(EN$3:EN$300)-1),ED$3:ED$2000)*ED40, 1))</f>
        <v>3411</v>
      </c>
      <c r="EN40" s="1" cm="1">
        <f t="array" ref="EN40">IFERROR(IF(ISNA($A40),NA(),INDEX(AK$3:AK$2000,_xlfn.XMATCH(100,AK$3:AK$2000,1,1)+ROW()-ROW($A$3))-0), NA())</f>
        <v>6479</v>
      </c>
      <c r="EO40" s="1" cm="1">
        <f t="array" aca="1" ref="EO40" ca="1">IFERROR(IF(ISNA($A40),NA(),INDEX(BD$3:BD$2000,_xlfn.XMATCH(100,AK$3:AK$2000,1,1)+ROW()-ROW($A$3))-0), NA())</f>
        <v>52.857142857142854</v>
      </c>
      <c r="EP40" s="1">
        <f t="shared" si="73"/>
        <v>6.148529271123313</v>
      </c>
      <c r="EQ40" s="1">
        <f t="shared" si="74"/>
        <v>172</v>
      </c>
      <c r="ER40" s="1">
        <f t="shared" si="75"/>
        <v>149.34984442444821</v>
      </c>
      <c r="ES40" s="1" cm="1">
        <f t="array" ref="ES40">IFERROR(IF(OR(ISNA($A40),INDEX(International!C$3:C$2000,_xlfn.XMATCH(100,International!C$3:C$2000,1,1)+ROW()-ROW($A$3))=""),NA(),INDEX(International!C$3:C$2000,_xlfn.XMATCH(100,International!C$3:C$2000,1,1)+ROW()-ROW($A$3))), NA())</f>
        <v>29647</v>
      </c>
      <c r="ET40" s="1" cm="1">
        <f t="array" aca="1" ref="ET40" ca="1">IFERROR(IF(ISNA($A40),NA(),INDEX(International!E$3:E$2000,_xlfn.XMATCH(100,International!C$3:C$2000,1,1)+ROW()-ROW($A$3))-0), NA())</f>
        <v>1422.2857142857142</v>
      </c>
      <c r="EU40" s="1">
        <f t="shared" si="76"/>
        <v>4.5057429449555633</v>
      </c>
      <c r="EV40" s="1">
        <f t="shared" si="77"/>
        <v>798</v>
      </c>
      <c r="EW40" s="1">
        <f t="shared" si="78"/>
        <v>12.265100502000504</v>
      </c>
      <c r="EX40" s="1" cm="1">
        <f t="array" ref="EX40">IFERROR(IF(OR(ISNA($A40),INDEX(International!G$3:G$2000,_xlfn.XMATCH(100,International!G$3:G$2000,1,1)+ROW()-ROW($A$3))=""),NA(),INDEX(International!G$3:G$2000,_xlfn.XMATCH(100,International!G$3:G$2000,1,1)+ROW()-ROW($A$3))-0), NA())</f>
        <v>6879</v>
      </c>
      <c r="EY40" s="1" cm="1">
        <f t="array" aca="1" ref="EY40" ca="1">IFERROR(IF(ISNA($A40),NA(),INDEX(International!I$3:I$2000,_xlfn.XMATCH(100,International!G$3:G$2000,1,1)+ROW()-ROW($A$3))-0), NA())</f>
        <v>177.71428571428572</v>
      </c>
      <c r="EZ40" s="1">
        <f t="shared" si="79"/>
        <v>6.0614728854556734</v>
      </c>
      <c r="FA40" s="1">
        <f t="shared" si="80"/>
        <v>178</v>
      </c>
      <c r="FB40" s="1">
        <f t="shared" si="81"/>
        <v>23.733352860646619</v>
      </c>
      <c r="FC40" s="1" cm="1">
        <f t="array" ref="FC40">IFERROR(IF(OR(ISNA($A40),INDEX(International!K$3:K$2000,_xlfn.XMATCH(100,International!K$3:K$2000,1,1)+ROW()-ROW($A$3))=""),NA(),INDEX(International!K$3:K$2000,_xlfn.XMATCH(100,International!K$3:K$2000,1,1)+ROW()-ROW($A$3))), NA())</f>
        <v>74390</v>
      </c>
      <c r="FD40" s="1" cm="1">
        <f t="array" aca="1" ref="FD40" ca="1">IFERROR(IF(ISNA($A40),NA(),INDEX(International!M$3:M$2000,_xlfn.XMATCH(100,International!K$3:K$2000,1,1)+ROW()-ROW($A$3))-0), NA())</f>
        <v>4262.8571428571431</v>
      </c>
      <c r="FE40" s="1">
        <f t="shared" si="82"/>
        <v>3.8788275705547068</v>
      </c>
      <c r="FF40" s="1">
        <f t="shared" si="83"/>
        <v>2007</v>
      </c>
      <c r="FG40" s="1">
        <f t="shared" si="84"/>
        <v>12.831088082877733</v>
      </c>
      <c r="FH40" s="1" cm="1">
        <f t="array" ref="FH40">IFERROR(IF(OR(ISNA($A40),INDEX(International!O$3:O$2000,_xlfn.XMATCH(100,International!O$3:O$2000,1,1)+ROW()-ROW($A$3))=""),NA(),INDEX(International!O$3:O$2000,_xlfn.XMATCH(100,International!O$3:O$2000,1,1)+ROW()-ROW($A$3))-0), NA())</f>
        <v>105792</v>
      </c>
      <c r="FI40" s="1" cm="1">
        <f t="array" aca="1" ref="FI40" ca="1">IFERROR(IF(ISNA($A40),NA(),INDEX(International!Q$3:Q$2000,_xlfn.XMATCH(100,International!O$3:O$2000,1,1)+ROW()-ROW($A$3))-0), NA())</f>
        <v>5230.8571428571431</v>
      </c>
      <c r="FJ40" s="1">
        <f t="shared" si="85"/>
        <v>3.6826859186196135</v>
      </c>
      <c r="FK40" s="1">
        <f t="shared" si="86"/>
        <v>2855</v>
      </c>
      <c r="FL40" s="1">
        <f t="shared" si="87"/>
        <v>17.743799324217839</v>
      </c>
      <c r="FM40" s="1" cm="1">
        <f t="array" ref="FM40">IFERROR(IF(OR(ISNA($A40),INDEX(International!S$3:S$2000,_xlfn.XMATCH(100,International!S$3:S$2000,1,1)+ROW()-ROW($A$3))=""),NA(),INDEX(International!S$3:S$2000,_xlfn.XMATCH(100,International!S$3:S$2000,1,1)+ROW()-ROW($A$3))-0), NA())</f>
        <v>9478</v>
      </c>
      <c r="FN40" s="1" cm="1">
        <f t="array" aca="1" ref="FN40" ca="1">IFERROR(IF(ISNA($A40),NA(),INDEX(International!U$3:U$2000,_xlfn.XMATCH(100,International!S$3:S$2000,1,1)+ROW()-ROW($A$3))-0), NA())</f>
        <v>97</v>
      </c>
      <c r="FO40" s="1">
        <f t="shared" si="88"/>
        <v>5.6346515486924176</v>
      </c>
      <c r="FP40" s="1">
        <f t="shared" si="89"/>
        <v>253</v>
      </c>
      <c r="FQ40" s="1">
        <f t="shared" si="90"/>
        <v>44.650125448941957</v>
      </c>
      <c r="FR40" s="1" cm="1">
        <f t="array" ref="FR40">IFERROR(IF(OR(ISNA($A40),INDEX(International!W$3:W$2000,_xlfn.XMATCH(100,International!W$3:W$2000,1,1)+ROW()-ROW($A$3))=""),NA(),INDEX(International!W$3:W$2000,_xlfn.XMATCH(100,International!W$3:W$2000,1,1)+ROW()-ROW($A$3))-0), NA())</f>
        <v>1375</v>
      </c>
      <c r="FS40" s="1" cm="1">
        <f t="array" aca="1" ref="FS40" ca="1">IFERROR(IF(ISNA($A40),NA(),INDEX(International!Y$3:Y$2000,_xlfn.XMATCH(100,International!W$3:W$2000,1,1)+ROW()-ROW($A$3))-0), NA())</f>
        <v>70.857142857142861</v>
      </c>
      <c r="FT40" s="1">
        <f t="shared" si="91"/>
        <v>9.7848400583693138</v>
      </c>
      <c r="FU40" s="1">
        <f t="shared" si="92"/>
        <v>34</v>
      </c>
      <c r="FV40" s="1">
        <f t="shared" si="93"/>
        <v>14.091151446041847</v>
      </c>
      <c r="FW40" s="1" cm="1">
        <f t="array" ref="FW40">IFERROR(IF(OR(ISNA($A40),INDEX(International!AA$3:AA$2000,_xlfn.XMATCH(100,International!AA$3:AA$2000,1,1)+ROW()-ROW($A$3))=""),NA(),INDEX(International!AA$3:AA$2000,_xlfn.XMATCH(100,International!AA$3:AA$2000,1,1)+ROW()-ROW($A$3))-0), NA())</f>
        <v>78991</v>
      </c>
      <c r="FX40" s="1" cm="1">
        <f t="array" aca="1" ref="FX40" ca="1">IFERROR(IF(ISNA($A40),NA(),INDEX(International!AC$3:AC$2000,_xlfn.XMATCH(100,International!AA$3:AA$2000,1,1)+ROW()-ROW($A$3))-0), NA())</f>
        <v>5298.2857142857147</v>
      </c>
      <c r="FY40" s="1">
        <f t="shared" si="94"/>
        <v>3.8439383966388263</v>
      </c>
      <c r="FZ40" s="1">
        <f t="shared" si="95"/>
        <v>2131</v>
      </c>
      <c r="GA40" s="1">
        <f t="shared" si="96"/>
        <v>10.112373788491125</v>
      </c>
      <c r="GB40" s="1" cm="1">
        <f t="array" ref="GB40">IFERROR(IF(OR(ISNA($A40),INDEX(International!AE$3:AE$2000,_xlfn.XMATCH(100,International!AE$3:AE$2000,1,1)+ROW()-ROW($A$3))=""),NA(),INDEX(International!AE$3:AE$2000,_xlfn.XMATCH(100,International!AE$3:AE$2000,1,1)+ROW()-ROW($A$3))-0), NA())</f>
        <v>463327</v>
      </c>
      <c r="GC40" s="1" cm="1">
        <f t="array" aca="1" ref="GC40" ca="1">IFERROR(IF(ISNA($A40),NA(),INDEX(International!AG$3:AG$2000,_xlfn.XMATCH(100,International!AE$3:AE$2000,1,1)+ROW()-ROW($A$3))-0), NA())</f>
        <v>31331.285714285714</v>
      </c>
      <c r="GD40" s="1">
        <f t="shared" si="97"/>
        <v>3.0383118707555239</v>
      </c>
      <c r="GE40" s="1">
        <f t="shared" si="98"/>
        <v>12519</v>
      </c>
      <c r="GF40" s="1">
        <f t="shared" si="99"/>
        <v>8.911293809047546</v>
      </c>
    </row>
    <row r="41" spans="1:188" x14ac:dyDescent="0.2">
      <c r="A41" s="4">
        <f>IF(OR(Daily!$A41="",Daily!$B41="*"),NA(),Daily!A41)</f>
        <v>43892</v>
      </c>
      <c r="B41" s="1">
        <f>IF(_xlfn.IFNA($A41,"")="","",Daily!C41+IF(ROW()&gt;ROW($A$3),B40,0))</f>
        <v>0</v>
      </c>
      <c r="C41" s="1">
        <f>IF(_xlfn.IFNA($A41,"")="","",Daily!D41+IF(ROW()&gt;ROW($A$3),C40,0))</f>
        <v>0</v>
      </c>
      <c r="D41" s="1">
        <f>IF(_xlfn.IFNA($A41,"")="","",Daily!E41+IF(ROW()&gt;ROW($A$3),D40,0))</f>
        <v>0</v>
      </c>
      <c r="E41" s="1">
        <f t="shared" si="22"/>
        <v>0</v>
      </c>
      <c r="F41" s="1">
        <f>IF(_xlfn.IFNA($A41,"")="","",Daily!F41+IF(ROW()&gt;ROW($A$3),F40,0))</f>
        <v>9</v>
      </c>
      <c r="G41" s="1">
        <f>IF(_xlfn.IFNA($A41,"")="","",Daily!G41+IF(ROW()&gt;ROW($A$3),G40,0))</f>
        <v>4</v>
      </c>
      <c r="H41" s="1">
        <f>IF(_xlfn.IFNA($A41,"")="","",Daily!H41+IF(ROW()&gt;ROW($A$3),H40,0))</f>
        <v>2</v>
      </c>
      <c r="I41" s="1">
        <f t="shared" si="23"/>
        <v>3</v>
      </c>
      <c r="J41" s="1">
        <f>IF(_xlfn.IFNA($A41,"")="","",Daily!I41+IF(ROW()&gt;ROW($A$3),J40,0))</f>
        <v>1</v>
      </c>
      <c r="K41" s="1">
        <f>IF(_xlfn.IFNA($A41,"")="","",Daily!J41+IF(ROW()&gt;ROW($A$3),K40,0))</f>
        <v>0</v>
      </c>
      <c r="L41" s="1">
        <f>IF(_xlfn.IFNA($A41,"")="","",Daily!K41+IF(ROW()&gt;ROW($A$3),L40,0))</f>
        <v>0</v>
      </c>
      <c r="M41" s="1">
        <f t="shared" si="24"/>
        <v>1</v>
      </c>
      <c r="N41" s="1">
        <f>IF(_xlfn.IFNA($A41,"")="","",Daily!L41+IF(ROW()&gt;ROW($A$3),N40,0))</f>
        <v>9</v>
      </c>
      <c r="O41" s="1">
        <f>IF(_xlfn.IFNA($A41,"")="","",Daily!M41+IF(ROW()&gt;ROW($A$3),O40,0))</f>
        <v>0</v>
      </c>
      <c r="P41" s="1">
        <f>IF(_xlfn.IFNA($A41,"")="","",Daily!N41+IF(ROW()&gt;ROW($A$3),P40,0))</f>
        <v>0</v>
      </c>
      <c r="Q41" s="1">
        <f t="shared" si="25"/>
        <v>9</v>
      </c>
      <c r="R41" s="1">
        <f>IF(_xlfn.IFNA($A41,"")="","",Daily!O41+IF(ROW()&gt;ROW($A$3),R40,0))</f>
        <v>3</v>
      </c>
      <c r="S41" s="1">
        <f>IF(_xlfn.IFNA($A41,"")="","",Daily!P41+IF(ROW()&gt;ROW($A$3),S40,0))</f>
        <v>2</v>
      </c>
      <c r="T41" s="1">
        <f>IF(_xlfn.IFNA($A41,"")="","",Daily!Q41+IF(ROW()&gt;ROW($A$3),T40,0))</f>
        <v>0</v>
      </c>
      <c r="U41" s="1">
        <f t="shared" si="26"/>
        <v>1</v>
      </c>
      <c r="V41" s="1">
        <f>IF(_xlfn.IFNA($A41,"")="","",Daily!R41+IF(ROW()&gt;ROW($A$3),V40,0))</f>
        <v>1</v>
      </c>
      <c r="W41" s="1">
        <f>IF(_xlfn.IFNA($A41,"")="","",Daily!S41+IF(ROW()&gt;ROW($A$3),W40,0))</f>
        <v>0</v>
      </c>
      <c r="X41" s="1">
        <f>IF(_xlfn.IFNA($A41,"")="","",Daily!T41+IF(ROW()&gt;ROW($A$3),X40,0))</f>
        <v>0</v>
      </c>
      <c r="Y41" s="1">
        <f t="shared" si="27"/>
        <v>1</v>
      </c>
      <c r="Z41" s="1">
        <f>IF(_xlfn.IFNA($A41,"")="","",Daily!U41+IF(ROW()&gt;ROW($A$3),Z40,0))</f>
        <v>9</v>
      </c>
      <c r="AA41" s="1">
        <f>IF(_xlfn.IFNA($A41,"")="","",Daily!V41+IF(ROW()&gt;ROW($A$3),AA40,0))</f>
        <v>7</v>
      </c>
      <c r="AB41" s="1">
        <f>IF(_xlfn.IFNA($A41,"")="","",Daily!W41+IF(ROW()&gt;ROW($A$3),AB40,0))</f>
        <v>0</v>
      </c>
      <c r="AC41" s="1">
        <f t="shared" si="28"/>
        <v>2</v>
      </c>
      <c r="AD41" s="1">
        <f>IF(_xlfn.IFNA($A41,"")="","",Daily!X41+IF(ROW()&gt;ROW($A$3),AD40,0))</f>
        <v>2</v>
      </c>
      <c r="AE41" s="1">
        <f>IF(_xlfn.IFNA($A41,"")="","",Daily!Y41+IF(ROW()&gt;ROW($A$3),AE40,0))</f>
        <v>0</v>
      </c>
      <c r="AF41" s="1">
        <f>IF(_xlfn.IFNA($A41,"")="","",Daily!Z41+IF(ROW()&gt;ROW($A$3),AF40,0))</f>
        <v>1</v>
      </c>
      <c r="AG41" s="1">
        <f t="shared" si="29"/>
        <v>1</v>
      </c>
      <c r="AH41" s="1">
        <f>IF(_xlfn.IFNA($A41,"")="","",Daily!C41+Daily!F41+Daily!I41+Daily!O41+Daily!L41+Daily!R41+Daily!X41+Daily!U41)</f>
        <v>4</v>
      </c>
      <c r="AI41" s="1">
        <f>IF(_xlfn.IFNA($A41,"")="","",Daily!D41+Daily!G41+Daily!J41+Daily!P41+Daily!M41+Daily!S41+Daily!Y41+Daily!V41+Daily!AA41)</f>
        <v>0</v>
      </c>
      <c r="AJ41" s="1">
        <f>IF(_xlfn.IFNA($A41,"")="","",Daily!E41+Daily!H41+Daily!K41+Daily!Q41+Daily!N41+Daily!T41+Daily!Z41+Daily!W41)</f>
        <v>0</v>
      </c>
      <c r="AK41" s="1">
        <f t="shared" si="30"/>
        <v>34</v>
      </c>
      <c r="AL41" s="1">
        <f t="shared" si="31"/>
        <v>13</v>
      </c>
      <c r="AM41" s="1">
        <f t="shared" si="32"/>
        <v>3</v>
      </c>
      <c r="AN41" s="7">
        <f t="shared" si="33"/>
        <v>1</v>
      </c>
      <c r="AO41" s="1">
        <f t="shared" si="34"/>
        <v>18</v>
      </c>
      <c r="AP41" s="1">
        <f t="shared" si="35"/>
        <v>25</v>
      </c>
      <c r="AQ41" s="1">
        <f t="shared" si="36"/>
        <v>9</v>
      </c>
      <c r="AR41" s="1">
        <f t="shared" si="37"/>
        <v>1</v>
      </c>
      <c r="AS41" s="1">
        <f t="shared" si="38"/>
        <v>15</v>
      </c>
      <c r="AT41" s="10">
        <f t="shared" si="39"/>
        <v>0.1875</v>
      </c>
      <c r="AU41" s="10">
        <f t="shared" si="40"/>
        <v>0.8125</v>
      </c>
      <c r="AV41" s="10">
        <f t="shared" si="41"/>
        <v>0</v>
      </c>
      <c r="AW41" s="10">
        <f t="shared" si="42"/>
        <v>0.26470588235294118</v>
      </c>
      <c r="AX41" s="10">
        <f t="shared" si="43"/>
        <v>2.9411764705882353E-2</v>
      </c>
      <c r="AY41" s="10">
        <f t="shared" si="44"/>
        <v>0.26470588235294118</v>
      </c>
      <c r="AZ41" s="10">
        <f t="shared" si="45"/>
        <v>8.8235294117647065E-2</v>
      </c>
      <c r="BA41" s="10">
        <f t="shared" si="46"/>
        <v>2.9411764705882353E-2</v>
      </c>
      <c r="BB41" s="10">
        <f t="shared" si="47"/>
        <v>0.26470588235294118</v>
      </c>
      <c r="BC41" s="10">
        <f t="shared" si="48"/>
        <v>5.8823529411764705E-2</v>
      </c>
      <c r="BD41" s="8">
        <f t="shared" ca="1" si="49"/>
        <v>1.4285714285714286</v>
      </c>
      <c r="BE41" s="9">
        <f t="shared" ca="1" si="50"/>
        <v>10</v>
      </c>
      <c r="BF41" s="10">
        <f t="shared" si="51"/>
        <v>0.13333333333333333</v>
      </c>
      <c r="BG41" s="10">
        <f t="shared" si="52"/>
        <v>0</v>
      </c>
      <c r="BH41" s="1">
        <f t="shared" si="53"/>
        <v>5</v>
      </c>
      <c r="BI41" s="1">
        <f t="shared" si="54"/>
        <v>11</v>
      </c>
      <c r="BJ41" s="8">
        <f>IF(_xlfn.IFNA($A41,"")="","",AK41/(Configuration!$B$1/1000000))</f>
        <v>1.3404667189711523</v>
      </c>
      <c r="BK41" s="1">
        <f>IF(OR(_xlfn.IFNA($A41,"")="", ROW()&lt;=ROW($A$3),MAX(International!$C$3:$C$2000)&lt;$AK41),"",$A41-_xlfn.XLOOKUP($AK41,International!$C$3:$C$2000,International!$A$3:$A$2000,NA(),1,1))</f>
        <v>-3</v>
      </c>
      <c r="BL41" s="1">
        <f>IF(OR(_xlfn.IFNA($A41,"")="", ROW()&lt;=ROW($A$3),MAX(International!$D$3:$D$2000)&lt;$BJ41),"",$A41-_xlfn.XLOOKUP($BJ41,International!$D$3:$D$2000,International!$A$3:$A$2000,NA(),1,1))</f>
        <v>-2</v>
      </c>
      <c r="BM41" s="1">
        <f>IF(OR(_xlfn.IFNA($A41,"")="", ROW()&lt;=ROW($A$3),MAX(International!$G$3:$G$2000)&lt;$AK41),"",$A41-_xlfn.XLOOKUP($AK41,International!$G$3:$G$2000,International!$A$3:$A$2000,NA(),1,1))</f>
        <v>-6</v>
      </c>
      <c r="BN41" s="1">
        <f>IF(OR(_xlfn.IFNA($A41,"")="", ROW()&lt;=ROW($A$3),MAX(International!$H$3:$H$2000)&lt;$BJ41),"",$A41-_xlfn.XLOOKUP($BJ41,International!$H$3:$H$2000,International!$A$3:$A$2000,NA(),1,1))</f>
        <v>-2</v>
      </c>
      <c r="BO41" s="1">
        <f>IF(OR(_xlfn.IFNA($A41,"")="", ROW()&lt;=ROW($A$3),MAX(International!$K$3:$K$2000)&lt;$AK41),"",$A41-_xlfn.XLOOKUP($AK41,International!$K$3:$K$2000,International!$A$3:$A$2000,NA(),1,1))</f>
        <v>4</v>
      </c>
      <c r="BP41" s="1">
        <f>IF(OR(_xlfn.IFNA($A41,"")="", ROW()&lt;=ROW($A$3),MAX(International!$L$3:$L$2000)&lt;$BJ41),"",$A41-_xlfn.XLOOKUP($BJ41,International!$L$3:$L$2000,International!$A$3:$A$2000,NA(),1,1))</f>
        <v>2</v>
      </c>
      <c r="BQ41" s="1">
        <f>IF(OR(_xlfn.IFNA($A41,"")="", ROW()&lt;=ROW($A$3),MAX(International!$O$3:$O$2000)&lt;$AK41),"",$A41-_xlfn.XLOOKUP($AK41,International!$O$3:$O$2000,International!$A$3:$A$2000,NA(),1,1))</f>
        <v>9</v>
      </c>
      <c r="BR41" s="1">
        <f>IF(OR(_xlfn.IFNA($A41,"")="", ROW()&lt;=ROW($A$3),MAX(International!$P$3:$P$2000)&lt;$BJ41),"",$A41-_xlfn.XLOOKUP($BJ41,International!$P$3:$P$2000,International!$A$3:$A$2000,NA(),1,1))</f>
        <v>8</v>
      </c>
      <c r="BS41" s="1">
        <f>IF(OR(_xlfn.IFNA($A41,"")="", ROW()&lt;=ROW($A$3),MAX(International!$S$3:$S$2000)&lt;$AK41),"",$A41-_xlfn.XLOOKUP($AK41,International!$S$3:$S$2000,International!$A$3:$A$2000,NA(),1,1))</f>
        <v>11</v>
      </c>
      <c r="BT41" s="1">
        <f>IF(OR(_xlfn.IFNA($A41,"")="", ROW()&lt;=ROW($A$3),MAX(International!$T$3:$T$2000)&lt;$BJ41),"",$A41-_xlfn.XLOOKUP($BJ41,International!$T$3:$T$2000,International!$A$3:$A$2000,NA(),1,1))</f>
        <v>11</v>
      </c>
      <c r="BU41" s="1">
        <f>IF(OR(_xlfn.IFNA($A41,"")="", ROW()&lt;=ROW($A$3),MAX(International!$W$3:$W$2000)&lt;$AK41),"",$A41-_xlfn.XLOOKUP($AK41,International!$W$3:$W$2000,International!$A$3:$A$2000,NA(),1,1))</f>
        <v>22</v>
      </c>
      <c r="BV41" s="1">
        <f>IF(OR(_xlfn.IFNA($A41,"")="", ROW()&lt;=ROW($A$3),MAX(International!$X$3:$X$2000)&lt;$BJ41),"",$A41-_xlfn.XLOOKUP($BJ41,International!$X$3:$X$2000,International!$A$3:$A$2000,NA(),1,1))</f>
        <v>32</v>
      </c>
      <c r="BW41" s="1">
        <f>IF(OR(_xlfn.IFNA($A41,"")="", ROW()&lt;=ROW($A$3),MAX(International!$AA$3:$AA$2000)&lt;$AK41),"",$A41-_xlfn.XLOOKUP($AK41,International!$AA$3:$AA$2000,International!$A$3:$A$2000,NA(),1,1))</f>
        <v>1</v>
      </c>
      <c r="BX41" s="1">
        <f>IF(OR(_xlfn.IFNA($A41,"")="", ROW()&lt;=ROW($A$3),MAX(International!$AB$3:$AB$2000)&lt;$BJ41),"",$A41-_xlfn.XLOOKUP($BJ41,International!$AB$3:$AB$2000,International!$A$3:$A$2000,NA(),1,1))</f>
        <v>-2</v>
      </c>
      <c r="BY41" s="1">
        <f>IF(OR(_xlfn.IFNA($A41,"")="", ROW()&lt;=ROW($A$3),MAX(International!$AE$3:$AE$2000)&lt;$AK41),"",$A41-_xlfn.XLOOKUP($AK41,International!$AE$3:$AE$2000,International!$A$3:$A$2000,NA(),1,1))</f>
        <v>7</v>
      </c>
      <c r="BZ41" s="1">
        <f>IF(OR(_xlfn.IFNA($A41,"")="", ROW()&lt;=ROW($A$3),MAX(International!$AF$3:$AF$2000)&lt;$BJ41),"",$A41-_xlfn.XLOOKUP($BJ41,International!$AF$3:$AF$2000,International!$A$3:$A$2000,NA(),1,1))</f>
        <v>-6</v>
      </c>
      <c r="CA41" s="1" t="e">
        <f t="shared" si="120"/>
        <v>#N/A</v>
      </c>
      <c r="CB41" s="1" t="e">
        <f t="shared" si="100"/>
        <v>#N/A</v>
      </c>
      <c r="CC41" s="1" t="e">
        <f t="shared" si="101"/>
        <v>#N/A</v>
      </c>
      <c r="CD41" s="1" t="e">
        <f t="shared" si="102"/>
        <v>#N/A</v>
      </c>
      <c r="CE41" s="1" t="e">
        <f t="shared" si="103"/>
        <v>#N/A</v>
      </c>
      <c r="CF41" s="1" t="e">
        <f t="shared" si="104"/>
        <v>#N/A</v>
      </c>
      <c r="CG41" s="1" t="e">
        <f t="shared" si="105"/>
        <v>#N/A</v>
      </c>
      <c r="CH41" s="1" t="e">
        <f t="shared" si="106"/>
        <v>#N/A</v>
      </c>
      <c r="CI41" s="1" t="e">
        <f t="shared" si="107"/>
        <v>#N/A</v>
      </c>
      <c r="CJ41" s="1" t="e">
        <f t="shared" si="108"/>
        <v>#N/A</v>
      </c>
      <c r="CK41" s="1" t="e">
        <f t="shared" si="56"/>
        <v>#N/A</v>
      </c>
      <c r="CL41" s="1" t="e">
        <f t="shared" si="109"/>
        <v>#N/A</v>
      </c>
      <c r="CM41" s="1" t="e">
        <f>IF(OR(ISNA($A41),$AK41&lt;100),NA(),IF($CA41=0,0,FLOOR((CK41-_xlfn.XLOOKUP(_xlfn.AGGREGATE(5,6,$CA$3:$CA1992),$CA$3:$CA$2000,CK$3:CK$2000,1,1))/_xlfn.XLOOKUP($CA41,$CA$3:$CA$2000,$CA$3:$CA$2000,1,1), 1)))</f>
        <v>#N/A</v>
      </c>
      <c r="CN41" s="1" t="e">
        <f t="shared" si="57"/>
        <v>#N/A</v>
      </c>
      <c r="CO41" s="1" t="e" cm="1">
        <f t="array" ref="CO41">IFERROR(IF(OR(ISNA($A41),$AK41&lt;100,INDEX(International!C$3:C$2000,_xlfn.XMATCH(100,International!C$3:C$2000,1,1)+$CA41)=""),NA(),INDEX(International!C$3:C$2000,_xlfn.XMATCH(100,International!C$3:C$2000,1,1)+$CA41)), NA())</f>
        <v>#N/A</v>
      </c>
      <c r="CP41" s="1" t="e">
        <f t="shared" si="110"/>
        <v>#N/A</v>
      </c>
      <c r="CQ41" s="1" t="e">
        <f>IF(OR(ISNA($A41),$AK41&lt;100),NA(),IF($CA41=0,0,FLOOR((CO41-_xlfn.XLOOKUP(_xlfn.AGGREGATE(5,6,$CA$3:$CA1992),$CA$3:$CA$2000,CO$3:CO$2000,1,1))/_xlfn.XLOOKUP($CA41,$CA$3:$CA$2000,$CA$3:$CA$2000,1,1), 1)))</f>
        <v>#N/A</v>
      </c>
      <c r="CR41" s="1" t="e">
        <f t="shared" si="58"/>
        <v>#N/A</v>
      </c>
      <c r="CS41" s="1" t="e" cm="1">
        <f t="array" ref="CS41">IFERROR(IF(OR(ISNA($A41),$AK41&lt;100,INDEX(International!G$3:G$2000,_xlfn.XMATCH(100,International!G$3:G$2000,1,1)+$CA41)=""),NA(),INDEX(International!G$3:G$2000,_xlfn.XMATCH(100,International!G$3:G$2000,1,1)+$CA41)), NA())</f>
        <v>#N/A</v>
      </c>
      <c r="CT41" s="1" t="e">
        <f t="shared" si="111"/>
        <v>#N/A</v>
      </c>
      <c r="CU41" s="1" t="e">
        <f>IF(OR(ISNA($A41),$AK41&lt;100),NA(),IF($CA41=0,0,FLOOR((CS41-_xlfn.XLOOKUP(_xlfn.AGGREGATE(5,6,$CA$3:$CA1992),$CA$3:$CA$2000,CS$3:CS$2000,1,1))/_xlfn.XLOOKUP($CA41,$CA$3:$CA$2000,$CA$3:$CA$2000,1,1), 1)))</f>
        <v>#N/A</v>
      </c>
      <c r="CV41" s="1" t="e">
        <f t="shared" si="59"/>
        <v>#N/A</v>
      </c>
      <c r="CW41" s="1" t="e" cm="1">
        <f t="array" ref="CW41">IFERROR(IF(OR(ISNA($A41),$AK41&lt;100,INDEX(International!K$3:K$2000,_xlfn.XMATCH(100,International!K$3:K$2000,1,1)+$CA41)=""),NA(),INDEX(International!K$3:K$2000,_xlfn.XMATCH(100,International!K$3:K$2000,1,1)+$CA41)), NA())</f>
        <v>#N/A</v>
      </c>
      <c r="CX41" s="1" t="e">
        <f t="shared" si="112"/>
        <v>#N/A</v>
      </c>
      <c r="CY41" s="1" t="e">
        <f>IF(OR(ISNA($A41),$AK41&lt;100),NA(),IF($CA41=0,0,FLOOR((CW41-_xlfn.XLOOKUP(_xlfn.AGGREGATE(5,6,$CA$3:$CA1992),$CA$3:$CA$2000,CW$3:CW$2000,1,1))/_xlfn.XLOOKUP($CA41,$CA$3:$CA$2000,$CA$3:$CA$2000,1,1), 1)))</f>
        <v>#N/A</v>
      </c>
      <c r="CZ41" s="1" t="e">
        <f t="shared" si="60"/>
        <v>#N/A</v>
      </c>
      <c r="DA41" s="1" t="e" cm="1">
        <f t="array" ref="DA41">IFERROR(IF(OR(ISNA($A41),$AK41&lt;100,INDEX(International!O$3:O$2000,_xlfn.XMATCH(100,International!O$3:O$2000,1,1)+$CA41)=""),NA(),INDEX(International!O$3:O$2000,_xlfn.XMATCH(100,International!O$3:O$2000,1,1)+$CA41)), NA())</f>
        <v>#N/A</v>
      </c>
      <c r="DB41" s="1" t="e">
        <f t="shared" si="113"/>
        <v>#N/A</v>
      </c>
      <c r="DC41" s="1" t="e">
        <f>IF(OR(ISNA($A41),$AK41&lt;100),NA(),IF($CA41=0,0,FLOOR((DA41-_xlfn.XLOOKUP(_xlfn.AGGREGATE(5,6,$CA$3:$CA1992),$CA$3:$CA$2000,DA$3:DA$2000,1,1))/_xlfn.XLOOKUP($CA41,$CA$3:$CA$2000,$CA$3:$CA$2000,1,1), 1)))</f>
        <v>#N/A</v>
      </c>
      <c r="DD41" s="1" t="e">
        <f t="shared" si="61"/>
        <v>#N/A</v>
      </c>
      <c r="DE41" s="1" t="e" cm="1">
        <f t="array" ref="DE41">IFERROR(IF(OR(ISNA($A41),$AK41&lt;100,INDEX(International!S$3:S$2000,_xlfn.XMATCH(100,International!S$3:S$2000,1,1)+$CA41)=""),NA(),INDEX(International!S$3:S$2000,_xlfn.XMATCH(100,International!S$3:S$2000,1,1)+$CA41)), NA())</f>
        <v>#N/A</v>
      </c>
      <c r="DF41" s="1" t="e">
        <f t="shared" si="114"/>
        <v>#N/A</v>
      </c>
      <c r="DG41" s="1" t="e">
        <f>IF(OR(ISNA($A41),$AK41&lt;100),NA(),IF($CA41=0,0,FLOOR((DE41-_xlfn.XLOOKUP(_xlfn.AGGREGATE(5,6,$CA$3:$CA1992),$CA$3:$CA$2000,DE$3:DE$2000,1,1))/_xlfn.XLOOKUP($CA41,$CA$3:$CA$2000,$CA$3:$CA$2000,1,1), 1)))</f>
        <v>#N/A</v>
      </c>
      <c r="DH41" s="1" t="e">
        <f t="shared" si="62"/>
        <v>#N/A</v>
      </c>
      <c r="DI41" s="1" t="e" cm="1">
        <f t="array" ref="DI41">IFERROR(IF(OR(ISNA($A41),$AK41&lt;100,INDEX(International!W$3:W$2000,_xlfn.XMATCH(100,International!W$3:W$2000,1,1)+$CA41)=""),NA(),INDEX(International!W$3:W$2000,_xlfn.XMATCH(100,International!W$3:W$2000,1,1)+$CA41)), NA())</f>
        <v>#N/A</v>
      </c>
      <c r="DJ41" s="1" t="e">
        <f t="shared" si="115"/>
        <v>#N/A</v>
      </c>
      <c r="DK41" s="1" t="e">
        <f>IF(OR(ISNA($A41),$AK41&lt;100),NA(),IF($CA41=0,0,FLOOR((DI41-_xlfn.XLOOKUP(_xlfn.AGGREGATE(5,6,$CA$3:$CA1992),$CA$3:$CA$2000,DI$3:DI$2000,1,1))/_xlfn.XLOOKUP($CA41,$CA$3:$CA$2000,$CA$3:$CA$2000,1,1), 1)))</f>
        <v>#N/A</v>
      </c>
      <c r="DL41" s="1" t="e">
        <f t="shared" si="63"/>
        <v>#N/A</v>
      </c>
      <c r="DM41" s="1" t="e" cm="1">
        <f t="array" ref="DM41">IFERROR(IF(OR(ISNA($A41),$AK41&lt;100,INDEX(International!AA$3:AA$2000,_xlfn.XMATCH(100,International!AA$3:AA$2000,1,1)+$CA41)=""),NA(),INDEX(International!AA$3:AA$2000,_xlfn.XMATCH(100,International!AA$3:AA$2000,1,1)+$CA41)), NA())</f>
        <v>#N/A</v>
      </c>
      <c r="DN41" s="1" t="e">
        <f t="shared" si="116"/>
        <v>#N/A</v>
      </c>
      <c r="DO41" s="1" t="e">
        <f>IF(OR(ISNA($A41),$AK41&lt;100),NA(),IF($CA41=0,0,FLOOR((DM41-_xlfn.XLOOKUP(_xlfn.AGGREGATE(5,6,$CA$3:$CA1992),$CA$3:$CA$2000,DM$3:DM$2000,1,1))/_xlfn.XLOOKUP($CA41,$CA$3:$CA$2000,$CA$3:$CA$2000,1,1), 1)))</f>
        <v>#N/A</v>
      </c>
      <c r="DP41" s="1" t="e">
        <f t="shared" si="64"/>
        <v>#N/A</v>
      </c>
      <c r="DQ41" s="1" t="e" cm="1">
        <f t="array" ref="DQ41">IFERROR(IF(OR(ISNA($A41),$AK41&lt;100,INDEX(International!AE$3:AE$2000,_xlfn.XMATCH(100,International!AE$3:AE$2000,1,1)+$CA41)=""),NA(),INDEX(International!AE$3:AE$2000,_xlfn.XMATCH(100,International!AE$3:AE$2000,1,1)+$CA41)), NA())</f>
        <v>#N/A</v>
      </c>
      <c r="DR41" s="1" t="e">
        <f t="shared" si="117"/>
        <v>#N/A</v>
      </c>
      <c r="DS41" s="1" t="e">
        <f>IF(OR(ISNA($A41),$AK41&lt;100),NA(),IF($CA41=0,0,FLOOR((DQ41-_xlfn.XLOOKUP(_xlfn.AGGREGATE(5,6,$CA$3:$CA1992),$CA$3:$CA$2000,DQ$3:DQ$2000,1,1))/_xlfn.XLOOKUP($CA41,$CA$3:$CA$2000,$CA$3:$CA$2000,1,1), 1)))</f>
        <v>#N/A</v>
      </c>
      <c r="DT41" s="1" t="e">
        <f t="shared" si="65"/>
        <v>#N/A</v>
      </c>
      <c r="DU41" s="1">
        <f t="shared" si="118"/>
        <v>38</v>
      </c>
      <c r="DV41" s="1" cm="1">
        <f t="array" ref="DV41">IFERROR(IF(ISNA($A41),NA(),INDEX(B$3:B$2000,_xlfn.XMATCH(Configuration!$B$12,B$3:B$2000,1,1)+ROW()-ROW($A$3))-0), NA())</f>
        <v>107</v>
      </c>
      <c r="DW41" s="1" cm="1">
        <f t="array" ref="DW41">IFERROR(IF(ISNA($A41),NA(),INDEX(F$3:F$2000,_xlfn.XMATCH(Configuration!$B$12,F$3:F$2000,1,1)+ROW()-ROW($A$3))-0), NA())</f>
        <v>2969</v>
      </c>
      <c r="DX41" s="1" t="e" cm="1">
        <f t="array" ref="DX41">IFERROR(IF(ISNA($A41),NA(),INDEX(J$3:J$2000,_xlfn.XMATCH(Configuration!$B$12,J$3:J$2000,1,1)+ROW()-ROW($A$3))-0), NA())</f>
        <v>#N/A</v>
      </c>
      <c r="DY41" s="1" cm="1">
        <f t="array" ref="DY41">IFERROR(IF(ISNA($A41),NA(),INDEX(N$3:N$2000,_xlfn.XMATCH(Configuration!$B$12,N$3:N$2000,1,1)+ROW()-ROW($A$3))-0), NA())</f>
        <v>1030</v>
      </c>
      <c r="DZ41" s="1" cm="1">
        <f t="array" ref="DZ41">IFERROR(IF(ISNA($A41),NA(),INDEX(R$3:R$2000,_xlfn.XMATCH(Configuration!$B$12,R$3:R$2000,1,1)+ROW()-ROW($A$3))-0), NA())</f>
        <v>438</v>
      </c>
      <c r="EA41" s="1" cm="1">
        <f t="array" ref="EA41">IFERROR(IF(ISNA($A41),NA(),INDEX(V$3:V$2000,_xlfn.XMATCH(Configuration!$B$12,V$3:V$2000,1,1)+ROW()-ROW($A$3))-0), NA())</f>
        <v>226</v>
      </c>
      <c r="EB41" s="1" cm="1">
        <f t="array" ref="EB41">IFERROR(IF(ISNA($A41),NA(),INDEX(Z$3:Z$2000,_xlfn.XMATCH(Configuration!$B$12,Z$3:Z$2000,1,1)+ROW()-ROW($A$3))-0), NA())</f>
        <v>1346</v>
      </c>
      <c r="EC41" s="1" cm="1">
        <f t="array" ref="EC41">IFERROR(IF(ISNA($A41),NA(),INDEX(AD$3:AD$2000,_xlfn.XMATCH(Configuration!$B$12,AD$3:AD$2000,1,1)+ROW()-ROW($A$3))-0), NA())</f>
        <v>551</v>
      </c>
      <c r="ED41" s="1">
        <f t="shared" si="119"/>
        <v>38</v>
      </c>
      <c r="EE41" s="1" t="e">
        <f t="shared" ca="1" si="66"/>
        <v>#N/A</v>
      </c>
      <c r="EF41" s="1" t="e">
        <f t="shared" ca="1" si="67"/>
        <v>#N/A</v>
      </c>
      <c r="EG41" s="1">
        <f t="shared" ca="1" si="68"/>
        <v>650198</v>
      </c>
      <c r="EH41" s="1">
        <f t="shared" ca="1" si="69"/>
        <v>72406</v>
      </c>
      <c r="EI41" s="1">
        <f t="shared" ca="1" si="70"/>
        <v>19400</v>
      </c>
      <c r="EJ41" s="1">
        <f t="shared" ca="1" si="71"/>
        <v>8062</v>
      </c>
      <c r="EK41" s="1">
        <f t="shared" ca="1" si="72"/>
        <v>4306</v>
      </c>
      <c r="EL41" s="1" cm="1">
        <f t="array" aca="1" ref="EL41" ca="1">IFERROR(IF(ISNA($ED41),NA(),IF(FLOOR((2^(($ED41+LOOKUP(2, 1/(ISNA(EP$3:EP$2000)+ISBLANK(EP$3:EP$300)-1),EP$3:EP$2000)*LOG(100)/LOG(2))/LOOKUP(2, 1/(ISNA(EP$3:EP$2000)+ISBLANK(EP$3:EP$300)-1),EP$3:EP$2000))),2)&gt;_xlfn.AGGREGATE(4,6,$EN$3:$GC$2000)+2000,NA(),FLOOR((2^(($ED41+LOOKUP(2, 1/(ISNA(EP$3:EP$2000)+ISBLANK(EP$3:EP$300)-1),EP$3:EP$2000)*LOG(100)/LOG(2))/LOOKUP(2, 1/(ISNA(EP$3:EP$2000)+ISBLANK(EP$3:EP$300)-1),EP$3:EP$2000))),2))),NA())</f>
        <v>780</v>
      </c>
      <c r="EM41" s="1" cm="1">
        <f t="array" ref="EM41">IF(ISNA($ED41),NA(),FLOOR(EN$3+(LOOKUP(2, 1/(ISNA(EN$3:EN$2000)+ISBLANK(EN$3:EN$300)-1),EN$3:EN$2000)-EN$3)/LOOKUP(2, 1/(ISNA(EN$3:EN$2000)+ISBLANK(EN$3:EN$300)-1),ED$3:ED$2000)*ED41, 1))</f>
        <v>3500</v>
      </c>
      <c r="EN41" s="1" cm="1">
        <f t="array" ref="EN41">IFERROR(IF(ISNA($A41),NA(),INDEX(AK$3:AK$2000,_xlfn.XMATCH(100,AK$3:AK$2000,1,1)+ROW()-ROW($A$3))-0), NA())</f>
        <v>6526</v>
      </c>
      <c r="EO41" s="1" cm="1">
        <f t="array" aca="1" ref="EO41" ca="1">IFERROR(IF(ISNA($A41),NA(),INDEX(BD$3:BD$2000,_xlfn.XMATCH(100,AK$3:AK$2000,1,1)+ROW()-ROW($A$3))-0), NA())</f>
        <v>44.428571428571431</v>
      </c>
      <c r="EP41" s="1">
        <f t="shared" si="73"/>
        <v>6.3037821666814065</v>
      </c>
      <c r="EQ41" s="1">
        <f t="shared" si="74"/>
        <v>168</v>
      </c>
      <c r="ER41" s="1">
        <f t="shared" si="75"/>
        <v>95.897232314600657</v>
      </c>
      <c r="ES41" s="1" cm="1">
        <f t="array" ref="ES41">IFERROR(IF(OR(ISNA($A41),INDEX(International!C$3:C$2000,_xlfn.XMATCH(100,International!C$3:C$2000,1,1)+ROW()-ROW($A$3))=""),NA(),INDEX(International!C$3:C$2000,_xlfn.XMATCH(100,International!C$3:C$2000,1,1)+ROW()-ROW($A$3))), NA())</f>
        <v>30589</v>
      </c>
      <c r="ET41" s="1" cm="1">
        <f t="array" aca="1" ref="ET41" ca="1">IFERROR(IF(ISNA($A41),NA(),INDEX(International!E$3:E$2000,_xlfn.XMATCH(100,International!C$3:C$2000,1,1)+ROW()-ROW($A$3))-0), NA())</f>
        <v>1396.4285714285713</v>
      </c>
      <c r="EU41" s="1">
        <f t="shared" si="76"/>
        <v>4.6022286880396441</v>
      </c>
      <c r="EV41" s="1">
        <f t="shared" si="77"/>
        <v>802</v>
      </c>
      <c r="EW41" s="1">
        <f t="shared" si="78"/>
        <v>22.159771580189254</v>
      </c>
      <c r="EX41" s="1" cm="1">
        <f t="array" ref="EX41">IFERROR(IF(OR(ISNA($A41),INDEX(International!G$3:G$2000,_xlfn.XMATCH(100,International!G$3:G$2000,1,1)+ROW()-ROW($A$3))=""),NA(),INDEX(International!G$3:G$2000,_xlfn.XMATCH(100,International!G$3:G$2000,1,1)+ROW()-ROW($A$3))-0), NA())</f>
        <v>7073</v>
      </c>
      <c r="EY41" s="1" cm="1">
        <f t="array" aca="1" ref="EY41" ca="1">IFERROR(IF(ISNA($A41),NA(),INDEX(International!I$3:I$2000,_xlfn.XMATCH(100,International!G$3:G$2000,1,1)+ROW()-ROW($A$3))-0), NA())</f>
        <v>179.14285714285714</v>
      </c>
      <c r="EZ41" s="1">
        <f t="shared" si="79"/>
        <v>6.1846438209852304</v>
      </c>
      <c r="FA41" s="1">
        <f t="shared" si="80"/>
        <v>179</v>
      </c>
      <c r="FB41" s="1">
        <f t="shared" si="81"/>
        <v>24.923108681046209</v>
      </c>
      <c r="FC41" s="1" cm="1">
        <f t="array" ref="FC41">IFERROR(IF(OR(ISNA($A41),INDEX(International!K$3:K$2000,_xlfn.XMATCH(100,International!K$3:K$2000,1,1)+ROW()-ROW($A$3))=""),NA(),INDEX(International!K$3:K$2000,_xlfn.XMATCH(100,International!K$3:K$2000,1,1)+ROW()-ROW($A$3))), NA())</f>
        <v>78167</v>
      </c>
      <c r="FD41" s="1" cm="1">
        <f t="array" aca="1" ref="FD41" ca="1">IFERROR(IF(ISNA($A41),NA(),INDEX(International!M$3:M$2000,_xlfn.XMATCH(100,International!K$3:K$2000,1,1)+ROW()-ROW($A$3))-0), NA())</f>
        <v>3719.8571428571427</v>
      </c>
      <c r="FE41" s="1">
        <f t="shared" si="82"/>
        <v>3.9540432545240884</v>
      </c>
      <c r="FF41" s="1">
        <f t="shared" si="83"/>
        <v>2054</v>
      </c>
      <c r="FG41" s="1">
        <f t="shared" si="84"/>
        <v>13.995610975204581</v>
      </c>
      <c r="FH41" s="1" cm="1">
        <f t="array" ref="FH41">IFERROR(IF(OR(ISNA($A41),INDEX(International!O$3:O$2000,_xlfn.XMATCH(100,International!O$3:O$2000,1,1)+ROW()-ROW($A$3))=""),NA(),INDEX(International!O$3:O$2000,_xlfn.XMATCH(100,International!O$3:O$2000,1,1)+ROW()-ROW($A$3))-0), NA())</f>
        <v>110574</v>
      </c>
      <c r="FI41" s="1" cm="1">
        <f t="array" aca="1" ref="FI41" ca="1">IFERROR(IF(ISNA($A41),NA(),INDEX(International!Q$3:Q$2000,_xlfn.XMATCH(100,International!O$3:O$2000,1,1)+ROW()-ROW($A$3))-0), NA())</f>
        <v>5169.7142857142853</v>
      </c>
      <c r="FJ41" s="1">
        <f t="shared" si="85"/>
        <v>3.7583587085895851</v>
      </c>
      <c r="FK41" s="1">
        <f t="shared" si="86"/>
        <v>2905</v>
      </c>
      <c r="FL41" s="1">
        <f t="shared" si="87"/>
        <v>15.67848811419948</v>
      </c>
      <c r="FM41" s="1" cm="1">
        <f t="array" ref="FM41">IFERROR(IF(OR(ISNA($A41),INDEX(International!S$3:S$2000,_xlfn.XMATCH(100,International!S$3:S$2000,1,1)+ROW()-ROW($A$3))=""),NA(),INDEX(International!S$3:S$2000,_xlfn.XMATCH(100,International!S$3:S$2000,1,1)+ROW()-ROW($A$3))-0), NA())</f>
        <v>9583</v>
      </c>
      <c r="FN41" s="1" cm="1">
        <f t="array" aca="1" ref="FN41" ca="1">IFERROR(IF(ISNA($A41),NA(),INDEX(International!U$3:U$2000,_xlfn.XMATCH(100,International!S$3:S$2000,1,1)+ROW()-ROW($A$3))-0), NA())</f>
        <v>88.857142857142861</v>
      </c>
      <c r="FO41" s="1">
        <f t="shared" si="88"/>
        <v>5.7729655534709652</v>
      </c>
      <c r="FP41" s="1">
        <f t="shared" si="89"/>
        <v>249</v>
      </c>
      <c r="FQ41" s="1">
        <f t="shared" si="90"/>
        <v>62.91402270176085</v>
      </c>
      <c r="FR41" s="1" cm="1">
        <f t="array" ref="FR41">IFERROR(IF(OR(ISNA($A41),INDEX(International!W$3:W$2000,_xlfn.XMATCH(100,International!W$3:W$2000,1,1)+ROW()-ROW($A$3))=""),NA(),INDEX(International!W$3:W$2000,_xlfn.XMATCH(100,International!W$3:W$2000,1,1)+ROW()-ROW($A$3))-0), NA())</f>
        <v>1481</v>
      </c>
      <c r="FS41" s="1" cm="1">
        <f t="array" aca="1" ref="FS41" ca="1">IFERROR(IF(ISNA($A41),NA(),INDEX(International!Y$3:Y$2000,_xlfn.XMATCH(100,International!W$3:W$2000,1,1)+ROW()-ROW($A$3))-0), NA())</f>
        <v>79.285714285714292</v>
      </c>
      <c r="FT41" s="1">
        <f t="shared" si="91"/>
        <v>9.7724064767039973</v>
      </c>
      <c r="FU41" s="1">
        <f t="shared" si="92"/>
        <v>36</v>
      </c>
      <c r="FV41" s="1">
        <f t="shared" si="93"/>
        <v>9.3335803132310726</v>
      </c>
      <c r="FW41" s="1" cm="1">
        <f t="array" ref="FW41">IFERROR(IF(OR(ISNA($A41),INDEX(International!AA$3:AA$2000,_xlfn.XMATCH(100,International!AA$3:AA$2000,1,1)+ROW()-ROW($A$3))=""),NA(),INDEX(International!AA$3:AA$2000,_xlfn.XMATCH(100,International!AA$3:AA$2000,1,1)+ROW()-ROW($A$3))-0), NA())</f>
        <v>84279</v>
      </c>
      <c r="FX41" s="1" cm="1">
        <f t="array" aca="1" ref="FX41" ca="1">IFERROR(IF(ISNA($A41),NA(),INDEX(International!AC$3:AC$2000,_xlfn.XMATCH(100,International!AA$3:AA$2000,1,1)+ROW()-ROW($A$3))-0), NA())</f>
        <v>5210.4285714285716</v>
      </c>
      <c r="FY41" s="1">
        <f t="shared" si="94"/>
        <v>3.9098554486258763</v>
      </c>
      <c r="FZ41" s="1">
        <f t="shared" si="95"/>
        <v>2214</v>
      </c>
      <c r="GA41" s="1">
        <f t="shared" si="96"/>
        <v>10.696913555148296</v>
      </c>
      <c r="GB41" s="1" cm="1">
        <f t="array" ref="GB41">IFERROR(IF(OR(ISNA($A41),INDEX(International!AE$3:AE$2000,_xlfn.XMATCH(100,International!AE$3:AE$2000,1,1)+ROW()-ROW($A$3))=""),NA(),INDEX(International!AE$3:AE$2000,_xlfn.XMATCH(100,International!AE$3:AE$2000,1,1)+ROW()-ROW($A$3))-0), NA())</f>
        <v>496846</v>
      </c>
      <c r="GC41" s="1" cm="1">
        <f t="array" aca="1" ref="GC41" ca="1">IFERROR(IF(ISNA($A41),NA(),INDEX(International!AG$3:AG$2000,_xlfn.XMATCH(100,International!AE$3:AE$2000,1,1)+ROW()-ROW($A$3))-0), NA())</f>
        <v>31578.285714285714</v>
      </c>
      <c r="GD41" s="1">
        <f t="shared" si="97"/>
        <v>3.0948196458791624</v>
      </c>
      <c r="GE41" s="1">
        <f t="shared" si="98"/>
        <v>13071</v>
      </c>
      <c r="GF41" s="1">
        <f t="shared" si="99"/>
        <v>9.9237859628714347</v>
      </c>
    </row>
    <row r="42" spans="1:188" x14ac:dyDescent="0.2">
      <c r="A42" s="4">
        <f>IF(OR(Daily!$A42="",Daily!$B42="*"),NA(),Daily!A42)</f>
        <v>43893</v>
      </c>
      <c r="B42" s="1">
        <f>IF(_xlfn.IFNA($A42,"")="","",Daily!C42+IF(ROW()&gt;ROW($A$3),B41,0))</f>
        <v>0</v>
      </c>
      <c r="C42" s="1">
        <f>IF(_xlfn.IFNA($A42,"")="","",Daily!D42+IF(ROW()&gt;ROW($A$3),C41,0))</f>
        <v>0</v>
      </c>
      <c r="D42" s="1">
        <f>IF(_xlfn.IFNA($A42,"")="","",Daily!E42+IF(ROW()&gt;ROW($A$3),D41,0))</f>
        <v>0</v>
      </c>
      <c r="E42" s="1">
        <f t="shared" si="22"/>
        <v>0</v>
      </c>
      <c r="F42" s="1">
        <f>IF(_xlfn.IFNA($A42,"")="","",Daily!F42+IF(ROW()&gt;ROW($A$3),F41,0))</f>
        <v>15</v>
      </c>
      <c r="G42" s="1">
        <f>IF(_xlfn.IFNA($A42,"")="","",Daily!G42+IF(ROW()&gt;ROW($A$3),G41,0))</f>
        <v>4</v>
      </c>
      <c r="H42" s="1">
        <f>IF(_xlfn.IFNA($A42,"")="","",Daily!H42+IF(ROW()&gt;ROW($A$3),H41,0))</f>
        <v>2</v>
      </c>
      <c r="I42" s="1">
        <f t="shared" si="23"/>
        <v>9</v>
      </c>
      <c r="J42" s="1">
        <f>IF(_xlfn.IFNA($A42,"")="","",Daily!I42+IF(ROW()&gt;ROW($A$3),J41,0))</f>
        <v>1</v>
      </c>
      <c r="K42" s="1">
        <f>IF(_xlfn.IFNA($A42,"")="","",Daily!J42+IF(ROW()&gt;ROW($A$3),K41,0))</f>
        <v>0</v>
      </c>
      <c r="L42" s="1">
        <f>IF(_xlfn.IFNA($A42,"")="","",Daily!K42+IF(ROW()&gt;ROW($A$3),L41,0))</f>
        <v>0</v>
      </c>
      <c r="M42" s="1">
        <f t="shared" si="24"/>
        <v>1</v>
      </c>
      <c r="N42" s="1">
        <f>IF(_xlfn.IFNA($A42,"")="","",Daily!L42+IF(ROW()&gt;ROW($A$3),N41,0))</f>
        <v>10</v>
      </c>
      <c r="O42" s="1">
        <f>IF(_xlfn.IFNA($A42,"")="","",Daily!M42+IF(ROW()&gt;ROW($A$3),O41,0))</f>
        <v>8</v>
      </c>
      <c r="P42" s="1">
        <f>IF(_xlfn.IFNA($A42,"")="","",Daily!N42+IF(ROW()&gt;ROW($A$3),P41,0))</f>
        <v>0</v>
      </c>
      <c r="Q42" s="1">
        <f t="shared" si="25"/>
        <v>2</v>
      </c>
      <c r="R42" s="1">
        <f>IF(_xlfn.IFNA($A42,"")="","",Daily!O42+IF(ROW()&gt;ROW($A$3),R41,0))</f>
        <v>3</v>
      </c>
      <c r="S42" s="1">
        <f>IF(_xlfn.IFNA($A42,"")="","",Daily!P42+IF(ROW()&gt;ROW($A$3),S41,0))</f>
        <v>3</v>
      </c>
      <c r="T42" s="1">
        <f>IF(_xlfn.IFNA($A42,"")="","",Daily!Q42+IF(ROW()&gt;ROW($A$3),T41,0))</f>
        <v>0</v>
      </c>
      <c r="U42" s="1">
        <f t="shared" si="26"/>
        <v>0</v>
      </c>
      <c r="V42" s="1">
        <f>IF(_xlfn.IFNA($A42,"")="","",Daily!R42+IF(ROW()&gt;ROW($A$3),V41,0))</f>
        <v>1</v>
      </c>
      <c r="W42" s="1">
        <f>IF(_xlfn.IFNA($A42,"")="","",Daily!S42+IF(ROW()&gt;ROW($A$3),W41,0))</f>
        <v>0</v>
      </c>
      <c r="X42" s="1">
        <f>IF(_xlfn.IFNA($A42,"")="","",Daily!T42+IF(ROW()&gt;ROW($A$3),X41,0))</f>
        <v>0</v>
      </c>
      <c r="Y42" s="1">
        <f t="shared" si="27"/>
        <v>1</v>
      </c>
      <c r="Z42" s="1">
        <f>IF(_xlfn.IFNA($A42,"")="","",Daily!U42+IF(ROW()&gt;ROW($A$3),Z41,0))</f>
        <v>10</v>
      </c>
      <c r="AA42" s="1">
        <f>IF(_xlfn.IFNA($A42,"")="","",Daily!V42+IF(ROW()&gt;ROW($A$3),AA41,0))</f>
        <v>7</v>
      </c>
      <c r="AB42" s="1">
        <f>IF(_xlfn.IFNA($A42,"")="","",Daily!W42+IF(ROW()&gt;ROW($A$3),AB41,0))</f>
        <v>0</v>
      </c>
      <c r="AC42" s="1">
        <f t="shared" si="28"/>
        <v>3</v>
      </c>
      <c r="AD42" s="1">
        <f>IF(_xlfn.IFNA($A42,"")="","",Daily!X42+IF(ROW()&gt;ROW($A$3),AD41,0))</f>
        <v>2</v>
      </c>
      <c r="AE42" s="1">
        <f>IF(_xlfn.IFNA($A42,"")="","",Daily!Y42+IF(ROW()&gt;ROW($A$3),AE41,0))</f>
        <v>0</v>
      </c>
      <c r="AF42" s="1">
        <f>IF(_xlfn.IFNA($A42,"")="","",Daily!Z42+IF(ROW()&gt;ROW($A$3),AF41,0))</f>
        <v>1</v>
      </c>
      <c r="AG42" s="1">
        <f t="shared" si="29"/>
        <v>1</v>
      </c>
      <c r="AH42" s="1">
        <f>IF(_xlfn.IFNA($A42,"")="","",Daily!C42+Daily!F42+Daily!I42+Daily!O42+Daily!L42+Daily!R42+Daily!X42+Daily!U42)</f>
        <v>8</v>
      </c>
      <c r="AI42" s="1">
        <f>IF(_xlfn.IFNA($A42,"")="","",Daily!D42+Daily!G42+Daily!J42+Daily!P42+Daily!M42+Daily!S42+Daily!Y42+Daily!V42+Daily!AA42)</f>
        <v>9</v>
      </c>
      <c r="AJ42" s="1">
        <f>IF(_xlfn.IFNA($A42,"")="","",Daily!E42+Daily!H42+Daily!K42+Daily!Q42+Daily!N42+Daily!T42+Daily!Z42+Daily!W42)</f>
        <v>0</v>
      </c>
      <c r="AK42" s="1">
        <f t="shared" si="30"/>
        <v>42</v>
      </c>
      <c r="AL42" s="1">
        <f t="shared" si="31"/>
        <v>22</v>
      </c>
      <c r="AM42" s="1">
        <f t="shared" si="32"/>
        <v>3</v>
      </c>
      <c r="AN42" s="7">
        <f t="shared" si="33"/>
        <v>2</v>
      </c>
      <c r="AO42" s="1">
        <f t="shared" si="34"/>
        <v>17</v>
      </c>
      <c r="AP42" s="1">
        <f t="shared" si="35"/>
        <v>27</v>
      </c>
      <c r="AQ42" s="1">
        <f t="shared" si="36"/>
        <v>18</v>
      </c>
      <c r="AR42" s="1">
        <f t="shared" si="37"/>
        <v>1</v>
      </c>
      <c r="AS42" s="1">
        <f t="shared" si="38"/>
        <v>8</v>
      </c>
      <c r="AT42" s="10">
        <f t="shared" si="39"/>
        <v>0.12</v>
      </c>
      <c r="AU42" s="10">
        <f t="shared" si="40"/>
        <v>0.88</v>
      </c>
      <c r="AV42" s="10">
        <f t="shared" si="41"/>
        <v>0</v>
      </c>
      <c r="AW42" s="10">
        <f t="shared" si="42"/>
        <v>0.35714285714285715</v>
      </c>
      <c r="AX42" s="10">
        <f t="shared" si="43"/>
        <v>2.3809523809523808E-2</v>
      </c>
      <c r="AY42" s="10">
        <f t="shared" si="44"/>
        <v>0.23809523809523808</v>
      </c>
      <c r="AZ42" s="10">
        <f t="shared" si="45"/>
        <v>7.1428571428571425E-2</v>
      </c>
      <c r="BA42" s="10">
        <f t="shared" si="46"/>
        <v>2.3809523809523808E-2</v>
      </c>
      <c r="BB42" s="10">
        <f t="shared" si="47"/>
        <v>0.23809523809523808</v>
      </c>
      <c r="BC42" s="10">
        <f t="shared" si="48"/>
        <v>4.7619047619047616E-2</v>
      </c>
      <c r="BD42" s="8">
        <f t="shared" ca="1" si="49"/>
        <v>2.5714285714285716</v>
      </c>
      <c r="BE42" s="9">
        <f t="shared" ca="1" si="50"/>
        <v>18</v>
      </c>
      <c r="BF42" s="10">
        <f t="shared" si="51"/>
        <v>0.23529411764705882</v>
      </c>
      <c r="BG42" s="10">
        <f t="shared" si="52"/>
        <v>1</v>
      </c>
      <c r="BH42" s="1">
        <f t="shared" si="53"/>
        <v>6</v>
      </c>
      <c r="BI42" s="1">
        <f t="shared" si="54"/>
        <v>11</v>
      </c>
      <c r="BJ42" s="8">
        <f>IF(_xlfn.IFNA($A42,"")="","",AK42/(Configuration!$B$1/1000000))</f>
        <v>1.6558706528467175</v>
      </c>
      <c r="BK42" s="1">
        <f>IF(OR(_xlfn.IFNA($A42,"")="", ROW()&lt;=ROW($A$3),MAX(International!$C$3:$C$2000)&lt;$AK42),"",$A42-_xlfn.XLOOKUP($AK42,International!$C$3:$C$2000,International!$A$3:$A$2000,NA(),1,1))</f>
        <v>-2</v>
      </c>
      <c r="BL42" s="1">
        <f>IF(OR(_xlfn.IFNA($A42,"")="", ROW()&lt;=ROW($A$3),MAX(International!$D$3:$D$2000)&lt;$BJ42),"",$A42-_xlfn.XLOOKUP($BJ42,International!$D$3:$D$2000,International!$A$3:$A$2000,NA(),1,1))</f>
        <v>-1</v>
      </c>
      <c r="BM42" s="1">
        <f>IF(OR(_xlfn.IFNA($A42,"")="", ROW()&lt;=ROW($A$3),MAX(International!$G$3:$G$2000)&lt;$AK42),"",$A42-_xlfn.XLOOKUP($AK42,International!$G$3:$G$2000,International!$A$3:$A$2000,NA(),1,1))</f>
        <v>-6</v>
      </c>
      <c r="BN42" s="1">
        <f>IF(OR(_xlfn.IFNA($A42,"")="", ROW()&lt;=ROW($A$3),MAX(International!$H$3:$H$2000)&lt;$BJ42),"",$A42-_xlfn.XLOOKUP($BJ42,International!$H$3:$H$2000,International!$A$3:$A$2000,NA(),1,1))</f>
        <v>-1</v>
      </c>
      <c r="BO42" s="1">
        <f>IF(OR(_xlfn.IFNA($A42,"")="", ROW()&lt;=ROW($A$3),MAX(International!$K$3:$K$2000)&lt;$AK42),"",$A42-_xlfn.XLOOKUP($AK42,International!$K$3:$K$2000,International!$A$3:$A$2000,NA(),1,1))</f>
        <v>4</v>
      </c>
      <c r="BP42" s="1">
        <f>IF(OR(_xlfn.IFNA($A42,"")="", ROW()&lt;=ROW($A$3),MAX(International!$L$3:$L$2000)&lt;$BJ42),"",$A42-_xlfn.XLOOKUP($BJ42,International!$L$3:$L$2000,International!$A$3:$A$2000,NA(),1,1))</f>
        <v>2</v>
      </c>
      <c r="BQ42" s="1">
        <f>IF(OR(_xlfn.IFNA($A42,"")="", ROW()&lt;=ROW($A$3),MAX(International!$O$3:$O$2000)&lt;$AK42),"",$A42-_xlfn.XLOOKUP($AK42,International!$O$3:$O$2000,International!$A$3:$A$2000,NA(),1,1))</f>
        <v>10</v>
      </c>
      <c r="BR42" s="1">
        <f>IF(OR(_xlfn.IFNA($A42,"")="", ROW()&lt;=ROW($A$3),MAX(International!$P$3:$P$2000)&lt;$BJ42),"",$A42-_xlfn.XLOOKUP($BJ42,International!$P$3:$P$2000,International!$A$3:$A$2000,NA(),1,1))</f>
        <v>9</v>
      </c>
      <c r="BS42" s="1">
        <f>IF(OR(_xlfn.IFNA($A42,"")="", ROW()&lt;=ROW($A$3),MAX(International!$S$3:$S$2000)&lt;$AK42),"",$A42-_xlfn.XLOOKUP($AK42,International!$S$3:$S$2000,International!$A$3:$A$2000,NA(),1,1))</f>
        <v>12</v>
      </c>
      <c r="BT42" s="1">
        <f>IF(OR(_xlfn.IFNA($A42,"")="", ROW()&lt;=ROW($A$3),MAX(International!$T$3:$T$2000)&lt;$BJ42),"",$A42-_xlfn.XLOOKUP($BJ42,International!$T$3:$T$2000,International!$A$3:$A$2000,NA(),1,1))</f>
        <v>12</v>
      </c>
      <c r="BU42" s="1">
        <f>IF(OR(_xlfn.IFNA($A42,"")="", ROW()&lt;=ROW($A$3),MAX(International!$W$3:$W$2000)&lt;$AK42),"",$A42-_xlfn.XLOOKUP($AK42,International!$W$3:$W$2000,International!$A$3:$A$2000,NA(),1,1))</f>
        <v>22</v>
      </c>
      <c r="BV42" s="1">
        <f>IF(OR(_xlfn.IFNA($A42,"")="", ROW()&lt;=ROW($A$3),MAX(International!$X$3:$X$2000)&lt;$BJ42),"",$A42-_xlfn.XLOOKUP($BJ42,International!$X$3:$X$2000,International!$A$3:$A$2000,NA(),1,1))</f>
        <v>33</v>
      </c>
      <c r="BW42" s="1">
        <f>IF(OR(_xlfn.IFNA($A42,"")="", ROW()&lt;=ROW($A$3),MAX(International!$AA$3:$AA$2000)&lt;$AK42),"",$A42-_xlfn.XLOOKUP($AK42,International!$AA$3:$AA$2000,International!$A$3:$A$2000,NA(),1,1))</f>
        <v>0</v>
      </c>
      <c r="BX42" s="1">
        <f>IF(OR(_xlfn.IFNA($A42,"")="", ROW()&lt;=ROW($A$3),MAX(International!$AB$3:$AB$2000)&lt;$BJ42),"",$A42-_xlfn.XLOOKUP($BJ42,International!$AB$3:$AB$2000,International!$A$3:$A$2000,NA(),1,1))</f>
        <v>-2</v>
      </c>
      <c r="BY42" s="1">
        <f>IF(OR(_xlfn.IFNA($A42,"")="", ROW()&lt;=ROW($A$3),MAX(International!$AE$3:$AE$2000)&lt;$AK42),"",$A42-_xlfn.XLOOKUP($AK42,International!$AE$3:$AE$2000,International!$A$3:$A$2000,NA(),1,1))</f>
        <v>8</v>
      </c>
      <c r="BZ42" s="1">
        <f>IF(OR(_xlfn.IFNA($A42,"")="", ROW()&lt;=ROW($A$3),MAX(International!$AF$3:$AF$2000)&lt;$BJ42),"",$A42-_xlfn.XLOOKUP($BJ42,International!$AF$3:$AF$2000,International!$A$3:$A$2000,NA(),1,1))</f>
        <v>-6</v>
      </c>
      <c r="CA42" s="1" t="e">
        <f t="shared" si="120"/>
        <v>#N/A</v>
      </c>
      <c r="CB42" s="1" t="e">
        <f t="shared" si="100"/>
        <v>#N/A</v>
      </c>
      <c r="CC42" s="1" t="e">
        <f t="shared" si="101"/>
        <v>#N/A</v>
      </c>
      <c r="CD42" s="1" t="e">
        <f t="shared" si="102"/>
        <v>#N/A</v>
      </c>
      <c r="CE42" s="1" t="e">
        <f t="shared" si="103"/>
        <v>#N/A</v>
      </c>
      <c r="CF42" s="1" t="e">
        <f t="shared" si="104"/>
        <v>#N/A</v>
      </c>
      <c r="CG42" s="1" t="e">
        <f t="shared" si="105"/>
        <v>#N/A</v>
      </c>
      <c r="CH42" s="1" t="e">
        <f t="shared" si="106"/>
        <v>#N/A</v>
      </c>
      <c r="CI42" s="1" t="e">
        <f t="shared" si="107"/>
        <v>#N/A</v>
      </c>
      <c r="CJ42" s="1" t="e">
        <f t="shared" si="108"/>
        <v>#N/A</v>
      </c>
      <c r="CK42" s="1" t="e">
        <f t="shared" si="56"/>
        <v>#N/A</v>
      </c>
      <c r="CL42" s="1" t="e">
        <f t="shared" si="109"/>
        <v>#N/A</v>
      </c>
      <c r="CM42" s="1" t="e">
        <f>IF(OR(ISNA($A42),$AK42&lt;100),NA(),IF($CA42=0,0,FLOOR((CK42-_xlfn.XLOOKUP(_xlfn.AGGREGATE(5,6,$CA$3:$CA1993),$CA$3:$CA$2000,CK$3:CK$2000,1,1))/_xlfn.XLOOKUP($CA42,$CA$3:$CA$2000,$CA$3:$CA$2000,1,1), 1)))</f>
        <v>#N/A</v>
      </c>
      <c r="CN42" s="1" t="e">
        <f t="shared" si="57"/>
        <v>#N/A</v>
      </c>
      <c r="CO42" s="1" t="e" cm="1">
        <f t="array" ref="CO42">IFERROR(IF(OR(ISNA($A42),$AK42&lt;100,INDEX(International!C$3:C$2000,_xlfn.XMATCH(100,International!C$3:C$2000,1,1)+$CA42)=""),NA(),INDEX(International!C$3:C$2000,_xlfn.XMATCH(100,International!C$3:C$2000,1,1)+$CA42)), NA())</f>
        <v>#N/A</v>
      </c>
      <c r="CP42" s="1" t="e">
        <f t="shared" si="110"/>
        <v>#N/A</v>
      </c>
      <c r="CQ42" s="1" t="e">
        <f>IF(OR(ISNA($A42),$AK42&lt;100),NA(),IF($CA42=0,0,FLOOR((CO42-_xlfn.XLOOKUP(_xlfn.AGGREGATE(5,6,$CA$3:$CA1993),$CA$3:$CA$2000,CO$3:CO$2000,1,1))/_xlfn.XLOOKUP($CA42,$CA$3:$CA$2000,$CA$3:$CA$2000,1,1), 1)))</f>
        <v>#N/A</v>
      </c>
      <c r="CR42" s="1" t="e">
        <f t="shared" si="58"/>
        <v>#N/A</v>
      </c>
      <c r="CS42" s="1" t="e" cm="1">
        <f t="array" ref="CS42">IFERROR(IF(OR(ISNA($A42),$AK42&lt;100,INDEX(International!G$3:G$2000,_xlfn.XMATCH(100,International!G$3:G$2000,1,1)+$CA42)=""),NA(),INDEX(International!G$3:G$2000,_xlfn.XMATCH(100,International!G$3:G$2000,1,1)+$CA42)), NA())</f>
        <v>#N/A</v>
      </c>
      <c r="CT42" s="1" t="e">
        <f t="shared" si="111"/>
        <v>#N/A</v>
      </c>
      <c r="CU42" s="1" t="e">
        <f>IF(OR(ISNA($A42),$AK42&lt;100),NA(),IF($CA42=0,0,FLOOR((CS42-_xlfn.XLOOKUP(_xlfn.AGGREGATE(5,6,$CA$3:$CA1993),$CA$3:$CA$2000,CS$3:CS$2000,1,1))/_xlfn.XLOOKUP($CA42,$CA$3:$CA$2000,$CA$3:$CA$2000,1,1), 1)))</f>
        <v>#N/A</v>
      </c>
      <c r="CV42" s="1" t="e">
        <f t="shared" si="59"/>
        <v>#N/A</v>
      </c>
      <c r="CW42" s="1" t="e" cm="1">
        <f t="array" ref="CW42">IFERROR(IF(OR(ISNA($A42),$AK42&lt;100,INDEX(International!K$3:K$2000,_xlfn.XMATCH(100,International!K$3:K$2000,1,1)+$CA42)=""),NA(),INDEX(International!K$3:K$2000,_xlfn.XMATCH(100,International!K$3:K$2000,1,1)+$CA42)), NA())</f>
        <v>#N/A</v>
      </c>
      <c r="CX42" s="1" t="e">
        <f t="shared" si="112"/>
        <v>#N/A</v>
      </c>
      <c r="CY42" s="1" t="e">
        <f>IF(OR(ISNA($A42),$AK42&lt;100),NA(),IF($CA42=0,0,FLOOR((CW42-_xlfn.XLOOKUP(_xlfn.AGGREGATE(5,6,$CA$3:$CA1993),$CA$3:$CA$2000,CW$3:CW$2000,1,1))/_xlfn.XLOOKUP($CA42,$CA$3:$CA$2000,$CA$3:$CA$2000,1,1), 1)))</f>
        <v>#N/A</v>
      </c>
      <c r="CZ42" s="1" t="e">
        <f t="shared" si="60"/>
        <v>#N/A</v>
      </c>
      <c r="DA42" s="1" t="e" cm="1">
        <f t="array" ref="DA42">IFERROR(IF(OR(ISNA($A42),$AK42&lt;100,INDEX(International!O$3:O$2000,_xlfn.XMATCH(100,International!O$3:O$2000,1,1)+$CA42)=""),NA(),INDEX(International!O$3:O$2000,_xlfn.XMATCH(100,International!O$3:O$2000,1,1)+$CA42)), NA())</f>
        <v>#N/A</v>
      </c>
      <c r="DB42" s="1" t="e">
        <f t="shared" si="113"/>
        <v>#N/A</v>
      </c>
      <c r="DC42" s="1" t="e">
        <f>IF(OR(ISNA($A42),$AK42&lt;100),NA(),IF($CA42=0,0,FLOOR((DA42-_xlfn.XLOOKUP(_xlfn.AGGREGATE(5,6,$CA$3:$CA1993),$CA$3:$CA$2000,DA$3:DA$2000,1,1))/_xlfn.XLOOKUP($CA42,$CA$3:$CA$2000,$CA$3:$CA$2000,1,1), 1)))</f>
        <v>#N/A</v>
      </c>
      <c r="DD42" s="1" t="e">
        <f t="shared" si="61"/>
        <v>#N/A</v>
      </c>
      <c r="DE42" s="1" t="e" cm="1">
        <f t="array" ref="DE42">IFERROR(IF(OR(ISNA($A42),$AK42&lt;100,INDEX(International!S$3:S$2000,_xlfn.XMATCH(100,International!S$3:S$2000,1,1)+$CA42)=""),NA(),INDEX(International!S$3:S$2000,_xlfn.XMATCH(100,International!S$3:S$2000,1,1)+$CA42)), NA())</f>
        <v>#N/A</v>
      </c>
      <c r="DF42" s="1" t="e">
        <f t="shared" si="114"/>
        <v>#N/A</v>
      </c>
      <c r="DG42" s="1" t="e">
        <f>IF(OR(ISNA($A42),$AK42&lt;100),NA(),IF($CA42=0,0,FLOOR((DE42-_xlfn.XLOOKUP(_xlfn.AGGREGATE(5,6,$CA$3:$CA1993),$CA$3:$CA$2000,DE$3:DE$2000,1,1))/_xlfn.XLOOKUP($CA42,$CA$3:$CA$2000,$CA$3:$CA$2000,1,1), 1)))</f>
        <v>#N/A</v>
      </c>
      <c r="DH42" s="1" t="e">
        <f t="shared" si="62"/>
        <v>#N/A</v>
      </c>
      <c r="DI42" s="1" t="e" cm="1">
        <f t="array" ref="DI42">IFERROR(IF(OR(ISNA($A42),$AK42&lt;100,INDEX(International!W$3:W$2000,_xlfn.XMATCH(100,International!W$3:W$2000,1,1)+$CA42)=""),NA(),INDEX(International!W$3:W$2000,_xlfn.XMATCH(100,International!W$3:W$2000,1,1)+$CA42)), NA())</f>
        <v>#N/A</v>
      </c>
      <c r="DJ42" s="1" t="e">
        <f t="shared" si="115"/>
        <v>#N/A</v>
      </c>
      <c r="DK42" s="1" t="e">
        <f>IF(OR(ISNA($A42),$AK42&lt;100),NA(),IF($CA42=0,0,FLOOR((DI42-_xlfn.XLOOKUP(_xlfn.AGGREGATE(5,6,$CA$3:$CA1993),$CA$3:$CA$2000,DI$3:DI$2000,1,1))/_xlfn.XLOOKUP($CA42,$CA$3:$CA$2000,$CA$3:$CA$2000,1,1), 1)))</f>
        <v>#N/A</v>
      </c>
      <c r="DL42" s="1" t="e">
        <f t="shared" si="63"/>
        <v>#N/A</v>
      </c>
      <c r="DM42" s="1" t="e" cm="1">
        <f t="array" ref="DM42">IFERROR(IF(OR(ISNA($A42),$AK42&lt;100,INDEX(International!AA$3:AA$2000,_xlfn.XMATCH(100,International!AA$3:AA$2000,1,1)+$CA42)=""),NA(),INDEX(International!AA$3:AA$2000,_xlfn.XMATCH(100,International!AA$3:AA$2000,1,1)+$CA42)), NA())</f>
        <v>#N/A</v>
      </c>
      <c r="DN42" s="1" t="e">
        <f t="shared" si="116"/>
        <v>#N/A</v>
      </c>
      <c r="DO42" s="1" t="e">
        <f>IF(OR(ISNA($A42),$AK42&lt;100),NA(),IF($CA42=0,0,FLOOR((DM42-_xlfn.XLOOKUP(_xlfn.AGGREGATE(5,6,$CA$3:$CA1993),$CA$3:$CA$2000,DM$3:DM$2000,1,1))/_xlfn.XLOOKUP($CA42,$CA$3:$CA$2000,$CA$3:$CA$2000,1,1), 1)))</f>
        <v>#N/A</v>
      </c>
      <c r="DP42" s="1" t="e">
        <f t="shared" si="64"/>
        <v>#N/A</v>
      </c>
      <c r="DQ42" s="1" t="e" cm="1">
        <f t="array" ref="DQ42">IFERROR(IF(OR(ISNA($A42),$AK42&lt;100,INDEX(International!AE$3:AE$2000,_xlfn.XMATCH(100,International!AE$3:AE$2000,1,1)+$CA42)=""),NA(),INDEX(International!AE$3:AE$2000,_xlfn.XMATCH(100,International!AE$3:AE$2000,1,1)+$CA42)), NA())</f>
        <v>#N/A</v>
      </c>
      <c r="DR42" s="1" t="e">
        <f t="shared" si="117"/>
        <v>#N/A</v>
      </c>
      <c r="DS42" s="1" t="e">
        <f>IF(OR(ISNA($A42),$AK42&lt;100),NA(),IF($CA42=0,0,FLOOR((DQ42-_xlfn.XLOOKUP(_xlfn.AGGREGATE(5,6,$CA$3:$CA1993),$CA$3:$CA$2000,DQ$3:DQ$2000,1,1))/_xlfn.XLOOKUP($CA42,$CA$3:$CA$2000,$CA$3:$CA$2000,1,1), 1)))</f>
        <v>#N/A</v>
      </c>
      <c r="DT42" s="1" t="e">
        <f t="shared" si="65"/>
        <v>#N/A</v>
      </c>
      <c r="DU42" s="1">
        <f t="shared" si="118"/>
        <v>39</v>
      </c>
      <c r="DV42" s="1" cm="1">
        <f t="array" ref="DV42">IFERROR(IF(ISNA($A42),NA(),INDEX(B$3:B$2000,_xlfn.XMATCH(Configuration!$B$12,B$3:B$2000,1,1)+ROW()-ROW($A$3))-0), NA())</f>
        <v>107</v>
      </c>
      <c r="DW42" s="1" cm="1">
        <f t="array" ref="DW42">IFERROR(IF(ISNA($A42),NA(),INDEX(F$3:F$2000,_xlfn.XMATCH(Configuration!$B$12,F$3:F$2000,1,1)+ROW()-ROW($A$3))-0), NA())</f>
        <v>2971</v>
      </c>
      <c r="DX42" s="1" t="e" cm="1">
        <f t="array" ref="DX42">IFERROR(IF(ISNA($A42),NA(),INDEX(J$3:J$2000,_xlfn.XMATCH(Configuration!$B$12,J$3:J$2000,1,1)+ROW()-ROW($A$3))-0), NA())</f>
        <v>#N/A</v>
      </c>
      <c r="DY42" s="1" cm="1">
        <f t="array" ref="DY42">IFERROR(IF(ISNA($A42),NA(),INDEX(N$3:N$2000,_xlfn.XMATCH(Configuration!$B$12,N$3:N$2000,1,1)+ROW()-ROW($A$3))-0), NA())</f>
        <v>1033</v>
      </c>
      <c r="DZ42" s="1" cm="1">
        <f t="array" ref="DZ42">IFERROR(IF(ISNA($A42),NA(),INDEX(R$3:R$2000,_xlfn.XMATCH(Configuration!$B$12,R$3:R$2000,1,1)+ROW()-ROW($A$3))-0), NA())</f>
        <v>438</v>
      </c>
      <c r="EA42" s="1" cm="1">
        <f t="array" ref="EA42">IFERROR(IF(ISNA($A42),NA(),INDEX(V$3:V$2000,_xlfn.XMATCH(Configuration!$B$12,V$3:V$2000,1,1)+ROW()-ROW($A$3))-0), NA())</f>
        <v>226</v>
      </c>
      <c r="EB42" s="1" cm="1">
        <f t="array" ref="EB42">IFERROR(IF(ISNA($A42),NA(),INDEX(Z$3:Z$2000,_xlfn.XMATCH(Configuration!$B$12,Z$3:Z$2000,1,1)+ROW()-ROW($A$3))-0), NA())</f>
        <v>1349</v>
      </c>
      <c r="EC42" s="1" cm="1">
        <f t="array" ref="EC42">IFERROR(IF(ISNA($A42),NA(),INDEX(AD$3:AD$2000,_xlfn.XMATCH(Configuration!$B$12,AD$3:AD$2000,1,1)+ROW()-ROW($A$3))-0), NA())</f>
        <v>551</v>
      </c>
      <c r="ED42" s="1">
        <f t="shared" si="119"/>
        <v>39</v>
      </c>
      <c r="EE42" s="1" t="e">
        <f t="shared" ca="1" si="66"/>
        <v>#N/A</v>
      </c>
      <c r="EF42" s="1" t="e">
        <f t="shared" ca="1" si="67"/>
        <v>#N/A</v>
      </c>
      <c r="EG42" s="1">
        <f t="shared" ca="1" si="68"/>
        <v>819198</v>
      </c>
      <c r="EH42" s="1">
        <f t="shared" ca="1" si="69"/>
        <v>86106</v>
      </c>
      <c r="EI42" s="1">
        <f t="shared" ca="1" si="70"/>
        <v>22286</v>
      </c>
      <c r="EJ42" s="1">
        <f t="shared" ca="1" si="71"/>
        <v>9050</v>
      </c>
      <c r="EK42" s="1">
        <f t="shared" ca="1" si="72"/>
        <v>4754</v>
      </c>
      <c r="EL42" s="1" cm="1">
        <f t="array" aca="1" ref="EL42" ca="1">IFERROR(IF(ISNA($ED42),NA(),IF(FLOOR((2^(($ED42+LOOKUP(2, 1/(ISNA(EP$3:EP$2000)+ISBLANK(EP$3:EP$300)-1),EP$3:EP$2000)*LOG(100)/LOG(2))/LOOKUP(2, 1/(ISNA(EP$3:EP$2000)+ISBLANK(EP$3:EP$300)-1),EP$3:EP$2000))),2)&gt;_xlfn.AGGREGATE(4,6,$EN$3:$GC$2000)+2000,NA(),FLOOR((2^(($ED42+LOOKUP(2, 1/(ISNA(EP$3:EP$2000)+ISBLANK(EP$3:EP$300)-1),EP$3:EP$2000)*LOG(100)/LOG(2))/LOOKUP(2, 1/(ISNA(EP$3:EP$2000)+ISBLANK(EP$3:EP$300)-1),EP$3:EP$2000))),2))),NA())</f>
        <v>822</v>
      </c>
      <c r="EM42" s="1" cm="1">
        <f t="array" ref="EM42">IF(ISNA($ED42),NA(),FLOOR(EN$3+(LOOKUP(2, 1/(ISNA(EN$3:EN$2000)+ISBLANK(EN$3:EN$300)-1),EN$3:EN$2000)-EN$3)/LOOKUP(2, 1/(ISNA(EN$3:EN$2000)+ISBLANK(EN$3:EN$300)-1),ED$3:ED$2000)*ED42, 1))</f>
        <v>3589</v>
      </c>
      <c r="EN42" s="1" cm="1">
        <f t="array" ref="EN42">IFERROR(IF(ISNA($A42),NA(),INDEX(AK$3:AK$2000,_xlfn.XMATCH(100,AK$3:AK$2000,1,1)+ROW()-ROW($A$3))-0), NA())</f>
        <v>6568</v>
      </c>
      <c r="EO42" s="1" cm="1">
        <f t="array" aca="1" ref="EO42" ca="1">IFERROR(IF(ISNA($A42),NA(),INDEX(BD$3:BD$2000,_xlfn.XMATCH(100,AK$3:AK$2000,1,1)+ROW()-ROW($A$3))-0), NA())</f>
        <v>39.285714285714285</v>
      </c>
      <c r="EP42" s="1">
        <f t="shared" si="73"/>
        <v>6.4597533443990889</v>
      </c>
      <c r="EQ42" s="1">
        <f t="shared" si="74"/>
        <v>165</v>
      </c>
      <c r="ER42" s="1">
        <f t="shared" si="75"/>
        <v>108.04807209113022</v>
      </c>
      <c r="ES42" s="1" cm="1">
        <f t="array" ref="ES42">IFERROR(IF(OR(ISNA($A42),INDEX(International!C$3:C$2000,_xlfn.XMATCH(100,International!C$3:C$2000,1,1)+ROW()-ROW($A$3))=""),NA(),INDEX(International!C$3:C$2000,_xlfn.XMATCH(100,International!C$3:C$2000,1,1)+ROW()-ROW($A$3))), NA())</f>
        <v>31119</v>
      </c>
      <c r="ET42" s="1" cm="1">
        <f t="array" aca="1" ref="ET42" ca="1">IFERROR(IF(ISNA($A42),NA(),INDEX(International!E$3:E$2000,_xlfn.XMATCH(100,International!C$3:C$2000,1,1)+ROW()-ROW($A$3))-0), NA())</f>
        <v>1275</v>
      </c>
      <c r="EU42" s="1">
        <f t="shared" si="76"/>
        <v>4.7092054238446304</v>
      </c>
      <c r="EV42" s="1">
        <f t="shared" si="77"/>
        <v>795</v>
      </c>
      <c r="EW42" s="1">
        <f t="shared" si="78"/>
        <v>40.350636266576046</v>
      </c>
      <c r="EX42" s="1" cm="1">
        <f t="array" ref="EX42">IFERROR(IF(OR(ISNA($A42),INDEX(International!G$3:G$2000,_xlfn.XMATCH(100,International!G$3:G$2000,1,1)+ROW()-ROW($A$3))=""),NA(),INDEX(International!G$3:G$2000,_xlfn.XMATCH(100,International!G$3:G$2000,1,1)+ROW()-ROW($A$3))-0), NA())</f>
        <v>7242</v>
      </c>
      <c r="EY42" s="1" cm="1">
        <f t="array" aca="1" ref="EY42" ca="1">IFERROR(IF(ISNA($A42),NA(),INDEX(International!I$3:I$2000,_xlfn.XMATCH(100,International!G$3:G$2000,1,1)+ROW()-ROW($A$3))-0), NA())</f>
        <v>178</v>
      </c>
      <c r="EZ42" s="1">
        <f t="shared" si="79"/>
        <v>6.3123994118966902</v>
      </c>
      <c r="FA42" s="1">
        <f t="shared" si="80"/>
        <v>178</v>
      </c>
      <c r="FB42" s="1">
        <f t="shared" si="81"/>
        <v>29.354854698652193</v>
      </c>
      <c r="FC42" s="1" cm="1">
        <f t="array" ref="FC42">IFERROR(IF(OR(ISNA($A42),INDEX(International!K$3:K$2000,_xlfn.XMATCH(100,International!K$3:K$2000,1,1)+ROW()-ROW($A$3))=""),NA(),INDEX(International!K$3:K$2000,_xlfn.XMATCH(100,International!K$3:K$2000,1,1)+ROW()-ROW($A$3))), NA())</f>
        <v>82048</v>
      </c>
      <c r="FD42" s="1" cm="1">
        <f t="array" aca="1" ref="FD42" ca="1">IFERROR(IF(ISNA($A42),NA(),INDEX(International!M$3:M$2000,_xlfn.XMATCH(100,International!K$3:K$2000,1,1)+ROW()-ROW($A$3))-0), NA())</f>
        <v>3579.8571428571427</v>
      </c>
      <c r="FE42" s="1">
        <f t="shared" si="82"/>
        <v>4.0287906233665494</v>
      </c>
      <c r="FF42" s="1">
        <f t="shared" si="83"/>
        <v>2101</v>
      </c>
      <c r="FG42" s="1">
        <f t="shared" si="84"/>
        <v>14.304412613790024</v>
      </c>
      <c r="FH42" s="1" cm="1">
        <f t="array" ref="FH42">IFERROR(IF(OR(ISNA($A42),INDEX(International!O$3:O$2000,_xlfn.XMATCH(100,International!O$3:O$2000,1,1)+ROW()-ROW($A$3))=""),NA(),INDEX(International!O$3:O$2000,_xlfn.XMATCH(100,International!O$3:O$2000,1,1)+ROW()-ROW($A$3))-0), NA())</f>
        <v>115242</v>
      </c>
      <c r="FI42" s="1" cm="1">
        <f t="array" aca="1" ref="FI42" ca="1">IFERROR(IF(ISNA($A42),NA(),INDEX(International!Q$3:Q$2000,_xlfn.XMATCH(100,International!O$3:O$2000,1,1)+ROW()-ROW($A$3))-0), NA())</f>
        <v>4950.4285714285716</v>
      </c>
      <c r="FJ42" s="1">
        <f t="shared" si="85"/>
        <v>3.8346382504475858</v>
      </c>
      <c r="FK42" s="1">
        <f t="shared" si="86"/>
        <v>2950</v>
      </c>
      <c r="FL42" s="1">
        <f t="shared" si="87"/>
        <v>16.763220436322783</v>
      </c>
      <c r="FM42" s="1" cm="1">
        <f t="array" ref="FM42">IFERROR(IF(OR(ISNA($A42),INDEX(International!S$3:S$2000,_xlfn.XMATCH(100,International!S$3:S$2000,1,1)+ROW()-ROW($A$3))=""),NA(),INDEX(International!S$3:S$2000,_xlfn.XMATCH(100,International!S$3:S$2000,1,1)+ROW()-ROW($A$3))-0), NA())</f>
        <v>9661</v>
      </c>
      <c r="FN42" s="1" cm="1">
        <f t="array" aca="1" ref="FN42" ca="1">IFERROR(IF(ISNA($A42),NA(),INDEX(International!U$3:U$2000,_xlfn.XMATCH(100,International!S$3:S$2000,1,1)+ROW()-ROW($A$3))-0), NA())</f>
        <v>100</v>
      </c>
      <c r="FO42" s="1">
        <f t="shared" si="88"/>
        <v>5.91437744532226</v>
      </c>
      <c r="FP42" s="1">
        <f t="shared" si="89"/>
        <v>245</v>
      </c>
      <c r="FQ42" s="1">
        <f t="shared" si="90"/>
        <v>85.505457026297009</v>
      </c>
      <c r="FR42" s="1" cm="1">
        <f t="array" ref="FR42">IFERROR(IF(OR(ISNA($A42),INDEX(International!W$3:W$2000,_xlfn.XMATCH(100,International!W$3:W$2000,1,1)+ROW()-ROW($A$3))=""),NA(),INDEX(International!W$3:W$2000,_xlfn.XMATCH(100,International!W$3:W$2000,1,1)+ROW()-ROW($A$3))-0), NA())</f>
        <v>1623</v>
      </c>
      <c r="FS42" s="1" cm="1">
        <f t="array" aca="1" ref="FS42" ca="1">IFERROR(IF(ISNA($A42),NA(),INDEX(International!Y$3:Y$2000,_xlfn.XMATCH(100,International!W$3:W$2000,1,1)+ROW()-ROW($A$3))-0), NA())</f>
        <v>89</v>
      </c>
      <c r="FT42" s="1">
        <f t="shared" si="91"/>
        <v>9.7000662541136933</v>
      </c>
      <c r="FU42" s="1">
        <f t="shared" si="92"/>
        <v>39</v>
      </c>
      <c r="FV42" s="1">
        <f t="shared" si="93"/>
        <v>7.5705179022217397</v>
      </c>
      <c r="FW42" s="1" cm="1">
        <f t="array" ref="FW42">IFERROR(IF(OR(ISNA($A42),INDEX(International!AA$3:AA$2000,_xlfn.XMATCH(100,International!AA$3:AA$2000,1,1)+ROW()-ROW($A$3))=""),NA(),INDEX(International!AA$3:AA$2000,_xlfn.XMATCH(100,International!AA$3:AA$2000,1,1)+ROW()-ROW($A$3))-0), NA())</f>
        <v>88621</v>
      </c>
      <c r="FX42" s="1" cm="1">
        <f t="array" aca="1" ref="FX42" ca="1">IFERROR(IF(ISNA($A42),NA(),INDEX(International!AC$3:AC$2000,_xlfn.XMATCH(100,International!AA$3:AA$2000,1,1)+ROW()-ROW($A$3))-0), NA())</f>
        <v>5287.5714285714284</v>
      </c>
      <c r="FY42" s="1">
        <f t="shared" si="94"/>
        <v>3.9830445689662413</v>
      </c>
      <c r="FZ42" s="1">
        <f t="shared" si="95"/>
        <v>2269</v>
      </c>
      <c r="GA42" s="1">
        <f t="shared" si="96"/>
        <v>13.79778325201401</v>
      </c>
      <c r="GB42" s="1" cm="1">
        <f t="array" ref="GB42">IFERROR(IF(OR(ISNA($A42),INDEX(International!AE$3:AE$2000,_xlfn.XMATCH(100,International!AE$3:AE$2000,1,1)+ROW()-ROW($A$3))=""),NA(),INDEX(International!AE$3:AE$2000,_xlfn.XMATCH(100,International!AE$3:AE$2000,1,1)+ROW()-ROW($A$3))-0), NA())</f>
        <v>526776</v>
      </c>
      <c r="GC42" s="1" cm="1">
        <f t="array" aca="1" ref="GC42" ca="1">IFERROR(IF(ISNA($A42),NA(),INDEX(International!AG$3:AG$2000,_xlfn.XMATCH(100,International!AE$3:AE$2000,1,1)+ROW()-ROW($A$3))-0), NA())</f>
        <v>31107</v>
      </c>
      <c r="GD42" s="1">
        <f t="shared" si="97"/>
        <v>3.1545807916522461</v>
      </c>
      <c r="GE42" s="1">
        <f t="shared" si="98"/>
        <v>13504</v>
      </c>
      <c r="GF42" s="1">
        <f t="shared" si="99"/>
        <v>11.849623431246187</v>
      </c>
    </row>
    <row r="43" spans="1:188" x14ac:dyDescent="0.2">
      <c r="A43" s="4">
        <f>IF(OR(Daily!$A43="",Daily!$B43="*"),NA(),Daily!A43)</f>
        <v>43894</v>
      </c>
      <c r="B43" s="1">
        <f>IF(_xlfn.IFNA($A43,"")="","",Daily!C43+IF(ROW()&gt;ROW($A$3),B42,0))</f>
        <v>0</v>
      </c>
      <c r="C43" s="1">
        <f>IF(_xlfn.IFNA($A43,"")="","",Daily!D43+IF(ROW()&gt;ROW($A$3),C42,0))</f>
        <v>0</v>
      </c>
      <c r="D43" s="1">
        <f>IF(_xlfn.IFNA($A43,"")="","",Daily!E43+IF(ROW()&gt;ROW($A$3),D42,0))</f>
        <v>0</v>
      </c>
      <c r="E43" s="1">
        <f t="shared" si="22"/>
        <v>0</v>
      </c>
      <c r="F43" s="1">
        <f>IF(_xlfn.IFNA($A43,"")="","",Daily!F43+IF(ROW()&gt;ROW($A$3),F42,0))</f>
        <v>22</v>
      </c>
      <c r="G43" s="1">
        <f>IF(_xlfn.IFNA($A43,"")="","",Daily!G43+IF(ROW()&gt;ROW($A$3),G42,0))</f>
        <v>4</v>
      </c>
      <c r="H43" s="1">
        <f>IF(_xlfn.IFNA($A43,"")="","",Daily!H43+IF(ROW()&gt;ROW($A$3),H42,0))</f>
        <v>2</v>
      </c>
      <c r="I43" s="1">
        <f t="shared" si="23"/>
        <v>16</v>
      </c>
      <c r="J43" s="1">
        <f>IF(_xlfn.IFNA($A43,"")="","",Daily!I43+IF(ROW()&gt;ROW($A$3),J42,0))</f>
        <v>1</v>
      </c>
      <c r="K43" s="1">
        <f>IF(_xlfn.IFNA($A43,"")="","",Daily!J43+IF(ROW()&gt;ROW($A$3),K42,0))</f>
        <v>0</v>
      </c>
      <c r="L43" s="1">
        <f>IF(_xlfn.IFNA($A43,"")="","",Daily!K43+IF(ROW()&gt;ROW($A$3),L42,0))</f>
        <v>0</v>
      </c>
      <c r="M43" s="1">
        <f t="shared" si="24"/>
        <v>1</v>
      </c>
      <c r="N43" s="1">
        <f>IF(_xlfn.IFNA($A43,"")="","",Daily!L43+IF(ROW()&gt;ROW($A$3),N42,0))</f>
        <v>11</v>
      </c>
      <c r="O43" s="1">
        <f>IF(_xlfn.IFNA($A43,"")="","",Daily!M43+IF(ROW()&gt;ROW($A$3),O42,0))</f>
        <v>8</v>
      </c>
      <c r="P43" s="1">
        <f>IF(_xlfn.IFNA($A43,"")="","",Daily!N43+IF(ROW()&gt;ROW($A$3),P42,0))</f>
        <v>0</v>
      </c>
      <c r="Q43" s="1">
        <f t="shared" si="25"/>
        <v>3</v>
      </c>
      <c r="R43" s="1">
        <f>IF(_xlfn.IFNA($A43,"")="","",Daily!O43+IF(ROW()&gt;ROW($A$3),R42,0))</f>
        <v>5</v>
      </c>
      <c r="S43" s="1">
        <f>IF(_xlfn.IFNA($A43,"")="","",Daily!P43+IF(ROW()&gt;ROW($A$3),S42,0))</f>
        <v>3</v>
      </c>
      <c r="T43" s="1">
        <f>IF(_xlfn.IFNA($A43,"")="","",Daily!Q43+IF(ROW()&gt;ROW($A$3),T42,0))</f>
        <v>0</v>
      </c>
      <c r="U43" s="1">
        <f t="shared" si="26"/>
        <v>2</v>
      </c>
      <c r="V43" s="1">
        <f>IF(_xlfn.IFNA($A43,"")="","",Daily!R43+IF(ROW()&gt;ROW($A$3),V42,0))</f>
        <v>1</v>
      </c>
      <c r="W43" s="1">
        <f>IF(_xlfn.IFNA($A43,"")="","",Daily!S43+IF(ROW()&gt;ROW($A$3),W42,0))</f>
        <v>0</v>
      </c>
      <c r="X43" s="1">
        <f>IF(_xlfn.IFNA($A43,"")="","",Daily!T43+IF(ROW()&gt;ROW($A$3),X42,0))</f>
        <v>0</v>
      </c>
      <c r="Y43" s="1">
        <f t="shared" si="27"/>
        <v>1</v>
      </c>
      <c r="Z43" s="1">
        <f>IF(_xlfn.IFNA($A43,"")="","",Daily!U43+IF(ROW()&gt;ROW($A$3),Z42,0))</f>
        <v>10</v>
      </c>
      <c r="AA43" s="1">
        <f>IF(_xlfn.IFNA($A43,"")="","",Daily!V43+IF(ROW()&gt;ROW($A$3),AA42,0))</f>
        <v>7</v>
      </c>
      <c r="AB43" s="1">
        <f>IF(_xlfn.IFNA($A43,"")="","",Daily!W43+IF(ROW()&gt;ROW($A$3),AB42,0))</f>
        <v>0</v>
      </c>
      <c r="AC43" s="1">
        <f t="shared" si="28"/>
        <v>3</v>
      </c>
      <c r="AD43" s="1">
        <f>IF(_xlfn.IFNA($A43,"")="","",Daily!X43+IF(ROW()&gt;ROW($A$3),AD42,0))</f>
        <v>2</v>
      </c>
      <c r="AE43" s="1">
        <f>IF(_xlfn.IFNA($A43,"")="","",Daily!Y43+IF(ROW()&gt;ROW($A$3),AE42,0))</f>
        <v>0</v>
      </c>
      <c r="AF43" s="1">
        <f>IF(_xlfn.IFNA($A43,"")="","",Daily!Z43+IF(ROW()&gt;ROW($A$3),AF42,0))</f>
        <v>1</v>
      </c>
      <c r="AG43" s="1">
        <f t="shared" si="29"/>
        <v>1</v>
      </c>
      <c r="AH43" s="1">
        <f>IF(_xlfn.IFNA($A43,"")="","",Daily!C43+Daily!F43+Daily!I43+Daily!O43+Daily!L43+Daily!R43+Daily!X43+Daily!U43)</f>
        <v>10</v>
      </c>
      <c r="AI43" s="1">
        <f>IF(_xlfn.IFNA($A43,"")="","",Daily!D43+Daily!G43+Daily!J43+Daily!P43+Daily!M43+Daily!S43+Daily!Y43+Daily!V43+Daily!AA43)</f>
        <v>0</v>
      </c>
      <c r="AJ43" s="1">
        <f>IF(_xlfn.IFNA($A43,"")="","",Daily!E43+Daily!H43+Daily!K43+Daily!Q43+Daily!N43+Daily!T43+Daily!Z43+Daily!W43)</f>
        <v>0</v>
      </c>
      <c r="AK43" s="1">
        <f t="shared" si="30"/>
        <v>52</v>
      </c>
      <c r="AL43" s="1">
        <f t="shared" si="31"/>
        <v>22</v>
      </c>
      <c r="AM43" s="1">
        <f t="shared" si="32"/>
        <v>3</v>
      </c>
      <c r="AN43" s="7">
        <f t="shared" si="33"/>
        <v>1.25</v>
      </c>
      <c r="AO43" s="1">
        <f t="shared" si="34"/>
        <v>27</v>
      </c>
      <c r="AP43" s="1">
        <f t="shared" si="35"/>
        <v>30</v>
      </c>
      <c r="AQ43" s="1">
        <f t="shared" si="36"/>
        <v>18</v>
      </c>
      <c r="AR43" s="1">
        <f t="shared" si="37"/>
        <v>1</v>
      </c>
      <c r="AS43" s="1">
        <f t="shared" si="38"/>
        <v>11</v>
      </c>
      <c r="AT43" s="10">
        <f t="shared" si="39"/>
        <v>0.12</v>
      </c>
      <c r="AU43" s="10">
        <f t="shared" si="40"/>
        <v>0.88</v>
      </c>
      <c r="AV43" s="10">
        <f t="shared" si="41"/>
        <v>0</v>
      </c>
      <c r="AW43" s="10">
        <f t="shared" si="42"/>
        <v>0.42307692307692307</v>
      </c>
      <c r="AX43" s="10">
        <f t="shared" si="43"/>
        <v>1.9230769230769232E-2</v>
      </c>
      <c r="AY43" s="10">
        <f t="shared" si="44"/>
        <v>0.21153846153846154</v>
      </c>
      <c r="AZ43" s="10">
        <f t="shared" si="45"/>
        <v>9.6153846153846159E-2</v>
      </c>
      <c r="BA43" s="10">
        <f t="shared" si="46"/>
        <v>1.9230769230769232E-2</v>
      </c>
      <c r="BB43" s="10">
        <f t="shared" si="47"/>
        <v>0.19230769230769232</v>
      </c>
      <c r="BC43" s="10">
        <f t="shared" si="48"/>
        <v>3.8461538461538464E-2</v>
      </c>
      <c r="BD43" s="8">
        <f t="shared" ca="1" si="49"/>
        <v>4</v>
      </c>
      <c r="BE43" s="9">
        <f t="shared" ca="1" si="50"/>
        <v>28</v>
      </c>
      <c r="BF43" s="10">
        <f t="shared" si="51"/>
        <v>0.23809523809523808</v>
      </c>
      <c r="BG43" s="10">
        <f t="shared" si="52"/>
        <v>0.25</v>
      </c>
      <c r="BH43" s="1">
        <f t="shared" si="53"/>
        <v>6</v>
      </c>
      <c r="BI43" s="1">
        <f t="shared" si="54"/>
        <v>4</v>
      </c>
      <c r="BJ43" s="8">
        <f>IF(_xlfn.IFNA($A43,"")="","",AK43/(Configuration!$B$1/1000000))</f>
        <v>2.0501255701911743</v>
      </c>
      <c r="BK43" s="1">
        <f>IF(OR(_xlfn.IFNA($A43,"")="", ROW()&lt;=ROW($A$3),MAX(International!$C$3:$C$2000)&lt;$AK43),"",$A43-_xlfn.XLOOKUP($AK43,International!$C$3:$C$2000,International!$A$3:$A$2000,NA(),1,1))</f>
        <v>-2</v>
      </c>
      <c r="BL43" s="1">
        <f>IF(OR(_xlfn.IFNA($A43,"")="", ROW()&lt;=ROW($A$3),MAX(International!$D$3:$D$2000)&lt;$BJ43),"",$A43-_xlfn.XLOOKUP($BJ43,International!$D$3:$D$2000,International!$A$3:$A$2000,NA(),1,1))</f>
        <v>-1</v>
      </c>
      <c r="BM43" s="1">
        <f>IF(OR(_xlfn.IFNA($A43,"")="", ROW()&lt;=ROW($A$3),MAX(International!$G$3:$G$2000)&lt;$AK43),"",$A43-_xlfn.XLOOKUP($AK43,International!$G$3:$G$2000,International!$A$3:$A$2000,NA(),1,1))</f>
        <v>-5</v>
      </c>
      <c r="BN43" s="1">
        <f>IF(OR(_xlfn.IFNA($A43,"")="", ROW()&lt;=ROW($A$3),MAX(International!$H$3:$H$2000)&lt;$BJ43),"",$A43-_xlfn.XLOOKUP($BJ43,International!$H$3:$H$2000,International!$A$3:$A$2000,NA(),1,1))</f>
        <v>-2</v>
      </c>
      <c r="BO43" s="1">
        <f>IF(OR(_xlfn.IFNA($A43,"")="", ROW()&lt;=ROW($A$3),MAX(International!$K$3:$K$2000)&lt;$AK43),"",$A43-_xlfn.XLOOKUP($AK43,International!$K$3:$K$2000,International!$A$3:$A$2000,NA(),1,1))</f>
        <v>5</v>
      </c>
      <c r="BP43" s="1">
        <f>IF(OR(_xlfn.IFNA($A43,"")="", ROW()&lt;=ROW($A$3),MAX(International!$L$3:$L$2000)&lt;$BJ43),"",$A43-_xlfn.XLOOKUP($BJ43,International!$L$3:$L$2000,International!$A$3:$A$2000,NA(),1,1))</f>
        <v>2</v>
      </c>
      <c r="BQ43" s="1">
        <f>IF(OR(_xlfn.IFNA($A43,"")="", ROW()&lt;=ROW($A$3),MAX(International!$O$3:$O$2000)&lt;$AK43),"",$A43-_xlfn.XLOOKUP($AK43,International!$O$3:$O$2000,International!$A$3:$A$2000,NA(),1,1))</f>
        <v>11</v>
      </c>
      <c r="BR43" s="1">
        <f>IF(OR(_xlfn.IFNA($A43,"")="", ROW()&lt;=ROW($A$3),MAX(International!$P$3:$P$2000)&lt;$BJ43),"",$A43-_xlfn.XLOOKUP($BJ43,International!$P$3:$P$2000,International!$A$3:$A$2000,NA(),1,1))</f>
        <v>10</v>
      </c>
      <c r="BS43" s="1">
        <f>IF(OR(_xlfn.IFNA($A43,"")="", ROW()&lt;=ROW($A$3),MAX(International!$S$3:$S$2000)&lt;$AK43),"",$A43-_xlfn.XLOOKUP($AK43,International!$S$3:$S$2000,International!$A$3:$A$2000,NA(),1,1))</f>
        <v>13</v>
      </c>
      <c r="BT43" s="1">
        <f>IF(OR(_xlfn.IFNA($A43,"")="", ROW()&lt;=ROW($A$3),MAX(International!$T$3:$T$2000)&lt;$BJ43),"",$A43-_xlfn.XLOOKUP($BJ43,International!$T$3:$T$2000,International!$A$3:$A$2000,NA(),1,1))</f>
        <v>12</v>
      </c>
      <c r="BU43" s="1">
        <f>IF(OR(_xlfn.IFNA($A43,"")="", ROW()&lt;=ROW($A$3),MAX(International!$W$3:$W$2000)&lt;$AK43),"",$A43-_xlfn.XLOOKUP($AK43,International!$W$3:$W$2000,International!$A$3:$A$2000,NA(),1,1))</f>
        <v>20</v>
      </c>
      <c r="BV43" s="1">
        <f>IF(OR(_xlfn.IFNA($A43,"")="", ROW()&lt;=ROW($A$3),MAX(International!$X$3:$X$2000)&lt;$BJ43),"",$A43-_xlfn.XLOOKUP($BJ43,International!$X$3:$X$2000,International!$A$3:$A$2000,NA(),1,1))</f>
        <v>33</v>
      </c>
      <c r="BW43" s="1">
        <f>IF(OR(_xlfn.IFNA($A43,"")="", ROW()&lt;=ROW($A$3),MAX(International!$AA$3:$AA$2000)&lt;$AK43),"",$A43-_xlfn.XLOOKUP($AK43,International!$AA$3:$AA$2000,International!$A$3:$A$2000,NA(),1,1))</f>
        <v>0</v>
      </c>
      <c r="BX43" s="1">
        <f>IF(OR(_xlfn.IFNA($A43,"")="", ROW()&lt;=ROW($A$3),MAX(International!$AB$3:$AB$2000)&lt;$BJ43),"",$A43-_xlfn.XLOOKUP($BJ43,International!$AB$3:$AB$2000,International!$A$3:$A$2000,NA(),1,1))</f>
        <v>-2</v>
      </c>
      <c r="BY43" s="1">
        <f>IF(OR(_xlfn.IFNA($A43,"")="", ROW()&lt;=ROW($A$3),MAX(International!$AE$3:$AE$2000)&lt;$AK43),"",$A43-_xlfn.XLOOKUP($AK43,International!$AE$3:$AE$2000,International!$A$3:$A$2000,NA(),1,1))</f>
        <v>7</v>
      </c>
      <c r="BZ43" s="1">
        <f>IF(OR(_xlfn.IFNA($A43,"")="", ROW()&lt;=ROW($A$3),MAX(International!$AF$3:$AF$2000)&lt;$BJ43),"",$A43-_xlfn.XLOOKUP($BJ43,International!$AF$3:$AF$2000,International!$A$3:$A$2000,NA(),1,1))</f>
        <v>-6</v>
      </c>
      <c r="CA43" s="1" t="e">
        <f t="shared" si="120"/>
        <v>#N/A</v>
      </c>
      <c r="CB43" s="1" t="e">
        <f t="shared" si="100"/>
        <v>#N/A</v>
      </c>
      <c r="CC43" s="1" t="e">
        <f t="shared" si="101"/>
        <v>#N/A</v>
      </c>
      <c r="CD43" s="1" t="e">
        <f t="shared" si="102"/>
        <v>#N/A</v>
      </c>
      <c r="CE43" s="1" t="e">
        <f t="shared" si="103"/>
        <v>#N/A</v>
      </c>
      <c r="CF43" s="1" t="e">
        <f t="shared" si="104"/>
        <v>#N/A</v>
      </c>
      <c r="CG43" s="1" t="e">
        <f t="shared" si="105"/>
        <v>#N/A</v>
      </c>
      <c r="CH43" s="1" t="e">
        <f t="shared" si="106"/>
        <v>#N/A</v>
      </c>
      <c r="CI43" s="1" t="e">
        <f t="shared" si="107"/>
        <v>#N/A</v>
      </c>
      <c r="CJ43" s="1" t="e">
        <f t="shared" si="108"/>
        <v>#N/A</v>
      </c>
      <c r="CK43" s="1" t="e">
        <f t="shared" si="56"/>
        <v>#N/A</v>
      </c>
      <c r="CL43" s="1" t="e">
        <f t="shared" si="109"/>
        <v>#N/A</v>
      </c>
      <c r="CM43" s="1" t="e">
        <f>IF(OR(ISNA($A43),$AK43&lt;100),NA(),IF($CA43=0,0,FLOOR((CK43-_xlfn.XLOOKUP(_xlfn.AGGREGATE(5,6,$CA$3:$CA1994),$CA$3:$CA$2000,CK$3:CK$2000,1,1))/_xlfn.XLOOKUP($CA43,$CA$3:$CA$2000,$CA$3:$CA$2000,1,1), 1)))</f>
        <v>#N/A</v>
      </c>
      <c r="CN43" s="1" t="e">
        <f t="shared" si="57"/>
        <v>#N/A</v>
      </c>
      <c r="CO43" s="1" t="e" cm="1">
        <f t="array" ref="CO43">IFERROR(IF(OR(ISNA($A43),$AK43&lt;100,INDEX(International!C$3:C$2000,_xlfn.XMATCH(100,International!C$3:C$2000,1,1)+$CA43)=""),NA(),INDEX(International!C$3:C$2000,_xlfn.XMATCH(100,International!C$3:C$2000,1,1)+$CA43)), NA())</f>
        <v>#N/A</v>
      </c>
      <c r="CP43" s="1" t="e">
        <f t="shared" si="110"/>
        <v>#N/A</v>
      </c>
      <c r="CQ43" s="1" t="e">
        <f>IF(OR(ISNA($A43),$AK43&lt;100),NA(),IF($CA43=0,0,FLOOR((CO43-_xlfn.XLOOKUP(_xlfn.AGGREGATE(5,6,$CA$3:$CA1994),$CA$3:$CA$2000,CO$3:CO$2000,1,1))/_xlfn.XLOOKUP($CA43,$CA$3:$CA$2000,$CA$3:$CA$2000,1,1), 1)))</f>
        <v>#N/A</v>
      </c>
      <c r="CR43" s="1" t="e">
        <f t="shared" si="58"/>
        <v>#N/A</v>
      </c>
      <c r="CS43" s="1" t="e" cm="1">
        <f t="array" ref="CS43">IFERROR(IF(OR(ISNA($A43),$AK43&lt;100,INDEX(International!G$3:G$2000,_xlfn.XMATCH(100,International!G$3:G$2000,1,1)+$CA43)=""),NA(),INDEX(International!G$3:G$2000,_xlfn.XMATCH(100,International!G$3:G$2000,1,1)+$CA43)), NA())</f>
        <v>#N/A</v>
      </c>
      <c r="CT43" s="1" t="e">
        <f t="shared" si="111"/>
        <v>#N/A</v>
      </c>
      <c r="CU43" s="1" t="e">
        <f>IF(OR(ISNA($A43),$AK43&lt;100),NA(),IF($CA43=0,0,FLOOR((CS43-_xlfn.XLOOKUP(_xlfn.AGGREGATE(5,6,$CA$3:$CA1994),$CA$3:$CA$2000,CS$3:CS$2000,1,1))/_xlfn.XLOOKUP($CA43,$CA$3:$CA$2000,$CA$3:$CA$2000,1,1), 1)))</f>
        <v>#N/A</v>
      </c>
      <c r="CV43" s="1" t="e">
        <f t="shared" si="59"/>
        <v>#N/A</v>
      </c>
      <c r="CW43" s="1" t="e" cm="1">
        <f t="array" ref="CW43">IFERROR(IF(OR(ISNA($A43),$AK43&lt;100,INDEX(International!K$3:K$2000,_xlfn.XMATCH(100,International!K$3:K$2000,1,1)+$CA43)=""),NA(),INDEX(International!K$3:K$2000,_xlfn.XMATCH(100,International!K$3:K$2000,1,1)+$CA43)), NA())</f>
        <v>#N/A</v>
      </c>
      <c r="CX43" s="1" t="e">
        <f t="shared" si="112"/>
        <v>#N/A</v>
      </c>
      <c r="CY43" s="1" t="e">
        <f>IF(OR(ISNA($A43),$AK43&lt;100),NA(),IF($CA43=0,0,FLOOR((CW43-_xlfn.XLOOKUP(_xlfn.AGGREGATE(5,6,$CA$3:$CA1994),$CA$3:$CA$2000,CW$3:CW$2000,1,1))/_xlfn.XLOOKUP($CA43,$CA$3:$CA$2000,$CA$3:$CA$2000,1,1), 1)))</f>
        <v>#N/A</v>
      </c>
      <c r="CZ43" s="1" t="e">
        <f t="shared" si="60"/>
        <v>#N/A</v>
      </c>
      <c r="DA43" s="1" t="e" cm="1">
        <f t="array" ref="DA43">IFERROR(IF(OR(ISNA($A43),$AK43&lt;100,INDEX(International!O$3:O$2000,_xlfn.XMATCH(100,International!O$3:O$2000,1,1)+$CA43)=""),NA(),INDEX(International!O$3:O$2000,_xlfn.XMATCH(100,International!O$3:O$2000,1,1)+$CA43)), NA())</f>
        <v>#N/A</v>
      </c>
      <c r="DB43" s="1" t="e">
        <f t="shared" si="113"/>
        <v>#N/A</v>
      </c>
      <c r="DC43" s="1" t="e">
        <f>IF(OR(ISNA($A43),$AK43&lt;100),NA(),IF($CA43=0,0,FLOOR((DA43-_xlfn.XLOOKUP(_xlfn.AGGREGATE(5,6,$CA$3:$CA1994),$CA$3:$CA$2000,DA$3:DA$2000,1,1))/_xlfn.XLOOKUP($CA43,$CA$3:$CA$2000,$CA$3:$CA$2000,1,1), 1)))</f>
        <v>#N/A</v>
      </c>
      <c r="DD43" s="1" t="e">
        <f t="shared" si="61"/>
        <v>#N/A</v>
      </c>
      <c r="DE43" s="1" t="e" cm="1">
        <f t="array" ref="DE43">IFERROR(IF(OR(ISNA($A43),$AK43&lt;100,INDEX(International!S$3:S$2000,_xlfn.XMATCH(100,International!S$3:S$2000,1,1)+$CA43)=""),NA(),INDEX(International!S$3:S$2000,_xlfn.XMATCH(100,International!S$3:S$2000,1,1)+$CA43)), NA())</f>
        <v>#N/A</v>
      </c>
      <c r="DF43" s="1" t="e">
        <f t="shared" si="114"/>
        <v>#N/A</v>
      </c>
      <c r="DG43" s="1" t="e">
        <f>IF(OR(ISNA($A43),$AK43&lt;100),NA(),IF($CA43=0,0,FLOOR((DE43-_xlfn.XLOOKUP(_xlfn.AGGREGATE(5,6,$CA$3:$CA1994),$CA$3:$CA$2000,DE$3:DE$2000,1,1))/_xlfn.XLOOKUP($CA43,$CA$3:$CA$2000,$CA$3:$CA$2000,1,1), 1)))</f>
        <v>#N/A</v>
      </c>
      <c r="DH43" s="1" t="e">
        <f t="shared" si="62"/>
        <v>#N/A</v>
      </c>
      <c r="DI43" s="1" t="e" cm="1">
        <f t="array" ref="DI43">IFERROR(IF(OR(ISNA($A43),$AK43&lt;100,INDEX(International!W$3:W$2000,_xlfn.XMATCH(100,International!W$3:W$2000,1,1)+$CA43)=""),NA(),INDEX(International!W$3:W$2000,_xlfn.XMATCH(100,International!W$3:W$2000,1,1)+$CA43)), NA())</f>
        <v>#N/A</v>
      </c>
      <c r="DJ43" s="1" t="e">
        <f t="shared" si="115"/>
        <v>#N/A</v>
      </c>
      <c r="DK43" s="1" t="e">
        <f>IF(OR(ISNA($A43),$AK43&lt;100),NA(),IF($CA43=0,0,FLOOR((DI43-_xlfn.XLOOKUP(_xlfn.AGGREGATE(5,6,$CA$3:$CA1994),$CA$3:$CA$2000,DI$3:DI$2000,1,1))/_xlfn.XLOOKUP($CA43,$CA$3:$CA$2000,$CA$3:$CA$2000,1,1), 1)))</f>
        <v>#N/A</v>
      </c>
      <c r="DL43" s="1" t="e">
        <f t="shared" si="63"/>
        <v>#N/A</v>
      </c>
      <c r="DM43" s="1" t="e" cm="1">
        <f t="array" ref="DM43">IFERROR(IF(OR(ISNA($A43),$AK43&lt;100,INDEX(International!AA$3:AA$2000,_xlfn.XMATCH(100,International!AA$3:AA$2000,1,1)+$CA43)=""),NA(),INDEX(International!AA$3:AA$2000,_xlfn.XMATCH(100,International!AA$3:AA$2000,1,1)+$CA43)), NA())</f>
        <v>#N/A</v>
      </c>
      <c r="DN43" s="1" t="e">
        <f t="shared" si="116"/>
        <v>#N/A</v>
      </c>
      <c r="DO43" s="1" t="e">
        <f>IF(OR(ISNA($A43),$AK43&lt;100),NA(),IF($CA43=0,0,FLOOR((DM43-_xlfn.XLOOKUP(_xlfn.AGGREGATE(5,6,$CA$3:$CA1994),$CA$3:$CA$2000,DM$3:DM$2000,1,1))/_xlfn.XLOOKUP($CA43,$CA$3:$CA$2000,$CA$3:$CA$2000,1,1), 1)))</f>
        <v>#N/A</v>
      </c>
      <c r="DP43" s="1" t="e">
        <f t="shared" si="64"/>
        <v>#N/A</v>
      </c>
      <c r="DQ43" s="1" t="e" cm="1">
        <f t="array" ref="DQ43">IFERROR(IF(OR(ISNA($A43),$AK43&lt;100,INDEX(International!AE$3:AE$2000,_xlfn.XMATCH(100,International!AE$3:AE$2000,1,1)+$CA43)=""),NA(),INDEX(International!AE$3:AE$2000,_xlfn.XMATCH(100,International!AE$3:AE$2000,1,1)+$CA43)), NA())</f>
        <v>#N/A</v>
      </c>
      <c r="DR43" s="1" t="e">
        <f t="shared" si="117"/>
        <v>#N/A</v>
      </c>
      <c r="DS43" s="1" t="e">
        <f>IF(OR(ISNA($A43),$AK43&lt;100),NA(),IF($CA43=0,0,FLOOR((DQ43-_xlfn.XLOOKUP(_xlfn.AGGREGATE(5,6,$CA$3:$CA1994),$CA$3:$CA$2000,DQ$3:DQ$2000,1,1))/_xlfn.XLOOKUP($CA43,$CA$3:$CA$2000,$CA$3:$CA$2000,1,1), 1)))</f>
        <v>#N/A</v>
      </c>
      <c r="DT43" s="1" t="e">
        <f t="shared" si="65"/>
        <v>#N/A</v>
      </c>
      <c r="DU43" s="1">
        <f t="shared" si="118"/>
        <v>40</v>
      </c>
      <c r="DV43" s="1" cm="1">
        <f t="array" ref="DV43">IFERROR(IF(ISNA($A43),NA(),INDEX(B$3:B$2000,_xlfn.XMATCH(Configuration!$B$12,B$3:B$2000,1,1)+ROW()-ROW($A$3))-0), NA())</f>
        <v>107</v>
      </c>
      <c r="DW43" s="1" cm="1">
        <f t="array" ref="DW43">IFERROR(IF(ISNA($A43),NA(),INDEX(F$3:F$2000,_xlfn.XMATCH(Configuration!$B$12,F$3:F$2000,1,1)+ROW()-ROW($A$3))-0), NA())</f>
        <v>2976</v>
      </c>
      <c r="DX43" s="1" t="e" cm="1">
        <f t="array" ref="DX43">IFERROR(IF(ISNA($A43),NA(),INDEX(J$3:J$2000,_xlfn.XMATCH(Configuration!$B$12,J$3:J$2000,1,1)+ROW()-ROW($A$3))-0), NA())</f>
        <v>#N/A</v>
      </c>
      <c r="DY43" s="1" cm="1">
        <f t="array" ref="DY43">IFERROR(IF(ISNA($A43),NA(),INDEX(N$3:N$2000,_xlfn.XMATCH(Configuration!$B$12,N$3:N$2000,1,1)+ROW()-ROW($A$3))-0), NA())</f>
        <v>1033</v>
      </c>
      <c r="DZ43" s="1" cm="1">
        <f t="array" ref="DZ43">IFERROR(IF(ISNA($A43),NA(),INDEX(R$3:R$2000,_xlfn.XMATCH(Configuration!$B$12,R$3:R$2000,1,1)+ROW()-ROW($A$3))-0), NA())</f>
        <v>438</v>
      </c>
      <c r="EA43" s="1" cm="1">
        <f t="array" ref="EA43">IFERROR(IF(ISNA($A43),NA(),INDEX(V$3:V$2000,_xlfn.XMATCH(Configuration!$B$12,V$3:V$2000,1,1)+ROW()-ROW($A$3))-0), NA())</f>
        <v>226</v>
      </c>
      <c r="EB43" s="1" cm="1">
        <f t="array" ref="EB43">IFERROR(IF(ISNA($A43),NA(),INDEX(Z$3:Z$2000,_xlfn.XMATCH(Configuration!$B$12,Z$3:Z$2000,1,1)+ROW()-ROW($A$3))-0), NA())</f>
        <v>1349</v>
      </c>
      <c r="EC43" s="1" cm="1">
        <f t="array" ref="EC43">IFERROR(IF(ISNA($A43),NA(),INDEX(AD$3:AD$2000,_xlfn.XMATCH(Configuration!$B$12,AD$3:AD$2000,1,1)+ROW()-ROW($A$3))-0), NA())</f>
        <v>551</v>
      </c>
      <c r="ED43" s="1">
        <f t="shared" si="119"/>
        <v>40</v>
      </c>
      <c r="EE43" s="1" t="e">
        <f t="shared" ca="1" si="66"/>
        <v>#N/A</v>
      </c>
      <c r="EF43" s="1" t="e">
        <f t="shared" ca="1" si="67"/>
        <v>#N/A</v>
      </c>
      <c r="EG43" s="1">
        <f t="shared" ca="1" si="68"/>
        <v>1032126</v>
      </c>
      <c r="EH43" s="1">
        <f t="shared" ca="1" si="69"/>
        <v>102400</v>
      </c>
      <c r="EI43" s="1">
        <f t="shared" ca="1" si="70"/>
        <v>25600</v>
      </c>
      <c r="EJ43" s="1">
        <f t="shared" ca="1" si="71"/>
        <v>10158</v>
      </c>
      <c r="EK43" s="1">
        <f t="shared" ca="1" si="72"/>
        <v>5250</v>
      </c>
      <c r="EL43" s="1" cm="1">
        <f t="array" aca="1" ref="EL43" ca="1">IFERROR(IF(ISNA($ED43),NA(),IF(FLOOR((2^(($ED43+LOOKUP(2, 1/(ISNA(EP$3:EP$2000)+ISBLANK(EP$3:EP$300)-1),EP$3:EP$2000)*LOG(100)/LOG(2))/LOOKUP(2, 1/(ISNA(EP$3:EP$2000)+ISBLANK(EP$3:EP$300)-1),EP$3:EP$2000))),2)&gt;_xlfn.AGGREGATE(4,6,$EN$3:$GC$2000)+2000,NA(),FLOOR((2^(($ED43+LOOKUP(2, 1/(ISNA(EP$3:EP$2000)+ISBLANK(EP$3:EP$300)-1),EP$3:EP$2000)*LOG(100)/LOG(2))/LOOKUP(2, 1/(ISNA(EP$3:EP$2000)+ISBLANK(EP$3:EP$300)-1),EP$3:EP$2000))),2))),NA())</f>
        <v>868</v>
      </c>
      <c r="EM43" s="1" cm="1">
        <f t="array" ref="EM43">IF(ISNA($ED43),NA(),FLOOR(EN$3+(LOOKUP(2, 1/(ISNA(EN$3:EN$2000)+ISBLANK(EN$3:EN$300)-1),EN$3:EN$2000)-EN$3)/LOOKUP(2, 1/(ISNA(EN$3:EN$2000)+ISBLANK(EN$3:EN$300)-1),ED$3:ED$2000)*ED43, 1))</f>
        <v>3679</v>
      </c>
      <c r="EN43" s="1" cm="1">
        <f t="array" ref="EN43">IFERROR(IF(ISNA($A43),NA(),INDEX(AK$3:AK$2000,_xlfn.XMATCH(100,AK$3:AK$2000,1,1)+ROW()-ROW($A$3))-0), NA())</f>
        <v>6612</v>
      </c>
      <c r="EO43" s="1" cm="1">
        <f t="array" aca="1" ref="EO43" ca="1">IFERROR(IF(ISNA($A43),NA(),INDEX(BD$3:BD$2000,_xlfn.XMATCH(100,AK$3:AK$2000,1,1)+ROW()-ROW($A$3))-0), NA())</f>
        <v>41</v>
      </c>
      <c r="EP43" s="1">
        <f t="shared" si="73"/>
        <v>6.614834127889746</v>
      </c>
      <c r="EQ43" s="1">
        <f t="shared" si="74"/>
        <v>162</v>
      </c>
      <c r="ER43" s="1">
        <f t="shared" si="75"/>
        <v>103.81415796660963</v>
      </c>
      <c r="ES43" s="1" cm="1">
        <f t="array" ref="ES43">IFERROR(IF(OR(ISNA($A43),INDEX(International!C$3:C$2000,_xlfn.XMATCH(100,International!C$3:C$2000,1,1)+ROW()-ROW($A$3))=""),NA(),INDEX(International!C$3:C$2000,_xlfn.XMATCH(100,International!C$3:C$2000,1,1)+ROW()-ROW($A$3))), NA())</f>
        <v>33573</v>
      </c>
      <c r="ET43" s="1" cm="1">
        <f t="array" aca="1" ref="ET43" ca="1">IFERROR(IF(ISNA($A43),NA(),INDEX(International!E$3:E$2000,_xlfn.XMATCH(100,International!C$3:C$2000,1,1)+ROW()-ROW($A$3))-0), NA())</f>
        <v>1452.8571428571429</v>
      </c>
      <c r="EU43" s="1">
        <f t="shared" si="76"/>
        <v>4.7669227151849363</v>
      </c>
      <c r="EV43" s="1">
        <f t="shared" si="77"/>
        <v>836</v>
      </c>
      <c r="EW43" s="1">
        <f t="shared" si="78"/>
        <v>9.1319398962581282</v>
      </c>
      <c r="EX43" s="1" cm="1">
        <f t="array" ref="EX43">IFERROR(IF(OR(ISNA($A43),INDEX(International!G$3:G$2000,_xlfn.XMATCH(100,International!G$3:G$2000,1,1)+ROW()-ROW($A$3))=""),NA(),INDEX(International!G$3:G$2000,_xlfn.XMATCH(100,International!G$3:G$2000,1,1)+ROW()-ROW($A$3))-0), NA())</f>
        <v>7384</v>
      </c>
      <c r="EY43" s="1" cm="1">
        <f t="array" aca="1" ref="EY43" ca="1">IFERROR(IF(ISNA($A43),NA(),INDEX(International!I$3:I$2000,_xlfn.XMATCH(100,International!G$3:G$2000,1,1)+ROW()-ROW($A$3))-0), NA())</f>
        <v>172.85714285714286</v>
      </c>
      <c r="EZ43" s="1">
        <f t="shared" si="79"/>
        <v>6.4450320599211315</v>
      </c>
      <c r="FA43" s="1">
        <f t="shared" si="80"/>
        <v>178</v>
      </c>
      <c r="FB43" s="1">
        <f t="shared" si="81"/>
        <v>35.695958173264017</v>
      </c>
      <c r="FC43" s="1" cm="1">
        <f t="array" ref="FC43">IFERROR(IF(OR(ISNA($A43),INDEX(International!K$3:K$2000,_xlfn.XMATCH(100,International!K$3:K$2000,1,1)+ROW()-ROW($A$3))=""),NA(),INDEX(International!K$3:K$2000,_xlfn.XMATCH(100,International!K$3:K$2000,1,1)+ROW()-ROW($A$3))), NA())</f>
        <v>86334</v>
      </c>
      <c r="FD43" s="1" cm="1">
        <f t="array" aca="1" ref="FD43" ca="1">IFERROR(IF(ISNA($A43),NA(),INDEX(International!M$3:M$2000,_xlfn.XMATCH(100,International!K$3:K$2000,1,1)+ROW()-ROW($A$3))-0), NA())</f>
        <v>3889.8571428571427</v>
      </c>
      <c r="FE43" s="1">
        <f t="shared" si="82"/>
        <v>4.1009720747893397</v>
      </c>
      <c r="FF43" s="1">
        <f t="shared" si="83"/>
        <v>2155</v>
      </c>
      <c r="FG43" s="1">
        <f t="shared" si="84"/>
        <v>13.612727214347439</v>
      </c>
      <c r="FH43" s="1" cm="1">
        <f t="array" ref="FH43">IFERROR(IF(OR(ISNA($A43),INDEX(International!O$3:O$2000,_xlfn.XMATCH(100,International!O$3:O$2000,1,1)+ROW()-ROW($A$3))=""),NA(),INDEX(International!O$3:O$2000,_xlfn.XMATCH(100,International!O$3:O$2000,1,1)+ROW()-ROW($A$3))-0), NA())</f>
        <v>119827</v>
      </c>
      <c r="FI43" s="1" cm="1">
        <f t="array" aca="1" ref="FI43" ca="1">IFERROR(IF(ISNA($A43),NA(),INDEX(International!Q$3:Q$2000,_xlfn.XMATCH(100,International!O$3:O$2000,1,1)+ROW()-ROW($A$3))-0), NA())</f>
        <v>4761.2857142857147</v>
      </c>
      <c r="FJ43" s="1">
        <f t="shared" si="85"/>
        <v>3.9113158780940385</v>
      </c>
      <c r="FK43" s="1">
        <f t="shared" si="86"/>
        <v>2991</v>
      </c>
      <c r="FL43" s="1">
        <f t="shared" si="87"/>
        <v>17.76627587444538</v>
      </c>
      <c r="FM43" s="1" cm="1">
        <f t="array" ref="FM43">IFERROR(IF(OR(ISNA($A43),INDEX(International!S$3:S$2000,_xlfn.XMATCH(100,International!S$3:S$2000,1,1)+ROW()-ROW($A$3))=""),NA(),INDEX(International!S$3:S$2000,_xlfn.XMATCH(100,International!S$3:S$2000,1,1)+ROW()-ROW($A$3))-0), NA())</f>
        <v>9786</v>
      </c>
      <c r="FN43" s="1" cm="1">
        <f t="array" aca="1" ref="FN43" ca="1">IFERROR(IF(ISNA($A43),NA(),INDEX(International!U$3:U$2000,_xlfn.XMATCH(100,International!S$3:S$2000,1,1)+ROW()-ROW($A$3))-0), NA())</f>
        <v>107</v>
      </c>
      <c r="FO43" s="1">
        <f t="shared" si="88"/>
        <v>6.049014519531946</v>
      </c>
      <c r="FP43" s="1">
        <f t="shared" si="89"/>
        <v>242</v>
      </c>
      <c r="FQ43" s="1">
        <f t="shared" si="90"/>
        <v>53.917790313115553</v>
      </c>
      <c r="FR43" s="1" cm="1">
        <f t="array" ref="FR43">IFERROR(IF(OR(ISNA($A43),INDEX(International!W$3:W$2000,_xlfn.XMATCH(100,International!W$3:W$2000,1,1)+ROW()-ROW($A$3))=""),NA(),INDEX(International!W$3:W$2000,_xlfn.XMATCH(100,International!W$3:W$2000,1,1)+ROW()-ROW($A$3))-0), NA())</f>
        <v>1910</v>
      </c>
      <c r="FS43" s="1" cm="1">
        <f t="array" aca="1" ref="FS43" ca="1">IFERROR(IF(ISNA($A43),NA(),INDEX(International!Y$3:Y$2000,_xlfn.XMATCH(100,International!W$3:W$2000,1,1)+ROW()-ROW($A$3))-0), NA())</f>
        <v>123</v>
      </c>
      <c r="FT43" s="1">
        <f t="shared" si="91"/>
        <v>9.3995988975911722</v>
      </c>
      <c r="FU43" s="1">
        <f t="shared" si="92"/>
        <v>45</v>
      </c>
      <c r="FV43" s="1">
        <f t="shared" si="93"/>
        <v>4.2569560232477421</v>
      </c>
      <c r="FW43" s="1" cm="1">
        <f t="array" ref="FW43">IFERROR(IF(OR(ISNA($A43),INDEX(International!AA$3:AA$2000,_xlfn.XMATCH(100,International!AA$3:AA$2000,1,1)+ROW()-ROW($A$3))=""),NA(),INDEX(International!AA$3:AA$2000,_xlfn.XMATCH(100,International!AA$3:AA$2000,1,1)+ROW()-ROW($A$3))-0), NA())</f>
        <v>93873</v>
      </c>
      <c r="FX43" s="1" cm="1">
        <f t="array" aca="1" ref="FX43" ca="1">IFERROR(IF(ISNA($A43),NA(),INDEX(International!AC$3:AC$2000,_xlfn.XMATCH(100,International!AA$3:AA$2000,1,1)+ROW()-ROW($A$3))-0), NA())</f>
        <v>5518.7142857142853</v>
      </c>
      <c r="FY43" s="1">
        <f t="shared" si="94"/>
        <v>4.0508107550857897</v>
      </c>
      <c r="FZ43" s="1">
        <f t="shared" si="95"/>
        <v>2343</v>
      </c>
      <c r="GA43" s="1">
        <f t="shared" si="96"/>
        <v>12.039248988465713</v>
      </c>
      <c r="GB43" s="1" cm="1">
        <f t="array" ref="GB43">IFERROR(IF(OR(ISNA($A43),INDEX(International!AE$3:AE$2000,_xlfn.XMATCH(100,International!AE$3:AE$2000,1,1)+ROW()-ROW($A$3))=""),NA(),INDEX(International!AE$3:AE$2000,_xlfn.XMATCH(100,International!AE$3:AE$2000,1,1)+ROW()-ROW($A$3))-0), NA())</f>
        <v>555313</v>
      </c>
      <c r="GC43" s="1" cm="1">
        <f t="array" aca="1" ref="GC43" ca="1">IFERROR(IF(ISNA($A43),NA(),INDEX(International!AG$3:AG$2000,_xlfn.XMATCH(100,International!AE$3:AE$2000,1,1)+ROW()-ROW($A$3))-0), NA())</f>
        <v>31215.857142857141</v>
      </c>
      <c r="GD43" s="1">
        <f t="shared" si="97"/>
        <v>3.2156704884261011</v>
      </c>
      <c r="GE43" s="1">
        <f t="shared" si="98"/>
        <v>13879</v>
      </c>
      <c r="GF43" s="1">
        <f t="shared" si="99"/>
        <v>13.138609943437942</v>
      </c>
    </row>
    <row r="44" spans="1:188" x14ac:dyDescent="0.2">
      <c r="A44" s="4">
        <f>IF(OR(Daily!$A44="",Daily!$B44="*"),NA(),Daily!A44)</f>
        <v>43895</v>
      </c>
      <c r="B44" s="1">
        <f>IF(_xlfn.IFNA($A44,"")="","",Daily!C44+IF(ROW()&gt;ROW($A$3),B43,0))</f>
        <v>0</v>
      </c>
      <c r="C44" s="1">
        <f>IF(_xlfn.IFNA($A44,"")="","",Daily!D44+IF(ROW()&gt;ROW($A$3),C43,0))</f>
        <v>0</v>
      </c>
      <c r="D44" s="1">
        <f>IF(_xlfn.IFNA($A44,"")="","",Daily!E44+IF(ROW()&gt;ROW($A$3),D43,0))</f>
        <v>0</v>
      </c>
      <c r="E44" s="1">
        <f t="shared" si="22"/>
        <v>0</v>
      </c>
      <c r="F44" s="1">
        <f>IF(_xlfn.IFNA($A44,"")="","",Daily!F44+IF(ROW()&gt;ROW($A$3),F43,0))</f>
        <v>25</v>
      </c>
      <c r="G44" s="1">
        <f>IF(_xlfn.IFNA($A44,"")="","",Daily!G44+IF(ROW()&gt;ROW($A$3),G43,0))</f>
        <v>4</v>
      </c>
      <c r="H44" s="1">
        <f>IF(_xlfn.IFNA($A44,"")="","",Daily!H44+IF(ROW()&gt;ROW($A$3),H43,0))</f>
        <v>2</v>
      </c>
      <c r="I44" s="1">
        <f t="shared" si="23"/>
        <v>19</v>
      </c>
      <c r="J44" s="1">
        <f>IF(_xlfn.IFNA($A44,"")="","",Daily!I44+IF(ROW()&gt;ROW($A$3),J43,0))</f>
        <v>1</v>
      </c>
      <c r="K44" s="1">
        <f>IF(_xlfn.IFNA($A44,"")="","",Daily!J44+IF(ROW()&gt;ROW($A$3),K43,0))</f>
        <v>0</v>
      </c>
      <c r="L44" s="1">
        <f>IF(_xlfn.IFNA($A44,"")="","",Daily!K44+IF(ROW()&gt;ROW($A$3),L43,0))</f>
        <v>0</v>
      </c>
      <c r="M44" s="1">
        <f t="shared" si="24"/>
        <v>1</v>
      </c>
      <c r="N44" s="1">
        <f>IF(_xlfn.IFNA($A44,"")="","",Daily!L44+IF(ROW()&gt;ROW($A$3),N43,0))</f>
        <v>13</v>
      </c>
      <c r="O44" s="1">
        <f>IF(_xlfn.IFNA($A44,"")="","",Daily!M44+IF(ROW()&gt;ROW($A$3),O43,0))</f>
        <v>8</v>
      </c>
      <c r="P44" s="1">
        <f>IF(_xlfn.IFNA($A44,"")="","",Daily!N44+IF(ROW()&gt;ROW($A$3),P43,0))</f>
        <v>0</v>
      </c>
      <c r="Q44" s="1">
        <f t="shared" si="25"/>
        <v>5</v>
      </c>
      <c r="R44" s="1">
        <f>IF(_xlfn.IFNA($A44,"")="","",Daily!O44+IF(ROW()&gt;ROW($A$3),R43,0))</f>
        <v>7</v>
      </c>
      <c r="S44" s="1">
        <f>IF(_xlfn.IFNA($A44,"")="","",Daily!P44+IF(ROW()&gt;ROW($A$3),S43,0))</f>
        <v>3</v>
      </c>
      <c r="T44" s="1">
        <f>IF(_xlfn.IFNA($A44,"")="","",Daily!Q44+IF(ROW()&gt;ROW($A$3),T43,0))</f>
        <v>0</v>
      </c>
      <c r="U44" s="1">
        <f t="shared" si="26"/>
        <v>4</v>
      </c>
      <c r="V44" s="1">
        <f>IF(_xlfn.IFNA($A44,"")="","",Daily!R44+IF(ROW()&gt;ROW($A$3),V43,0))</f>
        <v>1</v>
      </c>
      <c r="W44" s="1">
        <f>IF(_xlfn.IFNA($A44,"")="","",Daily!S44+IF(ROW()&gt;ROW($A$3),W43,0))</f>
        <v>0</v>
      </c>
      <c r="X44" s="1">
        <f>IF(_xlfn.IFNA($A44,"")="","",Daily!T44+IF(ROW()&gt;ROW($A$3),X43,0))</f>
        <v>0</v>
      </c>
      <c r="Y44" s="1">
        <f t="shared" si="27"/>
        <v>1</v>
      </c>
      <c r="Z44" s="1">
        <f>IF(_xlfn.IFNA($A44,"")="","",Daily!U44+IF(ROW()&gt;ROW($A$3),Z43,0))</f>
        <v>10</v>
      </c>
      <c r="AA44" s="1">
        <f>IF(_xlfn.IFNA($A44,"")="","",Daily!V44+IF(ROW()&gt;ROW($A$3),AA43,0))</f>
        <v>7</v>
      </c>
      <c r="AB44" s="1">
        <f>IF(_xlfn.IFNA($A44,"")="","",Daily!W44+IF(ROW()&gt;ROW($A$3),AB43,0))</f>
        <v>0</v>
      </c>
      <c r="AC44" s="1">
        <f t="shared" si="28"/>
        <v>3</v>
      </c>
      <c r="AD44" s="1">
        <f>IF(_xlfn.IFNA($A44,"")="","",Daily!X44+IF(ROW()&gt;ROW($A$3),AD43,0))</f>
        <v>3</v>
      </c>
      <c r="AE44" s="1">
        <f>IF(_xlfn.IFNA($A44,"")="","",Daily!Y44+IF(ROW()&gt;ROW($A$3),AE43,0))</f>
        <v>0</v>
      </c>
      <c r="AF44" s="1">
        <f>IF(_xlfn.IFNA($A44,"")="","",Daily!Z44+IF(ROW()&gt;ROW($A$3),AF43,0))</f>
        <v>1</v>
      </c>
      <c r="AG44" s="1">
        <f t="shared" si="29"/>
        <v>2</v>
      </c>
      <c r="AH44" s="1">
        <f>IF(_xlfn.IFNA($A44,"")="","",Daily!C44+Daily!F44+Daily!I44+Daily!O44+Daily!L44+Daily!R44+Daily!X44+Daily!U44)</f>
        <v>8</v>
      </c>
      <c r="AI44" s="1">
        <f>IF(_xlfn.IFNA($A44,"")="","",Daily!D44+Daily!G44+Daily!J44+Daily!P44+Daily!M44+Daily!S44+Daily!Y44+Daily!V44+Daily!AA44)</f>
        <v>0</v>
      </c>
      <c r="AJ44" s="1">
        <f>IF(_xlfn.IFNA($A44,"")="","",Daily!E44+Daily!H44+Daily!K44+Daily!Q44+Daily!N44+Daily!T44+Daily!Z44+Daily!W44)</f>
        <v>0</v>
      </c>
      <c r="AK44" s="1">
        <f t="shared" si="30"/>
        <v>60</v>
      </c>
      <c r="AL44" s="1">
        <f t="shared" si="31"/>
        <v>22</v>
      </c>
      <c r="AM44" s="1">
        <f t="shared" si="32"/>
        <v>3</v>
      </c>
      <c r="AN44" s="7">
        <f t="shared" si="33"/>
        <v>0.8</v>
      </c>
      <c r="AO44" s="1">
        <f t="shared" si="34"/>
        <v>35</v>
      </c>
      <c r="AP44" s="1">
        <f t="shared" si="35"/>
        <v>35</v>
      </c>
      <c r="AQ44" s="1">
        <f t="shared" si="36"/>
        <v>18</v>
      </c>
      <c r="AR44" s="1">
        <f t="shared" si="37"/>
        <v>1</v>
      </c>
      <c r="AS44" s="1">
        <f t="shared" si="38"/>
        <v>16</v>
      </c>
      <c r="AT44" s="10">
        <f t="shared" si="39"/>
        <v>0.12</v>
      </c>
      <c r="AU44" s="10">
        <f t="shared" si="40"/>
        <v>0.88</v>
      </c>
      <c r="AV44" s="10">
        <f t="shared" si="41"/>
        <v>0</v>
      </c>
      <c r="AW44" s="10">
        <f t="shared" si="42"/>
        <v>0.41666666666666669</v>
      </c>
      <c r="AX44" s="10">
        <f t="shared" si="43"/>
        <v>1.6666666666666666E-2</v>
      </c>
      <c r="AY44" s="10">
        <f t="shared" si="44"/>
        <v>0.21666666666666667</v>
      </c>
      <c r="AZ44" s="10">
        <f t="shared" si="45"/>
        <v>0.11666666666666667</v>
      </c>
      <c r="BA44" s="10">
        <f t="shared" si="46"/>
        <v>1.6666666666666666E-2</v>
      </c>
      <c r="BB44" s="10">
        <f t="shared" si="47"/>
        <v>0.16666666666666666</v>
      </c>
      <c r="BC44" s="10">
        <f t="shared" si="48"/>
        <v>0.05</v>
      </c>
      <c r="BD44" s="8">
        <f t="shared" ca="1" si="49"/>
        <v>5.1428571428571432</v>
      </c>
      <c r="BE44" s="9">
        <f t="shared" ca="1" si="50"/>
        <v>36</v>
      </c>
      <c r="BF44" s="10">
        <f t="shared" si="51"/>
        <v>0.15384615384615385</v>
      </c>
      <c r="BG44" s="10">
        <f t="shared" si="52"/>
        <v>-0.2</v>
      </c>
      <c r="BH44" s="1">
        <f t="shared" si="53"/>
        <v>6</v>
      </c>
      <c r="BI44" s="1">
        <f t="shared" si="54"/>
        <v>4</v>
      </c>
      <c r="BJ44" s="8">
        <f>IF(_xlfn.IFNA($A44,"")="","",AK44/(Configuration!$B$1/1000000))</f>
        <v>2.3655295040667395</v>
      </c>
      <c r="BK44" s="1">
        <f>IF(OR(_xlfn.IFNA($A44,"")="", ROW()&lt;=ROW($A$3),MAX(International!$C$3:$C$2000)&lt;$AK44),"",$A44-_xlfn.XLOOKUP($AK44,International!$C$3:$C$2000,International!$A$3:$A$2000,NA(),1,1))</f>
        <v>-1</v>
      </c>
      <c r="BL44" s="1">
        <f>IF(OR(_xlfn.IFNA($A44,"")="", ROW()&lt;=ROW($A$3),MAX(International!$D$3:$D$2000)&lt;$BJ44),"",$A44-_xlfn.XLOOKUP($BJ44,International!$D$3:$D$2000,International!$A$3:$A$2000,NA(),1,1))</f>
        <v>0</v>
      </c>
      <c r="BM44" s="1">
        <f>IF(OR(_xlfn.IFNA($A44,"")="", ROW()&lt;=ROW($A$3),MAX(International!$G$3:$G$2000)&lt;$AK44),"",$A44-_xlfn.XLOOKUP($AK44,International!$G$3:$G$2000,International!$A$3:$A$2000,NA(),1,1))</f>
        <v>-4</v>
      </c>
      <c r="BN44" s="1">
        <f>IF(OR(_xlfn.IFNA($A44,"")="", ROW()&lt;=ROW($A$3),MAX(International!$H$3:$H$2000)&lt;$BJ44),"",$A44-_xlfn.XLOOKUP($BJ44,International!$H$3:$H$2000,International!$A$3:$A$2000,NA(),1,1))</f>
        <v>-1</v>
      </c>
      <c r="BO44" s="1">
        <f>IF(OR(_xlfn.IFNA($A44,"")="", ROW()&lt;=ROW($A$3),MAX(International!$K$3:$K$2000)&lt;$AK44),"",$A44-_xlfn.XLOOKUP($AK44,International!$K$3:$K$2000,International!$A$3:$A$2000,NA(),1,1))</f>
        <v>5</v>
      </c>
      <c r="BP44" s="1">
        <f>IF(OR(_xlfn.IFNA($A44,"")="", ROW()&lt;=ROW($A$3),MAX(International!$L$3:$L$2000)&lt;$BJ44),"",$A44-_xlfn.XLOOKUP($BJ44,International!$L$3:$L$2000,International!$A$3:$A$2000,NA(),1,1))</f>
        <v>3</v>
      </c>
      <c r="BQ44" s="1">
        <f>IF(OR(_xlfn.IFNA($A44,"")="", ROW()&lt;=ROW($A$3),MAX(International!$O$3:$O$2000)&lt;$AK44),"",$A44-_xlfn.XLOOKUP($AK44,International!$O$3:$O$2000,International!$A$3:$A$2000,NA(),1,1))</f>
        <v>12</v>
      </c>
      <c r="BR44" s="1">
        <f>IF(OR(_xlfn.IFNA($A44,"")="", ROW()&lt;=ROW($A$3),MAX(International!$P$3:$P$2000)&lt;$BJ44),"",$A44-_xlfn.XLOOKUP($BJ44,International!$P$3:$P$2000,International!$A$3:$A$2000,NA(),1,1))</f>
        <v>11</v>
      </c>
      <c r="BS44" s="1">
        <f>IF(OR(_xlfn.IFNA($A44,"")="", ROW()&lt;=ROW($A$3),MAX(International!$S$3:$S$2000)&lt;$AK44),"",$A44-_xlfn.XLOOKUP($AK44,International!$S$3:$S$2000,International!$A$3:$A$2000,NA(),1,1))</f>
        <v>14</v>
      </c>
      <c r="BT44" s="1">
        <f>IF(OR(_xlfn.IFNA($A44,"")="", ROW()&lt;=ROW($A$3),MAX(International!$T$3:$T$2000)&lt;$BJ44),"",$A44-_xlfn.XLOOKUP($BJ44,International!$T$3:$T$2000,International!$A$3:$A$2000,NA(),1,1))</f>
        <v>13</v>
      </c>
      <c r="BU44" s="1">
        <f>IF(OR(_xlfn.IFNA($A44,"")="", ROW()&lt;=ROW($A$3),MAX(International!$W$3:$W$2000)&lt;$AK44),"",$A44-_xlfn.XLOOKUP($AK44,International!$W$3:$W$2000,International!$A$3:$A$2000,NA(),1,1))</f>
        <v>20</v>
      </c>
      <c r="BV44" s="1">
        <f>IF(OR(_xlfn.IFNA($A44,"")="", ROW()&lt;=ROW($A$3),MAX(International!$X$3:$X$2000)&lt;$BJ44),"",$A44-_xlfn.XLOOKUP($BJ44,International!$X$3:$X$2000,International!$A$3:$A$2000,NA(),1,1))</f>
        <v>33</v>
      </c>
      <c r="BW44" s="1">
        <f>IF(OR(_xlfn.IFNA($A44,"")="", ROW()&lt;=ROW($A$3),MAX(International!$AA$3:$AA$2000)&lt;$AK44),"",$A44-_xlfn.XLOOKUP($AK44,International!$AA$3:$AA$2000,International!$A$3:$A$2000,NA(),1,1))</f>
        <v>1</v>
      </c>
      <c r="BX44" s="1">
        <f>IF(OR(_xlfn.IFNA($A44,"")="", ROW()&lt;=ROW($A$3),MAX(International!$AB$3:$AB$2000)&lt;$BJ44),"",$A44-_xlfn.XLOOKUP($BJ44,International!$AB$3:$AB$2000,International!$A$3:$A$2000,NA(),1,1))</f>
        <v>-1</v>
      </c>
      <c r="BY44" s="1">
        <f>IF(OR(_xlfn.IFNA($A44,"")="", ROW()&lt;=ROW($A$3),MAX(International!$AE$3:$AE$2000)&lt;$AK44),"",$A44-_xlfn.XLOOKUP($AK44,International!$AE$3:$AE$2000,International!$A$3:$A$2000,NA(),1,1))</f>
        <v>6</v>
      </c>
      <c r="BZ44" s="1">
        <f>IF(OR(_xlfn.IFNA($A44,"")="", ROW()&lt;=ROW($A$3),MAX(International!$AF$3:$AF$2000)&lt;$BJ44),"",$A44-_xlfn.XLOOKUP($BJ44,International!$AF$3:$AF$2000,International!$A$3:$A$2000,NA(),1,1))</f>
        <v>-5</v>
      </c>
      <c r="CA44" s="1" t="e">
        <f t="shared" si="120"/>
        <v>#N/A</v>
      </c>
      <c r="CB44" s="1" t="e">
        <f t="shared" si="100"/>
        <v>#N/A</v>
      </c>
      <c r="CC44" s="1" t="e">
        <f t="shared" si="101"/>
        <v>#N/A</v>
      </c>
      <c r="CD44" s="1" t="e">
        <f t="shared" si="102"/>
        <v>#N/A</v>
      </c>
      <c r="CE44" s="1" t="e">
        <f t="shared" si="103"/>
        <v>#N/A</v>
      </c>
      <c r="CF44" s="1" t="e">
        <f t="shared" si="104"/>
        <v>#N/A</v>
      </c>
      <c r="CG44" s="1" t="e">
        <f t="shared" si="105"/>
        <v>#N/A</v>
      </c>
      <c r="CH44" s="1" t="e">
        <f t="shared" si="106"/>
        <v>#N/A</v>
      </c>
      <c r="CI44" s="1" t="e">
        <f t="shared" si="107"/>
        <v>#N/A</v>
      </c>
      <c r="CJ44" s="1" t="e">
        <f t="shared" si="108"/>
        <v>#N/A</v>
      </c>
      <c r="CK44" s="1" t="e">
        <f t="shared" si="56"/>
        <v>#N/A</v>
      </c>
      <c r="CL44" s="1" t="e">
        <f t="shared" si="109"/>
        <v>#N/A</v>
      </c>
      <c r="CM44" s="1" t="e">
        <f>IF(OR(ISNA($A44),$AK44&lt;100),NA(),IF($CA44=0,0,FLOOR((CK44-_xlfn.XLOOKUP(_xlfn.AGGREGATE(5,6,$CA$3:$CA1995),$CA$3:$CA$2000,CK$3:CK$2000,1,1))/_xlfn.XLOOKUP($CA44,$CA$3:$CA$2000,$CA$3:$CA$2000,1,1), 1)))</f>
        <v>#N/A</v>
      </c>
      <c r="CN44" s="1" t="e">
        <f t="shared" si="57"/>
        <v>#N/A</v>
      </c>
      <c r="CO44" s="1" t="e" cm="1">
        <f t="array" ref="CO44">IFERROR(IF(OR(ISNA($A44),$AK44&lt;100,INDEX(International!C$3:C$2000,_xlfn.XMATCH(100,International!C$3:C$2000,1,1)+$CA44)=""),NA(),INDEX(International!C$3:C$2000,_xlfn.XMATCH(100,International!C$3:C$2000,1,1)+$CA44)), NA())</f>
        <v>#N/A</v>
      </c>
      <c r="CP44" s="1" t="e">
        <f t="shared" si="110"/>
        <v>#N/A</v>
      </c>
      <c r="CQ44" s="1" t="e">
        <f>IF(OR(ISNA($A44),$AK44&lt;100),NA(),IF($CA44=0,0,FLOOR((CO44-_xlfn.XLOOKUP(_xlfn.AGGREGATE(5,6,$CA$3:$CA1995),$CA$3:$CA$2000,CO$3:CO$2000,1,1))/_xlfn.XLOOKUP($CA44,$CA$3:$CA$2000,$CA$3:$CA$2000,1,1), 1)))</f>
        <v>#N/A</v>
      </c>
      <c r="CR44" s="1" t="e">
        <f t="shared" si="58"/>
        <v>#N/A</v>
      </c>
      <c r="CS44" s="1" t="e" cm="1">
        <f t="array" ref="CS44">IFERROR(IF(OR(ISNA($A44),$AK44&lt;100,INDEX(International!G$3:G$2000,_xlfn.XMATCH(100,International!G$3:G$2000,1,1)+$CA44)=""),NA(),INDEX(International!G$3:G$2000,_xlfn.XMATCH(100,International!G$3:G$2000,1,1)+$CA44)), NA())</f>
        <v>#N/A</v>
      </c>
      <c r="CT44" s="1" t="e">
        <f t="shared" si="111"/>
        <v>#N/A</v>
      </c>
      <c r="CU44" s="1" t="e">
        <f>IF(OR(ISNA($A44),$AK44&lt;100),NA(),IF($CA44=0,0,FLOOR((CS44-_xlfn.XLOOKUP(_xlfn.AGGREGATE(5,6,$CA$3:$CA1995),$CA$3:$CA$2000,CS$3:CS$2000,1,1))/_xlfn.XLOOKUP($CA44,$CA$3:$CA$2000,$CA$3:$CA$2000,1,1), 1)))</f>
        <v>#N/A</v>
      </c>
      <c r="CV44" s="1" t="e">
        <f t="shared" si="59"/>
        <v>#N/A</v>
      </c>
      <c r="CW44" s="1" t="e" cm="1">
        <f t="array" ref="CW44">IFERROR(IF(OR(ISNA($A44),$AK44&lt;100,INDEX(International!K$3:K$2000,_xlfn.XMATCH(100,International!K$3:K$2000,1,1)+$CA44)=""),NA(),INDEX(International!K$3:K$2000,_xlfn.XMATCH(100,International!K$3:K$2000,1,1)+$CA44)), NA())</f>
        <v>#N/A</v>
      </c>
      <c r="CX44" s="1" t="e">
        <f t="shared" si="112"/>
        <v>#N/A</v>
      </c>
      <c r="CY44" s="1" t="e">
        <f>IF(OR(ISNA($A44),$AK44&lt;100),NA(),IF($CA44=0,0,FLOOR((CW44-_xlfn.XLOOKUP(_xlfn.AGGREGATE(5,6,$CA$3:$CA1995),$CA$3:$CA$2000,CW$3:CW$2000,1,1))/_xlfn.XLOOKUP($CA44,$CA$3:$CA$2000,$CA$3:$CA$2000,1,1), 1)))</f>
        <v>#N/A</v>
      </c>
      <c r="CZ44" s="1" t="e">
        <f t="shared" si="60"/>
        <v>#N/A</v>
      </c>
      <c r="DA44" s="1" t="e" cm="1">
        <f t="array" ref="DA44">IFERROR(IF(OR(ISNA($A44),$AK44&lt;100,INDEX(International!O$3:O$2000,_xlfn.XMATCH(100,International!O$3:O$2000,1,1)+$CA44)=""),NA(),INDEX(International!O$3:O$2000,_xlfn.XMATCH(100,International!O$3:O$2000,1,1)+$CA44)), NA())</f>
        <v>#N/A</v>
      </c>
      <c r="DB44" s="1" t="e">
        <f t="shared" si="113"/>
        <v>#N/A</v>
      </c>
      <c r="DC44" s="1" t="e">
        <f>IF(OR(ISNA($A44),$AK44&lt;100),NA(),IF($CA44=0,0,FLOOR((DA44-_xlfn.XLOOKUP(_xlfn.AGGREGATE(5,6,$CA$3:$CA1995),$CA$3:$CA$2000,DA$3:DA$2000,1,1))/_xlfn.XLOOKUP($CA44,$CA$3:$CA$2000,$CA$3:$CA$2000,1,1), 1)))</f>
        <v>#N/A</v>
      </c>
      <c r="DD44" s="1" t="e">
        <f t="shared" si="61"/>
        <v>#N/A</v>
      </c>
      <c r="DE44" s="1" t="e" cm="1">
        <f t="array" ref="DE44">IFERROR(IF(OR(ISNA($A44),$AK44&lt;100,INDEX(International!S$3:S$2000,_xlfn.XMATCH(100,International!S$3:S$2000,1,1)+$CA44)=""),NA(),INDEX(International!S$3:S$2000,_xlfn.XMATCH(100,International!S$3:S$2000,1,1)+$CA44)), NA())</f>
        <v>#N/A</v>
      </c>
      <c r="DF44" s="1" t="e">
        <f t="shared" si="114"/>
        <v>#N/A</v>
      </c>
      <c r="DG44" s="1" t="e">
        <f>IF(OR(ISNA($A44),$AK44&lt;100),NA(),IF($CA44=0,0,FLOOR((DE44-_xlfn.XLOOKUP(_xlfn.AGGREGATE(5,6,$CA$3:$CA1995),$CA$3:$CA$2000,DE$3:DE$2000,1,1))/_xlfn.XLOOKUP($CA44,$CA$3:$CA$2000,$CA$3:$CA$2000,1,1), 1)))</f>
        <v>#N/A</v>
      </c>
      <c r="DH44" s="1" t="e">
        <f t="shared" si="62"/>
        <v>#N/A</v>
      </c>
      <c r="DI44" s="1" t="e" cm="1">
        <f t="array" ref="DI44">IFERROR(IF(OR(ISNA($A44),$AK44&lt;100,INDEX(International!W$3:W$2000,_xlfn.XMATCH(100,International!W$3:W$2000,1,1)+$CA44)=""),NA(),INDEX(International!W$3:W$2000,_xlfn.XMATCH(100,International!W$3:W$2000,1,1)+$CA44)), NA())</f>
        <v>#N/A</v>
      </c>
      <c r="DJ44" s="1" t="e">
        <f t="shared" si="115"/>
        <v>#N/A</v>
      </c>
      <c r="DK44" s="1" t="e">
        <f>IF(OR(ISNA($A44),$AK44&lt;100),NA(),IF($CA44=0,0,FLOOR((DI44-_xlfn.XLOOKUP(_xlfn.AGGREGATE(5,6,$CA$3:$CA1995),$CA$3:$CA$2000,DI$3:DI$2000,1,1))/_xlfn.XLOOKUP($CA44,$CA$3:$CA$2000,$CA$3:$CA$2000,1,1), 1)))</f>
        <v>#N/A</v>
      </c>
      <c r="DL44" s="1" t="e">
        <f t="shared" si="63"/>
        <v>#N/A</v>
      </c>
      <c r="DM44" s="1" t="e" cm="1">
        <f t="array" ref="DM44">IFERROR(IF(OR(ISNA($A44),$AK44&lt;100,INDEX(International!AA$3:AA$2000,_xlfn.XMATCH(100,International!AA$3:AA$2000,1,1)+$CA44)=""),NA(),INDEX(International!AA$3:AA$2000,_xlfn.XMATCH(100,International!AA$3:AA$2000,1,1)+$CA44)), NA())</f>
        <v>#N/A</v>
      </c>
      <c r="DN44" s="1" t="e">
        <f t="shared" si="116"/>
        <v>#N/A</v>
      </c>
      <c r="DO44" s="1" t="e">
        <f>IF(OR(ISNA($A44),$AK44&lt;100),NA(),IF($CA44=0,0,FLOOR((DM44-_xlfn.XLOOKUP(_xlfn.AGGREGATE(5,6,$CA$3:$CA1995),$CA$3:$CA$2000,DM$3:DM$2000,1,1))/_xlfn.XLOOKUP($CA44,$CA$3:$CA$2000,$CA$3:$CA$2000,1,1), 1)))</f>
        <v>#N/A</v>
      </c>
      <c r="DP44" s="1" t="e">
        <f t="shared" si="64"/>
        <v>#N/A</v>
      </c>
      <c r="DQ44" s="1" t="e" cm="1">
        <f t="array" ref="DQ44">IFERROR(IF(OR(ISNA($A44),$AK44&lt;100,INDEX(International!AE$3:AE$2000,_xlfn.XMATCH(100,International!AE$3:AE$2000,1,1)+$CA44)=""),NA(),INDEX(International!AE$3:AE$2000,_xlfn.XMATCH(100,International!AE$3:AE$2000,1,1)+$CA44)), NA())</f>
        <v>#N/A</v>
      </c>
      <c r="DR44" s="1" t="e">
        <f t="shared" si="117"/>
        <v>#N/A</v>
      </c>
      <c r="DS44" s="1" t="e">
        <f>IF(OR(ISNA($A44),$AK44&lt;100),NA(),IF($CA44=0,0,FLOOR((DQ44-_xlfn.XLOOKUP(_xlfn.AGGREGATE(5,6,$CA$3:$CA1995),$CA$3:$CA$2000,DQ$3:DQ$2000,1,1))/_xlfn.XLOOKUP($CA44,$CA$3:$CA$2000,$CA$3:$CA$2000,1,1), 1)))</f>
        <v>#N/A</v>
      </c>
      <c r="DT44" s="1" t="e">
        <f t="shared" si="65"/>
        <v>#N/A</v>
      </c>
      <c r="DU44" s="1">
        <f t="shared" si="118"/>
        <v>41</v>
      </c>
      <c r="DV44" s="1" cm="1">
        <f t="array" ref="DV44">IFERROR(IF(ISNA($A44),NA(),INDEX(B$3:B$2000,_xlfn.XMATCH(Configuration!$B$12,B$3:B$2000,1,1)+ROW()-ROW($A$3))-0), NA())</f>
        <v>107</v>
      </c>
      <c r="DW44" s="1" cm="1">
        <f t="array" ref="DW44">IFERROR(IF(ISNA($A44),NA(),INDEX(F$3:F$2000,_xlfn.XMATCH(Configuration!$B$12,F$3:F$2000,1,1)+ROW()-ROW($A$3))-0), NA())</f>
        <v>2982</v>
      </c>
      <c r="DX44" s="1" t="e" cm="1">
        <f t="array" ref="DX44">IFERROR(IF(ISNA($A44),NA(),INDEX(J$3:J$2000,_xlfn.XMATCH(Configuration!$B$12,J$3:J$2000,1,1)+ROW()-ROW($A$3))-0), NA())</f>
        <v>#N/A</v>
      </c>
      <c r="DY44" s="1" cm="1">
        <f t="array" ref="DY44">IFERROR(IF(ISNA($A44),NA(),INDEX(N$3:N$2000,_xlfn.XMATCH(Configuration!$B$12,N$3:N$2000,1,1)+ROW()-ROW($A$3))-0), NA())</f>
        <v>1033</v>
      </c>
      <c r="DZ44" s="1" cm="1">
        <f t="array" ref="DZ44">IFERROR(IF(ISNA($A44),NA(),INDEX(R$3:R$2000,_xlfn.XMATCH(Configuration!$B$12,R$3:R$2000,1,1)+ROW()-ROW($A$3))-0), NA())</f>
        <v>438</v>
      </c>
      <c r="EA44" s="1" cm="1">
        <f t="array" ref="EA44">IFERROR(IF(ISNA($A44),NA(),INDEX(V$3:V$2000,_xlfn.XMATCH(Configuration!$B$12,V$3:V$2000,1,1)+ROW()-ROW($A$3))-0), NA())</f>
        <v>226</v>
      </c>
      <c r="EB44" s="1" cm="1">
        <f t="array" ref="EB44">IFERROR(IF(ISNA($A44),NA(),INDEX(Z$3:Z$2000,_xlfn.XMATCH(Configuration!$B$12,Z$3:Z$2000,1,1)+ROW()-ROW($A$3))-0), NA())</f>
        <v>1351</v>
      </c>
      <c r="EC44" s="1" cm="1">
        <f t="array" ref="EC44">IFERROR(IF(ISNA($A44),NA(),INDEX(AD$3:AD$2000,_xlfn.XMATCH(Configuration!$B$12,AD$3:AD$2000,1,1)+ROW()-ROW($A$3))-0), NA())</f>
        <v>551</v>
      </c>
      <c r="ED44" s="1">
        <f t="shared" si="119"/>
        <v>41</v>
      </c>
      <c r="EE44" s="1" t="e">
        <f t="shared" ca="1" si="66"/>
        <v>#N/A</v>
      </c>
      <c r="EF44" s="1" t="e">
        <f t="shared" ca="1" si="67"/>
        <v>#N/A</v>
      </c>
      <c r="EG44" s="1">
        <f t="shared" ca="1" si="68"/>
        <v>1300398</v>
      </c>
      <c r="EH44" s="1">
        <f t="shared" ca="1" si="69"/>
        <v>121774</v>
      </c>
      <c r="EI44" s="1">
        <f t="shared" ca="1" si="70"/>
        <v>29406</v>
      </c>
      <c r="EJ44" s="1">
        <f t="shared" ca="1" si="71"/>
        <v>11402</v>
      </c>
      <c r="EK44" s="1">
        <f t="shared" ca="1" si="72"/>
        <v>5796</v>
      </c>
      <c r="EL44" s="1" cm="1">
        <f t="array" aca="1" ref="EL44" ca="1">IFERROR(IF(ISNA($ED44),NA(),IF(FLOOR((2^(($ED44+LOOKUP(2, 1/(ISNA(EP$3:EP$2000)+ISBLANK(EP$3:EP$300)-1),EP$3:EP$2000)*LOG(100)/LOG(2))/LOOKUP(2, 1/(ISNA(EP$3:EP$2000)+ISBLANK(EP$3:EP$300)-1),EP$3:EP$2000))),2)&gt;_xlfn.AGGREGATE(4,6,$EN$3:$GC$2000)+2000,NA(),FLOOR((2^(($ED44+LOOKUP(2, 1/(ISNA(EP$3:EP$2000)+ISBLANK(EP$3:EP$300)-1),EP$3:EP$2000)*LOG(100)/LOG(2))/LOOKUP(2, 1/(ISNA(EP$3:EP$2000)+ISBLANK(EP$3:EP$300)-1),EP$3:EP$2000))),2))),NA())</f>
        <v>916</v>
      </c>
      <c r="EM44" s="1" cm="1">
        <f t="array" ref="EM44">IF(ISNA($ED44),NA(),FLOOR(EN$3+(LOOKUP(2, 1/(ISNA(EN$3:EN$2000)+ISBLANK(EN$3:EN$300)-1),EN$3:EN$2000)-EN$3)/LOOKUP(2, 1/(ISNA(EN$3:EN$2000)+ISBLANK(EN$3:EN$300)-1),ED$3:ED$2000)*ED44, 1))</f>
        <v>3768</v>
      </c>
      <c r="EN44" s="1" cm="1">
        <f t="array" ref="EN44">IFERROR(IF(ISNA($A44),NA(),INDEX(AK$3:AK$2000,_xlfn.XMATCH(100,AK$3:AK$2000,1,1)+ROW()-ROW($A$3))-0), NA())</f>
        <v>6623</v>
      </c>
      <c r="EO44" s="1" cm="1">
        <f t="array" aca="1" ref="EO44" ca="1">IFERROR(IF(ISNA($A44),NA(),INDEX(BD$3:BD$2000,_xlfn.XMATCH(100,AK$3:AK$2000,1,1)+ROW()-ROW($A$3))-0), NA())</f>
        <v>36.714285714285715</v>
      </c>
      <c r="EP44" s="1">
        <f t="shared" si="73"/>
        <v>6.7775171438518571</v>
      </c>
      <c r="EQ44" s="1">
        <f t="shared" si="74"/>
        <v>158</v>
      </c>
      <c r="ER44" s="1">
        <f t="shared" si="75"/>
        <v>416.99094647097229</v>
      </c>
      <c r="ES44" s="1" cm="1">
        <f t="array" ref="ES44">IFERROR(IF(OR(ISNA($A44),INDEX(International!C$3:C$2000,_xlfn.XMATCH(100,International!C$3:C$2000,1,1)+ROW()-ROW($A$3))=""),NA(),INDEX(International!C$3:C$2000,_xlfn.XMATCH(100,International!C$3:C$2000,1,1)+ROW()-ROW($A$3))), NA())</f>
        <v>34809</v>
      </c>
      <c r="ET44" s="1" cm="1">
        <f t="array" aca="1" ref="ET44" ca="1">IFERROR(IF(ISNA($A44),NA(),INDEX(International!E$3:E$2000,_xlfn.XMATCH(100,International!C$3:C$2000,1,1)+ROW()-ROW($A$3))-0), NA())</f>
        <v>1403.7142857142858</v>
      </c>
      <c r="EU44" s="1">
        <f t="shared" si="76"/>
        <v>4.8559117399462934</v>
      </c>
      <c r="EV44" s="1">
        <f t="shared" si="77"/>
        <v>846</v>
      </c>
      <c r="EW44" s="1">
        <f t="shared" si="78"/>
        <v>19.172179722069231</v>
      </c>
      <c r="EX44" s="1" cm="1">
        <f t="array" ref="EX44">IFERROR(IF(OR(ISNA($A44),INDEX(International!G$3:G$2000,_xlfn.XMATCH(100,International!G$3:G$2000,1,1)+ROW()-ROW($A$3))=""),NA(),INDEX(International!G$3:G$2000,_xlfn.XMATCH(100,International!G$3:G$2000,1,1)+ROW()-ROW($A$3))-0), NA())</f>
        <v>7515</v>
      </c>
      <c r="EY44" s="1" cm="1">
        <f t="array" aca="1" ref="EY44" ca="1">IFERROR(IF(ISNA($A44),NA(),INDEX(International!I$3:I$2000,_xlfn.XMATCH(100,International!G$3:G$2000,1,1)+ROW()-ROW($A$3))-0), NA())</f>
        <v>171</v>
      </c>
      <c r="EZ44" s="1">
        <f t="shared" si="79"/>
        <v>6.5792628193387142</v>
      </c>
      <c r="FA44" s="1">
        <f t="shared" si="80"/>
        <v>176</v>
      </c>
      <c r="FB44" s="1">
        <f t="shared" si="81"/>
        <v>39.415777519935091</v>
      </c>
      <c r="FC44" s="1" cm="1">
        <f t="array" ref="FC44">IFERROR(IF(OR(ISNA($A44),INDEX(International!K$3:K$2000,_xlfn.XMATCH(100,International!K$3:K$2000,1,1)+ROW()-ROW($A$3))=""),NA(),INDEX(International!K$3:K$2000,_xlfn.XMATCH(100,International!K$3:K$2000,1,1)+ROW()-ROW($A$3))), NA())</f>
        <v>90676</v>
      </c>
      <c r="FD44" s="1" cm="1">
        <f t="array" aca="1" ref="FD44" ca="1">IFERROR(IF(ISNA($A44),NA(),INDEX(International!M$3:M$2000,_xlfn.XMATCH(100,International!K$3:K$2000,1,1)+ROW()-ROW($A$3))-0), NA())</f>
        <v>3762.5714285714284</v>
      </c>
      <c r="FE44" s="1">
        <f t="shared" si="82"/>
        <v>4.1732076860219944</v>
      </c>
      <c r="FF44" s="1">
        <f t="shared" si="83"/>
        <v>2209</v>
      </c>
      <c r="FG44" s="1">
        <f t="shared" si="84"/>
        <v>14.125906256345273</v>
      </c>
      <c r="FH44" s="1" cm="1">
        <f t="array" ref="FH44">IFERROR(IF(OR(ISNA($A44),INDEX(International!O$3:O$2000,_xlfn.XMATCH(100,International!O$3:O$2000,1,1)+ROW()-ROW($A$3))=""),NA(),INDEX(International!O$3:O$2000,_xlfn.XMATCH(100,International!O$3:O$2000,1,1)+ROW()-ROW($A$3))-0), NA())</f>
        <v>124632</v>
      </c>
      <c r="FI44" s="1" cm="1">
        <f t="array" aca="1" ref="FI44" ca="1">IFERROR(IF(ISNA($A44),NA(),INDEX(International!Q$3:Q$2000,_xlfn.XMATCH(100,International!O$3:O$2000,1,1)+ROW()-ROW($A$3))-0), NA())</f>
        <v>4594.2857142857147</v>
      </c>
      <c r="FJ44" s="1">
        <f t="shared" si="85"/>
        <v>3.9869853824023536</v>
      </c>
      <c r="FK44" s="1">
        <f t="shared" si="86"/>
        <v>3036</v>
      </c>
      <c r="FL44" s="1">
        <f t="shared" si="87"/>
        <v>17.62999405263735</v>
      </c>
      <c r="FM44" s="1" cm="1">
        <f t="array" ref="FM44">IFERROR(IF(OR(ISNA($A44),INDEX(International!S$3:S$2000,_xlfn.XMATCH(100,International!S$3:S$2000,1,1)+ROW()-ROW($A$3))=""),NA(),INDEX(International!S$3:S$2000,_xlfn.XMATCH(100,International!S$3:S$2000,1,1)+ROW()-ROW($A$3))-0), NA())</f>
        <v>9887</v>
      </c>
      <c r="FN44" s="1" cm="1">
        <f t="array" aca="1" ref="FN44" ca="1">IFERROR(IF(ISNA($A44),NA(),INDEX(International!U$3:U$2000,_xlfn.XMATCH(100,International!S$3:S$2000,1,1)+ROW()-ROW($A$3))-0), NA())</f>
        <v>107.14285714285714</v>
      </c>
      <c r="FO44" s="1">
        <f t="shared" si="88"/>
        <v>6.1863812477843778</v>
      </c>
      <c r="FP44" s="1">
        <f t="shared" si="89"/>
        <v>238</v>
      </c>
      <c r="FQ44" s="1">
        <f t="shared" si="90"/>
        <v>67.505765727339423</v>
      </c>
      <c r="FR44" s="1" cm="1">
        <f t="array" ref="FR44">IFERROR(IF(OR(ISNA($A44),INDEX(International!W$3:W$2000,_xlfn.XMATCH(100,International!W$3:W$2000,1,1)+ROW()-ROW($A$3))=""),NA(),INDEX(International!W$3:W$2000,_xlfn.XMATCH(100,International!W$3:W$2000,1,1)+ROW()-ROW($A$3))-0), NA())</f>
        <v>2108</v>
      </c>
      <c r="FS44" s="1" cm="1">
        <f t="array" aca="1" ref="FS44" ca="1">IFERROR(IF(ISNA($A44),NA(),INDEX(International!Y$3:Y$2000,_xlfn.XMATCH(100,International!W$3:W$2000,1,1)+ROW()-ROW($A$3))-0), NA())</f>
        <v>142</v>
      </c>
      <c r="FT44" s="1">
        <f t="shared" si="91"/>
        <v>9.3228369609893367</v>
      </c>
      <c r="FU44" s="1">
        <f t="shared" si="92"/>
        <v>48</v>
      </c>
      <c r="FV44" s="1">
        <f t="shared" si="93"/>
        <v>7.0272968247677889</v>
      </c>
      <c r="FW44" s="1" cm="1">
        <f t="array" ref="FW44">IFERROR(IF(OR(ISNA($A44),INDEX(International!AA$3:AA$2000,_xlfn.XMATCH(100,International!AA$3:AA$2000,1,1)+ROW()-ROW($A$3))=""),NA(),INDEX(International!AA$3:AA$2000,_xlfn.XMATCH(100,International!AA$3:AA$2000,1,1)+ROW()-ROW($A$3))-0), NA())</f>
        <v>98476</v>
      </c>
      <c r="FX44" s="1" cm="1">
        <f t="array" aca="1" ref="FX44" ca="1">IFERROR(IF(ISNA($A44),NA(),INDEX(International!AC$3:AC$2000,_xlfn.XMATCH(100,International!AA$3:AA$2000,1,1)+ROW()-ROW($A$3))-0), NA())</f>
        <v>5391.8571428571431</v>
      </c>
      <c r="FY44" s="1">
        <f t="shared" si="94"/>
        <v>4.1232434026088765</v>
      </c>
      <c r="FZ44" s="1">
        <f t="shared" si="95"/>
        <v>2399</v>
      </c>
      <c r="GA44" s="1">
        <f t="shared" si="96"/>
        <v>14.479764572168717</v>
      </c>
      <c r="GB44" s="1" cm="1">
        <f t="array" ref="GB44">IFERROR(IF(OR(ISNA($A44),INDEX(International!AE$3:AE$2000,_xlfn.XMATCH(100,International!AE$3:AE$2000,1,1)+ROW()-ROW($A$3))=""),NA(),INDEX(International!AE$3:AE$2000,_xlfn.XMATCH(100,International!AE$3:AE$2000,1,1)+ROW()-ROW($A$3))-0), NA())</f>
        <v>580624</v>
      </c>
      <c r="GC44" s="1" cm="1">
        <f t="array" aca="1" ref="GC44" ca="1">IFERROR(IF(ISNA($A44),NA(),INDEX(International!AG$3:AG$2000,_xlfn.XMATCH(100,International!AE$3:AE$2000,1,1)+ROW()-ROW($A$3))-0), NA())</f>
        <v>30615.285714285714</v>
      </c>
      <c r="GD44" s="1">
        <f t="shared" si="97"/>
        <v>3.2791111008116056</v>
      </c>
      <c r="GE44" s="1">
        <f t="shared" si="98"/>
        <v>14158</v>
      </c>
      <c r="GF44" s="1">
        <f t="shared" si="99"/>
        <v>15.551365104901084</v>
      </c>
    </row>
    <row r="45" spans="1:188" x14ac:dyDescent="0.2">
      <c r="A45" s="4">
        <f>IF(OR(Daily!$A45="",Daily!$B45="*"),NA(),Daily!A45)</f>
        <v>43896</v>
      </c>
      <c r="B45" s="1">
        <f>IF(_xlfn.IFNA($A45,"")="","",Daily!C45+IF(ROW()&gt;ROW($A$3),B44,0))</f>
        <v>0</v>
      </c>
      <c r="C45" s="1">
        <f>IF(_xlfn.IFNA($A45,"")="","",Daily!D45+IF(ROW()&gt;ROW($A$3),C44,0))</f>
        <v>0</v>
      </c>
      <c r="D45" s="1">
        <f>IF(_xlfn.IFNA($A45,"")="","",Daily!E45+IF(ROW()&gt;ROW($A$3),D44,0))</f>
        <v>0</v>
      </c>
      <c r="E45" s="1">
        <f t="shared" si="22"/>
        <v>0</v>
      </c>
      <c r="F45" s="1">
        <f>IF(_xlfn.IFNA($A45,"")="","",Daily!F45+IF(ROW()&gt;ROW($A$3),F44,0))</f>
        <v>28</v>
      </c>
      <c r="G45" s="1">
        <f>IF(_xlfn.IFNA($A45,"")="","",Daily!G45+IF(ROW()&gt;ROW($A$3),G44,0))</f>
        <v>4</v>
      </c>
      <c r="H45" s="1">
        <f>IF(_xlfn.IFNA($A45,"")="","",Daily!H45+IF(ROW()&gt;ROW($A$3),H44,0))</f>
        <v>2</v>
      </c>
      <c r="I45" s="1">
        <f t="shared" si="23"/>
        <v>22</v>
      </c>
      <c r="J45" s="1">
        <f>IF(_xlfn.IFNA($A45,"")="","",Daily!I45+IF(ROW()&gt;ROW($A$3),J44,0))</f>
        <v>1</v>
      </c>
      <c r="K45" s="1">
        <f>IF(_xlfn.IFNA($A45,"")="","",Daily!J45+IF(ROW()&gt;ROW($A$3),K44,0))</f>
        <v>0</v>
      </c>
      <c r="L45" s="1">
        <f>IF(_xlfn.IFNA($A45,"")="","",Daily!K45+IF(ROW()&gt;ROW($A$3),L44,0))</f>
        <v>0</v>
      </c>
      <c r="M45" s="1">
        <f t="shared" si="24"/>
        <v>1</v>
      </c>
      <c r="N45" s="1">
        <f>IF(_xlfn.IFNA($A45,"")="","",Daily!L45+IF(ROW()&gt;ROW($A$3),N44,0))</f>
        <v>14</v>
      </c>
      <c r="O45" s="1">
        <f>IF(_xlfn.IFNA($A45,"")="","",Daily!M45+IF(ROW()&gt;ROW($A$3),O44,0))</f>
        <v>8</v>
      </c>
      <c r="P45" s="1">
        <f>IF(_xlfn.IFNA($A45,"")="","",Daily!N45+IF(ROW()&gt;ROW($A$3),P44,0))</f>
        <v>0</v>
      </c>
      <c r="Q45" s="1">
        <f t="shared" si="25"/>
        <v>6</v>
      </c>
      <c r="R45" s="1">
        <f>IF(_xlfn.IFNA($A45,"")="","",Daily!O45+IF(ROW()&gt;ROW($A$3),R44,0))</f>
        <v>7</v>
      </c>
      <c r="S45" s="1">
        <f>IF(_xlfn.IFNA($A45,"")="","",Daily!P45+IF(ROW()&gt;ROW($A$3),S44,0))</f>
        <v>3</v>
      </c>
      <c r="T45" s="1">
        <f>IF(_xlfn.IFNA($A45,"")="","",Daily!Q45+IF(ROW()&gt;ROW($A$3),T44,0))</f>
        <v>0</v>
      </c>
      <c r="U45" s="1">
        <f t="shared" si="26"/>
        <v>4</v>
      </c>
      <c r="V45" s="1">
        <f>IF(_xlfn.IFNA($A45,"")="","",Daily!R45+IF(ROW()&gt;ROW($A$3),V44,0))</f>
        <v>1</v>
      </c>
      <c r="W45" s="1">
        <f>IF(_xlfn.IFNA($A45,"")="","",Daily!S45+IF(ROW()&gt;ROW($A$3),W44,0))</f>
        <v>0</v>
      </c>
      <c r="X45" s="1">
        <f>IF(_xlfn.IFNA($A45,"")="","",Daily!T45+IF(ROW()&gt;ROW($A$3),X44,0))</f>
        <v>0</v>
      </c>
      <c r="Y45" s="1">
        <f t="shared" si="27"/>
        <v>1</v>
      </c>
      <c r="Z45" s="1">
        <f>IF(_xlfn.IFNA($A45,"")="","",Daily!U45+IF(ROW()&gt;ROW($A$3),Z44,0))</f>
        <v>10</v>
      </c>
      <c r="AA45" s="1">
        <f>IF(_xlfn.IFNA($A45,"")="","",Daily!V45+IF(ROW()&gt;ROW($A$3),AA44,0))</f>
        <v>7</v>
      </c>
      <c r="AB45" s="1">
        <f>IF(_xlfn.IFNA($A45,"")="","",Daily!W45+IF(ROW()&gt;ROW($A$3),AB44,0))</f>
        <v>0</v>
      </c>
      <c r="AC45" s="1">
        <f t="shared" si="28"/>
        <v>3</v>
      </c>
      <c r="AD45" s="1">
        <f>IF(_xlfn.IFNA($A45,"")="","",Daily!X45+IF(ROW()&gt;ROW($A$3),AD44,0))</f>
        <v>3</v>
      </c>
      <c r="AE45" s="1">
        <f>IF(_xlfn.IFNA($A45,"")="","",Daily!Y45+IF(ROW()&gt;ROW($A$3),AE44,0))</f>
        <v>0</v>
      </c>
      <c r="AF45" s="1">
        <f>IF(_xlfn.IFNA($A45,"")="","",Daily!Z45+IF(ROW()&gt;ROW($A$3),AF44,0))</f>
        <v>1</v>
      </c>
      <c r="AG45" s="1">
        <f t="shared" si="29"/>
        <v>2</v>
      </c>
      <c r="AH45" s="1">
        <f>IF(_xlfn.IFNA($A45,"")="","",Daily!C45+Daily!F45+Daily!I45+Daily!O45+Daily!L45+Daily!R45+Daily!X45+Daily!U45)</f>
        <v>4</v>
      </c>
      <c r="AI45" s="1">
        <f>IF(_xlfn.IFNA($A45,"")="","",Daily!D45+Daily!G45+Daily!J45+Daily!P45+Daily!M45+Daily!S45+Daily!Y45+Daily!V45+Daily!AA45)</f>
        <v>0</v>
      </c>
      <c r="AJ45" s="1">
        <f>IF(_xlfn.IFNA($A45,"")="","",Daily!E45+Daily!H45+Daily!K45+Daily!Q45+Daily!N45+Daily!T45+Daily!Z45+Daily!W45)</f>
        <v>0</v>
      </c>
      <c r="AK45" s="1">
        <f t="shared" si="30"/>
        <v>64</v>
      </c>
      <c r="AL45" s="1">
        <f t="shared" si="31"/>
        <v>22</v>
      </c>
      <c r="AM45" s="1">
        <f t="shared" si="32"/>
        <v>3</v>
      </c>
      <c r="AN45" s="7">
        <f t="shared" si="33"/>
        <v>0.5</v>
      </c>
      <c r="AO45" s="1">
        <f t="shared" si="34"/>
        <v>39</v>
      </c>
      <c r="AP45" s="1">
        <f t="shared" si="35"/>
        <v>36</v>
      </c>
      <c r="AQ45" s="1">
        <f t="shared" si="36"/>
        <v>18</v>
      </c>
      <c r="AR45" s="1">
        <f t="shared" si="37"/>
        <v>1</v>
      </c>
      <c r="AS45" s="1">
        <f t="shared" si="38"/>
        <v>17</v>
      </c>
      <c r="AT45" s="10">
        <f t="shared" si="39"/>
        <v>0.12</v>
      </c>
      <c r="AU45" s="10">
        <f t="shared" si="40"/>
        <v>0.88</v>
      </c>
      <c r="AV45" s="10">
        <f t="shared" si="41"/>
        <v>0</v>
      </c>
      <c r="AW45" s="10">
        <f t="shared" si="42"/>
        <v>0.4375</v>
      </c>
      <c r="AX45" s="10">
        <f t="shared" si="43"/>
        <v>1.5625E-2</v>
      </c>
      <c r="AY45" s="10">
        <f t="shared" si="44"/>
        <v>0.21875</v>
      </c>
      <c r="AZ45" s="10">
        <f t="shared" si="45"/>
        <v>0.109375</v>
      </c>
      <c r="BA45" s="10">
        <f t="shared" si="46"/>
        <v>1.5625E-2</v>
      </c>
      <c r="BB45" s="10">
        <f t="shared" si="47"/>
        <v>0.15625</v>
      </c>
      <c r="BC45" s="10">
        <f t="shared" si="48"/>
        <v>4.6875E-2</v>
      </c>
      <c r="BD45" s="8">
        <f t="shared" ca="1" si="49"/>
        <v>5.4285714285714288</v>
      </c>
      <c r="BE45" s="9">
        <f t="shared" ca="1" si="50"/>
        <v>38</v>
      </c>
      <c r="BF45" s="10">
        <f t="shared" si="51"/>
        <v>6.6666666666666666E-2</v>
      </c>
      <c r="BG45" s="10">
        <f t="shared" si="52"/>
        <v>-0.5</v>
      </c>
      <c r="BH45" s="1">
        <f t="shared" si="53"/>
        <v>5</v>
      </c>
      <c r="BI45" s="1">
        <f t="shared" si="54"/>
        <v>5</v>
      </c>
      <c r="BJ45" s="8">
        <f>IF(_xlfn.IFNA($A45,"")="","",AK45/(Configuration!$B$1/1000000))</f>
        <v>2.5232314710045221</v>
      </c>
      <c r="BK45" s="1">
        <f>IF(OR(_xlfn.IFNA($A45,"")="", ROW()&lt;=ROW($A$3),MAX(International!$C$3:$C$2000)&lt;$AK45),"",$A45-_xlfn.XLOOKUP($AK45,International!$C$3:$C$2000,International!$A$3:$A$2000,NA(),1,1))</f>
        <v>0</v>
      </c>
      <c r="BL45" s="1">
        <f>IF(OR(_xlfn.IFNA($A45,"")="", ROW()&lt;=ROW($A$3),MAX(International!$D$3:$D$2000)&lt;$BJ45),"",$A45-_xlfn.XLOOKUP($BJ45,International!$D$3:$D$2000,International!$A$3:$A$2000,NA(),1,1))</f>
        <v>1</v>
      </c>
      <c r="BM45" s="1">
        <f>IF(OR(_xlfn.IFNA($A45,"")="", ROW()&lt;=ROW($A$3),MAX(International!$G$3:$G$2000)&lt;$AK45),"",$A45-_xlfn.XLOOKUP($AK45,International!$G$3:$G$2000,International!$A$3:$A$2000,NA(),1,1))</f>
        <v>-3</v>
      </c>
      <c r="BN45" s="1">
        <f>IF(OR(_xlfn.IFNA($A45,"")="", ROW()&lt;=ROW($A$3),MAX(International!$H$3:$H$2000)&lt;$BJ45),"",$A45-_xlfn.XLOOKUP($BJ45,International!$H$3:$H$2000,International!$A$3:$A$2000,NA(),1,1))</f>
        <v>0</v>
      </c>
      <c r="BO45" s="1">
        <f>IF(OR(_xlfn.IFNA($A45,"")="", ROW()&lt;=ROW($A$3),MAX(International!$K$3:$K$2000)&lt;$AK45),"",$A45-_xlfn.XLOOKUP($AK45,International!$K$3:$K$2000,International!$A$3:$A$2000,NA(),1,1))</f>
        <v>6</v>
      </c>
      <c r="BP45" s="1">
        <f>IF(OR(_xlfn.IFNA($A45,"")="", ROW()&lt;=ROW($A$3),MAX(International!$L$3:$L$2000)&lt;$BJ45),"",$A45-_xlfn.XLOOKUP($BJ45,International!$L$3:$L$2000,International!$A$3:$A$2000,NA(),1,1))</f>
        <v>4</v>
      </c>
      <c r="BQ45" s="1">
        <f>IF(OR(_xlfn.IFNA($A45,"")="", ROW()&lt;=ROW($A$3),MAX(International!$O$3:$O$2000)&lt;$AK45),"",$A45-_xlfn.XLOOKUP($AK45,International!$O$3:$O$2000,International!$A$3:$A$2000,NA(),1,1))</f>
        <v>12</v>
      </c>
      <c r="BR45" s="1">
        <f>IF(OR(_xlfn.IFNA($A45,"")="", ROW()&lt;=ROW($A$3),MAX(International!$P$3:$P$2000)&lt;$BJ45),"",$A45-_xlfn.XLOOKUP($BJ45,International!$P$3:$P$2000,International!$A$3:$A$2000,NA(),1,1))</f>
        <v>12</v>
      </c>
      <c r="BS45" s="1">
        <f>IF(OR(_xlfn.IFNA($A45,"")="", ROW()&lt;=ROW($A$3),MAX(International!$S$3:$S$2000)&lt;$AK45),"",$A45-_xlfn.XLOOKUP($AK45,International!$S$3:$S$2000,International!$A$3:$A$2000,NA(),1,1))</f>
        <v>15</v>
      </c>
      <c r="BT45" s="1">
        <f>IF(OR(_xlfn.IFNA($A45,"")="", ROW()&lt;=ROW($A$3),MAX(International!$T$3:$T$2000)&lt;$BJ45),"",$A45-_xlfn.XLOOKUP($BJ45,International!$T$3:$T$2000,International!$A$3:$A$2000,NA(),1,1))</f>
        <v>14</v>
      </c>
      <c r="BU45" s="1">
        <f>IF(OR(_xlfn.IFNA($A45,"")="", ROW()&lt;=ROW($A$3),MAX(International!$W$3:$W$2000)&lt;$AK45),"",$A45-_xlfn.XLOOKUP($AK45,International!$W$3:$W$2000,International!$A$3:$A$2000,NA(),1,1))</f>
        <v>21</v>
      </c>
      <c r="BV45" s="1">
        <f>IF(OR(_xlfn.IFNA($A45,"")="", ROW()&lt;=ROW($A$3),MAX(International!$X$3:$X$2000)&lt;$BJ45),"",$A45-_xlfn.XLOOKUP($BJ45,International!$X$3:$X$2000,International!$A$3:$A$2000,NA(),1,1))</f>
        <v>34</v>
      </c>
      <c r="BW45" s="1">
        <f>IF(OR(_xlfn.IFNA($A45,"")="", ROW()&lt;=ROW($A$3),MAX(International!$AA$3:$AA$2000)&lt;$AK45),"",$A45-_xlfn.XLOOKUP($AK45,International!$AA$3:$AA$2000,International!$A$3:$A$2000,NA(),1,1))</f>
        <v>2</v>
      </c>
      <c r="BX45" s="1">
        <f>IF(OR(_xlfn.IFNA($A45,"")="", ROW()&lt;=ROW($A$3),MAX(International!$AB$3:$AB$2000)&lt;$BJ45),"",$A45-_xlfn.XLOOKUP($BJ45,International!$AB$3:$AB$2000,International!$A$3:$A$2000,NA(),1,1))</f>
        <v>0</v>
      </c>
      <c r="BY45" s="1">
        <f>IF(OR(_xlfn.IFNA($A45,"")="", ROW()&lt;=ROW($A$3),MAX(International!$AE$3:$AE$2000)&lt;$AK45),"",$A45-_xlfn.XLOOKUP($AK45,International!$AE$3:$AE$2000,International!$A$3:$A$2000,NA(),1,1))</f>
        <v>6</v>
      </c>
      <c r="BZ45" s="1">
        <f>IF(OR(_xlfn.IFNA($A45,"")="", ROW()&lt;=ROW($A$3),MAX(International!$AF$3:$AF$2000)&lt;$BJ45),"",$A45-_xlfn.XLOOKUP($BJ45,International!$AF$3:$AF$2000,International!$A$3:$A$2000,NA(),1,1))</f>
        <v>-4</v>
      </c>
      <c r="CA45" s="1" t="e">
        <f t="shared" si="120"/>
        <v>#N/A</v>
      </c>
      <c r="CB45" s="1" t="e">
        <f t="shared" si="100"/>
        <v>#N/A</v>
      </c>
      <c r="CC45" s="1" t="e">
        <f t="shared" si="101"/>
        <v>#N/A</v>
      </c>
      <c r="CD45" s="1" t="e">
        <f t="shared" si="102"/>
        <v>#N/A</v>
      </c>
      <c r="CE45" s="1" t="e">
        <f t="shared" si="103"/>
        <v>#N/A</v>
      </c>
      <c r="CF45" s="1" t="e">
        <f t="shared" si="104"/>
        <v>#N/A</v>
      </c>
      <c r="CG45" s="1" t="e">
        <f t="shared" si="105"/>
        <v>#N/A</v>
      </c>
      <c r="CH45" s="1" t="e">
        <f t="shared" si="106"/>
        <v>#N/A</v>
      </c>
      <c r="CI45" s="1" t="e">
        <f t="shared" si="107"/>
        <v>#N/A</v>
      </c>
      <c r="CJ45" s="1" t="e">
        <f t="shared" si="108"/>
        <v>#N/A</v>
      </c>
      <c r="CK45" s="1" t="e">
        <f t="shared" si="56"/>
        <v>#N/A</v>
      </c>
      <c r="CL45" s="1" t="e">
        <f t="shared" si="109"/>
        <v>#N/A</v>
      </c>
      <c r="CM45" s="1" t="e">
        <f>IF(OR(ISNA($A45),$AK45&lt;100),NA(),IF($CA45=0,0,FLOOR((CK45-_xlfn.XLOOKUP(_xlfn.AGGREGATE(5,6,$CA$3:$CA1996),$CA$3:$CA$2000,CK$3:CK$2000,1,1))/_xlfn.XLOOKUP($CA45,$CA$3:$CA$2000,$CA$3:$CA$2000,1,1), 1)))</f>
        <v>#N/A</v>
      </c>
      <c r="CN45" s="1" t="e">
        <f t="shared" si="57"/>
        <v>#N/A</v>
      </c>
      <c r="CO45" s="1" t="e" cm="1">
        <f t="array" ref="CO45">IFERROR(IF(OR(ISNA($A45),$AK45&lt;100,INDEX(International!C$3:C$2000,_xlfn.XMATCH(100,International!C$3:C$2000,1,1)+$CA45)=""),NA(),INDEX(International!C$3:C$2000,_xlfn.XMATCH(100,International!C$3:C$2000,1,1)+$CA45)), NA())</f>
        <v>#N/A</v>
      </c>
      <c r="CP45" s="1" t="e">
        <f t="shared" si="110"/>
        <v>#N/A</v>
      </c>
      <c r="CQ45" s="1" t="e">
        <f>IF(OR(ISNA($A45),$AK45&lt;100),NA(),IF($CA45=0,0,FLOOR((CO45-_xlfn.XLOOKUP(_xlfn.AGGREGATE(5,6,$CA$3:$CA1996),$CA$3:$CA$2000,CO$3:CO$2000,1,1))/_xlfn.XLOOKUP($CA45,$CA$3:$CA$2000,$CA$3:$CA$2000,1,1), 1)))</f>
        <v>#N/A</v>
      </c>
      <c r="CR45" s="1" t="e">
        <f t="shared" si="58"/>
        <v>#N/A</v>
      </c>
      <c r="CS45" s="1" t="e" cm="1">
        <f t="array" ref="CS45">IFERROR(IF(OR(ISNA($A45),$AK45&lt;100,INDEX(International!G$3:G$2000,_xlfn.XMATCH(100,International!G$3:G$2000,1,1)+$CA45)=""),NA(),INDEX(International!G$3:G$2000,_xlfn.XMATCH(100,International!G$3:G$2000,1,1)+$CA45)), NA())</f>
        <v>#N/A</v>
      </c>
      <c r="CT45" s="1" t="e">
        <f t="shared" si="111"/>
        <v>#N/A</v>
      </c>
      <c r="CU45" s="1" t="e">
        <f>IF(OR(ISNA($A45),$AK45&lt;100),NA(),IF($CA45=0,0,FLOOR((CS45-_xlfn.XLOOKUP(_xlfn.AGGREGATE(5,6,$CA$3:$CA1996),$CA$3:$CA$2000,CS$3:CS$2000,1,1))/_xlfn.XLOOKUP($CA45,$CA$3:$CA$2000,$CA$3:$CA$2000,1,1), 1)))</f>
        <v>#N/A</v>
      </c>
      <c r="CV45" s="1" t="e">
        <f t="shared" si="59"/>
        <v>#N/A</v>
      </c>
      <c r="CW45" s="1" t="e" cm="1">
        <f t="array" ref="CW45">IFERROR(IF(OR(ISNA($A45),$AK45&lt;100,INDEX(International!K$3:K$2000,_xlfn.XMATCH(100,International!K$3:K$2000,1,1)+$CA45)=""),NA(),INDEX(International!K$3:K$2000,_xlfn.XMATCH(100,International!K$3:K$2000,1,1)+$CA45)), NA())</f>
        <v>#N/A</v>
      </c>
      <c r="CX45" s="1" t="e">
        <f t="shared" si="112"/>
        <v>#N/A</v>
      </c>
      <c r="CY45" s="1" t="e">
        <f>IF(OR(ISNA($A45),$AK45&lt;100),NA(),IF($CA45=0,0,FLOOR((CW45-_xlfn.XLOOKUP(_xlfn.AGGREGATE(5,6,$CA$3:$CA1996),$CA$3:$CA$2000,CW$3:CW$2000,1,1))/_xlfn.XLOOKUP($CA45,$CA$3:$CA$2000,$CA$3:$CA$2000,1,1), 1)))</f>
        <v>#N/A</v>
      </c>
      <c r="CZ45" s="1" t="e">
        <f t="shared" si="60"/>
        <v>#N/A</v>
      </c>
      <c r="DA45" s="1" t="e" cm="1">
        <f t="array" ref="DA45">IFERROR(IF(OR(ISNA($A45),$AK45&lt;100,INDEX(International!O$3:O$2000,_xlfn.XMATCH(100,International!O$3:O$2000,1,1)+$CA45)=""),NA(),INDEX(International!O$3:O$2000,_xlfn.XMATCH(100,International!O$3:O$2000,1,1)+$CA45)), NA())</f>
        <v>#N/A</v>
      </c>
      <c r="DB45" s="1" t="e">
        <f t="shared" si="113"/>
        <v>#N/A</v>
      </c>
      <c r="DC45" s="1" t="e">
        <f>IF(OR(ISNA($A45),$AK45&lt;100),NA(),IF($CA45=0,0,FLOOR((DA45-_xlfn.XLOOKUP(_xlfn.AGGREGATE(5,6,$CA$3:$CA1996),$CA$3:$CA$2000,DA$3:DA$2000,1,1))/_xlfn.XLOOKUP($CA45,$CA$3:$CA$2000,$CA$3:$CA$2000,1,1), 1)))</f>
        <v>#N/A</v>
      </c>
      <c r="DD45" s="1" t="e">
        <f t="shared" si="61"/>
        <v>#N/A</v>
      </c>
      <c r="DE45" s="1" t="e" cm="1">
        <f t="array" ref="DE45">IFERROR(IF(OR(ISNA($A45),$AK45&lt;100,INDEX(International!S$3:S$2000,_xlfn.XMATCH(100,International!S$3:S$2000,1,1)+$CA45)=""),NA(),INDEX(International!S$3:S$2000,_xlfn.XMATCH(100,International!S$3:S$2000,1,1)+$CA45)), NA())</f>
        <v>#N/A</v>
      </c>
      <c r="DF45" s="1" t="e">
        <f t="shared" si="114"/>
        <v>#N/A</v>
      </c>
      <c r="DG45" s="1" t="e">
        <f>IF(OR(ISNA($A45),$AK45&lt;100),NA(),IF($CA45=0,0,FLOOR((DE45-_xlfn.XLOOKUP(_xlfn.AGGREGATE(5,6,$CA$3:$CA1996),$CA$3:$CA$2000,DE$3:DE$2000,1,1))/_xlfn.XLOOKUP($CA45,$CA$3:$CA$2000,$CA$3:$CA$2000,1,1), 1)))</f>
        <v>#N/A</v>
      </c>
      <c r="DH45" s="1" t="e">
        <f t="shared" si="62"/>
        <v>#N/A</v>
      </c>
      <c r="DI45" s="1" t="e" cm="1">
        <f t="array" ref="DI45">IFERROR(IF(OR(ISNA($A45),$AK45&lt;100,INDEX(International!W$3:W$2000,_xlfn.XMATCH(100,International!W$3:W$2000,1,1)+$CA45)=""),NA(),INDEX(International!W$3:W$2000,_xlfn.XMATCH(100,International!W$3:W$2000,1,1)+$CA45)), NA())</f>
        <v>#N/A</v>
      </c>
      <c r="DJ45" s="1" t="e">
        <f t="shared" si="115"/>
        <v>#N/A</v>
      </c>
      <c r="DK45" s="1" t="e">
        <f>IF(OR(ISNA($A45),$AK45&lt;100),NA(),IF($CA45=0,0,FLOOR((DI45-_xlfn.XLOOKUP(_xlfn.AGGREGATE(5,6,$CA$3:$CA1996),$CA$3:$CA$2000,DI$3:DI$2000,1,1))/_xlfn.XLOOKUP($CA45,$CA$3:$CA$2000,$CA$3:$CA$2000,1,1), 1)))</f>
        <v>#N/A</v>
      </c>
      <c r="DL45" s="1" t="e">
        <f t="shared" si="63"/>
        <v>#N/A</v>
      </c>
      <c r="DM45" s="1" t="e" cm="1">
        <f t="array" ref="DM45">IFERROR(IF(OR(ISNA($A45),$AK45&lt;100,INDEX(International!AA$3:AA$2000,_xlfn.XMATCH(100,International!AA$3:AA$2000,1,1)+$CA45)=""),NA(),INDEX(International!AA$3:AA$2000,_xlfn.XMATCH(100,International!AA$3:AA$2000,1,1)+$CA45)), NA())</f>
        <v>#N/A</v>
      </c>
      <c r="DN45" s="1" t="e">
        <f t="shared" si="116"/>
        <v>#N/A</v>
      </c>
      <c r="DO45" s="1" t="e">
        <f>IF(OR(ISNA($A45),$AK45&lt;100),NA(),IF($CA45=0,0,FLOOR((DM45-_xlfn.XLOOKUP(_xlfn.AGGREGATE(5,6,$CA$3:$CA1996),$CA$3:$CA$2000,DM$3:DM$2000,1,1))/_xlfn.XLOOKUP($CA45,$CA$3:$CA$2000,$CA$3:$CA$2000,1,1), 1)))</f>
        <v>#N/A</v>
      </c>
      <c r="DP45" s="1" t="e">
        <f t="shared" si="64"/>
        <v>#N/A</v>
      </c>
      <c r="DQ45" s="1" t="e" cm="1">
        <f t="array" ref="DQ45">IFERROR(IF(OR(ISNA($A45),$AK45&lt;100,INDEX(International!AE$3:AE$2000,_xlfn.XMATCH(100,International!AE$3:AE$2000,1,1)+$CA45)=""),NA(),INDEX(International!AE$3:AE$2000,_xlfn.XMATCH(100,International!AE$3:AE$2000,1,1)+$CA45)), NA())</f>
        <v>#N/A</v>
      </c>
      <c r="DR45" s="1" t="e">
        <f t="shared" si="117"/>
        <v>#N/A</v>
      </c>
      <c r="DS45" s="1" t="e">
        <f>IF(OR(ISNA($A45),$AK45&lt;100),NA(),IF($CA45=0,0,FLOOR((DQ45-_xlfn.XLOOKUP(_xlfn.AGGREGATE(5,6,$CA$3:$CA1996),$CA$3:$CA$2000,DQ$3:DQ$2000,1,1))/_xlfn.XLOOKUP($CA45,$CA$3:$CA$2000,$CA$3:$CA$2000,1,1), 1)))</f>
        <v>#N/A</v>
      </c>
      <c r="DT45" s="1" t="e">
        <f t="shared" si="65"/>
        <v>#N/A</v>
      </c>
      <c r="DU45" s="1">
        <f t="shared" si="118"/>
        <v>42</v>
      </c>
      <c r="DV45" s="1" cm="1">
        <f t="array" ref="DV45">IFERROR(IF(ISNA($A45),NA(),INDEX(B$3:B$2000,_xlfn.XMATCH(Configuration!$B$12,B$3:B$2000,1,1)+ROW()-ROW($A$3))-0), NA())</f>
        <v>107</v>
      </c>
      <c r="DW45" s="1" cm="1">
        <f t="array" ref="DW45">IFERROR(IF(ISNA($A45),NA(),INDEX(F$3:F$2000,_xlfn.XMATCH(Configuration!$B$12,F$3:F$2000,1,1)+ROW()-ROW($A$3))-0), NA())</f>
        <v>2994</v>
      </c>
      <c r="DX45" s="1" t="e" cm="1">
        <f t="array" ref="DX45">IFERROR(IF(ISNA($A45),NA(),INDEX(J$3:J$2000,_xlfn.XMATCH(Configuration!$B$12,J$3:J$2000,1,1)+ROW()-ROW($A$3))-0), NA())</f>
        <v>#N/A</v>
      </c>
      <c r="DY45" s="1" cm="1">
        <f t="array" ref="DY45">IFERROR(IF(ISNA($A45),NA(),INDEX(N$3:N$2000,_xlfn.XMATCH(Configuration!$B$12,N$3:N$2000,1,1)+ROW()-ROW($A$3))-0), NA())</f>
        <v>1033</v>
      </c>
      <c r="DZ45" s="1" cm="1">
        <f t="array" ref="DZ45">IFERROR(IF(ISNA($A45),NA(),INDEX(R$3:R$2000,_xlfn.XMATCH(Configuration!$B$12,R$3:R$2000,1,1)+ROW()-ROW($A$3))-0), NA())</f>
        <v>438</v>
      </c>
      <c r="EA45" s="1" cm="1">
        <f t="array" ref="EA45">IFERROR(IF(ISNA($A45),NA(),INDEX(V$3:V$2000,_xlfn.XMATCH(Configuration!$B$12,V$3:V$2000,1,1)+ROW()-ROW($A$3))-0), NA())</f>
        <v>226</v>
      </c>
      <c r="EB45" s="1" cm="1">
        <f t="array" ref="EB45">IFERROR(IF(ISNA($A45),NA(),INDEX(Z$3:Z$2000,_xlfn.XMATCH(Configuration!$B$12,Z$3:Z$2000,1,1)+ROW()-ROW($A$3))-0), NA())</f>
        <v>1354</v>
      </c>
      <c r="EC45" s="1" cm="1">
        <f t="array" ref="EC45">IFERROR(IF(ISNA($A45),NA(),INDEX(AD$3:AD$2000,_xlfn.XMATCH(Configuration!$B$12,AD$3:AD$2000,1,1)+ROW()-ROW($A$3))-0), NA())</f>
        <v>551</v>
      </c>
      <c r="ED45" s="1">
        <f t="shared" si="119"/>
        <v>42</v>
      </c>
      <c r="EE45" s="1" t="e">
        <f t="shared" ca="1" si="66"/>
        <v>#N/A</v>
      </c>
      <c r="EF45" s="1" t="e">
        <f t="shared" ca="1" si="67"/>
        <v>#N/A</v>
      </c>
      <c r="EG45" s="1">
        <f t="shared" ca="1" si="68"/>
        <v>1638398</v>
      </c>
      <c r="EH45" s="1">
        <f t="shared" ca="1" si="69"/>
        <v>144814</v>
      </c>
      <c r="EI45" s="1">
        <f t="shared" ca="1" si="70"/>
        <v>33778</v>
      </c>
      <c r="EJ45" s="1">
        <f t="shared" ca="1" si="71"/>
        <v>12800</v>
      </c>
      <c r="EK45" s="1">
        <f t="shared" ca="1" si="72"/>
        <v>6400</v>
      </c>
      <c r="EL45" s="1" cm="1">
        <f t="array" aca="1" ref="EL45" ca="1">IFERROR(IF(ISNA($ED45),NA(),IF(FLOOR((2^(($ED45+LOOKUP(2, 1/(ISNA(EP$3:EP$2000)+ISBLANK(EP$3:EP$300)-1),EP$3:EP$2000)*LOG(100)/LOG(2))/LOOKUP(2, 1/(ISNA(EP$3:EP$2000)+ISBLANK(EP$3:EP$300)-1),EP$3:EP$2000))),2)&gt;_xlfn.AGGREGATE(4,6,$EN$3:$GC$2000)+2000,NA(),FLOOR((2^(($ED45+LOOKUP(2, 1/(ISNA(EP$3:EP$2000)+ISBLANK(EP$3:EP$300)-1),EP$3:EP$2000)*LOG(100)/LOG(2))/LOOKUP(2, 1/(ISNA(EP$3:EP$2000)+ISBLANK(EP$3:EP$300)-1),EP$3:EP$2000))),2))),NA())</f>
        <v>968</v>
      </c>
      <c r="EM45" s="1" cm="1">
        <f t="array" ref="EM45">IF(ISNA($ED45),NA(),FLOOR(EN$3+(LOOKUP(2, 1/(ISNA(EN$3:EN$2000)+ISBLANK(EN$3:EN$300)-1),EN$3:EN$2000)-EN$3)/LOOKUP(2, 1/(ISNA(EN$3:EN$2000)+ISBLANK(EN$3:EN$300)-1),ED$3:ED$2000)*ED45, 1))</f>
        <v>3857</v>
      </c>
      <c r="EN45" s="1" cm="1">
        <f t="array" ref="EN45">IFERROR(IF(ISNA($A45),NA(),INDEX(AK$3:AK$2000,_xlfn.XMATCH(100,AK$3:AK$2000,1,1)+ROW()-ROW($A$3))-0), NA())</f>
        <v>6645</v>
      </c>
      <c r="EO45" s="1" cm="1">
        <f t="array" aca="1" ref="EO45" ca="1">IFERROR(IF(ISNA($A45),NA(),INDEX(BD$3:BD$2000,_xlfn.XMATCH(100,AK$3:AK$2000,1,1)+ROW()-ROW($A$3))-0), NA())</f>
        <v>32.857142857142854</v>
      </c>
      <c r="EP45" s="1">
        <f t="shared" si="73"/>
        <v>6.9373358610111193</v>
      </c>
      <c r="EQ45" s="1">
        <f t="shared" si="74"/>
        <v>155</v>
      </c>
      <c r="ER45" s="1">
        <f t="shared" si="75"/>
        <v>209.01519007461434</v>
      </c>
      <c r="ES45" s="1" cm="1">
        <f t="array" ref="ES45">IFERROR(IF(OR(ISNA($A45),INDEX(International!C$3:C$2000,_xlfn.XMATCH(100,International!C$3:C$2000,1,1)+ROW()-ROW($A$3))=""),NA(),INDEX(International!C$3:C$2000,_xlfn.XMATCH(100,International!C$3:C$2000,1,1)+ROW()-ROW($A$3))), NA())</f>
        <v>36138</v>
      </c>
      <c r="ET45" s="1" cm="1">
        <f t="array" aca="1" ref="ET45" ca="1">IFERROR(IF(ISNA($A45),NA(),INDEX(International!E$3:E$2000,_xlfn.XMATCH(100,International!C$3:C$2000,1,1)+ROW()-ROW($A$3))-0), NA())</f>
        <v>1353</v>
      </c>
      <c r="EU45" s="1">
        <f t="shared" si="76"/>
        <v>4.9427041415056188</v>
      </c>
      <c r="EV45" s="1">
        <f t="shared" si="77"/>
        <v>857</v>
      </c>
      <c r="EW45" s="1">
        <f t="shared" si="78"/>
        <v>18.499232680298856</v>
      </c>
      <c r="EX45" s="1" cm="1">
        <f t="array" ref="EX45">IFERROR(IF(OR(ISNA($A45),INDEX(International!G$3:G$2000,_xlfn.XMATCH(100,International!G$3:G$2000,1,1)+ROW()-ROW($A$3))=""),NA(),INDEX(International!G$3:G$2000,_xlfn.XMATCH(100,International!G$3:G$2000,1,1)+ROW()-ROW($A$3))-0), NA())</f>
        <v>7695</v>
      </c>
      <c r="EY45" s="1" cm="1">
        <f t="array" aca="1" ref="EY45" ca="1">IFERROR(IF(ISNA($A45),NA(),INDEX(International!I$3:I$2000,_xlfn.XMATCH(100,International!G$3:G$2000,1,1)+ROW()-ROW($A$3))-0), NA())</f>
        <v>169.14285714285714</v>
      </c>
      <c r="EZ45" s="1">
        <f t="shared" si="79"/>
        <v>6.7030018079084313</v>
      </c>
      <c r="FA45" s="1">
        <f t="shared" si="80"/>
        <v>176</v>
      </c>
      <c r="FB45" s="1">
        <f t="shared" si="81"/>
        <v>29.284101173392635</v>
      </c>
      <c r="FC45" s="1" cm="1">
        <f t="array" ref="FC45">IFERROR(IF(OR(ISNA($A45),INDEX(International!K$3:K$2000,_xlfn.XMATCH(100,International!K$3:K$2000,1,1)+ROW()-ROW($A$3))=""),NA(),INDEX(International!K$3:K$2000,_xlfn.XMATCH(100,International!K$3:K$2000,1,1)+ROW()-ROW($A$3))), NA())</f>
        <v>93790</v>
      </c>
      <c r="FD45" s="1" cm="1">
        <f t="array" aca="1" ref="FD45" ca="1">IFERROR(IF(ISNA($A45),NA(),INDEX(International!M$3:M$2000,_xlfn.XMATCH(100,International!K$3:K$2000,1,1)+ROW()-ROW($A$3))-0), NA())</f>
        <v>3597.8571428571427</v>
      </c>
      <c r="FE45" s="1">
        <f t="shared" si="82"/>
        <v>4.2539010531055386</v>
      </c>
      <c r="FF45" s="1">
        <f t="shared" si="83"/>
        <v>2230</v>
      </c>
      <c r="FG45" s="1">
        <f t="shared" si="84"/>
        <v>20.528250018454827</v>
      </c>
      <c r="FH45" s="1" cm="1">
        <f t="array" ref="FH45">IFERROR(IF(OR(ISNA($A45),INDEX(International!O$3:O$2000,_xlfn.XMATCH(100,International!O$3:O$2000,1,1)+ROW()-ROW($A$3))=""),NA(),INDEX(International!O$3:O$2000,_xlfn.XMATCH(100,International!O$3:O$2000,1,1)+ROW()-ROW($A$3))-0), NA())</f>
        <v>128948</v>
      </c>
      <c r="FI45" s="1" cm="1">
        <f t="array" aca="1" ref="FI45" ca="1">IFERROR(IF(ISNA($A45),NA(),INDEX(International!Q$3:Q$2000,_xlfn.XMATCH(100,International!O$3:O$2000,1,1)+ROW()-ROW($A$3))-0), NA())</f>
        <v>4465.5714285714284</v>
      </c>
      <c r="FJ45" s="1">
        <f t="shared" si="85"/>
        <v>4.0648149526272164</v>
      </c>
      <c r="FK45" s="1">
        <f t="shared" si="86"/>
        <v>3066</v>
      </c>
      <c r="FL45" s="1">
        <f t="shared" si="87"/>
        <v>20.360436514162952</v>
      </c>
      <c r="FM45" s="1" cm="1">
        <f t="array" ref="FM45">IFERROR(IF(OR(ISNA($A45),INDEX(International!S$3:S$2000,_xlfn.XMATCH(100,International!S$3:S$2000,1,1)+ROW()-ROW($A$3))=""),NA(),INDEX(International!S$3:S$2000,_xlfn.XMATCH(100,International!S$3:S$2000,1,1)+ROW()-ROW($A$3))-0), NA())</f>
        <v>9976</v>
      </c>
      <c r="FN45" s="1" cm="1">
        <f t="array" aca="1" ref="FN45" ca="1">IFERROR(IF(ISNA($A45),NA(),INDEX(International!U$3:U$2000,_xlfn.XMATCH(100,International!S$3:S$2000,1,1)+ROW()-ROW($A$3))-0), NA())</f>
        <v>105</v>
      </c>
      <c r="FO45" s="1">
        <f t="shared" si="88"/>
        <v>6.3249301294986786</v>
      </c>
      <c r="FP45" s="1">
        <f t="shared" si="89"/>
        <v>235</v>
      </c>
      <c r="FQ45" s="1">
        <f t="shared" si="90"/>
        <v>77.34769836428336</v>
      </c>
      <c r="FR45" s="1" cm="1">
        <f t="array" ref="FR45">IFERROR(IF(OR(ISNA($A45),INDEX(International!W$3:W$2000,_xlfn.XMATCH(100,International!W$3:W$2000,1,1)+ROW()-ROW($A$3))=""),NA(),INDEX(International!W$3:W$2000,_xlfn.XMATCH(100,International!W$3:W$2000,1,1)+ROW()-ROW($A$3))-0), NA())</f>
        <v>2299</v>
      </c>
      <c r="FS45" s="1" cm="1">
        <f t="array" aca="1" ref="FS45" ca="1">IFERROR(IF(ISNA($A45),NA(),INDEX(International!Y$3:Y$2000,_xlfn.XMATCH(100,International!W$3:W$2000,1,1)+ROW()-ROW($A$3))-0), NA())</f>
        <v>158.57142857142858</v>
      </c>
      <c r="FT45" s="1">
        <f t="shared" si="91"/>
        <v>9.2860065592545453</v>
      </c>
      <c r="FU45" s="1">
        <f t="shared" si="92"/>
        <v>52</v>
      </c>
      <c r="FV45" s="1">
        <f t="shared" si="93"/>
        <v>7.9915865164718181</v>
      </c>
      <c r="FW45" s="1" cm="1">
        <f t="array" ref="FW45">IFERROR(IF(OR(ISNA($A45),INDEX(International!AA$3:AA$2000,_xlfn.XMATCH(100,International!AA$3:AA$2000,1,1)+ROW()-ROW($A$3))=""),NA(),INDEX(International!AA$3:AA$2000,_xlfn.XMATCH(100,International!AA$3:AA$2000,1,1)+ROW()-ROW($A$3))-0), NA())</f>
        <v>103093</v>
      </c>
      <c r="FX45" s="1" cm="1">
        <f t="array" aca="1" ref="FX45" ca="1">IFERROR(IF(ISNA($A45),NA(),INDEX(International!AC$3:AC$2000,_xlfn.XMATCH(100,International!AA$3:AA$2000,1,1)+ROW()-ROW($A$3))-0), NA())</f>
        <v>5430.8571428571431</v>
      </c>
      <c r="FY45" s="1">
        <f t="shared" si="94"/>
        <v>4.1959170949363198</v>
      </c>
      <c r="FZ45" s="1">
        <f t="shared" si="95"/>
        <v>2451</v>
      </c>
      <c r="GA45" s="1">
        <f t="shared" si="96"/>
        <v>15.12806436010681</v>
      </c>
      <c r="GB45" s="1" cm="1">
        <f t="array" ref="GB45">IFERROR(IF(OR(ISNA($A45),INDEX(International!AE$3:AE$2000,_xlfn.XMATCH(100,International!AE$3:AE$2000,1,1)+ROW()-ROW($A$3))=""),NA(),INDEX(International!AE$3:AE$2000,_xlfn.XMATCH(100,International!AE$3:AE$2000,1,1)+ROW()-ROW($A$3))-0), NA())</f>
        <v>607670</v>
      </c>
      <c r="GC45" s="1" cm="1">
        <f t="array" aca="1" ref="GC45" ca="1">IFERROR(IF(ISNA($A45),NA(),INDEX(International!AG$3:AG$2000,_xlfn.XMATCH(100,International!AE$3:AE$2000,1,1)+ROW()-ROW($A$3))-0), NA())</f>
        <v>30078.428571428572</v>
      </c>
      <c r="GD45" s="1">
        <f t="shared" si="97"/>
        <v>3.3415353828015846</v>
      </c>
      <c r="GE45" s="1">
        <f t="shared" si="98"/>
        <v>14465</v>
      </c>
      <c r="GF45" s="1">
        <f t="shared" si="99"/>
        <v>15.224439615874925</v>
      </c>
    </row>
    <row r="46" spans="1:188" x14ac:dyDescent="0.2">
      <c r="A46" s="4">
        <f>IF(OR(Daily!$A46="",Daily!$B46="*"),NA(),Daily!A46)</f>
        <v>43897</v>
      </c>
      <c r="B46" s="1">
        <f>IF(_xlfn.IFNA($A46,"")="","",Daily!C46+IF(ROW()&gt;ROW($A$3),B45,0))</f>
        <v>0</v>
      </c>
      <c r="C46" s="1">
        <f>IF(_xlfn.IFNA($A46,"")="","",Daily!D46+IF(ROW()&gt;ROW($A$3),C45,0))</f>
        <v>0</v>
      </c>
      <c r="D46" s="1">
        <f>IF(_xlfn.IFNA($A46,"")="","",Daily!E46+IF(ROW()&gt;ROW($A$3),D45,0))</f>
        <v>0</v>
      </c>
      <c r="E46" s="1">
        <f t="shared" si="22"/>
        <v>0</v>
      </c>
      <c r="F46" s="1">
        <f>IF(_xlfn.IFNA($A46,"")="","",Daily!F46+IF(ROW()&gt;ROW($A$3),F45,0))</f>
        <v>36</v>
      </c>
      <c r="G46" s="1">
        <f>IF(_xlfn.IFNA($A46,"")="","",Daily!G46+IF(ROW()&gt;ROW($A$3),G45,0))</f>
        <v>4</v>
      </c>
      <c r="H46" s="1">
        <f>IF(_xlfn.IFNA($A46,"")="","",Daily!H46+IF(ROW()&gt;ROW($A$3),H45,0))</f>
        <v>2</v>
      </c>
      <c r="I46" s="1">
        <f t="shared" si="23"/>
        <v>30</v>
      </c>
      <c r="J46" s="1">
        <f>IF(_xlfn.IFNA($A46,"")="","",Daily!I46+IF(ROW()&gt;ROW($A$3),J45,0))</f>
        <v>1</v>
      </c>
      <c r="K46" s="1">
        <f>IF(_xlfn.IFNA($A46,"")="","",Daily!J46+IF(ROW()&gt;ROW($A$3),K45,0))</f>
        <v>0</v>
      </c>
      <c r="L46" s="1">
        <f>IF(_xlfn.IFNA($A46,"")="","",Daily!K46+IF(ROW()&gt;ROW($A$3),L45,0))</f>
        <v>0</v>
      </c>
      <c r="M46" s="1">
        <f t="shared" si="24"/>
        <v>1</v>
      </c>
      <c r="N46" s="1">
        <f>IF(_xlfn.IFNA($A46,"")="","",Daily!L46+IF(ROW()&gt;ROW($A$3),N45,0))</f>
        <v>14</v>
      </c>
      <c r="O46" s="1">
        <f>IF(_xlfn.IFNA($A46,"")="","",Daily!M46+IF(ROW()&gt;ROW($A$3),O45,0))</f>
        <v>8</v>
      </c>
      <c r="P46" s="1">
        <f>IF(_xlfn.IFNA($A46,"")="","",Daily!N46+IF(ROW()&gt;ROW($A$3),P45,0))</f>
        <v>0</v>
      </c>
      <c r="Q46" s="1">
        <f t="shared" si="25"/>
        <v>6</v>
      </c>
      <c r="R46" s="1">
        <f>IF(_xlfn.IFNA($A46,"")="","",Daily!O46+IF(ROW()&gt;ROW($A$3),R45,0))</f>
        <v>7</v>
      </c>
      <c r="S46" s="1">
        <f>IF(_xlfn.IFNA($A46,"")="","",Daily!P46+IF(ROW()&gt;ROW($A$3),S45,0))</f>
        <v>3</v>
      </c>
      <c r="T46" s="1">
        <f>IF(_xlfn.IFNA($A46,"")="","",Daily!Q46+IF(ROW()&gt;ROW($A$3),T45,0))</f>
        <v>0</v>
      </c>
      <c r="U46" s="1">
        <f t="shared" si="26"/>
        <v>4</v>
      </c>
      <c r="V46" s="1">
        <f>IF(_xlfn.IFNA($A46,"")="","",Daily!R46+IF(ROW()&gt;ROW($A$3),V45,0))</f>
        <v>1</v>
      </c>
      <c r="W46" s="1">
        <f>IF(_xlfn.IFNA($A46,"")="","",Daily!S46+IF(ROW()&gt;ROW($A$3),W45,0))</f>
        <v>0</v>
      </c>
      <c r="X46" s="1">
        <f>IF(_xlfn.IFNA($A46,"")="","",Daily!T46+IF(ROW()&gt;ROW($A$3),X45,0))</f>
        <v>0</v>
      </c>
      <c r="Y46" s="1">
        <f t="shared" si="27"/>
        <v>1</v>
      </c>
      <c r="Z46" s="1">
        <f>IF(_xlfn.IFNA($A46,"")="","",Daily!U46+IF(ROW()&gt;ROW($A$3),Z45,0))</f>
        <v>11</v>
      </c>
      <c r="AA46" s="1">
        <f>IF(_xlfn.IFNA($A46,"")="","",Daily!V46+IF(ROW()&gt;ROW($A$3),AA45,0))</f>
        <v>7</v>
      </c>
      <c r="AB46" s="1">
        <f>IF(_xlfn.IFNA($A46,"")="","",Daily!W46+IF(ROW()&gt;ROW($A$3),AB45,0))</f>
        <v>0</v>
      </c>
      <c r="AC46" s="1">
        <f t="shared" si="28"/>
        <v>4</v>
      </c>
      <c r="AD46" s="1">
        <f>IF(_xlfn.IFNA($A46,"")="","",Daily!X46+IF(ROW()&gt;ROW($A$3),AD45,0))</f>
        <v>3</v>
      </c>
      <c r="AE46" s="1">
        <f>IF(_xlfn.IFNA($A46,"")="","",Daily!Y46+IF(ROW()&gt;ROW($A$3),AE45,0))</f>
        <v>0</v>
      </c>
      <c r="AF46" s="1">
        <f>IF(_xlfn.IFNA($A46,"")="","",Daily!Z46+IF(ROW()&gt;ROW($A$3),AF45,0))</f>
        <v>1</v>
      </c>
      <c r="AG46" s="1">
        <f t="shared" si="29"/>
        <v>2</v>
      </c>
      <c r="AH46" s="1">
        <f>IF(_xlfn.IFNA($A46,"")="","",Daily!C46+Daily!F46+Daily!I46+Daily!O46+Daily!L46+Daily!R46+Daily!X46+Daily!U46)</f>
        <v>9</v>
      </c>
      <c r="AI46" s="1">
        <f>IF(_xlfn.IFNA($A46,"")="","",Daily!D46+Daily!G46+Daily!J46+Daily!P46+Daily!M46+Daily!S46+Daily!Y46+Daily!V46+Daily!AA46)</f>
        <v>0</v>
      </c>
      <c r="AJ46" s="1">
        <f>IF(_xlfn.IFNA($A46,"")="","",Daily!E46+Daily!H46+Daily!K46+Daily!Q46+Daily!N46+Daily!T46+Daily!Z46+Daily!W46)</f>
        <v>0</v>
      </c>
      <c r="AK46" s="1">
        <f t="shared" si="30"/>
        <v>73</v>
      </c>
      <c r="AL46" s="1">
        <f t="shared" si="31"/>
        <v>22</v>
      </c>
      <c r="AM46" s="1">
        <f t="shared" si="32"/>
        <v>3</v>
      </c>
      <c r="AN46" s="7">
        <f t="shared" si="33"/>
        <v>2.25</v>
      </c>
      <c r="AO46" s="1">
        <f t="shared" si="34"/>
        <v>48</v>
      </c>
      <c r="AP46" s="1">
        <f t="shared" si="35"/>
        <v>37</v>
      </c>
      <c r="AQ46" s="1">
        <f t="shared" si="36"/>
        <v>18</v>
      </c>
      <c r="AR46" s="1">
        <f t="shared" si="37"/>
        <v>1</v>
      </c>
      <c r="AS46" s="1">
        <f t="shared" si="38"/>
        <v>18</v>
      </c>
      <c r="AT46" s="10">
        <f t="shared" si="39"/>
        <v>0.12</v>
      </c>
      <c r="AU46" s="10">
        <f t="shared" si="40"/>
        <v>0.88</v>
      </c>
      <c r="AV46" s="10">
        <f t="shared" si="41"/>
        <v>0</v>
      </c>
      <c r="AW46" s="10">
        <f t="shared" si="42"/>
        <v>0.49315068493150682</v>
      </c>
      <c r="AX46" s="10">
        <f t="shared" si="43"/>
        <v>1.3698630136986301E-2</v>
      </c>
      <c r="AY46" s="10">
        <f t="shared" si="44"/>
        <v>0.19178082191780821</v>
      </c>
      <c r="AZ46" s="10">
        <f t="shared" si="45"/>
        <v>9.5890410958904104E-2</v>
      </c>
      <c r="BA46" s="10">
        <f t="shared" si="46"/>
        <v>1.3698630136986301E-2</v>
      </c>
      <c r="BB46" s="10">
        <f t="shared" si="47"/>
        <v>0.15068493150684931</v>
      </c>
      <c r="BC46" s="10">
        <f t="shared" si="48"/>
        <v>4.1095890410958902E-2</v>
      </c>
      <c r="BD46" s="8">
        <f t="shared" ca="1" si="49"/>
        <v>6.7142857142857144</v>
      </c>
      <c r="BE46" s="9">
        <f t="shared" ca="1" si="50"/>
        <v>47</v>
      </c>
      <c r="BF46" s="10">
        <f t="shared" si="51"/>
        <v>0.140625</v>
      </c>
      <c r="BG46" s="10">
        <f t="shared" si="52"/>
        <v>1.25</v>
      </c>
      <c r="BH46" s="1">
        <f t="shared" si="53"/>
        <v>5</v>
      </c>
      <c r="BI46" s="1">
        <f t="shared" si="54"/>
        <v>5</v>
      </c>
      <c r="BJ46" s="8">
        <f>IF(_xlfn.IFNA($A46,"")="","",AK46/(Configuration!$B$1/1000000))</f>
        <v>2.8780608966145329</v>
      </c>
      <c r="BK46" s="1">
        <f>IF(OR(_xlfn.IFNA($A46,"")="", ROW()&lt;=ROW($A$3),MAX(International!$C$3:$C$2000)&lt;$AK46),"",$A46-_xlfn.XLOOKUP($AK46,International!$C$3:$C$2000,International!$A$3:$A$2000,NA(),1,1))</f>
        <v>1</v>
      </c>
      <c r="BL46" s="1">
        <f>IF(OR(_xlfn.IFNA($A46,"")="", ROW()&lt;=ROW($A$3),MAX(International!$D$3:$D$2000)&lt;$BJ46),"",$A46-_xlfn.XLOOKUP($BJ46,International!$D$3:$D$2000,International!$A$3:$A$2000,NA(),1,1))</f>
        <v>2</v>
      </c>
      <c r="BM46" s="1">
        <f>IF(OR(_xlfn.IFNA($A46,"")="", ROW()&lt;=ROW($A$3),MAX(International!$G$3:$G$2000)&lt;$AK46),"",$A46-_xlfn.XLOOKUP($AK46,International!$G$3:$G$2000,International!$A$3:$A$2000,NA(),1,1))</f>
        <v>-2</v>
      </c>
      <c r="BN46" s="1">
        <f>IF(OR(_xlfn.IFNA($A46,"")="", ROW()&lt;=ROW($A$3),MAX(International!$H$3:$H$2000)&lt;$BJ46),"",$A46-_xlfn.XLOOKUP($BJ46,International!$H$3:$H$2000,International!$A$3:$A$2000,NA(),1,1))</f>
        <v>1</v>
      </c>
      <c r="BO46" s="1">
        <f>IF(OR(_xlfn.IFNA($A46,"")="", ROW()&lt;=ROW($A$3),MAX(International!$K$3:$K$2000)&lt;$AK46),"",$A46-_xlfn.XLOOKUP($AK46,International!$K$3:$K$2000,International!$A$3:$A$2000,NA(),1,1))</f>
        <v>7</v>
      </c>
      <c r="BP46" s="1">
        <f>IF(OR(_xlfn.IFNA($A46,"")="", ROW()&lt;=ROW($A$3),MAX(International!$L$3:$L$2000)&lt;$BJ46),"",$A46-_xlfn.XLOOKUP($BJ46,International!$L$3:$L$2000,International!$A$3:$A$2000,NA(),1,1))</f>
        <v>4</v>
      </c>
      <c r="BQ46" s="1">
        <f>IF(OR(_xlfn.IFNA($A46,"")="", ROW()&lt;=ROW($A$3),MAX(International!$O$3:$O$2000)&lt;$AK46),"",$A46-_xlfn.XLOOKUP($AK46,International!$O$3:$O$2000,International!$A$3:$A$2000,NA(),1,1))</f>
        <v>13</v>
      </c>
      <c r="BR46" s="1">
        <f>IF(OR(_xlfn.IFNA($A46,"")="", ROW()&lt;=ROW($A$3),MAX(International!$P$3:$P$2000)&lt;$BJ46),"",$A46-_xlfn.XLOOKUP($BJ46,International!$P$3:$P$2000,International!$A$3:$A$2000,NA(),1,1))</f>
        <v>12</v>
      </c>
      <c r="BS46" s="1">
        <f>IF(OR(_xlfn.IFNA($A46,"")="", ROW()&lt;=ROW($A$3),MAX(International!$S$3:$S$2000)&lt;$AK46),"",$A46-_xlfn.XLOOKUP($AK46,International!$S$3:$S$2000,International!$A$3:$A$2000,NA(),1,1))</f>
        <v>16</v>
      </c>
      <c r="BT46" s="1">
        <f>IF(OR(_xlfn.IFNA($A46,"")="", ROW()&lt;=ROW($A$3),MAX(International!$T$3:$T$2000)&lt;$BJ46),"",$A46-_xlfn.XLOOKUP($BJ46,International!$T$3:$T$2000,International!$A$3:$A$2000,NA(),1,1))</f>
        <v>15</v>
      </c>
      <c r="BU46" s="1">
        <f>IF(OR(_xlfn.IFNA($A46,"")="", ROW()&lt;=ROW($A$3),MAX(International!$W$3:$W$2000)&lt;$AK46),"",$A46-_xlfn.XLOOKUP($AK46,International!$W$3:$W$2000,International!$A$3:$A$2000,NA(),1,1))</f>
        <v>20</v>
      </c>
      <c r="BV46" s="1">
        <f>IF(OR(_xlfn.IFNA($A46,"")="", ROW()&lt;=ROW($A$3),MAX(International!$X$3:$X$2000)&lt;$BJ46),"",$A46-_xlfn.XLOOKUP($BJ46,International!$X$3:$X$2000,International!$A$3:$A$2000,NA(),1,1))</f>
        <v>34</v>
      </c>
      <c r="BW46" s="1">
        <f>IF(OR(_xlfn.IFNA($A46,"")="", ROW()&lt;=ROW($A$3),MAX(International!$AA$3:$AA$2000)&lt;$AK46),"",$A46-_xlfn.XLOOKUP($AK46,International!$AA$3:$AA$2000,International!$A$3:$A$2000,NA(),1,1))</f>
        <v>3</v>
      </c>
      <c r="BX46" s="1">
        <f>IF(OR(_xlfn.IFNA($A46,"")="", ROW()&lt;=ROW($A$3),MAX(International!$AB$3:$AB$2000)&lt;$BJ46),"",$A46-_xlfn.XLOOKUP($BJ46,International!$AB$3:$AB$2000,International!$A$3:$A$2000,NA(),1,1))</f>
        <v>0</v>
      </c>
      <c r="BY46" s="1">
        <f>IF(OR(_xlfn.IFNA($A46,"")="", ROW()&lt;=ROW($A$3),MAX(International!$AE$3:$AE$2000)&lt;$AK46),"",$A46-_xlfn.XLOOKUP($AK46,International!$AE$3:$AE$2000,International!$A$3:$A$2000,NA(),1,1))</f>
        <v>6</v>
      </c>
      <c r="BZ46" s="1">
        <f>IF(OR(_xlfn.IFNA($A46,"")="", ROW()&lt;=ROW($A$3),MAX(International!$AF$3:$AF$2000)&lt;$BJ46),"",$A46-_xlfn.XLOOKUP($BJ46,International!$AF$3:$AF$2000,International!$A$3:$A$2000,NA(),1,1))</f>
        <v>-3</v>
      </c>
      <c r="CA46" s="1" t="e">
        <f t="shared" si="120"/>
        <v>#N/A</v>
      </c>
      <c r="CB46" s="1" t="e">
        <f t="shared" si="100"/>
        <v>#N/A</v>
      </c>
      <c r="CC46" s="1" t="e">
        <f t="shared" si="101"/>
        <v>#N/A</v>
      </c>
      <c r="CD46" s="1" t="e">
        <f t="shared" si="102"/>
        <v>#N/A</v>
      </c>
      <c r="CE46" s="1" t="e">
        <f t="shared" si="103"/>
        <v>#N/A</v>
      </c>
      <c r="CF46" s="1" t="e">
        <f t="shared" si="104"/>
        <v>#N/A</v>
      </c>
      <c r="CG46" s="1" t="e">
        <f t="shared" si="105"/>
        <v>#N/A</v>
      </c>
      <c r="CH46" s="1" t="e">
        <f t="shared" si="106"/>
        <v>#N/A</v>
      </c>
      <c r="CI46" s="1" t="e">
        <f t="shared" si="107"/>
        <v>#N/A</v>
      </c>
      <c r="CJ46" s="1" t="e">
        <f t="shared" si="108"/>
        <v>#N/A</v>
      </c>
      <c r="CK46" s="1" t="e">
        <f t="shared" si="56"/>
        <v>#N/A</v>
      </c>
      <c r="CL46" s="1" t="e">
        <f t="shared" si="109"/>
        <v>#N/A</v>
      </c>
      <c r="CM46" s="1" t="e">
        <f>IF(OR(ISNA($A46),$AK46&lt;100),NA(),IF($CA46=0,0,FLOOR((CK46-_xlfn.XLOOKUP(_xlfn.AGGREGATE(5,6,$CA$3:$CA1997),$CA$3:$CA$2000,CK$3:CK$2000,1,1))/_xlfn.XLOOKUP($CA46,$CA$3:$CA$2000,$CA$3:$CA$2000,1,1), 1)))</f>
        <v>#N/A</v>
      </c>
      <c r="CN46" s="1" t="e">
        <f t="shared" si="57"/>
        <v>#N/A</v>
      </c>
      <c r="CO46" s="1" t="e" cm="1">
        <f t="array" ref="CO46">IFERROR(IF(OR(ISNA($A46),$AK46&lt;100,INDEX(International!C$3:C$2000,_xlfn.XMATCH(100,International!C$3:C$2000,1,1)+$CA46)=""),NA(),INDEX(International!C$3:C$2000,_xlfn.XMATCH(100,International!C$3:C$2000,1,1)+$CA46)), NA())</f>
        <v>#N/A</v>
      </c>
      <c r="CP46" s="1" t="e">
        <f t="shared" si="110"/>
        <v>#N/A</v>
      </c>
      <c r="CQ46" s="1" t="e">
        <f>IF(OR(ISNA($A46),$AK46&lt;100),NA(),IF($CA46=0,0,FLOOR((CO46-_xlfn.XLOOKUP(_xlfn.AGGREGATE(5,6,$CA$3:$CA1997),$CA$3:$CA$2000,CO$3:CO$2000,1,1))/_xlfn.XLOOKUP($CA46,$CA$3:$CA$2000,$CA$3:$CA$2000,1,1), 1)))</f>
        <v>#N/A</v>
      </c>
      <c r="CR46" s="1" t="e">
        <f t="shared" si="58"/>
        <v>#N/A</v>
      </c>
      <c r="CS46" s="1" t="e" cm="1">
        <f t="array" ref="CS46">IFERROR(IF(OR(ISNA($A46),$AK46&lt;100,INDEX(International!G$3:G$2000,_xlfn.XMATCH(100,International!G$3:G$2000,1,1)+$CA46)=""),NA(),INDEX(International!G$3:G$2000,_xlfn.XMATCH(100,International!G$3:G$2000,1,1)+$CA46)), NA())</f>
        <v>#N/A</v>
      </c>
      <c r="CT46" s="1" t="e">
        <f t="shared" si="111"/>
        <v>#N/A</v>
      </c>
      <c r="CU46" s="1" t="e">
        <f>IF(OR(ISNA($A46),$AK46&lt;100),NA(),IF($CA46=0,0,FLOOR((CS46-_xlfn.XLOOKUP(_xlfn.AGGREGATE(5,6,$CA$3:$CA1997),$CA$3:$CA$2000,CS$3:CS$2000,1,1))/_xlfn.XLOOKUP($CA46,$CA$3:$CA$2000,$CA$3:$CA$2000,1,1), 1)))</f>
        <v>#N/A</v>
      </c>
      <c r="CV46" s="1" t="e">
        <f t="shared" si="59"/>
        <v>#N/A</v>
      </c>
      <c r="CW46" s="1" t="e" cm="1">
        <f t="array" ref="CW46">IFERROR(IF(OR(ISNA($A46),$AK46&lt;100,INDEX(International!K$3:K$2000,_xlfn.XMATCH(100,International!K$3:K$2000,1,1)+$CA46)=""),NA(),INDEX(International!K$3:K$2000,_xlfn.XMATCH(100,International!K$3:K$2000,1,1)+$CA46)), NA())</f>
        <v>#N/A</v>
      </c>
      <c r="CX46" s="1" t="e">
        <f t="shared" si="112"/>
        <v>#N/A</v>
      </c>
      <c r="CY46" s="1" t="e">
        <f>IF(OR(ISNA($A46),$AK46&lt;100),NA(),IF($CA46=0,0,FLOOR((CW46-_xlfn.XLOOKUP(_xlfn.AGGREGATE(5,6,$CA$3:$CA1997),$CA$3:$CA$2000,CW$3:CW$2000,1,1))/_xlfn.XLOOKUP($CA46,$CA$3:$CA$2000,$CA$3:$CA$2000,1,1), 1)))</f>
        <v>#N/A</v>
      </c>
      <c r="CZ46" s="1" t="e">
        <f t="shared" si="60"/>
        <v>#N/A</v>
      </c>
      <c r="DA46" s="1" t="e" cm="1">
        <f t="array" ref="DA46">IFERROR(IF(OR(ISNA($A46),$AK46&lt;100,INDEX(International!O$3:O$2000,_xlfn.XMATCH(100,International!O$3:O$2000,1,1)+$CA46)=""),NA(),INDEX(International!O$3:O$2000,_xlfn.XMATCH(100,International!O$3:O$2000,1,1)+$CA46)), NA())</f>
        <v>#N/A</v>
      </c>
      <c r="DB46" s="1" t="e">
        <f t="shared" si="113"/>
        <v>#N/A</v>
      </c>
      <c r="DC46" s="1" t="e">
        <f>IF(OR(ISNA($A46),$AK46&lt;100),NA(),IF($CA46=0,0,FLOOR((DA46-_xlfn.XLOOKUP(_xlfn.AGGREGATE(5,6,$CA$3:$CA1997),$CA$3:$CA$2000,DA$3:DA$2000,1,1))/_xlfn.XLOOKUP($CA46,$CA$3:$CA$2000,$CA$3:$CA$2000,1,1), 1)))</f>
        <v>#N/A</v>
      </c>
      <c r="DD46" s="1" t="e">
        <f t="shared" si="61"/>
        <v>#N/A</v>
      </c>
      <c r="DE46" s="1" t="e" cm="1">
        <f t="array" ref="DE46">IFERROR(IF(OR(ISNA($A46),$AK46&lt;100,INDEX(International!S$3:S$2000,_xlfn.XMATCH(100,International!S$3:S$2000,1,1)+$CA46)=""),NA(),INDEX(International!S$3:S$2000,_xlfn.XMATCH(100,International!S$3:S$2000,1,1)+$CA46)), NA())</f>
        <v>#N/A</v>
      </c>
      <c r="DF46" s="1" t="e">
        <f t="shared" si="114"/>
        <v>#N/A</v>
      </c>
      <c r="DG46" s="1" t="e">
        <f>IF(OR(ISNA($A46),$AK46&lt;100),NA(),IF($CA46=0,0,FLOOR((DE46-_xlfn.XLOOKUP(_xlfn.AGGREGATE(5,6,$CA$3:$CA1997),$CA$3:$CA$2000,DE$3:DE$2000,1,1))/_xlfn.XLOOKUP($CA46,$CA$3:$CA$2000,$CA$3:$CA$2000,1,1), 1)))</f>
        <v>#N/A</v>
      </c>
      <c r="DH46" s="1" t="e">
        <f t="shared" si="62"/>
        <v>#N/A</v>
      </c>
      <c r="DI46" s="1" t="e" cm="1">
        <f t="array" ref="DI46">IFERROR(IF(OR(ISNA($A46),$AK46&lt;100,INDEX(International!W$3:W$2000,_xlfn.XMATCH(100,International!W$3:W$2000,1,1)+$CA46)=""),NA(),INDEX(International!W$3:W$2000,_xlfn.XMATCH(100,International!W$3:W$2000,1,1)+$CA46)), NA())</f>
        <v>#N/A</v>
      </c>
      <c r="DJ46" s="1" t="e">
        <f t="shared" si="115"/>
        <v>#N/A</v>
      </c>
      <c r="DK46" s="1" t="e">
        <f>IF(OR(ISNA($A46),$AK46&lt;100),NA(),IF($CA46=0,0,FLOOR((DI46-_xlfn.XLOOKUP(_xlfn.AGGREGATE(5,6,$CA$3:$CA1997),$CA$3:$CA$2000,DI$3:DI$2000,1,1))/_xlfn.XLOOKUP($CA46,$CA$3:$CA$2000,$CA$3:$CA$2000,1,1), 1)))</f>
        <v>#N/A</v>
      </c>
      <c r="DL46" s="1" t="e">
        <f t="shared" si="63"/>
        <v>#N/A</v>
      </c>
      <c r="DM46" s="1" t="e" cm="1">
        <f t="array" ref="DM46">IFERROR(IF(OR(ISNA($A46),$AK46&lt;100,INDEX(International!AA$3:AA$2000,_xlfn.XMATCH(100,International!AA$3:AA$2000,1,1)+$CA46)=""),NA(),INDEX(International!AA$3:AA$2000,_xlfn.XMATCH(100,International!AA$3:AA$2000,1,1)+$CA46)), NA())</f>
        <v>#N/A</v>
      </c>
      <c r="DN46" s="1" t="e">
        <f t="shared" si="116"/>
        <v>#N/A</v>
      </c>
      <c r="DO46" s="1" t="e">
        <f>IF(OR(ISNA($A46),$AK46&lt;100),NA(),IF($CA46=0,0,FLOOR((DM46-_xlfn.XLOOKUP(_xlfn.AGGREGATE(5,6,$CA$3:$CA1997),$CA$3:$CA$2000,DM$3:DM$2000,1,1))/_xlfn.XLOOKUP($CA46,$CA$3:$CA$2000,$CA$3:$CA$2000,1,1), 1)))</f>
        <v>#N/A</v>
      </c>
      <c r="DP46" s="1" t="e">
        <f t="shared" si="64"/>
        <v>#N/A</v>
      </c>
      <c r="DQ46" s="1" t="e" cm="1">
        <f t="array" ref="DQ46">IFERROR(IF(OR(ISNA($A46),$AK46&lt;100,INDEX(International!AE$3:AE$2000,_xlfn.XMATCH(100,International!AE$3:AE$2000,1,1)+$CA46)=""),NA(),INDEX(International!AE$3:AE$2000,_xlfn.XMATCH(100,International!AE$3:AE$2000,1,1)+$CA46)), NA())</f>
        <v>#N/A</v>
      </c>
      <c r="DR46" s="1" t="e">
        <f t="shared" si="117"/>
        <v>#N/A</v>
      </c>
      <c r="DS46" s="1" t="e">
        <f>IF(OR(ISNA($A46),$AK46&lt;100),NA(),IF($CA46=0,0,FLOOR((DQ46-_xlfn.XLOOKUP(_xlfn.AGGREGATE(5,6,$CA$3:$CA1997),$CA$3:$CA$2000,DQ$3:DQ$2000,1,1))/_xlfn.XLOOKUP($CA46,$CA$3:$CA$2000,$CA$3:$CA$2000,1,1), 1)))</f>
        <v>#N/A</v>
      </c>
      <c r="DT46" s="1" t="e">
        <f t="shared" si="65"/>
        <v>#N/A</v>
      </c>
      <c r="DU46" s="1">
        <f t="shared" si="118"/>
        <v>43</v>
      </c>
      <c r="DV46" s="1" cm="1">
        <f t="array" ref="DV46">IFERROR(IF(ISNA($A46),NA(),INDEX(B$3:B$2000,_xlfn.XMATCH(Configuration!$B$12,B$3:B$2000,1,1)+ROW()-ROW($A$3))-0), NA())</f>
        <v>107</v>
      </c>
      <c r="DW46" s="1" cm="1">
        <f t="array" ref="DW46">IFERROR(IF(ISNA($A46),NA(),INDEX(F$3:F$2000,_xlfn.XMATCH(Configuration!$B$12,F$3:F$2000,1,1)+ROW()-ROW($A$3))-0), NA())</f>
        <v>3002</v>
      </c>
      <c r="DX46" s="1" t="e" cm="1">
        <f t="array" ref="DX46">IFERROR(IF(ISNA($A46),NA(),INDEX(J$3:J$2000,_xlfn.XMATCH(Configuration!$B$12,J$3:J$2000,1,1)+ROW()-ROW($A$3))-0), NA())</f>
        <v>#N/A</v>
      </c>
      <c r="DY46" s="1" cm="1">
        <f t="array" ref="DY46">IFERROR(IF(ISNA($A46),NA(),INDEX(N$3:N$2000,_xlfn.XMATCH(Configuration!$B$12,N$3:N$2000,1,1)+ROW()-ROW($A$3))-0), NA())</f>
        <v>1033</v>
      </c>
      <c r="DZ46" s="1" cm="1">
        <f t="array" ref="DZ46">IFERROR(IF(ISNA($A46),NA(),INDEX(R$3:R$2000,_xlfn.XMATCH(Configuration!$B$12,R$3:R$2000,1,1)+ROW()-ROW($A$3))-0), NA())</f>
        <v>438</v>
      </c>
      <c r="EA46" s="1" cm="1">
        <f t="array" ref="EA46">IFERROR(IF(ISNA($A46),NA(),INDEX(V$3:V$2000,_xlfn.XMATCH(Configuration!$B$12,V$3:V$2000,1,1)+ROW()-ROW($A$3))-0), NA())</f>
        <v>226</v>
      </c>
      <c r="EB46" s="1" cm="1">
        <f t="array" ref="EB46">IFERROR(IF(ISNA($A46),NA(),INDEX(Z$3:Z$2000,_xlfn.XMATCH(Configuration!$B$12,Z$3:Z$2000,1,1)+ROW()-ROW($A$3))-0), NA())</f>
        <v>1361</v>
      </c>
      <c r="EC46" s="1" cm="1">
        <f t="array" ref="EC46">IFERROR(IF(ISNA($A46),NA(),INDEX(AD$3:AD$2000,_xlfn.XMATCH(Configuration!$B$12,AD$3:AD$2000,1,1)+ROW()-ROW($A$3))-0), NA())</f>
        <v>551</v>
      </c>
      <c r="ED46" s="1">
        <f t="shared" si="119"/>
        <v>43</v>
      </c>
      <c r="EE46" s="1" t="e">
        <f t="shared" ca="1" si="66"/>
        <v>#N/A</v>
      </c>
      <c r="EF46" s="1" t="e">
        <f t="shared" ca="1" si="67"/>
        <v>#N/A</v>
      </c>
      <c r="EG46" s="1" t="e">
        <f t="shared" ca="1" si="68"/>
        <v>#N/A</v>
      </c>
      <c r="EH46" s="1">
        <f t="shared" ca="1" si="69"/>
        <v>172214</v>
      </c>
      <c r="EI46" s="1">
        <f t="shared" ca="1" si="70"/>
        <v>38802</v>
      </c>
      <c r="EJ46" s="1">
        <f t="shared" ca="1" si="71"/>
        <v>14366</v>
      </c>
      <c r="EK46" s="1">
        <f t="shared" ca="1" si="72"/>
        <v>7066</v>
      </c>
      <c r="EL46" s="1" cm="1">
        <f t="array" aca="1" ref="EL46" ca="1">IFERROR(IF(ISNA($ED46),NA(),IF(FLOOR((2^(($ED46+LOOKUP(2, 1/(ISNA(EP$3:EP$2000)+ISBLANK(EP$3:EP$300)-1),EP$3:EP$2000)*LOG(100)/LOG(2))/LOOKUP(2, 1/(ISNA(EP$3:EP$2000)+ISBLANK(EP$3:EP$300)-1),EP$3:EP$2000))),2)&gt;_xlfn.AGGREGATE(4,6,$EN$3:$GC$2000)+2000,NA(),FLOOR((2^(($ED46+LOOKUP(2, 1/(ISNA(EP$3:EP$2000)+ISBLANK(EP$3:EP$300)-1),EP$3:EP$2000)*LOG(100)/LOG(2))/LOOKUP(2, 1/(ISNA(EP$3:EP$2000)+ISBLANK(EP$3:EP$300)-1),EP$3:EP$2000))),2))),NA())</f>
        <v>1022</v>
      </c>
      <c r="EM46" s="1" cm="1">
        <f t="array" ref="EM46">IF(ISNA($ED46),NA(),FLOOR(EN$3+(LOOKUP(2, 1/(ISNA(EN$3:EN$2000)+ISBLANK(EN$3:EN$300)-1),EN$3:EN$2000)-EN$3)/LOOKUP(2, 1/(ISNA(EN$3:EN$2000)+ISBLANK(EN$3:EN$300)-1),ED$3:ED$2000)*ED46, 1))</f>
        <v>3946</v>
      </c>
      <c r="EN46" s="1" cm="1">
        <f t="array" ref="EN46">IFERROR(IF(ISNA($A46),NA(),INDEX(AK$3:AK$2000,_xlfn.XMATCH(100,AK$3:AK$2000,1,1)+ROW()-ROW($A$3))-0), NA())</f>
        <v>6652</v>
      </c>
      <c r="EO46" s="1" cm="1">
        <f t="array" aca="1" ref="EO46" ca="1">IFERROR(IF(ISNA($A46),NA(),INDEX(BD$3:BD$2000,_xlfn.XMATCH(100,AK$3:AK$2000,1,1)+ROW()-ROW($A$3))-0), NA())</f>
        <v>29</v>
      </c>
      <c r="EP46" s="1">
        <f t="shared" si="73"/>
        <v>7.1007289854525606</v>
      </c>
      <c r="EQ46" s="1">
        <f t="shared" si="74"/>
        <v>152</v>
      </c>
      <c r="ER46" s="1">
        <f t="shared" si="75"/>
        <v>658.34122917721527</v>
      </c>
      <c r="ES46" s="1" cm="1">
        <f t="array" ref="ES46">IFERROR(IF(OR(ISNA($A46),INDEX(International!C$3:C$2000,_xlfn.XMATCH(100,International!C$3:C$2000,1,1)+ROW()-ROW($A$3))=""),NA(),INDEX(International!C$3:C$2000,_xlfn.XMATCH(100,International!C$3:C$2000,1,1)+ROW()-ROW($A$3))), NA())</f>
        <v>37183</v>
      </c>
      <c r="ET46" s="1" cm="1">
        <f t="array" aca="1" ref="ET46" ca="1">IFERROR(IF(ISNA($A46),NA(),INDEX(International!E$3:E$2000,_xlfn.XMATCH(100,International!C$3:C$2000,1,1)+ROW()-ROW($A$3))-0), NA())</f>
        <v>1309.2857142857142</v>
      </c>
      <c r="EU46" s="1">
        <f t="shared" si="76"/>
        <v>5.0360137262301059</v>
      </c>
      <c r="EV46" s="1">
        <f t="shared" si="77"/>
        <v>862</v>
      </c>
      <c r="EW46" s="1">
        <f t="shared" si="78"/>
        <v>24.315216770980882</v>
      </c>
      <c r="EX46" s="1" cm="1">
        <f t="array" ref="EX46">IFERROR(IF(OR(ISNA($A46),INDEX(International!G$3:G$2000,_xlfn.XMATCH(100,International!G$3:G$2000,1,1)+ROW()-ROW($A$3))=""),NA(),INDEX(International!G$3:G$2000,_xlfn.XMATCH(100,International!G$3:G$2000,1,1)+ROW()-ROW($A$3))-0), NA())</f>
        <v>7912</v>
      </c>
      <c r="EY46" s="1" cm="1">
        <f t="array" aca="1" ref="EY46" ca="1">IFERROR(IF(ISNA($A46),NA(),INDEX(International!I$3:I$2000,_xlfn.XMATCH(100,International!G$3:G$2000,1,1)+ROW()-ROW($A$3))-0), NA())</f>
        <v>175.85714285714286</v>
      </c>
      <c r="EZ46" s="1">
        <f t="shared" si="79"/>
        <v>6.8189345092732117</v>
      </c>
      <c r="FA46" s="1">
        <f t="shared" si="80"/>
        <v>177</v>
      </c>
      <c r="FB46" s="1">
        <f t="shared" si="81"/>
        <v>24.924541235836092</v>
      </c>
      <c r="FC46" s="1" cm="1">
        <f t="array" ref="FC46">IFERROR(IF(OR(ISNA($A46),INDEX(International!K$3:K$2000,_xlfn.XMATCH(100,International!K$3:K$2000,1,1)+ROW()-ROW($A$3))=""),NA(),INDEX(International!K$3:K$2000,_xlfn.XMATCH(100,International!K$3:K$2000,1,1)+ROW()-ROW($A$3))), NA())</f>
        <v>120633</v>
      </c>
      <c r="FD46" s="1" cm="1">
        <f t="array" aca="1" ref="FD46" ca="1">IFERROR(IF(ISNA($A46),NA(),INDEX(International!M$3:M$2000,_xlfn.XMATCH(100,International!K$3:K$2000,1,1)+ROW()-ROW($A$3))-0), NA())</f>
        <v>7165</v>
      </c>
      <c r="FE46" s="1">
        <f t="shared" si="82"/>
        <v>4.2006919026221823</v>
      </c>
      <c r="FF46" s="1">
        <f t="shared" si="83"/>
        <v>2803</v>
      </c>
      <c r="FG46" s="1">
        <f t="shared" si="84"/>
        <v>2.7539211226934732</v>
      </c>
      <c r="FH46" s="1" cm="1">
        <f t="array" ref="FH46">IFERROR(IF(OR(ISNA($A46),INDEX(International!O$3:O$2000,_xlfn.XMATCH(100,International!O$3:O$2000,1,1)+ROW()-ROW($A$3))=""),NA(),INDEX(International!O$3:O$2000,_xlfn.XMATCH(100,International!O$3:O$2000,1,1)+ROW()-ROW($A$3))-0), NA())</f>
        <v>132547</v>
      </c>
      <c r="FI46" s="1" cm="1">
        <f t="array" aca="1" ref="FI46" ca="1">IFERROR(IF(ISNA($A46),NA(),INDEX(International!Q$3:Q$2000,_xlfn.XMATCH(100,International!O$3:O$2000,1,1)+ROW()-ROW($A$3))-0), NA())</f>
        <v>4401.1428571428569</v>
      </c>
      <c r="FJ46" s="1">
        <f t="shared" si="85"/>
        <v>4.1456618585891682</v>
      </c>
      <c r="FK46" s="1">
        <f t="shared" si="86"/>
        <v>3078</v>
      </c>
      <c r="FL46" s="1">
        <f t="shared" si="87"/>
        <v>25.179643887161543</v>
      </c>
      <c r="FM46" s="1" cm="1">
        <f t="array" ref="FM46">IFERROR(IF(OR(ISNA($A46),INDEX(International!S$3:S$2000,_xlfn.XMATCH(100,International!S$3:S$2000,1,1)+ROW()-ROW($A$3))=""),NA(),INDEX(International!S$3:S$2000,_xlfn.XMATCH(100,International!S$3:S$2000,1,1)+ROW()-ROW($A$3))-0), NA())</f>
        <v>10062</v>
      </c>
      <c r="FN46" s="1" cm="1">
        <f t="array" aca="1" ref="FN46" ca="1">IFERROR(IF(ISNA($A46),NA(),INDEX(International!U$3:U$2000,_xlfn.XMATCH(100,International!S$3:S$2000,1,1)+ROW()-ROW($A$3))-0), NA())</f>
        <v>104.28571428571429</v>
      </c>
      <c r="FO46" s="1">
        <f t="shared" si="88"/>
        <v>6.4634699186449236</v>
      </c>
      <c r="FP46" s="1">
        <f t="shared" si="89"/>
        <v>231</v>
      </c>
      <c r="FQ46" s="1">
        <f t="shared" si="90"/>
        <v>80.751150719364659</v>
      </c>
      <c r="FR46" s="1" cm="1">
        <f t="array" ref="FR46">IFERROR(IF(OR(ISNA($A46),INDEX(International!W$3:W$2000,_xlfn.XMATCH(100,International!W$3:W$2000,1,1)+ROW()-ROW($A$3))=""),NA(),INDEX(International!W$3:W$2000,_xlfn.XMATCH(100,International!W$3:W$2000,1,1)+ROW()-ROW($A$3))-0), NA())</f>
        <v>2532</v>
      </c>
      <c r="FS46" s="1" cm="1">
        <f t="array" aca="1" ref="FS46" ca="1">IFERROR(IF(ISNA($A46),NA(),INDEX(International!Y$3:Y$2000,_xlfn.XMATCH(100,International!W$3:W$2000,1,1)+ROW()-ROW($A$3))-0), NA())</f>
        <v>174.71428571428572</v>
      </c>
      <c r="FT46" s="1">
        <f t="shared" si="91"/>
        <v>9.223102671727947</v>
      </c>
      <c r="FU46" s="1">
        <f t="shared" si="92"/>
        <v>56</v>
      </c>
      <c r="FV46" s="1">
        <f t="shared" si="93"/>
        <v>7.1802488678640488</v>
      </c>
      <c r="FW46" s="1" cm="1">
        <f t="array" ref="FW46">IFERROR(IF(OR(ISNA($A46),INDEX(International!AA$3:AA$2000,_xlfn.XMATCH(100,International!AA$3:AA$2000,1,1)+ROW()-ROW($A$3))=""),NA(),INDEX(International!AA$3:AA$2000,_xlfn.XMATCH(100,International!AA$3:AA$2000,1,1)+ROW()-ROW($A$3))-0), NA())</f>
        <v>108692</v>
      </c>
      <c r="FX46" s="1" cm="1">
        <f t="array" aca="1" ref="FX46" ca="1">IFERROR(IF(ISNA($A46),NA(),INDEX(International!AC$3:AC$2000,_xlfn.XMATCH(100,International!AA$3:AA$2000,1,1)+ROW()-ROW($A$3))-0), NA())</f>
        <v>4990.5714285714284</v>
      </c>
      <c r="FY46" s="1">
        <f t="shared" si="94"/>
        <v>4.2633226171869234</v>
      </c>
      <c r="FZ46" s="1">
        <f t="shared" si="95"/>
        <v>2525</v>
      </c>
      <c r="GA46" s="1">
        <f t="shared" si="96"/>
        <v>13.106266204328067</v>
      </c>
      <c r="GB46" s="1" cm="1">
        <f t="array" ref="GB46">IFERROR(IF(OR(ISNA($A46),INDEX(International!AE$3:AE$2000,_xlfn.XMATCH(100,International!AE$3:AE$2000,1,1)+ROW()-ROW($A$3))=""),NA(),INDEX(International!AE$3:AE$2000,_xlfn.XMATCH(100,International!AE$3:AE$2000,1,1)+ROW()-ROW($A$3))-0), NA())</f>
        <v>636674</v>
      </c>
      <c r="GC46" s="1" cm="1">
        <f t="array" aca="1" ref="GC46" ca="1">IFERROR(IF(ISNA($A46),NA(),INDEX(International!AG$3:AG$2000,_xlfn.XMATCH(100,International!AE$3:AE$2000,1,1)+ROW()-ROW($A$3))-0), NA())</f>
        <v>29717.142857142859</v>
      </c>
      <c r="GD46" s="1">
        <f t="shared" si="97"/>
        <v>3.4028842960427625</v>
      </c>
      <c r="GE46" s="1">
        <f t="shared" si="98"/>
        <v>14803</v>
      </c>
      <c r="GF46" s="1">
        <f t="shared" si="99"/>
        <v>14.866179029541101</v>
      </c>
    </row>
    <row r="47" spans="1:188" x14ac:dyDescent="0.2">
      <c r="A47" s="4">
        <f>IF(OR(Daily!$A47="",Daily!$B47="*"),NA(),Daily!A47)</f>
        <v>43898</v>
      </c>
      <c r="B47" s="1">
        <f>IF(_xlfn.IFNA($A47,"")="","",Daily!C47+IF(ROW()&gt;ROW($A$3),B46,0))</f>
        <v>0</v>
      </c>
      <c r="C47" s="1">
        <f>IF(_xlfn.IFNA($A47,"")="","",Daily!D47+IF(ROW()&gt;ROW($A$3),C46,0))</f>
        <v>0</v>
      </c>
      <c r="D47" s="1">
        <f>IF(_xlfn.IFNA($A47,"")="","",Daily!E47+IF(ROW()&gt;ROW($A$3),D46,0))</f>
        <v>0</v>
      </c>
      <c r="E47" s="1">
        <f t="shared" si="22"/>
        <v>0</v>
      </c>
      <c r="F47" s="1">
        <f>IF(_xlfn.IFNA($A47,"")="","",Daily!F47+IF(ROW()&gt;ROW($A$3),F46,0))</f>
        <v>40</v>
      </c>
      <c r="G47" s="1">
        <f>IF(_xlfn.IFNA($A47,"")="","",Daily!G47+IF(ROW()&gt;ROW($A$3),G46,0))</f>
        <v>4</v>
      </c>
      <c r="H47" s="1">
        <f>IF(_xlfn.IFNA($A47,"")="","",Daily!H47+IF(ROW()&gt;ROW($A$3),H46,0))</f>
        <v>2</v>
      </c>
      <c r="I47" s="1">
        <f t="shared" si="23"/>
        <v>34</v>
      </c>
      <c r="J47" s="1">
        <f>IF(_xlfn.IFNA($A47,"")="","",Daily!I47+IF(ROW()&gt;ROW($A$3),J46,0))</f>
        <v>1</v>
      </c>
      <c r="K47" s="1">
        <f>IF(_xlfn.IFNA($A47,"")="","",Daily!J47+IF(ROW()&gt;ROW($A$3),K46,0))</f>
        <v>0</v>
      </c>
      <c r="L47" s="1">
        <f>IF(_xlfn.IFNA($A47,"")="","",Daily!K47+IF(ROW()&gt;ROW($A$3),L46,0))</f>
        <v>0</v>
      </c>
      <c r="M47" s="1">
        <f t="shared" si="24"/>
        <v>1</v>
      </c>
      <c r="N47" s="1">
        <f>IF(_xlfn.IFNA($A47,"")="","",Daily!L47+IF(ROW()&gt;ROW($A$3),N46,0))</f>
        <v>15</v>
      </c>
      <c r="O47" s="1">
        <f>IF(_xlfn.IFNA($A47,"")="","",Daily!M47+IF(ROW()&gt;ROW($A$3),O46,0))</f>
        <v>8</v>
      </c>
      <c r="P47" s="1">
        <f>IF(_xlfn.IFNA($A47,"")="","",Daily!N47+IF(ROW()&gt;ROW($A$3),P46,0))</f>
        <v>0</v>
      </c>
      <c r="Q47" s="1">
        <f t="shared" si="25"/>
        <v>7</v>
      </c>
      <c r="R47" s="1">
        <f>IF(_xlfn.IFNA($A47,"")="","",Daily!O47+IF(ROW()&gt;ROW($A$3),R46,0))</f>
        <v>7</v>
      </c>
      <c r="S47" s="1">
        <f>IF(_xlfn.IFNA($A47,"")="","",Daily!P47+IF(ROW()&gt;ROW($A$3),S46,0))</f>
        <v>3</v>
      </c>
      <c r="T47" s="1">
        <f>IF(_xlfn.IFNA($A47,"")="","",Daily!Q47+IF(ROW()&gt;ROW($A$3),T46,0))</f>
        <v>0</v>
      </c>
      <c r="U47" s="1">
        <f t="shared" si="26"/>
        <v>4</v>
      </c>
      <c r="V47" s="1">
        <f>IF(_xlfn.IFNA($A47,"")="","",Daily!R47+IF(ROW()&gt;ROW($A$3),V46,0))</f>
        <v>2</v>
      </c>
      <c r="W47" s="1">
        <f>IF(_xlfn.IFNA($A47,"")="","",Daily!S47+IF(ROW()&gt;ROW($A$3),W46,0))</f>
        <v>0</v>
      </c>
      <c r="X47" s="1">
        <f>IF(_xlfn.IFNA($A47,"")="","",Daily!T47+IF(ROW()&gt;ROW($A$3),X46,0))</f>
        <v>0</v>
      </c>
      <c r="Y47" s="1">
        <f t="shared" si="27"/>
        <v>2</v>
      </c>
      <c r="Z47" s="1">
        <f>IF(_xlfn.IFNA($A47,"")="","",Daily!U47+IF(ROW()&gt;ROW($A$3),Z46,0))</f>
        <v>12</v>
      </c>
      <c r="AA47" s="1">
        <f>IF(_xlfn.IFNA($A47,"")="","",Daily!V47+IF(ROW()&gt;ROW($A$3),AA46,0))</f>
        <v>7</v>
      </c>
      <c r="AB47" s="1">
        <f>IF(_xlfn.IFNA($A47,"")="","",Daily!W47+IF(ROW()&gt;ROW($A$3),AB46,0))</f>
        <v>0</v>
      </c>
      <c r="AC47" s="1">
        <f t="shared" si="28"/>
        <v>5</v>
      </c>
      <c r="AD47" s="1">
        <f>IF(_xlfn.IFNA($A47,"")="","",Daily!X47+IF(ROW()&gt;ROW($A$3),AD46,0))</f>
        <v>4</v>
      </c>
      <c r="AE47" s="1">
        <f>IF(_xlfn.IFNA($A47,"")="","",Daily!Y47+IF(ROW()&gt;ROW($A$3),AE46,0))</f>
        <v>0</v>
      </c>
      <c r="AF47" s="1">
        <f>IF(_xlfn.IFNA($A47,"")="","",Daily!Z47+IF(ROW()&gt;ROW($A$3),AF46,0))</f>
        <v>1</v>
      </c>
      <c r="AG47" s="1">
        <f t="shared" si="29"/>
        <v>3</v>
      </c>
      <c r="AH47" s="1">
        <f>IF(_xlfn.IFNA($A47,"")="","",Daily!C47+Daily!F47+Daily!I47+Daily!O47+Daily!L47+Daily!R47+Daily!X47+Daily!U47)</f>
        <v>8</v>
      </c>
      <c r="AI47" s="1">
        <f>IF(_xlfn.IFNA($A47,"")="","",Daily!D47+Daily!G47+Daily!J47+Daily!P47+Daily!M47+Daily!S47+Daily!Y47+Daily!V47+Daily!AA47)</f>
        <v>0</v>
      </c>
      <c r="AJ47" s="1">
        <f>IF(_xlfn.IFNA($A47,"")="","",Daily!E47+Daily!H47+Daily!K47+Daily!Q47+Daily!N47+Daily!T47+Daily!Z47+Daily!W47)</f>
        <v>0</v>
      </c>
      <c r="AK47" s="1">
        <f t="shared" si="30"/>
        <v>81</v>
      </c>
      <c r="AL47" s="1">
        <f t="shared" si="31"/>
        <v>22</v>
      </c>
      <c r="AM47" s="1">
        <f t="shared" si="32"/>
        <v>3</v>
      </c>
      <c r="AN47" s="7">
        <f t="shared" si="33"/>
        <v>0.88888888888888884</v>
      </c>
      <c r="AO47" s="1">
        <f t="shared" si="34"/>
        <v>56</v>
      </c>
      <c r="AP47" s="1">
        <f t="shared" si="35"/>
        <v>41</v>
      </c>
      <c r="AQ47" s="1">
        <f t="shared" si="36"/>
        <v>18</v>
      </c>
      <c r="AR47" s="1">
        <f t="shared" si="37"/>
        <v>1</v>
      </c>
      <c r="AS47" s="1">
        <f t="shared" si="38"/>
        <v>22</v>
      </c>
      <c r="AT47" s="10">
        <f t="shared" si="39"/>
        <v>0.12</v>
      </c>
      <c r="AU47" s="10">
        <f t="shared" si="40"/>
        <v>0.88</v>
      </c>
      <c r="AV47" s="10">
        <f t="shared" si="41"/>
        <v>0</v>
      </c>
      <c r="AW47" s="10">
        <f t="shared" si="42"/>
        <v>0.49382716049382713</v>
      </c>
      <c r="AX47" s="10">
        <f t="shared" si="43"/>
        <v>1.2345679012345678E-2</v>
      </c>
      <c r="AY47" s="10">
        <f t="shared" si="44"/>
        <v>0.18518518518518517</v>
      </c>
      <c r="AZ47" s="10">
        <f t="shared" si="45"/>
        <v>8.6419753086419748E-2</v>
      </c>
      <c r="BA47" s="10">
        <f t="shared" si="46"/>
        <v>2.4691358024691357E-2</v>
      </c>
      <c r="BB47" s="10">
        <f t="shared" si="47"/>
        <v>0.14814814814814814</v>
      </c>
      <c r="BC47" s="10">
        <f t="shared" si="48"/>
        <v>4.9382716049382713E-2</v>
      </c>
      <c r="BD47" s="8">
        <f t="shared" ca="1" si="49"/>
        <v>7.2857142857142856</v>
      </c>
      <c r="BE47" s="9">
        <f t="shared" ca="1" si="50"/>
        <v>51</v>
      </c>
      <c r="BF47" s="10">
        <f t="shared" si="51"/>
        <v>0.1095890410958904</v>
      </c>
      <c r="BG47" s="10">
        <f t="shared" si="52"/>
        <v>-0.1111111111111111</v>
      </c>
      <c r="BH47" s="1">
        <f t="shared" si="53"/>
        <v>5</v>
      </c>
      <c r="BI47" s="1">
        <f t="shared" si="54"/>
        <v>6</v>
      </c>
      <c r="BJ47" s="8">
        <f>IF(_xlfn.IFNA($A47,"")="","",AK47/(Configuration!$B$1/1000000))</f>
        <v>3.1934648304900981</v>
      </c>
      <c r="BK47" s="1">
        <f>IF(OR(_xlfn.IFNA($A47,"")="", ROW()&lt;=ROW($A$3),MAX(International!$C$3:$C$2000)&lt;$AK47),"",$A47-_xlfn.XLOOKUP($AK47,International!$C$3:$C$2000,International!$A$3:$A$2000,NA(),1,1))</f>
        <v>2</v>
      </c>
      <c r="BL47" s="1">
        <f>IF(OR(_xlfn.IFNA($A47,"")="", ROW()&lt;=ROW($A$3),MAX(International!$D$3:$D$2000)&lt;$BJ47),"",$A47-_xlfn.XLOOKUP($BJ47,International!$D$3:$D$2000,International!$A$3:$A$2000,NA(),1,1))</f>
        <v>3</v>
      </c>
      <c r="BM47" s="1">
        <f>IF(OR(_xlfn.IFNA($A47,"")="", ROW()&lt;=ROW($A$3),MAX(International!$G$3:$G$2000)&lt;$AK47),"",$A47-_xlfn.XLOOKUP($AK47,International!$G$3:$G$2000,International!$A$3:$A$2000,NA(),1,1))</f>
        <v>-1</v>
      </c>
      <c r="BN47" s="1">
        <f>IF(OR(_xlfn.IFNA($A47,"")="", ROW()&lt;=ROW($A$3),MAX(International!$H$3:$H$2000)&lt;$BJ47),"",$A47-_xlfn.XLOOKUP($BJ47,International!$H$3:$H$2000,International!$A$3:$A$2000,NA(),1,1))</f>
        <v>2</v>
      </c>
      <c r="BO47" s="1">
        <f>IF(OR(_xlfn.IFNA($A47,"")="", ROW()&lt;=ROW($A$3),MAX(International!$K$3:$K$2000)&lt;$AK47),"",$A47-_xlfn.XLOOKUP($AK47,International!$K$3:$K$2000,International!$A$3:$A$2000,NA(),1,1))</f>
        <v>8</v>
      </c>
      <c r="BP47" s="1">
        <f>IF(OR(_xlfn.IFNA($A47,"")="", ROW()&lt;=ROW($A$3),MAX(International!$L$3:$L$2000)&lt;$BJ47),"",$A47-_xlfn.XLOOKUP($BJ47,International!$L$3:$L$2000,International!$A$3:$A$2000,NA(),1,1))</f>
        <v>4</v>
      </c>
      <c r="BQ47" s="1">
        <f>IF(OR(_xlfn.IFNA($A47,"")="", ROW()&lt;=ROW($A$3),MAX(International!$O$3:$O$2000)&lt;$AK47),"",$A47-_xlfn.XLOOKUP($AK47,International!$O$3:$O$2000,International!$A$3:$A$2000,NA(),1,1))</f>
        <v>14</v>
      </c>
      <c r="BR47" s="1">
        <f>IF(OR(_xlfn.IFNA($A47,"")="", ROW()&lt;=ROW($A$3),MAX(International!$P$3:$P$2000)&lt;$BJ47),"",$A47-_xlfn.XLOOKUP($BJ47,International!$P$3:$P$2000,International!$A$3:$A$2000,NA(),1,1))</f>
        <v>13</v>
      </c>
      <c r="BS47" s="1">
        <f>IF(OR(_xlfn.IFNA($A47,"")="", ROW()&lt;=ROW($A$3),MAX(International!$S$3:$S$2000)&lt;$AK47),"",$A47-_xlfn.XLOOKUP($AK47,International!$S$3:$S$2000,International!$A$3:$A$2000,NA(),1,1))</f>
        <v>17</v>
      </c>
      <c r="BT47" s="1">
        <f>IF(OR(_xlfn.IFNA($A47,"")="", ROW()&lt;=ROW($A$3),MAX(International!$T$3:$T$2000)&lt;$BJ47),"",$A47-_xlfn.XLOOKUP($BJ47,International!$T$3:$T$2000,International!$A$3:$A$2000,NA(),1,1))</f>
        <v>16</v>
      </c>
      <c r="BU47" s="1">
        <f>IF(OR(_xlfn.IFNA($A47,"")="", ROW()&lt;=ROW($A$3),MAX(International!$W$3:$W$2000)&lt;$AK47),"",$A47-_xlfn.XLOOKUP($AK47,International!$W$3:$W$2000,International!$A$3:$A$2000,NA(),1,1))</f>
        <v>19</v>
      </c>
      <c r="BV47" s="1">
        <f>IF(OR(_xlfn.IFNA($A47,"")="", ROW()&lt;=ROW($A$3),MAX(International!$X$3:$X$2000)&lt;$BJ47),"",$A47-_xlfn.XLOOKUP($BJ47,International!$X$3:$X$2000,International!$A$3:$A$2000,NA(),1,1))</f>
        <v>33</v>
      </c>
      <c r="BW47" s="1">
        <f>IF(OR(_xlfn.IFNA($A47,"")="", ROW()&lt;=ROW($A$3),MAX(International!$AA$3:$AA$2000)&lt;$AK47),"",$A47-_xlfn.XLOOKUP($AK47,International!$AA$3:$AA$2000,International!$A$3:$A$2000,NA(),1,1))</f>
        <v>4</v>
      </c>
      <c r="BX47" s="1">
        <f>IF(OR(_xlfn.IFNA($A47,"")="", ROW()&lt;=ROW($A$3),MAX(International!$AB$3:$AB$2000)&lt;$BJ47),"",$A47-_xlfn.XLOOKUP($BJ47,International!$AB$3:$AB$2000,International!$A$3:$A$2000,NA(),1,1))</f>
        <v>1</v>
      </c>
      <c r="BY47" s="1">
        <f>IF(OR(_xlfn.IFNA($A47,"")="", ROW()&lt;=ROW($A$3),MAX(International!$AE$3:$AE$2000)&lt;$AK47),"",$A47-_xlfn.XLOOKUP($AK47,International!$AE$3:$AE$2000,International!$A$3:$A$2000,NA(),1,1))</f>
        <v>6</v>
      </c>
      <c r="BZ47" s="1">
        <f>IF(OR(_xlfn.IFNA($A47,"")="", ROW()&lt;=ROW($A$3),MAX(International!$AF$3:$AF$2000)&lt;$BJ47),"",$A47-_xlfn.XLOOKUP($BJ47,International!$AF$3:$AF$2000,International!$A$3:$A$2000,NA(),1,1))</f>
        <v>-3</v>
      </c>
      <c r="CA47" s="1" t="e">
        <f t="shared" si="120"/>
        <v>#N/A</v>
      </c>
      <c r="CB47" s="1" t="e">
        <f t="shared" si="100"/>
        <v>#N/A</v>
      </c>
      <c r="CC47" s="1" t="e">
        <f t="shared" si="101"/>
        <v>#N/A</v>
      </c>
      <c r="CD47" s="1" t="e">
        <f t="shared" si="102"/>
        <v>#N/A</v>
      </c>
      <c r="CE47" s="1" t="e">
        <f t="shared" si="103"/>
        <v>#N/A</v>
      </c>
      <c r="CF47" s="1" t="e">
        <f t="shared" si="104"/>
        <v>#N/A</v>
      </c>
      <c r="CG47" s="1" t="e">
        <f t="shared" si="105"/>
        <v>#N/A</v>
      </c>
      <c r="CH47" s="1" t="e">
        <f t="shared" si="106"/>
        <v>#N/A</v>
      </c>
      <c r="CI47" s="1" t="e">
        <f t="shared" si="107"/>
        <v>#N/A</v>
      </c>
      <c r="CJ47" s="1" t="e">
        <f t="shared" si="108"/>
        <v>#N/A</v>
      </c>
      <c r="CK47" s="1" t="e">
        <f t="shared" si="56"/>
        <v>#N/A</v>
      </c>
      <c r="CL47" s="1" t="e">
        <f t="shared" si="109"/>
        <v>#N/A</v>
      </c>
      <c r="CM47" s="1" t="e">
        <f>IF(OR(ISNA($A47),$AK47&lt;100),NA(),IF($CA47=0,0,FLOOR((CK47-_xlfn.XLOOKUP(_xlfn.AGGREGATE(5,6,$CA$3:$CA1998),$CA$3:$CA$2000,CK$3:CK$2000,1,1))/_xlfn.XLOOKUP($CA47,$CA$3:$CA$2000,$CA$3:$CA$2000,1,1), 1)))</f>
        <v>#N/A</v>
      </c>
      <c r="CN47" s="1" t="e">
        <f t="shared" si="57"/>
        <v>#N/A</v>
      </c>
      <c r="CO47" s="1" t="e" cm="1">
        <f t="array" ref="CO47">IFERROR(IF(OR(ISNA($A47),$AK47&lt;100,INDEX(International!C$3:C$2000,_xlfn.XMATCH(100,International!C$3:C$2000,1,1)+$CA47)=""),NA(),INDEX(International!C$3:C$2000,_xlfn.XMATCH(100,International!C$3:C$2000,1,1)+$CA47)), NA())</f>
        <v>#N/A</v>
      </c>
      <c r="CP47" s="1" t="e">
        <f t="shared" si="110"/>
        <v>#N/A</v>
      </c>
      <c r="CQ47" s="1" t="e">
        <f>IF(OR(ISNA($A47),$AK47&lt;100),NA(),IF($CA47=0,0,FLOOR((CO47-_xlfn.XLOOKUP(_xlfn.AGGREGATE(5,6,$CA$3:$CA1998),$CA$3:$CA$2000,CO$3:CO$2000,1,1))/_xlfn.XLOOKUP($CA47,$CA$3:$CA$2000,$CA$3:$CA$2000,1,1), 1)))</f>
        <v>#N/A</v>
      </c>
      <c r="CR47" s="1" t="e">
        <f t="shared" si="58"/>
        <v>#N/A</v>
      </c>
      <c r="CS47" s="1" t="e" cm="1">
        <f t="array" ref="CS47">IFERROR(IF(OR(ISNA($A47),$AK47&lt;100,INDEX(International!G$3:G$2000,_xlfn.XMATCH(100,International!G$3:G$2000,1,1)+$CA47)=""),NA(),INDEX(International!G$3:G$2000,_xlfn.XMATCH(100,International!G$3:G$2000,1,1)+$CA47)), NA())</f>
        <v>#N/A</v>
      </c>
      <c r="CT47" s="1" t="e">
        <f t="shared" si="111"/>
        <v>#N/A</v>
      </c>
      <c r="CU47" s="1" t="e">
        <f>IF(OR(ISNA($A47),$AK47&lt;100),NA(),IF($CA47=0,0,FLOOR((CS47-_xlfn.XLOOKUP(_xlfn.AGGREGATE(5,6,$CA$3:$CA1998),$CA$3:$CA$2000,CS$3:CS$2000,1,1))/_xlfn.XLOOKUP($CA47,$CA$3:$CA$2000,$CA$3:$CA$2000,1,1), 1)))</f>
        <v>#N/A</v>
      </c>
      <c r="CV47" s="1" t="e">
        <f t="shared" si="59"/>
        <v>#N/A</v>
      </c>
      <c r="CW47" s="1" t="e" cm="1">
        <f t="array" ref="CW47">IFERROR(IF(OR(ISNA($A47),$AK47&lt;100,INDEX(International!K$3:K$2000,_xlfn.XMATCH(100,International!K$3:K$2000,1,1)+$CA47)=""),NA(),INDEX(International!K$3:K$2000,_xlfn.XMATCH(100,International!K$3:K$2000,1,1)+$CA47)), NA())</f>
        <v>#N/A</v>
      </c>
      <c r="CX47" s="1" t="e">
        <f t="shared" si="112"/>
        <v>#N/A</v>
      </c>
      <c r="CY47" s="1" t="e">
        <f>IF(OR(ISNA($A47),$AK47&lt;100),NA(),IF($CA47=0,0,FLOOR((CW47-_xlfn.XLOOKUP(_xlfn.AGGREGATE(5,6,$CA$3:$CA1998),$CA$3:$CA$2000,CW$3:CW$2000,1,1))/_xlfn.XLOOKUP($CA47,$CA$3:$CA$2000,$CA$3:$CA$2000,1,1), 1)))</f>
        <v>#N/A</v>
      </c>
      <c r="CZ47" s="1" t="e">
        <f t="shared" si="60"/>
        <v>#N/A</v>
      </c>
      <c r="DA47" s="1" t="e" cm="1">
        <f t="array" ref="DA47">IFERROR(IF(OR(ISNA($A47),$AK47&lt;100,INDEX(International!O$3:O$2000,_xlfn.XMATCH(100,International!O$3:O$2000,1,1)+$CA47)=""),NA(),INDEX(International!O$3:O$2000,_xlfn.XMATCH(100,International!O$3:O$2000,1,1)+$CA47)), NA())</f>
        <v>#N/A</v>
      </c>
      <c r="DB47" s="1" t="e">
        <f t="shared" si="113"/>
        <v>#N/A</v>
      </c>
      <c r="DC47" s="1" t="e">
        <f>IF(OR(ISNA($A47),$AK47&lt;100),NA(),IF($CA47=0,0,FLOOR((DA47-_xlfn.XLOOKUP(_xlfn.AGGREGATE(5,6,$CA$3:$CA1998),$CA$3:$CA$2000,DA$3:DA$2000,1,1))/_xlfn.XLOOKUP($CA47,$CA$3:$CA$2000,$CA$3:$CA$2000,1,1), 1)))</f>
        <v>#N/A</v>
      </c>
      <c r="DD47" s="1" t="e">
        <f t="shared" si="61"/>
        <v>#N/A</v>
      </c>
      <c r="DE47" s="1" t="e" cm="1">
        <f t="array" ref="DE47">IFERROR(IF(OR(ISNA($A47),$AK47&lt;100,INDEX(International!S$3:S$2000,_xlfn.XMATCH(100,International!S$3:S$2000,1,1)+$CA47)=""),NA(),INDEX(International!S$3:S$2000,_xlfn.XMATCH(100,International!S$3:S$2000,1,1)+$CA47)), NA())</f>
        <v>#N/A</v>
      </c>
      <c r="DF47" s="1" t="e">
        <f t="shared" si="114"/>
        <v>#N/A</v>
      </c>
      <c r="DG47" s="1" t="e">
        <f>IF(OR(ISNA($A47),$AK47&lt;100),NA(),IF($CA47=0,0,FLOOR((DE47-_xlfn.XLOOKUP(_xlfn.AGGREGATE(5,6,$CA$3:$CA1998),$CA$3:$CA$2000,DE$3:DE$2000,1,1))/_xlfn.XLOOKUP($CA47,$CA$3:$CA$2000,$CA$3:$CA$2000,1,1), 1)))</f>
        <v>#N/A</v>
      </c>
      <c r="DH47" s="1" t="e">
        <f t="shared" si="62"/>
        <v>#N/A</v>
      </c>
      <c r="DI47" s="1" t="e" cm="1">
        <f t="array" ref="DI47">IFERROR(IF(OR(ISNA($A47),$AK47&lt;100,INDEX(International!W$3:W$2000,_xlfn.XMATCH(100,International!W$3:W$2000,1,1)+$CA47)=""),NA(),INDEX(International!W$3:W$2000,_xlfn.XMATCH(100,International!W$3:W$2000,1,1)+$CA47)), NA())</f>
        <v>#N/A</v>
      </c>
      <c r="DJ47" s="1" t="e">
        <f t="shared" si="115"/>
        <v>#N/A</v>
      </c>
      <c r="DK47" s="1" t="e">
        <f>IF(OR(ISNA($A47),$AK47&lt;100),NA(),IF($CA47=0,0,FLOOR((DI47-_xlfn.XLOOKUP(_xlfn.AGGREGATE(5,6,$CA$3:$CA1998),$CA$3:$CA$2000,DI$3:DI$2000,1,1))/_xlfn.XLOOKUP($CA47,$CA$3:$CA$2000,$CA$3:$CA$2000,1,1), 1)))</f>
        <v>#N/A</v>
      </c>
      <c r="DL47" s="1" t="e">
        <f t="shared" si="63"/>
        <v>#N/A</v>
      </c>
      <c r="DM47" s="1" t="e" cm="1">
        <f t="array" ref="DM47">IFERROR(IF(OR(ISNA($A47),$AK47&lt;100,INDEX(International!AA$3:AA$2000,_xlfn.XMATCH(100,International!AA$3:AA$2000,1,1)+$CA47)=""),NA(),INDEX(International!AA$3:AA$2000,_xlfn.XMATCH(100,International!AA$3:AA$2000,1,1)+$CA47)), NA())</f>
        <v>#N/A</v>
      </c>
      <c r="DN47" s="1" t="e">
        <f t="shared" si="116"/>
        <v>#N/A</v>
      </c>
      <c r="DO47" s="1" t="e">
        <f>IF(OR(ISNA($A47),$AK47&lt;100),NA(),IF($CA47=0,0,FLOOR((DM47-_xlfn.XLOOKUP(_xlfn.AGGREGATE(5,6,$CA$3:$CA1998),$CA$3:$CA$2000,DM$3:DM$2000,1,1))/_xlfn.XLOOKUP($CA47,$CA$3:$CA$2000,$CA$3:$CA$2000,1,1), 1)))</f>
        <v>#N/A</v>
      </c>
      <c r="DP47" s="1" t="e">
        <f t="shared" si="64"/>
        <v>#N/A</v>
      </c>
      <c r="DQ47" s="1" t="e" cm="1">
        <f t="array" ref="DQ47">IFERROR(IF(OR(ISNA($A47),$AK47&lt;100,INDEX(International!AE$3:AE$2000,_xlfn.XMATCH(100,International!AE$3:AE$2000,1,1)+$CA47)=""),NA(),INDEX(International!AE$3:AE$2000,_xlfn.XMATCH(100,International!AE$3:AE$2000,1,1)+$CA47)), NA())</f>
        <v>#N/A</v>
      </c>
      <c r="DR47" s="1" t="e">
        <f t="shared" si="117"/>
        <v>#N/A</v>
      </c>
      <c r="DS47" s="1" t="e">
        <f>IF(OR(ISNA($A47),$AK47&lt;100),NA(),IF($CA47=0,0,FLOOR((DQ47-_xlfn.XLOOKUP(_xlfn.AGGREGATE(5,6,$CA$3:$CA1998),$CA$3:$CA$2000,DQ$3:DQ$2000,1,1))/_xlfn.XLOOKUP($CA47,$CA$3:$CA$2000,$CA$3:$CA$2000,1,1), 1)))</f>
        <v>#N/A</v>
      </c>
      <c r="DT47" s="1" t="e">
        <f t="shared" si="65"/>
        <v>#N/A</v>
      </c>
      <c r="DU47" s="1">
        <f t="shared" si="118"/>
        <v>44</v>
      </c>
      <c r="DV47" s="1" cm="1">
        <f t="array" ref="DV47">IFERROR(IF(ISNA($A47),NA(),INDEX(B$3:B$2000,_xlfn.XMATCH(Configuration!$B$12,B$3:B$2000,1,1)+ROW()-ROW($A$3))-0), NA())</f>
        <v>107</v>
      </c>
      <c r="DW47" s="1" cm="1">
        <f t="array" ref="DW47">IFERROR(IF(ISNA($A47),NA(),INDEX(F$3:F$2000,_xlfn.XMATCH(Configuration!$B$12,F$3:F$2000,1,1)+ROW()-ROW($A$3))-0), NA())</f>
        <v>3004</v>
      </c>
      <c r="DX47" s="1" t="e" cm="1">
        <f t="array" ref="DX47">IFERROR(IF(ISNA($A47),NA(),INDEX(J$3:J$2000,_xlfn.XMATCH(Configuration!$B$12,J$3:J$2000,1,1)+ROW()-ROW($A$3))-0), NA())</f>
        <v>#N/A</v>
      </c>
      <c r="DY47" s="1" cm="1">
        <f t="array" ref="DY47">IFERROR(IF(ISNA($A47),NA(),INDEX(N$3:N$2000,_xlfn.XMATCH(Configuration!$B$12,N$3:N$2000,1,1)+ROW()-ROW($A$3))-0), NA())</f>
        <v>1034</v>
      </c>
      <c r="DZ47" s="1" cm="1">
        <f t="array" ref="DZ47">IFERROR(IF(ISNA($A47),NA(),INDEX(R$3:R$2000,_xlfn.XMATCH(Configuration!$B$12,R$3:R$2000,1,1)+ROW()-ROW($A$3))-0), NA())</f>
        <v>438</v>
      </c>
      <c r="EA47" s="1" cm="1">
        <f t="array" ref="EA47">IFERROR(IF(ISNA($A47),NA(),INDEX(V$3:V$2000,_xlfn.XMATCH(Configuration!$B$12,V$3:V$2000,1,1)+ROW()-ROW($A$3))-0), NA())</f>
        <v>226</v>
      </c>
      <c r="EB47" s="1" cm="1">
        <f t="array" ref="EB47">IFERROR(IF(ISNA($A47),NA(),INDEX(Z$3:Z$2000,_xlfn.XMATCH(Configuration!$B$12,Z$3:Z$2000,1,1)+ROW()-ROW($A$3))-0), NA())</f>
        <v>1364</v>
      </c>
      <c r="EC47" s="1" cm="1">
        <f t="array" ref="EC47">IFERROR(IF(ISNA($A47),NA(),INDEX(AD$3:AD$2000,_xlfn.XMATCH(Configuration!$B$12,AD$3:AD$2000,1,1)+ROW()-ROW($A$3))-0), NA())</f>
        <v>551</v>
      </c>
      <c r="ED47" s="1">
        <f t="shared" si="119"/>
        <v>44</v>
      </c>
      <c r="EE47" s="1" t="e">
        <f t="shared" ca="1" si="66"/>
        <v>#N/A</v>
      </c>
      <c r="EF47" s="1" t="e">
        <f t="shared" ca="1" si="67"/>
        <v>#N/A</v>
      </c>
      <c r="EG47" s="1" t="e">
        <f t="shared" ca="1" si="68"/>
        <v>#N/A</v>
      </c>
      <c r="EH47" s="1">
        <f t="shared" ca="1" si="69"/>
        <v>204800</v>
      </c>
      <c r="EI47" s="1">
        <f t="shared" ca="1" si="70"/>
        <v>44572</v>
      </c>
      <c r="EJ47" s="1">
        <f t="shared" ca="1" si="71"/>
        <v>16126</v>
      </c>
      <c r="EK47" s="1">
        <f t="shared" ca="1" si="72"/>
        <v>7800</v>
      </c>
      <c r="EL47" s="1" cm="1">
        <f t="array" aca="1" ref="EL47" ca="1">IFERROR(IF(ISNA($ED47),NA(),IF(FLOOR((2^(($ED47+LOOKUP(2, 1/(ISNA(EP$3:EP$2000)+ISBLANK(EP$3:EP$300)-1),EP$3:EP$2000)*LOG(100)/LOG(2))/LOOKUP(2, 1/(ISNA(EP$3:EP$2000)+ISBLANK(EP$3:EP$300)-1),EP$3:EP$2000))),2)&gt;_xlfn.AGGREGATE(4,6,$EN$3:$GC$2000)+2000,NA(),FLOOR((2^(($ED47+LOOKUP(2, 1/(ISNA(EP$3:EP$2000)+ISBLANK(EP$3:EP$300)-1),EP$3:EP$2000)*LOG(100)/LOG(2))/LOOKUP(2, 1/(ISNA(EP$3:EP$2000)+ISBLANK(EP$3:EP$300)-1),EP$3:EP$2000))),2))),NA())</f>
        <v>1078</v>
      </c>
      <c r="EM47" s="1" cm="1">
        <f t="array" ref="EM47">IF(ISNA($ED47),NA(),FLOOR(EN$3+(LOOKUP(2, 1/(ISNA(EN$3:EN$2000)+ISBLANK(EN$3:EN$300)-1),EN$3:EN$2000)-EN$3)/LOOKUP(2, 1/(ISNA(EN$3:EN$2000)+ISBLANK(EN$3:EN$300)-1),ED$3:ED$2000)*ED47, 1))</f>
        <v>4035</v>
      </c>
      <c r="EN47" s="1" cm="1">
        <f t="array" ref="EN47">IFERROR(IF(ISNA($A47),NA(),INDEX(AK$3:AK$2000,_xlfn.XMATCH(100,AK$3:AK$2000,1,1)+ROW()-ROW($A$3))-0), NA())</f>
        <v>6658</v>
      </c>
      <c r="EO47" s="1" cm="1">
        <f t="array" aca="1" ref="EO47" ca="1">IFERROR(IF(ISNA($A47),NA(),INDEX(BD$3:BD$2000,_xlfn.XMATCH(100,AK$3:AK$2000,1,1)+ROW()-ROW($A$3))-0), NA())</f>
        <v>25.571428571428573</v>
      </c>
      <c r="EP47" s="1">
        <f t="shared" si="73"/>
        <v>7.2643019247915586</v>
      </c>
      <c r="EQ47" s="1">
        <f t="shared" si="74"/>
        <v>148</v>
      </c>
      <c r="ER47" s="1">
        <f t="shared" si="75"/>
        <v>768.81569569383419</v>
      </c>
      <c r="ES47" s="1" cm="1">
        <f t="array" ref="ES47">IFERROR(IF(OR(ISNA($A47),INDEX(International!C$3:C$2000,_xlfn.XMATCH(100,International!C$3:C$2000,1,1)+ROW()-ROW($A$3))=""),NA(),INDEX(International!C$3:C$2000,_xlfn.XMATCH(100,International!C$3:C$2000,1,1)+ROW()-ROW($A$3))), NA())</f>
        <v>38496</v>
      </c>
      <c r="ET47" s="1" cm="1">
        <f t="array" aca="1" ref="ET47" ca="1">IFERROR(IF(ISNA($A47),NA(),INDEX(International!E$3:E$2000,_xlfn.XMATCH(100,International!C$3:C$2000,1,1)+ROW()-ROW($A$3))-0), NA())</f>
        <v>1264.1428571428571</v>
      </c>
      <c r="EU47" s="1">
        <f t="shared" si="76"/>
        <v>5.123091150304715</v>
      </c>
      <c r="EV47" s="1">
        <f t="shared" si="77"/>
        <v>872</v>
      </c>
      <c r="EW47" s="1">
        <f t="shared" si="78"/>
        <v>19.973884902226118</v>
      </c>
      <c r="EX47" s="1" cm="1">
        <f t="array" ref="EX47">IFERROR(IF(OR(ISNA($A47),INDEX(International!G$3:G$2000,_xlfn.XMATCH(100,International!G$3:G$2000,1,1)+ROW()-ROW($A$3))=""),NA(),INDEX(International!G$3:G$2000,_xlfn.XMATCH(100,International!G$3:G$2000,1,1)+ROW()-ROW($A$3))-0), NA())</f>
        <v>8073</v>
      </c>
      <c r="EY47" s="1" cm="1">
        <f t="array" aca="1" ref="EY47" ca="1">IFERROR(IF(ISNA($A47),NA(),INDEX(International!I$3:I$2000,_xlfn.XMATCH(100,International!G$3:G$2000,1,1)+ROW()-ROW($A$3))-0), NA())</f>
        <v>170.57142857142858</v>
      </c>
      <c r="EZ47" s="1">
        <f t="shared" si="79"/>
        <v>6.9455044816911142</v>
      </c>
      <c r="FA47" s="1">
        <f t="shared" si="80"/>
        <v>177</v>
      </c>
      <c r="FB47" s="1">
        <f t="shared" si="81"/>
        <v>34.408642875615406</v>
      </c>
      <c r="FC47" s="1" cm="1">
        <f t="array" ref="FC47">IFERROR(IF(OR(ISNA($A47),INDEX(International!K$3:K$2000,_xlfn.XMATCH(100,International!K$3:K$2000,1,1)+ROW()-ROW($A$3))=""),NA(),INDEX(International!K$3:K$2000,_xlfn.XMATCH(100,International!K$3:K$2000,1,1)+ROW()-ROW($A$3))), NA())</f>
        <v>124298</v>
      </c>
      <c r="FD47" s="1" cm="1">
        <f t="array" aca="1" ref="FD47" ca="1">IFERROR(IF(ISNA($A47),NA(),INDEX(International!M$3:M$2000,_xlfn.XMATCH(100,International!K$3:K$2000,1,1)+ROW()-ROW($A$3))-0), NA())</f>
        <v>7129.7142857142853</v>
      </c>
      <c r="FE47" s="1">
        <f t="shared" si="82"/>
        <v>4.2803274514727647</v>
      </c>
      <c r="FF47" s="1">
        <f t="shared" si="83"/>
        <v>2822</v>
      </c>
      <c r="FG47" s="1">
        <f t="shared" si="84"/>
        <v>23.159694460779193</v>
      </c>
      <c r="FH47" s="1" cm="1">
        <f t="array" ref="FH47">IFERROR(IF(OR(ISNA($A47),INDEX(International!O$3:O$2000,_xlfn.XMATCH(100,International!O$3:O$2000,1,1)+ROW()-ROW($A$3))=""),NA(),INDEX(International!O$3:O$2000,_xlfn.XMATCH(100,International!O$3:O$2000,1,1)+ROW()-ROW($A$3))-0), NA())</f>
        <v>135586</v>
      </c>
      <c r="FI47" s="1" cm="1">
        <f t="array" aca="1" ref="FI47" ca="1">IFERROR(IF(ISNA($A47),NA(),INDEX(International!Q$3:Q$2000,_xlfn.XMATCH(100,International!O$3:O$2000,1,1)+ROW()-ROW($A$3))-0), NA())</f>
        <v>4256.2857142857147</v>
      </c>
      <c r="FJ47" s="1">
        <f t="shared" si="85"/>
        <v>4.2287392307506169</v>
      </c>
      <c r="FK47" s="1">
        <f t="shared" si="86"/>
        <v>3077</v>
      </c>
      <c r="FL47" s="1">
        <f t="shared" si="87"/>
        <v>30.577109984118668</v>
      </c>
      <c r="FM47" s="1" cm="1">
        <f t="array" ref="FM47">IFERROR(IF(OR(ISNA($A47),INDEX(International!S$3:S$2000,_xlfn.XMATCH(100,International!S$3:S$2000,1,1)+ROW()-ROW($A$3))=""),NA(),INDEX(International!S$3:S$2000,_xlfn.XMATCH(100,International!S$3:S$2000,1,1)+ROW()-ROW($A$3))-0), NA())</f>
        <v>10156</v>
      </c>
      <c r="FN47" s="1" cm="1">
        <f t="array" aca="1" ref="FN47" ca="1">IFERROR(IF(ISNA($A47),NA(),INDEX(International!U$3:U$2000,_xlfn.XMATCH(100,International!S$3:S$2000,1,1)+ROW()-ROW($A$3))-0), NA())</f>
        <v>96.857142857142861</v>
      </c>
      <c r="FO47" s="1">
        <f t="shared" si="88"/>
        <v>6.60047342898336</v>
      </c>
      <c r="FP47" s="1">
        <f t="shared" si="89"/>
        <v>228</v>
      </c>
      <c r="FQ47" s="1">
        <f t="shared" si="90"/>
        <v>74.542280421019385</v>
      </c>
      <c r="FR47" s="1" cm="1">
        <f t="array" ref="FR47">IFERROR(IF(OR(ISNA($A47),INDEX(International!W$3:W$2000,_xlfn.XMATCH(100,International!W$3:W$2000,1,1)+ROW()-ROW($A$3))=""),NA(),INDEX(International!W$3:W$2000,_xlfn.XMATCH(100,International!W$3:W$2000,1,1)+ROW()-ROW($A$3))-0), NA())</f>
        <v>2918</v>
      </c>
      <c r="FS47" s="1" cm="1">
        <f t="array" aca="1" ref="FS47" ca="1">IFERROR(IF(ISNA($A47),NA(),INDEX(International!Y$3:Y$2000,_xlfn.XMATCH(100,International!W$3:W$2000,1,1)+ROW()-ROW($A$3))-0), NA())</f>
        <v>220.42857142857142</v>
      </c>
      <c r="FT47" s="1">
        <f t="shared" si="91"/>
        <v>9.0406476139676233</v>
      </c>
      <c r="FU47" s="1">
        <f t="shared" si="92"/>
        <v>64</v>
      </c>
      <c r="FV47" s="1">
        <f t="shared" si="93"/>
        <v>4.8851387016843155</v>
      </c>
      <c r="FW47" s="1" cm="1">
        <f t="array" ref="FW47">IFERROR(IF(OR(ISNA($A47),INDEX(International!AA$3:AA$2000,_xlfn.XMATCH(100,International!AA$3:AA$2000,1,1)+ROW()-ROW($A$3))=""),NA(),INDEX(International!AA$3:AA$2000,_xlfn.XMATCH(100,International!AA$3:AA$2000,1,1)+ROW()-ROW($A$3))-0), NA())</f>
        <v>114217</v>
      </c>
      <c r="FX47" s="1" cm="1">
        <f t="array" aca="1" ref="FX47" ca="1">IFERROR(IF(ISNA($A47),NA(),INDEX(International!AC$3:AC$2000,_xlfn.XMATCH(100,International!AA$3:AA$2000,1,1)+ROW()-ROW($A$3))-0), NA())</f>
        <v>5032.2857142857147</v>
      </c>
      <c r="FY47" s="1">
        <f t="shared" si="94"/>
        <v>4.3317482463175878</v>
      </c>
      <c r="FZ47" s="1">
        <f t="shared" si="95"/>
        <v>2593</v>
      </c>
      <c r="GA47" s="1">
        <f t="shared" si="96"/>
        <v>13.979827994971496</v>
      </c>
      <c r="GB47" s="1" cm="1">
        <f t="array" ref="GB47">IFERROR(IF(OR(ISNA($A47),INDEX(International!AE$3:AE$2000,_xlfn.XMATCH(100,International!AE$3:AE$2000,1,1)+ROW()-ROW($A$3))=""),NA(),INDEX(International!AE$3:AE$2000,_xlfn.XMATCH(100,International!AE$3:AE$2000,1,1)+ROW()-ROW($A$3))-0), NA())</f>
        <v>667981</v>
      </c>
      <c r="GC47" s="1" cm="1">
        <f t="array" aca="1" ref="GC47" ca="1">IFERROR(IF(ISNA($A47),NA(),INDEX(International!AG$3:AG$2000,_xlfn.XMATCH(100,International!AE$3:AE$2000,1,1)+ROW()-ROW($A$3))-0), NA())</f>
        <v>29236.285714285714</v>
      </c>
      <c r="GD47" s="1">
        <f t="shared" si="97"/>
        <v>3.4630422764966471</v>
      </c>
      <c r="GE47" s="1">
        <f t="shared" si="98"/>
        <v>15178</v>
      </c>
      <c r="GF47" s="1">
        <f t="shared" si="99"/>
        <v>14.439970797123461</v>
      </c>
    </row>
    <row r="48" spans="1:188" x14ac:dyDescent="0.2">
      <c r="A48" s="4">
        <f>IF(OR(Daily!$A48="",Daily!$B48="*"),NA(),Daily!A48)</f>
        <v>43899</v>
      </c>
      <c r="B48" s="1">
        <f>IF(_xlfn.IFNA($A48,"")="","",Daily!C48+IF(ROW()&gt;ROW($A$3),B47,0))</f>
        <v>0</v>
      </c>
      <c r="C48" s="1">
        <f>IF(_xlfn.IFNA($A48,"")="","",Daily!D48+IF(ROW()&gt;ROW($A$3),C47,0))</f>
        <v>0</v>
      </c>
      <c r="D48" s="1">
        <f>IF(_xlfn.IFNA($A48,"")="","",Daily!E48+IF(ROW()&gt;ROW($A$3),D47,0))</f>
        <v>0</v>
      </c>
      <c r="E48" s="1">
        <f t="shared" si="22"/>
        <v>0</v>
      </c>
      <c r="F48" s="1">
        <f>IF(_xlfn.IFNA($A48,"")="","",Daily!F48+IF(ROW()&gt;ROW($A$3),F47,0))</f>
        <v>47</v>
      </c>
      <c r="G48" s="1">
        <f>IF(_xlfn.IFNA($A48,"")="","",Daily!G48+IF(ROW()&gt;ROW($A$3),G47,0))</f>
        <v>4</v>
      </c>
      <c r="H48" s="1">
        <f>IF(_xlfn.IFNA($A48,"")="","",Daily!H48+IF(ROW()&gt;ROW($A$3),H47,0))</f>
        <v>2</v>
      </c>
      <c r="I48" s="1">
        <f t="shared" si="23"/>
        <v>41</v>
      </c>
      <c r="J48" s="1">
        <f>IF(_xlfn.IFNA($A48,"")="","",Daily!I48+IF(ROW()&gt;ROW($A$3),J47,0))</f>
        <v>1</v>
      </c>
      <c r="K48" s="1">
        <f>IF(_xlfn.IFNA($A48,"")="","",Daily!J48+IF(ROW()&gt;ROW($A$3),K47,0))</f>
        <v>0</v>
      </c>
      <c r="L48" s="1">
        <f>IF(_xlfn.IFNA($A48,"")="","",Daily!K48+IF(ROW()&gt;ROW($A$3),L47,0))</f>
        <v>0</v>
      </c>
      <c r="M48" s="1">
        <f t="shared" si="24"/>
        <v>1</v>
      </c>
      <c r="N48" s="1">
        <f>IF(_xlfn.IFNA($A48,"")="","",Daily!L48+IF(ROW()&gt;ROW($A$3),N47,0))</f>
        <v>15</v>
      </c>
      <c r="O48" s="1">
        <f>IF(_xlfn.IFNA($A48,"")="","",Daily!M48+IF(ROW()&gt;ROW($A$3),O47,0))</f>
        <v>8</v>
      </c>
      <c r="P48" s="1">
        <f>IF(_xlfn.IFNA($A48,"")="","",Daily!N48+IF(ROW()&gt;ROW($A$3),P47,0))</f>
        <v>0</v>
      </c>
      <c r="Q48" s="1">
        <f t="shared" si="25"/>
        <v>7</v>
      </c>
      <c r="R48" s="1">
        <f>IF(_xlfn.IFNA($A48,"")="","",Daily!O48+IF(ROW()&gt;ROW($A$3),R47,0))</f>
        <v>7</v>
      </c>
      <c r="S48" s="1">
        <f>IF(_xlfn.IFNA($A48,"")="","",Daily!P48+IF(ROW()&gt;ROW($A$3),S47,0))</f>
        <v>3</v>
      </c>
      <c r="T48" s="1">
        <f>IF(_xlfn.IFNA($A48,"")="","",Daily!Q48+IF(ROW()&gt;ROW($A$3),T47,0))</f>
        <v>0</v>
      </c>
      <c r="U48" s="1">
        <f t="shared" si="26"/>
        <v>4</v>
      </c>
      <c r="V48" s="1">
        <f>IF(_xlfn.IFNA($A48,"")="","",Daily!R48+IF(ROW()&gt;ROW($A$3),V47,0))</f>
        <v>2</v>
      </c>
      <c r="W48" s="1">
        <f>IF(_xlfn.IFNA($A48,"")="","",Daily!S48+IF(ROW()&gt;ROW($A$3),W47,0))</f>
        <v>0</v>
      </c>
      <c r="X48" s="1">
        <f>IF(_xlfn.IFNA($A48,"")="","",Daily!T48+IF(ROW()&gt;ROW($A$3),X47,0))</f>
        <v>0</v>
      </c>
      <c r="Y48" s="1">
        <f t="shared" si="27"/>
        <v>2</v>
      </c>
      <c r="Z48" s="1">
        <f>IF(_xlfn.IFNA($A48,"")="","",Daily!U48+IF(ROW()&gt;ROW($A$3),Z47,0))</f>
        <v>15</v>
      </c>
      <c r="AA48" s="1">
        <f>IF(_xlfn.IFNA($A48,"")="","",Daily!V48+IF(ROW()&gt;ROW($A$3),AA47,0))</f>
        <v>7</v>
      </c>
      <c r="AB48" s="1">
        <f>IF(_xlfn.IFNA($A48,"")="","",Daily!W48+IF(ROW()&gt;ROW($A$3),AB47,0))</f>
        <v>0</v>
      </c>
      <c r="AC48" s="1">
        <f t="shared" si="28"/>
        <v>8</v>
      </c>
      <c r="AD48" s="1">
        <f>IF(_xlfn.IFNA($A48,"")="","",Daily!X48+IF(ROW()&gt;ROW($A$3),AD47,0))</f>
        <v>6</v>
      </c>
      <c r="AE48" s="1">
        <f>IF(_xlfn.IFNA($A48,"")="","",Daily!Y48+IF(ROW()&gt;ROW($A$3),AE47,0))</f>
        <v>0</v>
      </c>
      <c r="AF48" s="1">
        <f>IF(_xlfn.IFNA($A48,"")="","",Daily!Z48+IF(ROW()&gt;ROW($A$3),AF47,0))</f>
        <v>1</v>
      </c>
      <c r="AG48" s="1">
        <f t="shared" si="29"/>
        <v>5</v>
      </c>
      <c r="AH48" s="1">
        <f>IF(_xlfn.IFNA($A48,"")="","",Daily!C48+Daily!F48+Daily!I48+Daily!O48+Daily!L48+Daily!R48+Daily!X48+Daily!U48)</f>
        <v>12</v>
      </c>
      <c r="AI48" s="1">
        <f>IF(_xlfn.IFNA($A48,"")="","",Daily!D48+Daily!G48+Daily!J48+Daily!P48+Daily!M48+Daily!S48+Daily!Y48+Daily!V48+Daily!AA48)</f>
        <v>0</v>
      </c>
      <c r="AJ48" s="1">
        <f>IF(_xlfn.IFNA($A48,"")="","",Daily!E48+Daily!H48+Daily!K48+Daily!Q48+Daily!N48+Daily!T48+Daily!Z48+Daily!W48)</f>
        <v>0</v>
      </c>
      <c r="AK48" s="1">
        <f t="shared" si="30"/>
        <v>93</v>
      </c>
      <c r="AL48" s="1">
        <f t="shared" si="31"/>
        <v>22</v>
      </c>
      <c r="AM48" s="1">
        <f t="shared" si="32"/>
        <v>3</v>
      </c>
      <c r="AN48" s="7">
        <f t="shared" si="33"/>
        <v>1.5</v>
      </c>
      <c r="AO48" s="1">
        <f t="shared" si="34"/>
        <v>68</v>
      </c>
      <c r="AP48" s="1">
        <f t="shared" si="35"/>
        <v>46</v>
      </c>
      <c r="AQ48" s="1">
        <f t="shared" si="36"/>
        <v>18</v>
      </c>
      <c r="AR48" s="1">
        <f t="shared" si="37"/>
        <v>1</v>
      </c>
      <c r="AS48" s="1">
        <f t="shared" si="38"/>
        <v>27</v>
      </c>
      <c r="AT48" s="10">
        <f t="shared" si="39"/>
        <v>0.12</v>
      </c>
      <c r="AU48" s="10">
        <f t="shared" si="40"/>
        <v>0.88</v>
      </c>
      <c r="AV48" s="10">
        <f t="shared" si="41"/>
        <v>0</v>
      </c>
      <c r="AW48" s="10">
        <f t="shared" si="42"/>
        <v>0.5053763440860215</v>
      </c>
      <c r="AX48" s="10">
        <f t="shared" si="43"/>
        <v>1.0752688172043012E-2</v>
      </c>
      <c r="AY48" s="10">
        <f t="shared" si="44"/>
        <v>0.16129032258064516</v>
      </c>
      <c r="AZ48" s="10">
        <f t="shared" si="45"/>
        <v>7.5268817204301078E-2</v>
      </c>
      <c r="BA48" s="10">
        <f t="shared" si="46"/>
        <v>2.1505376344086023E-2</v>
      </c>
      <c r="BB48" s="10">
        <f t="shared" si="47"/>
        <v>0.16129032258064516</v>
      </c>
      <c r="BC48" s="10">
        <f t="shared" si="48"/>
        <v>6.4516129032258063E-2</v>
      </c>
      <c r="BD48" s="8">
        <f t="shared" ca="1" si="49"/>
        <v>8.4285714285714288</v>
      </c>
      <c r="BE48" s="9">
        <f t="shared" ca="1" si="50"/>
        <v>59</v>
      </c>
      <c r="BF48" s="10">
        <f t="shared" si="51"/>
        <v>0.14814814814814814</v>
      </c>
      <c r="BG48" s="10">
        <f t="shared" si="52"/>
        <v>0.5</v>
      </c>
      <c r="BH48" s="1">
        <f t="shared" si="53"/>
        <v>4</v>
      </c>
      <c r="BI48" s="1">
        <f t="shared" si="54"/>
        <v>6</v>
      </c>
      <c r="BJ48" s="8">
        <f>IF(_xlfn.IFNA($A48,"")="","",AK48/(Configuration!$B$1/1000000))</f>
        <v>3.6665707313034464</v>
      </c>
      <c r="BK48" s="1">
        <f>IF(OR(_xlfn.IFNA($A48,"")="", ROW()&lt;=ROW($A$3),MAX(International!$C$3:$C$2000)&lt;$AK48),"",$A48-_xlfn.XLOOKUP($AK48,International!$C$3:$C$2000,International!$A$3:$A$2000,NA(),1,1))</f>
        <v>3</v>
      </c>
      <c r="BL48" s="1">
        <f>IF(OR(_xlfn.IFNA($A48,"")="", ROW()&lt;=ROW($A$3),MAX(International!$D$3:$D$2000)&lt;$BJ48),"",$A48-_xlfn.XLOOKUP($BJ48,International!$D$3:$D$2000,International!$A$3:$A$2000,NA(),1,1))</f>
        <v>4</v>
      </c>
      <c r="BM48" s="1">
        <f>IF(OR(_xlfn.IFNA($A48,"")="", ROW()&lt;=ROW($A$3),MAX(International!$G$3:$G$2000)&lt;$AK48),"",$A48-_xlfn.XLOOKUP($AK48,International!$G$3:$G$2000,International!$A$3:$A$2000,NA(),1,1))</f>
        <v>-1</v>
      </c>
      <c r="BN48" s="1">
        <f>IF(OR(_xlfn.IFNA($A48,"")="", ROW()&lt;=ROW($A$3),MAX(International!$H$3:$H$2000)&lt;$BJ48),"",$A48-_xlfn.XLOOKUP($BJ48,International!$H$3:$H$2000,International!$A$3:$A$2000,NA(),1,1))</f>
        <v>3</v>
      </c>
      <c r="BO48" s="1">
        <f>IF(OR(_xlfn.IFNA($A48,"")="", ROW()&lt;=ROW($A$3),MAX(International!$K$3:$K$2000)&lt;$AK48),"",$A48-_xlfn.XLOOKUP($AK48,International!$K$3:$K$2000,International!$A$3:$A$2000,NA(),1,1))</f>
        <v>9</v>
      </c>
      <c r="BP48" s="1">
        <f>IF(OR(_xlfn.IFNA($A48,"")="", ROW()&lt;=ROW($A$3),MAX(International!$L$3:$L$2000)&lt;$BJ48),"",$A48-_xlfn.XLOOKUP($BJ48,International!$L$3:$L$2000,International!$A$3:$A$2000,NA(),1,1))</f>
        <v>5</v>
      </c>
      <c r="BQ48" s="1">
        <f>IF(OR(_xlfn.IFNA($A48,"")="", ROW()&lt;=ROW($A$3),MAX(International!$O$3:$O$2000)&lt;$AK48),"",$A48-_xlfn.XLOOKUP($AK48,International!$O$3:$O$2000,International!$A$3:$A$2000,NA(),1,1))</f>
        <v>15</v>
      </c>
      <c r="BR48" s="1">
        <f>IF(OR(_xlfn.IFNA($A48,"")="", ROW()&lt;=ROW($A$3),MAX(International!$P$3:$P$2000)&lt;$BJ48),"",$A48-_xlfn.XLOOKUP($BJ48,International!$P$3:$P$2000,International!$A$3:$A$2000,NA(),1,1))</f>
        <v>14</v>
      </c>
      <c r="BS48" s="1">
        <f>IF(OR(_xlfn.IFNA($A48,"")="", ROW()&lt;=ROW($A$3),MAX(International!$S$3:$S$2000)&lt;$AK48),"",$A48-_xlfn.XLOOKUP($AK48,International!$S$3:$S$2000,International!$A$3:$A$2000,NA(),1,1))</f>
        <v>18</v>
      </c>
      <c r="BT48" s="1">
        <f>IF(OR(_xlfn.IFNA($A48,"")="", ROW()&lt;=ROW($A$3),MAX(International!$T$3:$T$2000)&lt;$BJ48),"",$A48-_xlfn.XLOOKUP($BJ48,International!$T$3:$T$2000,International!$A$3:$A$2000,NA(),1,1))</f>
        <v>17</v>
      </c>
      <c r="BU48" s="1">
        <f>IF(OR(_xlfn.IFNA($A48,"")="", ROW()&lt;=ROW($A$3),MAX(International!$W$3:$W$2000)&lt;$AK48),"",$A48-_xlfn.XLOOKUP($AK48,International!$W$3:$W$2000,International!$A$3:$A$2000,NA(),1,1))</f>
        <v>12</v>
      </c>
      <c r="BV48" s="1">
        <f>IF(OR(_xlfn.IFNA($A48,"")="", ROW()&lt;=ROW($A$3),MAX(International!$X$3:$X$2000)&lt;$BJ48),"",$A48-_xlfn.XLOOKUP($BJ48,International!$X$3:$X$2000,International!$A$3:$A$2000,NA(),1,1))</f>
        <v>34</v>
      </c>
      <c r="BW48" s="1">
        <f>IF(OR(_xlfn.IFNA($A48,"")="", ROW()&lt;=ROW($A$3),MAX(International!$AA$3:$AA$2000)&lt;$AK48),"",$A48-_xlfn.XLOOKUP($AK48,International!$AA$3:$AA$2000,International!$A$3:$A$2000,NA(),1,1))</f>
        <v>4</v>
      </c>
      <c r="BX48" s="1">
        <f>IF(OR(_xlfn.IFNA($A48,"")="", ROW()&lt;=ROW($A$3),MAX(International!$AB$3:$AB$2000)&lt;$BJ48),"",$A48-_xlfn.XLOOKUP($BJ48,International!$AB$3:$AB$2000,International!$A$3:$A$2000,NA(),1,1))</f>
        <v>1</v>
      </c>
      <c r="BY48" s="1">
        <f>IF(OR(_xlfn.IFNA($A48,"")="", ROW()&lt;=ROW($A$3),MAX(International!$AE$3:$AE$2000)&lt;$AK48),"",$A48-_xlfn.XLOOKUP($AK48,International!$AE$3:$AE$2000,International!$A$3:$A$2000,NA(),1,1))</f>
        <v>7</v>
      </c>
      <c r="BZ48" s="1">
        <f>IF(OR(_xlfn.IFNA($A48,"")="", ROW()&lt;=ROW($A$3),MAX(International!$AF$3:$AF$2000)&lt;$BJ48),"",$A48-_xlfn.XLOOKUP($BJ48,International!$AF$3:$AF$2000,International!$A$3:$A$2000,NA(),1,1))</f>
        <v>-2</v>
      </c>
      <c r="CA48" s="1" t="e">
        <f t="shared" si="120"/>
        <v>#N/A</v>
      </c>
      <c r="CB48" s="1" t="e">
        <f t="shared" si="100"/>
        <v>#N/A</v>
      </c>
      <c r="CC48" s="1" t="e">
        <f t="shared" si="101"/>
        <v>#N/A</v>
      </c>
      <c r="CD48" s="1" t="e">
        <f t="shared" si="102"/>
        <v>#N/A</v>
      </c>
      <c r="CE48" s="1" t="e">
        <f t="shared" si="103"/>
        <v>#N/A</v>
      </c>
      <c r="CF48" s="1" t="e">
        <f t="shared" si="104"/>
        <v>#N/A</v>
      </c>
      <c r="CG48" s="1" t="e">
        <f t="shared" si="105"/>
        <v>#N/A</v>
      </c>
      <c r="CH48" s="1" t="e">
        <f t="shared" si="106"/>
        <v>#N/A</v>
      </c>
      <c r="CI48" s="1" t="e">
        <f t="shared" si="107"/>
        <v>#N/A</v>
      </c>
      <c r="CJ48" s="1" t="e">
        <f t="shared" si="108"/>
        <v>#N/A</v>
      </c>
      <c r="CK48" s="1" t="e">
        <f t="shared" si="56"/>
        <v>#N/A</v>
      </c>
      <c r="CL48" s="1" t="e">
        <f t="shared" si="109"/>
        <v>#N/A</v>
      </c>
      <c r="CM48" s="1" t="e">
        <f>IF(OR(ISNA($A48),$AK48&lt;100),NA(),IF($CA48=0,0,FLOOR((CK48-_xlfn.XLOOKUP(_xlfn.AGGREGATE(5,6,$CA$3:$CA1999),$CA$3:$CA$2000,CK$3:CK$2000,1,1))/_xlfn.XLOOKUP($CA48,$CA$3:$CA$2000,$CA$3:$CA$2000,1,1), 1)))</f>
        <v>#N/A</v>
      </c>
      <c r="CN48" s="1" t="e">
        <f t="shared" si="57"/>
        <v>#N/A</v>
      </c>
      <c r="CO48" s="1" t="e" cm="1">
        <f t="array" ref="CO48">IFERROR(IF(OR(ISNA($A48),$AK48&lt;100,INDEX(International!C$3:C$2000,_xlfn.XMATCH(100,International!C$3:C$2000,1,1)+$CA48)=""),NA(),INDEX(International!C$3:C$2000,_xlfn.XMATCH(100,International!C$3:C$2000,1,1)+$CA48)), NA())</f>
        <v>#N/A</v>
      </c>
      <c r="CP48" s="1" t="e">
        <f t="shared" si="110"/>
        <v>#N/A</v>
      </c>
      <c r="CQ48" s="1" t="e">
        <f>IF(OR(ISNA($A48),$AK48&lt;100),NA(),IF($CA48=0,0,FLOOR((CO48-_xlfn.XLOOKUP(_xlfn.AGGREGATE(5,6,$CA$3:$CA1999),$CA$3:$CA$2000,CO$3:CO$2000,1,1))/_xlfn.XLOOKUP($CA48,$CA$3:$CA$2000,$CA$3:$CA$2000,1,1), 1)))</f>
        <v>#N/A</v>
      </c>
      <c r="CR48" s="1" t="e">
        <f t="shared" si="58"/>
        <v>#N/A</v>
      </c>
      <c r="CS48" s="1" t="e" cm="1">
        <f t="array" ref="CS48">IFERROR(IF(OR(ISNA($A48),$AK48&lt;100,INDEX(International!G$3:G$2000,_xlfn.XMATCH(100,International!G$3:G$2000,1,1)+$CA48)=""),NA(),INDEX(International!G$3:G$2000,_xlfn.XMATCH(100,International!G$3:G$2000,1,1)+$CA48)), NA())</f>
        <v>#N/A</v>
      </c>
      <c r="CT48" s="1" t="e">
        <f t="shared" si="111"/>
        <v>#N/A</v>
      </c>
      <c r="CU48" s="1" t="e">
        <f>IF(OR(ISNA($A48),$AK48&lt;100),NA(),IF($CA48=0,0,FLOOR((CS48-_xlfn.XLOOKUP(_xlfn.AGGREGATE(5,6,$CA$3:$CA1999),$CA$3:$CA$2000,CS$3:CS$2000,1,1))/_xlfn.XLOOKUP($CA48,$CA$3:$CA$2000,$CA$3:$CA$2000,1,1), 1)))</f>
        <v>#N/A</v>
      </c>
      <c r="CV48" s="1" t="e">
        <f t="shared" si="59"/>
        <v>#N/A</v>
      </c>
      <c r="CW48" s="1" t="e" cm="1">
        <f t="array" ref="CW48">IFERROR(IF(OR(ISNA($A48),$AK48&lt;100,INDEX(International!K$3:K$2000,_xlfn.XMATCH(100,International!K$3:K$2000,1,1)+$CA48)=""),NA(),INDEX(International!K$3:K$2000,_xlfn.XMATCH(100,International!K$3:K$2000,1,1)+$CA48)), NA())</f>
        <v>#N/A</v>
      </c>
      <c r="CX48" s="1" t="e">
        <f t="shared" si="112"/>
        <v>#N/A</v>
      </c>
      <c r="CY48" s="1" t="e">
        <f>IF(OR(ISNA($A48),$AK48&lt;100),NA(),IF($CA48=0,0,FLOOR((CW48-_xlfn.XLOOKUP(_xlfn.AGGREGATE(5,6,$CA$3:$CA1999),$CA$3:$CA$2000,CW$3:CW$2000,1,1))/_xlfn.XLOOKUP($CA48,$CA$3:$CA$2000,$CA$3:$CA$2000,1,1), 1)))</f>
        <v>#N/A</v>
      </c>
      <c r="CZ48" s="1" t="e">
        <f t="shared" si="60"/>
        <v>#N/A</v>
      </c>
      <c r="DA48" s="1" t="e" cm="1">
        <f t="array" ref="DA48">IFERROR(IF(OR(ISNA($A48),$AK48&lt;100,INDEX(International!O$3:O$2000,_xlfn.XMATCH(100,International!O$3:O$2000,1,1)+$CA48)=""),NA(),INDEX(International!O$3:O$2000,_xlfn.XMATCH(100,International!O$3:O$2000,1,1)+$CA48)), NA())</f>
        <v>#N/A</v>
      </c>
      <c r="DB48" s="1" t="e">
        <f t="shared" si="113"/>
        <v>#N/A</v>
      </c>
      <c r="DC48" s="1" t="e">
        <f>IF(OR(ISNA($A48),$AK48&lt;100),NA(),IF($CA48=0,0,FLOOR((DA48-_xlfn.XLOOKUP(_xlfn.AGGREGATE(5,6,$CA$3:$CA1999),$CA$3:$CA$2000,DA$3:DA$2000,1,1))/_xlfn.XLOOKUP($CA48,$CA$3:$CA$2000,$CA$3:$CA$2000,1,1), 1)))</f>
        <v>#N/A</v>
      </c>
      <c r="DD48" s="1" t="e">
        <f t="shared" si="61"/>
        <v>#N/A</v>
      </c>
      <c r="DE48" s="1" t="e" cm="1">
        <f t="array" ref="DE48">IFERROR(IF(OR(ISNA($A48),$AK48&lt;100,INDEX(International!S$3:S$2000,_xlfn.XMATCH(100,International!S$3:S$2000,1,1)+$CA48)=""),NA(),INDEX(International!S$3:S$2000,_xlfn.XMATCH(100,International!S$3:S$2000,1,1)+$CA48)), NA())</f>
        <v>#N/A</v>
      </c>
      <c r="DF48" s="1" t="e">
        <f t="shared" si="114"/>
        <v>#N/A</v>
      </c>
      <c r="DG48" s="1" t="e">
        <f>IF(OR(ISNA($A48),$AK48&lt;100),NA(),IF($CA48=0,0,FLOOR((DE48-_xlfn.XLOOKUP(_xlfn.AGGREGATE(5,6,$CA$3:$CA1999),$CA$3:$CA$2000,DE$3:DE$2000,1,1))/_xlfn.XLOOKUP($CA48,$CA$3:$CA$2000,$CA$3:$CA$2000,1,1), 1)))</f>
        <v>#N/A</v>
      </c>
      <c r="DH48" s="1" t="e">
        <f t="shared" si="62"/>
        <v>#N/A</v>
      </c>
      <c r="DI48" s="1" t="e" cm="1">
        <f t="array" ref="DI48">IFERROR(IF(OR(ISNA($A48),$AK48&lt;100,INDEX(International!W$3:W$2000,_xlfn.XMATCH(100,International!W$3:W$2000,1,1)+$CA48)=""),NA(),INDEX(International!W$3:W$2000,_xlfn.XMATCH(100,International!W$3:W$2000,1,1)+$CA48)), NA())</f>
        <v>#N/A</v>
      </c>
      <c r="DJ48" s="1" t="e">
        <f t="shared" si="115"/>
        <v>#N/A</v>
      </c>
      <c r="DK48" s="1" t="e">
        <f>IF(OR(ISNA($A48),$AK48&lt;100),NA(),IF($CA48=0,0,FLOOR((DI48-_xlfn.XLOOKUP(_xlfn.AGGREGATE(5,6,$CA$3:$CA1999),$CA$3:$CA$2000,DI$3:DI$2000,1,1))/_xlfn.XLOOKUP($CA48,$CA$3:$CA$2000,$CA$3:$CA$2000,1,1), 1)))</f>
        <v>#N/A</v>
      </c>
      <c r="DL48" s="1" t="e">
        <f t="shared" si="63"/>
        <v>#N/A</v>
      </c>
      <c r="DM48" s="1" t="e" cm="1">
        <f t="array" ref="DM48">IFERROR(IF(OR(ISNA($A48),$AK48&lt;100,INDEX(International!AA$3:AA$2000,_xlfn.XMATCH(100,International!AA$3:AA$2000,1,1)+$CA48)=""),NA(),INDEX(International!AA$3:AA$2000,_xlfn.XMATCH(100,International!AA$3:AA$2000,1,1)+$CA48)), NA())</f>
        <v>#N/A</v>
      </c>
      <c r="DN48" s="1" t="e">
        <f t="shared" si="116"/>
        <v>#N/A</v>
      </c>
      <c r="DO48" s="1" t="e">
        <f>IF(OR(ISNA($A48),$AK48&lt;100),NA(),IF($CA48=0,0,FLOOR((DM48-_xlfn.XLOOKUP(_xlfn.AGGREGATE(5,6,$CA$3:$CA1999),$CA$3:$CA$2000,DM$3:DM$2000,1,1))/_xlfn.XLOOKUP($CA48,$CA$3:$CA$2000,$CA$3:$CA$2000,1,1), 1)))</f>
        <v>#N/A</v>
      </c>
      <c r="DP48" s="1" t="e">
        <f t="shared" si="64"/>
        <v>#N/A</v>
      </c>
      <c r="DQ48" s="1" t="e" cm="1">
        <f t="array" ref="DQ48">IFERROR(IF(OR(ISNA($A48),$AK48&lt;100,INDEX(International!AE$3:AE$2000,_xlfn.XMATCH(100,International!AE$3:AE$2000,1,1)+$CA48)=""),NA(),INDEX(International!AE$3:AE$2000,_xlfn.XMATCH(100,International!AE$3:AE$2000,1,1)+$CA48)), NA())</f>
        <v>#N/A</v>
      </c>
      <c r="DR48" s="1" t="e">
        <f t="shared" si="117"/>
        <v>#N/A</v>
      </c>
      <c r="DS48" s="1" t="e">
        <f>IF(OR(ISNA($A48),$AK48&lt;100),NA(),IF($CA48=0,0,FLOOR((DQ48-_xlfn.XLOOKUP(_xlfn.AGGREGATE(5,6,$CA$3:$CA1999),$CA$3:$CA$2000,DQ$3:DQ$2000,1,1))/_xlfn.XLOOKUP($CA48,$CA$3:$CA$2000,$CA$3:$CA$2000,1,1), 1)))</f>
        <v>#N/A</v>
      </c>
      <c r="DT48" s="1" t="e">
        <f t="shared" si="65"/>
        <v>#N/A</v>
      </c>
      <c r="DU48" s="1">
        <f t="shared" si="118"/>
        <v>45</v>
      </c>
      <c r="DV48" s="1" cm="1">
        <f t="array" ref="DV48">IFERROR(IF(ISNA($A48),NA(),INDEX(B$3:B$2000,_xlfn.XMATCH(Configuration!$B$12,B$3:B$2000,1,1)+ROW()-ROW($A$3))-0), NA())</f>
        <v>107</v>
      </c>
      <c r="DW48" s="1" cm="1">
        <f t="array" ref="DW48">IFERROR(IF(ISNA($A48),NA(),INDEX(F$3:F$2000,_xlfn.XMATCH(Configuration!$B$12,F$3:F$2000,1,1)+ROW()-ROW($A$3))-0), NA())</f>
        <v>3009</v>
      </c>
      <c r="DX48" s="1" t="e" cm="1">
        <f t="array" ref="DX48">IFERROR(IF(ISNA($A48),NA(),INDEX(J$3:J$2000,_xlfn.XMATCH(Configuration!$B$12,J$3:J$2000,1,1)+ROW()-ROW($A$3))-0), NA())</f>
        <v>#N/A</v>
      </c>
      <c r="DY48" s="1" cm="1">
        <f t="array" ref="DY48">IFERROR(IF(ISNA($A48),NA(),INDEX(N$3:N$2000,_xlfn.XMATCH(Configuration!$B$12,N$3:N$2000,1,1)+ROW()-ROW($A$3))-0), NA())</f>
        <v>1035</v>
      </c>
      <c r="DZ48" s="1" cm="1">
        <f t="array" ref="DZ48">IFERROR(IF(ISNA($A48),NA(),INDEX(R$3:R$2000,_xlfn.XMATCH(Configuration!$B$12,R$3:R$2000,1,1)+ROW()-ROW($A$3))-0), NA())</f>
        <v>438</v>
      </c>
      <c r="EA48" s="1" cm="1">
        <f t="array" ref="EA48">IFERROR(IF(ISNA($A48),NA(),INDEX(V$3:V$2000,_xlfn.XMATCH(Configuration!$B$12,V$3:V$2000,1,1)+ROW()-ROW($A$3))-0), NA())</f>
        <v>226</v>
      </c>
      <c r="EB48" s="1" cm="1">
        <f t="array" ref="EB48">IFERROR(IF(ISNA($A48),NA(),INDEX(Z$3:Z$2000,_xlfn.XMATCH(Configuration!$B$12,Z$3:Z$2000,1,1)+ROW()-ROW($A$3))-0), NA())</f>
        <v>1371</v>
      </c>
      <c r="EC48" s="1" cm="1">
        <f t="array" ref="EC48">IFERROR(IF(ISNA($A48),NA(),INDEX(AD$3:AD$2000,_xlfn.XMATCH(Configuration!$B$12,AD$3:AD$2000,1,1)+ROW()-ROW($A$3))-0), NA())</f>
        <v>551</v>
      </c>
      <c r="ED48" s="1">
        <f t="shared" si="119"/>
        <v>45</v>
      </c>
      <c r="EE48" s="1" t="e">
        <f t="shared" ca="1" si="66"/>
        <v>#N/A</v>
      </c>
      <c r="EF48" s="1" t="e">
        <f t="shared" ca="1" si="67"/>
        <v>#N/A</v>
      </c>
      <c r="EG48" s="1" t="e">
        <f t="shared" ca="1" si="68"/>
        <v>#N/A</v>
      </c>
      <c r="EH48" s="1">
        <f t="shared" ca="1" si="69"/>
        <v>243548</v>
      </c>
      <c r="EI48" s="1">
        <f t="shared" ca="1" si="70"/>
        <v>51200</v>
      </c>
      <c r="EJ48" s="1">
        <f t="shared" ca="1" si="71"/>
        <v>18100</v>
      </c>
      <c r="EK48" s="1">
        <f t="shared" ca="1" si="72"/>
        <v>8612</v>
      </c>
      <c r="EL48" s="1" cm="1">
        <f t="array" aca="1" ref="EL48" ca="1">IFERROR(IF(ISNA($ED48),NA(),IF(FLOOR((2^(($ED48+LOOKUP(2, 1/(ISNA(EP$3:EP$2000)+ISBLANK(EP$3:EP$300)-1),EP$3:EP$2000)*LOG(100)/LOG(2))/LOOKUP(2, 1/(ISNA(EP$3:EP$2000)+ISBLANK(EP$3:EP$300)-1),EP$3:EP$2000))),2)&gt;_xlfn.AGGREGATE(4,6,$EN$3:$GC$2000)+2000,NA(),FLOOR((2^(($ED48+LOOKUP(2, 1/(ISNA(EP$3:EP$2000)+ISBLANK(EP$3:EP$300)-1),EP$3:EP$2000)*LOG(100)/LOG(2))/LOOKUP(2, 1/(ISNA(EP$3:EP$2000)+ISBLANK(EP$3:EP$300)-1),EP$3:EP$2000))),2))),NA())</f>
        <v>1138</v>
      </c>
      <c r="EM48" s="1" cm="1">
        <f t="array" ref="EM48">IF(ISNA($ED48),NA(),FLOOR(EN$3+(LOOKUP(2, 1/(ISNA(EN$3:EN$2000)+ISBLANK(EN$3:EN$300)-1),EN$3:EN$2000)-EN$3)/LOOKUP(2, 1/(ISNA(EN$3:EN$2000)+ISBLANK(EN$3:EN$300)-1),ED$3:ED$2000)*ED48, 1))</f>
        <v>4124</v>
      </c>
      <c r="EN48" s="1" cm="1">
        <f t="array" ref="EN48">IFERROR(IF(ISNA($A48),NA(),INDEX(AK$3:AK$2000,_xlfn.XMATCH(100,AK$3:AK$2000,1,1)+ROW()-ROW($A$3))-0), NA())</f>
        <v>6675</v>
      </c>
      <c r="EO48" s="1" cm="1">
        <f t="array" aca="1" ref="EO48" ca="1">IFERROR(IF(ISNA($A48),NA(),INDEX(BD$3:BD$2000,_xlfn.XMATCH(100,AK$3:AK$2000,1,1)+ROW()-ROW($A$3))-0), NA())</f>
        <v>21.285714285714285</v>
      </c>
      <c r="EP48" s="1">
        <f t="shared" si="73"/>
        <v>7.4248898983239533</v>
      </c>
      <c r="EQ48" s="1">
        <f t="shared" si="74"/>
        <v>145</v>
      </c>
      <c r="ER48" s="1">
        <f t="shared" si="75"/>
        <v>271.81548089087465</v>
      </c>
      <c r="ES48" s="1" cm="1">
        <f t="array" ref="ES48">IFERROR(IF(OR(ISNA($A48),INDEX(International!C$3:C$2000,_xlfn.XMATCH(100,International!C$3:C$2000,1,1)+ROW()-ROW($A$3))=""),NA(),INDEX(International!C$3:C$2000,_xlfn.XMATCH(100,International!C$3:C$2000,1,1)+ROW()-ROW($A$3))), NA())</f>
        <v>39983</v>
      </c>
      <c r="ET48" s="1" cm="1">
        <f t="array" aca="1" ref="ET48" ca="1">IFERROR(IF(ISNA($A48),NA(),INDEX(International!E$3:E$2000,_xlfn.XMATCH(100,International!C$3:C$2000,1,1)+ROW()-ROW($A$3))-0), NA())</f>
        <v>1342</v>
      </c>
      <c r="EU48" s="1">
        <f t="shared" si="76"/>
        <v>5.2063791851597561</v>
      </c>
      <c r="EV48" s="1">
        <f t="shared" si="77"/>
        <v>886</v>
      </c>
      <c r="EW48" s="1">
        <f t="shared" si="78"/>
        <v>18.288832240855786</v>
      </c>
      <c r="EX48" s="1" cm="1">
        <f t="array" ref="EX48">IFERROR(IF(OR(ISNA($A48),INDEX(International!G$3:G$2000,_xlfn.XMATCH(100,International!G$3:G$2000,1,1)+ROW()-ROW($A$3))=""),NA(),INDEX(International!G$3:G$2000,_xlfn.XMATCH(100,International!G$3:G$2000,1,1)+ROW()-ROW($A$3))-0), NA())</f>
        <v>8210</v>
      </c>
      <c r="EY48" s="1" cm="1">
        <f t="array" aca="1" ref="EY48" ca="1">IFERROR(IF(ISNA($A48),NA(),INDEX(International!I$3:I$2000,_xlfn.XMATCH(100,International!G$3:G$2000,1,1)+ROW()-ROW($A$3))-0), NA())</f>
        <v>162.42857142857142</v>
      </c>
      <c r="EZ48" s="1">
        <f t="shared" si="79"/>
        <v>7.076239050715798</v>
      </c>
      <c r="FA48" s="1">
        <f t="shared" si="80"/>
        <v>176</v>
      </c>
      <c r="FB48" s="1">
        <f t="shared" si="81"/>
        <v>41.190690553482355</v>
      </c>
      <c r="FC48" s="1" cm="1">
        <f t="array" ref="FC48">IFERROR(IF(OR(ISNA($A48),INDEX(International!K$3:K$2000,_xlfn.XMATCH(100,International!K$3:K$2000,1,1)+ROW()-ROW($A$3))=""),NA(),INDEX(International!K$3:K$2000,_xlfn.XMATCH(100,International!K$3:K$2000,1,1)+ROW()-ROW($A$3))), NA())</f>
        <v>129257</v>
      </c>
      <c r="FD48" s="1" cm="1">
        <f t="array" aca="1" ref="FD48" ca="1">IFERROR(IF(ISNA($A48),NA(),INDEX(International!M$3:M$2000,_xlfn.XMATCH(100,International!K$3:K$2000,1,1)+ROW()-ROW($A$3))-0), NA())</f>
        <v>7298.5714285714284</v>
      </c>
      <c r="FE48" s="1">
        <f t="shared" si="82"/>
        <v>4.3537039248497704</v>
      </c>
      <c r="FF48" s="1">
        <f t="shared" si="83"/>
        <v>2870</v>
      </c>
      <c r="FG48" s="1">
        <f t="shared" si="84"/>
        <v>17.718140975585268</v>
      </c>
      <c r="FH48" s="1" cm="1">
        <f t="array" ref="FH48">IFERROR(IF(OR(ISNA($A48),INDEX(International!O$3:O$2000,_xlfn.XMATCH(100,International!O$3:O$2000,1,1)+ROW()-ROW($A$3))=""),NA(),INDEX(International!O$3:O$2000,_xlfn.XMATCH(100,International!O$3:O$2000,1,1)+ROW()-ROW($A$3))-0), NA())</f>
        <v>139422</v>
      </c>
      <c r="FI48" s="1" cm="1">
        <f t="array" aca="1" ref="FI48" ca="1">IFERROR(IF(ISNA($A48),NA(),INDEX(International!Q$3:Q$2000,_xlfn.XMATCH(100,International!O$3:O$2000,1,1)+ROW()-ROW($A$3))-0), NA())</f>
        <v>4121.1428571428569</v>
      </c>
      <c r="FJ48" s="1">
        <f t="shared" si="85"/>
        <v>4.3081814466585611</v>
      </c>
      <c r="FK48" s="1">
        <f t="shared" si="86"/>
        <v>3094</v>
      </c>
      <c r="FL48" s="1">
        <f t="shared" si="87"/>
        <v>24.844715382141231</v>
      </c>
      <c r="FM48" s="1" cm="1">
        <f t="array" ref="FM48">IFERROR(IF(OR(ISNA($A48),INDEX(International!S$3:S$2000,_xlfn.XMATCH(100,International!S$3:S$2000,1,1)+ROW()-ROW($A$3))=""),NA(),INDEX(International!S$3:S$2000,_xlfn.XMATCH(100,International!S$3:S$2000,1,1)+ROW()-ROW($A$3))-0), NA())</f>
        <v>10237</v>
      </c>
      <c r="FN48" s="1" cm="1">
        <f t="array" aca="1" ref="FN48" ca="1">IFERROR(IF(ISNA($A48),NA(),INDEX(International!U$3:U$2000,_xlfn.XMATCH(100,International!S$3:S$2000,1,1)+ROW()-ROW($A$3))-0), NA())</f>
        <v>93.428571428571431</v>
      </c>
      <c r="FO48" s="1">
        <f t="shared" si="88"/>
        <v>6.7388984950048743</v>
      </c>
      <c r="FP48" s="1">
        <f t="shared" si="89"/>
        <v>225</v>
      </c>
      <c r="FQ48" s="1">
        <f t="shared" si="90"/>
        <v>87.254790851135908</v>
      </c>
      <c r="FR48" s="1" cm="1">
        <f t="array" ref="FR48">IFERROR(IF(OR(ISNA($A48),INDEX(International!W$3:W$2000,_xlfn.XMATCH(100,International!W$3:W$2000,1,1)+ROW()-ROW($A$3))=""),NA(),INDEX(International!W$3:W$2000,_xlfn.XMATCH(100,International!W$3:W$2000,1,1)+ROW()-ROW($A$3))-0), NA())</f>
        <v>3252</v>
      </c>
      <c r="FS48" s="1" cm="1">
        <f t="array" aca="1" ref="FS48" ca="1">IFERROR(IF(ISNA($A48),NA(),INDEX(International!Y$3:Y$2000,_xlfn.XMATCH(100,International!W$3:W$2000,1,1)+ROW()-ROW($A$3))-0), NA())</f>
        <v>253</v>
      </c>
      <c r="FT48" s="1">
        <f t="shared" si="91"/>
        <v>8.9583341566327341</v>
      </c>
      <c r="FU48" s="1">
        <f t="shared" si="92"/>
        <v>70</v>
      </c>
      <c r="FV48" s="1">
        <f t="shared" si="93"/>
        <v>6.3960140385533517</v>
      </c>
      <c r="FW48" s="1" cm="1">
        <f t="array" ref="FW48">IFERROR(IF(OR(ISNA($A48),INDEX(International!AA$3:AA$2000,_xlfn.XMATCH(100,International!AA$3:AA$2000,1,1)+ROW()-ROW($A$3))=""),NA(),INDEX(International!AA$3:AA$2000,_xlfn.XMATCH(100,International!AA$3:AA$2000,1,1)+ROW()-ROW($A$3))-0), NA())</f>
        <v>120067</v>
      </c>
      <c r="FX48" s="1" cm="1">
        <f t="array" aca="1" ref="FX48" ca="1">IFERROR(IF(ISNA($A48),NA(),INDEX(International!AC$3:AC$2000,_xlfn.XMATCH(100,International!AA$3:AA$2000,1,1)+ROW()-ROW($A$3))-0), NA())</f>
        <v>5112.5714285714284</v>
      </c>
      <c r="FY48" s="1">
        <f t="shared" si="94"/>
        <v>4.3989886754421565</v>
      </c>
      <c r="FZ48" s="1">
        <f t="shared" si="95"/>
        <v>2665</v>
      </c>
      <c r="GA48" s="1">
        <f t="shared" si="96"/>
        <v>13.876883630217923</v>
      </c>
      <c r="GB48" s="1" cm="1">
        <f t="array" ref="GB48">IFERROR(IF(OR(ISNA($A48),INDEX(International!AE$3:AE$2000,_xlfn.XMATCH(100,International!AE$3:AE$2000,1,1)+ROW()-ROW($A$3))=""),NA(),INDEX(International!AE$3:AE$2000,_xlfn.XMATCH(100,International!AE$3:AE$2000,1,1)+ROW()-ROW($A$3))-0), NA())</f>
        <v>700062</v>
      </c>
      <c r="GC48" s="1" cm="1">
        <f t="array" aca="1" ref="GC48" ca="1">IFERROR(IF(ISNA($A48),NA(),INDEX(International!AG$3:AG$2000,_xlfn.XMATCH(100,International!AE$3:AE$2000,1,1)+ROW()-ROW($A$3))-0), NA())</f>
        <v>29030.857142857141</v>
      </c>
      <c r="GD48" s="1">
        <f t="shared" si="97"/>
        <v>3.5229828094271247</v>
      </c>
      <c r="GE48" s="1">
        <f t="shared" si="98"/>
        <v>15554</v>
      </c>
      <c r="GF48" s="1">
        <f t="shared" si="99"/>
        <v>14.776367672995949</v>
      </c>
    </row>
    <row r="49" spans="1:188" x14ac:dyDescent="0.2">
      <c r="A49" s="4">
        <f>IF(OR(Daily!$A49="",Daily!$B49="*"),NA(),Daily!A49)</f>
        <v>43900</v>
      </c>
      <c r="B49" s="1">
        <f>IF(_xlfn.IFNA($A49,"")="","",Daily!C49+IF(ROW()&gt;ROW($A$3),B48,0))</f>
        <v>0</v>
      </c>
      <c r="C49" s="1">
        <f>IF(_xlfn.IFNA($A49,"")="","",Daily!D49+IF(ROW()&gt;ROW($A$3),C48,0))</f>
        <v>0</v>
      </c>
      <c r="D49" s="1">
        <f>IF(_xlfn.IFNA($A49,"")="","",Daily!E49+IF(ROW()&gt;ROW($A$3),D48,0))</f>
        <v>0</v>
      </c>
      <c r="E49" s="1">
        <f t="shared" si="22"/>
        <v>0</v>
      </c>
      <c r="F49" s="1">
        <f>IF(_xlfn.IFNA($A49,"")="","",Daily!F49+IF(ROW()&gt;ROW($A$3),F48,0))</f>
        <v>61</v>
      </c>
      <c r="G49" s="1">
        <f>IF(_xlfn.IFNA($A49,"")="","",Daily!G49+IF(ROW()&gt;ROW($A$3),G48,0))</f>
        <v>4</v>
      </c>
      <c r="H49" s="1">
        <f>IF(_xlfn.IFNA($A49,"")="","",Daily!H49+IF(ROW()&gt;ROW($A$3),H48,0))</f>
        <v>2</v>
      </c>
      <c r="I49" s="1">
        <f t="shared" si="23"/>
        <v>55</v>
      </c>
      <c r="J49" s="1">
        <f>IF(_xlfn.IFNA($A49,"")="","",Daily!I49+IF(ROW()&gt;ROW($A$3),J48,0))</f>
        <v>1</v>
      </c>
      <c r="K49" s="1">
        <f>IF(_xlfn.IFNA($A49,"")="","",Daily!J49+IF(ROW()&gt;ROW($A$3),K48,0))</f>
        <v>0</v>
      </c>
      <c r="L49" s="1">
        <f>IF(_xlfn.IFNA($A49,"")="","",Daily!K49+IF(ROW()&gt;ROW($A$3),L48,0))</f>
        <v>0</v>
      </c>
      <c r="M49" s="1">
        <f t="shared" si="24"/>
        <v>1</v>
      </c>
      <c r="N49" s="1">
        <f>IF(_xlfn.IFNA($A49,"")="","",Daily!L49+IF(ROW()&gt;ROW($A$3),N48,0))</f>
        <v>18</v>
      </c>
      <c r="O49" s="1">
        <f>IF(_xlfn.IFNA($A49,"")="","",Daily!M49+IF(ROW()&gt;ROW($A$3),O48,0))</f>
        <v>8</v>
      </c>
      <c r="P49" s="1">
        <f>IF(_xlfn.IFNA($A49,"")="","",Daily!N49+IF(ROW()&gt;ROW($A$3),P48,0))</f>
        <v>0</v>
      </c>
      <c r="Q49" s="1">
        <f t="shared" si="25"/>
        <v>10</v>
      </c>
      <c r="R49" s="1">
        <f>IF(_xlfn.IFNA($A49,"")="","",Daily!O49+IF(ROW()&gt;ROW($A$3),R48,0))</f>
        <v>7</v>
      </c>
      <c r="S49" s="1">
        <f>IF(_xlfn.IFNA($A49,"")="","",Daily!P49+IF(ROW()&gt;ROW($A$3),S48,0))</f>
        <v>3</v>
      </c>
      <c r="T49" s="1">
        <f>IF(_xlfn.IFNA($A49,"")="","",Daily!Q49+IF(ROW()&gt;ROW($A$3),T48,0))</f>
        <v>0</v>
      </c>
      <c r="U49" s="1">
        <f t="shared" si="26"/>
        <v>4</v>
      </c>
      <c r="V49" s="1">
        <f>IF(_xlfn.IFNA($A49,"")="","",Daily!R49+IF(ROW()&gt;ROW($A$3),V48,0))</f>
        <v>2</v>
      </c>
      <c r="W49" s="1">
        <f>IF(_xlfn.IFNA($A49,"")="","",Daily!S49+IF(ROW()&gt;ROW($A$3),W48,0))</f>
        <v>0</v>
      </c>
      <c r="X49" s="1">
        <f>IF(_xlfn.IFNA($A49,"")="","",Daily!T49+IF(ROW()&gt;ROW($A$3),X48,0))</f>
        <v>0</v>
      </c>
      <c r="Y49" s="1">
        <f t="shared" si="27"/>
        <v>2</v>
      </c>
      <c r="Z49" s="1">
        <f>IF(_xlfn.IFNA($A49,"")="","",Daily!U49+IF(ROW()&gt;ROW($A$3),Z48,0))</f>
        <v>18</v>
      </c>
      <c r="AA49" s="1">
        <f>IF(_xlfn.IFNA($A49,"")="","",Daily!V49+IF(ROW()&gt;ROW($A$3),AA48,0))</f>
        <v>7</v>
      </c>
      <c r="AB49" s="1">
        <f>IF(_xlfn.IFNA($A49,"")="","",Daily!W49+IF(ROW()&gt;ROW($A$3),AB48,0))</f>
        <v>0</v>
      </c>
      <c r="AC49" s="1">
        <f t="shared" si="28"/>
        <v>11</v>
      </c>
      <c r="AD49" s="1">
        <f>IF(_xlfn.IFNA($A49,"")="","",Daily!X49+IF(ROW()&gt;ROW($A$3),AD48,0))</f>
        <v>6</v>
      </c>
      <c r="AE49" s="1">
        <f>IF(_xlfn.IFNA($A49,"")="","",Daily!Y49+IF(ROW()&gt;ROW($A$3),AE48,0))</f>
        <v>0</v>
      </c>
      <c r="AF49" s="1">
        <f>IF(_xlfn.IFNA($A49,"")="","",Daily!Z49+IF(ROW()&gt;ROW($A$3),AF48,0))</f>
        <v>1</v>
      </c>
      <c r="AG49" s="1">
        <f t="shared" si="29"/>
        <v>5</v>
      </c>
      <c r="AH49" s="1">
        <f>IF(_xlfn.IFNA($A49,"")="","",Daily!C49+Daily!F49+Daily!I49+Daily!O49+Daily!L49+Daily!R49+Daily!X49+Daily!U49)</f>
        <v>20</v>
      </c>
      <c r="AI49" s="1">
        <f>IF(_xlfn.IFNA($A49,"")="","",Daily!D49+Daily!G49+Daily!J49+Daily!P49+Daily!M49+Daily!S49+Daily!Y49+Daily!V49+Daily!AA49)</f>
        <v>0</v>
      </c>
      <c r="AJ49" s="1">
        <f>IF(_xlfn.IFNA($A49,"")="","",Daily!E49+Daily!H49+Daily!K49+Daily!Q49+Daily!N49+Daily!T49+Daily!Z49+Daily!W49)</f>
        <v>0</v>
      </c>
      <c r="AK49" s="1">
        <f t="shared" si="30"/>
        <v>113</v>
      </c>
      <c r="AL49" s="1">
        <f t="shared" si="31"/>
        <v>22</v>
      </c>
      <c r="AM49" s="1">
        <f t="shared" si="32"/>
        <v>3</v>
      </c>
      <c r="AN49" s="7">
        <f t="shared" si="33"/>
        <v>1.6666666666666667</v>
      </c>
      <c r="AO49" s="1">
        <f t="shared" si="34"/>
        <v>88</v>
      </c>
      <c r="AP49" s="1">
        <f t="shared" si="35"/>
        <v>52</v>
      </c>
      <c r="AQ49" s="1">
        <f t="shared" si="36"/>
        <v>18</v>
      </c>
      <c r="AR49" s="1">
        <f t="shared" si="37"/>
        <v>1</v>
      </c>
      <c r="AS49" s="1">
        <f t="shared" si="38"/>
        <v>33</v>
      </c>
      <c r="AT49" s="10">
        <f t="shared" si="39"/>
        <v>0.12</v>
      </c>
      <c r="AU49" s="10">
        <f t="shared" si="40"/>
        <v>0.88</v>
      </c>
      <c r="AV49" s="10">
        <f t="shared" si="41"/>
        <v>0</v>
      </c>
      <c r="AW49" s="10">
        <f t="shared" si="42"/>
        <v>0.53982300884955747</v>
      </c>
      <c r="AX49" s="10">
        <f t="shared" si="43"/>
        <v>8.8495575221238937E-3</v>
      </c>
      <c r="AY49" s="10">
        <f t="shared" si="44"/>
        <v>0.15929203539823009</v>
      </c>
      <c r="AZ49" s="10">
        <f t="shared" si="45"/>
        <v>6.1946902654867256E-2</v>
      </c>
      <c r="BA49" s="10">
        <f t="shared" si="46"/>
        <v>1.7699115044247787E-2</v>
      </c>
      <c r="BB49" s="10">
        <f t="shared" si="47"/>
        <v>0.15929203539823009</v>
      </c>
      <c r="BC49" s="10">
        <f t="shared" si="48"/>
        <v>5.3097345132743362E-2</v>
      </c>
      <c r="BD49" s="8">
        <f t="shared" ca="1" si="49"/>
        <v>10.142857142857142</v>
      </c>
      <c r="BE49" s="9">
        <f t="shared" ca="1" si="50"/>
        <v>71</v>
      </c>
      <c r="BF49" s="10">
        <f t="shared" si="51"/>
        <v>0.21505376344086022</v>
      </c>
      <c r="BG49" s="10">
        <f t="shared" si="52"/>
        <v>0.66666666666666663</v>
      </c>
      <c r="BH49" s="1">
        <f t="shared" si="53"/>
        <v>4</v>
      </c>
      <c r="BI49" s="1">
        <f t="shared" si="54"/>
        <v>6</v>
      </c>
      <c r="BJ49" s="8">
        <f>IF(_xlfn.IFNA($A49,"")="","",AK49/(Configuration!$B$1/1000000))</f>
        <v>4.4550805659923594</v>
      </c>
      <c r="BK49" s="1">
        <f>IF(OR(_xlfn.IFNA($A49,"")="", ROW()&lt;=ROW($A$3),MAX(International!$C$3:$C$2000)&lt;$AK49),"",$A49-_xlfn.XLOOKUP($AK49,International!$C$3:$C$2000,International!$A$3:$A$2000,NA(),1,1))</f>
        <v>3</v>
      </c>
      <c r="BL49" s="1">
        <f>IF(OR(_xlfn.IFNA($A49,"")="", ROW()&lt;=ROW($A$3),MAX(International!$D$3:$D$2000)&lt;$BJ49),"",$A49-_xlfn.XLOOKUP($BJ49,International!$D$3:$D$2000,International!$A$3:$A$2000,NA(),1,1))</f>
        <v>4</v>
      </c>
      <c r="BM49" s="1">
        <f>IF(OR(_xlfn.IFNA($A49,"")="", ROW()&lt;=ROW($A$3),MAX(International!$G$3:$G$2000)&lt;$AK49),"",$A49-_xlfn.XLOOKUP($AK49,International!$G$3:$G$2000,International!$A$3:$A$2000,NA(),1,1))</f>
        <v>0</v>
      </c>
      <c r="BN49" s="1">
        <f>IF(OR(_xlfn.IFNA($A49,"")="", ROW()&lt;=ROW($A$3),MAX(International!$H$3:$H$2000)&lt;$BJ49),"",$A49-_xlfn.XLOOKUP($BJ49,International!$H$3:$H$2000,International!$A$3:$A$2000,NA(),1,1))</f>
        <v>2</v>
      </c>
      <c r="BO49" s="1">
        <f>IF(OR(_xlfn.IFNA($A49,"")="", ROW()&lt;=ROW($A$3),MAX(International!$K$3:$K$2000)&lt;$AK49),"",$A49-_xlfn.XLOOKUP($AK49,International!$K$3:$K$2000,International!$A$3:$A$2000,NA(),1,1))</f>
        <v>9</v>
      </c>
      <c r="BP49" s="1">
        <f>IF(OR(_xlfn.IFNA($A49,"")="", ROW()&lt;=ROW($A$3),MAX(International!$L$3:$L$2000)&lt;$BJ49),"",$A49-_xlfn.XLOOKUP($BJ49,International!$L$3:$L$2000,International!$A$3:$A$2000,NA(),1,1))</f>
        <v>5</v>
      </c>
      <c r="BQ49" s="1">
        <f>IF(OR(_xlfn.IFNA($A49,"")="", ROW()&lt;=ROW($A$3),MAX(International!$O$3:$O$2000)&lt;$AK49),"",$A49-_xlfn.XLOOKUP($AK49,International!$O$3:$O$2000,International!$A$3:$A$2000,NA(),1,1))</f>
        <v>16</v>
      </c>
      <c r="BR49" s="1">
        <f>IF(OR(_xlfn.IFNA($A49,"")="", ROW()&lt;=ROW($A$3),MAX(International!$P$3:$P$2000)&lt;$BJ49),"",$A49-_xlfn.XLOOKUP($BJ49,International!$P$3:$P$2000,International!$A$3:$A$2000,NA(),1,1))</f>
        <v>14</v>
      </c>
      <c r="BS49" s="1">
        <f>IF(OR(_xlfn.IFNA($A49,"")="", ROW()&lt;=ROW($A$3),MAX(International!$S$3:$S$2000)&lt;$AK49),"",$A49-_xlfn.XLOOKUP($AK49,International!$S$3:$S$2000,International!$A$3:$A$2000,NA(),1,1))</f>
        <v>18</v>
      </c>
      <c r="BT49" s="1">
        <f>IF(OR(_xlfn.IFNA($A49,"")="", ROW()&lt;=ROW($A$3),MAX(International!$T$3:$T$2000)&lt;$BJ49),"",$A49-_xlfn.XLOOKUP($BJ49,International!$T$3:$T$2000,International!$A$3:$A$2000,NA(),1,1))</f>
        <v>17</v>
      </c>
      <c r="BU49" s="1">
        <f>IF(OR(_xlfn.IFNA($A49,"")="", ROW()&lt;=ROW($A$3),MAX(International!$W$3:$W$2000)&lt;$AK49),"",$A49-_xlfn.XLOOKUP($AK49,International!$W$3:$W$2000,International!$A$3:$A$2000,NA(),1,1))</f>
        <v>5</v>
      </c>
      <c r="BV49" s="1">
        <f>IF(OR(_xlfn.IFNA($A49,"")="", ROW()&lt;=ROW($A$3),MAX(International!$X$3:$X$2000)&lt;$BJ49),"",$A49-_xlfn.XLOOKUP($BJ49,International!$X$3:$X$2000,International!$A$3:$A$2000,NA(),1,1))</f>
        <v>34</v>
      </c>
      <c r="BW49" s="1">
        <f>IF(OR(_xlfn.IFNA($A49,"")="", ROW()&lt;=ROW($A$3),MAX(International!$AA$3:$AA$2000)&lt;$AK49),"",$A49-_xlfn.XLOOKUP($AK49,International!$AA$3:$AA$2000,International!$A$3:$A$2000,NA(),1,1))</f>
        <v>5</v>
      </c>
      <c r="BX49" s="1">
        <f>IF(OR(_xlfn.IFNA($A49,"")="", ROW()&lt;=ROW($A$3),MAX(International!$AB$3:$AB$2000)&lt;$BJ49),"",$A49-_xlfn.XLOOKUP($BJ49,International!$AB$3:$AB$2000,International!$A$3:$A$2000,NA(),1,1))</f>
        <v>1</v>
      </c>
      <c r="BY49" s="1">
        <f>IF(OR(_xlfn.IFNA($A49,"")="", ROW()&lt;=ROW($A$3),MAX(International!$AE$3:$AE$2000)&lt;$AK49),"",$A49-_xlfn.XLOOKUP($AK49,International!$AE$3:$AE$2000,International!$A$3:$A$2000,NA(),1,1))</f>
        <v>7</v>
      </c>
      <c r="BZ49" s="1">
        <f>IF(OR(_xlfn.IFNA($A49,"")="", ROW()&lt;=ROW($A$3),MAX(International!$AF$3:$AF$2000)&lt;$BJ49),"",$A49-_xlfn.XLOOKUP($BJ49,International!$AF$3:$AF$2000,International!$A$3:$A$2000,NA(),1,1))</f>
        <v>-2</v>
      </c>
      <c r="CA49" s="1">
        <f t="shared" si="120"/>
        <v>0</v>
      </c>
      <c r="CB49" s="1">
        <f t="shared" si="100"/>
        <v>100</v>
      </c>
      <c r="CC49" s="1">
        <f t="shared" si="101"/>
        <v>100</v>
      </c>
      <c r="CD49" s="1">
        <f t="shared" si="102"/>
        <v>100</v>
      </c>
      <c r="CE49" s="1">
        <f t="shared" si="103"/>
        <v>100</v>
      </c>
      <c r="CF49" s="1">
        <f t="shared" si="104"/>
        <v>100</v>
      </c>
      <c r="CG49" s="1">
        <f t="shared" si="105"/>
        <v>100</v>
      </c>
      <c r="CH49" s="1">
        <f t="shared" si="106"/>
        <v>100</v>
      </c>
      <c r="CI49" s="1">
        <f t="shared" si="107"/>
        <v>100</v>
      </c>
      <c r="CJ49" s="1">
        <f t="shared" si="108"/>
        <v>113</v>
      </c>
      <c r="CK49" s="1">
        <f t="shared" si="56"/>
        <v>113</v>
      </c>
      <c r="CL49" s="1">
        <f t="shared" si="109"/>
        <v>0</v>
      </c>
      <c r="CM49" s="1">
        <f>IF(OR(ISNA($A49),$AK49&lt;100),NA(),IF($CA49=0,0,FLOOR((CK49-_xlfn.XLOOKUP(_xlfn.AGGREGATE(5,6,$CA$3:$CA2000),$CA$3:$CA$2000,CK$3:CK$2000,1,1))/_xlfn.XLOOKUP($CA49,$CA$3:$CA$2000,$CA$3:$CA$2000,1,1), 1)))</f>
        <v>0</v>
      </c>
      <c r="CN49" s="1">
        <f t="shared" si="57"/>
        <v>0</v>
      </c>
      <c r="CO49" s="1" cm="1">
        <f t="array" ref="CO49">IFERROR(IF(OR(ISNA($A49),$AK49&lt;100,INDEX(International!C$3:C$2000,_xlfn.XMATCH(100,International!C$3:C$2000,1,1)+$CA49)=""),NA(),INDEX(International!C$3:C$2000,_xlfn.XMATCH(100,International!C$3:C$2000,1,1)+$CA49)), NA())</f>
        <v>109</v>
      </c>
      <c r="CP49" s="1">
        <f t="shared" si="110"/>
        <v>0</v>
      </c>
      <c r="CQ49" s="1">
        <f>IF(OR(ISNA($A49),$AK49&lt;100),NA(),IF($CA49=0,0,FLOOR((CO49-_xlfn.XLOOKUP(_xlfn.AGGREGATE(5,6,$CA$3:$CA2000),$CA$3:$CA$2000,CO$3:CO$2000,1,1))/_xlfn.XLOOKUP($CA49,$CA$3:$CA$2000,$CA$3:$CA$2000,1,1), 1)))</f>
        <v>0</v>
      </c>
      <c r="CR49" s="1">
        <f t="shared" si="58"/>
        <v>0</v>
      </c>
      <c r="CS49" s="1" cm="1">
        <f t="array" ref="CS49">IFERROR(IF(OR(ISNA($A49),$AK49&lt;100,INDEX(International!G$3:G$2000,_xlfn.XMATCH(100,International!G$3:G$2000,1,1)+$CA49)=""),NA(),INDEX(International!G$3:G$2000,_xlfn.XMATCH(100,International!G$3:G$2000,1,1)+$CA49)), NA())</f>
        <v>262</v>
      </c>
      <c r="CT49" s="1">
        <f t="shared" si="111"/>
        <v>0</v>
      </c>
      <c r="CU49" s="1">
        <f>IF(OR(ISNA($A49),$AK49&lt;100),NA(),IF($CA49=0,0,FLOOR((CS49-_xlfn.XLOOKUP(_xlfn.AGGREGATE(5,6,$CA$3:$CA2000),$CA$3:$CA$2000,CS$3:CS$2000,1,1))/_xlfn.XLOOKUP($CA49,$CA$3:$CA$2000,$CA$3:$CA$2000,1,1), 1)))</f>
        <v>0</v>
      </c>
      <c r="CV49" s="1">
        <f t="shared" si="59"/>
        <v>0</v>
      </c>
      <c r="CW49" s="1" cm="1">
        <f t="array" ref="CW49">IFERROR(IF(OR(ISNA($A49),$AK49&lt;100,INDEX(International!K$3:K$2000,_xlfn.XMATCH(100,International!K$3:K$2000,1,1)+$CA49)=""),NA(),INDEX(International!K$3:K$2000,_xlfn.XMATCH(100,International!K$3:K$2000,1,1)+$CA49)), NA())</f>
        <v>100</v>
      </c>
      <c r="CX49" s="1">
        <f t="shared" si="112"/>
        <v>0</v>
      </c>
      <c r="CY49" s="1">
        <f>IF(OR(ISNA($A49),$AK49&lt;100),NA(),IF($CA49=0,0,FLOOR((CW49-_xlfn.XLOOKUP(_xlfn.AGGREGATE(5,6,$CA$3:$CA2000),$CA$3:$CA$2000,CW$3:CW$2000,1,1))/_xlfn.XLOOKUP($CA49,$CA$3:$CA$2000,$CA$3:$CA$2000,1,1), 1)))</f>
        <v>0</v>
      </c>
      <c r="CZ49" s="1">
        <f t="shared" si="60"/>
        <v>0</v>
      </c>
      <c r="DA49" s="1" cm="1">
        <f t="array" ref="DA49">IFERROR(IF(OR(ISNA($A49),$AK49&lt;100,INDEX(International!O$3:O$2000,_xlfn.XMATCH(100,International!O$3:O$2000,1,1)+$CA49)=""),NA(),INDEX(International!O$3:O$2000,_xlfn.XMATCH(100,International!O$3:O$2000,1,1)+$CA49)), NA())</f>
        <v>155</v>
      </c>
      <c r="DB49" s="1">
        <f t="shared" si="113"/>
        <v>0</v>
      </c>
      <c r="DC49" s="1">
        <f>IF(OR(ISNA($A49),$AK49&lt;100),NA(),IF($CA49=0,0,FLOOR((DA49-_xlfn.XLOOKUP(_xlfn.AGGREGATE(5,6,$CA$3:$CA2000),$CA$3:$CA$2000,DA$3:DA$2000,1,1))/_xlfn.XLOOKUP($CA49,$CA$3:$CA$2000,$CA$3:$CA$2000,1,1), 1)))</f>
        <v>0</v>
      </c>
      <c r="DD49" s="1">
        <f t="shared" si="61"/>
        <v>0</v>
      </c>
      <c r="DE49" s="1" cm="1">
        <f t="array" ref="DE49">IFERROR(IF(OR(ISNA($A49),$AK49&lt;100,INDEX(International!S$3:S$2000,_xlfn.XMATCH(100,International!S$3:S$2000,1,1)+$CA49)=""),NA(),INDEX(International!S$3:S$2000,_xlfn.XMATCH(100,International!S$3:S$2000,1,1)+$CA49)), NA())</f>
        <v>104</v>
      </c>
      <c r="DF49" s="1">
        <f t="shared" si="114"/>
        <v>0</v>
      </c>
      <c r="DG49" s="1">
        <f>IF(OR(ISNA($A49),$AK49&lt;100),NA(),IF($CA49=0,0,FLOOR((DE49-_xlfn.XLOOKUP(_xlfn.AGGREGATE(5,6,$CA$3:$CA2000),$CA$3:$CA$2000,DE$3:DE$2000,1,1))/_xlfn.XLOOKUP($CA49,$CA$3:$CA$2000,$CA$3:$CA$2000,1,1), 1)))</f>
        <v>0</v>
      </c>
      <c r="DH49" s="1">
        <f t="shared" si="62"/>
        <v>0</v>
      </c>
      <c r="DI49" s="1" cm="1">
        <f t="array" ref="DI49">IFERROR(IF(OR(ISNA($A49),$AK49&lt;100,INDEX(International!W$3:W$2000,_xlfn.XMATCH(100,International!W$3:W$2000,1,1)+$CA49)=""),NA(),INDEX(International!W$3:W$2000,_xlfn.XMATCH(100,International!W$3:W$2000,1,1)+$CA49)), NA())</f>
        <v>102</v>
      </c>
      <c r="DJ49" s="1">
        <f t="shared" si="115"/>
        <v>0</v>
      </c>
      <c r="DK49" s="1">
        <f>IF(OR(ISNA($A49),$AK49&lt;100),NA(),IF($CA49=0,0,FLOOR((DI49-_xlfn.XLOOKUP(_xlfn.AGGREGATE(5,6,$CA$3:$CA2000),$CA$3:$CA$2000,DI$3:DI$2000,1,1))/_xlfn.XLOOKUP($CA49,$CA$3:$CA$2000,$CA$3:$CA$2000,1,1), 1)))</f>
        <v>0</v>
      </c>
      <c r="DL49" s="1">
        <f t="shared" si="63"/>
        <v>0</v>
      </c>
      <c r="DM49" s="1" cm="1">
        <f t="array" ref="DM49">IFERROR(IF(OR(ISNA($A49),$AK49&lt;100,INDEX(International!AA$3:AA$2000,_xlfn.XMATCH(100,International!AA$3:AA$2000,1,1)+$CA49)=""),NA(),INDEX(International!AA$3:AA$2000,_xlfn.XMATCH(100,International!AA$3:AA$2000,1,1)+$CA49)), NA())</f>
        <v>115</v>
      </c>
      <c r="DN49" s="1">
        <f t="shared" si="116"/>
        <v>0</v>
      </c>
      <c r="DO49" s="1">
        <f>IF(OR(ISNA($A49),$AK49&lt;100),NA(),IF($CA49=0,0,FLOOR((DM49-_xlfn.XLOOKUP(_xlfn.AGGREGATE(5,6,$CA$3:$CA2000),$CA$3:$CA$2000,DM$3:DM$2000,1,1))/_xlfn.XLOOKUP($CA49,$CA$3:$CA$2000,$CA$3:$CA$2000,1,1), 1)))</f>
        <v>0</v>
      </c>
      <c r="DP49" s="1">
        <f t="shared" si="64"/>
        <v>0</v>
      </c>
      <c r="DQ49" s="1" cm="1">
        <f t="array" ref="DQ49">IFERROR(IF(OR(ISNA($A49),$AK49&lt;100,INDEX(International!AE$3:AE$2000,_xlfn.XMATCH(100,International!AE$3:AE$2000,1,1)+$CA49)=""),NA(),INDEX(International!AE$3:AE$2000,_xlfn.XMATCH(100,International!AE$3:AE$2000,1,1)+$CA49)), NA())</f>
        <v>118</v>
      </c>
      <c r="DR49" s="1">
        <f t="shared" si="117"/>
        <v>0</v>
      </c>
      <c r="DS49" s="1">
        <f>IF(OR(ISNA($A49),$AK49&lt;100),NA(),IF($CA49=0,0,FLOOR((DQ49-_xlfn.XLOOKUP(_xlfn.AGGREGATE(5,6,$CA$3:$CA2000),$CA$3:$CA$2000,DQ$3:DQ$2000,1,1))/_xlfn.XLOOKUP($CA49,$CA$3:$CA$2000,$CA$3:$CA$2000,1,1), 1)))</f>
        <v>0</v>
      </c>
      <c r="DT49" s="1">
        <f t="shared" si="65"/>
        <v>0</v>
      </c>
      <c r="DU49" s="1">
        <f t="shared" si="118"/>
        <v>46</v>
      </c>
      <c r="DV49" s="1" cm="1">
        <f t="array" ref="DV49">IFERROR(IF(ISNA($A49),NA(),INDEX(B$3:B$2000,_xlfn.XMATCH(Configuration!$B$12,B$3:B$2000,1,1)+ROW()-ROW($A$3))-0), NA())</f>
        <v>107</v>
      </c>
      <c r="DW49" s="1" cm="1">
        <f t="array" ref="DW49">IFERROR(IF(ISNA($A49),NA(),INDEX(F$3:F$2000,_xlfn.XMATCH(Configuration!$B$12,F$3:F$2000,1,1)+ROW()-ROW($A$3))-0), NA())</f>
        <v>3016</v>
      </c>
      <c r="DX49" s="1" t="e" cm="1">
        <f t="array" ref="DX49">IFERROR(IF(ISNA($A49),NA(),INDEX(J$3:J$2000,_xlfn.XMATCH(Configuration!$B$12,J$3:J$2000,1,1)+ROW()-ROW($A$3))-0), NA())</f>
        <v>#N/A</v>
      </c>
      <c r="DY49" s="1" cm="1">
        <f t="array" ref="DY49">IFERROR(IF(ISNA($A49),NA(),INDEX(N$3:N$2000,_xlfn.XMATCH(Configuration!$B$12,N$3:N$2000,1,1)+ROW()-ROW($A$3))-0), NA())</f>
        <v>1038</v>
      </c>
      <c r="DZ49" s="1" cm="1">
        <f t="array" ref="DZ49">IFERROR(IF(ISNA($A49),NA(),INDEX(R$3:R$2000,_xlfn.XMATCH(Configuration!$B$12,R$3:R$2000,1,1)+ROW()-ROW($A$3))-0), NA())</f>
        <v>439</v>
      </c>
      <c r="EA49" s="1" cm="1">
        <f t="array" ref="EA49">IFERROR(IF(ISNA($A49),NA(),INDEX(V$3:V$2000,_xlfn.XMATCH(Configuration!$B$12,V$3:V$2000,1,1)+ROW()-ROW($A$3))-0), NA())</f>
        <v>226</v>
      </c>
      <c r="EB49" s="1" cm="1">
        <f t="array" ref="EB49">IFERROR(IF(ISNA($A49),NA(),INDEX(Z$3:Z$2000,_xlfn.XMATCH(Configuration!$B$12,Z$3:Z$2000,1,1)+ROW()-ROW($A$3))-0), NA())</f>
        <v>1384</v>
      </c>
      <c r="EC49" s="1" cm="1">
        <f t="array" ref="EC49">IFERROR(IF(ISNA($A49),NA(),INDEX(AD$3:AD$2000,_xlfn.XMATCH(Configuration!$B$12,AD$3:AD$2000,1,1)+ROW()-ROW($A$3))-0), NA())</f>
        <v>551</v>
      </c>
      <c r="ED49" s="1">
        <f t="shared" si="119"/>
        <v>46</v>
      </c>
      <c r="EE49" s="1" t="e">
        <f t="shared" ca="1" si="66"/>
        <v>#N/A</v>
      </c>
      <c r="EF49" s="1" t="e">
        <f t="shared" ca="1" si="67"/>
        <v>#N/A</v>
      </c>
      <c r="EG49" s="1" t="e">
        <f t="shared" ca="1" si="68"/>
        <v>#N/A</v>
      </c>
      <c r="EH49" s="1">
        <f t="shared" ca="1" si="69"/>
        <v>289630</v>
      </c>
      <c r="EI49" s="1">
        <f t="shared" ca="1" si="70"/>
        <v>58812</v>
      </c>
      <c r="EJ49" s="1">
        <f t="shared" ca="1" si="71"/>
        <v>20318</v>
      </c>
      <c r="EK49" s="1">
        <f t="shared" ca="1" si="72"/>
        <v>9510</v>
      </c>
      <c r="EL49" s="1" cm="1">
        <f t="array" aca="1" ref="EL49" ca="1">IFERROR(IF(ISNA($ED49),NA(),IF(FLOOR((2^(($ED49+LOOKUP(2, 1/(ISNA(EP$3:EP$2000)+ISBLANK(EP$3:EP$300)-1),EP$3:EP$2000)*LOG(100)/LOG(2))/LOOKUP(2, 1/(ISNA(EP$3:EP$2000)+ISBLANK(EP$3:EP$300)-1),EP$3:EP$2000))),2)&gt;_xlfn.AGGREGATE(4,6,$EN$3:$GC$2000)+2000,NA(),FLOOR((2^(($ED49+LOOKUP(2, 1/(ISNA(EP$3:EP$2000)+ISBLANK(EP$3:EP$300)-1),EP$3:EP$2000)*LOG(100)/LOG(2))/LOOKUP(2, 1/(ISNA(EP$3:EP$2000)+ISBLANK(EP$3:EP$300)-1),EP$3:EP$2000))),2))),NA())</f>
        <v>1202</v>
      </c>
      <c r="EM49" s="1" cm="1">
        <f t="array" ref="EM49">IF(ISNA($ED49),NA(),FLOOR(EN$3+(LOOKUP(2, 1/(ISNA(EN$3:EN$2000)+ISBLANK(EN$3:EN$300)-1),EN$3:EN$2000)-EN$3)/LOOKUP(2, 1/(ISNA(EN$3:EN$2000)+ISBLANK(EN$3:EN$300)-1),ED$3:ED$2000)*ED49, 1))</f>
        <v>4213</v>
      </c>
      <c r="EN49" s="1" cm="1">
        <f t="array" ref="EN49">IFERROR(IF(ISNA($A49),NA(),INDEX(AK$3:AK$2000,_xlfn.XMATCH(100,AK$3:AK$2000,1,1)+ROW()-ROW($A$3))-0), NA())</f>
        <v>6696</v>
      </c>
      <c r="EO49" s="1" cm="1">
        <f t="array" aca="1" ref="EO49" ca="1">IFERROR(IF(ISNA($A49),NA(),INDEX(BD$3:BD$2000,_xlfn.XMATCH(100,AK$3:AK$2000,1,1)+ROW()-ROW($A$3))-0), NA())</f>
        <v>18.285714285714285</v>
      </c>
      <c r="EP49" s="1">
        <f t="shared" si="73"/>
        <v>7.584216596795935</v>
      </c>
      <c r="EQ49" s="1">
        <f t="shared" si="74"/>
        <v>143</v>
      </c>
      <c r="ER49" s="1">
        <f t="shared" si="75"/>
        <v>220.6681745438519</v>
      </c>
      <c r="ES49" s="1" cm="1">
        <f t="array" ref="ES49">IFERROR(IF(OR(ISNA($A49),INDEX(International!C$3:C$2000,_xlfn.XMATCH(100,International!C$3:C$2000,1,1)+ROW()-ROW($A$3))=""),NA(),INDEX(International!C$3:C$2000,_xlfn.XMATCH(100,International!C$3:C$2000,1,1)+ROW()-ROW($A$3))), NA())</f>
        <v>40956</v>
      </c>
      <c r="ET49" s="1" cm="1">
        <f t="array" aca="1" ref="ET49" ca="1">IFERROR(IF(ISNA($A49),NA(),INDEX(International!E$3:E$2000,_xlfn.XMATCH(100,International!C$3:C$2000,1,1)+ROW()-ROW($A$3))-0), NA())</f>
        <v>1405.2857142857142</v>
      </c>
      <c r="EU49" s="1">
        <f t="shared" si="76"/>
        <v>5.3008026851967207</v>
      </c>
      <c r="EV49" s="1">
        <f t="shared" si="77"/>
        <v>887</v>
      </c>
      <c r="EW49" s="1">
        <f t="shared" si="78"/>
        <v>28.828333506511743</v>
      </c>
      <c r="EX49" s="1" cm="1">
        <f t="array" ref="EX49">IFERROR(IF(OR(ISNA($A49),INDEX(International!G$3:G$2000,_xlfn.XMATCH(100,International!G$3:G$2000,1,1)+ROW()-ROW($A$3))=""),NA(),INDEX(International!G$3:G$2000,_xlfn.XMATCH(100,International!G$3:G$2000,1,1)+ROW()-ROW($A$3))-0), NA())</f>
        <v>8445</v>
      </c>
      <c r="EY49" s="1" cm="1">
        <f t="array" aca="1" ref="EY49" ca="1">IFERROR(IF(ISNA($A49),NA(),INDEX(International!I$3:I$2000,_xlfn.XMATCH(100,International!G$3:G$2000,1,1)+ROW()-ROW($A$3))-0), NA())</f>
        <v>171.85714285714286</v>
      </c>
      <c r="EZ49" s="1">
        <f t="shared" si="79"/>
        <v>7.1874713423006629</v>
      </c>
      <c r="FA49" s="1">
        <f t="shared" si="80"/>
        <v>177</v>
      </c>
      <c r="FB49" s="1">
        <f t="shared" si="81"/>
        <v>24.560851349372683</v>
      </c>
      <c r="FC49" s="1" cm="1">
        <f t="array" ref="FC49">IFERROR(IF(OR(ISNA($A49),INDEX(International!K$3:K$2000,_xlfn.XMATCH(100,International!K$3:K$2000,1,1)+ROW()-ROW($A$3))=""),NA(),INDEX(International!K$3:K$2000,_xlfn.XMATCH(100,International!K$3:K$2000,1,1)+ROW()-ROW($A$3))), NA())</f>
        <v>132473</v>
      </c>
      <c r="FD49" s="1" cm="1">
        <f t="array" aca="1" ref="FD49" ca="1">IFERROR(IF(ISNA($A49),NA(),INDEX(International!M$3:M$2000,_xlfn.XMATCH(100,International!K$3:K$2000,1,1)+ROW()-ROW($A$3))-0), NA())</f>
        <v>7203.5714285714284</v>
      </c>
      <c r="FE49" s="1">
        <f t="shared" si="82"/>
        <v>4.4352385898464668</v>
      </c>
      <c r="FF49" s="1">
        <f t="shared" si="83"/>
        <v>2877</v>
      </c>
      <c r="FG49" s="1">
        <f t="shared" si="84"/>
        <v>28.204023779224183</v>
      </c>
      <c r="FH49" s="1" cm="1">
        <f t="array" ref="FH49">IFERROR(IF(OR(ISNA($A49),INDEX(International!O$3:O$2000,_xlfn.XMATCH(100,International!O$3:O$2000,1,1)+ROW()-ROW($A$3))=""),NA(),INDEX(International!O$3:O$2000,_xlfn.XMATCH(100,International!O$3:O$2000,1,1)+ROW()-ROW($A$3))-0), NA())</f>
        <v>143626</v>
      </c>
      <c r="FI49" s="1" cm="1">
        <f t="array" aca="1" ref="FI49" ca="1">IFERROR(IF(ISNA($A49),NA(),INDEX(International!Q$3:Q$2000,_xlfn.XMATCH(100,International!O$3:O$2000,1,1)+ROW()-ROW($A$3))-0), NA())</f>
        <v>4054.8571428571427</v>
      </c>
      <c r="FJ49" s="1">
        <f t="shared" si="85"/>
        <v>4.3859225826191999</v>
      </c>
      <c r="FK49" s="1">
        <f t="shared" si="86"/>
        <v>3118</v>
      </c>
      <c r="FL49" s="1">
        <f t="shared" si="87"/>
        <v>23.332480438905939</v>
      </c>
      <c r="FM49" s="1" cm="1">
        <f t="array" ref="FM49">IFERROR(IF(OR(ISNA($A49),INDEX(International!S$3:S$2000,_xlfn.XMATCH(100,International!S$3:S$2000,1,1)+ROW()-ROW($A$3))=""),NA(),INDEX(International!S$3:S$2000,_xlfn.XMATCH(100,International!S$3:S$2000,1,1)+ROW()-ROW($A$3))-0), NA())</f>
        <v>10284</v>
      </c>
      <c r="FN49" s="1" cm="1">
        <f t="array" aca="1" ref="FN49" ca="1">IFERROR(IF(ISNA($A49),NA(),INDEX(International!U$3:U$2000,_xlfn.XMATCH(100,International!S$3:S$2000,1,1)+ROW()-ROW($A$3))-0), NA())</f>
        <v>89</v>
      </c>
      <c r="FO49" s="1">
        <f t="shared" si="88"/>
        <v>6.88184119011229</v>
      </c>
      <c r="FP49" s="1">
        <f t="shared" si="89"/>
        <v>221</v>
      </c>
      <c r="FQ49" s="1">
        <f t="shared" si="90"/>
        <v>151.3196640507303</v>
      </c>
      <c r="FR49" s="1" cm="1">
        <f t="array" ref="FR49">IFERROR(IF(OR(ISNA($A49),INDEX(International!W$3:W$2000,_xlfn.XMATCH(100,International!W$3:W$2000,1,1)+ROW()-ROW($A$3))=""),NA(),INDEX(International!W$3:W$2000,_xlfn.XMATCH(100,International!W$3:W$2000,1,1)+ROW()-ROW($A$3))-0), NA())</f>
        <v>3699</v>
      </c>
      <c r="FS49" s="1" cm="1">
        <f t="array" aca="1" ref="FS49" ca="1">IFERROR(IF(ISNA($A49),NA(),INDEX(International!Y$3:Y$2000,_xlfn.XMATCH(100,International!W$3:W$2000,1,1)+ROW()-ROW($A$3))-0), NA())</f>
        <v>296.57142857142856</v>
      </c>
      <c r="FT49" s="1">
        <f t="shared" si="91"/>
        <v>8.8307621752251073</v>
      </c>
      <c r="FU49" s="1">
        <f t="shared" si="92"/>
        <v>78</v>
      </c>
      <c r="FV49" s="1">
        <f t="shared" si="93"/>
        <v>5.3818983483748406</v>
      </c>
      <c r="FW49" s="1" cm="1">
        <f t="array" ref="FW49">IFERROR(IF(OR(ISNA($A49),INDEX(International!AA$3:AA$2000,_xlfn.XMATCH(100,International!AA$3:AA$2000,1,1)+ROW()-ROW($A$3))=""),NA(),INDEX(International!AA$3:AA$2000,_xlfn.XMATCH(100,International!AA$3:AA$2000,1,1)+ROW()-ROW($A$3))-0), NA())</f>
        <v>124743</v>
      </c>
      <c r="FX49" s="1" cm="1">
        <f t="array" aca="1" ref="FX49" ca="1">IFERROR(IF(ISNA($A49),NA(),INDEX(International!AC$3:AC$2000,_xlfn.XMATCH(100,International!AA$3:AA$2000,1,1)+ROW()-ROW($A$3))-0), NA())</f>
        <v>5160.2857142857147</v>
      </c>
      <c r="FY49" s="1">
        <f t="shared" si="94"/>
        <v>4.4726445134220478</v>
      </c>
      <c r="FZ49" s="1">
        <f t="shared" si="95"/>
        <v>2709</v>
      </c>
      <c r="GA49" s="1">
        <f t="shared" si="96"/>
        <v>18.142506772276082</v>
      </c>
      <c r="GB49" s="1" cm="1">
        <f t="array" ref="GB49">IFERROR(IF(OR(ISNA($A49),INDEX(International!AE$3:AE$2000,_xlfn.XMATCH(100,International!AE$3:AE$2000,1,1)+ROW()-ROW($A$3))=""),NA(),INDEX(International!AE$3:AE$2000,_xlfn.XMATCH(100,International!AE$3:AE$2000,1,1)+ROW()-ROW($A$3))-0), NA())</f>
        <v>732590</v>
      </c>
      <c r="GC49" s="1" cm="1">
        <f t="array" aca="1" ref="GC49" ca="1">IFERROR(IF(ISNA($A49),NA(),INDEX(International!AG$3:AG$2000,_xlfn.XMATCH(100,International!AE$3:AE$2000,1,1)+ROW()-ROW($A$3))-0), NA())</f>
        <v>29402</v>
      </c>
      <c r="GD49" s="1">
        <f t="shared" si="97"/>
        <v>3.5828920755808675</v>
      </c>
      <c r="GE49" s="1">
        <f t="shared" si="98"/>
        <v>15923</v>
      </c>
      <c r="GF49" s="1">
        <f t="shared" si="99"/>
        <v>15.261744221759427</v>
      </c>
    </row>
    <row r="50" spans="1:188" x14ac:dyDescent="0.2">
      <c r="A50" s="4">
        <f>IF(OR(Daily!$A50="",Daily!$B50="*"),NA(),Daily!A50)</f>
        <v>43901</v>
      </c>
      <c r="B50" s="1">
        <f>IF(_xlfn.IFNA($A50,"")="","",Daily!C50+IF(ROW()&gt;ROW($A$3),B49,0))</f>
        <v>0</v>
      </c>
      <c r="C50" s="1">
        <f>IF(_xlfn.IFNA($A50,"")="","",Daily!D50+IF(ROW()&gt;ROW($A$3),C49,0))</f>
        <v>0</v>
      </c>
      <c r="D50" s="1">
        <f>IF(_xlfn.IFNA($A50,"")="","",Daily!E50+IF(ROW()&gt;ROW($A$3),D49,0))</f>
        <v>0</v>
      </c>
      <c r="E50" s="1">
        <f t="shared" si="22"/>
        <v>0</v>
      </c>
      <c r="F50" s="1">
        <f>IF(_xlfn.IFNA($A50,"")="","",Daily!F50+IF(ROW()&gt;ROW($A$3),F49,0))</f>
        <v>65</v>
      </c>
      <c r="G50" s="1">
        <f>IF(_xlfn.IFNA($A50,"")="","",Daily!G50+IF(ROW()&gt;ROW($A$3),G49,0))</f>
        <v>4</v>
      </c>
      <c r="H50" s="1">
        <f>IF(_xlfn.IFNA($A50,"")="","",Daily!H50+IF(ROW()&gt;ROW($A$3),H49,0))</f>
        <v>2</v>
      </c>
      <c r="I50" s="1">
        <f t="shared" si="23"/>
        <v>59</v>
      </c>
      <c r="J50" s="1">
        <f>IF(_xlfn.IFNA($A50,"")="","",Daily!I50+IF(ROW()&gt;ROW($A$3),J49,0))</f>
        <v>1</v>
      </c>
      <c r="K50" s="1">
        <f>IF(_xlfn.IFNA($A50,"")="","",Daily!J50+IF(ROW()&gt;ROW($A$3),K49,0))</f>
        <v>0</v>
      </c>
      <c r="L50" s="1">
        <f>IF(_xlfn.IFNA($A50,"")="","",Daily!K50+IF(ROW()&gt;ROW($A$3),L49,0))</f>
        <v>0</v>
      </c>
      <c r="M50" s="1">
        <f t="shared" si="24"/>
        <v>1</v>
      </c>
      <c r="N50" s="1">
        <f>IF(_xlfn.IFNA($A50,"")="","",Daily!L50+IF(ROW()&gt;ROW($A$3),N49,0))</f>
        <v>20</v>
      </c>
      <c r="O50" s="1">
        <f>IF(_xlfn.IFNA($A50,"")="","",Daily!M50+IF(ROW()&gt;ROW($A$3),O49,0))</f>
        <v>8</v>
      </c>
      <c r="P50" s="1">
        <f>IF(_xlfn.IFNA($A50,"")="","",Daily!N50+IF(ROW()&gt;ROW($A$3),P49,0))</f>
        <v>0</v>
      </c>
      <c r="Q50" s="1">
        <f t="shared" si="25"/>
        <v>12</v>
      </c>
      <c r="R50" s="1">
        <f>IF(_xlfn.IFNA($A50,"")="","",Daily!O50+IF(ROW()&gt;ROW($A$3),R49,0))</f>
        <v>9</v>
      </c>
      <c r="S50" s="1">
        <f>IF(_xlfn.IFNA($A50,"")="","",Daily!P50+IF(ROW()&gt;ROW($A$3),S49,0))</f>
        <v>3</v>
      </c>
      <c r="T50" s="1">
        <f>IF(_xlfn.IFNA($A50,"")="","",Daily!Q50+IF(ROW()&gt;ROW($A$3),T49,0))</f>
        <v>0</v>
      </c>
      <c r="U50" s="1">
        <f t="shared" si="26"/>
        <v>6</v>
      </c>
      <c r="V50" s="1">
        <f>IF(_xlfn.IFNA($A50,"")="","",Daily!R50+IF(ROW()&gt;ROW($A$3),V49,0))</f>
        <v>3</v>
      </c>
      <c r="W50" s="1">
        <f>IF(_xlfn.IFNA($A50,"")="","",Daily!S50+IF(ROW()&gt;ROW($A$3),W49,0))</f>
        <v>0</v>
      </c>
      <c r="X50" s="1">
        <f>IF(_xlfn.IFNA($A50,"")="","",Daily!T50+IF(ROW()&gt;ROW($A$3),X49,0))</f>
        <v>0</v>
      </c>
      <c r="Y50" s="1">
        <f t="shared" si="27"/>
        <v>3</v>
      </c>
      <c r="Z50" s="1">
        <f>IF(_xlfn.IFNA($A50,"")="","",Daily!U50+IF(ROW()&gt;ROW($A$3),Z49,0))</f>
        <v>21</v>
      </c>
      <c r="AA50" s="1">
        <f>IF(_xlfn.IFNA($A50,"")="","",Daily!V50+IF(ROW()&gt;ROW($A$3),AA49,0))</f>
        <v>7</v>
      </c>
      <c r="AB50" s="1">
        <f>IF(_xlfn.IFNA($A50,"")="","",Daily!W50+IF(ROW()&gt;ROW($A$3),AB49,0))</f>
        <v>0</v>
      </c>
      <c r="AC50" s="1">
        <f t="shared" si="28"/>
        <v>14</v>
      </c>
      <c r="AD50" s="1">
        <f>IF(_xlfn.IFNA($A50,"")="","",Daily!X50+IF(ROW()&gt;ROW($A$3),AD49,0))</f>
        <v>9</v>
      </c>
      <c r="AE50" s="1">
        <f>IF(_xlfn.IFNA($A50,"")="","",Daily!Y50+IF(ROW()&gt;ROW($A$3),AE49,0))</f>
        <v>0</v>
      </c>
      <c r="AF50" s="1">
        <f>IF(_xlfn.IFNA($A50,"")="","",Daily!Z50+IF(ROW()&gt;ROW($A$3),AF49,0))</f>
        <v>1</v>
      </c>
      <c r="AG50" s="1">
        <f t="shared" si="29"/>
        <v>8</v>
      </c>
      <c r="AH50" s="1">
        <f>IF(_xlfn.IFNA($A50,"")="","",Daily!C50+Daily!F50+Daily!I50+Daily!O50+Daily!L50+Daily!R50+Daily!X50+Daily!U50)</f>
        <v>15</v>
      </c>
      <c r="AI50" s="1">
        <f>IF(_xlfn.IFNA($A50,"")="","",Daily!D50+Daily!G50+Daily!J50+Daily!P50+Daily!M50+Daily!S50+Daily!Y50+Daily!V50+Daily!AA50)</f>
        <v>0</v>
      </c>
      <c r="AJ50" s="1">
        <f>IF(_xlfn.IFNA($A50,"")="","",Daily!E50+Daily!H50+Daily!K50+Daily!Q50+Daily!N50+Daily!T50+Daily!Z50+Daily!W50)</f>
        <v>0</v>
      </c>
      <c r="AK50" s="1">
        <f t="shared" si="30"/>
        <v>128</v>
      </c>
      <c r="AL50" s="1">
        <f t="shared" si="31"/>
        <v>22</v>
      </c>
      <c r="AM50" s="1">
        <f t="shared" si="32"/>
        <v>3</v>
      </c>
      <c r="AN50" s="7">
        <f t="shared" si="33"/>
        <v>0.75</v>
      </c>
      <c r="AO50" s="1">
        <f t="shared" si="34"/>
        <v>103</v>
      </c>
      <c r="AP50" s="1">
        <f t="shared" si="35"/>
        <v>63</v>
      </c>
      <c r="AQ50" s="1">
        <f t="shared" si="36"/>
        <v>18</v>
      </c>
      <c r="AR50" s="1">
        <f t="shared" si="37"/>
        <v>1</v>
      </c>
      <c r="AS50" s="1">
        <f t="shared" si="38"/>
        <v>44</v>
      </c>
      <c r="AT50" s="10">
        <f t="shared" si="39"/>
        <v>0.12</v>
      </c>
      <c r="AU50" s="10">
        <f t="shared" si="40"/>
        <v>0.88</v>
      </c>
      <c r="AV50" s="10">
        <f t="shared" si="41"/>
        <v>0</v>
      </c>
      <c r="AW50" s="10">
        <f t="shared" si="42"/>
        <v>0.5078125</v>
      </c>
      <c r="AX50" s="10">
        <f t="shared" si="43"/>
        <v>7.8125E-3</v>
      </c>
      <c r="AY50" s="10">
        <f t="shared" si="44"/>
        <v>0.15625</v>
      </c>
      <c r="AZ50" s="10">
        <f t="shared" si="45"/>
        <v>7.03125E-2</v>
      </c>
      <c r="BA50" s="10">
        <f t="shared" si="46"/>
        <v>2.34375E-2</v>
      </c>
      <c r="BB50" s="10">
        <f t="shared" si="47"/>
        <v>0.1640625</v>
      </c>
      <c r="BC50" s="10">
        <f t="shared" si="48"/>
        <v>7.03125E-2</v>
      </c>
      <c r="BD50" s="8">
        <f t="shared" ca="1" si="49"/>
        <v>10.857142857142858</v>
      </c>
      <c r="BE50" s="9">
        <f t="shared" ca="1" si="50"/>
        <v>76</v>
      </c>
      <c r="BF50" s="10">
        <f t="shared" si="51"/>
        <v>0.13274336283185842</v>
      </c>
      <c r="BG50" s="10">
        <f t="shared" si="52"/>
        <v>-0.25</v>
      </c>
      <c r="BH50" s="1">
        <f t="shared" si="53"/>
        <v>4</v>
      </c>
      <c r="BI50" s="1">
        <f t="shared" si="54"/>
        <v>5</v>
      </c>
      <c r="BJ50" s="8">
        <f>IF(_xlfn.IFNA($A50,"")="","",AK50/(Configuration!$B$1/1000000))</f>
        <v>5.0464629420090441</v>
      </c>
      <c r="BK50" s="1">
        <f>IF(OR(_xlfn.IFNA($A50,"")="", ROW()&lt;=ROW($A$3),MAX(International!$C$3:$C$2000)&lt;$AK50),"",$A50-_xlfn.XLOOKUP($AK50,International!$C$3:$C$2000,International!$A$3:$A$2000,NA(),1,1))</f>
        <v>4</v>
      </c>
      <c r="BL50" s="1">
        <f>IF(OR(_xlfn.IFNA($A50,"")="", ROW()&lt;=ROW($A$3),MAX(International!$D$3:$D$2000)&lt;$BJ50),"",$A50-_xlfn.XLOOKUP($BJ50,International!$D$3:$D$2000,International!$A$3:$A$2000,NA(),1,1))</f>
        <v>5</v>
      </c>
      <c r="BM50" s="1">
        <f>IF(OR(_xlfn.IFNA($A50,"")="", ROW()&lt;=ROW($A$3),MAX(International!$G$3:$G$2000)&lt;$AK50),"",$A50-_xlfn.XLOOKUP($AK50,International!$G$3:$G$2000,International!$A$3:$A$2000,NA(),1,1))</f>
        <v>1</v>
      </c>
      <c r="BN50" s="1">
        <f>IF(OR(_xlfn.IFNA($A50,"")="", ROW()&lt;=ROW($A$3),MAX(International!$H$3:$H$2000)&lt;$BJ50),"",$A50-_xlfn.XLOOKUP($BJ50,International!$H$3:$H$2000,International!$A$3:$A$2000,NA(),1,1))</f>
        <v>3</v>
      </c>
      <c r="BO50" s="1">
        <f>IF(OR(_xlfn.IFNA($A50,"")="", ROW()&lt;=ROW($A$3),MAX(International!$K$3:$K$2000)&lt;$AK50),"",$A50-_xlfn.XLOOKUP($AK50,International!$K$3:$K$2000,International!$A$3:$A$2000,NA(),1,1))</f>
        <v>10</v>
      </c>
      <c r="BP50" s="1">
        <f>IF(OR(_xlfn.IFNA($A50,"")="", ROW()&lt;=ROW($A$3),MAX(International!$L$3:$L$2000)&lt;$BJ50),"",$A50-_xlfn.XLOOKUP($BJ50,International!$L$3:$L$2000,International!$A$3:$A$2000,NA(),1,1))</f>
        <v>6</v>
      </c>
      <c r="BQ50" s="1">
        <f>IF(OR(_xlfn.IFNA($A50,"")="", ROW()&lt;=ROW($A$3),MAX(International!$O$3:$O$2000)&lt;$AK50),"",$A50-_xlfn.XLOOKUP($AK50,International!$O$3:$O$2000,International!$A$3:$A$2000,NA(),1,1))</f>
        <v>17</v>
      </c>
      <c r="BR50" s="1">
        <f>IF(OR(_xlfn.IFNA($A50,"")="", ROW()&lt;=ROW($A$3),MAX(International!$P$3:$P$2000)&lt;$BJ50),"",$A50-_xlfn.XLOOKUP($BJ50,International!$P$3:$P$2000,International!$A$3:$A$2000,NA(),1,1))</f>
        <v>15</v>
      </c>
      <c r="BS50" s="1">
        <f>IF(OR(_xlfn.IFNA($A50,"")="", ROW()&lt;=ROW($A$3),MAX(International!$S$3:$S$2000)&lt;$AK50),"",$A50-_xlfn.XLOOKUP($AK50,International!$S$3:$S$2000,International!$A$3:$A$2000,NA(),1,1))</f>
        <v>19</v>
      </c>
      <c r="BT50" s="1">
        <f>IF(OR(_xlfn.IFNA($A50,"")="", ROW()&lt;=ROW($A$3),MAX(International!$T$3:$T$2000)&lt;$BJ50),"",$A50-_xlfn.XLOOKUP($BJ50,International!$T$3:$T$2000,International!$A$3:$A$2000,NA(),1,1))</f>
        <v>18</v>
      </c>
      <c r="BU50" s="1">
        <f>IF(OR(_xlfn.IFNA($A50,"")="", ROW()&lt;=ROW($A$3),MAX(International!$W$3:$W$2000)&lt;$AK50),"",$A50-_xlfn.XLOOKUP($AK50,International!$W$3:$W$2000,International!$A$3:$A$2000,NA(),1,1))</f>
        <v>5</v>
      </c>
      <c r="BV50" s="1">
        <f>IF(OR(_xlfn.IFNA($A50,"")="", ROW()&lt;=ROW($A$3),MAX(International!$X$3:$X$2000)&lt;$BJ50),"",$A50-_xlfn.XLOOKUP($BJ50,International!$X$3:$X$2000,International!$A$3:$A$2000,NA(),1,1))</f>
        <v>33</v>
      </c>
      <c r="BW50" s="1">
        <f>IF(OR(_xlfn.IFNA($A50,"")="", ROW()&lt;=ROW($A$3),MAX(International!$AA$3:$AA$2000)&lt;$AK50),"",$A50-_xlfn.XLOOKUP($AK50,International!$AA$3:$AA$2000,International!$A$3:$A$2000,NA(),1,1))</f>
        <v>5</v>
      </c>
      <c r="BX50" s="1">
        <f>IF(OR(_xlfn.IFNA($A50,"")="", ROW()&lt;=ROW($A$3),MAX(International!$AB$3:$AB$2000)&lt;$BJ50),"",$A50-_xlfn.XLOOKUP($BJ50,International!$AB$3:$AB$2000,International!$A$3:$A$2000,NA(),1,1))</f>
        <v>2</v>
      </c>
      <c r="BY50" s="1">
        <f>IF(OR(_xlfn.IFNA($A50,"")="", ROW()&lt;=ROW($A$3),MAX(International!$AE$3:$AE$2000)&lt;$AK50),"",$A50-_xlfn.XLOOKUP($AK50,International!$AE$3:$AE$2000,International!$A$3:$A$2000,NA(),1,1))</f>
        <v>7</v>
      </c>
      <c r="BZ50" s="1">
        <f>IF(OR(_xlfn.IFNA($A50,"")="", ROW()&lt;=ROW($A$3),MAX(International!$AF$3:$AF$2000)&lt;$BJ50),"",$A50-_xlfn.XLOOKUP($BJ50,International!$AF$3:$AF$2000,International!$A$3:$A$2000,NA(),1,1))</f>
        <v>-1</v>
      </c>
      <c r="CA50" s="1">
        <f t="shared" si="120"/>
        <v>1</v>
      </c>
      <c r="CB50" s="1">
        <f t="shared" si="100"/>
        <v>200</v>
      </c>
      <c r="CC50" s="1">
        <f t="shared" si="101"/>
        <v>140</v>
      </c>
      <c r="CD50" s="1">
        <f t="shared" si="102"/>
        <v>124</v>
      </c>
      <c r="CE50" s="1">
        <f t="shared" si="103"/>
        <v>118</v>
      </c>
      <c r="CF50" s="1">
        <f t="shared" si="104"/>
        <v>114</v>
      </c>
      <c r="CG50" s="1">
        <f t="shared" si="105"/>
        <v>112</v>
      </c>
      <c r="CH50" s="1">
        <f t="shared" si="106"/>
        <v>110</v>
      </c>
      <c r="CI50" s="1">
        <f t="shared" si="107"/>
        <v>104</v>
      </c>
      <c r="CJ50" s="1">
        <f t="shared" si="108"/>
        <v>202</v>
      </c>
      <c r="CK50" s="1">
        <f t="shared" si="56"/>
        <v>128</v>
      </c>
      <c r="CL50" s="1">
        <f t="shared" si="109"/>
        <v>2.807854499471603</v>
      </c>
      <c r="CM50" s="1">
        <f>IF(OR(ISNA($A50),$AK50&lt;100),NA(),IF($CA50=0,0,FLOOR((CK50-_xlfn.XLOOKUP(_xlfn.AGGREGATE(5,6,$CA$3:$CA2001),$CA$3:$CA$2000,CK$3:CK$2000,1,1))/_xlfn.XLOOKUP($CA50,$CA$3:$CA$2000,$CA$3:$CA$2000,1,1), 1)))</f>
        <v>15</v>
      </c>
      <c r="CN50" s="1">
        <f t="shared" si="57"/>
        <v>5.5610845840456893</v>
      </c>
      <c r="CO50" s="1" cm="1">
        <f t="array" ref="CO50">IFERROR(IF(OR(ISNA($A50),$AK50&lt;100,INDEX(International!C$3:C$2000,_xlfn.XMATCH(100,International!C$3:C$2000,1,1)+$CA50)=""),NA(),INDEX(International!C$3:C$2000,_xlfn.XMATCH(100,International!C$3:C$2000,1,1)+$CA50)), NA())</f>
        <v>169</v>
      </c>
      <c r="CP50" s="1">
        <f t="shared" si="110"/>
        <v>1.3209633979055704</v>
      </c>
      <c r="CQ50" s="1">
        <f>IF(OR(ISNA($A50),$AK50&lt;100),NA(),IF($CA50=0,0,FLOOR((CO50-_xlfn.XLOOKUP(_xlfn.AGGREGATE(5,6,$CA$3:$CA2001),$CA$3:$CA$2000,CO$3:CO$2000,1,1))/_xlfn.XLOOKUP($CA50,$CA$3:$CA$2000,$CA$3:$CA$2000,1,1), 1)))</f>
        <v>60</v>
      </c>
      <c r="CR50" s="1">
        <f t="shared" si="58"/>
        <v>0</v>
      </c>
      <c r="CS50" s="1" cm="1">
        <f t="array" ref="CS50">IFERROR(IF(OR(ISNA($A50),$AK50&lt;100,INDEX(International!G$3:G$2000,_xlfn.XMATCH(100,International!G$3:G$2000,1,1)+$CA50)=""),NA(),INDEX(International!G$3:G$2000,_xlfn.XMATCH(100,International!G$3:G$2000,1,1)+$CA50)), NA())</f>
        <v>442</v>
      </c>
      <c r="CT50" s="1">
        <f t="shared" si="111"/>
        <v>0.46640782315672163</v>
      </c>
      <c r="CU50" s="1">
        <f>IF(OR(ISNA($A50),$AK50&lt;100),NA(),IF($CA50=0,0,FLOOR((CS50-_xlfn.XLOOKUP(_xlfn.AGGREGATE(5,6,$CA$3:$CA2001),$CA$3:$CA$2000,CS$3:CS$2000,1,1))/_xlfn.XLOOKUP($CA50,$CA$3:$CA$2000,$CA$3:$CA$2000,1,1), 1)))</f>
        <v>180</v>
      </c>
      <c r="CV50" s="1">
        <f t="shared" si="59"/>
        <v>0</v>
      </c>
      <c r="CW50" s="1" cm="1">
        <f t="array" ref="CW50">IFERROR(IF(OR(ISNA($A50),$AK50&lt;100,INDEX(International!K$3:K$2000,_xlfn.XMATCH(100,International!K$3:K$2000,1,1)+$CA50)=""),NA(),INDEX(International!K$3:K$2000,_xlfn.XMATCH(100,International!K$3:K$2000,1,1)+$CA50)), NA())</f>
        <v>130</v>
      </c>
      <c r="CX50" s="1">
        <f t="shared" si="112"/>
        <v>2.6419267958111399</v>
      </c>
      <c r="CY50" s="1">
        <f>IF(OR(ISNA($A50),$AK50&lt;100),NA(),IF($CA50=0,0,FLOOR((CW50-_xlfn.XLOOKUP(_xlfn.AGGREGATE(5,6,$CA$3:$CA2001),$CA$3:$CA$2000,CW$3:CW$2000,1,1))/_xlfn.XLOOKUP($CA50,$CA$3:$CA$2000,$CA$3:$CA$2000,1,1), 1)))</f>
        <v>30</v>
      </c>
      <c r="CZ50" s="1">
        <f t="shared" si="60"/>
        <v>0</v>
      </c>
      <c r="DA50" s="1" cm="1">
        <f t="array" ref="DA50">IFERROR(IF(OR(ISNA($A50),$AK50&lt;100,INDEX(International!O$3:O$2000,_xlfn.XMATCH(100,International!O$3:O$2000,1,1)+$CA50)=""),NA(),INDEX(International!O$3:O$2000,_xlfn.XMATCH(100,International!O$3:O$2000,1,1)+$CA50)), NA())</f>
        <v>229</v>
      </c>
      <c r="DB50" s="1">
        <f t="shared" si="113"/>
        <v>0.83657674253379721</v>
      </c>
      <c r="DC50" s="1">
        <f>IF(OR(ISNA($A50),$AK50&lt;100),NA(),IF($CA50=0,0,FLOOR((DA50-_xlfn.XLOOKUP(_xlfn.AGGREGATE(5,6,$CA$3:$CA2001),$CA$3:$CA$2000,DA$3:DA$2000,1,1))/_xlfn.XLOOKUP($CA50,$CA$3:$CA$2000,$CA$3:$CA$2000,1,1), 1)))</f>
        <v>74</v>
      </c>
      <c r="DD50" s="1">
        <f t="shared" si="61"/>
        <v>1.775948526097721</v>
      </c>
      <c r="DE50" s="1" cm="1">
        <f t="array" ref="DE50">IFERROR(IF(OR(ISNA($A50),$AK50&lt;100,INDEX(International!S$3:S$2000,_xlfn.XMATCH(100,International!S$3:S$2000,1,1)+$CA50)=""),NA(),INDEX(International!S$3:S$2000,_xlfn.XMATCH(100,International!S$3:S$2000,1,1)+$CA50)), NA())</f>
        <v>204</v>
      </c>
      <c r="DF50" s="1">
        <f t="shared" si="114"/>
        <v>0.972224373892845</v>
      </c>
      <c r="DG50" s="1">
        <f>IF(OR(ISNA($A50),$AK50&lt;100),NA(),IF($CA50=0,0,FLOOR((DE50-_xlfn.XLOOKUP(_xlfn.AGGREGATE(5,6,$CA$3:$CA2001),$CA$3:$CA$2000,DE$3:DE$2000,1,1))/_xlfn.XLOOKUP($CA50,$CA$3:$CA$2000,$CA$3:$CA$2000,1,1), 1)))</f>
        <v>100</v>
      </c>
      <c r="DH50" s="1">
        <f t="shared" si="62"/>
        <v>0</v>
      </c>
      <c r="DI50" s="1" cm="1">
        <f t="array" ref="DI50">IFERROR(IF(OR(ISNA($A50),$AK50&lt;100,INDEX(International!W$3:W$2000,_xlfn.XMATCH(100,International!W$3:W$2000,1,1)+$CA50)=""),NA(),INDEX(International!W$3:W$2000,_xlfn.XMATCH(100,International!W$3:W$2000,1,1)+$CA50)), NA())</f>
        <v>106</v>
      </c>
      <c r="DJ50" s="1">
        <f t="shared" si="115"/>
        <v>11.895661045941877</v>
      </c>
      <c r="DK50" s="1">
        <f>IF(OR(ISNA($A50),$AK50&lt;100),NA(),IF($CA50=0,0,FLOOR((DI50-_xlfn.XLOOKUP(_xlfn.AGGREGATE(5,6,$CA$3:$CA2001),$CA$3:$CA$2000,DI$3:DI$2000,1,1))/_xlfn.XLOOKUP($CA50,$CA$3:$CA$2000,$CA$3:$CA$2000,1,1), 1)))</f>
        <v>4</v>
      </c>
      <c r="DL50" s="1">
        <f t="shared" si="63"/>
        <v>0</v>
      </c>
      <c r="DM50" s="1" cm="1">
        <f t="array" ref="DM50">IFERROR(IF(OR(ISNA($A50),$AK50&lt;100,INDEX(International!AA$3:AA$2000,_xlfn.XMATCH(100,International!AA$3:AA$2000,1,1)+$CA50)=""),NA(),INDEX(International!AA$3:AA$2000,_xlfn.XMATCH(100,International!AA$3:AA$2000,1,1)+$CA50)), NA())</f>
        <v>163</v>
      </c>
      <c r="DN50" s="1">
        <f t="shared" si="116"/>
        <v>1.4186973669342502</v>
      </c>
      <c r="DO50" s="1">
        <f>IF(OR(ISNA($A50),$AK50&lt;100),NA(),IF($CA50=0,0,FLOOR((DM50-_xlfn.XLOOKUP(_xlfn.AGGREGATE(5,6,$CA$3:$CA2001),$CA$3:$CA$2000,DM$3:DM$2000,1,1))/_xlfn.XLOOKUP($CA50,$CA$3:$CA$2000,$CA$3:$CA$2000,1,1), 1)))</f>
        <v>48</v>
      </c>
      <c r="DP50" s="1">
        <f t="shared" si="64"/>
        <v>0</v>
      </c>
      <c r="DQ50" s="1" cm="1">
        <f t="array" ref="DQ50">IFERROR(IF(OR(ISNA($A50),$AK50&lt;100,INDEX(International!AE$3:AE$2000,_xlfn.XMATCH(100,International!AE$3:AE$2000,1,1)+$CA50)=""),NA(),INDEX(International!AE$3:AE$2000,_xlfn.XMATCH(100,International!AE$3:AE$2000,1,1)+$CA50)), NA())</f>
        <v>149</v>
      </c>
      <c r="DR50" s="1">
        <f t="shared" si="117"/>
        <v>1.7381862801464845</v>
      </c>
      <c r="DS50" s="1">
        <f>IF(OR(ISNA($A50),$AK50&lt;100),NA(),IF($CA50=0,0,FLOOR((DQ50-_xlfn.XLOOKUP(_xlfn.AGGREGATE(5,6,$CA$3:$CA2001),$CA$3:$CA$2000,DQ$3:DQ$2000,1,1))/_xlfn.XLOOKUP($CA50,$CA$3:$CA$2000,$CA$3:$CA$2000,1,1), 1)))</f>
        <v>31</v>
      </c>
      <c r="DT50" s="1">
        <f t="shared" si="65"/>
        <v>0</v>
      </c>
      <c r="DU50" s="1">
        <f t="shared" si="118"/>
        <v>47</v>
      </c>
      <c r="DV50" s="1" cm="1">
        <f t="array" ref="DV50">IFERROR(IF(ISNA($A50),NA(),INDEX(B$3:B$2000,_xlfn.XMATCH(Configuration!$B$12,B$3:B$2000,1,1)+ROW()-ROW($A$3))-0), NA())</f>
        <v>107</v>
      </c>
      <c r="DW50" s="1" cm="1">
        <f t="array" ref="DW50">IFERROR(IF(ISNA($A50),NA(),INDEX(F$3:F$2000,_xlfn.XMATCH(Configuration!$B$12,F$3:F$2000,1,1)+ROW()-ROW($A$3))-0), NA())</f>
        <v>3017</v>
      </c>
      <c r="DX50" s="1" t="e" cm="1">
        <f t="array" ref="DX50">IFERROR(IF(ISNA($A50),NA(),INDEX(J$3:J$2000,_xlfn.XMATCH(Configuration!$B$12,J$3:J$2000,1,1)+ROW()-ROW($A$3))-0), NA())</f>
        <v>#N/A</v>
      </c>
      <c r="DY50" s="1" cm="1">
        <f t="array" ref="DY50">IFERROR(IF(ISNA($A50),NA(),INDEX(N$3:N$2000,_xlfn.XMATCH(Configuration!$B$12,N$3:N$2000,1,1)+ROW()-ROW($A$3))-0), NA())</f>
        <v>1043</v>
      </c>
      <c r="DZ50" s="1" cm="1">
        <f t="array" ref="DZ50">IFERROR(IF(ISNA($A50),NA(),INDEX(R$3:R$2000,_xlfn.XMATCH(Configuration!$B$12,R$3:R$2000,1,1)+ROW()-ROW($A$3))-0), NA())</f>
        <v>439</v>
      </c>
      <c r="EA50" s="1" cm="1">
        <f t="array" ref="EA50">IFERROR(IF(ISNA($A50),NA(),INDEX(V$3:V$2000,_xlfn.XMATCH(Configuration!$B$12,V$3:V$2000,1,1)+ROW()-ROW($A$3))-0), NA())</f>
        <v>226</v>
      </c>
      <c r="EB50" s="1" cm="1">
        <f t="array" ref="EB50">IFERROR(IF(ISNA($A50),NA(),INDEX(Z$3:Z$2000,_xlfn.XMATCH(Configuration!$B$12,Z$3:Z$2000,1,1)+ROW()-ROW($A$3))-0), NA())</f>
        <v>1406</v>
      </c>
      <c r="EC50" s="1" cm="1">
        <f t="array" ref="EC50">IFERROR(IF(ISNA($A50),NA(),INDEX(AD$3:AD$2000,_xlfn.XMATCH(Configuration!$B$12,AD$3:AD$2000,1,1)+ROW()-ROW($A$3))-0), NA())</f>
        <v>552</v>
      </c>
      <c r="ED50" s="1">
        <f t="shared" si="119"/>
        <v>47</v>
      </c>
      <c r="EE50" s="1" t="e">
        <f t="shared" ca="1" si="66"/>
        <v>#N/A</v>
      </c>
      <c r="EF50" s="1" t="e">
        <f t="shared" ca="1" si="67"/>
        <v>#N/A</v>
      </c>
      <c r="EG50" s="1" t="e">
        <f t="shared" ca="1" si="68"/>
        <v>#N/A</v>
      </c>
      <c r="EH50" s="1">
        <f t="shared" ca="1" si="69"/>
        <v>344430</v>
      </c>
      <c r="EI50" s="1">
        <f t="shared" ca="1" si="70"/>
        <v>67558</v>
      </c>
      <c r="EJ50" s="1">
        <f t="shared" ca="1" si="71"/>
        <v>22806</v>
      </c>
      <c r="EK50" s="1">
        <f t="shared" ca="1" si="72"/>
        <v>10500</v>
      </c>
      <c r="EL50" s="1" cm="1">
        <f t="array" aca="1" ref="EL50" ca="1">IFERROR(IF(ISNA($ED50),NA(),IF(FLOOR((2^(($ED50+LOOKUP(2, 1/(ISNA(EP$3:EP$2000)+ISBLANK(EP$3:EP$300)-1),EP$3:EP$2000)*LOG(100)/LOG(2))/LOOKUP(2, 1/(ISNA(EP$3:EP$2000)+ISBLANK(EP$3:EP$300)-1),EP$3:EP$2000))),2)&gt;_xlfn.AGGREGATE(4,6,$EN$3:$GC$2000)+2000,NA(),FLOOR((2^(($ED50+LOOKUP(2, 1/(ISNA(EP$3:EP$2000)+ISBLANK(EP$3:EP$300)-1),EP$3:EP$2000)*LOG(100)/LOG(2))/LOOKUP(2, 1/(ISNA(EP$3:EP$2000)+ISBLANK(EP$3:EP$300)-1),EP$3:EP$2000))),2))),NA())</f>
        <v>1268</v>
      </c>
      <c r="EM50" s="1" cm="1">
        <f t="array" ref="EM50">IF(ISNA($ED50),NA(),FLOOR(EN$3+(LOOKUP(2, 1/(ISNA(EN$3:EN$2000)+ISBLANK(EN$3:EN$300)-1),EN$3:EN$2000)-EN$3)/LOOKUP(2, 1/(ISNA(EN$3:EN$2000)+ISBLANK(EN$3:EN$300)-1),ED$3:ED$2000)*ED50, 1))</f>
        <v>4303</v>
      </c>
      <c r="EN50" s="1" cm="1">
        <f t="array" ref="EN50">IFERROR(IF(ISNA($A50),NA(),INDEX(AK$3:AK$2000,_xlfn.XMATCH(100,AK$3:AK$2000,1,1)+ROW()-ROW($A$3))-0), NA())</f>
        <v>6714</v>
      </c>
      <c r="EO50" s="1" cm="1">
        <f t="array" aca="1" ref="EO50" ca="1">IFERROR(IF(ISNA($A50),NA(),INDEX(BD$3:BD$2000,_xlfn.XMATCH(100,AK$3:AK$2000,1,1)+ROW()-ROW($A$3))-0), NA())</f>
        <v>14.571428571428571</v>
      </c>
      <c r="EP50" s="1">
        <f t="shared" si="73"/>
        <v>7.7441457722392988</v>
      </c>
      <c r="EQ50" s="1">
        <f t="shared" si="74"/>
        <v>140</v>
      </c>
      <c r="ER50" s="1">
        <f t="shared" si="75"/>
        <v>258.19716969202204</v>
      </c>
      <c r="ES50" s="1" cm="1">
        <f t="array" ref="ES50">IFERROR(IF(OR(ISNA($A50),INDEX(International!C$3:C$2000,_xlfn.XMATCH(100,International!C$3:C$2000,1,1)+ROW()-ROW($A$3))=""),NA(),INDEX(International!C$3:C$2000,_xlfn.XMATCH(100,International!C$3:C$2000,1,1)+ROW()-ROW($A$3))), NA())</f>
        <v>41889</v>
      </c>
      <c r="ET50" s="1" cm="1">
        <f t="array" aca="1" ref="ET50" ca="1">IFERROR(IF(ISNA($A50),NA(),INDEX(International!E$3:E$2000,_xlfn.XMATCH(100,International!C$3:C$2000,1,1)+ROW()-ROW($A$3))-0), NA())</f>
        <v>1188</v>
      </c>
      <c r="EU50" s="1">
        <f t="shared" si="76"/>
        <v>5.395831522589722</v>
      </c>
      <c r="EV50" s="1">
        <f t="shared" si="77"/>
        <v>888</v>
      </c>
      <c r="EW50" s="1">
        <f t="shared" si="78"/>
        <v>30.772427843978416</v>
      </c>
      <c r="EX50" s="1" cm="1">
        <f t="array" ref="EX50">IFERROR(IF(OR(ISNA($A50),INDEX(International!G$3:G$2000,_xlfn.XMATCH(100,International!G$3:G$2000,1,1)+ROW()-ROW($A$3))=""),NA(),INDEX(International!G$3:G$2000,_xlfn.XMATCH(100,International!G$3:G$2000,1,1)+ROW()-ROW($A$3))-0), NA())</f>
        <v>8575</v>
      </c>
      <c r="EY50" s="1" cm="1">
        <f t="array" aca="1" ref="EY50" ca="1">IFERROR(IF(ISNA($A50),NA(),INDEX(International!I$3:I$2000,_xlfn.XMATCH(100,International!G$3:G$2000,1,1)+ROW()-ROW($A$3))-0), NA())</f>
        <v>170.14285714285714</v>
      </c>
      <c r="EZ50" s="1">
        <f t="shared" si="79"/>
        <v>7.3185185312307821</v>
      </c>
      <c r="FA50" s="1">
        <f t="shared" si="80"/>
        <v>176</v>
      </c>
      <c r="FB50" s="1">
        <f t="shared" si="81"/>
        <v>45.37359842122617</v>
      </c>
      <c r="FC50" s="1" cm="1">
        <f t="array" ref="FC50">IFERROR(IF(OR(ISNA($A50),INDEX(International!K$3:K$2000,_xlfn.XMATCH(100,International!K$3:K$2000,1,1)+ROW()-ROW($A$3))=""),NA(),INDEX(International!K$3:K$2000,_xlfn.XMATCH(100,International!K$3:K$2000,1,1)+ROW()-ROW($A$3))), NA())</f>
        <v>144944</v>
      </c>
      <c r="FD50" s="1" cm="1">
        <f t="array" aca="1" ref="FD50" ca="1">IFERROR(IF(ISNA($A50),NA(),INDEX(International!M$3:M$2000,_xlfn.XMATCH(100,International!K$3:K$2000,1,1)+ROW()-ROW($A$3))-0), NA())</f>
        <v>8372.8571428571431</v>
      </c>
      <c r="FE50" s="1">
        <f t="shared" si="82"/>
        <v>4.4756449170240664</v>
      </c>
      <c r="FF50" s="1">
        <f t="shared" si="83"/>
        <v>3081</v>
      </c>
      <c r="FG50" s="1">
        <f t="shared" si="84"/>
        <v>7.7043224488397613</v>
      </c>
      <c r="FH50" s="1" cm="1">
        <f t="array" ref="FH50">IFERROR(IF(OR(ISNA($A50),INDEX(International!O$3:O$2000,_xlfn.XMATCH(100,International!O$3:O$2000,1,1)+ROW()-ROW($A$3))=""),NA(),INDEX(International!O$3:O$2000,_xlfn.XMATCH(100,International!O$3:O$2000,1,1)+ROW()-ROW($A$3))-0), NA())</f>
        <v>147577</v>
      </c>
      <c r="FI50" s="1" cm="1">
        <f t="array" aca="1" ref="FI50" ca="1">IFERROR(IF(ISNA($A50),NA(),INDEX(International!Q$3:Q$2000,_xlfn.XMATCH(100,International!O$3:O$2000,1,1)+ROW()-ROW($A$3))-0), NA())</f>
        <v>3964.2857142857142</v>
      </c>
      <c r="FJ50" s="1">
        <f t="shared" si="85"/>
        <v>4.4646028425825284</v>
      </c>
      <c r="FK50" s="1">
        <f t="shared" si="86"/>
        <v>3136</v>
      </c>
      <c r="FL50" s="1">
        <f t="shared" si="87"/>
        <v>25.542160473216285</v>
      </c>
      <c r="FM50" s="1" cm="1">
        <f t="array" ref="FM50">IFERROR(IF(OR(ISNA($A50),INDEX(International!S$3:S$2000,_xlfn.XMATCH(100,International!S$3:S$2000,1,1)+ROW()-ROW($A$3))=""),NA(),INDEX(International!S$3:S$2000,_xlfn.XMATCH(100,International!S$3:S$2000,1,1)+ROW()-ROW($A$3))-0), NA())</f>
        <v>10331</v>
      </c>
      <c r="FN50" s="1" cm="1">
        <f t="array" aca="1" ref="FN50" ca="1">IFERROR(IF(ISNA($A50),NA(),INDEX(International!U$3:U$2000,_xlfn.XMATCH(100,International!S$3:S$2000,1,1)+ROW()-ROW($A$3))-0), NA())</f>
        <v>77.857142857142861</v>
      </c>
      <c r="FO50" s="1">
        <f t="shared" si="88"/>
        <v>7.0245331543268721</v>
      </c>
      <c r="FP50" s="1">
        <f t="shared" si="89"/>
        <v>217</v>
      </c>
      <c r="FQ50" s="1">
        <f t="shared" si="90"/>
        <v>152.01281243777288</v>
      </c>
      <c r="FR50" s="1" cm="1">
        <f t="array" ref="FR50">IFERROR(IF(OR(ISNA($A50),INDEX(International!W$3:W$2000,_xlfn.XMATCH(100,International!W$3:W$2000,1,1)+ROW()-ROW($A$3))=""),NA(),INDEX(International!W$3:W$2000,_xlfn.XMATCH(100,International!W$3:W$2000,1,1)+ROW()-ROW($A$3))-0), NA())</f>
        <v>4427</v>
      </c>
      <c r="FS50" s="1" cm="1">
        <f t="array" aca="1" ref="FS50" ca="1">IFERROR(IF(ISNA($A50),NA(),INDEX(International!Y$3:Y$2000,_xlfn.XMATCH(100,International!W$3:W$2000,1,1)+ROW()-ROW($A$3))-0), NA())</f>
        <v>359.57142857142856</v>
      </c>
      <c r="FT50" s="1">
        <f t="shared" si="91"/>
        <v>8.5950598106004517</v>
      </c>
      <c r="FU50" s="1">
        <f t="shared" si="92"/>
        <v>92</v>
      </c>
      <c r="FV50" s="1">
        <f t="shared" si="93"/>
        <v>3.8581129133335197</v>
      </c>
      <c r="FW50" s="1" cm="1">
        <f t="array" ref="FW50">IFERROR(IF(OR(ISNA($A50),INDEX(International!AA$3:AA$2000,_xlfn.XMATCH(100,International!AA$3:AA$2000,1,1)+ROW()-ROW($A$3))=""),NA(),INDEX(International!AA$3:AA$2000,_xlfn.XMATCH(100,International!AA$3:AA$2000,1,1)+ROW()-ROW($A$3))-0), NA())</f>
        <v>129044</v>
      </c>
      <c r="FX50" s="1" cm="1">
        <f t="array" aca="1" ref="FX50" ca="1">IFERROR(IF(ISNA($A50),NA(),INDEX(International!AC$3:AC$2000,_xlfn.XMATCH(100,International!AA$3:AA$2000,1,1)+ROW()-ROW($A$3))-0), NA())</f>
        <v>5024.4285714285716</v>
      </c>
      <c r="FY50" s="1">
        <f t="shared" si="94"/>
        <v>4.548248882046817</v>
      </c>
      <c r="FZ50" s="1">
        <f t="shared" si="95"/>
        <v>2743</v>
      </c>
      <c r="GA50" s="1">
        <f t="shared" si="96"/>
        <v>20.448140083249267</v>
      </c>
      <c r="GB50" s="1" cm="1">
        <f t="array" ref="GB50">IFERROR(IF(OR(ISNA($A50),INDEX(International!AE$3:AE$2000,_xlfn.XMATCH(100,International!AE$3:AE$2000,1,1)+ROW()-ROW($A$3))=""),NA(),INDEX(International!AE$3:AE$2000,_xlfn.XMATCH(100,International!AE$3:AE$2000,1,1)+ROW()-ROW($A$3))-0), NA())</f>
        <v>758809</v>
      </c>
      <c r="GC50" s="1" cm="1">
        <f t="array" aca="1" ref="GC50" ca="1">IFERROR(IF(ISNA($A50),NA(),INDEX(International!AG$3:AG$2000,_xlfn.XMATCH(100,International!AE$3:AE$2000,1,1)+ROW()-ROW($A$3))-0), NA())</f>
        <v>29070.857142857141</v>
      </c>
      <c r="GD50" s="1">
        <f t="shared" si="97"/>
        <v>3.646372873513188</v>
      </c>
      <c r="GE50" s="1">
        <f t="shared" si="98"/>
        <v>16142</v>
      </c>
      <c r="GF50" s="1">
        <f t="shared" si="99"/>
        <v>19.711897953360726</v>
      </c>
    </row>
    <row r="51" spans="1:188" x14ac:dyDescent="0.2">
      <c r="A51" s="4">
        <f>IF(OR(Daily!$A51="",Daily!$B51="*"),NA(),Daily!A51)</f>
        <v>43902</v>
      </c>
      <c r="B51" s="1">
        <f>IF(_xlfn.IFNA($A51,"")="","",Daily!C51+IF(ROW()&gt;ROW($A$3),B50,0))</f>
        <v>1</v>
      </c>
      <c r="C51" s="1">
        <f>IF(_xlfn.IFNA($A51,"")="","",Daily!D51+IF(ROW()&gt;ROW($A$3),C50,0))</f>
        <v>0</v>
      </c>
      <c r="D51" s="1">
        <f>IF(_xlfn.IFNA($A51,"")="","",Daily!E51+IF(ROW()&gt;ROW($A$3),D50,0))</f>
        <v>0</v>
      </c>
      <c r="E51" s="1">
        <f t="shared" si="22"/>
        <v>1</v>
      </c>
      <c r="F51" s="1">
        <f>IF(_xlfn.IFNA($A51,"")="","",Daily!F51+IF(ROW()&gt;ROW($A$3),F50,0))</f>
        <v>78</v>
      </c>
      <c r="G51" s="1">
        <f>IF(_xlfn.IFNA($A51,"")="","",Daily!G51+IF(ROW()&gt;ROW($A$3),G50,0))</f>
        <v>4</v>
      </c>
      <c r="H51" s="1">
        <f>IF(_xlfn.IFNA($A51,"")="","",Daily!H51+IF(ROW()&gt;ROW($A$3),H50,0))</f>
        <v>2</v>
      </c>
      <c r="I51" s="1">
        <f t="shared" si="23"/>
        <v>72</v>
      </c>
      <c r="J51" s="1">
        <f>IF(_xlfn.IFNA($A51,"")="","",Daily!I51+IF(ROW()&gt;ROW($A$3),J50,0))</f>
        <v>1</v>
      </c>
      <c r="K51" s="1">
        <f>IF(_xlfn.IFNA($A51,"")="","",Daily!J51+IF(ROW()&gt;ROW($A$3),K50,0))</f>
        <v>0</v>
      </c>
      <c r="L51" s="1">
        <f>IF(_xlfn.IFNA($A51,"")="","",Daily!K51+IF(ROW()&gt;ROW($A$3),L50,0))</f>
        <v>0</v>
      </c>
      <c r="M51" s="1">
        <f t="shared" si="24"/>
        <v>1</v>
      </c>
      <c r="N51" s="1">
        <f>IF(_xlfn.IFNA($A51,"")="","",Daily!L51+IF(ROW()&gt;ROW($A$3),N50,0))</f>
        <v>27</v>
      </c>
      <c r="O51" s="1">
        <f>IF(_xlfn.IFNA($A51,"")="","",Daily!M51+IF(ROW()&gt;ROW($A$3),O50,0))</f>
        <v>8</v>
      </c>
      <c r="P51" s="1">
        <f>IF(_xlfn.IFNA($A51,"")="","",Daily!N51+IF(ROW()&gt;ROW($A$3),P50,0))</f>
        <v>0</v>
      </c>
      <c r="Q51" s="1">
        <f t="shared" si="25"/>
        <v>19</v>
      </c>
      <c r="R51" s="1">
        <f>IF(_xlfn.IFNA($A51,"")="","",Daily!O51+IF(ROW()&gt;ROW($A$3),R50,0))</f>
        <v>12</v>
      </c>
      <c r="S51" s="1">
        <f>IF(_xlfn.IFNA($A51,"")="","",Daily!P51+IF(ROW()&gt;ROW($A$3),S50,0))</f>
        <v>3</v>
      </c>
      <c r="T51" s="1">
        <f>IF(_xlfn.IFNA($A51,"")="","",Daily!Q51+IF(ROW()&gt;ROW($A$3),T50,0))</f>
        <v>0</v>
      </c>
      <c r="U51" s="1">
        <f t="shared" si="26"/>
        <v>9</v>
      </c>
      <c r="V51" s="1">
        <f>IF(_xlfn.IFNA($A51,"")="","",Daily!R51+IF(ROW()&gt;ROW($A$3),V50,0))</f>
        <v>3</v>
      </c>
      <c r="W51" s="1">
        <f>IF(_xlfn.IFNA($A51,"")="","",Daily!S51+IF(ROW()&gt;ROW($A$3),W50,0))</f>
        <v>0</v>
      </c>
      <c r="X51" s="1">
        <f>IF(_xlfn.IFNA($A51,"")="","",Daily!T51+IF(ROW()&gt;ROW($A$3),X50,0))</f>
        <v>0</v>
      </c>
      <c r="Y51" s="1">
        <f t="shared" si="27"/>
        <v>3</v>
      </c>
      <c r="Z51" s="1">
        <f>IF(_xlfn.IFNA($A51,"")="","",Daily!U51+IF(ROW()&gt;ROW($A$3),Z50,0))</f>
        <v>27</v>
      </c>
      <c r="AA51" s="1">
        <f>IF(_xlfn.IFNA($A51,"")="","",Daily!V51+IF(ROW()&gt;ROW($A$3),AA50,0))</f>
        <v>7</v>
      </c>
      <c r="AB51" s="1">
        <f>IF(_xlfn.IFNA($A51,"")="","",Daily!W51+IF(ROW()&gt;ROW($A$3),AB50,0))</f>
        <v>0</v>
      </c>
      <c r="AC51" s="1">
        <f t="shared" si="28"/>
        <v>20</v>
      </c>
      <c r="AD51" s="1">
        <f>IF(_xlfn.IFNA($A51,"")="","",Daily!X51+IF(ROW()&gt;ROW($A$3),AD50,0))</f>
        <v>9</v>
      </c>
      <c r="AE51" s="1">
        <f>IF(_xlfn.IFNA($A51,"")="","",Daily!Y51+IF(ROW()&gt;ROW($A$3),AE50,0))</f>
        <v>0</v>
      </c>
      <c r="AF51" s="1">
        <f>IF(_xlfn.IFNA($A51,"")="","",Daily!Z51+IF(ROW()&gt;ROW($A$3),AF50,0))</f>
        <v>1</v>
      </c>
      <c r="AG51" s="1">
        <f t="shared" si="29"/>
        <v>8</v>
      </c>
      <c r="AH51" s="1">
        <f>IF(_xlfn.IFNA($A51,"")="","",Daily!C51+Daily!F51+Daily!I51+Daily!O51+Daily!L51+Daily!R51+Daily!X51+Daily!U51)</f>
        <v>30</v>
      </c>
      <c r="AI51" s="1">
        <f>IF(_xlfn.IFNA($A51,"")="","",Daily!D51+Daily!G51+Daily!J51+Daily!P51+Daily!M51+Daily!S51+Daily!Y51+Daily!V51+Daily!AA51)</f>
        <v>0</v>
      </c>
      <c r="AJ51" s="1">
        <f>IF(_xlfn.IFNA($A51,"")="","",Daily!E51+Daily!H51+Daily!K51+Daily!Q51+Daily!N51+Daily!T51+Daily!Z51+Daily!W51)</f>
        <v>0</v>
      </c>
      <c r="AK51" s="1">
        <f t="shared" si="30"/>
        <v>158</v>
      </c>
      <c r="AL51" s="1">
        <f t="shared" si="31"/>
        <v>22</v>
      </c>
      <c r="AM51" s="1">
        <f t="shared" si="32"/>
        <v>3</v>
      </c>
      <c r="AN51" s="7">
        <f t="shared" si="33"/>
        <v>2</v>
      </c>
      <c r="AO51" s="1">
        <f t="shared" si="34"/>
        <v>133</v>
      </c>
      <c r="AP51" s="1">
        <f t="shared" si="35"/>
        <v>80</v>
      </c>
      <c r="AQ51" s="1">
        <f t="shared" si="36"/>
        <v>18</v>
      </c>
      <c r="AR51" s="1">
        <f t="shared" si="37"/>
        <v>1</v>
      </c>
      <c r="AS51" s="1">
        <f t="shared" si="38"/>
        <v>61</v>
      </c>
      <c r="AT51" s="10">
        <f t="shared" si="39"/>
        <v>0.12</v>
      </c>
      <c r="AU51" s="10">
        <f t="shared" si="40"/>
        <v>0.88</v>
      </c>
      <c r="AV51" s="10">
        <f t="shared" si="41"/>
        <v>6.3291139240506328E-3</v>
      </c>
      <c r="AW51" s="10">
        <f t="shared" si="42"/>
        <v>0.49367088607594939</v>
      </c>
      <c r="AX51" s="10">
        <f t="shared" si="43"/>
        <v>6.3291139240506328E-3</v>
      </c>
      <c r="AY51" s="10">
        <f t="shared" si="44"/>
        <v>0.17088607594936708</v>
      </c>
      <c r="AZ51" s="10">
        <f t="shared" si="45"/>
        <v>7.5949367088607597E-2</v>
      </c>
      <c r="BA51" s="10">
        <f t="shared" si="46"/>
        <v>1.8987341772151899E-2</v>
      </c>
      <c r="BB51" s="10">
        <f t="shared" si="47"/>
        <v>0.17088607594936708</v>
      </c>
      <c r="BC51" s="10">
        <f t="shared" si="48"/>
        <v>5.6962025316455694E-2</v>
      </c>
      <c r="BD51" s="8">
        <f t="shared" ca="1" si="49"/>
        <v>14</v>
      </c>
      <c r="BE51" s="9">
        <f t="shared" ca="1" si="50"/>
        <v>98</v>
      </c>
      <c r="BF51" s="10">
        <f t="shared" si="51"/>
        <v>0.234375</v>
      </c>
      <c r="BG51" s="10">
        <f t="shared" si="52"/>
        <v>1</v>
      </c>
      <c r="BH51" s="1">
        <f t="shared" si="53"/>
        <v>4</v>
      </c>
      <c r="BI51" s="1">
        <f t="shared" si="54"/>
        <v>5</v>
      </c>
      <c r="BJ51" s="8">
        <f>IF(_xlfn.IFNA($A51,"")="","",AK51/(Configuration!$B$1/1000000))</f>
        <v>6.2292276940424136</v>
      </c>
      <c r="BK51" s="1">
        <f>IF(OR(_xlfn.IFNA($A51,"")="", ROW()&lt;=ROW($A$3),MAX(International!$C$3:$C$2000)&lt;$AK51),"",$A51-_xlfn.XLOOKUP($AK51,International!$C$3:$C$2000,International!$A$3:$A$2000,NA(),1,1))</f>
        <v>5</v>
      </c>
      <c r="BL51" s="1">
        <f>IF(OR(_xlfn.IFNA($A51,"")="", ROW()&lt;=ROW($A$3),MAX(International!$D$3:$D$2000)&lt;$BJ51),"",$A51-_xlfn.XLOOKUP($BJ51,International!$D$3:$D$2000,International!$A$3:$A$2000,NA(),1,1))</f>
        <v>6</v>
      </c>
      <c r="BM51" s="1">
        <f>IF(OR(_xlfn.IFNA($A51,"")="", ROW()&lt;=ROW($A$3),MAX(International!$G$3:$G$2000)&lt;$AK51),"",$A51-_xlfn.XLOOKUP($AK51,International!$G$3:$G$2000,International!$A$3:$A$2000,NA(),1,1))</f>
        <v>2</v>
      </c>
      <c r="BN51" s="1">
        <f>IF(OR(_xlfn.IFNA($A51,"")="", ROW()&lt;=ROW($A$3),MAX(International!$H$3:$H$2000)&lt;$BJ51),"",$A51-_xlfn.XLOOKUP($BJ51,International!$H$3:$H$2000,International!$A$3:$A$2000,NA(),1,1))</f>
        <v>3</v>
      </c>
      <c r="BO51" s="1">
        <f>IF(OR(_xlfn.IFNA($A51,"")="", ROW()&lt;=ROW($A$3),MAX(International!$K$3:$K$2000)&lt;$AK51),"",$A51-_xlfn.XLOOKUP($AK51,International!$K$3:$K$2000,International!$A$3:$A$2000,NA(),1,1))</f>
        <v>10</v>
      </c>
      <c r="BP51" s="1">
        <f>IF(OR(_xlfn.IFNA($A51,"")="", ROW()&lt;=ROW($A$3),MAX(International!$L$3:$L$2000)&lt;$BJ51),"",$A51-_xlfn.XLOOKUP($BJ51,International!$L$3:$L$2000,International!$A$3:$A$2000,NA(),1,1))</f>
        <v>6</v>
      </c>
      <c r="BQ51" s="1">
        <f>IF(OR(_xlfn.IFNA($A51,"")="", ROW()&lt;=ROW($A$3),MAX(International!$O$3:$O$2000)&lt;$AK51),"",$A51-_xlfn.XLOOKUP($AK51,International!$O$3:$O$2000,International!$A$3:$A$2000,NA(),1,1))</f>
        <v>17</v>
      </c>
      <c r="BR51" s="1">
        <f>IF(OR(_xlfn.IFNA($A51,"")="", ROW()&lt;=ROW($A$3),MAX(International!$P$3:$P$2000)&lt;$BJ51),"",$A51-_xlfn.XLOOKUP($BJ51,International!$P$3:$P$2000,International!$A$3:$A$2000,NA(),1,1))</f>
        <v>15</v>
      </c>
      <c r="BS51" s="1">
        <f>IF(OR(_xlfn.IFNA($A51,"")="", ROW()&lt;=ROW($A$3),MAX(International!$S$3:$S$2000)&lt;$AK51),"",$A51-_xlfn.XLOOKUP($AK51,International!$S$3:$S$2000,International!$A$3:$A$2000,NA(),1,1))</f>
        <v>20</v>
      </c>
      <c r="BT51" s="1">
        <f>IF(OR(_xlfn.IFNA($A51,"")="", ROW()&lt;=ROW($A$3),MAX(International!$T$3:$T$2000)&lt;$BJ51),"",$A51-_xlfn.XLOOKUP($BJ51,International!$T$3:$T$2000,International!$A$3:$A$2000,NA(),1,1))</f>
        <v>19</v>
      </c>
      <c r="BU51" s="1">
        <f>IF(OR(_xlfn.IFNA($A51,"")="", ROW()&lt;=ROW($A$3),MAX(International!$W$3:$W$2000)&lt;$AK51),"",$A51-_xlfn.XLOOKUP($AK51,International!$W$3:$W$2000,International!$A$3:$A$2000,NA(),1,1))</f>
        <v>2</v>
      </c>
      <c r="BV51" s="1">
        <f>IF(OR(_xlfn.IFNA($A51,"")="", ROW()&lt;=ROW($A$3),MAX(International!$X$3:$X$2000)&lt;$BJ51),"",$A51-_xlfn.XLOOKUP($BJ51,International!$X$3:$X$2000,International!$A$3:$A$2000,NA(),1,1))</f>
        <v>32</v>
      </c>
      <c r="BW51" s="1">
        <f>IF(OR(_xlfn.IFNA($A51,"")="", ROW()&lt;=ROW($A$3),MAX(International!$AA$3:$AA$2000)&lt;$AK51),"",$A51-_xlfn.XLOOKUP($AK51,International!$AA$3:$AA$2000,International!$A$3:$A$2000,NA(),1,1))</f>
        <v>6</v>
      </c>
      <c r="BX51" s="1">
        <f>IF(OR(_xlfn.IFNA($A51,"")="", ROW()&lt;=ROW($A$3),MAX(International!$AB$3:$AB$2000)&lt;$BJ51),"",$A51-_xlfn.XLOOKUP($BJ51,International!$AB$3:$AB$2000,International!$A$3:$A$2000,NA(),1,1))</f>
        <v>1</v>
      </c>
      <c r="BY51" s="1">
        <f>IF(OR(_xlfn.IFNA($A51,"")="", ROW()&lt;=ROW($A$3),MAX(International!$AE$3:$AE$2000)&lt;$AK51),"",$A51-_xlfn.XLOOKUP($AK51,International!$AE$3:$AE$2000,International!$A$3:$A$2000,NA(),1,1))</f>
        <v>7</v>
      </c>
      <c r="BZ51" s="1">
        <f>IF(OR(_xlfn.IFNA($A51,"")="", ROW()&lt;=ROW($A$3),MAX(International!$AF$3:$AF$2000)&lt;$BJ51),"",$A51-_xlfn.XLOOKUP($BJ51,International!$AF$3:$AF$2000,International!$A$3:$A$2000,NA(),1,1))</f>
        <v>-1</v>
      </c>
      <c r="CA51" s="1">
        <f t="shared" si="120"/>
        <v>2</v>
      </c>
      <c r="CB51" s="1">
        <f t="shared" si="100"/>
        <v>400</v>
      </c>
      <c r="CC51" s="1">
        <f t="shared" si="101"/>
        <v>200</v>
      </c>
      <c r="CD51" s="1">
        <f t="shared" si="102"/>
        <v>158</v>
      </c>
      <c r="CE51" s="1">
        <f t="shared" si="103"/>
        <v>140</v>
      </c>
      <c r="CF51" s="1">
        <f t="shared" si="104"/>
        <v>130</v>
      </c>
      <c r="CG51" s="1">
        <f t="shared" si="105"/>
        <v>124</v>
      </c>
      <c r="CH51" s="1">
        <f t="shared" si="106"/>
        <v>120</v>
      </c>
      <c r="CI51" s="1">
        <f t="shared" si="107"/>
        <v>110</v>
      </c>
      <c r="CJ51" s="1">
        <f t="shared" si="108"/>
        <v>291</v>
      </c>
      <c r="CK51" s="1">
        <f t="shared" si="56"/>
        <v>158</v>
      </c>
      <c r="CL51" s="1">
        <f t="shared" si="109"/>
        <v>3.030649450055066</v>
      </c>
      <c r="CM51" s="1">
        <f>IF(OR(ISNA($A51),$AK51&lt;100),NA(),IF($CA51=0,0,FLOOR((CK51-_xlfn.XLOOKUP(_xlfn.AGGREGATE(5,6,$CA$3:$CA2002),$CA$3:$CA$2000,CK$3:CK$2000,1,1))/_xlfn.XLOOKUP($CA51,$CA$3:$CA$2000,$CA$3:$CA$2000,1,1), 1)))</f>
        <v>22</v>
      </c>
      <c r="CN51" s="1">
        <f t="shared" si="57"/>
        <v>3.2918478409204655</v>
      </c>
      <c r="CO51" s="1" cm="1">
        <f t="array" ref="CO51">IFERROR(IF(OR(ISNA($A51),$AK51&lt;100,INDEX(International!C$3:C$2000,_xlfn.XMATCH(100,International!C$3:C$2000,1,1)+$CA51)=""),NA(),INDEX(International!C$3:C$2000,_xlfn.XMATCH(100,International!C$3:C$2000,1,1)+$CA51)), NA())</f>
        <v>200</v>
      </c>
      <c r="CP51" s="1">
        <f t="shared" si="110"/>
        <v>2</v>
      </c>
      <c r="CQ51" s="1">
        <f>IF(OR(ISNA($A51),$AK51&lt;100),NA(),IF($CA51=0,0,FLOOR((CO51-_xlfn.XLOOKUP(_xlfn.AGGREGATE(5,6,$CA$3:$CA2002),$CA$3:$CA$2000,CO$3:CO$2000,1,1))/_xlfn.XLOOKUP($CA51,$CA$3:$CA$2000,$CA$3:$CA$2000,1,1), 1)))</f>
        <v>45</v>
      </c>
      <c r="CR51" s="1">
        <f t="shared" si="58"/>
        <v>1.1419802781976034</v>
      </c>
      <c r="CS51" s="1" cm="1">
        <f t="array" ref="CS51">IFERROR(IF(OR(ISNA($A51),$AK51&lt;100,INDEX(International!G$3:G$2000,_xlfn.XMATCH(100,International!G$3:G$2000,1,1)+$CA51)=""),NA(),INDEX(International!G$3:G$2000,_xlfn.XMATCH(100,International!G$3:G$2000,1,1)+$CA51)), NA())</f>
        <v>615</v>
      </c>
      <c r="CT51" s="1">
        <f t="shared" si="111"/>
        <v>0.76318796129875843</v>
      </c>
      <c r="CU51" s="1">
        <f>IF(OR(ISNA($A51),$AK51&lt;100),NA(),IF($CA51=0,0,FLOOR((CS51-_xlfn.XLOOKUP(_xlfn.AGGREGATE(5,6,$CA$3:$CA2002),$CA$3:$CA$2000,CS$3:CS$2000,1,1))/_xlfn.XLOOKUP($CA51,$CA$3:$CA$2000,$CA$3:$CA$2000,1,1), 1)))</f>
        <v>176</v>
      </c>
      <c r="CV51" s="1">
        <f t="shared" si="59"/>
        <v>0.81233475166833036</v>
      </c>
      <c r="CW51" s="1" cm="1">
        <f t="array" ref="CW51">IFERROR(IF(OR(ISNA($A51),$AK51&lt;100,INDEX(International!K$3:K$2000,_xlfn.XMATCH(100,International!K$3:K$2000,1,1)+$CA51)=""),NA(),INDEX(International!K$3:K$2000,_xlfn.XMATCH(100,International!K$3:K$2000,1,1)+$CA51)), NA())</f>
        <v>191</v>
      </c>
      <c r="CX51" s="1">
        <f t="shared" si="112"/>
        <v>2.1423078591135898</v>
      </c>
      <c r="CY51" s="1">
        <f>IF(OR(ISNA($A51),$AK51&lt;100),NA(),IF($CA51=0,0,FLOOR((CW51-_xlfn.XLOOKUP(_xlfn.AGGREGATE(5,6,$CA$3:$CA2002),$CA$3:$CA$2000,CW$3:CW$2000,1,1))/_xlfn.XLOOKUP($CA51,$CA$3:$CA$2000,$CA$3:$CA$2000,1,1), 1)))</f>
        <v>45</v>
      </c>
      <c r="CZ51" s="1">
        <f t="shared" si="60"/>
        <v>1.0711539295567949</v>
      </c>
      <c r="DA51" s="1" cm="1">
        <f t="array" ref="DA51">IFERROR(IF(OR(ISNA($A51),$AK51&lt;100,INDEX(International!O$3:O$2000,_xlfn.XMATCH(100,International!O$3:O$2000,1,1)+$CA51)=""),NA(),INDEX(International!O$3:O$2000,_xlfn.XMATCH(100,International!O$3:O$2000,1,1)+$CA51)), NA())</f>
        <v>322</v>
      </c>
      <c r="DB51" s="1">
        <f t="shared" si="113"/>
        <v>1.18549380814987</v>
      </c>
      <c r="DC51" s="1">
        <f>IF(OR(ISNA($A51),$AK51&lt;100),NA(),IF($CA51=0,0,FLOOR((DA51-_xlfn.XLOOKUP(_xlfn.AGGREGATE(5,6,$CA$3:$CA2002),$CA$3:$CA$2000,DA$3:DA$2000,1,1))/_xlfn.XLOOKUP($CA51,$CA$3:$CA$2000,$CA$3:$CA$2000,1,1), 1)))</f>
        <v>83</v>
      </c>
      <c r="DD51" s="1">
        <f t="shared" si="61"/>
        <v>2.0337062817751268</v>
      </c>
      <c r="DE51" s="1" cm="1">
        <f t="array" ref="DE51">IFERROR(IF(OR(ISNA($A51),$AK51&lt;100,INDEX(International!S$3:S$2000,_xlfn.XMATCH(100,International!S$3:S$2000,1,1)+$CA51)=""),NA(),INDEX(International!S$3:S$2000,_xlfn.XMATCH(100,International!S$3:S$2000,1,1)+$CA51)), NA())</f>
        <v>433</v>
      </c>
      <c r="DF51" s="1">
        <f t="shared" si="114"/>
        <v>0.94590956839454277</v>
      </c>
      <c r="DG51" s="1">
        <f>IF(OR(ISNA($A51),$AK51&lt;100),NA(),IF($CA51=0,0,FLOOR((DE51-_xlfn.XLOOKUP(_xlfn.AGGREGATE(5,6,$CA$3:$CA2002),$CA$3:$CA$2000,DE$3:DE$2000,1,1))/_xlfn.XLOOKUP($CA51,$CA$3:$CA$2000,$CA$3:$CA$2000,1,1), 1)))</f>
        <v>164</v>
      </c>
      <c r="DH51" s="1">
        <f t="shared" si="62"/>
        <v>0.48595977257045997</v>
      </c>
      <c r="DI51" s="1" cm="1">
        <f t="array" ref="DI51">IFERROR(IF(OR(ISNA($A51),$AK51&lt;100,INDEX(International!W$3:W$2000,_xlfn.XMATCH(100,International!W$3:W$2000,1,1)+$CA51)=""),NA(),INDEX(International!W$3:W$2000,_xlfn.XMATCH(100,International!W$3:W$2000,1,1)+$CA51)), NA())</f>
        <v>108</v>
      </c>
      <c r="DJ51" s="1">
        <f t="shared" si="115"/>
        <v>18.012936684001176</v>
      </c>
      <c r="DK51" s="1">
        <f>IF(OR(ISNA($A51),$AK51&lt;100),NA(),IF($CA51=0,0,FLOOR((DI51-_xlfn.XLOOKUP(_xlfn.AGGREGATE(5,6,$CA$3:$CA2002),$CA$3:$CA$2000,DI$3:DI$2000,1,1))/_xlfn.XLOOKUP($CA51,$CA$3:$CA$2000,$CA$3:$CA$2000,1,1), 1)))</f>
        <v>3</v>
      </c>
      <c r="DL51" s="1">
        <f t="shared" si="63"/>
        <v>12.126774240111915</v>
      </c>
      <c r="DM51" s="1" cm="1">
        <f t="array" ref="DM51">IFERROR(IF(OR(ISNA($A51),$AK51&lt;100,INDEX(International!AA$3:AA$2000,_xlfn.XMATCH(100,International!AA$3:AA$2000,1,1)+$CA51)=""),NA(),INDEX(International!AA$3:AA$2000,_xlfn.XMATCH(100,International!AA$3:AA$2000,1,1)+$CA51)), NA())</f>
        <v>206</v>
      </c>
      <c r="DN51" s="1">
        <f t="shared" si="116"/>
        <v>1.9181996470349865</v>
      </c>
      <c r="DO51" s="1">
        <f>IF(OR(ISNA($A51),$AK51&lt;100),NA(),IF($CA51=0,0,FLOOR((DM51-_xlfn.XLOOKUP(_xlfn.AGGREGATE(5,6,$CA$3:$CA2002),$CA$3:$CA$2000,DM$3:DM$2000,1,1))/_xlfn.XLOOKUP($CA51,$CA$3:$CA$2000,$CA$3:$CA$2000,1,1), 1)))</f>
        <v>45</v>
      </c>
      <c r="DP51" s="1">
        <f t="shared" si="64"/>
        <v>1.1890458302876177</v>
      </c>
      <c r="DQ51" s="1" cm="1">
        <f t="array" ref="DQ51">IFERROR(IF(OR(ISNA($A51),$AK51&lt;100,INDEX(International!AE$3:AE$2000,_xlfn.XMATCH(100,International!AE$3:AE$2000,1,1)+$CA51)=""),NA(),INDEX(International!AE$3:AE$2000,_xlfn.XMATCH(100,International!AE$3:AE$2000,1,1)+$CA51)), NA())</f>
        <v>219</v>
      </c>
      <c r="DR51" s="1">
        <f t="shared" si="117"/>
        <v>1.7684546892834552</v>
      </c>
      <c r="DS51" s="1">
        <f>IF(OR(ISNA($A51),$AK51&lt;100),NA(),IF($CA51=0,0,FLOOR((DQ51-_xlfn.XLOOKUP(_xlfn.AGGREGATE(5,6,$CA$3:$CA2002),$CA$3:$CA$2000,DQ$3:DQ$2000,1,1))/_xlfn.XLOOKUP($CA51,$CA$3:$CA$2000,$CA$3:$CA$2000,1,1), 1)))</f>
        <v>50</v>
      </c>
      <c r="DT51" s="1">
        <f t="shared" si="65"/>
        <v>1.1208952686144624</v>
      </c>
      <c r="DU51" s="1">
        <f t="shared" si="118"/>
        <v>48</v>
      </c>
      <c r="DV51" s="1" cm="1">
        <f t="array" ref="DV51">IFERROR(IF(ISNA($A51),NA(),INDEX(B$3:B$2000,_xlfn.XMATCH(Configuration!$B$12,B$3:B$2000,1,1)+ROW()-ROW($A$3))-0), NA())</f>
        <v>107</v>
      </c>
      <c r="DW51" s="1" cm="1">
        <f t="array" ref="DW51">IFERROR(IF(ISNA($A51),NA(),INDEX(F$3:F$2000,_xlfn.XMATCH(Configuration!$B$12,F$3:F$2000,1,1)+ROW()-ROW($A$3))-0), NA())</f>
        <v>3026</v>
      </c>
      <c r="DX51" s="1" t="e" cm="1">
        <f t="array" ref="DX51">IFERROR(IF(ISNA($A51),NA(),INDEX(J$3:J$2000,_xlfn.XMATCH(Configuration!$B$12,J$3:J$2000,1,1)+ROW()-ROW($A$3))-0), NA())</f>
        <v>#N/A</v>
      </c>
      <c r="DY51" s="1" cm="1">
        <f t="array" ref="DY51">IFERROR(IF(ISNA($A51),NA(),INDEX(N$3:N$2000,_xlfn.XMATCH(Configuration!$B$12,N$3:N$2000,1,1)+ROW()-ROW($A$3))-0), NA())</f>
        <v>1043</v>
      </c>
      <c r="DZ51" s="1" cm="1">
        <f t="array" ref="DZ51">IFERROR(IF(ISNA($A51),NA(),INDEX(R$3:R$2000,_xlfn.XMATCH(Configuration!$B$12,R$3:R$2000,1,1)+ROW()-ROW($A$3))-0), NA())</f>
        <v>439</v>
      </c>
      <c r="EA51" s="1" cm="1">
        <f t="array" ref="EA51">IFERROR(IF(ISNA($A51),NA(),INDEX(V$3:V$2000,_xlfn.XMATCH(Configuration!$B$12,V$3:V$2000,1,1)+ROW()-ROW($A$3))-0), NA())</f>
        <v>226</v>
      </c>
      <c r="EB51" s="1" cm="1">
        <f t="array" ref="EB51">IFERROR(IF(ISNA($A51),NA(),INDEX(Z$3:Z$2000,_xlfn.XMATCH(Configuration!$B$12,Z$3:Z$2000,1,1)+ROW()-ROW($A$3))-0), NA())</f>
        <v>1423</v>
      </c>
      <c r="EC51" s="1" cm="1">
        <f t="array" ref="EC51">IFERROR(IF(ISNA($A51),NA(),INDEX(AD$3:AD$2000,_xlfn.XMATCH(Configuration!$B$12,AD$3:AD$2000,1,1)+ROW()-ROW($A$3))-0), NA())</f>
        <v>552</v>
      </c>
      <c r="ED51" s="1">
        <f t="shared" si="119"/>
        <v>48</v>
      </c>
      <c r="EE51" s="1" t="e">
        <f t="shared" ca="1" si="66"/>
        <v>#N/A</v>
      </c>
      <c r="EF51" s="1" t="e">
        <f t="shared" ca="1" si="67"/>
        <v>#N/A</v>
      </c>
      <c r="EG51" s="1" t="e">
        <f t="shared" ca="1" si="68"/>
        <v>#N/A</v>
      </c>
      <c r="EH51" s="1">
        <f t="shared" ca="1" si="69"/>
        <v>409600</v>
      </c>
      <c r="EI51" s="1">
        <f t="shared" ca="1" si="70"/>
        <v>77604</v>
      </c>
      <c r="EJ51" s="1">
        <f t="shared" ca="1" si="71"/>
        <v>25600</v>
      </c>
      <c r="EK51" s="1">
        <f t="shared" ca="1" si="72"/>
        <v>11592</v>
      </c>
      <c r="EL51" s="1" cm="1">
        <f t="array" aca="1" ref="EL51" ca="1">IFERROR(IF(ISNA($ED51),NA(),IF(FLOOR((2^(($ED51+LOOKUP(2, 1/(ISNA(EP$3:EP$2000)+ISBLANK(EP$3:EP$300)-1),EP$3:EP$2000)*LOG(100)/LOG(2))/LOOKUP(2, 1/(ISNA(EP$3:EP$2000)+ISBLANK(EP$3:EP$300)-1),EP$3:EP$2000))),2)&gt;_xlfn.AGGREGATE(4,6,$EN$3:$GC$2000)+2000,NA(),FLOOR((2^(($ED51+LOOKUP(2, 1/(ISNA(EP$3:EP$2000)+ISBLANK(EP$3:EP$300)-1),EP$3:EP$2000)*LOG(100)/LOG(2))/LOOKUP(2, 1/(ISNA(EP$3:EP$2000)+ISBLANK(EP$3:EP$300)-1),EP$3:EP$2000))),2))),NA())</f>
        <v>1338</v>
      </c>
      <c r="EM51" s="1" cm="1">
        <f t="array" ref="EM51">IF(ISNA($ED51),NA(),FLOOR(EN$3+(LOOKUP(2, 1/(ISNA(EN$3:EN$2000)+ISBLANK(EN$3:EN$300)-1),EN$3:EN$2000)-EN$3)/LOOKUP(2, 1/(ISNA(EN$3:EN$2000)+ISBLANK(EN$3:EN$300)-1),ED$3:ED$2000)*ED51, 1))</f>
        <v>4392</v>
      </c>
      <c r="EN51" s="1" cm="1">
        <f t="array" ref="EN51">IFERROR(IF(ISNA($A51),NA(),INDEX(AK$3:AK$2000,_xlfn.XMATCH(100,AK$3:AK$2000,1,1)+ROW()-ROW($A$3))-0), NA())</f>
        <v>6721</v>
      </c>
      <c r="EO51" s="1" cm="1">
        <f t="array" aca="1" ref="EO51" ca="1">IFERROR(IF(ISNA($A51),NA(),INDEX(BD$3:BD$2000,_xlfn.XMATCH(100,AK$3:AK$2000,1,1)+ROW()-ROW($A$3))-0), NA())</f>
        <v>14</v>
      </c>
      <c r="EP51" s="1">
        <f t="shared" si="73"/>
        <v>7.9069562123351957</v>
      </c>
      <c r="EQ51" s="1">
        <f t="shared" si="74"/>
        <v>137</v>
      </c>
      <c r="ER51" s="1">
        <f t="shared" si="75"/>
        <v>665.173680581599</v>
      </c>
      <c r="ES51" s="1" cm="1">
        <f t="array" ref="ES51">IFERROR(IF(OR(ISNA($A51),INDEX(International!C$3:C$2000,_xlfn.XMATCH(100,International!C$3:C$2000,1,1)+ROW()-ROW($A$3))=""),NA(),INDEX(International!C$3:C$2000,_xlfn.XMATCH(100,International!C$3:C$2000,1,1)+ROW()-ROW($A$3))), NA())</f>
        <v>42797</v>
      </c>
      <c r="ET51" s="1" cm="1">
        <f t="array" aca="1" ref="ET51" ca="1">IFERROR(IF(ISNA($A51),NA(),INDEX(International!E$3:E$2000,_xlfn.XMATCH(100,International!C$3:C$2000,1,1)+ROW()-ROW($A$3))-0), NA())</f>
        <v>1141.1428571428571</v>
      </c>
      <c r="EU51" s="1">
        <f t="shared" si="76"/>
        <v>5.4911327099452008</v>
      </c>
      <c r="EV51" s="1">
        <f t="shared" si="77"/>
        <v>889</v>
      </c>
      <c r="EW51" s="1">
        <f t="shared" si="78"/>
        <v>32.322473940753291</v>
      </c>
      <c r="EX51" s="1" cm="1">
        <f t="array" ref="EX51">IFERROR(IF(OR(ISNA($A51),INDEX(International!G$3:G$2000,_xlfn.XMATCH(100,International!G$3:G$2000,1,1)+ROW()-ROW($A$3))=""),NA(),INDEX(International!G$3:G$2000,_xlfn.XMATCH(100,International!G$3:G$2000,1,1)+ROW()-ROW($A$3))-0), NA())</f>
        <v>8698</v>
      </c>
      <c r="EY51" s="1" cm="1">
        <f t="array" aca="1" ref="EY51" ca="1">IFERROR(IF(ISNA($A51),NA(),INDEX(International!I$3:I$2000,_xlfn.XMATCH(100,International!G$3:G$2000,1,1)+ROW()-ROW($A$3))-0), NA())</f>
        <v>169</v>
      </c>
      <c r="EZ51" s="1">
        <f t="shared" si="79"/>
        <v>7.4503945701823797</v>
      </c>
      <c r="FA51" s="1">
        <f t="shared" si="80"/>
        <v>175</v>
      </c>
      <c r="FB51" s="1">
        <f t="shared" si="81"/>
        <v>48.668816572483671</v>
      </c>
      <c r="FC51" s="1" cm="1">
        <f t="array" ref="FC51">IFERROR(IF(OR(ISNA($A51),INDEX(International!K$3:K$2000,_xlfn.XMATCH(100,International!K$3:K$2000,1,1)+ROW()-ROW($A$3))=""),NA(),INDEX(International!K$3:K$2000,_xlfn.XMATCH(100,International!K$3:K$2000,1,1)+ROW()-ROW($A$3))), NA())</f>
        <v>146923</v>
      </c>
      <c r="FD51" s="1" cm="1">
        <f t="array" aca="1" ref="FD51" ca="1">IFERROR(IF(ISNA($A51),NA(),INDEX(International!M$3:M$2000,_xlfn.XMATCH(100,International!K$3:K$2000,1,1)+ROW()-ROW($A$3))-0), NA())</f>
        <v>8035.2857142857147</v>
      </c>
      <c r="FE51" s="1">
        <f t="shared" si="82"/>
        <v>4.562371375961634</v>
      </c>
      <c r="FF51" s="1">
        <f t="shared" si="83"/>
        <v>3058</v>
      </c>
      <c r="FG51" s="1">
        <f t="shared" si="84"/>
        <v>51.112604284975511</v>
      </c>
      <c r="FH51" s="1" cm="1">
        <f t="array" ref="FH51">IFERROR(IF(OR(ISNA($A51),INDEX(International!O$3:O$2000,_xlfn.XMATCH(100,International!O$3:O$2000,1,1)+ROW()-ROW($A$3))=""),NA(),INDEX(International!O$3:O$2000,_xlfn.XMATCH(100,International!O$3:O$2000,1,1)+ROW()-ROW($A$3))-0), NA())</f>
        <v>152271</v>
      </c>
      <c r="FI51" s="1" cm="1">
        <f t="array" aca="1" ref="FI51" ca="1">IFERROR(IF(ISNA($A51),NA(),INDEX(International!Q$3:Q$2000,_xlfn.XMATCH(100,International!O$3:O$2000,1,1)+ROW()-ROW($A$3))-0), NA())</f>
        <v>3948.4285714285716</v>
      </c>
      <c r="FJ51" s="1">
        <f t="shared" si="85"/>
        <v>4.5401123931904594</v>
      </c>
      <c r="FK51" s="1">
        <f t="shared" si="86"/>
        <v>3169</v>
      </c>
      <c r="FL51" s="1">
        <f t="shared" si="87"/>
        <v>22.136963845510316</v>
      </c>
      <c r="FM51" s="1" cm="1">
        <f t="array" ref="FM51">IFERROR(IF(OR(ISNA($A51),INDEX(International!S$3:S$2000,_xlfn.XMATCH(100,International!S$3:S$2000,1,1)+ROW()-ROW($A$3))=""),NA(),INDEX(International!S$3:S$2000,_xlfn.XMATCH(100,International!S$3:S$2000,1,1)+ROW()-ROW($A$3))-0), NA())</f>
        <v>10384</v>
      </c>
      <c r="FN51" s="1" cm="1">
        <f t="array" aca="1" ref="FN51" ca="1">IFERROR(IF(ISNA($A51),NA(),INDEX(International!U$3:U$2000,_xlfn.XMATCH(100,International!S$3:S$2000,1,1)+ROW()-ROW($A$3))-0), NA())</f>
        <v>71</v>
      </c>
      <c r="FO51" s="1">
        <f t="shared" si="88"/>
        <v>7.1660845575649237</v>
      </c>
      <c r="FP51" s="1">
        <f t="shared" si="89"/>
        <v>214</v>
      </c>
      <c r="FQ51" s="1">
        <f t="shared" si="90"/>
        <v>135.45766523093241</v>
      </c>
      <c r="FR51" s="1" cm="1">
        <f t="array" ref="FR51">IFERROR(IF(OR(ISNA($A51),INDEX(International!W$3:W$2000,_xlfn.XMATCH(100,International!W$3:W$2000,1,1)+ROW()-ROW($A$3))=""),NA(),INDEX(International!W$3:W$2000,_xlfn.XMATCH(100,International!W$3:W$2000,1,1)+ROW()-ROW($A$3))-0), NA())</f>
        <v>5050</v>
      </c>
      <c r="FS51" s="1" cm="1">
        <f t="array" aca="1" ref="FS51" ca="1">IFERROR(IF(ISNA($A51),NA(),INDEX(International!Y$3:Y$2000,_xlfn.XMATCH(100,International!W$3:W$2000,1,1)+ROW()-ROW($A$3))-0), NA())</f>
        <v>420.28571428571428</v>
      </c>
      <c r="FT51" s="1">
        <f t="shared" si="91"/>
        <v>8.4832460126880669</v>
      </c>
      <c r="FU51" s="1">
        <f t="shared" si="92"/>
        <v>103</v>
      </c>
      <c r="FV51" s="1">
        <f t="shared" si="93"/>
        <v>5.2644320416592105</v>
      </c>
      <c r="FW51" s="1" cm="1">
        <f t="array" ref="FW51">IFERROR(IF(OR(ISNA($A51),INDEX(International!AA$3:AA$2000,_xlfn.XMATCH(100,International!AA$3:AA$2000,1,1)+ROW()-ROW($A$3))=""),NA(),INDEX(International!AA$3:AA$2000,_xlfn.XMATCH(100,International!AA$3:AA$2000,1,1)+ROW()-ROW($A$3))-0), NA())</f>
        <v>133495</v>
      </c>
      <c r="FX51" s="1" cm="1">
        <f t="array" aca="1" ref="FX51" ca="1">IFERROR(IF(ISNA($A51),NA(),INDEX(International!AC$3:AC$2000,_xlfn.XMATCH(100,International!AA$3:AA$2000,1,1)+ROW()-ROW($A$3))-0), NA())</f>
        <v>5002.7142857142853</v>
      </c>
      <c r="FY51" s="1">
        <f t="shared" si="94"/>
        <v>4.6231328117023036</v>
      </c>
      <c r="FZ51" s="1">
        <f t="shared" si="95"/>
        <v>2778</v>
      </c>
      <c r="GA51" s="1">
        <f t="shared" si="96"/>
        <v>20.440432616859752</v>
      </c>
      <c r="GB51" s="1" cm="1">
        <f t="array" ref="GB51">IFERROR(IF(OR(ISNA($A51),INDEX(International!AE$3:AE$2000,_xlfn.XMATCH(100,International!AE$3:AE$2000,1,1)+ROW()-ROW($A$3))=""),NA(),INDEX(International!AE$3:AE$2000,_xlfn.XMATCH(100,International!AE$3:AE$2000,1,1)+ROW()-ROW($A$3))-0), NA())</f>
        <v>784708</v>
      </c>
      <c r="GC51" s="1" cm="1">
        <f t="array" aca="1" ref="GC51" ca="1">IFERROR(IF(ISNA($A51),NA(),INDEX(International!AG$3:AG$2000,_xlfn.XMATCH(100,International!AE$3:AE$2000,1,1)+ROW()-ROW($A$3))-0), NA())</f>
        <v>29154.857142857141</v>
      </c>
      <c r="GD51" s="1">
        <f t="shared" si="97"/>
        <v>3.7100186956997407</v>
      </c>
      <c r="GE51" s="1">
        <f t="shared" si="98"/>
        <v>16345</v>
      </c>
      <c r="GF51" s="1">
        <f t="shared" si="99"/>
        <v>20.652999022388375</v>
      </c>
    </row>
    <row r="52" spans="1:188" x14ac:dyDescent="0.2">
      <c r="A52" s="4">
        <f>IF(OR(Daily!$A52="",Daily!$B52="*"),NA(),Daily!A52)</f>
        <v>43903</v>
      </c>
      <c r="B52" s="1">
        <f>IF(_xlfn.IFNA($A52,"")="","",Daily!C52+IF(ROW()&gt;ROW($A$3),B51,0))</f>
        <v>1</v>
      </c>
      <c r="C52" s="1">
        <f>IF(_xlfn.IFNA($A52,"")="","",Daily!D52+IF(ROW()&gt;ROW($A$3),C51,0))</f>
        <v>0</v>
      </c>
      <c r="D52" s="1">
        <f>IF(_xlfn.IFNA($A52,"")="","",Daily!E52+IF(ROW()&gt;ROW($A$3),D51,0))</f>
        <v>0</v>
      </c>
      <c r="E52" s="1">
        <f t="shared" si="22"/>
        <v>1</v>
      </c>
      <c r="F52" s="1">
        <f>IF(_xlfn.IFNA($A52,"")="","",Daily!F52+IF(ROW()&gt;ROW($A$3),F51,0))</f>
        <v>92</v>
      </c>
      <c r="G52" s="1">
        <f>IF(_xlfn.IFNA($A52,"")="","",Daily!G52+IF(ROW()&gt;ROW($A$3),G51,0))</f>
        <v>4</v>
      </c>
      <c r="H52" s="1">
        <f>IF(_xlfn.IFNA($A52,"")="","",Daily!H52+IF(ROW()&gt;ROW($A$3),H51,0))</f>
        <v>2</v>
      </c>
      <c r="I52" s="1">
        <f t="shared" si="23"/>
        <v>86</v>
      </c>
      <c r="J52" s="1">
        <f>IF(_xlfn.IFNA($A52,"")="","",Daily!I52+IF(ROW()&gt;ROW($A$3),J51,0))</f>
        <v>1</v>
      </c>
      <c r="K52" s="1">
        <f>IF(_xlfn.IFNA($A52,"")="","",Daily!J52+IF(ROW()&gt;ROW($A$3),K51,0))</f>
        <v>0</v>
      </c>
      <c r="L52" s="1">
        <f>IF(_xlfn.IFNA($A52,"")="","",Daily!K52+IF(ROW()&gt;ROW($A$3),L51,0))</f>
        <v>0</v>
      </c>
      <c r="M52" s="1">
        <f t="shared" si="24"/>
        <v>1</v>
      </c>
      <c r="N52" s="1">
        <f>IF(_xlfn.IFNA($A52,"")="","",Daily!L52+IF(ROW()&gt;ROW($A$3),N51,0))</f>
        <v>35</v>
      </c>
      <c r="O52" s="1">
        <f>IF(_xlfn.IFNA($A52,"")="","",Daily!M52+IF(ROW()&gt;ROW($A$3),O51,0))</f>
        <v>8</v>
      </c>
      <c r="P52" s="1">
        <f>IF(_xlfn.IFNA($A52,"")="","",Daily!N52+IF(ROW()&gt;ROW($A$3),P51,0))</f>
        <v>1</v>
      </c>
      <c r="Q52" s="1">
        <f t="shared" si="25"/>
        <v>26</v>
      </c>
      <c r="R52" s="1">
        <f>IF(_xlfn.IFNA($A52,"")="","",Daily!O52+IF(ROW()&gt;ROW($A$3),R51,0))</f>
        <v>16</v>
      </c>
      <c r="S52" s="1">
        <f>IF(_xlfn.IFNA($A52,"")="","",Daily!P52+IF(ROW()&gt;ROW($A$3),S51,0))</f>
        <v>5</v>
      </c>
      <c r="T52" s="1">
        <f>IF(_xlfn.IFNA($A52,"")="","",Daily!Q52+IF(ROW()&gt;ROW($A$3),T51,0))</f>
        <v>0</v>
      </c>
      <c r="U52" s="1">
        <f t="shared" si="26"/>
        <v>11</v>
      </c>
      <c r="V52" s="1">
        <f>IF(_xlfn.IFNA($A52,"")="","",Daily!R52+IF(ROW()&gt;ROW($A$3),V51,0))</f>
        <v>4</v>
      </c>
      <c r="W52" s="1">
        <f>IF(_xlfn.IFNA($A52,"")="","",Daily!S52+IF(ROW()&gt;ROW($A$3),W51,0))</f>
        <v>0</v>
      </c>
      <c r="X52" s="1">
        <f>IF(_xlfn.IFNA($A52,"")="","",Daily!T52+IF(ROW()&gt;ROW($A$3),X51,0))</f>
        <v>0</v>
      </c>
      <c r="Y52" s="1">
        <f t="shared" si="27"/>
        <v>4</v>
      </c>
      <c r="Z52" s="1">
        <f>IF(_xlfn.IFNA($A52,"")="","",Daily!U52+IF(ROW()&gt;ROW($A$3),Z51,0))</f>
        <v>36</v>
      </c>
      <c r="AA52" s="1">
        <f>IF(_xlfn.IFNA($A52,"")="","",Daily!V52+IF(ROW()&gt;ROW($A$3),AA51,0))</f>
        <v>7</v>
      </c>
      <c r="AB52" s="1">
        <f>IF(_xlfn.IFNA($A52,"")="","",Daily!W52+IF(ROW()&gt;ROW($A$3),AB51,0))</f>
        <v>0</v>
      </c>
      <c r="AC52" s="1">
        <f t="shared" si="28"/>
        <v>29</v>
      </c>
      <c r="AD52" s="1">
        <f>IF(_xlfn.IFNA($A52,"")="","",Daily!X52+IF(ROW()&gt;ROW($A$3),AD51,0))</f>
        <v>14</v>
      </c>
      <c r="AE52" s="1">
        <f>IF(_xlfn.IFNA($A52,"")="","",Daily!Y52+IF(ROW()&gt;ROW($A$3),AE51,0))</f>
        <v>0</v>
      </c>
      <c r="AF52" s="1">
        <f>IF(_xlfn.IFNA($A52,"")="","",Daily!Z52+IF(ROW()&gt;ROW($A$3),AF51,0))</f>
        <v>1</v>
      </c>
      <c r="AG52" s="1">
        <f t="shared" si="29"/>
        <v>13</v>
      </c>
      <c r="AH52" s="1">
        <f>IF(_xlfn.IFNA($A52,"")="","",Daily!C52+Daily!F52+Daily!I52+Daily!O52+Daily!L52+Daily!R52+Daily!X52+Daily!U52)</f>
        <v>41</v>
      </c>
      <c r="AI52" s="1">
        <f>IF(_xlfn.IFNA($A52,"")="","",Daily!D52+Daily!G52+Daily!J52+Daily!P52+Daily!M52+Daily!S52+Daily!Y52+Daily!V52+Daily!AA52)</f>
        <v>2</v>
      </c>
      <c r="AJ52" s="1">
        <f>IF(_xlfn.IFNA($A52,"")="","",Daily!E52+Daily!H52+Daily!K52+Daily!Q52+Daily!N52+Daily!T52+Daily!Z52+Daily!W52)</f>
        <v>1</v>
      </c>
      <c r="AK52" s="1">
        <f t="shared" si="30"/>
        <v>199</v>
      </c>
      <c r="AL52" s="1">
        <f t="shared" si="31"/>
        <v>24</v>
      </c>
      <c r="AM52" s="1">
        <f t="shared" si="32"/>
        <v>4</v>
      </c>
      <c r="AN52" s="7">
        <f t="shared" si="33"/>
        <v>1.3666666666666667</v>
      </c>
      <c r="AO52" s="1">
        <f t="shared" si="34"/>
        <v>171</v>
      </c>
      <c r="AP52" s="1">
        <f t="shared" si="35"/>
        <v>107</v>
      </c>
      <c r="AQ52" s="1">
        <f t="shared" si="36"/>
        <v>20</v>
      </c>
      <c r="AR52" s="1">
        <f t="shared" si="37"/>
        <v>2</v>
      </c>
      <c r="AS52" s="1">
        <f t="shared" si="38"/>
        <v>85</v>
      </c>
      <c r="AT52" s="10">
        <f t="shared" si="39"/>
        <v>0.14285714285714285</v>
      </c>
      <c r="AU52" s="10">
        <f t="shared" si="40"/>
        <v>0.8571428571428571</v>
      </c>
      <c r="AV52" s="10">
        <f t="shared" si="41"/>
        <v>5.0251256281407036E-3</v>
      </c>
      <c r="AW52" s="10">
        <f t="shared" si="42"/>
        <v>0.46231155778894473</v>
      </c>
      <c r="AX52" s="10">
        <f t="shared" si="43"/>
        <v>5.0251256281407036E-3</v>
      </c>
      <c r="AY52" s="10">
        <f t="shared" si="44"/>
        <v>0.17587939698492464</v>
      </c>
      <c r="AZ52" s="10">
        <f t="shared" si="45"/>
        <v>8.0402010050251257E-2</v>
      </c>
      <c r="BA52" s="10">
        <f t="shared" si="46"/>
        <v>2.0100502512562814E-2</v>
      </c>
      <c r="BB52" s="10">
        <f t="shared" si="47"/>
        <v>0.18090452261306533</v>
      </c>
      <c r="BC52" s="10">
        <f t="shared" si="48"/>
        <v>7.0351758793969849E-2</v>
      </c>
      <c r="BD52" s="8">
        <f t="shared" ca="1" si="49"/>
        <v>19.285714285714285</v>
      </c>
      <c r="BE52" s="9">
        <f t="shared" ca="1" si="50"/>
        <v>135</v>
      </c>
      <c r="BF52" s="10">
        <f t="shared" si="51"/>
        <v>0.25949367088607594</v>
      </c>
      <c r="BG52" s="10">
        <f t="shared" si="52"/>
        <v>0.36666666666666664</v>
      </c>
      <c r="BH52" s="1">
        <f t="shared" si="53"/>
        <v>4</v>
      </c>
      <c r="BI52" s="1">
        <f t="shared" si="54"/>
        <v>4</v>
      </c>
      <c r="BJ52" s="8">
        <f>IF(_xlfn.IFNA($A52,"")="","",AK52/(Configuration!$B$1/1000000))</f>
        <v>7.8456728551546862</v>
      </c>
      <c r="BK52" s="1">
        <f>IF(OR(_xlfn.IFNA($A52,"")="", ROW()&lt;=ROW($A$3),MAX(International!$C$3:$C$2000)&lt;$AK52),"",$A52-_xlfn.XLOOKUP($AK52,International!$C$3:$C$2000,International!$A$3:$A$2000,NA(),1,1))</f>
        <v>5</v>
      </c>
      <c r="BL52" s="1">
        <f>IF(OR(_xlfn.IFNA($A52,"")="", ROW()&lt;=ROW($A$3),MAX(International!$D$3:$D$2000)&lt;$BJ52),"",$A52-_xlfn.XLOOKUP($BJ52,International!$D$3:$D$2000,International!$A$3:$A$2000,NA(),1,1))</f>
        <v>7</v>
      </c>
      <c r="BM52" s="1">
        <f>IF(OR(_xlfn.IFNA($A52,"")="", ROW()&lt;=ROW($A$3),MAX(International!$G$3:$G$2000)&lt;$AK52),"",$A52-_xlfn.XLOOKUP($AK52,International!$G$3:$G$2000,International!$A$3:$A$2000,NA(),1,1))</f>
        <v>3</v>
      </c>
      <c r="BN52" s="1">
        <f>IF(OR(_xlfn.IFNA($A52,"")="", ROW()&lt;=ROW($A$3),MAX(International!$H$3:$H$2000)&lt;$BJ52),"",$A52-_xlfn.XLOOKUP($BJ52,International!$H$3:$H$2000,International!$A$3:$A$2000,NA(),1,1))</f>
        <v>4</v>
      </c>
      <c r="BO52" s="1">
        <f>IF(OR(_xlfn.IFNA($A52,"")="", ROW()&lt;=ROW($A$3),MAX(International!$K$3:$K$2000)&lt;$AK52),"",$A52-_xlfn.XLOOKUP($AK52,International!$K$3:$K$2000,International!$A$3:$A$2000,NA(),1,1))</f>
        <v>10</v>
      </c>
      <c r="BP52" s="1">
        <f>IF(OR(_xlfn.IFNA($A52,"")="", ROW()&lt;=ROW($A$3),MAX(International!$L$3:$L$2000)&lt;$BJ52),"",$A52-_xlfn.XLOOKUP($BJ52,International!$L$3:$L$2000,International!$A$3:$A$2000,NA(),1,1))</f>
        <v>7</v>
      </c>
      <c r="BQ52" s="1">
        <f>IF(OR(_xlfn.IFNA($A52,"")="", ROW()&lt;=ROW($A$3),MAX(International!$O$3:$O$2000)&lt;$AK52),"",$A52-_xlfn.XLOOKUP($AK52,International!$O$3:$O$2000,International!$A$3:$A$2000,NA(),1,1))</f>
        <v>18</v>
      </c>
      <c r="BR52" s="1">
        <f>IF(OR(_xlfn.IFNA($A52,"")="", ROW()&lt;=ROW($A$3),MAX(International!$P$3:$P$2000)&lt;$BJ52),"",$A52-_xlfn.XLOOKUP($BJ52,International!$P$3:$P$2000,International!$A$3:$A$2000,NA(),1,1))</f>
        <v>15</v>
      </c>
      <c r="BS52" s="1">
        <f>IF(OR(_xlfn.IFNA($A52,"")="", ROW()&lt;=ROW($A$3),MAX(International!$S$3:$S$2000)&lt;$AK52),"",$A52-_xlfn.XLOOKUP($AK52,International!$S$3:$S$2000,International!$A$3:$A$2000,NA(),1,1))</f>
        <v>21</v>
      </c>
      <c r="BT52" s="1">
        <f>IF(OR(_xlfn.IFNA($A52,"")="", ROW()&lt;=ROW($A$3),MAX(International!$T$3:$T$2000)&lt;$BJ52),"",$A52-_xlfn.XLOOKUP($BJ52,International!$T$3:$T$2000,International!$A$3:$A$2000,NA(),1,1))</f>
        <v>20</v>
      </c>
      <c r="BU52" s="1">
        <f>IF(OR(_xlfn.IFNA($A52,"")="", ROW()&lt;=ROW($A$3),MAX(International!$W$3:$W$2000)&lt;$AK52),"",$A52-_xlfn.XLOOKUP($AK52,International!$W$3:$W$2000,International!$A$3:$A$2000,NA(),1,1))</f>
        <v>0</v>
      </c>
      <c r="BV52" s="1">
        <f>IF(OR(_xlfn.IFNA($A52,"")="", ROW()&lt;=ROW($A$3),MAX(International!$X$3:$X$2000)&lt;$BJ52),"",$A52-_xlfn.XLOOKUP($BJ52,International!$X$3:$X$2000,International!$A$3:$A$2000,NA(),1,1))</f>
        <v>32</v>
      </c>
      <c r="BW52" s="1">
        <f>IF(OR(_xlfn.IFNA($A52,"")="", ROW()&lt;=ROW($A$3),MAX(International!$AA$3:$AA$2000)&lt;$AK52),"",$A52-_xlfn.XLOOKUP($AK52,International!$AA$3:$AA$2000,International!$A$3:$A$2000,NA(),1,1))</f>
        <v>6</v>
      </c>
      <c r="BX52" s="1">
        <f>IF(OR(_xlfn.IFNA($A52,"")="", ROW()&lt;=ROW($A$3),MAX(International!$AB$3:$AB$2000)&lt;$BJ52),"",$A52-_xlfn.XLOOKUP($BJ52,International!$AB$3:$AB$2000,International!$A$3:$A$2000,NA(),1,1))</f>
        <v>0</v>
      </c>
      <c r="BY52" s="1">
        <f>IF(OR(_xlfn.IFNA($A52,"")="", ROW()&lt;=ROW($A$3),MAX(International!$AE$3:$AE$2000)&lt;$AK52),"",$A52-_xlfn.XLOOKUP($AK52,International!$AE$3:$AE$2000,International!$A$3:$A$2000,NA(),1,1))</f>
        <v>8</v>
      </c>
      <c r="BZ52" s="1">
        <f>IF(OR(_xlfn.IFNA($A52,"")="", ROW()&lt;=ROW($A$3),MAX(International!$AF$3:$AF$2000)&lt;$BJ52),"",$A52-_xlfn.XLOOKUP($BJ52,International!$AF$3:$AF$2000,International!$A$3:$A$2000,NA(),1,1))</f>
        <v>-1</v>
      </c>
      <c r="CA52" s="1">
        <f t="shared" si="120"/>
        <v>3</v>
      </c>
      <c r="CB52" s="1">
        <f t="shared" si="100"/>
        <v>800</v>
      </c>
      <c r="CC52" s="1">
        <f t="shared" si="101"/>
        <v>282</v>
      </c>
      <c r="CD52" s="1">
        <f t="shared" si="102"/>
        <v>200</v>
      </c>
      <c r="CE52" s="1">
        <f t="shared" si="103"/>
        <v>168</v>
      </c>
      <c r="CF52" s="1">
        <f t="shared" si="104"/>
        <v>150</v>
      </c>
      <c r="CG52" s="1">
        <f t="shared" si="105"/>
        <v>140</v>
      </c>
      <c r="CH52" s="1">
        <f t="shared" si="106"/>
        <v>134</v>
      </c>
      <c r="CI52" s="1">
        <f t="shared" si="107"/>
        <v>116</v>
      </c>
      <c r="CJ52" s="1">
        <f t="shared" si="108"/>
        <v>380</v>
      </c>
      <c r="CK52" s="1">
        <f t="shared" si="56"/>
        <v>199</v>
      </c>
      <c r="CL52" s="1">
        <f t="shared" si="109"/>
        <v>3.0218527372757253</v>
      </c>
      <c r="CM52" s="1">
        <f>IF(OR(ISNA($A52),$AK52&lt;100),NA(),IF($CA52=0,0,FLOOR((CK52-_xlfn.XLOOKUP(_xlfn.AGGREGATE(5,6,$CA$3:$CA2003),$CA$3:$CA$2000,CK$3:CK$2000,1,1))/_xlfn.XLOOKUP($CA52,$CA$3:$CA$2000,$CA$3:$CA$2000,1,1), 1)))</f>
        <v>28</v>
      </c>
      <c r="CN52" s="1">
        <f t="shared" si="57"/>
        <v>3.0044116266582339</v>
      </c>
      <c r="CO52" s="1" cm="1">
        <f t="array" ref="CO52">IFERROR(IF(OR(ISNA($A52),$AK52&lt;100,INDEX(International!C$3:C$2000,_xlfn.XMATCH(100,International!C$3:C$2000,1,1)+$CA52)=""),NA(),INDEX(International!C$3:C$2000,_xlfn.XMATCH(100,International!C$3:C$2000,1,1)+$CA52)), NA())</f>
        <v>239</v>
      </c>
      <c r="CP52" s="1">
        <f t="shared" si="110"/>
        <v>2.3866146845135878</v>
      </c>
      <c r="CQ52" s="1">
        <f>IF(OR(ISNA($A52),$AK52&lt;100),NA(),IF($CA52=0,0,FLOOR((CO52-_xlfn.XLOOKUP(_xlfn.AGGREGATE(5,6,$CA$3:$CA2003),$CA$3:$CA$2000,CO$3:CO$2000,1,1))/_xlfn.XLOOKUP($CA52,$CA$3:$CA$2000,$CA$3:$CA$2000,1,1), 1)))</f>
        <v>43</v>
      </c>
      <c r="CR52" s="1">
        <f t="shared" si="58"/>
        <v>2.0000505144815679</v>
      </c>
      <c r="CS52" s="1" cm="1">
        <f t="array" ref="CS52">IFERROR(IF(OR(ISNA($A52),$AK52&lt;100,INDEX(International!G$3:G$2000,_xlfn.XMATCH(100,International!G$3:G$2000,1,1)+$CA52)=""),NA(),INDEX(International!G$3:G$2000,_xlfn.XMATCH(100,International!G$3:G$2000,1,1)+$CA52)), NA())</f>
        <v>801</v>
      </c>
      <c r="CT52" s="1">
        <f t="shared" si="111"/>
        <v>0.99939961313627235</v>
      </c>
      <c r="CU52" s="1">
        <f>IF(OR(ISNA($A52),$AK52&lt;100),NA(),IF($CA52=0,0,FLOOR((CS52-_xlfn.XLOOKUP(_xlfn.AGGREGATE(5,6,$CA$3:$CA2003),$CA$3:$CA$2000,CS$3:CS$2000,1,1))/_xlfn.XLOOKUP($CA52,$CA$3:$CA$2000,$CA$3:$CA$2000,1,1), 1)))</f>
        <v>179</v>
      </c>
      <c r="CV52" s="1">
        <f t="shared" si="59"/>
        <v>1.165832880260391</v>
      </c>
      <c r="CW52" s="1" cm="1">
        <f t="array" ref="CW52">IFERROR(IF(OR(ISNA($A52),$AK52&lt;100,INDEX(International!K$3:K$2000,_xlfn.XMATCH(100,International!K$3:K$2000,1,1)+$CA52)=""),NA(),INDEX(International!K$3:K$2000,_xlfn.XMATCH(100,International!K$3:K$2000,1,1)+$CA52)), NA())</f>
        <v>204</v>
      </c>
      <c r="CX52" s="1">
        <f t="shared" si="112"/>
        <v>2.9166731216785347</v>
      </c>
      <c r="CY52" s="1">
        <f>IF(OR(ISNA($A52),$AK52&lt;100),NA(),IF($CA52=0,0,FLOOR((CW52-_xlfn.XLOOKUP(_xlfn.AGGREGATE(5,6,$CA$3:$CA2003),$CA$3:$CA$2000,CW$3:CW$2000,1,1))/_xlfn.XLOOKUP($CA52,$CA$3:$CA$2000,$CA$3:$CA$2000,1,1), 1)))</f>
        <v>34</v>
      </c>
      <c r="CZ52" s="1">
        <f t="shared" si="60"/>
        <v>1.5383253873329439</v>
      </c>
      <c r="DA52" s="1" cm="1">
        <f t="array" ref="DA52">IFERROR(IF(OR(ISNA($A52),$AK52&lt;100,INDEX(International!O$3:O$2000,_xlfn.XMATCH(100,International!O$3:O$2000,1,1)+$CA52)=""),NA(),INDEX(International!O$3:O$2000,_xlfn.XMATCH(100,International!O$3:O$2000,1,1)+$CA52)), NA())</f>
        <v>453</v>
      </c>
      <c r="DB52" s="1">
        <f t="shared" si="113"/>
        <v>1.3764555126372393</v>
      </c>
      <c r="DC52" s="1">
        <f>IF(OR(ISNA($A52),$AK52&lt;100),NA(),IF($CA52=0,0,FLOOR((DA52-_xlfn.XLOOKUP(_xlfn.AGGREGATE(5,6,$CA$3:$CA2003),$CA$3:$CA$2000,DA$3:DA$2000,1,1))/_xlfn.XLOOKUP($CA52,$CA$3:$CA$2000,$CA$3:$CA$2000,1,1), 1)))</f>
        <v>99</v>
      </c>
      <c r="DD52" s="1">
        <f t="shared" si="61"/>
        <v>2.0306615190159216</v>
      </c>
      <c r="DE52" s="1" cm="1">
        <f t="array" ref="DE52">IFERROR(IF(OR(ISNA($A52),$AK52&lt;100,INDEX(International!S$3:S$2000,_xlfn.XMATCH(100,International!S$3:S$2000,1,1)+$CA52)=""),NA(),INDEX(International!S$3:S$2000,_xlfn.XMATCH(100,International!S$3:S$2000,1,1)+$CA52)), NA())</f>
        <v>602</v>
      </c>
      <c r="DF52" s="1">
        <f t="shared" si="114"/>
        <v>1.1584069414356533</v>
      </c>
      <c r="DG52" s="1">
        <f>IF(OR(ISNA($A52),$AK52&lt;100),NA(),IF($CA52=0,0,FLOOR((DE52-_xlfn.XLOOKUP(_xlfn.AGGREGATE(5,6,$CA$3:$CA2003),$CA$3:$CA$2000,DE$3:DE$2000,1,1))/_xlfn.XLOOKUP($CA52,$CA$3:$CA$2000,$CA$3:$CA$2000,1,1), 1)))</f>
        <v>166</v>
      </c>
      <c r="DH52" s="1">
        <f t="shared" si="62"/>
        <v>0.64053524773753501</v>
      </c>
      <c r="DI52" s="1" cm="1">
        <f t="array" ref="DI52">IFERROR(IF(OR(ISNA($A52),$AK52&lt;100,INDEX(International!W$3:W$2000,_xlfn.XMATCH(100,International!W$3:W$2000,1,1)+$CA52)=""),NA(),INDEX(International!W$3:W$2000,_xlfn.XMATCH(100,International!W$3:W$2000,1,1)+$CA52)), NA())</f>
        <v>110</v>
      </c>
      <c r="DJ52" s="1">
        <f t="shared" si="115"/>
        <v>21.817622692025136</v>
      </c>
      <c r="DK52" s="1">
        <f>IF(OR(ISNA($A52),$AK52&lt;100),NA(),IF($CA52=0,0,FLOOR((DI52-_xlfn.XLOOKUP(_xlfn.AGGREGATE(5,6,$CA$3:$CA2003),$CA$3:$CA$2000,DI$3:DI$2000,1,1))/_xlfn.XLOOKUP($CA52,$CA$3:$CA$2000,$CA$3:$CA$2000,1,1), 1)))</f>
        <v>2</v>
      </c>
      <c r="DL52" s="1">
        <f t="shared" si="63"/>
        <v>18.712834336291696</v>
      </c>
      <c r="DM52" s="1" cm="1">
        <f t="array" ref="DM52">IFERROR(IF(OR(ISNA($A52),$AK52&lt;100,INDEX(International!AA$3:AA$2000,_xlfn.XMATCH(100,International!AA$3:AA$2000,1,1)+$CA52)=""),NA(),INDEX(International!AA$3:AA$2000,_xlfn.XMATCH(100,International!AA$3:AA$2000,1,1)+$CA52)), NA())</f>
        <v>273</v>
      </c>
      <c r="DN52" s="1">
        <f t="shared" si="116"/>
        <v>2.0705349096699623</v>
      </c>
      <c r="DO52" s="1">
        <f>IF(OR(ISNA($A52),$AK52&lt;100),NA(),IF($CA52=0,0,FLOOR((DM52-_xlfn.XLOOKUP(_xlfn.AGGREGATE(5,6,$CA$3:$CA2003),$CA$3:$CA$2000,DM$3:DM$2000,1,1))/_xlfn.XLOOKUP($CA52,$CA$3:$CA$2000,$CA$3:$CA$2000,1,1), 1)))</f>
        <v>52</v>
      </c>
      <c r="DP52" s="1">
        <f t="shared" si="64"/>
        <v>1.3440336571433833</v>
      </c>
      <c r="DQ52" s="1" cm="1">
        <f t="array" ref="DQ52">IFERROR(IF(OR(ISNA($A52),$AK52&lt;100,INDEX(International!AE$3:AE$2000,_xlfn.XMATCH(100,International!AE$3:AE$2000,1,1)+$CA52)=""),NA(),INDEX(International!AE$3:AE$2000,_xlfn.XMATCH(100,International!AE$3:AE$2000,1,1)+$CA52)), NA())</f>
        <v>267</v>
      </c>
      <c r="DR52" s="1">
        <f t="shared" si="117"/>
        <v>2.117388375872205</v>
      </c>
      <c r="DS52" s="1">
        <f>IF(OR(ISNA($A52),$AK52&lt;100),NA(),IF($CA52=0,0,FLOOR((DQ52-_xlfn.XLOOKUP(_xlfn.AGGREGATE(5,6,$CA$3:$CA2003),$CA$3:$CA$2000,DQ$3:DQ$2000,1,1))/_xlfn.XLOOKUP($CA52,$CA$3:$CA$2000,$CA$3:$CA$2000,1,1), 1)))</f>
        <v>49</v>
      </c>
      <c r="DT52" s="1">
        <f t="shared" si="65"/>
        <v>1.1883154210554443</v>
      </c>
      <c r="DU52" s="1">
        <f t="shared" si="118"/>
        <v>49</v>
      </c>
      <c r="DV52" s="1" cm="1">
        <f t="array" ref="DV52">IFERROR(IF(ISNA($A52),NA(),INDEX(B$3:B$2000,_xlfn.XMATCH(Configuration!$B$12,B$3:B$2000,1,1)+ROW()-ROW($A$3))-0), NA())</f>
        <v>107</v>
      </c>
      <c r="DW52" s="1" cm="1">
        <f t="array" ref="DW52">IFERROR(IF(ISNA($A52),NA(),INDEX(F$3:F$2000,_xlfn.XMATCH(Configuration!$B$12,F$3:F$2000,1,1)+ROW()-ROW($A$3))-0), NA())</f>
        <v>3031</v>
      </c>
      <c r="DX52" s="1" t="e" cm="1">
        <f t="array" ref="DX52">IFERROR(IF(ISNA($A52),NA(),INDEX(J$3:J$2000,_xlfn.XMATCH(Configuration!$B$12,J$3:J$2000,1,1)+ROW()-ROW($A$3))-0), NA())</f>
        <v>#N/A</v>
      </c>
      <c r="DY52" s="1" cm="1">
        <f t="array" ref="DY52">IFERROR(IF(ISNA($A52),NA(),INDEX(N$3:N$2000,_xlfn.XMATCH(Configuration!$B$12,N$3:N$2000,1,1)+ROW()-ROW($A$3))-0), NA())</f>
        <v>1045</v>
      </c>
      <c r="DZ52" s="1" cm="1">
        <f t="array" ref="DZ52">IFERROR(IF(ISNA($A52),NA(),INDEX(R$3:R$2000,_xlfn.XMATCH(Configuration!$B$12,R$3:R$2000,1,1)+ROW()-ROW($A$3))-0), NA())</f>
        <v>439</v>
      </c>
      <c r="EA52" s="1" cm="1">
        <f t="array" ref="EA52">IFERROR(IF(ISNA($A52),NA(),INDEX(V$3:V$2000,_xlfn.XMATCH(Configuration!$B$12,V$3:V$2000,1,1)+ROW()-ROW($A$3))-0), NA())</f>
        <v>226</v>
      </c>
      <c r="EB52" s="1" cm="1">
        <f t="array" ref="EB52">IFERROR(IF(ISNA($A52),NA(),INDEX(Z$3:Z$2000,_xlfn.XMATCH(Configuration!$B$12,Z$3:Z$2000,1,1)+ROW()-ROW($A$3))-0), NA())</f>
        <v>1440</v>
      </c>
      <c r="EC52" s="1" cm="1">
        <f t="array" ref="EC52">IFERROR(IF(ISNA($A52),NA(),INDEX(AD$3:AD$2000,_xlfn.XMATCH(Configuration!$B$12,AD$3:AD$2000,1,1)+ROW()-ROW($A$3))-0), NA())</f>
        <v>552</v>
      </c>
      <c r="ED52" s="1">
        <f t="shared" si="119"/>
        <v>49</v>
      </c>
      <c r="EE52" s="1" t="e">
        <f t="shared" ca="1" si="66"/>
        <v>#N/A</v>
      </c>
      <c r="EF52" s="1" t="e">
        <f t="shared" ca="1" si="67"/>
        <v>#N/A</v>
      </c>
      <c r="EG52" s="1" t="e">
        <f t="shared" ca="1" si="68"/>
        <v>#N/A</v>
      </c>
      <c r="EH52" s="1">
        <f t="shared" ca="1" si="69"/>
        <v>487098</v>
      </c>
      <c r="EI52" s="1">
        <f t="shared" ca="1" si="70"/>
        <v>89144</v>
      </c>
      <c r="EJ52" s="1">
        <f t="shared" ca="1" si="71"/>
        <v>28734</v>
      </c>
      <c r="EK52" s="1">
        <f t="shared" ca="1" si="72"/>
        <v>12800</v>
      </c>
      <c r="EL52" s="1" cm="1">
        <f t="array" aca="1" ref="EL52" ca="1">IFERROR(IF(ISNA($ED52),NA(),IF(FLOOR((2^(($ED52+LOOKUP(2, 1/(ISNA(EP$3:EP$2000)+ISBLANK(EP$3:EP$300)-1),EP$3:EP$2000)*LOG(100)/LOG(2))/LOOKUP(2, 1/(ISNA(EP$3:EP$2000)+ISBLANK(EP$3:EP$300)-1),EP$3:EP$2000))),2)&gt;_xlfn.AGGREGATE(4,6,$EN$3:$GC$2000)+2000,NA(),FLOOR((2^(($ED52+LOOKUP(2, 1/(ISNA(EP$3:EP$2000)+ISBLANK(EP$3:EP$300)-1),EP$3:EP$2000)*LOG(100)/LOG(2))/LOOKUP(2, 1/(ISNA(EP$3:EP$2000)+ISBLANK(EP$3:EP$300)-1),EP$3:EP$2000))),2))),NA())</f>
        <v>1412</v>
      </c>
      <c r="EM52" s="1" cm="1">
        <f t="array" ref="EM52">IF(ISNA($ED52),NA(),FLOOR(EN$3+(LOOKUP(2, 1/(ISNA(EN$3:EN$2000)+ISBLANK(EN$3:EN$300)-1),EN$3:EN$2000)-EN$3)/LOOKUP(2, 1/(ISNA(EN$3:EN$2000)+ISBLANK(EN$3:EN$300)-1),ED$3:ED$2000)*ED52, 1))</f>
        <v>4481</v>
      </c>
      <c r="EN52" s="1" cm="1">
        <f t="array" ref="EN52">IFERROR(IF(ISNA($A52),NA(),INDEX(AK$3:AK$2000,_xlfn.XMATCH(100,AK$3:AK$2000,1,1)+ROW()-ROW($A$3))-0), NA())</f>
        <v>6733</v>
      </c>
      <c r="EO52" s="1" cm="1">
        <f t="array" aca="1" ref="EO52" ca="1">IFERROR(IF(ISNA($A52),NA(),INDEX(BD$3:BD$2000,_xlfn.XMATCH(100,AK$3:AK$2000,1,1)+ROW()-ROW($A$3))-0), NA())</f>
        <v>12.571428571428571</v>
      </c>
      <c r="EP52" s="1">
        <f t="shared" si="73"/>
        <v>8.0682640212959686</v>
      </c>
      <c r="EQ52" s="1">
        <f t="shared" si="74"/>
        <v>135</v>
      </c>
      <c r="ER52" s="1">
        <f t="shared" si="75"/>
        <v>388.56665392930392</v>
      </c>
      <c r="ES52" s="1" cm="1">
        <f t="array" ref="ES52">IFERROR(IF(OR(ISNA($A52),INDEX(International!C$3:C$2000,_xlfn.XMATCH(100,International!C$3:C$2000,1,1)+ROW()-ROW($A$3))=""),NA(),INDEX(International!C$3:C$2000,_xlfn.XMATCH(100,International!C$3:C$2000,1,1)+ROW()-ROW($A$3))), NA())</f>
        <v>44293</v>
      </c>
      <c r="ET52" s="1" cm="1">
        <f t="array" aca="1" ref="ET52" ca="1">IFERROR(IF(ISNA($A52),NA(),INDEX(International!E$3:E$2000,_xlfn.XMATCH(100,International!C$3:C$2000,1,1)+ROW()-ROW($A$3))-0), NA())</f>
        <v>1165</v>
      </c>
      <c r="EU52" s="1">
        <f t="shared" si="76"/>
        <v>5.5739236530000715</v>
      </c>
      <c r="EV52" s="1">
        <f t="shared" si="77"/>
        <v>901</v>
      </c>
      <c r="EW52" s="1">
        <f t="shared" si="78"/>
        <v>20.1738803641361</v>
      </c>
      <c r="EX52" s="1" cm="1">
        <f t="array" ref="EX52">IFERROR(IF(OR(ISNA($A52),INDEX(International!G$3:G$2000,_xlfn.XMATCH(100,International!G$3:G$2000,1,1)+ROW()-ROW($A$3))=""),NA(),INDEX(International!G$3:G$2000,_xlfn.XMATCH(100,International!G$3:G$2000,1,1)+ROW()-ROW($A$3))-0), NA())</f>
        <v>8851</v>
      </c>
      <c r="EY52" s="1" cm="1">
        <f t="array" aca="1" ref="EY52" ca="1">IFERROR(IF(ISNA($A52),NA(),INDEX(International!I$3:I$2000,_xlfn.XMATCH(100,International!G$3:G$2000,1,1)+ROW()-ROW($A$3))-0), NA())</f>
        <v>165.14285714285714</v>
      </c>
      <c r="EZ52" s="1">
        <f t="shared" si="79"/>
        <v>7.5760286667924888</v>
      </c>
      <c r="FA52" s="1">
        <f t="shared" si="80"/>
        <v>175</v>
      </c>
      <c r="FB52" s="1">
        <f t="shared" si="81"/>
        <v>39.750757071690948</v>
      </c>
      <c r="FC52" s="1" cm="1">
        <f t="array" ref="FC52">IFERROR(IF(OR(ISNA($A52),INDEX(International!K$3:K$2000,_xlfn.XMATCH(100,International!K$3:K$2000,1,1)+ROW()-ROW($A$3))=""),NA(),INDEX(International!K$3:K$2000,_xlfn.XMATCH(100,International!K$3:K$2000,1,1)+ROW()-ROW($A$3))), NA())</f>
        <v>146906</v>
      </c>
      <c r="FD52" s="1" cm="1">
        <f t="array" aca="1" ref="FD52" ca="1">IFERROR(IF(ISNA($A52),NA(),INDEX(International!M$3:M$2000,_xlfn.XMATCH(100,International!K$3:K$2000,1,1)+ROW()-ROW($A$3))-0), NA())</f>
        <v>7588</v>
      </c>
      <c r="FE52" s="1">
        <f t="shared" si="82"/>
        <v>4.6574946823714347</v>
      </c>
      <c r="FF52" s="1">
        <f t="shared" si="83"/>
        <v>2996</v>
      </c>
      <c r="FG52" s="1">
        <f t="shared" si="84"/>
        <v>-5990.1983143965426</v>
      </c>
      <c r="FH52" s="1" cm="1">
        <f t="array" ref="FH52">IFERROR(IF(OR(ISNA($A52),INDEX(International!O$3:O$2000,_xlfn.XMATCH(100,International!O$3:O$2000,1,1)+ROW()-ROW($A$3))=""),NA(),INDEX(International!O$3:O$2000,_xlfn.XMATCH(100,International!O$3:O$2000,1,1)+ROW()-ROW($A$3))-0), NA())</f>
        <v>156363</v>
      </c>
      <c r="FI52" s="1" cm="1">
        <f t="array" aca="1" ref="FI52" ca="1">IFERROR(IF(ISNA($A52),NA(),INDEX(International!Q$3:Q$2000,_xlfn.XMATCH(100,International!O$3:O$2000,1,1)+ROW()-ROW($A$3))-0), NA())</f>
        <v>3916.4285714285716</v>
      </c>
      <c r="FJ52" s="1">
        <f t="shared" si="85"/>
        <v>4.6179871645975181</v>
      </c>
      <c r="FK52" s="1">
        <f t="shared" si="86"/>
        <v>3187</v>
      </c>
      <c r="FL52" s="1">
        <f t="shared" si="87"/>
        <v>26.138349355464111</v>
      </c>
      <c r="FM52" s="1" cm="1">
        <f t="array" ref="FM52">IFERROR(IF(OR(ISNA($A52),INDEX(International!S$3:S$2000,_xlfn.XMATCH(100,International!S$3:S$2000,1,1)+ROW()-ROW($A$3))=""),NA(),INDEX(International!S$3:S$2000,_xlfn.XMATCH(100,International!S$3:S$2000,1,1)+ROW()-ROW($A$3))-0), NA())</f>
        <v>10423</v>
      </c>
      <c r="FN52" s="1" cm="1">
        <f t="array" aca="1" ref="FN52" ca="1">IFERROR(IF(ISNA($A52),NA(),INDEX(International!U$3:U$2000,_xlfn.XMATCH(100,International!S$3:S$2000,1,1)+ROW()-ROW($A$3))-0), NA())</f>
        <v>63.857142857142854</v>
      </c>
      <c r="FO52" s="1">
        <f t="shared" si="88"/>
        <v>7.3094761499792531</v>
      </c>
      <c r="FP52" s="1">
        <f t="shared" si="89"/>
        <v>210</v>
      </c>
      <c r="FQ52" s="1">
        <f t="shared" si="90"/>
        <v>184.90123712969839</v>
      </c>
      <c r="FR52" s="1" cm="1">
        <f t="array" ref="FR52">IFERROR(IF(OR(ISNA($A52),INDEX(International!W$3:W$2000,_xlfn.XMATCH(100,International!W$3:W$2000,1,1)+ROW()-ROW($A$3))=""),NA(),INDEX(International!W$3:W$2000,_xlfn.XMATCH(100,International!W$3:W$2000,1,1)+ROW()-ROW($A$3))-0), NA())</f>
        <v>5992</v>
      </c>
      <c r="FS52" s="1" cm="1">
        <f t="array" aca="1" ref="FS52" ca="1">IFERROR(IF(ISNA($A52),NA(),INDEX(International!Y$3:Y$2000,_xlfn.XMATCH(100,International!W$3:W$2000,1,1)+ROW()-ROW($A$3))-0), NA())</f>
        <v>527.57142857142856</v>
      </c>
      <c r="FT52" s="1">
        <f t="shared" si="91"/>
        <v>8.2981006722796149</v>
      </c>
      <c r="FU52" s="1">
        <f t="shared" si="92"/>
        <v>120</v>
      </c>
      <c r="FV52" s="1">
        <f t="shared" si="93"/>
        <v>4.0526153329122163</v>
      </c>
      <c r="FW52" s="1" cm="1">
        <f t="array" ref="FW52">IFERROR(IF(OR(ISNA($A52),INDEX(International!AA$3:AA$2000,_xlfn.XMATCH(100,International!AA$3:AA$2000,1,1)+ROW()-ROW($A$3))=""),NA(),INDEX(International!AA$3:AA$2000,_xlfn.XMATCH(100,International!AA$3:AA$2000,1,1)+ROW()-ROW($A$3))-0), NA())</f>
        <v>138078</v>
      </c>
      <c r="FX52" s="1" cm="1">
        <f t="array" aca="1" ref="FX52" ca="1">IFERROR(IF(ISNA($A52),NA(),INDEX(International!AC$3:AC$2000,_xlfn.XMATCH(100,International!AA$3:AA$2000,1,1)+ROW()-ROW($A$3))-0), NA())</f>
        <v>4997.8571428571431</v>
      </c>
      <c r="FY52" s="1">
        <f t="shared" si="94"/>
        <v>4.6974156103084281</v>
      </c>
      <c r="FZ52" s="1">
        <f t="shared" si="95"/>
        <v>2815</v>
      </c>
      <c r="GA52" s="1">
        <f t="shared" si="96"/>
        <v>20.534823064155116</v>
      </c>
      <c r="GB52" s="1" cm="1">
        <f t="array" ref="GB52">IFERROR(IF(OR(ISNA($A52),INDEX(International!AE$3:AE$2000,_xlfn.XMATCH(100,International!AE$3:AE$2000,1,1)+ROW()-ROW($A$3))=""),NA(),INDEX(International!AE$3:AE$2000,_xlfn.XMATCH(100,International!AE$3:AE$2000,1,1)+ROW()-ROW($A$3))-0), NA())</f>
        <v>811865</v>
      </c>
      <c r="GC52" s="1" cm="1">
        <f t="array" aca="1" ref="GC52" ca="1">IFERROR(IF(ISNA($A52),NA(),INDEX(International!AG$3:AG$2000,_xlfn.XMATCH(100,International!AE$3:AE$2000,1,1)+ROW()-ROW($A$3))-0), NA())</f>
        <v>29170.714285714286</v>
      </c>
      <c r="GD52" s="1">
        <f t="shared" si="97"/>
        <v>3.7729967612211124</v>
      </c>
      <c r="GE52" s="1">
        <f t="shared" si="98"/>
        <v>16566</v>
      </c>
      <c r="GF52" s="1">
        <f t="shared" si="99"/>
        <v>20.373261721017958</v>
      </c>
    </row>
    <row r="53" spans="1:188" x14ac:dyDescent="0.2">
      <c r="A53" s="4">
        <f>IF(OR(Daily!$A53="",Daily!$B53="*"),NA(),Daily!A53)</f>
        <v>43904</v>
      </c>
      <c r="B53" s="1">
        <f>IF(_xlfn.IFNA($A53,"")="","",Daily!C53+IF(ROW()&gt;ROW($A$3),B52,0))</f>
        <v>1</v>
      </c>
      <c r="C53" s="1">
        <f>IF(_xlfn.IFNA($A53,"")="","",Daily!D53+IF(ROW()&gt;ROW($A$3),C52,0))</f>
        <v>0</v>
      </c>
      <c r="D53" s="1">
        <f>IF(_xlfn.IFNA($A53,"")="","",Daily!E53+IF(ROW()&gt;ROW($A$3),D52,0))</f>
        <v>0</v>
      </c>
      <c r="E53" s="1">
        <f t="shared" si="22"/>
        <v>1</v>
      </c>
      <c r="F53" s="1">
        <f>IF(_xlfn.IFNA($A53,"")="","",Daily!F53+IF(ROW()&gt;ROW($A$3),F52,0))</f>
        <v>112</v>
      </c>
      <c r="G53" s="1">
        <f>IF(_xlfn.IFNA($A53,"")="","",Daily!G53+IF(ROW()&gt;ROW($A$3),G52,0))</f>
        <v>4</v>
      </c>
      <c r="H53" s="1">
        <f>IF(_xlfn.IFNA($A53,"")="","",Daily!H53+IF(ROW()&gt;ROW($A$3),H52,0))</f>
        <v>2</v>
      </c>
      <c r="I53" s="1">
        <f t="shared" si="23"/>
        <v>106</v>
      </c>
      <c r="J53" s="1">
        <f>IF(_xlfn.IFNA($A53,"")="","",Daily!I53+IF(ROW()&gt;ROW($A$3),J52,0))</f>
        <v>1</v>
      </c>
      <c r="K53" s="1">
        <f>IF(_xlfn.IFNA($A53,"")="","",Daily!J53+IF(ROW()&gt;ROW($A$3),K52,0))</f>
        <v>0</v>
      </c>
      <c r="L53" s="1">
        <f>IF(_xlfn.IFNA($A53,"")="","",Daily!K53+IF(ROW()&gt;ROW($A$3),L52,0))</f>
        <v>0</v>
      </c>
      <c r="M53" s="1">
        <f t="shared" si="24"/>
        <v>1</v>
      </c>
      <c r="N53" s="1">
        <f>IF(_xlfn.IFNA($A53,"")="","",Daily!L53+IF(ROW()&gt;ROW($A$3),N52,0))</f>
        <v>46</v>
      </c>
      <c r="O53" s="1">
        <f>IF(_xlfn.IFNA($A53,"")="","",Daily!M53+IF(ROW()&gt;ROW($A$3),O52,0))</f>
        <v>8</v>
      </c>
      <c r="P53" s="1">
        <f>IF(_xlfn.IFNA($A53,"")="","",Daily!N53+IF(ROW()&gt;ROW($A$3),P52,0))</f>
        <v>1</v>
      </c>
      <c r="Q53" s="1">
        <f t="shared" si="25"/>
        <v>37</v>
      </c>
      <c r="R53" s="1">
        <f>IF(_xlfn.IFNA($A53,"")="","",Daily!O53+IF(ROW()&gt;ROW($A$3),R52,0))</f>
        <v>19</v>
      </c>
      <c r="S53" s="1">
        <f>IF(_xlfn.IFNA($A53,"")="","",Daily!P53+IF(ROW()&gt;ROW($A$3),S52,0))</f>
        <v>5</v>
      </c>
      <c r="T53" s="1">
        <f>IF(_xlfn.IFNA($A53,"")="","",Daily!Q53+IF(ROW()&gt;ROW($A$3),T52,0))</f>
        <v>0</v>
      </c>
      <c r="U53" s="1">
        <f t="shared" si="26"/>
        <v>14</v>
      </c>
      <c r="V53" s="1">
        <f>IF(_xlfn.IFNA($A53,"")="","",Daily!R53+IF(ROW()&gt;ROW($A$3),V52,0))</f>
        <v>5</v>
      </c>
      <c r="W53" s="1">
        <f>IF(_xlfn.IFNA($A53,"")="","",Daily!S53+IF(ROW()&gt;ROW($A$3),W52,0))</f>
        <v>1</v>
      </c>
      <c r="X53" s="1">
        <f>IF(_xlfn.IFNA($A53,"")="","",Daily!T53+IF(ROW()&gt;ROW($A$3),X52,0))</f>
        <v>0</v>
      </c>
      <c r="Y53" s="1">
        <f t="shared" si="27"/>
        <v>4</v>
      </c>
      <c r="Z53" s="1">
        <f>IF(_xlfn.IFNA($A53,"")="","",Daily!U53+IF(ROW()&gt;ROW($A$3),Z52,0))</f>
        <v>49</v>
      </c>
      <c r="AA53" s="1">
        <f>IF(_xlfn.IFNA($A53,"")="","",Daily!V53+IF(ROW()&gt;ROW($A$3),AA52,0))</f>
        <v>7</v>
      </c>
      <c r="AB53" s="1">
        <f>IF(_xlfn.IFNA($A53,"")="","",Daily!W53+IF(ROW()&gt;ROW($A$3),AB52,0))</f>
        <v>0</v>
      </c>
      <c r="AC53" s="1">
        <f t="shared" si="28"/>
        <v>42</v>
      </c>
      <c r="AD53" s="1">
        <f>IF(_xlfn.IFNA($A53,"")="","",Daily!X53+IF(ROW()&gt;ROW($A$3),AD52,0))</f>
        <v>17</v>
      </c>
      <c r="AE53" s="1">
        <f>IF(_xlfn.IFNA($A53,"")="","",Daily!Y53+IF(ROW()&gt;ROW($A$3),AE52,0))</f>
        <v>0</v>
      </c>
      <c r="AF53" s="1">
        <f>IF(_xlfn.IFNA($A53,"")="","",Daily!Z53+IF(ROW()&gt;ROW($A$3),AF52,0))</f>
        <v>1</v>
      </c>
      <c r="AG53" s="1">
        <f t="shared" si="29"/>
        <v>16</v>
      </c>
      <c r="AH53" s="1">
        <f>IF(_xlfn.IFNA($A53,"")="","",Daily!C53+Daily!F53+Daily!I53+Daily!O53+Daily!L53+Daily!R53+Daily!X53+Daily!U53)</f>
        <v>51</v>
      </c>
      <c r="AI53" s="1">
        <f>IF(_xlfn.IFNA($A53,"")="","",Daily!D53+Daily!G53+Daily!J53+Daily!P53+Daily!M53+Daily!S53+Daily!Y53+Daily!V53+Daily!AA53)</f>
        <v>1</v>
      </c>
      <c r="AJ53" s="1">
        <f>IF(_xlfn.IFNA($A53,"")="","",Daily!E53+Daily!H53+Daily!K53+Daily!Q53+Daily!N53+Daily!T53+Daily!Z53+Daily!W53)</f>
        <v>0</v>
      </c>
      <c r="AK53" s="1">
        <f t="shared" si="30"/>
        <v>250</v>
      </c>
      <c r="AL53" s="1">
        <f t="shared" si="31"/>
        <v>25</v>
      </c>
      <c r="AM53" s="1">
        <f t="shared" si="32"/>
        <v>4</v>
      </c>
      <c r="AN53" s="7">
        <f t="shared" si="33"/>
        <v>1.2439024390243902</v>
      </c>
      <c r="AO53" s="1">
        <f t="shared" si="34"/>
        <v>221</v>
      </c>
      <c r="AP53" s="1">
        <f t="shared" si="35"/>
        <v>138</v>
      </c>
      <c r="AQ53" s="1">
        <f t="shared" si="36"/>
        <v>21</v>
      </c>
      <c r="AR53" s="1">
        <f t="shared" si="37"/>
        <v>2</v>
      </c>
      <c r="AS53" s="1">
        <f t="shared" si="38"/>
        <v>115</v>
      </c>
      <c r="AT53" s="10">
        <f t="shared" si="39"/>
        <v>0.13793103448275862</v>
      </c>
      <c r="AU53" s="10">
        <f t="shared" si="40"/>
        <v>0.86206896551724133</v>
      </c>
      <c r="AV53" s="10">
        <f t="shared" si="41"/>
        <v>4.0000000000000001E-3</v>
      </c>
      <c r="AW53" s="10">
        <f t="shared" si="42"/>
        <v>0.44800000000000001</v>
      </c>
      <c r="AX53" s="10">
        <f t="shared" si="43"/>
        <v>4.0000000000000001E-3</v>
      </c>
      <c r="AY53" s="10">
        <f t="shared" si="44"/>
        <v>0.184</v>
      </c>
      <c r="AZ53" s="10">
        <f t="shared" si="45"/>
        <v>7.5999999999999998E-2</v>
      </c>
      <c r="BA53" s="10">
        <f t="shared" si="46"/>
        <v>0.02</v>
      </c>
      <c r="BB53" s="10">
        <f t="shared" si="47"/>
        <v>0.19600000000000001</v>
      </c>
      <c r="BC53" s="10">
        <f t="shared" si="48"/>
        <v>6.8000000000000005E-2</v>
      </c>
      <c r="BD53" s="8">
        <f t="shared" ca="1" si="49"/>
        <v>25.285714285714285</v>
      </c>
      <c r="BE53" s="9">
        <f t="shared" ca="1" si="50"/>
        <v>177</v>
      </c>
      <c r="BF53" s="10">
        <f t="shared" si="51"/>
        <v>0.25628140703517588</v>
      </c>
      <c r="BG53" s="10">
        <f t="shared" si="52"/>
        <v>0.24390243902439024</v>
      </c>
      <c r="BH53" s="1">
        <f t="shared" si="53"/>
        <v>4</v>
      </c>
      <c r="BI53" s="1">
        <f t="shared" si="54"/>
        <v>4</v>
      </c>
      <c r="BJ53" s="8">
        <f>IF(_xlfn.IFNA($A53,"")="","",AK53/(Configuration!$B$1/1000000))</f>
        <v>9.8563729336114143</v>
      </c>
      <c r="BK53" s="1">
        <f>IF(OR(_xlfn.IFNA($A53,"")="", ROW()&lt;=ROW($A$3),MAX(International!$C$3:$C$2000)&lt;$AK53),"",$A53-_xlfn.XLOOKUP($AK53,International!$C$3:$C$2000,International!$A$3:$A$2000,NA(),1,1))</f>
        <v>4</v>
      </c>
      <c r="BL53" s="1">
        <f>IF(OR(_xlfn.IFNA($A53,"")="", ROW()&lt;=ROW($A$3),MAX(International!$D$3:$D$2000)&lt;$BJ53),"",$A53-_xlfn.XLOOKUP($BJ53,International!$D$3:$D$2000,International!$A$3:$A$2000,NA(),1,1))</f>
        <v>7</v>
      </c>
      <c r="BM53" s="1">
        <f>IF(OR(_xlfn.IFNA($A53,"")="", ROW()&lt;=ROW($A$3),MAX(International!$G$3:$G$2000)&lt;$AK53),"",$A53-_xlfn.XLOOKUP($AK53,International!$G$3:$G$2000,International!$A$3:$A$2000,NA(),1,1))</f>
        <v>4</v>
      </c>
      <c r="BN53" s="1">
        <f>IF(OR(_xlfn.IFNA($A53,"")="", ROW()&lt;=ROW($A$3),MAX(International!$H$3:$H$2000)&lt;$BJ53),"",$A53-_xlfn.XLOOKUP($BJ53,International!$H$3:$H$2000,International!$A$3:$A$2000,NA(),1,1))</f>
        <v>5</v>
      </c>
      <c r="BO53" s="1">
        <f>IF(OR(_xlfn.IFNA($A53,"")="", ROW()&lt;=ROW($A$3),MAX(International!$K$3:$K$2000)&lt;$AK53),"",$A53-_xlfn.XLOOKUP($AK53,International!$K$3:$K$2000,International!$A$3:$A$2000,NA(),1,1))</f>
        <v>10</v>
      </c>
      <c r="BP53" s="1">
        <f>IF(OR(_xlfn.IFNA($A53,"")="", ROW()&lt;=ROW($A$3),MAX(International!$L$3:$L$2000)&lt;$BJ53),"",$A53-_xlfn.XLOOKUP($BJ53,International!$L$3:$L$2000,International!$A$3:$A$2000,NA(),1,1))</f>
        <v>7</v>
      </c>
      <c r="BQ53" s="1">
        <f>IF(OR(_xlfn.IFNA($A53,"")="", ROW()&lt;=ROW($A$3),MAX(International!$O$3:$O$2000)&lt;$AK53),"",$A53-_xlfn.XLOOKUP($AK53,International!$O$3:$O$2000,International!$A$3:$A$2000,NA(),1,1))</f>
        <v>18</v>
      </c>
      <c r="BR53" s="1">
        <f>IF(OR(_xlfn.IFNA($A53,"")="", ROW()&lt;=ROW($A$3),MAX(International!$P$3:$P$2000)&lt;$BJ53),"",$A53-_xlfn.XLOOKUP($BJ53,International!$P$3:$P$2000,International!$A$3:$A$2000,NA(),1,1))</f>
        <v>16</v>
      </c>
      <c r="BS53" s="1">
        <f>IF(OR(_xlfn.IFNA($A53,"")="", ROW()&lt;=ROW($A$3),MAX(International!$S$3:$S$2000)&lt;$AK53),"",$A53-_xlfn.XLOOKUP($AK53,International!$S$3:$S$2000,International!$A$3:$A$2000,NA(),1,1))</f>
        <v>21</v>
      </c>
      <c r="BT53" s="1">
        <f>IF(OR(_xlfn.IFNA($A53,"")="", ROW()&lt;=ROW($A$3),MAX(International!$T$3:$T$2000)&lt;$BJ53),"",$A53-_xlfn.XLOOKUP($BJ53,International!$T$3:$T$2000,International!$A$3:$A$2000,NA(),1,1))</f>
        <v>20</v>
      </c>
      <c r="BU53" s="1">
        <f>IF(OR(_xlfn.IFNA($A53,"")="", ROW()&lt;=ROW($A$3),MAX(International!$W$3:$W$2000)&lt;$AK53),"",$A53-_xlfn.XLOOKUP($AK53,International!$W$3:$W$2000,International!$A$3:$A$2000,NA(),1,1))</f>
        <v>-3</v>
      </c>
      <c r="BV53" s="1">
        <f>IF(OR(_xlfn.IFNA($A53,"")="", ROW()&lt;=ROW($A$3),MAX(International!$X$3:$X$2000)&lt;$BJ53),"",$A53-_xlfn.XLOOKUP($BJ53,International!$X$3:$X$2000,International!$A$3:$A$2000,NA(),1,1))</f>
        <v>30</v>
      </c>
      <c r="BW53" s="1">
        <f>IF(OR(_xlfn.IFNA($A53,"")="", ROW()&lt;=ROW($A$3),MAX(International!$AA$3:$AA$2000)&lt;$AK53),"",$A53-_xlfn.XLOOKUP($AK53,International!$AA$3:$AA$2000,International!$A$3:$A$2000,NA(),1,1))</f>
        <v>6</v>
      </c>
      <c r="BX53" s="1">
        <f>IF(OR(_xlfn.IFNA($A53,"")="", ROW()&lt;=ROW($A$3),MAX(International!$AB$3:$AB$2000)&lt;$BJ53),"",$A53-_xlfn.XLOOKUP($BJ53,International!$AB$3:$AB$2000,International!$A$3:$A$2000,NA(),1,1))</f>
        <v>1</v>
      </c>
      <c r="BY53" s="1">
        <f>IF(OR(_xlfn.IFNA($A53,"")="", ROW()&lt;=ROW($A$3),MAX(International!$AE$3:$AE$2000)&lt;$AK53),"",$A53-_xlfn.XLOOKUP($AK53,International!$AE$3:$AE$2000,International!$A$3:$A$2000,NA(),1,1))</f>
        <v>8</v>
      </c>
      <c r="BZ53" s="1">
        <f>IF(OR(_xlfn.IFNA($A53,"")="", ROW()&lt;=ROW($A$3),MAX(International!$AF$3:$AF$2000)&lt;$BJ53),"",$A53-_xlfn.XLOOKUP($BJ53,International!$AF$3:$AF$2000,International!$A$3:$A$2000,NA(),1,1))</f>
        <v>-1</v>
      </c>
      <c r="CA53" s="1">
        <f t="shared" si="120"/>
        <v>4</v>
      </c>
      <c r="CB53" s="1">
        <f t="shared" si="100"/>
        <v>1598</v>
      </c>
      <c r="CC53" s="1">
        <f t="shared" si="101"/>
        <v>400</v>
      </c>
      <c r="CD53" s="1">
        <f t="shared" si="102"/>
        <v>250</v>
      </c>
      <c r="CE53" s="1">
        <f t="shared" si="103"/>
        <v>200</v>
      </c>
      <c r="CF53" s="1">
        <f t="shared" si="104"/>
        <v>174</v>
      </c>
      <c r="CG53" s="1">
        <f t="shared" si="105"/>
        <v>158</v>
      </c>
      <c r="CH53" s="1">
        <f t="shared" si="106"/>
        <v>148</v>
      </c>
      <c r="CI53" s="1">
        <f t="shared" si="107"/>
        <v>124</v>
      </c>
      <c r="CJ53" s="1">
        <f t="shared" si="108"/>
        <v>469</v>
      </c>
      <c r="CK53" s="1">
        <f t="shared" si="56"/>
        <v>250</v>
      </c>
      <c r="CL53" s="1">
        <f t="shared" si="109"/>
        <v>3.0258831894641203</v>
      </c>
      <c r="CM53" s="1">
        <f>IF(OR(ISNA($A53),$AK53&lt;100),NA(),IF($CA53=0,0,FLOOR((CK53-_xlfn.XLOOKUP(_xlfn.AGGREGATE(5,6,$CA$3:$CA2004),$CA$3:$CA$2000,CK$3:CK$2000,1,1))/_xlfn.XLOOKUP($CA53,$CA$3:$CA$2000,$CA$3:$CA$2000,1,1), 1)))</f>
        <v>34</v>
      </c>
      <c r="CN53" s="1">
        <f t="shared" si="57"/>
        <v>3.0380393134687966</v>
      </c>
      <c r="CO53" s="1" cm="1">
        <f t="array" ref="CO53">IFERROR(IF(OR(ISNA($A53),$AK53&lt;100,INDEX(International!C$3:C$2000,_xlfn.XMATCH(100,International!C$3:C$2000,1,1)+$CA53)=""),NA(),INDEX(International!C$3:C$2000,_xlfn.XMATCH(100,International!C$3:C$2000,1,1)+$CA53)), NA())</f>
        <v>267</v>
      </c>
      <c r="CP53" s="1">
        <f t="shared" si="110"/>
        <v>2.8231845011629404</v>
      </c>
      <c r="CQ53" s="1">
        <f>IF(OR(ISNA($A53),$AK53&lt;100),NA(),IF($CA53=0,0,FLOOR((CO53-_xlfn.XLOOKUP(_xlfn.AGGREGATE(5,6,$CA$3:$CA2004),$CA$3:$CA$2000,CO$3:CO$2000,1,1))/_xlfn.XLOOKUP($CA53,$CA$3:$CA$2000,$CA$3:$CA$2000,1,1), 1)))</f>
        <v>39</v>
      </c>
      <c r="CR53" s="1">
        <f t="shared" si="58"/>
        <v>2.3990035005086514</v>
      </c>
      <c r="CS53" s="1" cm="1">
        <f t="array" ref="CS53">IFERROR(IF(OR(ISNA($A53),$AK53&lt;100,INDEX(International!G$3:G$2000,_xlfn.XMATCH(100,International!G$3:G$2000,1,1)+$CA53)=""),NA(),INDEX(International!G$3:G$2000,_xlfn.XMATCH(100,International!G$3:G$2000,1,1)+$CA53)), NA())</f>
        <v>827</v>
      </c>
      <c r="CT53" s="1">
        <f t="shared" si="111"/>
        <v>1.3123844708498325</v>
      </c>
      <c r="CU53" s="1">
        <f>IF(OR(ISNA($A53),$AK53&lt;100),NA(),IF($CA53=0,0,FLOOR((CS53-_xlfn.XLOOKUP(_xlfn.AGGREGATE(5,6,$CA$3:$CA2004),$CA$3:$CA$2000,CS$3:CS$2000,1,1))/_xlfn.XLOOKUP($CA53,$CA$3:$CA$2000,$CA$3:$CA$2000,1,1), 1)))</f>
        <v>141</v>
      </c>
      <c r="CV53" s="1">
        <f t="shared" si="59"/>
        <v>2.3402711196356716</v>
      </c>
      <c r="CW53" s="1" cm="1">
        <f t="array" ref="CW53">IFERROR(IF(OR(ISNA($A53),$AK53&lt;100,INDEX(International!K$3:K$2000,_xlfn.XMATCH(100,International!K$3:K$2000,1,1)+$CA53)=""),NA(),INDEX(International!K$3:K$2000,_xlfn.XMATCH(100,International!K$3:K$2000,1,1)+$CA53)), NA())</f>
        <v>285</v>
      </c>
      <c r="CX53" s="1">
        <f t="shared" si="112"/>
        <v>2.6473201931607968</v>
      </c>
      <c r="CY53" s="1">
        <f>IF(OR(ISNA($A53),$AK53&lt;100),NA(),IF($CA53=0,0,FLOOR((CW53-_xlfn.XLOOKUP(_xlfn.AGGREGATE(5,6,$CA$3:$CA2004),$CA$3:$CA$2000,CW$3:CW$2000,1,1))/_xlfn.XLOOKUP($CA53,$CA$3:$CA$2000,$CA$3:$CA$2000,1,1), 1)))</f>
        <v>46</v>
      </c>
      <c r="CZ53" s="1">
        <f t="shared" si="60"/>
        <v>1.7319337799962964</v>
      </c>
      <c r="DA53" s="1" cm="1">
        <f t="array" ref="DA53">IFERROR(IF(OR(ISNA($A53),$AK53&lt;100,INDEX(International!O$3:O$2000,_xlfn.XMATCH(100,International!O$3:O$2000,1,1)+$CA53)=""),NA(),INDEX(International!O$3:O$2000,_xlfn.XMATCH(100,International!O$3:O$2000,1,1)+$CA53)), NA())</f>
        <v>655</v>
      </c>
      <c r="DB53" s="1">
        <f t="shared" si="113"/>
        <v>1.4752010008168497</v>
      </c>
      <c r="DC53" s="1">
        <f>IF(OR(ISNA($A53),$AK53&lt;100),NA(),IF($CA53=0,0,FLOOR((DA53-_xlfn.XLOOKUP(_xlfn.AGGREGATE(5,6,$CA$3:$CA2004),$CA$3:$CA$2000,DA$3:DA$2000,1,1))/_xlfn.XLOOKUP($CA53,$CA$3:$CA$2000,$CA$3:$CA$2000,1,1), 1)))</f>
        <v>125</v>
      </c>
      <c r="DD53" s="1">
        <f t="shared" si="61"/>
        <v>1.879756289612605</v>
      </c>
      <c r="DE53" s="1" cm="1">
        <f t="array" ref="DE53">IFERROR(IF(OR(ISNA($A53),$AK53&lt;100,INDEX(International!S$3:S$2000,_xlfn.XMATCH(100,International!S$3:S$2000,1,1)+$CA53)=""),NA(),INDEX(International!S$3:S$2000,_xlfn.XMATCH(100,International!S$3:S$2000,1,1)+$CA53)), NA())</f>
        <v>833</v>
      </c>
      <c r="DF53" s="1">
        <f t="shared" si="114"/>
        <v>1.3079091080883234</v>
      </c>
      <c r="DG53" s="1">
        <f>IF(OR(ISNA($A53),$AK53&lt;100),NA(),IF($CA53=0,0,FLOOR((DE53-_xlfn.XLOOKUP(_xlfn.AGGREGATE(5,6,$CA$3:$CA2004),$CA$3:$CA$2000,DE$3:DE$2000,1,1))/_xlfn.XLOOKUP($CA53,$CA$3:$CA$2000,$CA$3:$CA$2000,1,1), 1)))</f>
        <v>182</v>
      </c>
      <c r="DH53" s="1">
        <f t="shared" si="62"/>
        <v>1.0593787391217506</v>
      </c>
      <c r="DI53" s="1" cm="1">
        <f t="array" ref="DI53">IFERROR(IF(OR(ISNA($A53),$AK53&lt;100,INDEX(International!W$3:W$2000,_xlfn.XMATCH(100,International!W$3:W$2000,1,1)+$CA53)=""),NA(),INDEX(International!W$3:W$2000,_xlfn.XMATCH(100,International!W$3:W$2000,1,1)+$CA53)), NA())</f>
        <v>110</v>
      </c>
      <c r="DJ53" s="1">
        <f t="shared" si="115"/>
        <v>29.090163589366849</v>
      </c>
      <c r="DK53" s="1">
        <f>IF(OR(ISNA($A53),$AK53&lt;100),NA(),IF($CA53=0,0,FLOOR((DI53-_xlfn.XLOOKUP(_xlfn.AGGREGATE(5,6,$CA$3:$CA2004),$CA$3:$CA$2000,DI$3:DI$2000,1,1))/_xlfn.XLOOKUP($CA53,$CA$3:$CA$2000,$CA$3:$CA$2000,1,1), 1)))</f>
        <v>2</v>
      </c>
      <c r="DL53" s="1">
        <f t="shared" si="63"/>
        <v>37.775461458653254</v>
      </c>
      <c r="DM53" s="1" cm="1">
        <f t="array" ref="DM53">IFERROR(IF(OR(ISNA($A53),$AK53&lt;100,INDEX(International!AA$3:AA$2000,_xlfn.XMATCH(100,International!AA$3:AA$2000,1,1)+$CA53)=""),NA(),INDEX(International!AA$3:AA$2000,_xlfn.XMATCH(100,International!AA$3:AA$2000,1,1)+$CA53)), NA())</f>
        <v>321</v>
      </c>
      <c r="DN53" s="1">
        <f t="shared" si="116"/>
        <v>2.3773109951914906</v>
      </c>
      <c r="DO53" s="1">
        <f>IF(OR(ISNA($A53),$AK53&lt;100),NA(),IF($CA53=0,0,FLOOR((DM53-_xlfn.XLOOKUP(_xlfn.AGGREGATE(5,6,$CA$3:$CA2004),$CA$3:$CA$2000,DM$3:DM$2000,1,1))/_xlfn.XLOOKUP($CA53,$CA$3:$CA$2000,$CA$3:$CA$2000,1,1), 1)))</f>
        <v>51</v>
      </c>
      <c r="DP53" s="1">
        <f t="shared" si="64"/>
        <v>1.5626734569024516</v>
      </c>
      <c r="DQ53" s="1" cm="1">
        <f t="array" ref="DQ53">IFERROR(IF(OR(ISNA($A53),$AK53&lt;100,INDEX(International!AE$3:AE$2000,_xlfn.XMATCH(100,International!AE$3:AE$2000,1,1)+$CA53)=""),NA(),INDEX(International!AE$3:AE$2000,_xlfn.XMATCH(100,International!AE$3:AE$2000,1,1)+$CA53)), NA())</f>
        <v>403</v>
      </c>
      <c r="DR53" s="1">
        <f t="shared" si="117"/>
        <v>1.9892779522198445</v>
      </c>
      <c r="DS53" s="1">
        <f>IF(OR(ISNA($A53),$AK53&lt;100),NA(),IF($CA53=0,0,FLOOR((DQ53-_xlfn.XLOOKUP(_xlfn.AGGREGATE(5,6,$CA$3:$CA2004),$CA$3:$CA$2000,DQ$3:DQ$2000,1,1))/_xlfn.XLOOKUP($CA53,$CA$3:$CA$2000,$CA$3:$CA$2000,1,1), 1)))</f>
        <v>71</v>
      </c>
      <c r="DT53" s="1">
        <f t="shared" si="65"/>
        <v>1.1365586996365544</v>
      </c>
      <c r="DU53" s="1">
        <f t="shared" si="118"/>
        <v>50</v>
      </c>
      <c r="DV53" s="1" t="e" cm="1">
        <f t="array" ref="DV53">IFERROR(IF(ISNA($A53),NA(),INDEX(B$3:B$2000,_xlfn.XMATCH(Configuration!$B$12,B$3:B$2000,1,1)+ROW()-ROW($A$3))-0), NA())</f>
        <v>#N/A</v>
      </c>
      <c r="DW53" s="1" cm="1">
        <f t="array" ref="DW53">IFERROR(IF(ISNA($A53),NA(),INDEX(F$3:F$2000,_xlfn.XMATCH(Configuration!$B$12,F$3:F$2000,1,1)+ROW()-ROW($A$3))-0), NA())</f>
        <v>3035</v>
      </c>
      <c r="DX53" s="1" t="e" cm="1">
        <f t="array" ref="DX53">IFERROR(IF(ISNA($A53),NA(),INDEX(J$3:J$2000,_xlfn.XMATCH(Configuration!$B$12,J$3:J$2000,1,1)+ROW()-ROW($A$3))-0), NA())</f>
        <v>#N/A</v>
      </c>
      <c r="DY53" s="1" cm="1">
        <f t="array" ref="DY53">IFERROR(IF(ISNA($A53),NA(),INDEX(N$3:N$2000,_xlfn.XMATCH(Configuration!$B$12,N$3:N$2000,1,1)+ROW()-ROW($A$3))-0), NA())</f>
        <v>1045</v>
      </c>
      <c r="DZ53" s="1" cm="1">
        <f t="array" ref="DZ53">IFERROR(IF(ISNA($A53),NA(),INDEX(R$3:R$2000,_xlfn.XMATCH(Configuration!$B$12,R$3:R$2000,1,1)+ROW()-ROW($A$3))-0), NA())</f>
        <v>439</v>
      </c>
      <c r="EA53" s="1" cm="1">
        <f t="array" ref="EA53">IFERROR(IF(ISNA($A53),NA(),INDEX(V$3:V$2000,_xlfn.XMATCH(Configuration!$B$12,V$3:V$2000,1,1)+ROW()-ROW($A$3))-0), NA())</f>
        <v>226</v>
      </c>
      <c r="EB53" s="1" cm="1">
        <f t="array" ref="EB53">IFERROR(IF(ISNA($A53),NA(),INDEX(Z$3:Z$2000,_xlfn.XMATCH(Configuration!$B$12,Z$3:Z$2000,1,1)+ROW()-ROW($A$3))-0), NA())</f>
        <v>1454</v>
      </c>
      <c r="EC53" s="1" cm="1">
        <f t="array" ref="EC53">IFERROR(IF(ISNA($A53),NA(),INDEX(AD$3:AD$2000,_xlfn.XMATCH(Configuration!$B$12,AD$3:AD$2000,1,1)+ROW()-ROW($A$3))-0), NA())</f>
        <v>552</v>
      </c>
      <c r="ED53" s="1">
        <f t="shared" si="119"/>
        <v>50</v>
      </c>
      <c r="EE53" s="1" t="e">
        <f t="shared" ca="1" si="66"/>
        <v>#N/A</v>
      </c>
      <c r="EF53" s="1" t="e">
        <f t="shared" ca="1" si="67"/>
        <v>#N/A</v>
      </c>
      <c r="EG53" s="1" t="e">
        <f t="shared" ca="1" si="68"/>
        <v>#N/A</v>
      </c>
      <c r="EH53" s="1">
        <f t="shared" ca="1" si="69"/>
        <v>579260</v>
      </c>
      <c r="EI53" s="1">
        <f t="shared" ca="1" si="70"/>
        <v>102400</v>
      </c>
      <c r="EJ53" s="1">
        <f t="shared" ca="1" si="71"/>
        <v>32252</v>
      </c>
      <c r="EK53" s="1">
        <f t="shared" ca="1" si="72"/>
        <v>14132</v>
      </c>
      <c r="EL53" s="1" cm="1">
        <f t="array" aca="1" ref="EL53" ca="1">IFERROR(IF(ISNA($ED53),NA(),IF(FLOOR((2^(($ED53+LOOKUP(2, 1/(ISNA(EP$3:EP$2000)+ISBLANK(EP$3:EP$300)-1),EP$3:EP$2000)*LOG(100)/LOG(2))/LOOKUP(2, 1/(ISNA(EP$3:EP$2000)+ISBLANK(EP$3:EP$300)-1),EP$3:EP$2000))),2)&gt;_xlfn.AGGREGATE(4,6,$EN$3:$GC$2000)+2000,NA(),FLOOR((2^(($ED53+LOOKUP(2, 1/(ISNA(EP$3:EP$2000)+ISBLANK(EP$3:EP$300)-1),EP$3:EP$2000)*LOG(100)/LOG(2))/LOOKUP(2, 1/(ISNA(EP$3:EP$2000)+ISBLANK(EP$3:EP$300)-1),EP$3:EP$2000))),2))),NA())</f>
        <v>1492</v>
      </c>
      <c r="EM53" s="1" cm="1">
        <f t="array" ref="EM53">IF(ISNA($ED53),NA(),FLOOR(EN$3+(LOOKUP(2, 1/(ISNA(EN$3:EN$2000)+ISBLANK(EN$3:EN$300)-1),EN$3:EN$2000)-EN$3)/LOOKUP(2, 1/(ISNA(EN$3:EN$2000)+ISBLANK(EN$3:EN$300)-1),ED$3:ED$2000)*ED53, 1))</f>
        <v>4570</v>
      </c>
      <c r="EN53" s="1" cm="1">
        <f t="array" ref="EN53">IFERROR(IF(ISNA($A53),NA(),INDEX(AK$3:AK$2000,_xlfn.XMATCH(100,AK$3:AK$2000,1,1)+ROW()-ROW($A$3))-0), NA())</f>
        <v>6745</v>
      </c>
      <c r="EO53" s="1" cm="1">
        <f t="array" aca="1" ref="EO53" ca="1">IFERROR(IF(ISNA($A53),NA(),INDEX(BD$3:BD$2000,_xlfn.XMATCH(100,AK$3:AK$2000,1,1)+ROW()-ROW($A$3))-0), NA())</f>
        <v>13.285714285714286</v>
      </c>
      <c r="EP53" s="1">
        <f t="shared" si="73"/>
        <v>8.2294413841624241</v>
      </c>
      <c r="EQ53" s="1">
        <f t="shared" si="74"/>
        <v>132</v>
      </c>
      <c r="ER53" s="1">
        <f t="shared" si="75"/>
        <v>389.259801293355</v>
      </c>
      <c r="ES53" s="1" cm="1">
        <f t="array" ref="ES53">IFERROR(IF(OR(ISNA($A53),INDEX(International!C$3:C$2000,_xlfn.XMATCH(100,International!C$3:C$2000,1,1)+ROW()-ROW($A$3))=""),NA(),INDEX(International!C$3:C$2000,_xlfn.XMATCH(100,International!C$3:C$2000,1,1)+ROW()-ROW($A$3))), NA())</f>
        <v>45325</v>
      </c>
      <c r="ET53" s="1" cm="1">
        <f t="array" aca="1" ref="ET53" ca="1">IFERROR(IF(ISNA($A53),NA(),INDEX(International!E$3:E$2000,_xlfn.XMATCH(100,International!C$3:C$2000,1,1)+ROW()-ROW($A$3))-0), NA())</f>
        <v>1163.1428571428571</v>
      </c>
      <c r="EU53" s="1">
        <f t="shared" si="76"/>
        <v>5.666259656755563</v>
      </c>
      <c r="EV53" s="1">
        <f t="shared" si="77"/>
        <v>904</v>
      </c>
      <c r="EW53" s="1">
        <f t="shared" si="78"/>
        <v>30.094824677218089</v>
      </c>
      <c r="EX53" s="1" cm="1">
        <f t="array" ref="EX53">IFERROR(IF(OR(ISNA($A53),INDEX(International!G$3:G$2000,_xlfn.XMATCH(100,International!G$3:G$2000,1,1)+ROW()-ROW($A$3))=""),NA(),INDEX(International!G$3:G$2000,_xlfn.XMATCH(100,International!G$3:G$2000,1,1)+ROW()-ROW($A$3))-0), NA())</f>
        <v>9008</v>
      </c>
      <c r="EY53" s="1" cm="1">
        <f t="array" aca="1" ref="EY53" ca="1">IFERROR(IF(ISNA($A53),NA(),INDEX(International!I$3:I$2000,_xlfn.XMATCH(100,International!G$3:G$2000,1,1)+ROW()-ROW($A$3))-0), NA())</f>
        <v>156.57142857142858</v>
      </c>
      <c r="EZ53" s="1">
        <f t="shared" si="79"/>
        <v>7.700440634344095</v>
      </c>
      <c r="FA53" s="1">
        <f t="shared" si="80"/>
        <v>174</v>
      </c>
      <c r="FB53" s="1">
        <f t="shared" si="81"/>
        <v>39.422282156142842</v>
      </c>
      <c r="FC53" s="1" cm="1">
        <f t="array" ref="FC53">IFERROR(IF(OR(ISNA($A53),INDEX(International!K$3:K$2000,_xlfn.XMATCH(100,International!K$3:K$2000,1,1)+ROW()-ROW($A$3))=""),NA(),INDEX(International!K$3:K$2000,_xlfn.XMATCH(100,International!K$3:K$2000,1,1)+ROW()-ROW($A$3))), NA())</f>
        <v>151808</v>
      </c>
      <c r="FD53" s="1" cm="1">
        <f t="array" aca="1" ref="FD53" ca="1">IFERROR(IF(ISNA($A53),NA(),INDEX(International!M$3:M$2000,_xlfn.XMATCH(100,International!K$3:K$2000,1,1)+ROW()-ROW($A$3))-0), NA())</f>
        <v>4453.5714285714284</v>
      </c>
      <c r="FE53" s="1">
        <f t="shared" si="82"/>
        <v>4.7312498206194782</v>
      </c>
      <c r="FF53" s="1">
        <f t="shared" si="83"/>
        <v>3034</v>
      </c>
      <c r="FG53" s="1">
        <f t="shared" si="84"/>
        <v>21.117317335823675</v>
      </c>
      <c r="FH53" s="1" cm="1">
        <f t="array" ref="FH53">IFERROR(IF(OR(ISNA($A53),INDEX(International!O$3:O$2000,_xlfn.XMATCH(100,International!O$3:O$2000,1,1)+ROW()-ROW($A$3))=""),NA(),INDEX(International!O$3:O$2000,_xlfn.XMATCH(100,International!O$3:O$2000,1,1)+ROW()-ROW($A$3))-0), NA())</f>
        <v>159516</v>
      </c>
      <c r="FI53" s="1" cm="1">
        <f t="array" aca="1" ref="FI53" ca="1">IFERROR(IF(ISNA($A53),NA(),INDEX(International!Q$3:Q$2000,_xlfn.XMATCH(100,International!O$3:O$2000,1,1)+ROW()-ROW($A$3))-0), NA())</f>
        <v>3852.7142857142858</v>
      </c>
      <c r="FJ53" s="1">
        <f t="shared" si="85"/>
        <v>4.699475398611904</v>
      </c>
      <c r="FK53" s="1">
        <f t="shared" si="86"/>
        <v>3187</v>
      </c>
      <c r="FL53" s="1">
        <f t="shared" si="87"/>
        <v>34.719848783894349</v>
      </c>
      <c r="FM53" s="1" cm="1">
        <f t="array" ref="FM53">IFERROR(IF(OR(ISNA($A53),INDEX(International!S$3:S$2000,_xlfn.XMATCH(100,International!S$3:S$2000,1,1)+ROW()-ROW($A$3))=""),NA(),INDEX(International!S$3:S$2000,_xlfn.XMATCH(100,International!S$3:S$2000,1,1)+ROW()-ROW($A$3))-0), NA())</f>
        <v>10450</v>
      </c>
      <c r="FN53" s="1" cm="1">
        <f t="array" aca="1" ref="FN53" ca="1">IFERROR(IF(ISNA($A53),NA(),INDEX(International!U$3:U$2000,_xlfn.XMATCH(100,International!S$3:S$2000,1,1)+ROW()-ROW($A$3))-0), NA())</f>
        <v>55.428571428571431</v>
      </c>
      <c r="FO53" s="1">
        <f t="shared" si="88"/>
        <v>7.4544987103572691</v>
      </c>
      <c r="FP53" s="1">
        <f t="shared" si="89"/>
        <v>206</v>
      </c>
      <c r="FQ53" s="1">
        <f t="shared" si="90"/>
        <v>267.92690796888127</v>
      </c>
      <c r="FR53" s="1" cm="1">
        <f t="array" ref="FR53">IFERROR(IF(OR(ISNA($A53),INDEX(International!W$3:W$2000,_xlfn.XMATCH(100,International!W$3:W$2000,1,1)+ROW()-ROW($A$3))=""),NA(),INDEX(International!W$3:W$2000,_xlfn.XMATCH(100,International!W$3:W$2000,1,1)+ROW()-ROW($A$3))-0), NA())</f>
        <v>6588</v>
      </c>
      <c r="FS53" s="1" cm="1">
        <f t="array" aca="1" ref="FS53" ca="1">IFERROR(IF(ISNA($A53),NA(),INDEX(International!Y$3:Y$2000,_xlfn.XMATCH(100,International!W$3:W$2000,1,1)+ROW()-ROW($A$3))-0), NA())</f>
        <v>579.42857142857144</v>
      </c>
      <c r="FT53" s="1">
        <f t="shared" si="91"/>
        <v>8.2757223748380859</v>
      </c>
      <c r="FU53" s="1">
        <f t="shared" si="92"/>
        <v>129</v>
      </c>
      <c r="FV53" s="1">
        <f t="shared" si="93"/>
        <v>7.3097848908213319</v>
      </c>
      <c r="FW53" s="1" cm="1">
        <f t="array" ref="FW53">IFERROR(IF(OR(ISNA($A53),INDEX(International!AA$3:AA$2000,_xlfn.XMATCH(100,International!AA$3:AA$2000,1,1)+ROW()-ROW($A$3))=""),NA(),INDEX(International!AA$3:AA$2000,_xlfn.XMATCH(100,International!AA$3:AA$2000,1,1)+ROW()-ROW($A$3))-0), NA())</f>
        <v>143464</v>
      </c>
      <c r="FX53" s="1" cm="1">
        <f t="array" aca="1" ref="FX53" ca="1">IFERROR(IF(ISNA($A53),NA(),INDEX(International!AC$3:AC$2000,_xlfn.XMATCH(100,International!AA$3:AA$2000,1,1)+ROW()-ROW($A$3))-0), NA())</f>
        <v>4967.4285714285716</v>
      </c>
      <c r="FY53" s="1">
        <f t="shared" si="94"/>
        <v>4.768047348439481</v>
      </c>
      <c r="FZ53" s="1">
        <f t="shared" si="95"/>
        <v>2866</v>
      </c>
      <c r="GA53" s="1">
        <f t="shared" si="96"/>
        <v>18.114206719845534</v>
      </c>
      <c r="GB53" s="1" cm="1">
        <f t="array" ref="GB53">IFERROR(IF(OR(ISNA($A53),INDEX(International!AE$3:AE$2000,_xlfn.XMATCH(100,International!AE$3:AE$2000,1,1)+ROW()-ROW($A$3))=""),NA(),INDEX(International!AE$3:AE$2000,_xlfn.XMATCH(100,International!AE$3:AE$2000,1,1)+ROW()-ROW($A$3))-0), NA())</f>
        <v>840351</v>
      </c>
      <c r="GC53" s="1" cm="1">
        <f t="array" aca="1" ref="GC53" ca="1">IFERROR(IF(ISNA($A53),NA(),INDEX(International!AG$3:AG$2000,_xlfn.XMATCH(100,International!AE$3:AE$2000,1,1)+ROW()-ROW($A$3))-0), NA())</f>
        <v>29096.714285714286</v>
      </c>
      <c r="GD53" s="1">
        <f t="shared" si="97"/>
        <v>3.835303969754742</v>
      </c>
      <c r="GE53" s="1">
        <f t="shared" si="98"/>
        <v>16804</v>
      </c>
      <c r="GF53" s="1">
        <f t="shared" si="99"/>
        <v>20.099616970536204</v>
      </c>
    </row>
    <row r="54" spans="1:188" x14ac:dyDescent="0.2">
      <c r="A54" s="4">
        <f>IF(OR(Daily!$A54="",Daily!$B54="*"),NA(),Daily!A54)</f>
        <v>43905</v>
      </c>
      <c r="B54" s="1">
        <f>IF(_xlfn.IFNA($A54,"")="","",Daily!C54+IF(ROW()&gt;ROW($A$3),B53,0))</f>
        <v>1</v>
      </c>
      <c r="C54" s="1">
        <f>IF(_xlfn.IFNA($A54,"")="","",Daily!D54+IF(ROW()&gt;ROW($A$3),C53,0))</f>
        <v>0</v>
      </c>
      <c r="D54" s="1">
        <f>IF(_xlfn.IFNA($A54,"")="","",Daily!E54+IF(ROW()&gt;ROW($A$3),D53,0))</f>
        <v>0</v>
      </c>
      <c r="E54" s="1">
        <f t="shared" si="22"/>
        <v>1</v>
      </c>
      <c r="F54" s="1">
        <f>IF(_xlfn.IFNA($A54,"")="","",Daily!F54+IF(ROW()&gt;ROW($A$3),F53,0))</f>
        <v>134</v>
      </c>
      <c r="G54" s="1">
        <f>IF(_xlfn.IFNA($A54,"")="","",Daily!G54+IF(ROW()&gt;ROW($A$3),G53,0))</f>
        <v>4</v>
      </c>
      <c r="H54" s="1">
        <f>IF(_xlfn.IFNA($A54,"")="","",Daily!H54+IF(ROW()&gt;ROW($A$3),H53,0))</f>
        <v>4</v>
      </c>
      <c r="I54" s="1">
        <f t="shared" si="23"/>
        <v>126</v>
      </c>
      <c r="J54" s="1">
        <f>IF(_xlfn.IFNA($A54,"")="","",Daily!I54+IF(ROW()&gt;ROW($A$3),J53,0))</f>
        <v>1</v>
      </c>
      <c r="K54" s="1">
        <f>IF(_xlfn.IFNA($A54,"")="","",Daily!J54+IF(ROW()&gt;ROW($A$3),K53,0))</f>
        <v>0</v>
      </c>
      <c r="L54" s="1">
        <f>IF(_xlfn.IFNA($A54,"")="","",Daily!K54+IF(ROW()&gt;ROW($A$3),L53,0))</f>
        <v>0</v>
      </c>
      <c r="M54" s="1">
        <f t="shared" si="24"/>
        <v>1</v>
      </c>
      <c r="N54" s="1">
        <f>IF(_xlfn.IFNA($A54,"")="","",Daily!L54+IF(ROW()&gt;ROW($A$3),N53,0))</f>
        <v>61</v>
      </c>
      <c r="O54" s="1">
        <f>IF(_xlfn.IFNA($A54,"")="","",Daily!M54+IF(ROW()&gt;ROW($A$3),O53,0))</f>
        <v>8</v>
      </c>
      <c r="P54" s="1">
        <f>IF(_xlfn.IFNA($A54,"")="","",Daily!N54+IF(ROW()&gt;ROW($A$3),P53,0))</f>
        <v>1</v>
      </c>
      <c r="Q54" s="1">
        <f t="shared" si="25"/>
        <v>52</v>
      </c>
      <c r="R54" s="1">
        <f>IF(_xlfn.IFNA($A54,"")="","",Daily!O54+IF(ROW()&gt;ROW($A$3),R53,0))</f>
        <v>20</v>
      </c>
      <c r="S54" s="1">
        <f>IF(_xlfn.IFNA($A54,"")="","",Daily!P54+IF(ROW()&gt;ROW($A$3),S53,0))</f>
        <v>9</v>
      </c>
      <c r="T54" s="1">
        <f>IF(_xlfn.IFNA($A54,"")="","",Daily!Q54+IF(ROW()&gt;ROW($A$3),T53,0))</f>
        <v>0</v>
      </c>
      <c r="U54" s="1">
        <f t="shared" si="26"/>
        <v>11</v>
      </c>
      <c r="V54" s="1">
        <f>IF(_xlfn.IFNA($A54,"")="","",Daily!R54+IF(ROW()&gt;ROW($A$3),V53,0))</f>
        <v>7</v>
      </c>
      <c r="W54" s="1">
        <f>IF(_xlfn.IFNA($A54,"")="","",Daily!S54+IF(ROW()&gt;ROW($A$3),W53,0))</f>
        <v>1</v>
      </c>
      <c r="X54" s="1">
        <f>IF(_xlfn.IFNA($A54,"")="","",Daily!T54+IF(ROW()&gt;ROW($A$3),X53,0))</f>
        <v>0</v>
      </c>
      <c r="Y54" s="1">
        <f t="shared" si="27"/>
        <v>6</v>
      </c>
      <c r="Z54" s="1">
        <f>IF(_xlfn.IFNA($A54,"")="","",Daily!U54+IF(ROW()&gt;ROW($A$3),Z53,0))</f>
        <v>57</v>
      </c>
      <c r="AA54" s="1">
        <f>IF(_xlfn.IFNA($A54,"")="","",Daily!V54+IF(ROW()&gt;ROW($A$3),AA53,0))</f>
        <v>7</v>
      </c>
      <c r="AB54" s="1">
        <f>IF(_xlfn.IFNA($A54,"")="","",Daily!W54+IF(ROW()&gt;ROW($A$3),AB53,0))</f>
        <v>0</v>
      </c>
      <c r="AC54" s="1">
        <f t="shared" si="28"/>
        <v>50</v>
      </c>
      <c r="AD54" s="1">
        <f>IF(_xlfn.IFNA($A54,"")="","",Daily!X54+IF(ROW()&gt;ROW($A$3),AD53,0))</f>
        <v>18</v>
      </c>
      <c r="AE54" s="1">
        <f>IF(_xlfn.IFNA($A54,"")="","",Daily!Y54+IF(ROW()&gt;ROW($A$3),AE53,0))</f>
        <v>0</v>
      </c>
      <c r="AF54" s="1">
        <f>IF(_xlfn.IFNA($A54,"")="","",Daily!Z54+IF(ROW()&gt;ROW($A$3),AF53,0))</f>
        <v>1</v>
      </c>
      <c r="AG54" s="1">
        <f t="shared" si="29"/>
        <v>17</v>
      </c>
      <c r="AH54" s="1">
        <f>IF(_xlfn.IFNA($A54,"")="","",Daily!C54+Daily!F54+Daily!I54+Daily!O54+Daily!L54+Daily!R54+Daily!X54+Daily!U54)</f>
        <v>49</v>
      </c>
      <c r="AI54" s="1">
        <f>IF(_xlfn.IFNA($A54,"")="","",Daily!D54+Daily!G54+Daily!J54+Daily!P54+Daily!M54+Daily!S54+Daily!Y54+Daily!V54+Daily!AA54)</f>
        <v>4</v>
      </c>
      <c r="AJ54" s="1">
        <f>IF(_xlfn.IFNA($A54,"")="","",Daily!E54+Daily!H54+Daily!K54+Daily!Q54+Daily!N54+Daily!T54+Daily!Z54+Daily!W54)</f>
        <v>2</v>
      </c>
      <c r="AK54" s="1">
        <f t="shared" si="30"/>
        <v>299</v>
      </c>
      <c r="AL54" s="1">
        <f t="shared" si="31"/>
        <v>29</v>
      </c>
      <c r="AM54" s="1">
        <f t="shared" si="32"/>
        <v>6</v>
      </c>
      <c r="AN54" s="7">
        <f t="shared" si="33"/>
        <v>0.96078431372549022</v>
      </c>
      <c r="AO54" s="1">
        <f t="shared" si="34"/>
        <v>264</v>
      </c>
      <c r="AP54" s="1">
        <f t="shared" si="35"/>
        <v>165</v>
      </c>
      <c r="AQ54" s="1">
        <f t="shared" si="36"/>
        <v>25</v>
      </c>
      <c r="AR54" s="1">
        <f t="shared" si="37"/>
        <v>2</v>
      </c>
      <c r="AS54" s="1">
        <f t="shared" si="38"/>
        <v>138</v>
      </c>
      <c r="AT54" s="10">
        <f t="shared" si="39"/>
        <v>0.17142857142857143</v>
      </c>
      <c r="AU54" s="10">
        <f t="shared" si="40"/>
        <v>0.82857142857142863</v>
      </c>
      <c r="AV54" s="10">
        <f t="shared" si="41"/>
        <v>3.3444816053511705E-3</v>
      </c>
      <c r="AW54" s="10">
        <f t="shared" si="42"/>
        <v>0.44816053511705684</v>
      </c>
      <c r="AX54" s="10">
        <f t="shared" si="43"/>
        <v>3.3444816053511705E-3</v>
      </c>
      <c r="AY54" s="10">
        <f t="shared" si="44"/>
        <v>0.20401337792642141</v>
      </c>
      <c r="AZ54" s="10">
        <f t="shared" si="45"/>
        <v>6.6889632107023408E-2</v>
      </c>
      <c r="BA54" s="10">
        <f t="shared" si="46"/>
        <v>2.3411371237458192E-2</v>
      </c>
      <c r="BB54" s="10">
        <f t="shared" si="47"/>
        <v>0.19063545150501673</v>
      </c>
      <c r="BC54" s="10">
        <f t="shared" si="48"/>
        <v>6.0200668896321072E-2</v>
      </c>
      <c r="BD54" s="8">
        <f t="shared" ca="1" si="49"/>
        <v>31.142857142857142</v>
      </c>
      <c r="BE54" s="9">
        <f t="shared" ca="1" si="50"/>
        <v>218</v>
      </c>
      <c r="BF54" s="10">
        <f t="shared" si="51"/>
        <v>0.19600000000000001</v>
      </c>
      <c r="BG54" s="10">
        <f t="shared" si="52"/>
        <v>-3.9215686274509803E-2</v>
      </c>
      <c r="BH54" s="1">
        <f t="shared" si="53"/>
        <v>4</v>
      </c>
      <c r="BI54" s="1">
        <f t="shared" si="54"/>
        <v>4</v>
      </c>
      <c r="BJ54" s="8">
        <f>IF(_xlfn.IFNA($A54,"")="","",AK54/(Configuration!$B$1/1000000))</f>
        <v>11.788222028599252</v>
      </c>
      <c r="BK54" s="1">
        <f>IF(OR(_xlfn.IFNA($A54,"")="", ROW()&lt;=ROW($A$3),MAX(International!$C$3:$C$2000)&lt;$AK54),"",$A54-_xlfn.XLOOKUP($AK54,International!$C$3:$C$2000,International!$A$3:$A$2000,NA(),1,1))</f>
        <v>4</v>
      </c>
      <c r="BL54" s="1">
        <f>IF(OR(_xlfn.IFNA($A54,"")="", ROW()&lt;=ROW($A$3),MAX(International!$D$3:$D$2000)&lt;$BJ54),"",$A54-_xlfn.XLOOKUP($BJ54,International!$D$3:$D$2000,International!$A$3:$A$2000,NA(),1,1))</f>
        <v>8</v>
      </c>
      <c r="BM54" s="1">
        <f>IF(OR(_xlfn.IFNA($A54,"")="", ROW()&lt;=ROW($A$3),MAX(International!$G$3:$G$2000)&lt;$AK54),"",$A54-_xlfn.XLOOKUP($AK54,International!$G$3:$G$2000,International!$A$3:$A$2000,NA(),1,1))</f>
        <v>4</v>
      </c>
      <c r="BN54" s="1">
        <f>IF(OR(_xlfn.IFNA($A54,"")="", ROW()&lt;=ROW($A$3),MAX(International!$H$3:$H$2000)&lt;$BJ54),"",$A54-_xlfn.XLOOKUP($BJ54,International!$H$3:$H$2000,International!$A$3:$A$2000,NA(),1,1))</f>
        <v>6</v>
      </c>
      <c r="BO54" s="1">
        <f>IF(OR(_xlfn.IFNA($A54,"")="", ROW()&lt;=ROW($A$3),MAX(International!$K$3:$K$2000)&lt;$AK54),"",$A54-_xlfn.XLOOKUP($AK54,International!$K$3:$K$2000,International!$A$3:$A$2000,NA(),1,1))</f>
        <v>10</v>
      </c>
      <c r="BP54" s="1">
        <f>IF(OR(_xlfn.IFNA($A54,"")="", ROW()&lt;=ROW($A$3),MAX(International!$L$3:$L$2000)&lt;$BJ54),"",$A54-_xlfn.XLOOKUP($BJ54,International!$L$3:$L$2000,International!$A$3:$A$2000,NA(),1,1))</f>
        <v>8</v>
      </c>
      <c r="BQ54" s="1">
        <f>IF(OR(_xlfn.IFNA($A54,"")="", ROW()&lt;=ROW($A$3),MAX(International!$O$3:$O$2000)&lt;$AK54),"",$A54-_xlfn.XLOOKUP($AK54,International!$O$3:$O$2000,International!$A$3:$A$2000,NA(),1,1))</f>
        <v>19</v>
      </c>
      <c r="BR54" s="1">
        <f>IF(OR(_xlfn.IFNA($A54,"")="", ROW()&lt;=ROW($A$3),MAX(International!$P$3:$P$2000)&lt;$BJ54),"",$A54-_xlfn.XLOOKUP($BJ54,International!$P$3:$P$2000,International!$A$3:$A$2000,NA(),1,1))</f>
        <v>16</v>
      </c>
      <c r="BS54" s="1">
        <f>IF(OR(_xlfn.IFNA($A54,"")="", ROW()&lt;=ROW($A$3),MAX(International!$S$3:$S$2000)&lt;$AK54),"",$A54-_xlfn.XLOOKUP($AK54,International!$S$3:$S$2000,International!$A$3:$A$2000,NA(),1,1))</f>
        <v>22</v>
      </c>
      <c r="BT54" s="1">
        <f>IF(OR(_xlfn.IFNA($A54,"")="", ROW()&lt;=ROW($A$3),MAX(International!$T$3:$T$2000)&lt;$BJ54),"",$A54-_xlfn.XLOOKUP($BJ54,International!$T$3:$T$2000,International!$A$3:$A$2000,NA(),1,1))</f>
        <v>20</v>
      </c>
      <c r="BU54" s="1">
        <f>IF(OR(_xlfn.IFNA($A54,"")="", ROW()&lt;=ROW($A$3),MAX(International!$W$3:$W$2000)&lt;$AK54),"",$A54-_xlfn.XLOOKUP($AK54,International!$W$3:$W$2000,International!$A$3:$A$2000,NA(),1,1))</f>
        <v>-3</v>
      </c>
      <c r="BV54" s="1">
        <f>IF(OR(_xlfn.IFNA($A54,"")="", ROW()&lt;=ROW($A$3),MAX(International!$X$3:$X$2000)&lt;$BJ54),"",$A54-_xlfn.XLOOKUP($BJ54,International!$X$3:$X$2000,International!$A$3:$A$2000,NA(),1,1))</f>
        <v>29</v>
      </c>
      <c r="BW54" s="1">
        <f>IF(OR(_xlfn.IFNA($A54,"")="", ROW()&lt;=ROW($A$3),MAX(International!$AA$3:$AA$2000)&lt;$AK54),"",$A54-_xlfn.XLOOKUP($AK54,International!$AA$3:$AA$2000,International!$A$3:$A$2000,NA(),1,1))</f>
        <v>6</v>
      </c>
      <c r="BX54" s="1">
        <f>IF(OR(_xlfn.IFNA($A54,"")="", ROW()&lt;=ROW($A$3),MAX(International!$AB$3:$AB$2000)&lt;$BJ54),"",$A54-_xlfn.XLOOKUP($BJ54,International!$AB$3:$AB$2000,International!$A$3:$A$2000,NA(),1,1))</f>
        <v>2</v>
      </c>
      <c r="BY54" s="1">
        <f>IF(OR(_xlfn.IFNA($A54,"")="", ROW()&lt;=ROW($A$3),MAX(International!$AE$3:$AE$2000)&lt;$AK54),"",$A54-_xlfn.XLOOKUP($AK54,International!$AE$3:$AE$2000,International!$A$3:$A$2000,NA(),1,1))</f>
        <v>8</v>
      </c>
      <c r="BZ54" s="1">
        <f>IF(OR(_xlfn.IFNA($A54,"")="", ROW()&lt;=ROW($A$3),MAX(International!$AF$3:$AF$2000)&lt;$BJ54),"",$A54-_xlfn.XLOOKUP($BJ54,International!$AF$3:$AF$2000,International!$A$3:$A$2000,NA(),1,1))</f>
        <v>-1</v>
      </c>
      <c r="CA54" s="1">
        <f t="shared" si="120"/>
        <v>5</v>
      </c>
      <c r="CB54" s="1">
        <f t="shared" si="100"/>
        <v>3200</v>
      </c>
      <c r="CC54" s="1">
        <f t="shared" si="101"/>
        <v>564</v>
      </c>
      <c r="CD54" s="1">
        <f t="shared" si="102"/>
        <v>316</v>
      </c>
      <c r="CE54" s="1">
        <f t="shared" si="103"/>
        <v>236</v>
      </c>
      <c r="CF54" s="1">
        <f t="shared" si="104"/>
        <v>200</v>
      </c>
      <c r="CG54" s="1">
        <f t="shared" si="105"/>
        <v>178</v>
      </c>
      <c r="CH54" s="1">
        <f t="shared" si="106"/>
        <v>164</v>
      </c>
      <c r="CI54" s="1">
        <f t="shared" si="107"/>
        <v>130</v>
      </c>
      <c r="CJ54" s="1">
        <f t="shared" si="108"/>
        <v>558</v>
      </c>
      <c r="CK54" s="1">
        <f t="shared" si="56"/>
        <v>299</v>
      </c>
      <c r="CL54" s="1">
        <f t="shared" si="109"/>
        <v>3.1642656004074068</v>
      </c>
      <c r="CM54" s="1">
        <f>IF(OR(ISNA($A54),$AK54&lt;100),NA(),IF($CA54=0,0,FLOOR((CK54-_xlfn.XLOOKUP(_xlfn.AGGREGATE(5,6,$CA$3:$CA2005),$CA$3:$CA$2000,CK$3:CK$2000,1,1))/_xlfn.XLOOKUP($CA54,$CA$3:$CA$2000,$CA$3:$CA$2000,1,1), 1)))</f>
        <v>37</v>
      </c>
      <c r="CN54" s="1">
        <f t="shared" si="57"/>
        <v>3.8727058692556144</v>
      </c>
      <c r="CO54" s="1" cm="1">
        <f t="array" ref="CO54">IFERROR(IF(OR(ISNA($A54),$AK54&lt;100,INDEX(International!C$3:C$2000,_xlfn.XMATCH(100,International!C$3:C$2000,1,1)+$CA54)=""),NA(),INDEX(International!C$3:C$2000,_xlfn.XMATCH(100,International!C$3:C$2000,1,1)+$CA54)), NA())</f>
        <v>314</v>
      </c>
      <c r="CP54" s="1">
        <f t="shared" si="110"/>
        <v>3.0288995316659904</v>
      </c>
      <c r="CQ54" s="1">
        <f>IF(OR(ISNA($A54),$AK54&lt;100),NA(),IF($CA54=0,0,FLOOR((CO54-_xlfn.XLOOKUP(_xlfn.AGGREGATE(5,6,$CA$3:$CA2005),$CA$3:$CA$2000,CO$3:CO$2000,1,1))/_xlfn.XLOOKUP($CA54,$CA$3:$CA$2000,$CA$3:$CA$2000,1,1), 1)))</f>
        <v>41</v>
      </c>
      <c r="CR54" s="1">
        <f t="shared" si="58"/>
        <v>2.5396571211114258</v>
      </c>
      <c r="CS54" s="1" cm="1">
        <f t="array" ref="CS54">IFERROR(IF(OR(ISNA($A54),$AK54&lt;100,INDEX(International!G$3:G$2000,_xlfn.XMATCH(100,International!G$3:G$2000,1,1)+$CA54)=""),NA(),INDEX(International!G$3:G$2000,_xlfn.XMATCH(100,International!G$3:G$2000,1,1)+$CA54)), NA())</f>
        <v>864</v>
      </c>
      <c r="CT54" s="1">
        <f t="shared" si="111"/>
        <v>1.6071840807545099</v>
      </c>
      <c r="CU54" s="1">
        <f>IF(OR(ISNA($A54),$AK54&lt;100),NA(),IF($CA54=0,0,FLOOR((CS54-_xlfn.XLOOKUP(_xlfn.AGGREGATE(5,6,$CA$3:$CA2005),$CA$3:$CA$2000,CS$3:CS$2000,1,1))/_xlfn.XLOOKUP($CA54,$CA$3:$CA$2000,$CA$3:$CA$2000,1,1), 1)))</f>
        <v>120</v>
      </c>
      <c r="CV54" s="1">
        <f t="shared" si="59"/>
        <v>9.1550720174144544</v>
      </c>
      <c r="CW54" s="1" cm="1">
        <f t="array" ref="CW54">IFERROR(IF(OR(ISNA($A54),$AK54&lt;100,INDEX(International!K$3:K$2000,_xlfn.XMATCH(100,International!K$3:K$2000,1,1)+$CA54)=""),NA(),INDEX(International!K$3:K$2000,_xlfn.XMATCH(100,International!K$3:K$2000,1,1)+$CA54)), NA())</f>
        <v>377</v>
      </c>
      <c r="CX54" s="1">
        <f t="shared" si="112"/>
        <v>2.6115599336790005</v>
      </c>
      <c r="CY54" s="1">
        <f>IF(OR(ISNA($A54),$AK54&lt;100),NA(),IF($CA54=0,0,FLOOR((CW54-_xlfn.XLOOKUP(_xlfn.AGGREGATE(5,6,$CA$3:$CA2005),$CA$3:$CA$2000,CW$3:CW$2000,1,1))/_xlfn.XLOOKUP($CA54,$CA$3:$CA$2000,$CA$3:$CA$2000,1,1), 1)))</f>
        <v>55</v>
      </c>
      <c r="CZ54" s="1">
        <f t="shared" si="60"/>
        <v>1.1286740680551404</v>
      </c>
      <c r="DA54" s="1" cm="1">
        <f t="array" ref="DA54">IFERROR(IF(OR(ISNA($A54),$AK54&lt;100,INDEX(International!O$3:O$2000,_xlfn.XMATCH(100,International!O$3:O$2000,1,1)+$CA54)=""),NA(),INDEX(International!O$3:O$2000,_xlfn.XMATCH(100,International!O$3:O$2000,1,1)+$CA54)), NA())</f>
        <v>888</v>
      </c>
      <c r="DB54" s="1">
        <f t="shared" si="113"/>
        <v>1.5870196134278394</v>
      </c>
      <c r="DC54" s="1">
        <f>IF(OR(ISNA($A54),$AK54&lt;100),NA(),IF($CA54=0,0,FLOOR((DA54-_xlfn.XLOOKUP(_xlfn.AGGREGATE(5,6,$CA$3:$CA2005),$CA$3:$CA$2000,DA$3:DA$2000,1,1))/_xlfn.XLOOKUP($CA54,$CA$3:$CA$2000,$CA$3:$CA$2000,1,1), 1)))</f>
        <v>146</v>
      </c>
      <c r="DD54" s="1">
        <f t="shared" si="61"/>
        <v>2.2775682962906587</v>
      </c>
      <c r="DE54" s="1" cm="1">
        <f t="array" ref="DE54">IFERROR(IF(OR(ISNA($A54),$AK54&lt;100,INDEX(International!S$3:S$2000,_xlfn.XMATCH(100,International!S$3:S$2000,1,1)+$CA54)=""),NA(),INDEX(International!S$3:S$2000,_xlfn.XMATCH(100,International!S$3:S$2000,1,1)+$CA54)), NA())</f>
        <v>977</v>
      </c>
      <c r="DF54" s="1">
        <f t="shared" si="114"/>
        <v>1.5205154503177127</v>
      </c>
      <c r="DG54" s="1">
        <f>IF(OR(ISNA($A54),$AK54&lt;100),NA(),IF($CA54=0,0,FLOOR((DE54-_xlfn.XLOOKUP(_xlfn.AGGREGATE(5,6,$CA$3:$CA2005),$CA$3:$CA$2000,DE$3:DE$2000,1,1))/_xlfn.XLOOKUP($CA54,$CA$3:$CA$2000,$CA$3:$CA$2000,1,1), 1)))</f>
        <v>174</v>
      </c>
      <c r="DH54" s="1">
        <f t="shared" si="62"/>
        <v>1.4314443881547283</v>
      </c>
      <c r="DI54" s="1" cm="1">
        <f t="array" ref="DI54">IFERROR(IF(OR(ISNA($A54),$AK54&lt;100,INDEX(International!W$3:W$2000,_xlfn.XMATCH(100,International!W$3:W$2000,1,1)+$CA54)=""),NA(),INDEX(International!W$3:W$2000,_xlfn.XMATCH(100,International!W$3:W$2000,1,1)+$CA54)), NA())</f>
        <v>117</v>
      </c>
      <c r="DJ54" s="1">
        <f t="shared" si="115"/>
        <v>22.07422389003737</v>
      </c>
      <c r="DK54" s="1">
        <f>IF(OR(ISNA($A54),$AK54&lt;100),NA(),IF($CA54=0,0,FLOOR((DI54-_xlfn.XLOOKUP(_xlfn.AGGREGATE(5,6,$CA$3:$CA2005),$CA$3:$CA$2000,DI$3:DI$2000,1,1))/_xlfn.XLOOKUP($CA54,$CA$3:$CA$2000,$CA$3:$CA$2000,1,1), 1)))</f>
        <v>3</v>
      </c>
      <c r="DL54" s="1">
        <f t="shared" si="63"/>
        <v>11.235323093399721</v>
      </c>
      <c r="DM54" s="1" cm="1">
        <f t="array" ref="DM54">IFERROR(IF(OR(ISNA($A54),$AK54&lt;100,INDEX(International!AA$3:AA$2000,_xlfn.XMATCH(100,International!AA$3:AA$2000,1,1)+$CA54)=""),NA(),INDEX(International!AA$3:AA$2000,_xlfn.XMATCH(100,International!AA$3:AA$2000,1,1)+$CA54)), NA())</f>
        <v>382</v>
      </c>
      <c r="DN54" s="1">
        <f t="shared" si="116"/>
        <v>2.5858868195904945</v>
      </c>
      <c r="DO54" s="1">
        <f>IF(OR(ISNA($A54),$AK54&lt;100),NA(),IF($CA54=0,0,FLOOR((DM54-_xlfn.XLOOKUP(_xlfn.AGGREGATE(5,6,$CA$3:$CA2005),$CA$3:$CA$2000,DM$3:DM$2000,1,1))/_xlfn.XLOOKUP($CA54,$CA$3:$CA$2000,$CA$3:$CA$2000,1,1), 1)))</f>
        <v>53</v>
      </c>
      <c r="DP54" s="1">
        <f t="shared" si="64"/>
        <v>2.0632523553224948</v>
      </c>
      <c r="DQ54" s="1" cm="1">
        <f t="array" ref="DQ54">IFERROR(IF(OR(ISNA($A54),$AK54&lt;100,INDEX(International!AE$3:AE$2000,_xlfn.XMATCH(100,International!AE$3:AE$2000,1,1)+$CA54)=""),NA(),INDEX(International!AE$3:AE$2000,_xlfn.XMATCH(100,International!AE$3:AE$2000,1,1)+$CA54)), NA())</f>
        <v>519</v>
      </c>
      <c r="DR54" s="1">
        <f t="shared" si="117"/>
        <v>2.1046122446752435</v>
      </c>
      <c r="DS54" s="1">
        <f>IF(OR(ISNA($A54),$AK54&lt;100),NA(),IF($CA54=0,0,FLOOR((DQ54-_xlfn.XLOOKUP(_xlfn.AGGREGATE(5,6,$CA$3:$CA2005),$CA$3:$CA$2000,DQ$3:DQ$2000,1,1))/_xlfn.XLOOKUP($CA54,$CA$3:$CA$2000,$CA$3:$CA$2000,1,1), 1)))</f>
        <v>80</v>
      </c>
      <c r="DT54" s="1">
        <f t="shared" si="65"/>
        <v>1.0428672712297606</v>
      </c>
      <c r="DU54" s="1">
        <f t="shared" si="118"/>
        <v>51</v>
      </c>
      <c r="DV54" s="1" t="e" cm="1">
        <f t="array" ref="DV54">IFERROR(IF(ISNA($A54),NA(),INDEX(B$3:B$2000,_xlfn.XMATCH(Configuration!$B$12,B$3:B$2000,1,1)+ROW()-ROW($A$3))-0), NA())</f>
        <v>#N/A</v>
      </c>
      <c r="DW54" s="1" cm="1">
        <f t="array" ref="DW54">IFERROR(IF(ISNA($A54),NA(),INDEX(F$3:F$2000,_xlfn.XMATCH(Configuration!$B$12,F$3:F$2000,1,1)+ROW()-ROW($A$3))-0), NA())</f>
        <v>3033</v>
      </c>
      <c r="DX54" s="1" t="e" cm="1">
        <f t="array" ref="DX54">IFERROR(IF(ISNA($A54),NA(),INDEX(J$3:J$2000,_xlfn.XMATCH(Configuration!$B$12,J$3:J$2000,1,1)+ROW()-ROW($A$3))-0), NA())</f>
        <v>#N/A</v>
      </c>
      <c r="DY54" s="1" cm="1">
        <f t="array" ref="DY54">IFERROR(IF(ISNA($A54),NA(),INDEX(N$3:N$2000,_xlfn.XMATCH(Configuration!$B$12,N$3:N$2000,1,1)+ROW()-ROW($A$3))-0), NA())</f>
        <v>1045</v>
      </c>
      <c r="DZ54" s="1" cm="1">
        <f t="array" ref="DZ54">IFERROR(IF(ISNA($A54),NA(),INDEX(R$3:R$2000,_xlfn.XMATCH(Configuration!$B$12,R$3:R$2000,1,1)+ROW()-ROW($A$3))-0), NA())</f>
        <v>439</v>
      </c>
      <c r="EA54" s="1" t="e" cm="1">
        <f t="array" ref="EA54">IFERROR(IF(ISNA($A54),NA(),INDEX(V$3:V$2000,_xlfn.XMATCH(Configuration!$B$12,V$3:V$2000,1,1)+ROW()-ROW($A$3))-0), NA())</f>
        <v>#N/A</v>
      </c>
      <c r="EB54" s="1" cm="1">
        <f t="array" ref="EB54">IFERROR(IF(ISNA($A54),NA(),INDEX(Z$3:Z$2000,_xlfn.XMATCH(Configuration!$B$12,Z$3:Z$2000,1,1)+ROW()-ROW($A$3))-0), NA())</f>
        <v>1467</v>
      </c>
      <c r="EC54" s="1" cm="1">
        <f t="array" ref="EC54">IFERROR(IF(ISNA($A54),NA(),INDEX(AD$3:AD$2000,_xlfn.XMATCH(Configuration!$B$12,AD$3:AD$2000,1,1)+ROW()-ROW($A$3))-0), NA())</f>
        <v>553</v>
      </c>
      <c r="ED54" s="1">
        <f t="shared" si="119"/>
        <v>51</v>
      </c>
      <c r="EE54" s="1" t="e">
        <f t="shared" ca="1" si="66"/>
        <v>#N/A</v>
      </c>
      <c r="EF54" s="1" t="e">
        <f t="shared" ca="1" si="67"/>
        <v>#N/A</v>
      </c>
      <c r="EG54" s="1" t="e">
        <f t="shared" ca="1" si="68"/>
        <v>#N/A</v>
      </c>
      <c r="EH54" s="1">
        <f t="shared" ca="1" si="69"/>
        <v>688862</v>
      </c>
      <c r="EI54" s="1">
        <f t="shared" ca="1" si="70"/>
        <v>117626</v>
      </c>
      <c r="EJ54" s="1">
        <f t="shared" ca="1" si="71"/>
        <v>36202</v>
      </c>
      <c r="EK54" s="1">
        <f t="shared" ca="1" si="72"/>
        <v>15602</v>
      </c>
      <c r="EL54" s="1" cm="1">
        <f t="array" aca="1" ref="EL54" ca="1">IFERROR(IF(ISNA($ED54),NA(),IF(FLOOR((2^(($ED54+LOOKUP(2, 1/(ISNA(EP$3:EP$2000)+ISBLANK(EP$3:EP$300)-1),EP$3:EP$2000)*LOG(100)/LOG(2))/LOOKUP(2, 1/(ISNA(EP$3:EP$2000)+ISBLANK(EP$3:EP$300)-1),EP$3:EP$2000))),2)&gt;_xlfn.AGGREGATE(4,6,$EN$3:$GC$2000)+2000,NA(),FLOOR((2^(($ED54+LOOKUP(2, 1/(ISNA(EP$3:EP$2000)+ISBLANK(EP$3:EP$300)-1),EP$3:EP$2000)*LOG(100)/LOG(2))/LOOKUP(2, 1/(ISNA(EP$3:EP$2000)+ISBLANK(EP$3:EP$300)-1),EP$3:EP$2000))),2))),NA())</f>
        <v>1574</v>
      </c>
      <c r="EM54" s="1" cm="1">
        <f t="array" ref="EM54">IF(ISNA($ED54),NA(),FLOOR(EN$3+(LOOKUP(2, 1/(ISNA(EN$3:EN$2000)+ISBLANK(EN$3:EN$300)-1),EN$3:EN$2000)-EN$3)/LOOKUP(2, 1/(ISNA(EN$3:EN$2000)+ISBLANK(EN$3:EN$300)-1),ED$3:ED$2000)*ED54, 1))</f>
        <v>4659</v>
      </c>
      <c r="EN54" s="1" cm="1">
        <f t="array" ref="EN54">IFERROR(IF(ISNA($A54),NA(),INDEX(AK$3:AK$2000,_xlfn.XMATCH(100,AK$3:AK$2000,1,1)+ROW()-ROW($A$3))-0), NA())</f>
        <v>6755</v>
      </c>
      <c r="EO54" s="1" cm="1">
        <f t="array" aca="1" ref="EO54" ca="1">IFERROR(IF(ISNA($A54),NA(),INDEX(BD$3:BD$2000,_xlfn.XMATCH(100,AK$3:AK$2000,1,1)+ROW()-ROW($A$3))-0), NA())</f>
        <v>13.857142857142858</v>
      </c>
      <c r="EP54" s="1">
        <f t="shared" si="73"/>
        <v>8.3910783979274139</v>
      </c>
      <c r="EQ54" s="1">
        <f t="shared" si="74"/>
        <v>130</v>
      </c>
      <c r="ER54" s="1">
        <f t="shared" si="75"/>
        <v>467.87426130425467</v>
      </c>
      <c r="ES54" s="1" cm="1">
        <f t="array" ref="ES54">IFERROR(IF(OR(ISNA($A54),INDEX(International!C$3:C$2000,_xlfn.XMATCH(100,International!C$3:C$2000,1,1)+ROW()-ROW($A$3))=""),NA(),INDEX(International!C$3:C$2000,_xlfn.XMATCH(100,International!C$3:C$2000,1,1)+ROW()-ROW($A$3))), NA())</f>
        <v>46134</v>
      </c>
      <c r="ET54" s="1" cm="1">
        <f t="array" aca="1" ref="ET54" ca="1">IFERROR(IF(ISNA($A54),NA(),INDEX(International!E$3:E$2000,_xlfn.XMATCH(100,International!C$3:C$2000,1,1)+ROW()-ROW($A$3))-0), NA())</f>
        <v>1091.1428571428571</v>
      </c>
      <c r="EU54" s="1">
        <f t="shared" si="76"/>
        <v>5.7629159595672261</v>
      </c>
      <c r="EV54" s="1">
        <f t="shared" si="77"/>
        <v>902</v>
      </c>
      <c r="EW54" s="1">
        <f t="shared" si="78"/>
        <v>39.179786504485634</v>
      </c>
      <c r="EX54" s="1" cm="1">
        <f t="array" ref="EX54">IFERROR(IF(OR(ISNA($A54),INDEX(International!G$3:G$2000,_xlfn.XMATCH(100,International!G$3:G$2000,1,1)+ROW()-ROW($A$3))=""),NA(),INDEX(International!G$3:G$2000,_xlfn.XMATCH(100,International!G$3:G$2000,1,1)+ROW()-ROW($A$3))-0), NA())</f>
        <v>9158</v>
      </c>
      <c r="EY54" s="1" cm="1">
        <f t="array" aca="1" ref="EY54" ca="1">IFERROR(IF(ISNA($A54),NA(),INDEX(International!I$3:I$2000,_xlfn.XMATCH(100,International!G$3:G$2000,1,1)+ROW()-ROW($A$3))-0), NA())</f>
        <v>155</v>
      </c>
      <c r="EZ54" s="1">
        <f t="shared" si="79"/>
        <v>7.8257339059634266</v>
      </c>
      <c r="FA54" s="1">
        <f t="shared" si="80"/>
        <v>174</v>
      </c>
      <c r="FB54" s="1">
        <f t="shared" si="81"/>
        <v>41.971418348889898</v>
      </c>
      <c r="FC54" s="1" cm="1">
        <f t="array" ref="FC54">IFERROR(IF(OR(ISNA($A54),INDEX(International!K$3:K$2000,_xlfn.XMATCH(100,International!K$3:K$2000,1,1)+ROW()-ROW($A$3))=""),NA(),INDEX(International!K$3:K$2000,_xlfn.XMATCH(100,International!K$3:K$2000,1,1)+ROW()-ROW($A$3))), NA())</f>
        <v>154188</v>
      </c>
      <c r="FD54" s="1" cm="1">
        <f t="array" aca="1" ref="FD54" ca="1">IFERROR(IF(ISNA($A54),NA(),INDEX(International!M$3:M$2000,_xlfn.XMATCH(100,International!K$3:K$2000,1,1)+ROW()-ROW($A$3))-0), NA())</f>
        <v>4270</v>
      </c>
      <c r="FE54" s="1">
        <f t="shared" si="82"/>
        <v>4.8156481263080231</v>
      </c>
      <c r="FF54" s="1">
        <f t="shared" si="83"/>
        <v>3021</v>
      </c>
      <c r="FG54" s="1">
        <f t="shared" si="84"/>
        <v>44.557980580438503</v>
      </c>
      <c r="FH54" s="1" cm="1">
        <f t="array" ref="FH54">IFERROR(IF(OR(ISNA($A54),INDEX(International!O$3:O$2000,_xlfn.XMATCH(100,International!O$3:O$2000,1,1)+ROW()-ROW($A$3))=""),NA(),INDEX(International!O$3:O$2000,_xlfn.XMATCH(100,International!O$3:O$2000,1,1)+ROW()-ROW($A$3))-0), NA())</f>
        <v>162488</v>
      </c>
      <c r="FI54" s="1" cm="1">
        <f t="array" aca="1" ref="FI54" ca="1">IFERROR(IF(ISNA($A54),NA(),INDEX(International!Q$3:Q$2000,_xlfn.XMATCH(100,International!O$3:O$2000,1,1)+ROW()-ROW($A$3))-0), NA())</f>
        <v>3843.1428571428573</v>
      </c>
      <c r="FJ54" s="1">
        <f t="shared" si="85"/>
        <v>4.781496189650702</v>
      </c>
      <c r="FK54" s="1">
        <f t="shared" si="86"/>
        <v>3183</v>
      </c>
      <c r="FL54" s="1">
        <f t="shared" si="87"/>
        <v>37.548759548379678</v>
      </c>
      <c r="FM54" s="1" cm="1">
        <f t="array" ref="FM54">IFERROR(IF(OR(ISNA($A54),INDEX(International!S$3:S$2000,_xlfn.XMATCH(100,International!S$3:S$2000,1,1)+ROW()-ROW($A$3))=""),NA(),INDEX(International!S$3:S$2000,_xlfn.XMATCH(100,International!S$3:S$2000,1,1)+ROW()-ROW($A$3))-0), NA())</f>
        <v>10480</v>
      </c>
      <c r="FN54" s="1" cm="1">
        <f t="array" aca="1" ref="FN54" ca="1">IFERROR(IF(ISNA($A54),NA(),INDEX(International!U$3:U$2000,_xlfn.XMATCH(100,International!S$3:S$2000,1,1)+ROW()-ROW($A$3))-0), NA())</f>
        <v>46.285714285714285</v>
      </c>
      <c r="FO54" s="1">
        <f t="shared" si="88"/>
        <v>7.5989031816841024</v>
      </c>
      <c r="FP54" s="1">
        <f t="shared" si="89"/>
        <v>203</v>
      </c>
      <c r="FQ54" s="1">
        <f t="shared" si="90"/>
        <v>241.79267589824158</v>
      </c>
      <c r="FR54" s="1" cm="1">
        <f t="array" ref="FR54">IFERROR(IF(OR(ISNA($A54),INDEX(International!W$3:W$2000,_xlfn.XMATCH(100,International!W$3:W$2000,1,1)+ROW()-ROW($A$3))=""),NA(),INDEX(International!W$3:W$2000,_xlfn.XMATCH(100,International!W$3:W$2000,1,1)+ROW()-ROW($A$3))-0), NA())</f>
        <v>8014</v>
      </c>
      <c r="FS54" s="1" cm="1">
        <f t="array" aca="1" ref="FS54" ca="1">IFERROR(IF(ISNA($A54),NA(),INDEX(International!Y$3:Y$2000,_xlfn.XMATCH(100,International!W$3:W$2000,1,1)+ROW()-ROW($A$3))-0), NA())</f>
        <v>728</v>
      </c>
      <c r="FT54" s="1">
        <f t="shared" si="91"/>
        <v>8.0639415481328438</v>
      </c>
      <c r="FU54" s="1">
        <f t="shared" si="92"/>
        <v>155</v>
      </c>
      <c r="FV54" s="1">
        <f t="shared" si="93"/>
        <v>3.5375445208221579</v>
      </c>
      <c r="FW54" s="1" cm="1">
        <f t="array" ref="FW54">IFERROR(IF(OR(ISNA($A54),INDEX(International!AA$3:AA$2000,_xlfn.XMATCH(100,International!AA$3:AA$2000,1,1)+ROW()-ROW($A$3))=""),NA(),INDEX(International!AA$3:AA$2000,_xlfn.XMATCH(100,International!AA$3:AA$2000,1,1)+ROW()-ROW($A$3))-0), NA())</f>
        <v>148377</v>
      </c>
      <c r="FX54" s="1" cm="1">
        <f t="array" aca="1" ref="FX54" ca="1">IFERROR(IF(ISNA($A54),NA(),INDEX(International!AC$3:AC$2000,_xlfn.XMATCH(100,International!AA$3:AA$2000,1,1)+ROW()-ROW($A$3))-0), NA())</f>
        <v>4880</v>
      </c>
      <c r="FY54" s="1">
        <f t="shared" si="94"/>
        <v>4.8409823849922287</v>
      </c>
      <c r="FZ54" s="1">
        <f t="shared" si="95"/>
        <v>2907</v>
      </c>
      <c r="GA54" s="1">
        <f t="shared" si="96"/>
        <v>20.585147087801438</v>
      </c>
      <c r="GB54" s="1" cm="1">
        <f t="array" ref="GB54">IFERROR(IF(OR(ISNA($A54),INDEX(International!AE$3:AE$2000,_xlfn.XMATCH(100,International!AE$3:AE$2000,1,1)+ROW()-ROW($A$3))=""),NA(),INDEX(International!AE$3:AE$2000,_xlfn.XMATCH(100,International!AE$3:AE$2000,1,1)+ROW()-ROW($A$3))-0), NA())</f>
        <v>869170</v>
      </c>
      <c r="GC54" s="1" cm="1">
        <f t="array" aca="1" ref="GC54" ca="1">IFERROR(IF(ISNA($A54),NA(),INDEX(International!AG$3:AG$2000,_xlfn.XMATCH(100,International!AE$3:AE$2000,1,1)+ROW()-ROW($A$3))-0), NA())</f>
        <v>28741.285714285714</v>
      </c>
      <c r="GD54" s="1">
        <f t="shared" si="97"/>
        <v>3.8974667695400012</v>
      </c>
      <c r="GE54" s="1">
        <f t="shared" si="98"/>
        <v>17040</v>
      </c>
      <c r="GF54" s="1">
        <f t="shared" si="99"/>
        <v>20.556532191122407</v>
      </c>
    </row>
    <row r="55" spans="1:188" x14ac:dyDescent="0.2">
      <c r="A55" s="4">
        <f>IF(OR(Daily!$A55="",Daily!$B55="*"),NA(),Daily!A55)</f>
        <v>43906</v>
      </c>
      <c r="B55" s="1">
        <f>IF(_xlfn.IFNA($A55,"")="","",Daily!C55+IF(ROW()&gt;ROW($A$3),B54,0))</f>
        <v>2</v>
      </c>
      <c r="C55" s="1">
        <f>IF(_xlfn.IFNA($A55,"")="","",Daily!D55+IF(ROW()&gt;ROW($A$3),C54,0))</f>
        <v>0</v>
      </c>
      <c r="D55" s="1">
        <f>IF(_xlfn.IFNA($A55,"")="","",Daily!E55+IF(ROW()&gt;ROW($A$3),D54,0))</f>
        <v>0</v>
      </c>
      <c r="E55" s="1">
        <f t="shared" si="22"/>
        <v>2</v>
      </c>
      <c r="F55" s="1">
        <f>IF(_xlfn.IFNA($A55,"")="","",Daily!F55+IF(ROW()&gt;ROW($A$3),F54,0))</f>
        <v>171</v>
      </c>
      <c r="G55" s="1">
        <f>IF(_xlfn.IFNA($A55,"")="","",Daily!G55+IF(ROW()&gt;ROW($A$3),G54,0))</f>
        <v>4</v>
      </c>
      <c r="H55" s="1">
        <f>IF(_xlfn.IFNA($A55,"")="","",Daily!H55+IF(ROW()&gt;ROW($A$3),H54,0))</f>
        <v>4</v>
      </c>
      <c r="I55" s="1">
        <f t="shared" si="23"/>
        <v>163</v>
      </c>
      <c r="J55" s="1">
        <f>IF(_xlfn.IFNA($A55,"")="","",Daily!I55+IF(ROW()&gt;ROW($A$3),J54,0))</f>
        <v>1</v>
      </c>
      <c r="K55" s="1">
        <f>IF(_xlfn.IFNA($A55,"")="","",Daily!J55+IF(ROW()&gt;ROW($A$3),K54,0))</f>
        <v>0</v>
      </c>
      <c r="L55" s="1">
        <f>IF(_xlfn.IFNA($A55,"")="","",Daily!K55+IF(ROW()&gt;ROW($A$3),L54,0))</f>
        <v>0</v>
      </c>
      <c r="M55" s="1">
        <f t="shared" si="24"/>
        <v>1</v>
      </c>
      <c r="N55" s="1">
        <f>IF(_xlfn.IFNA($A55,"")="","",Daily!L55+IF(ROW()&gt;ROW($A$3),N54,0))</f>
        <v>68</v>
      </c>
      <c r="O55" s="1">
        <f>IF(_xlfn.IFNA($A55,"")="","",Daily!M55+IF(ROW()&gt;ROW($A$3),O54,0))</f>
        <v>8</v>
      </c>
      <c r="P55" s="1">
        <f>IF(_xlfn.IFNA($A55,"")="","",Daily!N55+IF(ROW()&gt;ROW($A$3),P54,0))</f>
        <v>1</v>
      </c>
      <c r="Q55" s="1">
        <f t="shared" si="25"/>
        <v>59</v>
      </c>
      <c r="R55" s="1">
        <f>IF(_xlfn.IFNA($A55,"")="","",Daily!O55+IF(ROW()&gt;ROW($A$3),R54,0))</f>
        <v>29</v>
      </c>
      <c r="S55" s="1">
        <f>IF(_xlfn.IFNA($A55,"")="","",Daily!P55+IF(ROW()&gt;ROW($A$3),S54,0))</f>
        <v>9</v>
      </c>
      <c r="T55" s="1">
        <f>IF(_xlfn.IFNA($A55,"")="","",Daily!Q55+IF(ROW()&gt;ROW($A$3),T54,0))</f>
        <v>0</v>
      </c>
      <c r="U55" s="1">
        <f t="shared" si="26"/>
        <v>20</v>
      </c>
      <c r="V55" s="1">
        <f>IF(_xlfn.IFNA($A55,"")="","",Daily!R55+IF(ROW()&gt;ROW($A$3),V54,0))</f>
        <v>7</v>
      </c>
      <c r="W55" s="1">
        <f>IF(_xlfn.IFNA($A55,"")="","",Daily!S55+IF(ROW()&gt;ROW($A$3),W54,0))</f>
        <v>1</v>
      </c>
      <c r="X55" s="1">
        <f>IF(_xlfn.IFNA($A55,"")="","",Daily!T55+IF(ROW()&gt;ROW($A$3),X54,0))</f>
        <v>0</v>
      </c>
      <c r="Y55" s="1">
        <f t="shared" si="27"/>
        <v>6</v>
      </c>
      <c r="Z55" s="1">
        <f>IF(_xlfn.IFNA($A55,"")="","",Daily!U55+IF(ROW()&gt;ROW($A$3),Z54,0))</f>
        <v>71</v>
      </c>
      <c r="AA55" s="1">
        <f>IF(_xlfn.IFNA($A55,"")="","",Daily!V55+IF(ROW()&gt;ROW($A$3),AA54,0))</f>
        <v>7</v>
      </c>
      <c r="AB55" s="1">
        <f>IF(_xlfn.IFNA($A55,"")="","",Daily!W55+IF(ROW()&gt;ROW($A$3),AB54,0))</f>
        <v>0</v>
      </c>
      <c r="AC55" s="1">
        <f t="shared" si="28"/>
        <v>64</v>
      </c>
      <c r="AD55" s="1">
        <f>IF(_xlfn.IFNA($A55,"")="","",Daily!X55+IF(ROW()&gt;ROW($A$3),AD54,0))</f>
        <v>28</v>
      </c>
      <c r="AE55" s="1">
        <f>IF(_xlfn.IFNA($A55,"")="","",Daily!Y55+IF(ROW()&gt;ROW($A$3),AE54,0))</f>
        <v>0</v>
      </c>
      <c r="AF55" s="1">
        <f>IF(_xlfn.IFNA($A55,"")="","",Daily!Z55+IF(ROW()&gt;ROW($A$3),AF54,0))</f>
        <v>1</v>
      </c>
      <c r="AG55" s="1">
        <f t="shared" si="29"/>
        <v>27</v>
      </c>
      <c r="AH55" s="1">
        <f>IF(_xlfn.IFNA($A55,"")="","",Daily!C55+Daily!F55+Daily!I55+Daily!O55+Daily!L55+Daily!R55+Daily!X55+Daily!U55)</f>
        <v>78</v>
      </c>
      <c r="AI55" s="1">
        <f>IF(_xlfn.IFNA($A55,"")="","",Daily!D55+Daily!G55+Daily!J55+Daily!P55+Daily!M55+Daily!S55+Daily!Y55+Daily!V55+Daily!AA55)</f>
        <v>0</v>
      </c>
      <c r="AJ55" s="1">
        <f>IF(_xlfn.IFNA($A55,"")="","",Daily!E55+Daily!H55+Daily!K55+Daily!Q55+Daily!N55+Daily!T55+Daily!Z55+Daily!W55)</f>
        <v>0</v>
      </c>
      <c r="AK55" s="1">
        <f t="shared" si="30"/>
        <v>377</v>
      </c>
      <c r="AL55" s="1">
        <f t="shared" si="31"/>
        <v>29</v>
      </c>
      <c r="AM55" s="1">
        <f t="shared" si="32"/>
        <v>6</v>
      </c>
      <c r="AN55" s="7">
        <f t="shared" si="33"/>
        <v>1.5918367346938775</v>
      </c>
      <c r="AO55" s="1">
        <f t="shared" si="34"/>
        <v>342</v>
      </c>
      <c r="AP55" s="1">
        <f t="shared" si="35"/>
        <v>206</v>
      </c>
      <c r="AQ55" s="1">
        <f t="shared" si="36"/>
        <v>25</v>
      </c>
      <c r="AR55" s="1">
        <f t="shared" si="37"/>
        <v>2</v>
      </c>
      <c r="AS55" s="1">
        <f t="shared" si="38"/>
        <v>179</v>
      </c>
      <c r="AT55" s="10">
        <f t="shared" si="39"/>
        <v>0.17142857142857143</v>
      </c>
      <c r="AU55" s="10">
        <f t="shared" si="40"/>
        <v>0.82857142857142863</v>
      </c>
      <c r="AV55" s="10">
        <f t="shared" si="41"/>
        <v>5.3050397877984082E-3</v>
      </c>
      <c r="AW55" s="10">
        <f t="shared" si="42"/>
        <v>0.45358090185676392</v>
      </c>
      <c r="AX55" s="10">
        <f t="shared" si="43"/>
        <v>2.6525198938992041E-3</v>
      </c>
      <c r="AY55" s="10">
        <f t="shared" si="44"/>
        <v>0.18037135278514588</v>
      </c>
      <c r="AZ55" s="10">
        <f t="shared" si="45"/>
        <v>7.6923076923076927E-2</v>
      </c>
      <c r="BA55" s="10">
        <f t="shared" si="46"/>
        <v>1.8567639257294429E-2</v>
      </c>
      <c r="BB55" s="10">
        <f t="shared" si="47"/>
        <v>0.1883289124668435</v>
      </c>
      <c r="BC55" s="10">
        <f t="shared" si="48"/>
        <v>7.4270557029177717E-2</v>
      </c>
      <c r="BD55" s="8">
        <f t="shared" ca="1" si="49"/>
        <v>40.571428571428569</v>
      </c>
      <c r="BE55" s="9">
        <f t="shared" ca="1" si="50"/>
        <v>284</v>
      </c>
      <c r="BF55" s="10">
        <f t="shared" si="51"/>
        <v>0.2608695652173913</v>
      </c>
      <c r="BG55" s="10">
        <f t="shared" si="52"/>
        <v>0.59183673469387754</v>
      </c>
      <c r="BH55" s="1">
        <f t="shared" si="53"/>
        <v>4</v>
      </c>
      <c r="BI55" s="1">
        <f t="shared" si="54"/>
        <v>4</v>
      </c>
      <c r="BJ55" s="8">
        <f>IF(_xlfn.IFNA($A55,"")="","",AK55/(Configuration!$B$1/1000000))</f>
        <v>14.863410383886013</v>
      </c>
      <c r="BK55" s="1">
        <f>IF(OR(_xlfn.IFNA($A55,"")="", ROW()&lt;=ROW($A$3),MAX(International!$C$3:$C$2000)&lt;$AK55),"",$A55-_xlfn.XLOOKUP($AK55,International!$C$3:$C$2000,International!$A$3:$A$2000,NA(),1,1))</f>
        <v>3</v>
      </c>
      <c r="BL55" s="1">
        <f>IF(OR(_xlfn.IFNA($A55,"")="", ROW()&lt;=ROW($A$3),MAX(International!$D$3:$D$2000)&lt;$BJ55),"",$A55-_xlfn.XLOOKUP($BJ55,International!$D$3:$D$2000,International!$A$3:$A$2000,NA(),1,1))</f>
        <v>8</v>
      </c>
      <c r="BM55" s="1">
        <f>IF(OR(_xlfn.IFNA($A55,"")="", ROW()&lt;=ROW($A$3),MAX(International!$G$3:$G$2000)&lt;$AK55),"",$A55-_xlfn.XLOOKUP($AK55,International!$G$3:$G$2000,International!$A$3:$A$2000,NA(),1,1))</f>
        <v>5</v>
      </c>
      <c r="BN55" s="1">
        <f>IF(OR(_xlfn.IFNA($A55,"")="", ROW()&lt;=ROW($A$3),MAX(International!$H$3:$H$2000)&lt;$BJ55),"",$A55-_xlfn.XLOOKUP($BJ55,International!$H$3:$H$2000,International!$A$3:$A$2000,NA(),1,1))</f>
        <v>7</v>
      </c>
      <c r="BO55" s="1">
        <f>IF(OR(_xlfn.IFNA($A55,"")="", ROW()&lt;=ROW($A$3),MAX(International!$K$3:$K$2000)&lt;$AK55),"",$A55-_xlfn.XLOOKUP($AK55,International!$K$3:$K$2000,International!$A$3:$A$2000,NA(),1,1))</f>
        <v>11</v>
      </c>
      <c r="BP55" s="1">
        <f>IF(OR(_xlfn.IFNA($A55,"")="", ROW()&lt;=ROW($A$3),MAX(International!$L$3:$L$2000)&lt;$BJ55),"",$A55-_xlfn.XLOOKUP($BJ55,International!$L$3:$L$2000,International!$A$3:$A$2000,NA(),1,1))</f>
        <v>8</v>
      </c>
      <c r="BQ55" s="1">
        <f>IF(OR(_xlfn.IFNA($A55,"")="", ROW()&lt;=ROW($A$3),MAX(International!$O$3:$O$2000)&lt;$AK55),"",$A55-_xlfn.XLOOKUP($AK55,International!$O$3:$O$2000,International!$A$3:$A$2000,NA(),1,1))</f>
        <v>19</v>
      </c>
      <c r="BR55" s="1">
        <f>IF(OR(_xlfn.IFNA($A55,"")="", ROW()&lt;=ROW($A$3),MAX(International!$P$3:$P$2000)&lt;$BJ55),"",$A55-_xlfn.XLOOKUP($BJ55,International!$P$3:$P$2000,International!$A$3:$A$2000,NA(),1,1))</f>
        <v>16</v>
      </c>
      <c r="BS55" s="1">
        <f>IF(OR(_xlfn.IFNA($A55,"")="", ROW()&lt;=ROW($A$3),MAX(International!$S$3:$S$2000)&lt;$AK55),"",$A55-_xlfn.XLOOKUP($AK55,International!$S$3:$S$2000,International!$A$3:$A$2000,NA(),1,1))</f>
        <v>23</v>
      </c>
      <c r="BT55" s="1">
        <f>IF(OR(_xlfn.IFNA($A55,"")="", ROW()&lt;=ROW($A$3),MAX(International!$T$3:$T$2000)&lt;$BJ55),"",$A55-_xlfn.XLOOKUP($BJ55,International!$T$3:$T$2000,International!$A$3:$A$2000,NA(),1,1))</f>
        <v>21</v>
      </c>
      <c r="BU55" s="1">
        <f>IF(OR(_xlfn.IFNA($A55,"")="", ROW()&lt;=ROW($A$3),MAX(International!$W$3:$W$2000)&lt;$AK55),"",$A55-_xlfn.XLOOKUP($AK55,International!$W$3:$W$2000,International!$A$3:$A$2000,NA(),1,1))</f>
        <v>-4</v>
      </c>
      <c r="BV55" s="1">
        <f>IF(OR(_xlfn.IFNA($A55,"")="", ROW()&lt;=ROW($A$3),MAX(International!$X$3:$X$2000)&lt;$BJ55),"",$A55-_xlfn.XLOOKUP($BJ55,International!$X$3:$X$2000,International!$A$3:$A$2000,NA(),1,1))</f>
        <v>24</v>
      </c>
      <c r="BW55" s="1">
        <f>IF(OR(_xlfn.IFNA($A55,"")="", ROW()&lt;=ROW($A$3),MAX(International!$AA$3:$AA$2000)&lt;$AK55),"",$A55-_xlfn.XLOOKUP($AK55,International!$AA$3:$AA$2000,International!$A$3:$A$2000,NA(),1,1))</f>
        <v>6</v>
      </c>
      <c r="BX55" s="1">
        <f>IF(OR(_xlfn.IFNA($A55,"")="", ROW()&lt;=ROW($A$3),MAX(International!$AB$3:$AB$2000)&lt;$BJ55),"",$A55-_xlfn.XLOOKUP($BJ55,International!$AB$3:$AB$2000,International!$A$3:$A$2000,NA(),1,1))</f>
        <v>2</v>
      </c>
      <c r="BY55" s="1">
        <f>IF(OR(_xlfn.IFNA($A55,"")="", ROW()&lt;=ROW($A$3),MAX(International!$AE$3:$AE$2000)&lt;$AK55),"",$A55-_xlfn.XLOOKUP($AK55,International!$AE$3:$AE$2000,International!$A$3:$A$2000,NA(),1,1))</f>
        <v>9</v>
      </c>
      <c r="BZ55" s="1">
        <f>IF(OR(_xlfn.IFNA($A55,"")="", ROW()&lt;=ROW($A$3),MAX(International!$AF$3:$AF$2000)&lt;$BJ55),"",$A55-_xlfn.XLOOKUP($BJ55,International!$AF$3:$AF$2000,International!$A$3:$A$2000,NA(),1,1))</f>
        <v>-1</v>
      </c>
      <c r="CA55" s="1">
        <f t="shared" si="120"/>
        <v>6</v>
      </c>
      <c r="CB55" s="1">
        <f t="shared" si="100"/>
        <v>6400</v>
      </c>
      <c r="CC55" s="1">
        <f t="shared" si="101"/>
        <v>800</v>
      </c>
      <c r="CD55" s="1">
        <f t="shared" si="102"/>
        <v>400</v>
      </c>
      <c r="CE55" s="1">
        <f t="shared" si="103"/>
        <v>282</v>
      </c>
      <c r="CF55" s="1">
        <f t="shared" si="104"/>
        <v>228</v>
      </c>
      <c r="CG55" s="1">
        <f t="shared" si="105"/>
        <v>200</v>
      </c>
      <c r="CH55" s="1">
        <f t="shared" si="106"/>
        <v>180</v>
      </c>
      <c r="CI55" s="1">
        <f t="shared" si="107"/>
        <v>138</v>
      </c>
      <c r="CJ55" s="1">
        <f t="shared" si="108"/>
        <v>647</v>
      </c>
      <c r="CK55" s="1">
        <f t="shared" si="56"/>
        <v>377</v>
      </c>
      <c r="CL55" s="1">
        <f t="shared" si="109"/>
        <v>3.1338719204148</v>
      </c>
      <c r="CM55" s="1">
        <f>IF(OR(ISNA($A55),$AK55&lt;100),NA(),IF($CA55=0,0,FLOOR((CK55-_xlfn.XLOOKUP(_xlfn.AGGREGATE(5,6,$CA$3:$CA2006),$CA$3:$CA$2000,CK$3:CK$2000,1,1))/_xlfn.XLOOKUP($CA55,$CA$3:$CA$2000,$CA$3:$CA$2000,1,1), 1)))</f>
        <v>44</v>
      </c>
      <c r="CN55" s="1">
        <f t="shared" si="57"/>
        <v>2.9902603714766651</v>
      </c>
      <c r="CO55" s="1" cm="1">
        <f t="array" ref="CO55">IFERROR(IF(OR(ISNA($A55),$AK55&lt;100,INDEX(International!C$3:C$2000,_xlfn.XMATCH(100,International!C$3:C$2000,1,1)+$CA55)=""),NA(),INDEX(International!C$3:C$2000,_xlfn.XMATCH(100,International!C$3:C$2000,1,1)+$CA55)), NA())</f>
        <v>314</v>
      </c>
      <c r="CP55" s="1">
        <f t="shared" si="110"/>
        <v>3.6346794379991878</v>
      </c>
      <c r="CQ55" s="1">
        <f>IF(OR(ISNA($A55),$AK55&lt;100),NA(),IF($CA55=0,0,FLOOR((CO55-_xlfn.XLOOKUP(_xlfn.AGGREGATE(5,6,$CA$3:$CA2006),$CA$3:$CA$2000,CO$3:CO$2000,1,1))/_xlfn.XLOOKUP($CA55,$CA$3:$CA$2000,$CA$3:$CA$2000,1,1), 1)))</f>
        <v>34</v>
      </c>
      <c r="CR55" s="1">
        <f t="shared" si="58"/>
        <v>4.2748777660799142</v>
      </c>
      <c r="CS55" s="1" cm="1">
        <f t="array" ref="CS55">IFERROR(IF(OR(ISNA($A55),$AK55&lt;100,INDEX(International!G$3:G$2000,_xlfn.XMATCH(100,International!G$3:G$2000,1,1)+$CA55)=""),NA(),INDEX(International!G$3:G$2000,_xlfn.XMATCH(100,International!G$3:G$2000,1,1)+$CA55)), NA())</f>
        <v>914</v>
      </c>
      <c r="CT55" s="1">
        <f t="shared" si="111"/>
        <v>1.8795849153704058</v>
      </c>
      <c r="CU55" s="1">
        <f>IF(OR(ISNA($A55),$AK55&lt;100),NA(),IF($CA55=0,0,FLOOR((CS55-_xlfn.XLOOKUP(_xlfn.AGGREGATE(5,6,$CA$3:$CA2006),$CA$3:$CA$2000,CS$3:CS$2000,1,1))/_xlfn.XLOOKUP($CA55,$CA$3:$CA$2000,$CA$3:$CA$2000,1,1), 1)))</f>
        <v>108</v>
      </c>
      <c r="CV55" s="1">
        <f t="shared" si="59"/>
        <v>6.9296786521220257</v>
      </c>
      <c r="CW55" s="1" cm="1">
        <f t="array" ref="CW55">IFERROR(IF(OR(ISNA($A55),$AK55&lt;100,INDEX(International!K$3:K$2000,_xlfn.XMATCH(100,International!K$3:K$2000,1,1)+$CA55)=""),NA(),INDEX(International!K$3:K$2000,_xlfn.XMATCH(100,International!K$3:K$2000,1,1)+$CA55)), NA())</f>
        <v>653</v>
      </c>
      <c r="CX55" s="1">
        <f t="shared" si="112"/>
        <v>2.2164078523773578</v>
      </c>
      <c r="CY55" s="1">
        <f>IF(OR(ISNA($A55),$AK55&lt;100),NA(),IF($CA55=0,0,FLOOR((CW55-_xlfn.XLOOKUP(_xlfn.AGGREGATE(5,6,$CA$3:$CA2006),$CA$3:$CA$2000,CW$3:CW$2000,1,1))/_xlfn.XLOOKUP($CA55,$CA$3:$CA$2000,$CA$3:$CA$2000,1,1), 1)))</f>
        <v>92</v>
      </c>
      <c r="CZ55" s="1">
        <f t="shared" si="60"/>
        <v>0.83603576844830063</v>
      </c>
      <c r="DA55" s="1" cm="1">
        <f t="array" ref="DA55">IFERROR(IF(OR(ISNA($A55),$AK55&lt;100,INDEX(International!O$3:O$2000,_xlfn.XMATCH(100,International!O$3:O$2000,1,1)+$CA55)=""),NA(),INDEX(International!O$3:O$2000,_xlfn.XMATCH(100,International!O$3:O$2000,1,1)+$CA55)), NA())</f>
        <v>1128</v>
      </c>
      <c r="DB55" s="1">
        <f t="shared" si="113"/>
        <v>1.7163968026022203</v>
      </c>
      <c r="DC55" s="1">
        <f>IF(OR(ISNA($A55),$AK55&lt;100),NA(),IF($CA55=0,0,FLOOR((DA55-_xlfn.XLOOKUP(_xlfn.AGGREGATE(5,6,$CA$3:$CA2006),$CA$3:$CA$2000,DA$3:DA$2000,1,1))/_xlfn.XLOOKUP($CA55,$CA$3:$CA$2000,$CA$3:$CA$2000,1,1), 1)))</f>
        <v>162</v>
      </c>
      <c r="DD55" s="1">
        <f t="shared" si="61"/>
        <v>2.8974128724014556</v>
      </c>
      <c r="DE55" s="1" cm="1">
        <f t="array" ref="DE55">IFERROR(IF(OR(ISNA($A55),$AK55&lt;100,INDEX(International!S$3:S$2000,_xlfn.XMATCH(100,International!S$3:S$2000,1,1)+$CA55)=""),NA(),INDEX(International!S$3:S$2000,_xlfn.XMATCH(100,International!S$3:S$2000,1,1)+$CA55)), NA())</f>
        <v>1261</v>
      </c>
      <c r="DF55" s="1">
        <f t="shared" si="114"/>
        <v>1.6409150705903095</v>
      </c>
      <c r="DG55" s="1">
        <f>IF(OR(ISNA($A55),$AK55&lt;100),NA(),IF($CA55=0,0,FLOOR((DE55-_xlfn.XLOOKUP(_xlfn.AGGREGATE(5,6,$CA$3:$CA2006),$CA$3:$CA$2000,DE$3:DE$2000,1,1))/_xlfn.XLOOKUP($CA55,$CA$3:$CA$2000,$CA$3:$CA$2000,1,1), 1)))</f>
        <v>192</v>
      </c>
      <c r="DH55" s="1">
        <f t="shared" si="62"/>
        <v>1.6717379535083863</v>
      </c>
      <c r="DI55" s="1" cm="1">
        <f t="array" ref="DI55">IFERROR(IF(OR(ISNA($A55),$AK55&lt;100,INDEX(International!W$3:W$2000,_xlfn.XMATCH(100,International!W$3:W$2000,1,1)+$CA55)=""),NA(),INDEX(International!W$3:W$2000,_xlfn.XMATCH(100,International!W$3:W$2000,1,1)+$CA55)), NA())</f>
        <v>130</v>
      </c>
      <c r="DJ55" s="1">
        <f t="shared" si="115"/>
        <v>15.85156077486684</v>
      </c>
      <c r="DK55" s="1">
        <f>IF(OR(ISNA($A55),$AK55&lt;100),NA(),IF($CA55=0,0,FLOOR((DI55-_xlfn.XLOOKUP(_xlfn.AGGREGATE(5,6,$CA$3:$CA2006),$CA$3:$CA$2000,DI$3:DI$2000,1,1))/_xlfn.XLOOKUP($CA55,$CA$3:$CA$2000,$CA$3:$CA$2000,1,1), 1)))</f>
        <v>4</v>
      </c>
      <c r="DL55" s="1">
        <f t="shared" si="63"/>
        <v>4.1492381461821113</v>
      </c>
      <c r="DM55" s="1" cm="1">
        <f t="array" ref="DM55">IFERROR(IF(OR(ISNA($A55),$AK55&lt;100,INDEX(International!AA$3:AA$2000,_xlfn.XMATCH(100,International!AA$3:AA$2000,1,1)+$CA55)=""),NA(),INDEX(International!AA$3:AA$2000,_xlfn.XMATCH(100,International!AA$3:AA$2000,1,1)+$CA55)), NA())</f>
        <v>456</v>
      </c>
      <c r="DN55" s="1">
        <f t="shared" si="116"/>
        <v>2.7409352624653587</v>
      </c>
      <c r="DO55" s="1">
        <f>IF(OR(ISNA($A55),$AK55&lt;100),NA(),IF($CA55=0,0,FLOOR((DM55-_xlfn.XLOOKUP(_xlfn.AGGREGATE(5,6,$CA$3:$CA2006),$CA$3:$CA$2000,DM$3:DM$2000,1,1))/_xlfn.XLOOKUP($CA55,$CA$3:$CA$2000,$CA$3:$CA$2000,1,1), 1)))</f>
        <v>56</v>
      </c>
      <c r="DP55" s="1">
        <f t="shared" si="64"/>
        <v>1.9744875397094979</v>
      </c>
      <c r="DQ55" s="1" cm="1">
        <f t="array" ref="DQ55">IFERROR(IF(OR(ISNA($A55),$AK55&lt;100,INDEX(International!AE$3:AE$2000,_xlfn.XMATCH(100,International!AE$3:AE$2000,1,1)+$CA55)=""),NA(),INDEX(International!AE$3:AE$2000,_xlfn.XMATCH(100,International!AE$3:AE$2000,1,1)+$CA55)), NA())</f>
        <v>588</v>
      </c>
      <c r="DR55" s="1">
        <f t="shared" si="117"/>
        <v>2.3475866948087645</v>
      </c>
      <c r="DS55" s="1">
        <f>IF(OR(ISNA($A55),$AK55&lt;100),NA(),IF($CA55=0,0,FLOOR((DQ55-_xlfn.XLOOKUP(_xlfn.AGGREGATE(5,6,$CA$3:$CA2006),$CA$3:$CA$2000,DQ$3:DQ$2000,1,1))/_xlfn.XLOOKUP($CA55,$CA$3:$CA$2000,$CA$3:$CA$2000,1,1), 1)))</f>
        <v>78</v>
      </c>
      <c r="DT55" s="1">
        <f t="shared" si="65"/>
        <v>1.8347401266270331</v>
      </c>
      <c r="DU55" s="1">
        <f t="shared" si="118"/>
        <v>52</v>
      </c>
      <c r="DV55" s="1" t="e" cm="1">
        <f t="array" ref="DV55">IFERROR(IF(ISNA($A55),NA(),INDEX(B$3:B$2000,_xlfn.XMATCH(Configuration!$B$12,B$3:B$2000,1,1)+ROW()-ROW($A$3))-0), NA())</f>
        <v>#N/A</v>
      </c>
      <c r="DW55" s="1" cm="1">
        <f t="array" ref="DW55">IFERROR(IF(ISNA($A55),NA(),INDEX(F$3:F$2000,_xlfn.XMATCH(Configuration!$B$12,F$3:F$2000,1,1)+ROW()-ROW($A$3))-0), NA())</f>
        <v>3035</v>
      </c>
      <c r="DX55" s="1" t="e" cm="1">
        <f t="array" ref="DX55">IFERROR(IF(ISNA($A55),NA(),INDEX(J$3:J$2000,_xlfn.XMATCH(Configuration!$B$12,J$3:J$2000,1,1)+ROW()-ROW($A$3))-0), NA())</f>
        <v>#N/A</v>
      </c>
      <c r="DY55" s="1" cm="1">
        <f t="array" ref="DY55">IFERROR(IF(ISNA($A55),NA(),INDEX(N$3:N$2000,_xlfn.XMATCH(Configuration!$B$12,N$3:N$2000,1,1)+ROW()-ROW($A$3))-0), NA())</f>
        <v>1047</v>
      </c>
      <c r="DZ55" s="1" cm="1">
        <f t="array" ref="DZ55">IFERROR(IF(ISNA($A55),NA(),INDEX(R$3:R$2000,_xlfn.XMATCH(Configuration!$B$12,R$3:R$2000,1,1)+ROW()-ROW($A$3))-0), NA())</f>
        <v>439</v>
      </c>
      <c r="EA55" s="1" t="e" cm="1">
        <f t="array" ref="EA55">IFERROR(IF(ISNA($A55),NA(),INDEX(V$3:V$2000,_xlfn.XMATCH(Configuration!$B$12,V$3:V$2000,1,1)+ROW()-ROW($A$3))-0), NA())</f>
        <v>#N/A</v>
      </c>
      <c r="EB55" s="1" cm="1">
        <f t="array" ref="EB55">IFERROR(IF(ISNA($A55),NA(),INDEX(Z$3:Z$2000,_xlfn.XMATCH(Configuration!$B$12,Z$3:Z$2000,1,1)+ROW()-ROW($A$3))-0), NA())</f>
        <v>1477</v>
      </c>
      <c r="EC55" s="1" cm="1">
        <f t="array" ref="EC55">IFERROR(IF(ISNA($A55),NA(),INDEX(AD$3:AD$2000,_xlfn.XMATCH(Configuration!$B$12,AD$3:AD$2000,1,1)+ROW()-ROW($A$3))-0), NA())</f>
        <v>553</v>
      </c>
      <c r="ED55" s="1">
        <f t="shared" si="119"/>
        <v>52</v>
      </c>
      <c r="EE55" s="1" t="e">
        <f t="shared" ca="1" si="66"/>
        <v>#N/A</v>
      </c>
      <c r="EF55" s="1" t="e">
        <f t="shared" ca="1" si="67"/>
        <v>#N/A</v>
      </c>
      <c r="EG55" s="1" t="e">
        <f t="shared" ca="1" si="68"/>
        <v>#N/A</v>
      </c>
      <c r="EH55" s="1">
        <f t="shared" ca="1" si="69"/>
        <v>819198</v>
      </c>
      <c r="EI55" s="1">
        <f t="shared" ca="1" si="70"/>
        <v>135116</v>
      </c>
      <c r="EJ55" s="1">
        <f t="shared" ca="1" si="71"/>
        <v>40636</v>
      </c>
      <c r="EK55" s="1">
        <f t="shared" ca="1" si="72"/>
        <v>17226</v>
      </c>
      <c r="EL55" s="1" cm="1">
        <f t="array" aca="1" ref="EL55" ca="1">IFERROR(IF(ISNA($ED55),NA(),IF(FLOOR((2^(($ED55+LOOKUP(2, 1/(ISNA(EP$3:EP$2000)+ISBLANK(EP$3:EP$300)-1),EP$3:EP$2000)*LOG(100)/LOG(2))/LOOKUP(2, 1/(ISNA(EP$3:EP$2000)+ISBLANK(EP$3:EP$300)-1),EP$3:EP$2000))),2)&gt;_xlfn.AGGREGATE(4,6,$EN$3:$GC$2000)+2000,NA(),FLOOR((2^(($ED55+LOOKUP(2, 1/(ISNA(EP$3:EP$2000)+ISBLANK(EP$3:EP$300)-1),EP$3:EP$2000)*LOG(100)/LOG(2))/LOOKUP(2, 1/(ISNA(EP$3:EP$2000)+ISBLANK(EP$3:EP$300)-1),EP$3:EP$2000))),2))),NA())</f>
        <v>1662</v>
      </c>
      <c r="EM55" s="1" cm="1">
        <f t="array" ref="EM55">IF(ISNA($ED55),NA(),FLOOR(EN$3+(LOOKUP(2, 1/(ISNA(EN$3:EN$2000)+ISBLANK(EN$3:EN$300)-1),EN$3:EN$2000)-EN$3)/LOOKUP(2, 1/(ISNA(EN$3:EN$2000)+ISBLANK(EN$3:EN$300)-1),ED$3:ED$2000)*ED55, 1))</f>
        <v>4748</v>
      </c>
      <c r="EN55" s="1" cm="1">
        <f t="array" ref="EN55">IFERROR(IF(ISNA($A55),NA(),INDEX(AK$3:AK$2000,_xlfn.XMATCH(100,AK$3:AK$2000,1,1)+ROW()-ROW($A$3))-0), NA())</f>
        <v>6767</v>
      </c>
      <c r="EO55" s="1" cm="1">
        <f t="array" aca="1" ref="EO55" ca="1">IFERROR(IF(ISNA($A55),NA(),INDEX(BD$3:BD$2000,_xlfn.XMATCH(100,AK$3:AK$2000,1,1)+ROW()-ROW($A$3))-0), NA())</f>
        <v>13.142857142857142</v>
      </c>
      <c r="EP55" s="1">
        <f t="shared" si="73"/>
        <v>8.5520063774392359</v>
      </c>
      <c r="EQ55" s="1">
        <f t="shared" si="74"/>
        <v>127</v>
      </c>
      <c r="ER55" s="1">
        <f t="shared" si="75"/>
        <v>390.53057145905751</v>
      </c>
      <c r="ES55" s="1" cm="1">
        <f t="array" ref="ES55">IFERROR(IF(OR(ISNA($A55),INDEX(International!C$3:C$2000,_xlfn.XMATCH(100,International!C$3:C$2000,1,1)+ROW()-ROW($A$3))=""),NA(),INDEX(International!C$3:C$2000,_xlfn.XMATCH(100,International!C$3:C$2000,1,1)+ROW()-ROW($A$3))), NA())</f>
        <v>46687</v>
      </c>
      <c r="ET55" s="1" cm="1">
        <f t="array" aca="1" ref="ET55" ca="1">IFERROR(IF(ISNA($A55),NA(),INDEX(International!E$3:E$2000,_xlfn.XMATCH(100,International!C$3:C$2000,1,1)+ROW()-ROW($A$3))-0), NA())</f>
        <v>957.71428571428567</v>
      </c>
      <c r="EU55" s="1">
        <f t="shared" si="76"/>
        <v>5.864522486121146</v>
      </c>
      <c r="EV55" s="1">
        <f t="shared" si="77"/>
        <v>895</v>
      </c>
      <c r="EW55" s="1">
        <f t="shared" si="78"/>
        <v>58.171657525309783</v>
      </c>
      <c r="EX55" s="1" cm="1">
        <f t="array" ref="EX55">IFERROR(IF(OR(ISNA($A55),INDEX(International!G$3:G$2000,_xlfn.XMATCH(100,International!G$3:G$2000,1,1)+ROW()-ROW($A$3))=""),NA(),INDEX(International!G$3:G$2000,_xlfn.XMATCH(100,International!G$3:G$2000,1,1)+ROW()-ROW($A$3))-0), NA())</f>
        <v>9311</v>
      </c>
      <c r="EY55" s="1" cm="1">
        <f t="array" aca="1" ref="EY55" ca="1">IFERROR(IF(ISNA($A55),NA(),INDEX(International!I$3:I$2000,_xlfn.XMATCH(100,International!G$3:G$2000,1,1)+ROW()-ROW($A$3))-0), NA())</f>
        <v>157.28571428571428</v>
      </c>
      <c r="EZ55" s="1">
        <f t="shared" si="79"/>
        <v>7.9500197957062753</v>
      </c>
      <c r="FA55" s="1">
        <f t="shared" si="80"/>
        <v>174</v>
      </c>
      <c r="FB55" s="1">
        <f t="shared" si="81"/>
        <v>41.834779161574183</v>
      </c>
      <c r="FC55" s="1" cm="1">
        <f t="array" ref="FC55">IFERROR(IF(OR(ISNA($A55),INDEX(International!K$3:K$2000,_xlfn.XMATCH(100,International!K$3:K$2000,1,1)+ROW()-ROW($A$3))=""),NA(),INDEX(International!K$3:K$2000,_xlfn.XMATCH(100,International!K$3:K$2000,1,1)+ROW()-ROW($A$3))), NA())</f>
        <v>156921</v>
      </c>
      <c r="FD55" s="1" cm="1">
        <f t="array" aca="1" ref="FD55" ca="1">IFERROR(IF(ISNA($A55),NA(),INDEX(International!M$3:M$2000,_xlfn.XMATCH(100,International!K$3:K$2000,1,1)+ROW()-ROW($A$3))-0), NA())</f>
        <v>3952</v>
      </c>
      <c r="FE55" s="1">
        <f t="shared" si="82"/>
        <v>4.8983485667108981</v>
      </c>
      <c r="FF55" s="1">
        <f t="shared" si="83"/>
        <v>3015</v>
      </c>
      <c r="FG55" s="1">
        <f t="shared" si="84"/>
        <v>39.450929184061749</v>
      </c>
      <c r="FH55" s="1" cm="1">
        <f t="array" ref="FH55">IFERROR(IF(OR(ISNA($A55),INDEX(International!O$3:O$2000,_xlfn.XMATCH(100,International!O$3:O$2000,1,1)+ROW()-ROW($A$3))=""),NA(),INDEX(International!O$3:O$2000,_xlfn.XMATCH(100,International!O$3:O$2000,1,1)+ROW()-ROW($A$3))-0), NA())</f>
        <v>165155</v>
      </c>
      <c r="FI55" s="1" cm="1">
        <f t="array" aca="1" ref="FI55" ca="1">IFERROR(IF(ISNA($A55),NA(),INDEX(International!Q$3:Q$2000,_xlfn.XMATCH(100,International!O$3:O$2000,1,1)+ROW()-ROW($A$3))-0), NA())</f>
        <v>3676.1428571428573</v>
      </c>
      <c r="FJ55" s="1">
        <f t="shared" si="85"/>
        <v>4.8645389919496598</v>
      </c>
      <c r="FK55" s="1">
        <f t="shared" si="86"/>
        <v>3173</v>
      </c>
      <c r="FL55" s="1">
        <f t="shared" si="87"/>
        <v>42.575891579695202</v>
      </c>
      <c r="FM55" s="1" cm="1">
        <f t="array" ref="FM55">IFERROR(IF(OR(ISNA($A55),INDEX(International!S$3:S$2000,_xlfn.XMATCH(100,International!S$3:S$2000,1,1)+ROW()-ROW($A$3))=""),NA(),INDEX(International!S$3:S$2000,_xlfn.XMATCH(100,International!S$3:S$2000,1,1)+ROW()-ROW($A$3))-0), NA())</f>
        <v>10512</v>
      </c>
      <c r="FN55" s="1" cm="1">
        <f t="array" aca="1" ref="FN55" ca="1">IFERROR(IF(ISNA($A55),NA(),INDEX(International!U$3:U$2000,_xlfn.XMATCH(100,International!S$3:S$2000,1,1)+ROW()-ROW($A$3))-0), NA())</f>
        <v>39.285714285714285</v>
      </c>
      <c r="FO55" s="1">
        <f t="shared" si="88"/>
        <v>7.7428269227806377</v>
      </c>
      <c r="FP55" s="1">
        <f t="shared" si="89"/>
        <v>200</v>
      </c>
      <c r="FQ55" s="1">
        <f t="shared" si="90"/>
        <v>227.35209911909254</v>
      </c>
      <c r="FR55" s="1" cm="1">
        <f t="array" ref="FR55">IFERROR(IF(OR(ISNA($A55),INDEX(International!W$3:W$2000,_xlfn.XMATCH(100,International!W$3:W$2000,1,1)+ROW()-ROW($A$3))=""),NA(),INDEX(International!W$3:W$2000,_xlfn.XMATCH(100,International!W$3:W$2000,1,1)+ROW()-ROW($A$3))-0), NA())</f>
        <v>9125</v>
      </c>
      <c r="FS55" s="1" cm="1">
        <f t="array" aca="1" ref="FS55" ca="1">IFERROR(IF(ISNA($A55),NA(),INDEX(International!Y$3:Y$2000,_xlfn.XMATCH(100,International!W$3:W$2000,1,1)+ROW()-ROW($A$3))-0), NA())</f>
        <v>839</v>
      </c>
      <c r="FT55" s="1">
        <f t="shared" si="91"/>
        <v>7.9855613019814804</v>
      </c>
      <c r="FU55" s="1">
        <f t="shared" si="92"/>
        <v>173</v>
      </c>
      <c r="FV55" s="1">
        <f t="shared" si="93"/>
        <v>5.3389698871139322</v>
      </c>
      <c r="FW55" s="1" cm="1">
        <f t="array" ref="FW55">IFERROR(IF(OR(ISNA($A55),INDEX(International!AA$3:AA$2000,_xlfn.XMATCH(100,International!AA$3:AA$2000,1,1)+ROW()-ROW($A$3))=""),NA(),INDEX(International!AA$3:AA$2000,_xlfn.XMATCH(100,International!AA$3:AA$2000,1,1)+ROW()-ROW($A$3))-0), NA())</f>
        <v>152840</v>
      </c>
      <c r="FX55" s="1" cm="1">
        <f t="array" aca="1" ref="FX55" ca="1">IFERROR(IF(ISNA($A55),NA(),INDEX(International!AC$3:AC$2000,_xlfn.XMATCH(100,International!AA$3:AA$2000,1,1)+ROW()-ROW($A$3))-0), NA())</f>
        <v>4681.8571428571431</v>
      </c>
      <c r="FY55" s="1">
        <f t="shared" si="94"/>
        <v>4.9159530625025409</v>
      </c>
      <c r="FZ55" s="1">
        <f t="shared" si="95"/>
        <v>2937</v>
      </c>
      <c r="GA55" s="1">
        <f t="shared" si="96"/>
        <v>23.389248820323409</v>
      </c>
      <c r="GB55" s="1" cm="1">
        <f t="array" ref="GB55">IFERROR(IF(OR(ISNA($A55),INDEX(International!AE$3:AE$2000,_xlfn.XMATCH(100,International!AE$3:AE$2000,1,1)+ROW()-ROW($A$3))=""),NA(),INDEX(International!AE$3:AE$2000,_xlfn.XMATCH(100,International!AE$3:AE$2000,1,1)+ROW()-ROW($A$3))-0), NA())</f>
        <v>905358</v>
      </c>
      <c r="GC55" s="1" cm="1">
        <f t="array" aca="1" ref="GC55" ca="1">IFERROR(IF(ISNA($A55),NA(),INDEX(International!AG$3:AG$2000,_xlfn.XMATCH(100,International!AE$3:AE$2000,1,1)+ROW()-ROW($A$3))-0), NA())</f>
        <v>29328</v>
      </c>
      <c r="GD55" s="1">
        <f t="shared" si="97"/>
        <v>3.9560956565207954</v>
      </c>
      <c r="GE55" s="1">
        <f t="shared" si="98"/>
        <v>17408</v>
      </c>
      <c r="GF55" s="1">
        <f t="shared" si="99"/>
        <v>16.992353139884568</v>
      </c>
    </row>
    <row r="56" spans="1:188" x14ac:dyDescent="0.2">
      <c r="A56" s="4">
        <f>IF(OR(Daily!$A56="",Daily!$B56="*"),NA(),Daily!A56)</f>
        <v>43907</v>
      </c>
      <c r="B56" s="1">
        <f>IF(_xlfn.IFNA($A56,"")="","",Daily!C56+IF(ROW()&gt;ROW($A$3),B55,0))</f>
        <v>2</v>
      </c>
      <c r="C56" s="1">
        <f>IF(_xlfn.IFNA($A56,"")="","",Daily!D56+IF(ROW()&gt;ROW($A$3),C55,0))</f>
        <v>0</v>
      </c>
      <c r="D56" s="1">
        <f>IF(_xlfn.IFNA($A56,"")="","",Daily!E56+IF(ROW()&gt;ROW($A$3),D55,0))</f>
        <v>0</v>
      </c>
      <c r="E56" s="1">
        <f t="shared" si="22"/>
        <v>2</v>
      </c>
      <c r="F56" s="1">
        <f>IF(_xlfn.IFNA($A56,"")="","",Daily!F56+IF(ROW()&gt;ROW($A$3),F55,0))</f>
        <v>210</v>
      </c>
      <c r="G56" s="1">
        <f>IF(_xlfn.IFNA($A56,"")="","",Daily!G56+IF(ROW()&gt;ROW($A$3),G55,0))</f>
        <v>4</v>
      </c>
      <c r="H56" s="1">
        <f>IF(_xlfn.IFNA($A56,"")="","",Daily!H56+IF(ROW()&gt;ROW($A$3),H55,0))</f>
        <v>4</v>
      </c>
      <c r="I56" s="1">
        <f t="shared" si="23"/>
        <v>202</v>
      </c>
      <c r="J56" s="1">
        <f>IF(_xlfn.IFNA($A56,"")="","",Daily!I56+IF(ROW()&gt;ROW($A$3),J55,0))</f>
        <v>1</v>
      </c>
      <c r="K56" s="1">
        <f>IF(_xlfn.IFNA($A56,"")="","",Daily!J56+IF(ROW()&gt;ROW($A$3),K55,0))</f>
        <v>0</v>
      </c>
      <c r="L56" s="1">
        <f>IF(_xlfn.IFNA($A56,"")="","",Daily!K56+IF(ROW()&gt;ROW($A$3),L55,0))</f>
        <v>0</v>
      </c>
      <c r="M56" s="1">
        <f t="shared" si="24"/>
        <v>1</v>
      </c>
      <c r="N56" s="1">
        <f>IF(_xlfn.IFNA($A56,"")="","",Daily!L56+IF(ROW()&gt;ROW($A$3),N55,0))</f>
        <v>78</v>
      </c>
      <c r="O56" s="1">
        <f>IF(_xlfn.IFNA($A56,"")="","",Daily!M56+IF(ROW()&gt;ROW($A$3),O55,0))</f>
        <v>8</v>
      </c>
      <c r="P56" s="1">
        <f>IF(_xlfn.IFNA($A56,"")="","",Daily!N56+IF(ROW()&gt;ROW($A$3),P55,0))</f>
        <v>1</v>
      </c>
      <c r="Q56" s="1">
        <f t="shared" si="25"/>
        <v>69</v>
      </c>
      <c r="R56" s="1">
        <f>IF(_xlfn.IFNA($A56,"")="","",Daily!O56+IF(ROW()&gt;ROW($A$3),R55,0))</f>
        <v>32</v>
      </c>
      <c r="S56" s="1">
        <f>IF(_xlfn.IFNA($A56,"")="","",Daily!P56+IF(ROW()&gt;ROW($A$3),S55,0))</f>
        <v>9</v>
      </c>
      <c r="T56" s="1">
        <f>IF(_xlfn.IFNA($A56,"")="","",Daily!Q56+IF(ROW()&gt;ROW($A$3),T55,0))</f>
        <v>0</v>
      </c>
      <c r="U56" s="1">
        <f t="shared" si="26"/>
        <v>23</v>
      </c>
      <c r="V56" s="1">
        <f>IF(_xlfn.IFNA($A56,"")="","",Daily!R56+IF(ROW()&gt;ROW($A$3),V55,0))</f>
        <v>7</v>
      </c>
      <c r="W56" s="1">
        <f>IF(_xlfn.IFNA($A56,"")="","",Daily!S56+IF(ROW()&gt;ROW($A$3),W55,0))</f>
        <v>1</v>
      </c>
      <c r="X56" s="1">
        <f>IF(_xlfn.IFNA($A56,"")="","",Daily!T56+IF(ROW()&gt;ROW($A$3),X55,0))</f>
        <v>0</v>
      </c>
      <c r="Y56" s="1">
        <f t="shared" si="27"/>
        <v>6</v>
      </c>
      <c r="Z56" s="1">
        <f>IF(_xlfn.IFNA($A56,"")="","",Daily!U56+IF(ROW()&gt;ROW($A$3),Z55,0))</f>
        <v>94</v>
      </c>
      <c r="AA56" s="1">
        <f>IF(_xlfn.IFNA($A56,"")="","",Daily!V56+IF(ROW()&gt;ROW($A$3),AA55,0))</f>
        <v>7</v>
      </c>
      <c r="AB56" s="1">
        <f>IF(_xlfn.IFNA($A56,"")="","",Daily!W56+IF(ROW()&gt;ROW($A$3),AB55,0))</f>
        <v>0</v>
      </c>
      <c r="AC56" s="1">
        <f t="shared" si="28"/>
        <v>87</v>
      </c>
      <c r="AD56" s="1">
        <f>IF(_xlfn.IFNA($A56,"")="","",Daily!X56+IF(ROW()&gt;ROW($A$3),AD55,0))</f>
        <v>31</v>
      </c>
      <c r="AE56" s="1">
        <f>IF(_xlfn.IFNA($A56,"")="","",Daily!Y56+IF(ROW()&gt;ROW($A$3),AE55,0))</f>
        <v>0</v>
      </c>
      <c r="AF56" s="1">
        <f>IF(_xlfn.IFNA($A56,"")="","",Daily!Z56+IF(ROW()&gt;ROW($A$3),AF55,0))</f>
        <v>1</v>
      </c>
      <c r="AG56" s="1">
        <f t="shared" si="29"/>
        <v>30</v>
      </c>
      <c r="AH56" s="1">
        <f>IF(_xlfn.IFNA($A56,"")="","",Daily!C56+Daily!F56+Daily!I56+Daily!O56+Daily!L56+Daily!R56+Daily!X56+Daily!U56)</f>
        <v>78</v>
      </c>
      <c r="AI56" s="1">
        <f>IF(_xlfn.IFNA($A56,"")="","",Daily!D56+Daily!G56+Daily!J56+Daily!P56+Daily!M56+Daily!S56+Daily!Y56+Daily!V56+Daily!AA56)</f>
        <v>0</v>
      </c>
      <c r="AJ56" s="1">
        <f>IF(_xlfn.IFNA($A56,"")="","",Daily!E56+Daily!H56+Daily!K56+Daily!Q56+Daily!N56+Daily!T56+Daily!Z56+Daily!W56)</f>
        <v>0</v>
      </c>
      <c r="AK56" s="1">
        <f t="shared" si="30"/>
        <v>455</v>
      </c>
      <c r="AL56" s="1">
        <f t="shared" si="31"/>
        <v>29</v>
      </c>
      <c r="AM56" s="1">
        <f t="shared" si="32"/>
        <v>6</v>
      </c>
      <c r="AN56" s="7">
        <f t="shared" si="33"/>
        <v>1</v>
      </c>
      <c r="AO56" s="1">
        <f t="shared" si="34"/>
        <v>420</v>
      </c>
      <c r="AP56" s="1">
        <f t="shared" si="35"/>
        <v>245</v>
      </c>
      <c r="AQ56" s="1">
        <f t="shared" si="36"/>
        <v>25</v>
      </c>
      <c r="AR56" s="1">
        <f t="shared" si="37"/>
        <v>2</v>
      </c>
      <c r="AS56" s="1">
        <f t="shared" si="38"/>
        <v>218</v>
      </c>
      <c r="AT56" s="10">
        <f t="shared" si="39"/>
        <v>0.17142857142857143</v>
      </c>
      <c r="AU56" s="10">
        <f t="shared" si="40"/>
        <v>0.82857142857142863</v>
      </c>
      <c r="AV56" s="10">
        <f t="shared" si="41"/>
        <v>4.3956043956043956E-3</v>
      </c>
      <c r="AW56" s="10">
        <f t="shared" si="42"/>
        <v>0.46153846153846156</v>
      </c>
      <c r="AX56" s="10">
        <f t="shared" si="43"/>
        <v>2.1978021978021978E-3</v>
      </c>
      <c r="AY56" s="10">
        <f t="shared" si="44"/>
        <v>0.17142857142857143</v>
      </c>
      <c r="AZ56" s="10">
        <f t="shared" si="45"/>
        <v>7.032967032967033E-2</v>
      </c>
      <c r="BA56" s="10">
        <f t="shared" si="46"/>
        <v>1.5384615384615385E-2</v>
      </c>
      <c r="BB56" s="10">
        <f t="shared" si="47"/>
        <v>0.20659340659340658</v>
      </c>
      <c r="BC56" s="10">
        <f t="shared" si="48"/>
        <v>6.8131868131868126E-2</v>
      </c>
      <c r="BD56" s="8">
        <f t="shared" ca="1" si="49"/>
        <v>48.857142857142854</v>
      </c>
      <c r="BE56" s="9">
        <f t="shared" ca="1" si="50"/>
        <v>342</v>
      </c>
      <c r="BF56" s="10">
        <f t="shared" si="51"/>
        <v>0.20689655172413793</v>
      </c>
      <c r="BG56" s="10">
        <f t="shared" si="52"/>
        <v>0</v>
      </c>
      <c r="BH56" s="1">
        <f t="shared" si="53"/>
        <v>4</v>
      </c>
      <c r="BI56" s="1">
        <f t="shared" si="54"/>
        <v>4</v>
      </c>
      <c r="BJ56" s="8">
        <f>IF(_xlfn.IFNA($A56,"")="","",AK56/(Configuration!$B$1/1000000))</f>
        <v>17.938598739172775</v>
      </c>
      <c r="BK56" s="1">
        <f>IF(OR(_xlfn.IFNA($A56,"")="", ROW()&lt;=ROW($A$3),MAX(International!$C$3:$C$2000)&lt;$AK56),"",$A56-_xlfn.XLOOKUP($AK56,International!$C$3:$C$2000,International!$A$3:$A$2000,NA(),1,1))</f>
        <v>4</v>
      </c>
      <c r="BL56" s="1">
        <f>IF(OR(_xlfn.IFNA($A56,"")="", ROW()&lt;=ROW($A$3),MAX(International!$D$3:$D$2000)&lt;$BJ56),"",$A56-_xlfn.XLOOKUP($BJ56,International!$D$3:$D$2000,International!$A$3:$A$2000,NA(),1,1))</f>
        <v>8</v>
      </c>
      <c r="BM56" s="1">
        <f>IF(OR(_xlfn.IFNA($A56,"")="", ROW()&lt;=ROW($A$3),MAX(International!$G$3:$G$2000)&lt;$AK56),"",$A56-_xlfn.XLOOKUP($AK56,International!$G$3:$G$2000,International!$A$3:$A$2000,NA(),1,1))</f>
        <v>5</v>
      </c>
      <c r="BN56" s="1">
        <f>IF(OR(_xlfn.IFNA($A56,"")="", ROW()&lt;=ROW($A$3),MAX(International!$H$3:$H$2000)&lt;$BJ56),"",$A56-_xlfn.XLOOKUP($BJ56,International!$H$3:$H$2000,International!$A$3:$A$2000,NA(),1,1))</f>
        <v>7</v>
      </c>
      <c r="BO56" s="1">
        <f>IF(OR(_xlfn.IFNA($A56,"")="", ROW()&lt;=ROW($A$3),MAX(International!$K$3:$K$2000)&lt;$AK56),"",$A56-_xlfn.XLOOKUP($AK56,International!$K$3:$K$2000,International!$A$3:$A$2000,NA(),1,1))</f>
        <v>11</v>
      </c>
      <c r="BP56" s="1">
        <f>IF(OR(_xlfn.IFNA($A56,"")="", ROW()&lt;=ROW($A$3),MAX(International!$L$3:$L$2000)&lt;$BJ56),"",$A56-_xlfn.XLOOKUP($BJ56,International!$L$3:$L$2000,International!$A$3:$A$2000,NA(),1,1))</f>
        <v>8</v>
      </c>
      <c r="BQ56" s="1">
        <f>IF(OR(_xlfn.IFNA($A56,"")="", ROW()&lt;=ROW($A$3),MAX(International!$O$3:$O$2000)&lt;$AK56),"",$A56-_xlfn.XLOOKUP($AK56,International!$O$3:$O$2000,International!$A$3:$A$2000,NA(),1,1))</f>
        <v>19</v>
      </c>
      <c r="BR56" s="1">
        <f>IF(OR(_xlfn.IFNA($A56,"")="", ROW()&lt;=ROW($A$3),MAX(International!$P$3:$P$2000)&lt;$BJ56),"",$A56-_xlfn.XLOOKUP($BJ56,International!$P$3:$P$2000,International!$A$3:$A$2000,NA(),1,1))</f>
        <v>17</v>
      </c>
      <c r="BS56" s="1">
        <f>IF(OR(_xlfn.IFNA($A56,"")="", ROW()&lt;=ROW($A$3),MAX(International!$S$3:$S$2000)&lt;$AK56),"",$A56-_xlfn.XLOOKUP($AK56,International!$S$3:$S$2000,International!$A$3:$A$2000,NA(),1,1))</f>
        <v>23</v>
      </c>
      <c r="BT56" s="1">
        <f>IF(OR(_xlfn.IFNA($A56,"")="", ROW()&lt;=ROW($A$3),MAX(International!$T$3:$T$2000)&lt;$BJ56),"",$A56-_xlfn.XLOOKUP($BJ56,International!$T$3:$T$2000,International!$A$3:$A$2000,NA(),1,1))</f>
        <v>21</v>
      </c>
      <c r="BU56" s="1">
        <f>IF(OR(_xlfn.IFNA($A56,"")="", ROW()&lt;=ROW($A$3),MAX(International!$W$3:$W$2000)&lt;$AK56),"",$A56-_xlfn.XLOOKUP($AK56,International!$W$3:$W$2000,International!$A$3:$A$2000,NA(),1,1))</f>
        <v>-5</v>
      </c>
      <c r="BV56" s="1">
        <f>IF(OR(_xlfn.IFNA($A56,"")="", ROW()&lt;=ROW($A$3),MAX(International!$X$3:$X$2000)&lt;$BJ56),"",$A56-_xlfn.XLOOKUP($BJ56,International!$X$3:$X$2000,International!$A$3:$A$2000,NA(),1,1))</f>
        <v>16</v>
      </c>
      <c r="BW56" s="1">
        <f>IF(OR(_xlfn.IFNA($A56,"")="", ROW()&lt;=ROW($A$3),MAX(International!$AA$3:$AA$2000)&lt;$AK56),"",$A56-_xlfn.XLOOKUP($AK56,International!$AA$3:$AA$2000,International!$A$3:$A$2000,NA(),1,1))</f>
        <v>6</v>
      </c>
      <c r="BX56" s="1">
        <f>IF(OR(_xlfn.IFNA($A56,"")="", ROW()&lt;=ROW($A$3),MAX(International!$AB$3:$AB$2000)&lt;$BJ56),"",$A56-_xlfn.XLOOKUP($BJ56,International!$AB$3:$AB$2000,International!$A$3:$A$2000,NA(),1,1))</f>
        <v>3</v>
      </c>
      <c r="BY56" s="1">
        <f>IF(OR(_xlfn.IFNA($A56,"")="", ROW()&lt;=ROW($A$3),MAX(International!$AE$3:$AE$2000)&lt;$AK56),"",$A56-_xlfn.XLOOKUP($AK56,International!$AE$3:$AE$2000,International!$A$3:$A$2000,NA(),1,1))</f>
        <v>9</v>
      </c>
      <c r="BZ56" s="1">
        <f>IF(OR(_xlfn.IFNA($A56,"")="", ROW()&lt;=ROW($A$3),MAX(International!$AF$3:$AF$2000)&lt;$BJ56),"",$A56-_xlfn.XLOOKUP($BJ56,International!$AF$3:$AF$2000,International!$A$3:$A$2000,NA(),1,1))</f>
        <v>0</v>
      </c>
      <c r="CA56" s="1">
        <f t="shared" si="120"/>
        <v>7</v>
      </c>
      <c r="CB56" s="1">
        <f t="shared" si="100"/>
        <v>12800</v>
      </c>
      <c r="CC56" s="1">
        <f t="shared" si="101"/>
        <v>1130</v>
      </c>
      <c r="CD56" s="1">
        <f t="shared" si="102"/>
        <v>502</v>
      </c>
      <c r="CE56" s="1">
        <f t="shared" si="103"/>
        <v>336</v>
      </c>
      <c r="CF56" s="1">
        <f t="shared" si="104"/>
        <v>262</v>
      </c>
      <c r="CG56" s="1">
        <f t="shared" si="105"/>
        <v>224</v>
      </c>
      <c r="CH56" s="1">
        <f t="shared" si="106"/>
        <v>200</v>
      </c>
      <c r="CI56" s="1">
        <f t="shared" si="107"/>
        <v>144</v>
      </c>
      <c r="CJ56" s="1">
        <f t="shared" si="108"/>
        <v>737</v>
      </c>
      <c r="CK56" s="1">
        <f t="shared" si="56"/>
        <v>455</v>
      </c>
      <c r="CL56" s="1">
        <f t="shared" si="109"/>
        <v>3.2023912964928911</v>
      </c>
      <c r="CM56" s="1">
        <f>IF(OR(ISNA($A56),$AK56&lt;100),NA(),IF($CA56=0,0,FLOOR((CK56-_xlfn.XLOOKUP(_xlfn.AGGREGATE(5,6,$CA$3:$CA2007),$CA$3:$CA$2000,CK$3:CK$2000,1,1))/_xlfn.XLOOKUP($CA56,$CA$3:$CA$2000,$CA$3:$CA$2000,1,1), 1)))</f>
        <v>48</v>
      </c>
      <c r="CN56" s="1">
        <f t="shared" si="57"/>
        <v>3.6859290369500886</v>
      </c>
      <c r="CO56" s="1" cm="1">
        <f t="array" ref="CO56">IFERROR(IF(OR(ISNA($A56),$AK56&lt;100,INDEX(International!C$3:C$2000,_xlfn.XMATCH(100,International!C$3:C$2000,1,1)+$CA56)=""),NA(),INDEX(International!C$3:C$2000,_xlfn.XMATCH(100,International!C$3:C$2000,1,1)+$CA56)), NA())</f>
        <v>559</v>
      </c>
      <c r="CP56" s="1">
        <f t="shared" si="110"/>
        <v>2.8193426266662356</v>
      </c>
      <c r="CQ56" s="1">
        <f>IF(OR(ISNA($A56),$AK56&lt;100),NA(),IF($CA56=0,0,FLOOR((CO56-_xlfn.XLOOKUP(_xlfn.AGGREGATE(5,6,$CA$3:$CA2007),$CA$3:$CA$2000,CO$3:CO$2000,1,1))/_xlfn.XLOOKUP($CA56,$CA$3:$CA$2000,$CA$3:$CA$2000,1,1), 1)))</f>
        <v>64</v>
      </c>
      <c r="CR56" s="1">
        <f t="shared" si="58"/>
        <v>1.2018021398748229</v>
      </c>
      <c r="CS56" s="1" cm="1">
        <f t="array" ref="CS56">IFERROR(IF(OR(ISNA($A56),$AK56&lt;100,INDEX(International!G$3:G$2000,_xlfn.XMATCH(100,International!G$3:G$2000,1,1)+$CA56)=""),NA(),INDEX(International!G$3:G$2000,_xlfn.XMATCH(100,International!G$3:G$2000,1,1)+$CA56)), NA())</f>
        <v>977</v>
      </c>
      <c r="CT56" s="1">
        <f t="shared" si="111"/>
        <v>2.1287216304447978</v>
      </c>
      <c r="CU56" s="1">
        <f>IF(OR(ISNA($A56),$AK56&lt;100),NA(),IF($CA56=0,0,FLOOR((CS56-_xlfn.XLOOKUP(_xlfn.AGGREGATE(5,6,$CA$3:$CA2007),$CA$3:$CA$2000,CS$3:CS$2000,1,1))/_xlfn.XLOOKUP($CA56,$CA$3:$CA$2000,$CA$3:$CA$2000,1,1), 1)))</f>
        <v>102</v>
      </c>
      <c r="CV56" s="1">
        <f t="shared" si="59"/>
        <v>5.639291203693352</v>
      </c>
      <c r="CW56" s="1" cm="1">
        <f t="array" ref="CW56">IFERROR(IF(OR(ISNA($A56),$AK56&lt;100,INDEX(International!K$3:K$2000,_xlfn.XMATCH(100,International!K$3:K$2000,1,1)+$CA56)=""),NA(),INDEX(International!K$3:K$2000,_xlfn.XMATCH(100,International!K$3:K$2000,1,1)+$CA56)), NA())</f>
        <v>949</v>
      </c>
      <c r="CX56" s="1">
        <f t="shared" si="112"/>
        <v>2.1562292268491192</v>
      </c>
      <c r="CY56" s="1">
        <f>IF(OR(ISNA($A56),$AK56&lt;100),NA(),IF($CA56=0,0,FLOOR((CW56-_xlfn.XLOOKUP(_xlfn.AGGREGATE(5,6,$CA$3:$CA2007),$CA$3:$CA$2000,CW$3:CW$2000,1,1))/_xlfn.XLOOKUP($CA56,$CA$3:$CA$2000,$CA$3:$CA$2000,1,1), 1)))</f>
        <v>121</v>
      </c>
      <c r="CZ56" s="1">
        <f t="shared" si="60"/>
        <v>0.75083893275161995</v>
      </c>
      <c r="DA56" s="1" cm="1">
        <f t="array" ref="DA56">IFERROR(IF(OR(ISNA($A56),$AK56&lt;100,INDEX(International!O$3:O$2000,_xlfn.XMATCH(100,International!O$3:O$2000,1,1)+$CA56)=""),NA(),INDEX(International!O$3:O$2000,_xlfn.XMATCH(100,International!O$3:O$2000,1,1)+$CA56)), NA())</f>
        <v>1694</v>
      </c>
      <c r="DB56" s="1">
        <f t="shared" si="113"/>
        <v>1.714693614186984</v>
      </c>
      <c r="DC56" s="1">
        <f>IF(OR(ISNA($A56),$AK56&lt;100),NA(),IF($CA56=0,0,FLOOR((DA56-_xlfn.XLOOKUP(_xlfn.AGGREGATE(5,6,$CA$3:$CA2007),$CA$3:$CA$2000,DA$3:DA$2000,1,1))/_xlfn.XLOOKUP($CA56,$CA$3:$CA$2000,$CA$3:$CA$2000,1,1), 1)))</f>
        <v>219</v>
      </c>
      <c r="DD56" s="1">
        <f t="shared" si="61"/>
        <v>1.7045450470040213</v>
      </c>
      <c r="DE56" s="1" cm="1">
        <f t="array" ref="DE56">IFERROR(IF(OR(ISNA($A56),$AK56&lt;100,INDEX(International!S$3:S$2000,_xlfn.XMATCH(100,International!S$3:S$2000,1,1)+$CA56)=""),NA(),INDEX(International!S$3:S$2000,_xlfn.XMATCH(100,International!S$3:S$2000,1,1)+$CA56)), NA())</f>
        <v>1766</v>
      </c>
      <c r="DF56" s="1">
        <f t="shared" si="114"/>
        <v>1.6898361558987769</v>
      </c>
      <c r="DG56" s="1">
        <f>IF(OR(ISNA($A56),$AK56&lt;100),NA(),IF($CA56=0,0,FLOOR((DE56-_xlfn.XLOOKUP(_xlfn.AGGREGATE(5,6,$CA$3:$CA2007),$CA$3:$CA$2000,DE$3:DE$2000,1,1))/_xlfn.XLOOKUP($CA56,$CA$3:$CA$2000,$CA$3:$CA$2000,1,1), 1)))</f>
        <v>237</v>
      </c>
      <c r="DH56" s="1">
        <f t="shared" si="62"/>
        <v>1.1708849495223637</v>
      </c>
      <c r="DI56" s="1" cm="1">
        <f t="array" ref="DI56">IFERROR(IF(OR(ISNA($A56),$AK56&lt;100,INDEX(International!W$3:W$2000,_xlfn.XMATCH(100,International!W$3:W$2000,1,1)+$CA56)=""),NA(),INDEX(International!W$3:W$2000,_xlfn.XMATCH(100,International!W$3:W$2000,1,1)+$CA56)), NA())</f>
        <v>138</v>
      </c>
      <c r="DJ56" s="1">
        <f t="shared" si="115"/>
        <v>15.064510527352439</v>
      </c>
      <c r="DK56" s="1">
        <f>IF(OR(ISNA($A56),$AK56&lt;100),NA(),IF($CA56=0,0,FLOOR((DI56-_xlfn.XLOOKUP(_xlfn.AGGREGATE(5,6,$CA$3:$CA2007),$CA$3:$CA$2000,DI$3:DI$2000,1,1))/_xlfn.XLOOKUP($CA56,$CA$3:$CA$2000,$CA$3:$CA$2000,1,1), 1)))</f>
        <v>5</v>
      </c>
      <c r="DL56" s="1">
        <f t="shared" si="63"/>
        <v>4.198862544016877</v>
      </c>
      <c r="DM56" s="1" cm="1">
        <f t="array" ref="DM56">IFERROR(IF(OR(ISNA($A56),$AK56&lt;100,INDEX(International!AA$3:AA$2000,_xlfn.XMATCH(100,International!AA$3:AA$2000,1,1)+$CA56)=""),NA(),INDEX(International!AA$3:AA$2000,_xlfn.XMATCH(100,International!AA$3:AA$2000,1,1)+$CA56)), NA())</f>
        <v>456</v>
      </c>
      <c r="DN56" s="1">
        <f t="shared" si="116"/>
        <v>3.1977578062095855</v>
      </c>
      <c r="DO56" s="1">
        <f>IF(OR(ISNA($A56),$AK56&lt;100),NA(),IF($CA56=0,0,FLOOR((DM56-_xlfn.XLOOKUP(_xlfn.AGGREGATE(5,6,$CA$3:$CA2007),$CA$3:$CA$2000,DM$3:DM$2000,1,1))/_xlfn.XLOOKUP($CA56,$CA$3:$CA$2000,$CA$3:$CA$2000,1,1), 1)))</f>
        <v>48</v>
      </c>
      <c r="DP56" s="1">
        <f t="shared" si="64"/>
        <v>3.9144889881434231</v>
      </c>
      <c r="DQ56" s="1" cm="1">
        <f t="array" ref="DQ56">IFERROR(IF(OR(ISNA($A56),$AK56&lt;100,INDEX(International!AE$3:AE$2000,_xlfn.XMATCH(100,International!AE$3:AE$2000,1,1)+$CA56)=""),NA(),INDEX(International!AE$3:AE$2000,_xlfn.XMATCH(100,International!AE$3:AE$2000,1,1)+$CA56)), NA())</f>
        <v>962</v>
      </c>
      <c r="DR56" s="1">
        <f t="shared" si="117"/>
        <v>2.1432703386999878</v>
      </c>
      <c r="DS56" s="1">
        <f>IF(OR(ISNA($A56),$AK56&lt;100),NA(),IF($CA56=0,0,FLOOR((DQ56-_xlfn.XLOOKUP(_xlfn.AGGREGATE(5,6,$CA$3:$CA2007),$CA$3:$CA$2000,DQ$3:DQ$2000,1,1))/_xlfn.XLOOKUP($CA56,$CA$3:$CA$2000,$CA$3:$CA$2000,1,1), 1)))</f>
        <v>120</v>
      </c>
      <c r="DT56" s="1">
        <f t="shared" si="65"/>
        <v>1.1232139215638208</v>
      </c>
      <c r="DU56" s="1">
        <f t="shared" si="118"/>
        <v>53</v>
      </c>
      <c r="DV56" s="1" t="e" cm="1">
        <f t="array" ref="DV56">IFERROR(IF(ISNA($A56),NA(),INDEX(B$3:B$2000,_xlfn.XMATCH(Configuration!$B$12,B$3:B$2000,1,1)+ROW()-ROW($A$3))-0), NA())</f>
        <v>#N/A</v>
      </c>
      <c r="DW56" s="1" cm="1">
        <f t="array" ref="DW56">IFERROR(IF(ISNA($A56),NA(),INDEX(F$3:F$2000,_xlfn.XMATCH(Configuration!$B$12,F$3:F$2000,1,1)+ROW()-ROW($A$3))-0), NA())</f>
        <v>3042</v>
      </c>
      <c r="DX56" s="1" t="e" cm="1">
        <f t="array" ref="DX56">IFERROR(IF(ISNA($A56),NA(),INDEX(J$3:J$2000,_xlfn.XMATCH(Configuration!$B$12,J$3:J$2000,1,1)+ROW()-ROW($A$3))-0), NA())</f>
        <v>#N/A</v>
      </c>
      <c r="DY56" s="1" cm="1">
        <f t="array" ref="DY56">IFERROR(IF(ISNA($A56),NA(),INDEX(N$3:N$2000,_xlfn.XMATCH(Configuration!$B$12,N$3:N$2000,1,1)+ROW()-ROW($A$3))-0), NA())</f>
        <v>1045</v>
      </c>
      <c r="DZ56" s="1" cm="1">
        <f t="array" ref="DZ56">IFERROR(IF(ISNA($A56),NA(),INDEX(R$3:R$2000,_xlfn.XMATCH(Configuration!$B$12,R$3:R$2000,1,1)+ROW()-ROW($A$3))-0), NA())</f>
        <v>439</v>
      </c>
      <c r="EA56" s="1" t="e" cm="1">
        <f t="array" ref="EA56">IFERROR(IF(ISNA($A56),NA(),INDEX(V$3:V$2000,_xlfn.XMATCH(Configuration!$B$12,V$3:V$2000,1,1)+ROW()-ROW($A$3))-0), NA())</f>
        <v>#N/A</v>
      </c>
      <c r="EB56" s="1" cm="1">
        <f t="array" ref="EB56">IFERROR(IF(ISNA($A56),NA(),INDEX(Z$3:Z$2000,_xlfn.XMATCH(Configuration!$B$12,Z$3:Z$2000,1,1)+ROW()-ROW($A$3))-0), NA())</f>
        <v>1487</v>
      </c>
      <c r="EC56" s="1" cm="1">
        <f t="array" ref="EC56">IFERROR(IF(ISNA($A56),NA(),INDEX(AD$3:AD$2000,_xlfn.XMATCH(Configuration!$B$12,AD$3:AD$2000,1,1)+ROW()-ROW($A$3))-0), NA())</f>
        <v>554</v>
      </c>
      <c r="ED56" s="1">
        <f t="shared" si="119"/>
        <v>53</v>
      </c>
      <c r="EE56" s="1" t="e">
        <f t="shared" ca="1" si="66"/>
        <v>#N/A</v>
      </c>
      <c r="EF56" s="1" t="e">
        <f t="shared" ca="1" si="67"/>
        <v>#N/A</v>
      </c>
      <c r="EG56" s="1" t="e">
        <f t="shared" ca="1" si="68"/>
        <v>#N/A</v>
      </c>
      <c r="EH56" s="1">
        <f t="shared" ca="1" si="69"/>
        <v>974198</v>
      </c>
      <c r="EI56" s="1">
        <f t="shared" ca="1" si="70"/>
        <v>155208</v>
      </c>
      <c r="EJ56" s="1">
        <f t="shared" ca="1" si="71"/>
        <v>45614</v>
      </c>
      <c r="EK56" s="1">
        <f t="shared" ca="1" si="72"/>
        <v>19020</v>
      </c>
      <c r="EL56" s="1" cm="1">
        <f t="array" aca="1" ref="EL56" ca="1">IFERROR(IF(ISNA($ED56),NA(),IF(FLOOR((2^(($ED56+LOOKUP(2, 1/(ISNA(EP$3:EP$2000)+ISBLANK(EP$3:EP$300)-1),EP$3:EP$2000)*LOG(100)/LOG(2))/LOOKUP(2, 1/(ISNA(EP$3:EP$2000)+ISBLANK(EP$3:EP$300)-1),EP$3:EP$2000))),2)&gt;_xlfn.AGGREGATE(4,6,$EN$3:$GC$2000)+2000,NA(),FLOOR((2^(($ED56+LOOKUP(2, 1/(ISNA(EP$3:EP$2000)+ISBLANK(EP$3:EP$300)-1),EP$3:EP$2000)*LOG(100)/LOG(2))/LOOKUP(2, 1/(ISNA(EP$3:EP$2000)+ISBLANK(EP$3:EP$300)-1),EP$3:EP$2000))),2))),NA())</f>
        <v>1754</v>
      </c>
      <c r="EM56" s="1" cm="1">
        <f t="array" ref="EM56">IF(ISNA($ED56),NA(),FLOOR(EN$3+(LOOKUP(2, 1/(ISNA(EN$3:EN$2000)+ISBLANK(EN$3:EN$300)-1),EN$3:EN$2000)-EN$3)/LOOKUP(2, 1/(ISNA(EN$3:EN$2000)+ISBLANK(EN$3:EN$300)-1),ED$3:ED$2000)*ED56, 1))</f>
        <v>4838</v>
      </c>
      <c r="EN56" s="1" cm="1">
        <f t="array" ref="EN56">IFERROR(IF(ISNA($A56),NA(),INDEX(AK$3:AK$2000,_xlfn.XMATCH(100,AK$3:AK$2000,1,1)+ROW()-ROW($A$3))-0), NA())</f>
        <v>6782</v>
      </c>
      <c r="EO56" s="1" cm="1">
        <f t="array" aca="1" ref="EO56" ca="1">IFERROR(IF(ISNA($A56),NA(),INDEX(BD$3:BD$2000,_xlfn.XMATCH(100,AK$3:AK$2000,1,1)+ROW()-ROW($A$3))-0), NA())</f>
        <v>12.285714285714286</v>
      </c>
      <c r="EP56" s="1">
        <f t="shared" si="73"/>
        <v>8.7118911973499262</v>
      </c>
      <c r="EQ56" s="1">
        <f t="shared" si="74"/>
        <v>125</v>
      </c>
      <c r="ER56" s="1">
        <f t="shared" si="75"/>
        <v>313.0482437504744</v>
      </c>
      <c r="ES56" s="1" cm="1">
        <f t="array" ref="ES56">IFERROR(IF(OR(ISNA($A56),INDEX(International!C$3:C$2000,_xlfn.XMATCH(100,International!C$3:C$2000,1,1)+ROW()-ROW($A$3))=""),NA(),INDEX(International!C$3:C$2000,_xlfn.XMATCH(100,International!C$3:C$2000,1,1)+ROW()-ROW($A$3))), NA())</f>
        <v>47334</v>
      </c>
      <c r="ET56" s="1" cm="1">
        <f t="array" aca="1" ref="ET56" ca="1">IFERROR(IF(ISNA($A56),NA(),INDEX(International!E$3:E$2000,_xlfn.XMATCH(100,International!C$3:C$2000,1,1)+ROW()-ROW($A$3))-0), NA())</f>
        <v>911.14285714285711</v>
      </c>
      <c r="EU56" s="1">
        <f t="shared" si="76"/>
        <v>5.9639464584047461</v>
      </c>
      <c r="EV56" s="1">
        <f t="shared" si="77"/>
        <v>891</v>
      </c>
      <c r="EW56" s="1">
        <f t="shared" si="78"/>
        <v>50.36272206524098</v>
      </c>
      <c r="EX56" s="1" cm="1">
        <f t="array" ref="EX56">IFERROR(IF(OR(ISNA($A56),INDEX(International!G$3:G$2000,_xlfn.XMATCH(100,International!G$3:G$2000,1,1)+ROW()-ROW($A$3))=""),NA(),INDEX(International!G$3:G$2000,_xlfn.XMATCH(100,International!G$3:G$2000,1,1)+ROW()-ROW($A$3))-0), NA())</f>
        <v>9407</v>
      </c>
      <c r="EY56" s="1" cm="1">
        <f t="array" aca="1" ref="EY56" ca="1">IFERROR(IF(ISNA($A56),NA(),INDEX(International!I$3:I$2000,_xlfn.XMATCH(100,International!G$3:G$2000,1,1)+ROW()-ROW($A$3))-0), NA())</f>
        <v>137.42857142857142</v>
      </c>
      <c r="EZ56" s="1">
        <f t="shared" si="79"/>
        <v>8.084613504872971</v>
      </c>
      <c r="FA56" s="1">
        <f t="shared" si="80"/>
        <v>172</v>
      </c>
      <c r="FB56" s="1">
        <f t="shared" si="81"/>
        <v>67.574037320518769</v>
      </c>
      <c r="FC56" s="1" cm="1">
        <f t="array" ref="FC56">IFERROR(IF(OR(ISNA($A56),INDEX(International!K$3:K$2000,_xlfn.XMATCH(100,International!K$3:K$2000,1,1)+ROW()-ROW($A$3))=""),NA(),INDEX(International!K$3:K$2000,_xlfn.XMATCH(100,International!K$3:K$2000,1,1)+ROW()-ROW($A$3))), NA())</f>
        <v>154715</v>
      </c>
      <c r="FD56" s="1" cm="1">
        <f t="array" aca="1" ref="FD56" ca="1">IFERROR(IF(ISNA($A56),NA(),INDEX(International!M$3:M$2000,_xlfn.XMATCH(100,International!K$3:K$2000,1,1)+ROW()-ROW($A$3))-0), NA())</f>
        <v>3177.4285714285716</v>
      </c>
      <c r="FE56" s="1">
        <f t="shared" si="82"/>
        <v>5.0021719992080138</v>
      </c>
      <c r="FF56" s="1">
        <f t="shared" si="83"/>
        <v>2917</v>
      </c>
      <c r="FG56" s="1">
        <f t="shared" si="84"/>
        <v>-48.95875038618729</v>
      </c>
      <c r="FH56" s="1" cm="1">
        <f t="array" ref="FH56">IFERROR(IF(OR(ISNA($A56),INDEX(International!O$3:O$2000,_xlfn.XMATCH(100,International!O$3:O$2000,1,1)+ROW()-ROW($A$3))=""),NA(),INDEX(International!O$3:O$2000,_xlfn.XMATCH(100,International!O$3:O$2000,1,1)+ROW()-ROW($A$3))-0), NA())</f>
        <v>168941</v>
      </c>
      <c r="FI56" s="1" cm="1">
        <f t="array" aca="1" ref="FI56" ca="1">IFERROR(IF(ISNA($A56),NA(),INDEX(International!Q$3:Q$2000,_xlfn.XMATCH(100,International!O$3:O$2000,1,1)+ROW()-ROW($A$3))-0), NA())</f>
        <v>3616.4285714285716</v>
      </c>
      <c r="FJ56" s="1">
        <f t="shared" si="85"/>
        <v>4.9429675828208319</v>
      </c>
      <c r="FK56" s="1">
        <f t="shared" si="86"/>
        <v>3184</v>
      </c>
      <c r="FL56" s="1">
        <f t="shared" si="87"/>
        <v>30.582116659662749</v>
      </c>
      <c r="FM56" s="1" cm="1">
        <f t="array" ref="FM56">IFERROR(IF(OR(ISNA($A56),INDEX(International!S$3:S$2000,_xlfn.XMATCH(100,International!S$3:S$2000,1,1)+ROW()-ROW($A$3))=""),NA(),INDEX(International!S$3:S$2000,_xlfn.XMATCH(100,International!S$3:S$2000,1,1)+ROW()-ROW($A$3))-0), NA())</f>
        <v>10537</v>
      </c>
      <c r="FN56" s="1" cm="1">
        <f t="array" aca="1" ref="FN56" ca="1">IFERROR(IF(ISNA($A56),NA(),INDEX(International!U$3:U$2000,_xlfn.XMATCH(100,International!S$3:S$2000,1,1)+ROW()-ROW($A$3))-0), NA())</f>
        <v>36.142857142857146</v>
      </c>
      <c r="FO56" s="1">
        <f t="shared" si="88"/>
        <v>7.887702494982018</v>
      </c>
      <c r="FP56" s="1">
        <f t="shared" si="89"/>
        <v>196</v>
      </c>
      <c r="FQ56" s="1">
        <f t="shared" si="90"/>
        <v>291.80096286302228</v>
      </c>
      <c r="FR56" s="1" cm="1">
        <f t="array" ref="FR56">IFERROR(IF(OR(ISNA($A56),INDEX(International!W$3:W$2000,_xlfn.XMATCH(100,International!W$3:W$2000,1,1)+ROW()-ROW($A$3))=""),NA(),INDEX(International!W$3:W$2000,_xlfn.XMATCH(100,International!W$3:W$2000,1,1)+ROW()-ROW($A$3))-0), NA())</f>
        <v>10141</v>
      </c>
      <c r="FS56" s="1" cm="1">
        <f t="array" aca="1" ref="FS56" ca="1">IFERROR(IF(ISNA($A56),NA(),INDEX(International!Y$3:Y$2000,_xlfn.XMATCH(100,International!W$3:W$2000,1,1)+ROW()-ROW($A$3))-0), NA())</f>
        <v>920.28571428571433</v>
      </c>
      <c r="FT56" s="1">
        <f t="shared" si="91"/>
        <v>7.9531143050927371</v>
      </c>
      <c r="FU56" s="1">
        <f t="shared" si="92"/>
        <v>189</v>
      </c>
      <c r="FV56" s="1">
        <f t="shared" si="93"/>
        <v>6.5658390616247067</v>
      </c>
      <c r="FW56" s="1" cm="1">
        <f t="array" ref="FW56">IFERROR(IF(OR(ISNA($A56),INDEX(International!AA$3:AA$2000,_xlfn.XMATCH(100,International!AA$3:AA$2000,1,1)+ROW()-ROW($A$3))=""),NA(),INDEX(International!AA$3:AA$2000,_xlfn.XMATCH(100,International!AA$3:AA$2000,1,1)+ROW()-ROW($A$3))-0), NA())</f>
        <v>157149</v>
      </c>
      <c r="FX56" s="1" cm="1">
        <f t="array" aca="1" ref="FX56" ca="1">IFERROR(IF(ISNA($A56),NA(),INDEX(International!AC$3:AC$2000,_xlfn.XMATCH(100,International!AA$3:AA$2000,1,1)+ROW()-ROW($A$3))-0), NA())</f>
        <v>4629.4285714285716</v>
      </c>
      <c r="FY56" s="1">
        <f t="shared" si="94"/>
        <v>4.9915626691350834</v>
      </c>
      <c r="FZ56" s="1">
        <f t="shared" si="95"/>
        <v>2962</v>
      </c>
      <c r="GA56" s="1">
        <f t="shared" si="96"/>
        <v>24.930861156162585</v>
      </c>
      <c r="GB56" s="1" cm="1">
        <f t="array" ref="GB56">IFERROR(IF(OR(ISNA($A56),INDEX(International!AE$3:AE$2000,_xlfn.XMATCH(100,International!AE$3:AE$2000,1,1)+ROW()-ROW($A$3))=""),NA(),INDEX(International!AE$3:AE$2000,_xlfn.XMATCH(100,International!AE$3:AE$2000,1,1)+ROW()-ROW($A$3))-0), NA())</f>
        <v>938154</v>
      </c>
      <c r="GC56" s="1" cm="1">
        <f t="array" aca="1" ref="GC56" ca="1">IFERROR(IF(ISNA($A56),NA(),INDEX(International!AG$3:AG$2000,_xlfn.XMATCH(100,International!AE$3:AE$2000,1,1)+ROW()-ROW($A$3))-0), NA())</f>
        <v>29366.285714285714</v>
      </c>
      <c r="GD56" s="1">
        <f t="shared" si="97"/>
        <v>4.0164875911251361</v>
      </c>
      <c r="GE56" s="1">
        <f t="shared" si="98"/>
        <v>17698</v>
      </c>
      <c r="GF56" s="1">
        <f t="shared" si="99"/>
        <v>19.479362279159147</v>
      </c>
    </row>
    <row r="57" spans="1:188" x14ac:dyDescent="0.2">
      <c r="A57" s="4">
        <f>IF(OR(Daily!$A57="",Daily!$B57="*"),NA(),Daily!A57)</f>
        <v>43908</v>
      </c>
      <c r="B57" s="1">
        <f>IF(_xlfn.IFNA($A57,"")="","",Daily!C57+IF(ROW()&gt;ROW($A$3),B56,0))</f>
        <v>3</v>
      </c>
      <c r="C57" s="1">
        <f>IF(_xlfn.IFNA($A57,"")="","",Daily!D57+IF(ROW()&gt;ROW($A$3),C56,0))</f>
        <v>0</v>
      </c>
      <c r="D57" s="1">
        <f>IF(_xlfn.IFNA($A57,"")="","",Daily!E57+IF(ROW()&gt;ROW($A$3),D56,0))</f>
        <v>0</v>
      </c>
      <c r="E57" s="1">
        <f t="shared" si="22"/>
        <v>3</v>
      </c>
      <c r="F57" s="1">
        <f>IF(_xlfn.IFNA($A57,"")="","",Daily!F57+IF(ROW()&gt;ROW($A$3),F56,0))</f>
        <v>267</v>
      </c>
      <c r="G57" s="1">
        <f>IF(_xlfn.IFNA($A57,"")="","",Daily!G57+IF(ROW()&gt;ROW($A$3),G56,0))</f>
        <v>4</v>
      </c>
      <c r="H57" s="1">
        <f>IF(_xlfn.IFNA($A57,"")="","",Daily!H57+IF(ROW()&gt;ROW($A$3),H56,0))</f>
        <v>5</v>
      </c>
      <c r="I57" s="1">
        <f t="shared" si="23"/>
        <v>258</v>
      </c>
      <c r="J57" s="1">
        <f>IF(_xlfn.IFNA($A57,"")="","",Daily!I57+IF(ROW()&gt;ROW($A$3),J56,0))</f>
        <v>1</v>
      </c>
      <c r="K57" s="1">
        <f>IF(_xlfn.IFNA($A57,"")="","",Daily!J57+IF(ROW()&gt;ROW($A$3),K56,0))</f>
        <v>0</v>
      </c>
      <c r="L57" s="1">
        <f>IF(_xlfn.IFNA($A57,"")="","",Daily!K57+IF(ROW()&gt;ROW($A$3),L56,0))</f>
        <v>0</v>
      </c>
      <c r="M57" s="1">
        <f t="shared" si="24"/>
        <v>1</v>
      </c>
      <c r="N57" s="1">
        <f>IF(_xlfn.IFNA($A57,"")="","",Daily!L57+IF(ROW()&gt;ROW($A$3),N56,0))</f>
        <v>94</v>
      </c>
      <c r="O57" s="1">
        <f>IF(_xlfn.IFNA($A57,"")="","",Daily!M57+IF(ROW()&gt;ROW($A$3),O56,0))</f>
        <v>8</v>
      </c>
      <c r="P57" s="1">
        <f>IF(_xlfn.IFNA($A57,"")="","",Daily!N57+IF(ROW()&gt;ROW($A$3),P56,0))</f>
        <v>1</v>
      </c>
      <c r="Q57" s="1">
        <f t="shared" si="25"/>
        <v>85</v>
      </c>
      <c r="R57" s="1">
        <f>IF(_xlfn.IFNA($A57,"")="","",Daily!O57+IF(ROW()&gt;ROW($A$3),R56,0))</f>
        <v>37</v>
      </c>
      <c r="S57" s="1">
        <f>IF(_xlfn.IFNA($A57,"")="","",Daily!P57+IF(ROW()&gt;ROW($A$3),S56,0))</f>
        <v>9</v>
      </c>
      <c r="T57" s="1">
        <f>IF(_xlfn.IFNA($A57,"")="","",Daily!Q57+IF(ROW()&gt;ROW($A$3),T56,0))</f>
        <v>0</v>
      </c>
      <c r="U57" s="1">
        <f t="shared" si="26"/>
        <v>28</v>
      </c>
      <c r="V57" s="1">
        <f>IF(_xlfn.IFNA($A57,"")="","",Daily!R57+IF(ROW()&gt;ROW($A$3),V56,0))</f>
        <v>10</v>
      </c>
      <c r="W57" s="1">
        <f>IF(_xlfn.IFNA($A57,"")="","",Daily!S57+IF(ROW()&gt;ROW($A$3),W56,0))</f>
        <v>1</v>
      </c>
      <c r="X57" s="1">
        <f>IF(_xlfn.IFNA($A57,"")="","",Daily!T57+IF(ROW()&gt;ROW($A$3),X56,0))</f>
        <v>0</v>
      </c>
      <c r="Y57" s="1">
        <f t="shared" si="27"/>
        <v>9</v>
      </c>
      <c r="Z57" s="1">
        <f>IF(_xlfn.IFNA($A57,"")="","",Daily!U57+IF(ROW()&gt;ROW($A$3),Z56,0))</f>
        <v>121</v>
      </c>
      <c r="AA57" s="1">
        <f>IF(_xlfn.IFNA($A57,"")="","",Daily!V57+IF(ROW()&gt;ROW($A$3),AA56,0))</f>
        <v>7</v>
      </c>
      <c r="AB57" s="1">
        <f>IF(_xlfn.IFNA($A57,"")="","",Daily!W57+IF(ROW()&gt;ROW($A$3),AB56,0))</f>
        <v>0</v>
      </c>
      <c r="AC57" s="1">
        <f t="shared" si="28"/>
        <v>114</v>
      </c>
      <c r="AD57" s="1">
        <f>IF(_xlfn.IFNA($A57,"")="","",Daily!X57+IF(ROW()&gt;ROW($A$3),AD56,0))</f>
        <v>35</v>
      </c>
      <c r="AE57" s="1">
        <f>IF(_xlfn.IFNA($A57,"")="","",Daily!Y57+IF(ROW()&gt;ROW($A$3),AE56,0))</f>
        <v>0</v>
      </c>
      <c r="AF57" s="1">
        <f>IF(_xlfn.IFNA($A57,"")="","",Daily!Z57+IF(ROW()&gt;ROW($A$3),AF56,0))</f>
        <v>1</v>
      </c>
      <c r="AG57" s="1">
        <f t="shared" si="29"/>
        <v>34</v>
      </c>
      <c r="AH57" s="1">
        <f>IF(_xlfn.IFNA($A57,"")="","",Daily!C57+Daily!F57+Daily!I57+Daily!O57+Daily!L57+Daily!R57+Daily!X57+Daily!U57)</f>
        <v>113</v>
      </c>
      <c r="AI57" s="1">
        <f>IF(_xlfn.IFNA($A57,"")="","",Daily!D57+Daily!G57+Daily!J57+Daily!P57+Daily!M57+Daily!S57+Daily!Y57+Daily!V57+Daily!AA57)</f>
        <v>0</v>
      </c>
      <c r="AJ57" s="1">
        <f>IF(_xlfn.IFNA($A57,"")="","",Daily!E57+Daily!H57+Daily!K57+Daily!Q57+Daily!N57+Daily!T57+Daily!Z57+Daily!W57)</f>
        <v>1</v>
      </c>
      <c r="AK57" s="1">
        <f t="shared" si="30"/>
        <v>568</v>
      </c>
      <c r="AL57" s="1">
        <f t="shared" si="31"/>
        <v>29</v>
      </c>
      <c r="AM57" s="1">
        <f t="shared" si="32"/>
        <v>7</v>
      </c>
      <c r="AN57" s="7">
        <f t="shared" si="33"/>
        <v>1.4487179487179487</v>
      </c>
      <c r="AO57" s="1">
        <f t="shared" si="34"/>
        <v>532</v>
      </c>
      <c r="AP57" s="1">
        <f t="shared" si="35"/>
        <v>301</v>
      </c>
      <c r="AQ57" s="1">
        <f t="shared" si="36"/>
        <v>25</v>
      </c>
      <c r="AR57" s="1">
        <f t="shared" si="37"/>
        <v>2</v>
      </c>
      <c r="AS57" s="1">
        <f t="shared" si="38"/>
        <v>274</v>
      </c>
      <c r="AT57" s="10">
        <f t="shared" si="39"/>
        <v>0.19444444444444445</v>
      </c>
      <c r="AU57" s="10">
        <f t="shared" si="40"/>
        <v>0.80555555555555558</v>
      </c>
      <c r="AV57" s="10">
        <f t="shared" si="41"/>
        <v>5.2816901408450703E-3</v>
      </c>
      <c r="AW57" s="10">
        <f t="shared" si="42"/>
        <v>0.47007042253521125</v>
      </c>
      <c r="AX57" s="10">
        <f t="shared" si="43"/>
        <v>1.7605633802816902E-3</v>
      </c>
      <c r="AY57" s="10">
        <f t="shared" si="44"/>
        <v>0.16549295774647887</v>
      </c>
      <c r="AZ57" s="10">
        <f t="shared" si="45"/>
        <v>6.5140845070422532E-2</v>
      </c>
      <c r="BA57" s="10">
        <f t="shared" si="46"/>
        <v>1.7605633802816902E-2</v>
      </c>
      <c r="BB57" s="10">
        <f t="shared" si="47"/>
        <v>0.2130281690140845</v>
      </c>
      <c r="BC57" s="10">
        <f t="shared" si="48"/>
        <v>6.1619718309859156E-2</v>
      </c>
      <c r="BD57" s="8">
        <f t="shared" ca="1" si="49"/>
        <v>62.857142857142854</v>
      </c>
      <c r="BE57" s="9">
        <f t="shared" ca="1" si="50"/>
        <v>440</v>
      </c>
      <c r="BF57" s="10">
        <f t="shared" si="51"/>
        <v>0.24835164835164836</v>
      </c>
      <c r="BG57" s="10">
        <f t="shared" si="52"/>
        <v>0.44871794871794873</v>
      </c>
      <c r="BH57" s="1">
        <f t="shared" si="53"/>
        <v>4</v>
      </c>
      <c r="BI57" s="1">
        <f t="shared" si="54"/>
        <v>4</v>
      </c>
      <c r="BJ57" s="8">
        <f>IF(_xlfn.IFNA($A57,"")="","",AK57/(Configuration!$B$1/1000000))</f>
        <v>22.393679305165133</v>
      </c>
      <c r="BK57" s="1">
        <f>IF(OR(_xlfn.IFNA($A57,"")="", ROW()&lt;=ROW($A$3),MAX(International!$C$3:$C$2000)&lt;$AK57),"",$A57-_xlfn.XLOOKUP($AK57,International!$C$3:$C$2000,International!$A$3:$A$2000,NA(),1,1))</f>
        <v>4</v>
      </c>
      <c r="BL57" s="1">
        <f>IF(OR(_xlfn.IFNA($A57,"")="", ROW()&lt;=ROW($A$3),MAX(International!$D$3:$D$2000)&lt;$BJ57),"",$A57-_xlfn.XLOOKUP($BJ57,International!$D$3:$D$2000,International!$A$3:$A$2000,NA(),1,1))</f>
        <v>8</v>
      </c>
      <c r="BM57" s="1">
        <f>IF(OR(_xlfn.IFNA($A57,"")="", ROW()&lt;=ROW($A$3),MAX(International!$G$3:$G$2000)&lt;$AK57),"",$A57-_xlfn.XLOOKUP($AK57,International!$G$3:$G$2000,International!$A$3:$A$2000,NA(),1,1))</f>
        <v>6</v>
      </c>
      <c r="BN57" s="1">
        <f>IF(OR(_xlfn.IFNA($A57,"")="", ROW()&lt;=ROW($A$3),MAX(International!$H$3:$H$2000)&lt;$BJ57),"",$A57-_xlfn.XLOOKUP($BJ57,International!$H$3:$H$2000,International!$A$3:$A$2000,NA(),1,1))</f>
        <v>8</v>
      </c>
      <c r="BO57" s="1">
        <f>IF(OR(_xlfn.IFNA($A57,"")="", ROW()&lt;=ROW($A$3),MAX(International!$K$3:$K$2000)&lt;$AK57),"",$A57-_xlfn.XLOOKUP($AK57,International!$K$3:$K$2000,International!$A$3:$A$2000,NA(),1,1))</f>
        <v>12</v>
      </c>
      <c r="BP57" s="1">
        <f>IF(OR(_xlfn.IFNA($A57,"")="", ROW()&lt;=ROW($A$3),MAX(International!$L$3:$L$2000)&lt;$BJ57),"",$A57-_xlfn.XLOOKUP($BJ57,International!$L$3:$L$2000,International!$A$3:$A$2000,NA(),1,1))</f>
        <v>8</v>
      </c>
      <c r="BQ57" s="1">
        <f>IF(OR(_xlfn.IFNA($A57,"")="", ROW()&lt;=ROW($A$3),MAX(International!$O$3:$O$2000)&lt;$AK57),"",$A57-_xlfn.XLOOKUP($AK57,International!$O$3:$O$2000,International!$A$3:$A$2000,NA(),1,1))</f>
        <v>20</v>
      </c>
      <c r="BR57" s="1">
        <f>IF(OR(_xlfn.IFNA($A57,"")="", ROW()&lt;=ROW($A$3),MAX(International!$P$3:$P$2000)&lt;$BJ57),"",$A57-_xlfn.XLOOKUP($BJ57,International!$P$3:$P$2000,International!$A$3:$A$2000,NA(),1,1))</f>
        <v>17</v>
      </c>
      <c r="BS57" s="1">
        <f>IF(OR(_xlfn.IFNA($A57,"")="", ROW()&lt;=ROW($A$3),MAX(International!$S$3:$S$2000)&lt;$AK57),"",$A57-_xlfn.XLOOKUP($AK57,International!$S$3:$S$2000,International!$A$3:$A$2000,NA(),1,1))</f>
        <v>24</v>
      </c>
      <c r="BT57" s="1">
        <f>IF(OR(_xlfn.IFNA($A57,"")="", ROW()&lt;=ROW($A$3),MAX(International!$T$3:$T$2000)&lt;$BJ57),"",$A57-_xlfn.XLOOKUP($BJ57,International!$T$3:$T$2000,International!$A$3:$A$2000,NA(),1,1))</f>
        <v>21</v>
      </c>
      <c r="BU57" s="1">
        <f>IF(OR(_xlfn.IFNA($A57,"")="", ROW()&lt;=ROW($A$3),MAX(International!$W$3:$W$2000)&lt;$AK57),"",$A57-_xlfn.XLOOKUP($AK57,International!$W$3:$W$2000,International!$A$3:$A$2000,NA(),1,1))</f>
        <v>-7</v>
      </c>
      <c r="BV57" s="1">
        <f>IF(OR(_xlfn.IFNA($A57,"")="", ROW()&lt;=ROW($A$3),MAX(International!$X$3:$X$2000)&lt;$BJ57),"",$A57-_xlfn.XLOOKUP($BJ57,International!$X$3:$X$2000,International!$A$3:$A$2000,NA(),1,1))</f>
        <v>12</v>
      </c>
      <c r="BW57" s="1">
        <f>IF(OR(_xlfn.IFNA($A57,"")="", ROW()&lt;=ROW($A$3),MAX(International!$AA$3:$AA$2000)&lt;$AK57),"",$A57-_xlfn.XLOOKUP($AK57,International!$AA$3:$AA$2000,International!$A$3:$A$2000,NA(),1,1))</f>
        <v>5</v>
      </c>
      <c r="BX57" s="1">
        <f>IF(OR(_xlfn.IFNA($A57,"")="", ROW()&lt;=ROW($A$3),MAX(International!$AB$3:$AB$2000)&lt;$BJ57),"",$A57-_xlfn.XLOOKUP($BJ57,International!$AB$3:$AB$2000,International!$A$3:$A$2000,NA(),1,1))</f>
        <v>2</v>
      </c>
      <c r="BY57" s="1">
        <f>IF(OR(_xlfn.IFNA($A57,"")="", ROW()&lt;=ROW($A$3),MAX(International!$AE$3:$AE$2000)&lt;$AK57),"",$A57-_xlfn.XLOOKUP($AK57,International!$AE$3:$AE$2000,International!$A$3:$A$2000,NA(),1,1))</f>
        <v>9</v>
      </c>
      <c r="BZ57" s="1">
        <f>IF(OR(_xlfn.IFNA($A57,"")="", ROW()&lt;=ROW($A$3),MAX(International!$AF$3:$AF$2000)&lt;$BJ57),"",$A57-_xlfn.XLOOKUP($BJ57,International!$AF$3:$AF$2000,International!$A$3:$A$2000,NA(),1,1))</f>
        <v>0</v>
      </c>
      <c r="CA57" s="1">
        <f t="shared" si="120"/>
        <v>8</v>
      </c>
      <c r="CB57" s="1">
        <f t="shared" si="100"/>
        <v>25600</v>
      </c>
      <c r="CC57" s="1">
        <f t="shared" si="101"/>
        <v>1598</v>
      </c>
      <c r="CD57" s="1">
        <f t="shared" si="102"/>
        <v>634</v>
      </c>
      <c r="CE57" s="1">
        <f t="shared" si="103"/>
        <v>400</v>
      </c>
      <c r="CF57" s="1">
        <f t="shared" si="104"/>
        <v>302</v>
      </c>
      <c r="CG57" s="1">
        <f t="shared" si="105"/>
        <v>250</v>
      </c>
      <c r="CH57" s="1">
        <f t="shared" si="106"/>
        <v>220</v>
      </c>
      <c r="CI57" s="1">
        <f t="shared" si="107"/>
        <v>154</v>
      </c>
      <c r="CJ57" s="1">
        <f t="shared" si="108"/>
        <v>826</v>
      </c>
      <c r="CK57" s="1">
        <f t="shared" si="56"/>
        <v>568</v>
      </c>
      <c r="CL57" s="1">
        <f t="shared" si="109"/>
        <v>3.1924773361393286</v>
      </c>
      <c r="CM57" s="1">
        <f>IF(OR(ISNA($A57),$AK57&lt;100),NA(),IF($CA57=0,0,FLOOR((CK57-_xlfn.XLOOKUP(_xlfn.AGGREGATE(5,6,$CA$3:$CA2008),$CA$3:$CA$2000,CK$3:CK$2000,1,1))/_xlfn.XLOOKUP($CA57,$CA$3:$CA$2000,$CA$3:$CA$2000,1,1), 1)))</f>
        <v>56</v>
      </c>
      <c r="CN57" s="1">
        <f t="shared" si="57"/>
        <v>3.1247618890562459</v>
      </c>
      <c r="CO57" s="1" cm="1">
        <f t="array" ref="CO57">IFERROR(IF(OR(ISNA($A57),$AK57&lt;100,INDEX(International!C$3:C$2000,_xlfn.XMATCH(100,International!C$3:C$2000,1,1)+$CA57)=""),NA(),INDEX(International!C$3:C$2000,_xlfn.XMATCH(100,International!C$3:C$2000,1,1)+$CA57)), NA())</f>
        <v>689</v>
      </c>
      <c r="CP57" s="1">
        <f t="shared" si="110"/>
        <v>2.8730431161327443</v>
      </c>
      <c r="CQ57" s="1">
        <f>IF(OR(ISNA($A57),$AK57&lt;100),NA(),IF($CA57=0,0,FLOOR((CO57-_xlfn.XLOOKUP(_xlfn.AGGREGATE(5,6,$CA$3:$CA2008),$CA$3:$CA$2000,CO$3:CO$2000,1,1))/_xlfn.XLOOKUP($CA57,$CA$3:$CA$2000,$CA$3:$CA$2000,1,1), 1)))</f>
        <v>72</v>
      </c>
      <c r="CR57" s="1">
        <f t="shared" si="58"/>
        <v>0.88203689401316698</v>
      </c>
      <c r="CS57" s="1" cm="1">
        <f t="array" ref="CS57">IFERROR(IF(OR(ISNA($A57),$AK57&lt;100,INDEX(International!G$3:G$2000,_xlfn.XMATCH(100,International!G$3:G$2000,1,1)+$CA57)=""),NA(),INDEX(International!G$3:G$2000,_xlfn.XMATCH(100,International!G$3:G$2000,1,1)+$CA57)), NA())</f>
        <v>1057</v>
      </c>
      <c r="CT57" s="1">
        <f t="shared" si="111"/>
        <v>2.3516246321412191</v>
      </c>
      <c r="CU57" s="1">
        <f>IF(OR(ISNA($A57),$AK57&lt;100),NA(),IF($CA57=0,0,FLOOR((CS57-_xlfn.XLOOKUP(_xlfn.AGGREGATE(5,6,$CA$3:$CA2008),$CA$3:$CA$2000,CS$3:CS$2000,1,1))/_xlfn.XLOOKUP($CA57,$CA$3:$CA$2000,$CA$3:$CA$2000,1,1), 1)))</f>
        <v>99</v>
      </c>
      <c r="CV57" s="1">
        <f t="shared" si="59"/>
        <v>4.7685055924608282</v>
      </c>
      <c r="CW57" s="1" cm="1">
        <f t="array" ref="CW57">IFERROR(IF(OR(ISNA($A57),$AK57&lt;100,INDEX(International!K$3:K$2000,_xlfn.XMATCH(100,International!K$3:K$2000,1,1)+$CA57)=""),NA(),INDEX(International!K$3:K$2000,_xlfn.XMATCH(100,International!K$3:K$2000,1,1)+$CA57)), NA())</f>
        <v>1126</v>
      </c>
      <c r="CX57" s="1">
        <f t="shared" si="112"/>
        <v>2.2902064128458908</v>
      </c>
      <c r="CY57" s="1">
        <f>IF(OR(ISNA($A57),$AK57&lt;100),NA(),IF($CA57=0,0,FLOOR((CW57-_xlfn.XLOOKUP(_xlfn.AGGREGATE(5,6,$CA$3:$CA2008),$CA$3:$CA$2000,CW$3:CW$2000,1,1))/_xlfn.XLOOKUP($CA57,$CA$3:$CA$2000,$CA$3:$CA$2000,1,1), 1)))</f>
        <v>128</v>
      </c>
      <c r="CZ57" s="1">
        <f t="shared" si="60"/>
        <v>1.272180578859353</v>
      </c>
      <c r="DA57" s="1" cm="1">
        <f t="array" ref="DA57">IFERROR(IF(OR(ISNA($A57),$AK57&lt;100,INDEX(International!O$3:O$2000,_xlfn.XMATCH(100,International!O$3:O$2000,1,1)+$CA57)=""),NA(),INDEX(International!O$3:O$2000,_xlfn.XMATCH(100,International!O$3:O$2000,1,1)+$CA57)), NA())</f>
        <v>2036</v>
      </c>
      <c r="DB57" s="1">
        <f t="shared" si="113"/>
        <v>1.8400678967587554</v>
      </c>
      <c r="DC57" s="1">
        <f>IF(OR(ISNA($A57),$AK57&lt;100),NA(),IF($CA57=0,0,FLOOR((DA57-_xlfn.XLOOKUP(_xlfn.AGGREGATE(5,6,$CA$3:$CA2008),$CA$3:$CA$2000,DA$3:DA$2000,1,1))/_xlfn.XLOOKUP($CA57,$CA$3:$CA$2000,$CA$3:$CA$2000,1,1), 1)))</f>
        <v>235</v>
      </c>
      <c r="DD57" s="1">
        <f t="shared" si="61"/>
        <v>3.769265373861272</v>
      </c>
      <c r="DE57" s="1" cm="1">
        <f t="array" ref="DE57">IFERROR(IF(OR(ISNA($A57),$AK57&lt;100,INDEX(International!S$3:S$2000,_xlfn.XMATCH(100,International!S$3:S$2000,1,1)+$CA57)=""),NA(),INDEX(International!S$3:S$2000,_xlfn.XMATCH(100,International!S$3:S$2000,1,1)+$CA57)), NA())</f>
        <v>2337</v>
      </c>
      <c r="DF57" s="1">
        <f t="shared" si="114"/>
        <v>1.7595620759996315</v>
      </c>
      <c r="DG57" s="1">
        <f>IF(OR(ISNA($A57),$AK57&lt;100),NA(),IF($CA57=0,0,FLOOR((DE57-_xlfn.XLOOKUP(_xlfn.AGGREGATE(5,6,$CA$3:$CA2008),$CA$3:$CA$2000,DE$3:DE$2000,1,1))/_xlfn.XLOOKUP($CA57,$CA$3:$CA$2000,$CA$3:$CA$2000,1,1), 1)))</f>
        <v>279</v>
      </c>
      <c r="DH57" s="1">
        <f t="shared" si="62"/>
        <v>1.1234825786345384</v>
      </c>
      <c r="DI57" s="1" cm="1">
        <f t="array" ref="DI57">IFERROR(IF(OR(ISNA($A57),$AK57&lt;100,INDEX(International!W$3:W$2000,_xlfn.XMATCH(100,International!W$3:W$2000,1,1)+$CA57)=""),NA(),INDEX(International!W$3:W$2000,_xlfn.XMATCH(100,International!W$3:W$2000,1,1)+$CA57)), NA())</f>
        <v>150</v>
      </c>
      <c r="DJ57" s="1">
        <f t="shared" si="115"/>
        <v>13.676090330811638</v>
      </c>
      <c r="DK57" s="1">
        <f>IF(OR(ISNA($A57),$AK57&lt;100),NA(),IF($CA57=0,0,FLOOR((DI57-_xlfn.XLOOKUP(_xlfn.AGGREGATE(5,6,$CA$3:$CA2008),$CA$3:$CA$2000,DI$3:DI$2000,1,1))/_xlfn.XLOOKUP($CA57,$CA$3:$CA$2000,$CA$3:$CA$2000,1,1), 1)))</f>
        <v>6</v>
      </c>
      <c r="DL57" s="1">
        <f t="shared" si="63"/>
        <v>4.8437672547929944</v>
      </c>
      <c r="DM57" s="1" cm="1">
        <f t="array" ref="DM57">IFERROR(IF(OR(ISNA($A57),$AK57&lt;100,INDEX(International!AA$3:AA$2000,_xlfn.XMATCH(100,International!AA$3:AA$2000,1,1)+$CA57)=""),NA(),INDEX(International!AA$3:AA$2000,_xlfn.XMATCH(100,International!AA$3:AA$2000,1,1)+$CA57)), NA())</f>
        <v>798</v>
      </c>
      <c r="DN57" s="1">
        <f t="shared" si="116"/>
        <v>2.6698805385263937</v>
      </c>
      <c r="DO57" s="1">
        <f>IF(OR(ISNA($A57),$AK57&lt;100),NA(),IF($CA57=0,0,FLOOR((DM57-_xlfn.XLOOKUP(_xlfn.AGGREGATE(5,6,$CA$3:$CA2008),$CA$3:$CA$2000,DM$3:DM$2000,1,1))/_xlfn.XLOOKUP($CA57,$CA$3:$CA$2000,$CA$3:$CA$2000,1,1), 1)))</f>
        <v>85</v>
      </c>
      <c r="DP57" s="1">
        <f t="shared" si="64"/>
        <v>1.2386126258466668</v>
      </c>
      <c r="DQ57" s="1" cm="1">
        <f t="array" ref="DQ57">IFERROR(IF(OR(ISNA($A57),$AK57&lt;100,INDEX(International!AE$3:AE$2000,_xlfn.XMATCH(100,International!AE$3:AE$2000,1,1)+$CA57)=""),NA(),INDEX(International!AE$3:AE$2000,_xlfn.XMATCH(100,International!AE$3:AE$2000,1,1)+$CA57)), NA())</f>
        <v>1285</v>
      </c>
      <c r="DR57" s="1">
        <f t="shared" si="117"/>
        <v>2.1717316014590193</v>
      </c>
      <c r="DS57" s="1">
        <f>IF(OR(ISNA($A57),$AK57&lt;100),NA(),IF($CA57=0,0,FLOOR((DQ57-_xlfn.XLOOKUP(_xlfn.AGGREGATE(5,6,$CA$3:$CA2008),$CA$3:$CA$2000,DQ$3:DQ$2000,1,1))/_xlfn.XLOOKUP($CA57,$CA$3:$CA$2000,$CA$3:$CA$2000,1,1), 1)))</f>
        <v>145</v>
      </c>
      <c r="DT57" s="1">
        <f t="shared" si="65"/>
        <v>0.88661890864616322</v>
      </c>
      <c r="DU57" s="1">
        <f t="shared" si="118"/>
        <v>54</v>
      </c>
      <c r="DV57" s="1" t="e" cm="1">
        <f t="array" ref="DV57">IFERROR(IF(ISNA($A57),NA(),INDEX(B$3:B$2000,_xlfn.XMATCH(Configuration!$B$12,B$3:B$2000,1,1)+ROW()-ROW($A$3))-0), NA())</f>
        <v>#N/A</v>
      </c>
      <c r="DW57" s="1" cm="1">
        <f t="array" ref="DW57">IFERROR(IF(ISNA($A57),NA(),INDEX(F$3:F$2000,_xlfn.XMATCH(Configuration!$B$12,F$3:F$2000,1,1)+ROW()-ROW($A$3))-0), NA())</f>
        <v>3044</v>
      </c>
      <c r="DX57" s="1" t="e" cm="1">
        <f t="array" ref="DX57">IFERROR(IF(ISNA($A57),NA(),INDEX(J$3:J$2000,_xlfn.XMATCH(Configuration!$B$12,J$3:J$2000,1,1)+ROW()-ROW($A$3))-0), NA())</f>
        <v>#N/A</v>
      </c>
      <c r="DY57" s="1" cm="1">
        <f t="array" ref="DY57">IFERROR(IF(ISNA($A57),NA(),INDEX(N$3:N$2000,_xlfn.XMATCH(Configuration!$B$12,N$3:N$2000,1,1)+ROW()-ROW($A$3))-0), NA())</f>
        <v>1051</v>
      </c>
      <c r="DZ57" s="1" cm="1">
        <f t="array" ref="DZ57">IFERROR(IF(ISNA($A57),NA(),INDEX(R$3:R$2000,_xlfn.XMATCH(Configuration!$B$12,R$3:R$2000,1,1)+ROW()-ROW($A$3))-0), NA())</f>
        <v>439</v>
      </c>
      <c r="EA57" s="1" t="e" cm="1">
        <f t="array" ref="EA57">IFERROR(IF(ISNA($A57),NA(),INDEX(V$3:V$2000,_xlfn.XMATCH(Configuration!$B$12,V$3:V$2000,1,1)+ROW()-ROW($A$3))-0), NA())</f>
        <v>#N/A</v>
      </c>
      <c r="EB57" s="1" cm="1">
        <f t="array" ref="EB57">IFERROR(IF(ISNA($A57),NA(),INDEX(Z$3:Z$2000,_xlfn.XMATCH(Configuration!$B$12,Z$3:Z$2000,1,1)+ROW()-ROW($A$3))-0), NA())</f>
        <v>1494</v>
      </c>
      <c r="EC57" s="1" cm="1">
        <f t="array" ref="EC57">IFERROR(IF(ISNA($A57),NA(),INDEX(AD$3:AD$2000,_xlfn.XMATCH(Configuration!$B$12,AD$3:AD$2000,1,1)+ROW()-ROW($A$3))-0), NA())</f>
        <v>554</v>
      </c>
      <c r="ED57" s="1">
        <f t="shared" si="119"/>
        <v>54</v>
      </c>
      <c r="EE57" s="1" t="e">
        <f t="shared" ca="1" si="66"/>
        <v>#N/A</v>
      </c>
      <c r="EF57" s="1" t="e">
        <f t="shared" ca="1" si="67"/>
        <v>#N/A</v>
      </c>
      <c r="EG57" s="1" t="e">
        <f t="shared" ca="1" si="68"/>
        <v>#N/A</v>
      </c>
      <c r="EH57" s="1">
        <f t="shared" ca="1" si="69"/>
        <v>1158522</v>
      </c>
      <c r="EI57" s="1">
        <f t="shared" ca="1" si="70"/>
        <v>178288</v>
      </c>
      <c r="EJ57" s="1">
        <f t="shared" ca="1" si="71"/>
        <v>51200</v>
      </c>
      <c r="EK57" s="1">
        <f t="shared" ca="1" si="72"/>
        <v>21000</v>
      </c>
      <c r="EL57" s="1" cm="1">
        <f t="array" aca="1" ref="EL57" ca="1">IFERROR(IF(ISNA($ED57),NA(),IF(FLOOR((2^(($ED57+LOOKUP(2, 1/(ISNA(EP$3:EP$2000)+ISBLANK(EP$3:EP$300)-1),EP$3:EP$2000)*LOG(100)/LOG(2))/LOOKUP(2, 1/(ISNA(EP$3:EP$2000)+ISBLANK(EP$3:EP$300)-1),EP$3:EP$2000))),2)&gt;_xlfn.AGGREGATE(4,6,$EN$3:$GC$2000)+2000,NA(),FLOOR((2^(($ED57+LOOKUP(2, 1/(ISNA(EP$3:EP$2000)+ISBLANK(EP$3:EP$300)-1),EP$3:EP$2000)*LOG(100)/LOG(2))/LOOKUP(2, 1/(ISNA(EP$3:EP$2000)+ISBLANK(EP$3:EP$300)-1),EP$3:EP$2000))),2))),NA())</f>
        <v>1852</v>
      </c>
      <c r="EM57" s="1" cm="1">
        <f t="array" ref="EM57">IF(ISNA($ED57),NA(),FLOOR(EN$3+(LOOKUP(2, 1/(ISNA(EN$3:EN$2000)+ISBLANK(EN$3:EN$300)-1),EN$3:EN$2000)-EN$3)/LOOKUP(2, 1/(ISNA(EN$3:EN$2000)+ISBLANK(EN$3:EN$300)-1),ED$3:ED$2000)*ED57, 1))</f>
        <v>4927</v>
      </c>
      <c r="EN57" s="1" cm="1">
        <f t="array" ref="EN57">IFERROR(IF(ISNA($A57),NA(),INDEX(AK$3:AK$2000,_xlfn.XMATCH(100,AK$3:AK$2000,1,1)+ROW()-ROW($A$3))-0), NA())</f>
        <v>6800</v>
      </c>
      <c r="EO57" s="1" cm="1">
        <f t="array" aca="1" ref="EO57" ca="1">IFERROR(IF(ISNA($A57),NA(),INDEX(BD$3:BD$2000,_xlfn.XMATCH(100,AK$3:AK$2000,1,1)+ROW()-ROW($A$3))-0), NA())</f>
        <v>12.285714285714286</v>
      </c>
      <c r="EP57" s="1">
        <f t="shared" si="73"/>
        <v>8.8706906979507121</v>
      </c>
      <c r="EQ57" s="1">
        <f t="shared" si="74"/>
        <v>123</v>
      </c>
      <c r="ER57" s="1">
        <f t="shared" si="75"/>
        <v>261.50887485176429</v>
      </c>
      <c r="ES57" s="1" cm="1">
        <f t="array" ref="ES57">IFERROR(IF(OR(ISNA($A57),INDEX(International!C$3:C$2000,_xlfn.XMATCH(100,International!C$3:C$2000,1,1)+ROW()-ROW($A$3))=""),NA(),INDEX(International!C$3:C$2000,_xlfn.XMATCH(100,International!C$3:C$2000,1,1)+ROW()-ROW($A$3))), NA())</f>
        <v>47859</v>
      </c>
      <c r="ET57" s="1" cm="1">
        <f t="array" aca="1" ref="ET57" ca="1">IFERROR(IF(ISNA($A57),NA(),INDEX(International!E$3:E$2000,_xlfn.XMATCH(100,International!C$3:C$2000,1,1)+ROW()-ROW($A$3))-0), NA())</f>
        <v>852.85714285714289</v>
      </c>
      <c r="EU57" s="1">
        <f t="shared" si="76"/>
        <v>6.0656121019936968</v>
      </c>
      <c r="EV57" s="1">
        <f t="shared" si="77"/>
        <v>884</v>
      </c>
      <c r="EW57" s="1">
        <f t="shared" si="78"/>
        <v>62.840086253743536</v>
      </c>
      <c r="EX57" s="1" cm="1">
        <f t="array" ref="EX57">IFERROR(IF(OR(ISNA($A57),INDEX(International!G$3:G$2000,_xlfn.XMATCH(100,International!G$3:G$2000,1,1)+ROW()-ROW($A$3))=""),NA(),INDEX(International!G$3:G$2000,_xlfn.XMATCH(100,International!G$3:G$2000,1,1)+ROW()-ROW($A$3))-0), NA())</f>
        <v>9523</v>
      </c>
      <c r="EY57" s="1" cm="1">
        <f t="array" aca="1" ref="EY57" ca="1">IFERROR(IF(ISNA($A57),NA(),INDEX(International!I$3:I$2000,_xlfn.XMATCH(100,International!G$3:G$2000,1,1)+ROW()-ROW($A$3))-0), NA())</f>
        <v>135.42857142857142</v>
      </c>
      <c r="EZ57" s="1">
        <f t="shared" si="79"/>
        <v>8.2149965269314631</v>
      </c>
      <c r="FA57" s="1">
        <f t="shared" si="80"/>
        <v>171</v>
      </c>
      <c r="FB57" s="1">
        <f t="shared" si="81"/>
        <v>56.556516766796996</v>
      </c>
      <c r="FC57" s="1" cm="1">
        <f t="array" ref="FC57">IFERROR(IF(OR(ISNA($A57),INDEX(International!K$3:K$2000,_xlfn.XMATCH(100,International!K$3:K$2000,1,1)+ROW()-ROW($A$3))=""),NA(),INDEX(International!K$3:K$2000,_xlfn.XMATCH(100,International!K$3:K$2000,1,1)+ROW()-ROW($A$3))), NA())</f>
        <v>157026</v>
      </c>
      <c r="FD57" s="1" cm="1">
        <f t="array" aca="1" ref="FD57" ca="1">IFERROR(IF(ISNA($A57),NA(),INDEX(International!M$3:M$2000,_xlfn.XMATCH(100,International!K$3:K$2000,1,1)+ROW()-ROW($A$3))-0), NA())</f>
        <v>1726</v>
      </c>
      <c r="FE57" s="1">
        <f t="shared" si="82"/>
        <v>5.0862842240092148</v>
      </c>
      <c r="FF57" s="1">
        <f t="shared" si="83"/>
        <v>2906</v>
      </c>
      <c r="FG57" s="1">
        <f t="shared" si="84"/>
        <v>46.74998633568989</v>
      </c>
      <c r="FH57" s="1" cm="1">
        <f t="array" ref="FH57">IFERROR(IF(OR(ISNA($A57),INDEX(International!O$3:O$2000,_xlfn.XMATCH(100,International!O$3:O$2000,1,1)+ROW()-ROW($A$3))=""),NA(),INDEX(International!O$3:O$2000,_xlfn.XMATCH(100,International!O$3:O$2000,1,1)+ROW()-ROW($A$3))-0), NA())</f>
        <v>172434</v>
      </c>
      <c r="FI57" s="1" cm="1">
        <f t="array" aca="1" ref="FI57" ca="1">IFERROR(IF(ISNA($A57),NA(),INDEX(International!Q$3:Q$2000,_xlfn.XMATCH(100,International!O$3:O$2000,1,1)+ROW()-ROW($A$3))-0), NA())</f>
        <v>3551</v>
      </c>
      <c r="FJ57" s="1">
        <f t="shared" si="85"/>
        <v>5.0224015136127234</v>
      </c>
      <c r="FK57" s="1">
        <f t="shared" si="86"/>
        <v>3190</v>
      </c>
      <c r="FL57" s="1">
        <f t="shared" si="87"/>
        <v>33.869862672806768</v>
      </c>
      <c r="FM57" s="1" cm="1">
        <f t="array" ref="FM57">IFERROR(IF(OR(ISNA($A57),INDEX(International!S$3:S$2000,_xlfn.XMATCH(100,International!S$3:S$2000,1,1)+ROW()-ROW($A$3))=""),NA(),INDEX(International!S$3:S$2000,_xlfn.XMATCH(100,International!S$3:S$2000,1,1)+ROW()-ROW($A$3))-0), NA())</f>
        <v>10564</v>
      </c>
      <c r="FN57" s="1" cm="1">
        <f t="array" aca="1" ref="FN57" ca="1">IFERROR(IF(ISNA($A57),NA(),INDEX(International!U$3:U$2000,_xlfn.XMATCH(100,International!S$3:S$2000,1,1)+ROW()-ROW($A$3))-0), NA())</f>
        <v>33.285714285714285</v>
      </c>
      <c r="FO57" s="1">
        <f t="shared" si="88"/>
        <v>8.032113703817787</v>
      </c>
      <c r="FP57" s="1">
        <f t="shared" si="89"/>
        <v>193</v>
      </c>
      <c r="FQ57" s="1">
        <f t="shared" si="90"/>
        <v>270.85353101260296</v>
      </c>
      <c r="FR57" s="1" cm="1">
        <f t="array" ref="FR57">IFERROR(IF(OR(ISNA($A57),INDEX(International!W$3:W$2000,_xlfn.XMATCH(100,International!W$3:W$2000,1,1)+ROW()-ROW($A$3))=""),NA(),INDEX(International!W$3:W$2000,_xlfn.XMATCH(100,International!W$3:W$2000,1,1)+ROW()-ROW($A$3))-0), NA())</f>
        <v>11178</v>
      </c>
      <c r="FS57" s="1" cm="1">
        <f t="array" aca="1" ref="FS57" ca="1">IFERROR(IF(ISNA($A57),NA(),INDEX(International!Y$3:Y$2000,_xlfn.XMATCH(100,International!W$3:W$2000,1,1)+ROW()-ROW($A$3))-0), NA())</f>
        <v>964.42857142857144</v>
      </c>
      <c r="FT57" s="1">
        <f t="shared" si="91"/>
        <v>7.9359034480023913</v>
      </c>
      <c r="FU57" s="1">
        <f t="shared" si="92"/>
        <v>205</v>
      </c>
      <c r="FV57" s="1">
        <f t="shared" si="93"/>
        <v>7.1193552779543348</v>
      </c>
      <c r="FW57" s="1" cm="1">
        <f t="array" ref="FW57">IFERROR(IF(OR(ISNA($A57),INDEX(International!AA$3:AA$2000,_xlfn.XMATCH(100,International!AA$3:AA$2000,1,1)+ROW()-ROW($A$3))=""),NA(),INDEX(International!AA$3:AA$2000,_xlfn.XMATCH(100,International!AA$3:AA$2000,1,1)+ROW()-ROW($A$3))-0), NA())</f>
        <v>161145</v>
      </c>
      <c r="FX57" s="1" cm="1">
        <f t="array" aca="1" ref="FX57" ca="1">IFERROR(IF(ISNA($A57),NA(),INDEX(International!AC$3:AC$2000,_xlfn.XMATCH(100,International!AA$3:AA$2000,1,1)+ROW()-ROW($A$3))-0), NA())</f>
        <v>4585.8571428571431</v>
      </c>
      <c r="FY57" s="1">
        <f t="shared" si="94"/>
        <v>5.0684504987431929</v>
      </c>
      <c r="FZ57" s="1">
        <f t="shared" si="95"/>
        <v>2982</v>
      </c>
      <c r="GA57" s="1">
        <f t="shared" si="96"/>
        <v>27.604228859725591</v>
      </c>
      <c r="GB57" s="1" cm="1">
        <f t="array" ref="GB57">IFERROR(IF(OR(ISNA($A57),INDEX(International!AE$3:AE$2000,_xlfn.XMATCH(100,International!AE$3:AE$2000,1,1)+ROW()-ROW($A$3))=""),NA(),INDEX(International!AE$3:AE$2000,_xlfn.XMATCH(100,International!AE$3:AE$2000,1,1)+ROW()-ROW($A$3))-0), NA())</f>
        <v>965785</v>
      </c>
      <c r="GC57" s="1" cm="1">
        <f t="array" aca="1" ref="GC57" ca="1">IFERROR(IF(ISNA($A57),NA(),INDEX(International!AG$3:AG$2000,_xlfn.XMATCH(100,International!AE$3:AE$2000,1,1)+ROW()-ROW($A$3))-0), NA())</f>
        <v>29568</v>
      </c>
      <c r="GD57" s="1">
        <f t="shared" si="97"/>
        <v>4.0793243224490583</v>
      </c>
      <c r="GE57" s="1">
        <f t="shared" si="98"/>
        <v>17882</v>
      </c>
      <c r="GF57" s="1">
        <f t="shared" si="99"/>
        <v>23.87928947244399</v>
      </c>
    </row>
    <row r="58" spans="1:188" x14ac:dyDescent="0.2">
      <c r="A58" s="4">
        <f>IF(OR(Daily!$A58="",Daily!$B58="*"),NA(),Daily!A58)</f>
        <v>43909</v>
      </c>
      <c r="B58" s="1">
        <f>IF(_xlfn.IFNA($A58,"")="","",Daily!C58+IF(ROW()&gt;ROW($A$3),B57,0))</f>
        <v>4</v>
      </c>
      <c r="C58" s="1">
        <f>IF(_xlfn.IFNA($A58,"")="","",Daily!D58+IF(ROW()&gt;ROW($A$3),C57,0))</f>
        <v>0</v>
      </c>
      <c r="D58" s="1">
        <f>IF(_xlfn.IFNA($A58,"")="","",Daily!E58+IF(ROW()&gt;ROW($A$3),D57,0))</f>
        <v>0</v>
      </c>
      <c r="E58" s="1">
        <f t="shared" si="22"/>
        <v>4</v>
      </c>
      <c r="F58" s="1">
        <f>IF(_xlfn.IFNA($A58,"")="","",Daily!F58+IF(ROW()&gt;ROW($A$3),F57,0))</f>
        <v>307</v>
      </c>
      <c r="G58" s="1">
        <f>IF(_xlfn.IFNA($A58,"")="","",Daily!G58+IF(ROW()&gt;ROW($A$3),G57,0))</f>
        <v>4</v>
      </c>
      <c r="H58" s="1">
        <f>IF(_xlfn.IFNA($A58,"")="","",Daily!H58+IF(ROW()&gt;ROW($A$3),H57,0))</f>
        <v>5</v>
      </c>
      <c r="I58" s="1">
        <f t="shared" si="23"/>
        <v>298</v>
      </c>
      <c r="J58" s="1">
        <f>IF(_xlfn.IFNA($A58,"")="","",Daily!I58+IF(ROW()&gt;ROW($A$3),J57,0))</f>
        <v>1</v>
      </c>
      <c r="K58" s="1">
        <f>IF(_xlfn.IFNA($A58,"")="","",Daily!J58+IF(ROW()&gt;ROW($A$3),K57,0))</f>
        <v>0</v>
      </c>
      <c r="L58" s="1">
        <f>IF(_xlfn.IFNA($A58,"")="","",Daily!K58+IF(ROW()&gt;ROW($A$3),L57,0))</f>
        <v>0</v>
      </c>
      <c r="M58" s="1">
        <f t="shared" si="24"/>
        <v>1</v>
      </c>
      <c r="N58" s="1">
        <f>IF(_xlfn.IFNA($A58,"")="","",Daily!L58+IF(ROW()&gt;ROW($A$3),N57,0))</f>
        <v>144</v>
      </c>
      <c r="O58" s="1">
        <f>IF(_xlfn.IFNA($A58,"")="","",Daily!M58+IF(ROW()&gt;ROW($A$3),O57,0))</f>
        <v>8</v>
      </c>
      <c r="P58" s="1">
        <f>IF(_xlfn.IFNA($A58,"")="","",Daily!N58+IF(ROW()&gt;ROW($A$3),P57,0))</f>
        <v>1</v>
      </c>
      <c r="Q58" s="1">
        <f t="shared" si="25"/>
        <v>135</v>
      </c>
      <c r="R58" s="1">
        <f>IF(_xlfn.IFNA($A58,"")="","",Daily!O58+IF(ROW()&gt;ROW($A$3),R57,0))</f>
        <v>42</v>
      </c>
      <c r="S58" s="1">
        <f>IF(_xlfn.IFNA($A58,"")="","",Daily!P58+IF(ROW()&gt;ROW($A$3),S57,0))</f>
        <v>9</v>
      </c>
      <c r="T58" s="1">
        <f>IF(_xlfn.IFNA($A58,"")="","",Daily!Q58+IF(ROW()&gt;ROW($A$3),T57,0))</f>
        <v>0</v>
      </c>
      <c r="U58" s="1">
        <f t="shared" si="26"/>
        <v>33</v>
      </c>
      <c r="V58" s="1">
        <f>IF(_xlfn.IFNA($A58,"")="","",Daily!R58+IF(ROW()&gt;ROW($A$3),V57,0))</f>
        <v>10</v>
      </c>
      <c r="W58" s="1">
        <f>IF(_xlfn.IFNA($A58,"")="","",Daily!S58+IF(ROW()&gt;ROW($A$3),W57,0))</f>
        <v>3</v>
      </c>
      <c r="X58" s="1">
        <f>IF(_xlfn.IFNA($A58,"")="","",Daily!T58+IF(ROW()&gt;ROW($A$3),X57,0))</f>
        <v>0</v>
      </c>
      <c r="Y58" s="1">
        <f t="shared" si="27"/>
        <v>7</v>
      </c>
      <c r="Z58" s="1">
        <f>IF(_xlfn.IFNA($A58,"")="","",Daily!U58+IF(ROW()&gt;ROW($A$3),Z57,0))</f>
        <v>150</v>
      </c>
      <c r="AA58" s="1">
        <f>IF(_xlfn.IFNA($A58,"")="","",Daily!V58+IF(ROW()&gt;ROW($A$3),AA57,0))</f>
        <v>7</v>
      </c>
      <c r="AB58" s="1">
        <f>IF(_xlfn.IFNA($A58,"")="","",Daily!W58+IF(ROW()&gt;ROW($A$3),AB57,0))</f>
        <v>0</v>
      </c>
      <c r="AC58" s="1">
        <f t="shared" si="28"/>
        <v>143</v>
      </c>
      <c r="AD58" s="1">
        <f>IF(_xlfn.IFNA($A58,"")="","",Daily!X58+IF(ROW()&gt;ROW($A$3),AD57,0))</f>
        <v>52</v>
      </c>
      <c r="AE58" s="1">
        <f>IF(_xlfn.IFNA($A58,"")="","",Daily!Y58+IF(ROW()&gt;ROW($A$3),AE57,0))</f>
        <v>0</v>
      </c>
      <c r="AF58" s="1">
        <f>IF(_xlfn.IFNA($A58,"")="","",Daily!Z58+IF(ROW()&gt;ROW($A$3),AF57,0))</f>
        <v>1</v>
      </c>
      <c r="AG58" s="1">
        <f t="shared" si="29"/>
        <v>51</v>
      </c>
      <c r="AH58" s="1">
        <f>IF(_xlfn.IFNA($A58,"")="","",Daily!C58+Daily!F58+Daily!I58+Daily!O58+Daily!L58+Daily!R58+Daily!X58+Daily!U58)</f>
        <v>142</v>
      </c>
      <c r="AI58" s="1">
        <f>IF(_xlfn.IFNA($A58,"")="","",Daily!D58+Daily!G58+Daily!J58+Daily!P58+Daily!M58+Daily!S58+Daily!Y58+Daily!V58+Daily!AA58)</f>
        <v>2</v>
      </c>
      <c r="AJ58" s="1">
        <f>IF(_xlfn.IFNA($A58,"")="","",Daily!E58+Daily!H58+Daily!K58+Daily!Q58+Daily!N58+Daily!T58+Daily!Z58+Daily!W58)</f>
        <v>0</v>
      </c>
      <c r="AK58" s="1">
        <f t="shared" si="30"/>
        <v>710</v>
      </c>
      <c r="AL58" s="1">
        <f t="shared" si="31"/>
        <v>31</v>
      </c>
      <c r="AM58" s="1">
        <f t="shared" si="32"/>
        <v>7</v>
      </c>
      <c r="AN58" s="7">
        <f t="shared" si="33"/>
        <v>1.2566371681415929</v>
      </c>
      <c r="AO58" s="1">
        <f t="shared" si="34"/>
        <v>672</v>
      </c>
      <c r="AP58" s="1">
        <f t="shared" si="35"/>
        <v>403</v>
      </c>
      <c r="AQ58" s="1">
        <f t="shared" si="36"/>
        <v>27</v>
      </c>
      <c r="AR58" s="1">
        <f t="shared" si="37"/>
        <v>2</v>
      </c>
      <c r="AS58" s="1">
        <f t="shared" si="38"/>
        <v>374</v>
      </c>
      <c r="AT58" s="10">
        <f t="shared" si="39"/>
        <v>0.18421052631578946</v>
      </c>
      <c r="AU58" s="10">
        <f t="shared" si="40"/>
        <v>0.81578947368421051</v>
      </c>
      <c r="AV58" s="10">
        <f t="shared" si="41"/>
        <v>5.6338028169014088E-3</v>
      </c>
      <c r="AW58" s="10">
        <f t="shared" si="42"/>
        <v>0.43239436619718308</v>
      </c>
      <c r="AX58" s="10">
        <f t="shared" si="43"/>
        <v>1.4084507042253522E-3</v>
      </c>
      <c r="AY58" s="10">
        <f t="shared" si="44"/>
        <v>0.20281690140845071</v>
      </c>
      <c r="AZ58" s="10">
        <f t="shared" si="45"/>
        <v>5.9154929577464786E-2</v>
      </c>
      <c r="BA58" s="10">
        <f t="shared" si="46"/>
        <v>1.4084507042253521E-2</v>
      </c>
      <c r="BB58" s="10">
        <f t="shared" si="47"/>
        <v>0.21126760563380281</v>
      </c>
      <c r="BC58" s="10">
        <f t="shared" si="48"/>
        <v>7.3239436619718309E-2</v>
      </c>
      <c r="BD58" s="8">
        <f t="shared" ca="1" si="49"/>
        <v>78.857142857142861</v>
      </c>
      <c r="BE58" s="9">
        <f t="shared" ca="1" si="50"/>
        <v>552</v>
      </c>
      <c r="BF58" s="10">
        <f t="shared" si="51"/>
        <v>0.25</v>
      </c>
      <c r="BG58" s="10">
        <f t="shared" si="52"/>
        <v>0.25663716814159293</v>
      </c>
      <c r="BH58" s="1">
        <f t="shared" si="53"/>
        <v>4</v>
      </c>
      <c r="BI58" s="1">
        <f t="shared" si="54"/>
        <v>4</v>
      </c>
      <c r="BJ58" s="8">
        <f>IF(_xlfn.IFNA($A58,"")="","",AK58/(Configuration!$B$1/1000000))</f>
        <v>27.992099131456417</v>
      </c>
      <c r="BK58" s="1">
        <f>IF(OR(_xlfn.IFNA($A58,"")="", ROW()&lt;=ROW($A$3),MAX(International!$C$3:$C$2000)&lt;$AK58),"",$A58-_xlfn.XLOOKUP($AK58,International!$C$3:$C$2000,International!$A$3:$A$2000,NA(),1,1))</f>
        <v>4</v>
      </c>
      <c r="BL58" s="1">
        <f>IF(OR(_xlfn.IFNA($A58,"")="", ROW()&lt;=ROW($A$3),MAX(International!$D$3:$D$2000)&lt;$BJ58),"",$A58-_xlfn.XLOOKUP($BJ58,International!$D$3:$D$2000,International!$A$3:$A$2000,NA(),1,1))</f>
        <v>6</v>
      </c>
      <c r="BM58" s="1">
        <f>IF(OR(_xlfn.IFNA($A58,"")="", ROW()&lt;=ROW($A$3),MAX(International!$G$3:$G$2000)&lt;$AK58),"",$A58-_xlfn.XLOOKUP($AK58,International!$G$3:$G$2000,International!$A$3:$A$2000,NA(),1,1))</f>
        <v>6</v>
      </c>
      <c r="BN58" s="1">
        <f>IF(OR(_xlfn.IFNA($A58,"")="", ROW()&lt;=ROW($A$3),MAX(International!$H$3:$H$2000)&lt;$BJ58),"",$A58-_xlfn.XLOOKUP($BJ58,International!$H$3:$H$2000,International!$A$3:$A$2000,NA(),1,1))</f>
        <v>9</v>
      </c>
      <c r="BO58" s="1">
        <f>IF(OR(_xlfn.IFNA($A58,"")="", ROW()&lt;=ROW($A$3),MAX(International!$K$3:$K$2000)&lt;$AK58),"",$A58-_xlfn.XLOOKUP($AK58,International!$K$3:$K$2000,International!$A$3:$A$2000,NA(),1,1))</f>
        <v>12</v>
      </c>
      <c r="BP58" s="1">
        <f>IF(OR(_xlfn.IFNA($A58,"")="", ROW()&lt;=ROW($A$3),MAX(International!$L$3:$L$2000)&lt;$BJ58),"",$A58-_xlfn.XLOOKUP($BJ58,International!$L$3:$L$2000,International!$A$3:$A$2000,NA(),1,1))</f>
        <v>8</v>
      </c>
      <c r="BQ58" s="1">
        <f>IF(OR(_xlfn.IFNA($A58,"")="", ROW()&lt;=ROW($A$3),MAX(International!$O$3:$O$2000)&lt;$AK58),"",$A58-_xlfn.XLOOKUP($AK58,International!$O$3:$O$2000,International!$A$3:$A$2000,NA(),1,1))</f>
        <v>20</v>
      </c>
      <c r="BR58" s="1">
        <f>IF(OR(_xlfn.IFNA($A58,"")="", ROW()&lt;=ROW($A$3),MAX(International!$P$3:$P$2000)&lt;$BJ58),"",$A58-_xlfn.XLOOKUP($BJ58,International!$P$3:$P$2000,International!$A$3:$A$2000,NA(),1,1))</f>
        <v>18</v>
      </c>
      <c r="BS58" s="1">
        <f>IF(OR(_xlfn.IFNA($A58,"")="", ROW()&lt;=ROW($A$3),MAX(International!$S$3:$S$2000)&lt;$AK58),"",$A58-_xlfn.XLOOKUP($AK58,International!$S$3:$S$2000,International!$A$3:$A$2000,NA(),1,1))</f>
        <v>24</v>
      </c>
      <c r="BT58" s="1">
        <f>IF(OR(_xlfn.IFNA($A58,"")="", ROW()&lt;=ROW($A$3),MAX(International!$T$3:$T$2000)&lt;$BJ58),"",$A58-_xlfn.XLOOKUP($BJ58,International!$T$3:$T$2000,International!$A$3:$A$2000,NA(),1,1))</f>
        <v>21</v>
      </c>
      <c r="BU58" s="1">
        <f>IF(OR(_xlfn.IFNA($A58,"")="", ROW()&lt;=ROW($A$3),MAX(International!$W$3:$W$2000)&lt;$AK58),"",$A58-_xlfn.XLOOKUP($AK58,International!$W$3:$W$2000,International!$A$3:$A$2000,NA(),1,1))</f>
        <v>-8</v>
      </c>
      <c r="BV58" s="1">
        <f>IF(OR(_xlfn.IFNA($A58,"")="", ROW()&lt;=ROW($A$3),MAX(International!$X$3:$X$2000)&lt;$BJ58),"",$A58-_xlfn.XLOOKUP($BJ58,International!$X$3:$X$2000,International!$A$3:$A$2000,NA(),1,1))</f>
        <v>9</v>
      </c>
      <c r="BW58" s="1">
        <f>IF(OR(_xlfn.IFNA($A58,"")="", ROW()&lt;=ROW($A$3),MAX(International!$AA$3:$AA$2000)&lt;$AK58),"",$A58-_xlfn.XLOOKUP($AK58,International!$AA$3:$AA$2000,International!$A$3:$A$2000,NA(),1,1))</f>
        <v>6</v>
      </c>
      <c r="BX58" s="1">
        <f>IF(OR(_xlfn.IFNA($A58,"")="", ROW()&lt;=ROW($A$3),MAX(International!$AB$3:$AB$2000)&lt;$BJ58),"",$A58-_xlfn.XLOOKUP($BJ58,International!$AB$3:$AB$2000,International!$A$3:$A$2000,NA(),1,1))</f>
        <v>2</v>
      </c>
      <c r="BY58" s="1">
        <f>IF(OR(_xlfn.IFNA($A58,"")="", ROW()&lt;=ROW($A$3),MAX(International!$AE$3:$AE$2000)&lt;$AK58),"",$A58-_xlfn.XLOOKUP($AK58,International!$AE$3:$AE$2000,International!$A$3:$A$2000,NA(),1,1))</f>
        <v>9</v>
      </c>
      <c r="BZ58" s="1">
        <f>IF(OR(_xlfn.IFNA($A58,"")="", ROW()&lt;=ROW($A$3),MAX(International!$AF$3:$AF$2000)&lt;$BJ58),"",$A58-_xlfn.XLOOKUP($BJ58,International!$AF$3:$AF$2000,International!$A$3:$A$2000,NA(),1,1))</f>
        <v>0</v>
      </c>
      <c r="CA58" s="1">
        <f t="shared" si="120"/>
        <v>9</v>
      </c>
      <c r="CB58" s="1">
        <f t="shared" si="100"/>
        <v>51200</v>
      </c>
      <c r="CC58" s="1">
        <f t="shared" si="101"/>
        <v>2262</v>
      </c>
      <c r="CD58" s="1">
        <f t="shared" si="102"/>
        <v>800</v>
      </c>
      <c r="CE58" s="1">
        <f t="shared" si="103"/>
        <v>474</v>
      </c>
      <c r="CF58" s="1">
        <f t="shared" si="104"/>
        <v>348</v>
      </c>
      <c r="CG58" s="1">
        <f t="shared" si="105"/>
        <v>282</v>
      </c>
      <c r="CH58" s="1">
        <f t="shared" si="106"/>
        <v>242</v>
      </c>
      <c r="CI58" s="1">
        <f t="shared" si="107"/>
        <v>162</v>
      </c>
      <c r="CJ58" s="1">
        <f t="shared" si="108"/>
        <v>915</v>
      </c>
      <c r="CK58" s="1">
        <f t="shared" si="56"/>
        <v>710</v>
      </c>
      <c r="CL58" s="1">
        <f t="shared" si="109"/>
        <v>3.1826647750974599</v>
      </c>
      <c r="CM58" s="1">
        <f>IF(OR(ISNA($A58),$AK58&lt;100),NA(),IF($CA58=0,0,FLOOR((CK58-_xlfn.XLOOKUP(_xlfn.AGGREGATE(5,6,$CA$3:$CA2009),$CA$3:$CA$2000,CK$3:CK$2000,1,1))/_xlfn.XLOOKUP($CA58,$CA$3:$CA$2000,$CA$3:$CA$2000,1,1), 1)))</f>
        <v>66</v>
      </c>
      <c r="CN58" s="1">
        <f t="shared" si="57"/>
        <v>3.1062837195053898</v>
      </c>
      <c r="CO58" s="1" cm="1">
        <f t="array" ref="CO58">IFERROR(IF(OR(ISNA($A58),$AK58&lt;100,INDEX(International!C$3:C$2000,_xlfn.XMATCH(100,International!C$3:C$2000,1,1)+$CA58)=""),NA(),INDEX(International!C$3:C$2000,_xlfn.XMATCH(100,International!C$3:C$2000,1,1)+$CA58)), NA())</f>
        <v>886</v>
      </c>
      <c r="CP58" s="1">
        <f t="shared" si="110"/>
        <v>2.8595878512532185</v>
      </c>
      <c r="CQ58" s="1">
        <f>IF(OR(ISNA($A58),$AK58&lt;100),NA(),IF($CA58=0,0,FLOOR((CO58-_xlfn.XLOOKUP(_xlfn.AGGREGATE(5,6,$CA$3:$CA2009),$CA$3:$CA$2000,CO$3:CO$2000,1,1))/_xlfn.XLOOKUP($CA58,$CA$3:$CA$2000,$CA$3:$CA$2000,1,1), 1)))</f>
        <v>86</v>
      </c>
      <c r="CR58" s="1">
        <f t="shared" si="58"/>
        <v>1.5049850771002866</v>
      </c>
      <c r="CS58" s="1" cm="1">
        <f t="array" ref="CS58">IFERROR(IF(OR(ISNA($A58),$AK58&lt;100,INDEX(International!G$3:G$2000,_xlfn.XMATCH(100,International!G$3:G$2000,1,1)+$CA58)=""),NA(),INDEX(International!G$3:G$2000,_xlfn.XMATCH(100,International!G$3:G$2000,1,1)+$CA58)), NA())</f>
        <v>1151</v>
      </c>
      <c r="CT58" s="1">
        <f t="shared" si="111"/>
        <v>2.55332482118969</v>
      </c>
      <c r="CU58" s="1">
        <f>IF(OR(ISNA($A58),$AK58&lt;100),NA(),IF($CA58=0,0,FLOOR((CS58-_xlfn.XLOOKUP(_xlfn.AGGREGATE(5,6,$CA$3:$CA2009),$CA$3:$CA$2000,CS$3:CS$2000,1,1))/_xlfn.XLOOKUP($CA58,$CA$3:$CA$2000,$CA$3:$CA$2000,1,1), 1)))</f>
        <v>98</v>
      </c>
      <c r="CV58" s="1">
        <f t="shared" si="59"/>
        <v>4.2290921878368692</v>
      </c>
      <c r="CW58" s="1" cm="1">
        <f t="array" ref="CW58">IFERROR(IF(OR(ISNA($A58),$AK58&lt;100,INDEX(International!K$3:K$2000,_xlfn.XMATCH(100,International!K$3:K$2000,1,1)+$CA58)=""),NA(),INDEX(International!K$3:K$2000,_xlfn.XMATCH(100,International!K$3:K$2000,1,1)+$CA58)), NA())</f>
        <v>1209</v>
      </c>
      <c r="CX58" s="1">
        <f t="shared" si="112"/>
        <v>2.5029602096894292</v>
      </c>
      <c r="CY58" s="1">
        <f>IF(OR(ISNA($A58),$AK58&lt;100),NA(),IF($CA58=0,0,FLOOR((CW58-_xlfn.XLOOKUP(_xlfn.AGGREGATE(5,6,$CA$3:$CA2009),$CA$3:$CA$2000,CW$3:CW$2000,1,1))/_xlfn.XLOOKUP($CA58,$CA$3:$CA$2000,$CA$3:$CA$2000,1,1), 1)))</f>
        <v>123</v>
      </c>
      <c r="CZ58" s="1">
        <f t="shared" si="60"/>
        <v>2.8625878900282857</v>
      </c>
      <c r="DA58" s="1" cm="1">
        <f t="array" ref="DA58">IFERROR(IF(OR(ISNA($A58),$AK58&lt;100,INDEX(International!O$3:O$2000,_xlfn.XMATCH(100,International!O$3:O$2000,1,1)+$CA58)=""),NA(),INDEX(International!O$3:O$2000,_xlfn.XMATCH(100,International!O$3:O$2000,1,1)+$CA58)), NA())</f>
        <v>2502</v>
      </c>
      <c r="DB58" s="1">
        <f t="shared" si="113"/>
        <v>1.9375631535776143</v>
      </c>
      <c r="DC58" s="1">
        <f>IF(OR(ISNA($A58),$AK58&lt;100),NA(),IF($CA58=0,0,FLOOR((DA58-_xlfn.XLOOKUP(_xlfn.AGGREGATE(5,6,$CA$3:$CA2009),$CA$3:$CA$2000,DA$3:DA$2000,1,1))/_xlfn.XLOOKUP($CA58,$CA$3:$CA$2000,$CA$3:$CA$2000,1,1), 1)))</f>
        <v>260</v>
      </c>
      <c r="DD58" s="1">
        <f t="shared" si="61"/>
        <v>3.3631054701250229</v>
      </c>
      <c r="DE58" s="1" cm="1">
        <f t="array" ref="DE58">IFERROR(IF(OR(ISNA($A58),$AK58&lt;100,INDEX(International!S$3:S$2000,_xlfn.XMATCH(100,International!S$3:S$2000,1,1)+$CA58)=""),NA(),INDEX(International!S$3:S$2000,_xlfn.XMATCH(100,International!S$3:S$2000,1,1)+$CA58)), NA())</f>
        <v>3150</v>
      </c>
      <c r="DF58" s="1">
        <f t="shared" si="114"/>
        <v>1.808216563731339</v>
      </c>
      <c r="DG58" s="1">
        <f>IF(OR(ISNA($A58),$AK58&lt;100),NA(),IF($CA58=0,0,FLOOR((DE58-_xlfn.XLOOKUP(_xlfn.AGGREGATE(5,6,$CA$3:$CA2009),$CA$3:$CA$2000,DE$3:DE$2000,1,1))/_xlfn.XLOOKUP($CA58,$CA$3:$CA$2000,$CA$3:$CA$2000,1,1), 1)))</f>
        <v>338</v>
      </c>
      <c r="DH58" s="1">
        <f t="shared" si="62"/>
        <v>1.1977963149999604</v>
      </c>
      <c r="DI58" s="1" cm="1">
        <f t="array" ref="DI58">IFERROR(IF(OR(ISNA($A58),$AK58&lt;100,INDEX(International!W$3:W$2000,_xlfn.XMATCH(100,International!W$3:W$2000,1,1)+$CA58)=""),NA(),INDEX(International!W$3:W$2000,_xlfn.XMATCH(100,International!W$3:W$2000,1,1)+$CA58)), NA())</f>
        <v>150</v>
      </c>
      <c r="DJ58" s="1">
        <f t="shared" si="115"/>
        <v>15.385601622163094</v>
      </c>
      <c r="DK58" s="1">
        <f>IF(OR(ISNA($A58),$AK58&lt;100),NA(),IF($CA58=0,0,FLOOR((DI58-_xlfn.XLOOKUP(_xlfn.AGGREGATE(5,6,$CA$3:$CA2009),$CA$3:$CA$2000,DI$3:DI$2000,1,1))/_xlfn.XLOOKUP($CA58,$CA$3:$CA$2000,$CA$3:$CA$2000,1,1), 1)))</f>
        <v>5</v>
      </c>
      <c r="DL58" s="1">
        <f t="shared" si="63"/>
        <v>8.3129504141208326</v>
      </c>
      <c r="DM58" s="1" cm="1">
        <f t="array" ref="DM58">IFERROR(IF(OR(ISNA($A58),$AK58&lt;100,INDEX(International!AA$3:AA$2000,_xlfn.XMATCH(100,International!AA$3:AA$2000,1,1)+$CA58)=""),NA(),INDEX(International!AA$3:AA$2000,_xlfn.XMATCH(100,International!AA$3:AA$2000,1,1)+$CA58)), NA())</f>
        <v>1140</v>
      </c>
      <c r="DN58" s="1">
        <f t="shared" si="116"/>
        <v>2.5634000615570236</v>
      </c>
      <c r="DO58" s="1">
        <f>IF(OR(ISNA($A58),$AK58&lt;100),NA(),IF($CA58=0,0,FLOOR((DM58-_xlfn.XLOOKUP(_xlfn.AGGREGATE(5,6,$CA$3:$CA2009),$CA$3:$CA$2000,DM$3:DM$2000,1,1))/_xlfn.XLOOKUP($CA58,$CA$3:$CA$2000,$CA$3:$CA$2000,1,1), 1)))</f>
        <v>113</v>
      </c>
      <c r="DP58" s="1">
        <f t="shared" si="64"/>
        <v>0.75647079736603007</v>
      </c>
      <c r="DQ58" s="1" cm="1">
        <f t="array" ref="DQ58">IFERROR(IF(OR(ISNA($A58),$AK58&lt;100,INDEX(International!AE$3:AE$2000,_xlfn.XMATCH(100,International!AE$3:AE$2000,1,1)+$CA58)=""),NA(),INDEX(International!AE$3:AE$2000,_xlfn.XMATCH(100,International!AE$3:AE$2000,1,1)+$CA58)), NA())</f>
        <v>1667</v>
      </c>
      <c r="DR58" s="1">
        <f t="shared" si="117"/>
        <v>2.2171953754004523</v>
      </c>
      <c r="DS58" s="1">
        <f>IF(OR(ISNA($A58),$AK58&lt;100),NA(),IF($CA58=0,0,FLOOR((DQ58-_xlfn.XLOOKUP(_xlfn.AGGREGATE(5,6,$CA$3:$CA2009),$CA$3:$CA$2000,DQ$3:DQ$2000,1,1))/_xlfn.XLOOKUP($CA58,$CA$3:$CA$2000,$CA$3:$CA$2000,1,1), 1)))</f>
        <v>172</v>
      </c>
      <c r="DT58" s="1">
        <f t="shared" si="65"/>
        <v>1.2608030248974291</v>
      </c>
      <c r="DU58" s="1">
        <f t="shared" si="118"/>
        <v>55</v>
      </c>
      <c r="DV58" s="1" t="e" cm="1">
        <f t="array" ref="DV58">IFERROR(IF(ISNA($A58),NA(),INDEX(B$3:B$2000,_xlfn.XMATCH(Configuration!$B$12,B$3:B$2000,1,1)+ROW()-ROW($A$3))-0), NA())</f>
        <v>#N/A</v>
      </c>
      <c r="DW58" s="1" cm="1">
        <f t="array" ref="DW58">IFERROR(IF(ISNA($A58),NA(),INDEX(F$3:F$2000,_xlfn.XMATCH(Configuration!$B$12,F$3:F$2000,1,1)+ROW()-ROW($A$3))-0), NA())</f>
        <v>3047</v>
      </c>
      <c r="DX58" s="1" t="e" cm="1">
        <f t="array" ref="DX58">IFERROR(IF(ISNA($A58),NA(),INDEX(J$3:J$2000,_xlfn.XMATCH(Configuration!$B$12,J$3:J$2000,1,1)+ROW()-ROW($A$3))-0), NA())</f>
        <v>#N/A</v>
      </c>
      <c r="DY58" s="1" cm="1">
        <f t="array" ref="DY58">IFERROR(IF(ISNA($A58),NA(),INDEX(N$3:N$2000,_xlfn.XMATCH(Configuration!$B$12,N$3:N$2000,1,1)+ROW()-ROW($A$3))-0), NA())</f>
        <v>1052</v>
      </c>
      <c r="DZ58" s="1" cm="1">
        <f t="array" ref="DZ58">IFERROR(IF(ISNA($A58),NA(),INDEX(R$3:R$2000,_xlfn.XMATCH(Configuration!$B$12,R$3:R$2000,1,1)+ROW()-ROW($A$3))-0), NA())</f>
        <v>439</v>
      </c>
      <c r="EA58" s="1" t="e" cm="1">
        <f t="array" ref="EA58">IFERROR(IF(ISNA($A58),NA(),INDEX(V$3:V$2000,_xlfn.XMATCH(Configuration!$B$12,V$3:V$2000,1,1)+ROW()-ROW($A$3))-0), NA())</f>
        <v>#N/A</v>
      </c>
      <c r="EB58" s="1" cm="1">
        <f t="array" ref="EB58">IFERROR(IF(ISNA($A58),NA(),INDEX(Z$3:Z$2000,_xlfn.XMATCH(Configuration!$B$12,Z$3:Z$2000,1,1)+ROW()-ROW($A$3))-0), NA())</f>
        <v>1509</v>
      </c>
      <c r="EC58" s="1" cm="1">
        <f t="array" ref="EC58">IFERROR(IF(ISNA($A58),NA(),INDEX(AD$3:AD$2000,_xlfn.XMATCH(Configuration!$B$12,AD$3:AD$2000,1,1)+ROW()-ROW($A$3))-0), NA())</f>
        <v>556</v>
      </c>
      <c r="ED58" s="1">
        <f t="shared" si="119"/>
        <v>55</v>
      </c>
      <c r="EE58" s="1" t="e">
        <f t="shared" ca="1" si="66"/>
        <v>#N/A</v>
      </c>
      <c r="EF58" s="1" t="e">
        <f t="shared" ca="1" si="67"/>
        <v>#N/A</v>
      </c>
      <c r="EG58" s="1" t="e">
        <f t="shared" ca="1" si="68"/>
        <v>#N/A</v>
      </c>
      <c r="EH58" s="1">
        <f t="shared" ca="1" si="69"/>
        <v>1377724</v>
      </c>
      <c r="EI58" s="1">
        <f t="shared" ca="1" si="70"/>
        <v>204800</v>
      </c>
      <c r="EJ58" s="1">
        <f t="shared" ca="1" si="71"/>
        <v>57470</v>
      </c>
      <c r="EK58" s="1">
        <f t="shared" ca="1" si="72"/>
        <v>23186</v>
      </c>
      <c r="EL58" s="1" cm="1">
        <f t="array" aca="1" ref="EL58" ca="1">IFERROR(IF(ISNA($ED58),NA(),IF(FLOOR((2^(($ED58+LOOKUP(2, 1/(ISNA(EP$3:EP$2000)+ISBLANK(EP$3:EP$300)-1),EP$3:EP$2000)*LOG(100)/LOG(2))/LOOKUP(2, 1/(ISNA(EP$3:EP$2000)+ISBLANK(EP$3:EP$300)-1),EP$3:EP$2000))),2)&gt;_xlfn.AGGREGATE(4,6,$EN$3:$GC$2000)+2000,NA(),FLOOR((2^(($ED58+LOOKUP(2, 1/(ISNA(EP$3:EP$2000)+ISBLANK(EP$3:EP$300)-1),EP$3:EP$2000)*LOG(100)/LOG(2))/LOOKUP(2, 1/(ISNA(EP$3:EP$2000)+ISBLANK(EP$3:EP$300)-1),EP$3:EP$2000))),2))),NA())</f>
        <v>1954</v>
      </c>
      <c r="EM58" s="1" cm="1">
        <f t="array" ref="EM58">IF(ISNA($ED58),NA(),FLOOR(EN$3+(LOOKUP(2, 1/(ISNA(EN$3:EN$2000)+ISBLANK(EN$3:EN$300)-1),EN$3:EN$2000)-EN$3)/LOOKUP(2, 1/(ISNA(EN$3:EN$2000)+ISBLANK(EN$3:EN$300)-1),ED$3:ED$2000)*ED58, 1))</f>
        <v>5016</v>
      </c>
      <c r="EN58" s="1" cm="1">
        <f t="array" ref="EN58">IFERROR(IF(ISNA($A58),NA(),INDEX(AK$3:AK$2000,_xlfn.XMATCH(100,AK$3:AK$2000,1,1)+ROW()-ROW($A$3))-0), NA())</f>
        <v>6824</v>
      </c>
      <c r="EO58" s="1" cm="1">
        <f t="array" aca="1" ref="EO58" ca="1">IFERROR(IF(ISNA($A58),NA(),INDEX(BD$3:BD$2000,_xlfn.XMATCH(100,AK$3:AK$2000,1,1)+ROW()-ROW($A$3))-0), NA())</f>
        <v>14.714285714285714</v>
      </c>
      <c r="EP58" s="1">
        <f t="shared" si="73"/>
        <v>9.0274250425349418</v>
      </c>
      <c r="EQ58" s="1">
        <f t="shared" si="74"/>
        <v>122</v>
      </c>
      <c r="ER58" s="1">
        <f t="shared" si="75"/>
        <v>196.7380712410818</v>
      </c>
      <c r="ES58" s="1" cm="1">
        <f t="array" ref="ES58">IFERROR(IF(OR(ISNA($A58),INDEX(International!C$3:C$2000,_xlfn.XMATCH(100,International!C$3:C$2000,1,1)+ROW()-ROW($A$3))=""),NA(),INDEX(International!C$3:C$2000,_xlfn.XMATCH(100,International!C$3:C$2000,1,1)+ROW()-ROW($A$3))), NA())</f>
        <v>48519</v>
      </c>
      <c r="ET58" s="1" cm="1">
        <f t="array" aca="1" ref="ET58" ca="1">IFERROR(IF(ISNA($A58),NA(),INDEX(International!E$3:E$2000,_xlfn.XMATCH(100,International!C$3:C$2000,1,1)+ROW()-ROW($A$3))-0), NA())</f>
        <v>817.42857142857144</v>
      </c>
      <c r="EU58" s="1">
        <f t="shared" si="76"/>
        <v>6.1642565877005584</v>
      </c>
      <c r="EV58" s="1">
        <f t="shared" si="77"/>
        <v>880</v>
      </c>
      <c r="EW58" s="1">
        <f t="shared" si="78"/>
        <v>50.608405061865859</v>
      </c>
      <c r="EX58" s="1" cm="1">
        <f t="array" ref="EX58">IFERROR(IF(OR(ISNA($A58),INDEX(International!G$3:G$2000,_xlfn.XMATCH(100,International!G$3:G$2000,1,1)+ROW()-ROW($A$3))=""),NA(),INDEX(International!G$3:G$2000,_xlfn.XMATCH(100,International!G$3:G$2000,1,1)+ROW()-ROW($A$3))-0), NA())</f>
        <v>9670</v>
      </c>
      <c r="EY58" s="1" cm="1">
        <f t="array" aca="1" ref="EY58" ca="1">IFERROR(IF(ISNA($A58),NA(),INDEX(International!I$3:I$2000,_xlfn.XMATCH(100,International!G$3:G$2000,1,1)+ROW()-ROW($A$3))-0), NA())</f>
        <v>138.85714285714286</v>
      </c>
      <c r="EZ58" s="1">
        <f t="shared" si="79"/>
        <v>8.3390898517991694</v>
      </c>
      <c r="FA58" s="1">
        <f t="shared" si="80"/>
        <v>171</v>
      </c>
      <c r="FB58" s="1">
        <f t="shared" si="81"/>
        <v>45.249366323402988</v>
      </c>
      <c r="FC58" s="1" cm="1">
        <f t="array" ref="FC58">IFERROR(IF(OR(ISNA($A58),INDEX(International!K$3:K$2000,_xlfn.XMATCH(100,International!K$3:K$2000,1,1)+ROW()-ROW($A$3))=""),NA(),INDEX(International!K$3:K$2000,_xlfn.XMATCH(100,International!K$3:K$2000,1,1)+ROW()-ROW($A$3))), NA())</f>
        <v>158636</v>
      </c>
      <c r="FD58" s="1" cm="1">
        <f t="array" aca="1" ref="FD58" ca="1">IFERROR(IF(ISNA($A58),NA(),INDEX(International!M$3:M$2000,_xlfn.XMATCH(100,International!K$3:K$2000,1,1)+ROW()-ROW($A$3))-0), NA())</f>
        <v>1673.2857142857142</v>
      </c>
      <c r="FE58" s="1">
        <f t="shared" si="82"/>
        <v>5.1733035573798869</v>
      </c>
      <c r="FF58" s="1">
        <f t="shared" si="83"/>
        <v>2882</v>
      </c>
      <c r="FG58" s="1">
        <f t="shared" si="84"/>
        <v>67.949791306529804</v>
      </c>
      <c r="FH58" s="1" cm="1">
        <f t="array" ref="FH58">IFERROR(IF(OR(ISNA($A58),INDEX(International!O$3:O$2000,_xlfn.XMATCH(100,International!O$3:O$2000,1,1)+ROW()-ROW($A$3))=""),NA(),INDEX(International!O$3:O$2000,_xlfn.XMATCH(100,International!O$3:O$2000,1,1)+ROW()-ROW($A$3))-0), NA())</f>
        <v>175925</v>
      </c>
      <c r="FI58" s="1" cm="1">
        <f t="array" aca="1" ref="FI58" ca="1">IFERROR(IF(ISNA($A58),NA(),INDEX(International!Q$3:Q$2000,_xlfn.XMATCH(100,International!O$3:O$2000,1,1)+ROW()-ROW($A$3))-0), NA())</f>
        <v>3379.1428571428573</v>
      </c>
      <c r="FJ58" s="1">
        <f t="shared" si="85"/>
        <v>5.1016883371404163</v>
      </c>
      <c r="FK58" s="1">
        <f t="shared" si="86"/>
        <v>3195</v>
      </c>
      <c r="FL58" s="1">
        <f t="shared" si="87"/>
        <v>34.582637550323476</v>
      </c>
      <c r="FM58" s="1" cm="1">
        <f t="array" ref="FM58">IFERROR(IF(OR(ISNA($A58),INDEX(International!S$3:S$2000,_xlfn.XMATCH(100,International!S$3:S$2000,1,1)+ROW()-ROW($A$3))=""),NA(),INDEX(International!S$3:S$2000,_xlfn.XMATCH(100,International!S$3:S$2000,1,1)+ROW()-ROW($A$3))-0), NA())</f>
        <v>10591</v>
      </c>
      <c r="FN58" s="1" cm="1">
        <f t="array" aca="1" ref="FN58" ca="1">IFERROR(IF(ISNA($A58),NA(),INDEX(International!U$3:U$2000,_xlfn.XMATCH(100,International!S$3:S$2000,1,1)+ROW()-ROW($A$3))-0), NA())</f>
        <v>29.571428571428573</v>
      </c>
      <c r="FO58" s="1">
        <f t="shared" si="88"/>
        <v>8.1763778442770843</v>
      </c>
      <c r="FP58" s="1">
        <f t="shared" si="89"/>
        <v>190</v>
      </c>
      <c r="FQ58" s="1">
        <f t="shared" si="90"/>
        <v>271.54667857048508</v>
      </c>
      <c r="FR58" s="1" cm="1">
        <f t="array" ref="FR58">IFERROR(IF(OR(ISNA($A58),INDEX(International!W$3:W$2000,_xlfn.XMATCH(100,International!W$3:W$2000,1,1)+ROW()-ROW($A$3))=""),NA(),INDEX(International!W$3:W$2000,_xlfn.XMATCH(100,International!W$3:W$2000,1,1)+ROW()-ROW($A$3))-0), NA())</f>
        <v>12075</v>
      </c>
      <c r="FS58" s="1" cm="1">
        <f t="array" aca="1" ref="FS58" ca="1">IFERROR(IF(ISNA($A58),NA(),INDEX(International!Y$3:Y$2000,_xlfn.XMATCH(100,International!W$3:W$2000,1,1)+ROW()-ROW($A$3))-0), NA())</f>
        <v>1003.5714285714286</v>
      </c>
      <c r="FT58" s="1">
        <f t="shared" si="91"/>
        <v>7.9527124443947086</v>
      </c>
      <c r="FU58" s="1">
        <f t="shared" si="92"/>
        <v>217</v>
      </c>
      <c r="FV58" s="1">
        <f t="shared" si="93"/>
        <v>8.9797956346645904</v>
      </c>
      <c r="FW58" s="1" cm="1">
        <f t="array" ref="FW58">IFERROR(IF(OR(ISNA($A58),INDEX(International!AA$3:AA$2000,_xlfn.XMATCH(100,International!AA$3:AA$2000,1,1)+ROW()-ROW($A$3))=""),NA(),INDEX(International!AA$3:AA$2000,_xlfn.XMATCH(100,International!AA$3:AA$2000,1,1)+ROW()-ROW($A$3))-0), NA())</f>
        <v>165221</v>
      </c>
      <c r="FX58" s="1" cm="1">
        <f t="array" aca="1" ref="FX58" ca="1">IFERROR(IF(ISNA($A58),NA(),INDEX(International!AC$3:AC$2000,_xlfn.XMATCH(100,International!AA$3:AA$2000,1,1)+ROW()-ROW($A$3))-0), NA())</f>
        <v>4532.2857142857147</v>
      </c>
      <c r="FY58" s="1">
        <f t="shared" si="94"/>
        <v>5.1449080406413055</v>
      </c>
      <c r="FZ58" s="1">
        <f t="shared" si="95"/>
        <v>3001</v>
      </c>
      <c r="GA58" s="1">
        <f t="shared" si="96"/>
        <v>27.748762341476684</v>
      </c>
      <c r="GB58" s="1" cm="1">
        <f t="array" ref="GB58">IFERROR(IF(OR(ISNA($A58),INDEX(International!AE$3:AE$2000,_xlfn.XMATCH(100,International!AE$3:AE$2000,1,1)+ROW()-ROW($A$3))=""),NA(),INDEX(International!AE$3:AE$2000,_xlfn.XMATCH(100,International!AE$3:AE$2000,1,1)+ROW()-ROW($A$3))-0), NA())</f>
        <v>988197</v>
      </c>
      <c r="GC58" s="1" cm="1">
        <f t="array" aca="1" ref="GC58" ca="1">IFERROR(IF(ISNA($A58),NA(),INDEX(International!AG$3:AG$2000,_xlfn.XMATCH(100,International!AE$3:AE$2000,1,1)+ROW()-ROW($A$3))-0), NA())</f>
        <v>29069.857142857141</v>
      </c>
      <c r="GD58" s="1">
        <f t="shared" si="97"/>
        <v>4.1445051934029387</v>
      </c>
      <c r="GE58" s="1">
        <f t="shared" si="98"/>
        <v>17965</v>
      </c>
      <c r="GF58" s="1">
        <f t="shared" si="99"/>
        <v>30.214566253935828</v>
      </c>
    </row>
    <row r="59" spans="1:188" x14ac:dyDescent="0.2">
      <c r="A59" s="4">
        <f>IF(OR(Daily!$A59="",Daily!$B59="*"),NA(),Daily!A59)</f>
        <v>43910</v>
      </c>
      <c r="B59" s="1">
        <f>IF(_xlfn.IFNA($A59,"")="","",Daily!C59+IF(ROW()&gt;ROW($A$3),B58,0))</f>
        <v>6</v>
      </c>
      <c r="C59" s="1">
        <f>IF(_xlfn.IFNA($A59,"")="","",Daily!D59+IF(ROW()&gt;ROW($A$3),C58,0))</f>
        <v>0</v>
      </c>
      <c r="D59" s="1">
        <f>IF(_xlfn.IFNA($A59,"")="","",Daily!E59+IF(ROW()&gt;ROW($A$3),D58,0))</f>
        <v>0</v>
      </c>
      <c r="E59" s="1">
        <f t="shared" si="22"/>
        <v>6</v>
      </c>
      <c r="F59" s="1">
        <f>IF(_xlfn.IFNA($A59,"")="","",Daily!F59+IF(ROW()&gt;ROW($A$3),F58,0))</f>
        <v>353</v>
      </c>
      <c r="G59" s="1">
        <f>IF(_xlfn.IFNA($A59,"")="","",Daily!G59+IF(ROW()&gt;ROW($A$3),G58,0))</f>
        <v>4</v>
      </c>
      <c r="H59" s="1">
        <f>IF(_xlfn.IFNA($A59,"")="","",Daily!H59+IF(ROW()&gt;ROW($A$3),H58,0))</f>
        <v>6</v>
      </c>
      <c r="I59" s="1">
        <f t="shared" si="23"/>
        <v>343</v>
      </c>
      <c r="J59" s="1">
        <f>IF(_xlfn.IFNA($A59,"")="","",Daily!I59+IF(ROW()&gt;ROW($A$3),J58,0))</f>
        <v>3</v>
      </c>
      <c r="K59" s="1">
        <f>IF(_xlfn.IFNA($A59,"")="","",Daily!J59+IF(ROW()&gt;ROW($A$3),K58,0))</f>
        <v>0</v>
      </c>
      <c r="L59" s="1">
        <f>IF(_xlfn.IFNA($A59,"")="","",Daily!K59+IF(ROW()&gt;ROW($A$3),L58,0))</f>
        <v>0</v>
      </c>
      <c r="M59" s="1">
        <f t="shared" si="24"/>
        <v>3</v>
      </c>
      <c r="N59" s="1">
        <f>IF(_xlfn.IFNA($A59,"")="","",Daily!L59+IF(ROW()&gt;ROW($A$3),N58,0))</f>
        <v>184</v>
      </c>
      <c r="O59" s="1">
        <f>IF(_xlfn.IFNA($A59,"")="","",Daily!M59+IF(ROW()&gt;ROW($A$3),O58,0))</f>
        <v>8</v>
      </c>
      <c r="P59" s="1">
        <f>IF(_xlfn.IFNA($A59,"")="","",Daily!N59+IF(ROW()&gt;ROW($A$3),P58,0))</f>
        <v>1</v>
      </c>
      <c r="Q59" s="1">
        <f t="shared" si="25"/>
        <v>175</v>
      </c>
      <c r="R59" s="1">
        <f>IF(_xlfn.IFNA($A59,"")="","",Daily!O59+IF(ROW()&gt;ROW($A$3),R58,0))</f>
        <v>50</v>
      </c>
      <c r="S59" s="1">
        <f>IF(_xlfn.IFNA($A59,"")="","",Daily!P59+IF(ROW()&gt;ROW($A$3),S58,0))</f>
        <v>9</v>
      </c>
      <c r="T59" s="1">
        <f>IF(_xlfn.IFNA($A59,"")="","",Daily!Q59+IF(ROW()&gt;ROW($A$3),T58,0))</f>
        <v>0</v>
      </c>
      <c r="U59" s="1">
        <f t="shared" si="26"/>
        <v>41</v>
      </c>
      <c r="V59" s="1">
        <f>IF(_xlfn.IFNA($A59,"")="","",Daily!R59+IF(ROW()&gt;ROW($A$3),V58,0))</f>
        <v>12</v>
      </c>
      <c r="W59" s="1">
        <f>IF(_xlfn.IFNA($A59,"")="","",Daily!S59+IF(ROW()&gt;ROW($A$3),W58,0))</f>
        <v>3</v>
      </c>
      <c r="X59" s="1">
        <f>IF(_xlfn.IFNA($A59,"")="","",Daily!T59+IF(ROW()&gt;ROW($A$3),X58,0))</f>
        <v>0</v>
      </c>
      <c r="Y59" s="1">
        <f t="shared" si="27"/>
        <v>9</v>
      </c>
      <c r="Z59" s="1">
        <f>IF(_xlfn.IFNA($A59,"")="","",Daily!U59+IF(ROW()&gt;ROW($A$3),Z58,0))</f>
        <v>178</v>
      </c>
      <c r="AA59" s="1">
        <f>IF(_xlfn.IFNA($A59,"")="","",Daily!V59+IF(ROW()&gt;ROW($A$3),AA58,0))</f>
        <v>7</v>
      </c>
      <c r="AB59" s="1">
        <f>IF(_xlfn.IFNA($A59,"")="","",Daily!W59+IF(ROW()&gt;ROW($A$3),AB58,0))</f>
        <v>0</v>
      </c>
      <c r="AC59" s="1">
        <f t="shared" si="28"/>
        <v>171</v>
      </c>
      <c r="AD59" s="1">
        <f>IF(_xlfn.IFNA($A59,"")="","",Daily!X59+IF(ROW()&gt;ROW($A$3),AD58,0))</f>
        <v>64</v>
      </c>
      <c r="AE59" s="1">
        <f>IF(_xlfn.IFNA($A59,"")="","",Daily!Y59+IF(ROW()&gt;ROW($A$3),AE58,0))</f>
        <v>0</v>
      </c>
      <c r="AF59" s="1">
        <f>IF(_xlfn.IFNA($A59,"")="","",Daily!Z59+IF(ROW()&gt;ROW($A$3),AF58,0))</f>
        <v>1</v>
      </c>
      <c r="AG59" s="1">
        <f t="shared" si="29"/>
        <v>63</v>
      </c>
      <c r="AH59" s="1">
        <f>IF(_xlfn.IFNA($A59,"")="","",Daily!C59+Daily!F59+Daily!I59+Daily!O59+Daily!L59+Daily!R59+Daily!X59+Daily!U59)</f>
        <v>140</v>
      </c>
      <c r="AI59" s="1">
        <f>IF(_xlfn.IFNA($A59,"")="","",Daily!D59+Daily!G59+Daily!J59+Daily!P59+Daily!M59+Daily!S59+Daily!Y59+Daily!V59+Daily!AA59)</f>
        <v>0</v>
      </c>
      <c r="AJ59" s="1">
        <f>IF(_xlfn.IFNA($A59,"")="","",Daily!E59+Daily!H59+Daily!K59+Daily!Q59+Daily!N59+Daily!T59+Daily!Z59+Daily!W59)</f>
        <v>1</v>
      </c>
      <c r="AK59" s="1">
        <f t="shared" si="30"/>
        <v>850</v>
      </c>
      <c r="AL59" s="1">
        <f t="shared" si="31"/>
        <v>31</v>
      </c>
      <c r="AM59" s="1">
        <f t="shared" si="32"/>
        <v>8</v>
      </c>
      <c r="AN59" s="7">
        <f t="shared" si="33"/>
        <v>0.9859154929577465</v>
      </c>
      <c r="AO59" s="1">
        <f t="shared" si="34"/>
        <v>811</v>
      </c>
      <c r="AP59" s="1">
        <f t="shared" si="35"/>
        <v>497</v>
      </c>
      <c r="AQ59" s="1">
        <f t="shared" si="36"/>
        <v>27</v>
      </c>
      <c r="AR59" s="1">
        <f t="shared" si="37"/>
        <v>2</v>
      </c>
      <c r="AS59" s="1">
        <f t="shared" si="38"/>
        <v>468</v>
      </c>
      <c r="AT59" s="10">
        <f t="shared" si="39"/>
        <v>0.20512820512820512</v>
      </c>
      <c r="AU59" s="10">
        <f t="shared" si="40"/>
        <v>0.79487179487179482</v>
      </c>
      <c r="AV59" s="10">
        <f t="shared" si="41"/>
        <v>7.058823529411765E-3</v>
      </c>
      <c r="AW59" s="10">
        <f t="shared" si="42"/>
        <v>0.41529411764705881</v>
      </c>
      <c r="AX59" s="10">
        <f t="shared" si="43"/>
        <v>3.5294117647058825E-3</v>
      </c>
      <c r="AY59" s="10">
        <f t="shared" si="44"/>
        <v>0.21647058823529411</v>
      </c>
      <c r="AZ59" s="10">
        <f t="shared" si="45"/>
        <v>5.8823529411764705E-2</v>
      </c>
      <c r="BA59" s="10">
        <f t="shared" si="46"/>
        <v>1.411764705882353E-2</v>
      </c>
      <c r="BB59" s="10">
        <f t="shared" si="47"/>
        <v>0.20941176470588235</v>
      </c>
      <c r="BC59" s="10">
        <f t="shared" si="48"/>
        <v>7.5294117647058817E-2</v>
      </c>
      <c r="BD59" s="8">
        <f t="shared" ca="1" si="49"/>
        <v>93</v>
      </c>
      <c r="BE59" s="9">
        <f t="shared" ca="1" si="50"/>
        <v>651</v>
      </c>
      <c r="BF59" s="10">
        <f t="shared" si="51"/>
        <v>0.19718309859154928</v>
      </c>
      <c r="BG59" s="10">
        <f t="shared" si="52"/>
        <v>-1.4084507042253521E-2</v>
      </c>
      <c r="BH59" s="1">
        <f t="shared" si="53"/>
        <v>4</v>
      </c>
      <c r="BI59" s="1">
        <f t="shared" si="54"/>
        <v>4</v>
      </c>
      <c r="BJ59" s="8">
        <f>IF(_xlfn.IFNA($A59,"")="","",AK59/(Configuration!$B$1/1000000))</f>
        <v>33.511667974278808</v>
      </c>
      <c r="BK59" s="1">
        <f>IF(OR(_xlfn.IFNA($A59,"")="", ROW()&lt;=ROW($A$3),MAX(International!$C$3:$C$2000)&lt;$AK59),"",$A59-_xlfn.XLOOKUP($AK59,International!$C$3:$C$2000,International!$A$3:$A$2000,NA(),1,1))</f>
        <v>5</v>
      </c>
      <c r="BL59" s="1">
        <f>IF(OR(_xlfn.IFNA($A59,"")="", ROW()&lt;=ROW($A$3),MAX(International!$D$3:$D$2000)&lt;$BJ59),"",$A59-_xlfn.XLOOKUP($BJ59,International!$D$3:$D$2000,International!$A$3:$A$2000,NA(),1,1))</f>
        <v>7</v>
      </c>
      <c r="BM59" s="1">
        <f>IF(OR(_xlfn.IFNA($A59,"")="", ROW()&lt;=ROW($A$3),MAX(International!$G$3:$G$2000)&lt;$AK59),"",$A59-_xlfn.XLOOKUP($AK59,International!$G$3:$G$2000,International!$A$3:$A$2000,NA(),1,1))</f>
        <v>5</v>
      </c>
      <c r="BN59" s="1">
        <f>IF(OR(_xlfn.IFNA($A59,"")="", ROW()&lt;=ROW($A$3),MAX(International!$H$3:$H$2000)&lt;$BJ59),"",$A59-_xlfn.XLOOKUP($BJ59,International!$H$3:$H$2000,International!$A$3:$A$2000,NA(),1,1))</f>
        <v>10</v>
      </c>
      <c r="BO59" s="1">
        <f>IF(OR(_xlfn.IFNA($A59,"")="", ROW()&lt;=ROW($A$3),MAX(International!$K$3:$K$2000)&lt;$AK59),"",$A59-_xlfn.XLOOKUP($AK59,International!$K$3:$K$2000,International!$A$3:$A$2000,NA(),1,1))</f>
        <v>13</v>
      </c>
      <c r="BP59" s="1">
        <f>IF(OR(_xlfn.IFNA($A59,"")="", ROW()&lt;=ROW($A$3),MAX(International!$L$3:$L$2000)&lt;$BJ59),"",$A59-_xlfn.XLOOKUP($BJ59,International!$L$3:$L$2000,International!$A$3:$A$2000,NA(),1,1))</f>
        <v>9</v>
      </c>
      <c r="BQ59" s="1">
        <f>IF(OR(_xlfn.IFNA($A59,"")="", ROW()&lt;=ROW($A$3),MAX(International!$O$3:$O$2000)&lt;$AK59),"",$A59-_xlfn.XLOOKUP($AK59,International!$O$3:$O$2000,International!$A$3:$A$2000,NA(),1,1))</f>
        <v>21</v>
      </c>
      <c r="BR59" s="1">
        <f>IF(OR(_xlfn.IFNA($A59,"")="", ROW()&lt;=ROW($A$3),MAX(International!$P$3:$P$2000)&lt;$BJ59),"",$A59-_xlfn.XLOOKUP($BJ59,International!$P$3:$P$2000,International!$A$3:$A$2000,NA(),1,1))</f>
        <v>18</v>
      </c>
      <c r="BS59" s="1">
        <f>IF(OR(_xlfn.IFNA($A59,"")="", ROW()&lt;=ROW($A$3),MAX(International!$S$3:$S$2000)&lt;$AK59),"",$A59-_xlfn.XLOOKUP($AK59,International!$S$3:$S$2000,International!$A$3:$A$2000,NA(),1,1))</f>
        <v>24</v>
      </c>
      <c r="BT59" s="1">
        <f>IF(OR(_xlfn.IFNA($A59,"")="", ROW()&lt;=ROW($A$3),MAX(International!$T$3:$T$2000)&lt;$BJ59),"",$A59-_xlfn.XLOOKUP($BJ59,International!$T$3:$T$2000,International!$A$3:$A$2000,NA(),1,1))</f>
        <v>22</v>
      </c>
      <c r="BU59" s="1">
        <f>IF(OR(_xlfn.IFNA($A59,"")="", ROW()&lt;=ROW($A$3),MAX(International!$W$3:$W$2000)&lt;$AK59),"",$A59-_xlfn.XLOOKUP($AK59,International!$W$3:$W$2000,International!$A$3:$A$2000,NA(),1,1))</f>
        <v>-10</v>
      </c>
      <c r="BV59" s="1">
        <f>IF(OR(_xlfn.IFNA($A59,"")="", ROW()&lt;=ROW($A$3),MAX(International!$X$3:$X$2000)&lt;$BJ59),"",$A59-_xlfn.XLOOKUP($BJ59,International!$X$3:$X$2000,International!$A$3:$A$2000,NA(),1,1))</f>
        <v>7</v>
      </c>
      <c r="BW59" s="1">
        <f>IF(OR(_xlfn.IFNA($A59,"")="", ROW()&lt;=ROW($A$3),MAX(International!$AA$3:$AA$2000)&lt;$AK59),"",$A59-_xlfn.XLOOKUP($AK59,International!$AA$3:$AA$2000,International!$A$3:$A$2000,NA(),1,1))</f>
        <v>6</v>
      </c>
      <c r="BX59" s="1">
        <f>IF(OR(_xlfn.IFNA($A59,"")="", ROW()&lt;=ROW($A$3),MAX(International!$AB$3:$AB$2000)&lt;$BJ59),"",$A59-_xlfn.XLOOKUP($BJ59,International!$AB$3:$AB$2000,International!$A$3:$A$2000,NA(),1,1))</f>
        <v>2</v>
      </c>
      <c r="BY59" s="1">
        <f>IF(OR(_xlfn.IFNA($A59,"")="", ROW()&lt;=ROW($A$3),MAX(International!$AE$3:$AE$2000)&lt;$AK59),"",$A59-_xlfn.XLOOKUP($AK59,International!$AE$3:$AE$2000,International!$A$3:$A$2000,NA(),1,1))</f>
        <v>10</v>
      </c>
      <c r="BZ59" s="1">
        <f>IF(OR(_xlfn.IFNA($A59,"")="", ROW()&lt;=ROW($A$3),MAX(International!$AF$3:$AF$2000)&lt;$BJ59),"",$A59-_xlfn.XLOOKUP($BJ59,International!$AF$3:$AF$2000,International!$A$3:$A$2000,NA(),1,1))</f>
        <v>1</v>
      </c>
      <c r="CA59" s="1">
        <f t="shared" si="120"/>
        <v>10</v>
      </c>
      <c r="CB59" s="1">
        <f t="shared" si="100"/>
        <v>102400</v>
      </c>
      <c r="CC59" s="1">
        <f t="shared" si="101"/>
        <v>3200</v>
      </c>
      <c r="CD59" s="1">
        <f t="shared" si="102"/>
        <v>1006</v>
      </c>
      <c r="CE59" s="1">
        <f t="shared" si="103"/>
        <v>564</v>
      </c>
      <c r="CF59" s="1">
        <f t="shared" si="104"/>
        <v>400</v>
      </c>
      <c r="CG59" s="1">
        <f t="shared" si="105"/>
        <v>316</v>
      </c>
      <c r="CH59" s="1">
        <f t="shared" si="106"/>
        <v>268</v>
      </c>
      <c r="CI59" s="1">
        <f t="shared" si="107"/>
        <v>170</v>
      </c>
      <c r="CJ59" s="1">
        <f t="shared" si="108"/>
        <v>1004</v>
      </c>
      <c r="CK59" s="1">
        <f t="shared" si="56"/>
        <v>850</v>
      </c>
      <c r="CL59" s="1">
        <f t="shared" si="109"/>
        <v>3.2389053777082122</v>
      </c>
      <c r="CM59" s="1">
        <f>IF(OR(ISNA($A59),$AK59&lt;100),NA(),IF($CA59=0,0,FLOOR((CK59-_xlfn.XLOOKUP(_xlfn.AGGREGATE(5,6,$CA$3:$CA2010),$CA$3:$CA$2000,CK$3:CK$2000,1,1))/_xlfn.XLOOKUP($CA59,$CA$3:$CA$2000,$CA$3:$CA$2000,1,1), 1)))</f>
        <v>73</v>
      </c>
      <c r="CN59" s="1">
        <f t="shared" si="57"/>
        <v>3.8514300589464803</v>
      </c>
      <c r="CO59" s="1" cm="1">
        <f t="array" ref="CO59">IFERROR(IF(OR(ISNA($A59),$AK59&lt;100,INDEX(International!C$3:C$2000,_xlfn.XMATCH(100,International!C$3:C$2000,1,1)+$CA59)=""),NA(),INDEX(International!C$3:C$2000,_xlfn.XMATCH(100,International!C$3:C$2000,1,1)+$CA59)), NA())</f>
        <v>1058</v>
      </c>
      <c r="CP59" s="1">
        <f t="shared" si="110"/>
        <v>2.9383524353253967</v>
      </c>
      <c r="CQ59" s="1">
        <f>IF(OR(ISNA($A59),$AK59&lt;100),NA(),IF($CA59=0,0,FLOOR((CO59-_xlfn.XLOOKUP(_xlfn.AGGREGATE(5,6,$CA$3:$CA2010),$CA$3:$CA$2000,CO$3:CO$2000,1,1))/_xlfn.XLOOKUP($CA59,$CA$3:$CA$2000,$CA$3:$CA$2000,1,1), 1)))</f>
        <v>94</v>
      </c>
      <c r="CR59" s="1">
        <f t="shared" si="58"/>
        <v>1.6161257299174376</v>
      </c>
      <c r="CS59" s="1" cm="1">
        <f t="array" ref="CS59">IFERROR(IF(OR(ISNA($A59),$AK59&lt;100,INDEX(International!G$3:G$2000,_xlfn.XMATCH(100,International!G$3:G$2000,1,1)+$CA59)=""),NA(),INDEX(International!G$3:G$2000,_xlfn.XMATCH(100,International!G$3:G$2000,1,1)+$CA59)), NA())</f>
        <v>1255</v>
      </c>
      <c r="CT59" s="1">
        <f t="shared" si="111"/>
        <v>2.7400146980323981</v>
      </c>
      <c r="CU59" s="1">
        <f>IF(OR(ISNA($A59),$AK59&lt;100),NA(),IF($CA59=0,0,FLOOR((CS59-_xlfn.XLOOKUP(_xlfn.AGGREGATE(5,6,$CA$3:$CA2010),$CA$3:$CA$2000,CS$3:CS$2000,1,1))/_xlfn.XLOOKUP($CA59,$CA$3:$CA$2000,$CA$3:$CA$2000,1,1), 1)))</f>
        <v>99</v>
      </c>
      <c r="CV59" s="1">
        <f t="shared" si="59"/>
        <v>4.0369463354285209</v>
      </c>
      <c r="CW59" s="1" cm="1">
        <f t="array" ref="CW59">IFERROR(IF(OR(ISNA($A59),$AK59&lt;100,INDEX(International!K$3:K$2000,_xlfn.XMATCH(100,International!K$3:K$2000,1,1)+$CA59)=""),NA(),INDEX(International!K$3:K$2000,_xlfn.XMATCH(100,International!K$3:K$2000,1,1)+$CA59)), NA())</f>
        <v>1784</v>
      </c>
      <c r="CX59" s="1">
        <f t="shared" si="112"/>
        <v>2.4055556537917182</v>
      </c>
      <c r="CY59" s="1">
        <f>IF(OR(ISNA($A59),$AK59&lt;100),NA(),IF($CA59=0,0,FLOOR((CW59-_xlfn.XLOOKUP(_xlfn.AGGREGATE(5,6,$CA$3:$CA2010),$CA$3:$CA$2000,CW$3:CW$2000,1,1))/_xlfn.XLOOKUP($CA59,$CA$3:$CA$2000,$CA$3:$CA$2000,1,1), 1)))</f>
        <v>168</v>
      </c>
      <c r="CZ59" s="1">
        <f t="shared" si="60"/>
        <v>1.5062310038903775</v>
      </c>
      <c r="DA59" s="1" cm="1">
        <f t="array" ref="DA59">IFERROR(IF(OR(ISNA($A59),$AK59&lt;100,INDEX(International!O$3:O$2000,_xlfn.XMATCH(100,International!O$3:O$2000,1,1)+$CA59)=""),NA(),INDEX(International!O$3:O$2000,_xlfn.XMATCH(100,International!O$3:O$2000,1,1)+$CA59)), NA())</f>
        <v>3089</v>
      </c>
      <c r="DB59" s="1">
        <f t="shared" si="113"/>
        <v>2.0205824751240042</v>
      </c>
      <c r="DC59" s="1">
        <f>IF(OR(ISNA($A59),$AK59&lt;100),NA(),IF($CA59=0,0,FLOOR((DA59-_xlfn.XLOOKUP(_xlfn.AGGREGATE(5,6,$CA$3:$CA2010),$CA$3:$CA$2000,DA$3:DA$2000,1,1))/_xlfn.XLOOKUP($CA59,$CA$3:$CA$2000,$CA$3:$CA$2000,1,1), 1)))</f>
        <v>293</v>
      </c>
      <c r="DD59" s="1">
        <f t="shared" si="61"/>
        <v>3.2888453258413892</v>
      </c>
      <c r="DE59" s="1" cm="1">
        <f t="array" ref="DE59">IFERROR(IF(OR(ISNA($A59),$AK59&lt;100,INDEX(International!S$3:S$2000,_xlfn.XMATCH(100,International!S$3:S$2000,1,1)+$CA59)=""),NA(),INDEX(International!S$3:S$2000,_xlfn.XMATCH(100,International!S$3:S$2000,1,1)+$CA59)), NA())</f>
        <v>3736</v>
      </c>
      <c r="DF59" s="1">
        <f t="shared" si="114"/>
        <v>1.9144535798897908</v>
      </c>
      <c r="DG59" s="1">
        <f>IF(OR(ISNA($A59),$AK59&lt;100),NA(),IF($CA59=0,0,FLOOR((DE59-_xlfn.XLOOKUP(_xlfn.AGGREGATE(5,6,$CA$3:$CA2010),$CA$3:$CA$2000,DE$3:DE$2000,1,1))/_xlfn.XLOOKUP($CA59,$CA$3:$CA$2000,$CA$3:$CA$2000,1,1), 1)))</f>
        <v>363</v>
      </c>
      <c r="DH59" s="1">
        <f t="shared" si="62"/>
        <v>1.4774612090056738</v>
      </c>
      <c r="DI59" s="1" cm="1">
        <f t="array" ref="DI59">IFERROR(IF(OR(ISNA($A59),$AK59&lt;100,INDEX(International!W$3:W$2000,_xlfn.XMATCH(100,International!W$3:W$2000,1,1)+$CA59)=""),NA(),INDEX(International!W$3:W$2000,_xlfn.XMATCH(100,International!W$3:W$2000,1,1)+$CA59)), NA())</f>
        <v>160</v>
      </c>
      <c r="DJ59" s="1">
        <f t="shared" si="115"/>
        <v>14.747698473569486</v>
      </c>
      <c r="DK59" s="1">
        <f>IF(OR(ISNA($A59),$AK59&lt;100),NA(),IF($CA59=0,0,FLOOR((DI59-_xlfn.XLOOKUP(_xlfn.AGGREGATE(5,6,$CA$3:$CA2010),$CA$3:$CA$2000,DI$3:DI$2000,1,1))/_xlfn.XLOOKUP($CA59,$CA$3:$CA$2000,$CA$3:$CA$2000,1,1), 1)))</f>
        <v>5</v>
      </c>
      <c r="DL59" s="1">
        <f t="shared" si="63"/>
        <v>10.740053666281316</v>
      </c>
      <c r="DM59" s="1" cm="1">
        <f t="array" ref="DM59">IFERROR(IF(OR(ISNA($A59),$AK59&lt;100,INDEX(International!AA$3:AA$2000,_xlfn.XMATCH(100,International!AA$3:AA$2000,1,1)+$CA59)=""),NA(),INDEX(International!AA$3:AA$2000,_xlfn.XMATCH(100,International!AA$3:AA$2000,1,1)+$CA59)), NA())</f>
        <v>1140</v>
      </c>
      <c r="DN59" s="1">
        <f t="shared" si="116"/>
        <v>2.848222290618915</v>
      </c>
      <c r="DO59" s="1">
        <f>IF(OR(ISNA($A59),$AK59&lt;100),NA(),IF($CA59=0,0,FLOOR((DM59-_xlfn.XLOOKUP(_xlfn.AGGREGATE(5,6,$CA$3:$CA2010),$CA$3:$CA$2000,DM$3:DM$2000,1,1))/_xlfn.XLOOKUP($CA59,$CA$3:$CA$2000,$CA$3:$CA$2000,1,1), 1)))</f>
        <v>102</v>
      </c>
      <c r="DP59" s="1">
        <f t="shared" si="64"/>
        <v>1.9433582098747317</v>
      </c>
      <c r="DQ59" s="1" cm="1">
        <f t="array" ref="DQ59">IFERROR(IF(OR(ISNA($A59),$AK59&lt;100,INDEX(International!AE$3:AE$2000,_xlfn.XMATCH(100,International!AE$3:AE$2000,1,1)+$CA59)=""),NA(),INDEX(International!AE$3:AE$2000,_xlfn.XMATCH(100,International!AE$3:AE$2000,1,1)+$CA59)), NA())</f>
        <v>2181</v>
      </c>
      <c r="DR59" s="1">
        <f t="shared" si="117"/>
        <v>2.2487485273806094</v>
      </c>
      <c r="DS59" s="1">
        <f>IF(OR(ISNA($A59),$AK59&lt;100),NA(),IF($CA59=0,0,FLOOR((DQ59-_xlfn.XLOOKUP(_xlfn.AGGREGATE(5,6,$CA$3:$CA2010),$CA$3:$CA$2000,DQ$3:DQ$2000,1,1))/_xlfn.XLOOKUP($CA59,$CA$3:$CA$2000,$CA$3:$CA$2000,1,1), 1)))</f>
        <v>206</v>
      </c>
      <c r="DT59" s="1">
        <f t="shared" si="65"/>
        <v>1.310235779767905</v>
      </c>
      <c r="DU59" s="1">
        <f t="shared" si="118"/>
        <v>56</v>
      </c>
      <c r="DV59" s="1" t="e" cm="1">
        <f t="array" ref="DV59">IFERROR(IF(ISNA($A59),NA(),INDEX(B$3:B$2000,_xlfn.XMATCH(Configuration!$B$12,B$3:B$2000,1,1)+ROW()-ROW($A$3))-0), NA())</f>
        <v>#N/A</v>
      </c>
      <c r="DW59" s="1" cm="1">
        <f t="array" ref="DW59">IFERROR(IF(ISNA($A59),NA(),INDEX(F$3:F$2000,_xlfn.XMATCH(Configuration!$B$12,F$3:F$2000,1,1)+ROW()-ROW($A$3))-0), NA())</f>
        <v>3051</v>
      </c>
      <c r="DX59" s="1" t="e" cm="1">
        <f t="array" ref="DX59">IFERROR(IF(ISNA($A59),NA(),INDEX(J$3:J$2000,_xlfn.XMATCH(Configuration!$B$12,J$3:J$2000,1,1)+ROW()-ROW($A$3))-0), NA())</f>
        <v>#N/A</v>
      </c>
      <c r="DY59" s="1" cm="1">
        <f t="array" ref="DY59">IFERROR(IF(ISNA($A59),NA(),INDEX(N$3:N$2000,_xlfn.XMATCH(Configuration!$B$12,N$3:N$2000,1,1)+ROW()-ROW($A$3))-0), NA())</f>
        <v>1052</v>
      </c>
      <c r="DZ59" s="1" cm="1">
        <f t="array" ref="DZ59">IFERROR(IF(ISNA($A59),NA(),INDEX(R$3:R$2000,_xlfn.XMATCH(Configuration!$B$12,R$3:R$2000,1,1)+ROW()-ROW($A$3))-0), NA())</f>
        <v>439</v>
      </c>
      <c r="EA59" s="1" t="e" cm="1">
        <f t="array" ref="EA59">IFERROR(IF(ISNA($A59),NA(),INDEX(V$3:V$2000,_xlfn.XMATCH(Configuration!$B$12,V$3:V$2000,1,1)+ROW()-ROW($A$3))-0), NA())</f>
        <v>#N/A</v>
      </c>
      <c r="EB59" s="1" cm="1">
        <f t="array" ref="EB59">IFERROR(IF(ISNA($A59),NA(),INDEX(Z$3:Z$2000,_xlfn.XMATCH(Configuration!$B$12,Z$3:Z$2000,1,1)+ROW()-ROW($A$3))-0), NA())</f>
        <v>1514</v>
      </c>
      <c r="EC59" s="1" cm="1">
        <f t="array" ref="EC59">IFERROR(IF(ISNA($A59),NA(),INDEX(AD$3:AD$2000,_xlfn.XMATCH(Configuration!$B$12,AD$3:AD$2000,1,1)+ROW()-ROW($A$3))-0), NA())</f>
        <v>557</v>
      </c>
      <c r="ED59" s="1">
        <f t="shared" si="119"/>
        <v>56</v>
      </c>
      <c r="EE59" s="1" t="e">
        <f t="shared" ca="1" si="66"/>
        <v>#N/A</v>
      </c>
      <c r="EF59" s="1" t="e">
        <f t="shared" ca="1" si="67"/>
        <v>#N/A</v>
      </c>
      <c r="EG59" s="1" t="e">
        <f t="shared" ca="1" si="68"/>
        <v>#N/A</v>
      </c>
      <c r="EH59" s="1">
        <f t="shared" ca="1" si="69"/>
        <v>1638398</v>
      </c>
      <c r="EI59" s="1">
        <f t="shared" ca="1" si="70"/>
        <v>235252</v>
      </c>
      <c r="EJ59" s="1">
        <f t="shared" ca="1" si="71"/>
        <v>64506</v>
      </c>
      <c r="EK59" s="1">
        <f t="shared" ca="1" si="72"/>
        <v>25600</v>
      </c>
      <c r="EL59" s="1" cm="1">
        <f t="array" aca="1" ref="EL59" ca="1">IFERROR(IF(ISNA($ED59),NA(),IF(FLOOR((2^(($ED59+LOOKUP(2, 1/(ISNA(EP$3:EP$2000)+ISBLANK(EP$3:EP$300)-1),EP$3:EP$2000)*LOG(100)/LOG(2))/LOOKUP(2, 1/(ISNA(EP$3:EP$2000)+ISBLANK(EP$3:EP$300)-1),EP$3:EP$2000))),2)&gt;_xlfn.AGGREGATE(4,6,$EN$3:$GC$2000)+2000,NA(),FLOOR((2^(($ED59+LOOKUP(2, 1/(ISNA(EP$3:EP$2000)+ISBLANK(EP$3:EP$300)-1),EP$3:EP$2000)*LOG(100)/LOG(2))/LOOKUP(2, 1/(ISNA(EP$3:EP$2000)+ISBLANK(EP$3:EP$300)-1),EP$3:EP$2000))),2))),NA())</f>
        <v>2062</v>
      </c>
      <c r="EM59" s="1" cm="1">
        <f t="array" ref="EM59">IF(ISNA($ED59),NA(),FLOOR(EN$3+(LOOKUP(2, 1/(ISNA(EN$3:EN$2000)+ISBLANK(EN$3:EN$300)-1),EN$3:EN$2000)-EN$3)/LOOKUP(2, 1/(ISNA(EN$3:EN$2000)+ISBLANK(EN$3:EN$300)-1),ED$3:ED$2000)*ED59, 1))</f>
        <v>5105</v>
      </c>
      <c r="EN59" s="1" cm="1">
        <f t="array" ref="EN59">IFERROR(IF(ISNA($A59),NA(),INDEX(AK$3:AK$2000,_xlfn.XMATCH(100,AK$3:AK$2000,1,1)+ROW()-ROW($A$3))-0), NA())</f>
        <v>6850</v>
      </c>
      <c r="EO59" s="1" cm="1">
        <f t="array" aca="1" ref="EO59" ca="1">IFERROR(IF(ISNA($A59),NA(),INDEX(BD$3:BD$2000,_xlfn.XMATCH(100,AK$3:AK$2000,1,1)+ROW()-ROW($A$3))-0), NA())</f>
        <v>16.714285714285715</v>
      </c>
      <c r="EP59" s="1">
        <f t="shared" si="73"/>
        <v>9.1832904842331722</v>
      </c>
      <c r="EQ59" s="1">
        <f t="shared" si="74"/>
        <v>120</v>
      </c>
      <c r="ER59" s="1">
        <f t="shared" si="75"/>
        <v>182.27082931959959</v>
      </c>
      <c r="ES59" s="1" cm="1">
        <f t="array" ref="ES59">IFERROR(IF(OR(ISNA($A59),INDEX(International!C$3:C$2000,_xlfn.XMATCH(100,International!C$3:C$2000,1,1)+ROW()-ROW($A$3))=""),NA(),INDEX(International!C$3:C$2000,_xlfn.XMATCH(100,International!C$3:C$2000,1,1)+ROW()-ROW($A$3))), NA())</f>
        <v>49032</v>
      </c>
      <c r="ET59" s="1" cm="1">
        <f t="array" aca="1" ref="ET59" ca="1">IFERROR(IF(ISNA($A59),NA(),INDEX(International!E$3:E$2000,_xlfn.XMATCH(100,International!C$3:C$2000,1,1)+ROW()-ROW($A$3))-0), NA())</f>
        <v>677</v>
      </c>
      <c r="EU59" s="1">
        <f t="shared" si="76"/>
        <v>6.2656783217764556</v>
      </c>
      <c r="EV59" s="1">
        <f t="shared" si="77"/>
        <v>873</v>
      </c>
      <c r="EW59" s="1">
        <f t="shared" si="78"/>
        <v>65.903096775568812</v>
      </c>
      <c r="EX59" s="1" cm="1">
        <f t="array" ref="EX59">IFERROR(IF(OR(ISNA($A59),INDEX(International!G$3:G$2000,_xlfn.XMATCH(100,International!G$3:G$2000,1,1)+ROW()-ROW($A$3))=""),NA(),INDEX(International!G$3:G$2000,_xlfn.XMATCH(100,International!G$3:G$2000,1,1)+ROW()-ROW($A$3))-0), NA())</f>
        <v>9821</v>
      </c>
      <c r="EY59" s="1" cm="1">
        <f t="array" aca="1" ref="EY59" ca="1">IFERROR(IF(ISNA($A59),NA(),INDEX(International!I$3:I$2000,_xlfn.XMATCH(100,International!G$3:G$2000,1,1)+ROW()-ROW($A$3))-0), NA())</f>
        <v>138.57142857142858</v>
      </c>
      <c r="EZ59" s="1">
        <f t="shared" si="79"/>
        <v>8.4620291796168345</v>
      </c>
      <c r="FA59" s="1">
        <f t="shared" si="80"/>
        <v>170</v>
      </c>
      <c r="FB59" s="1">
        <f t="shared" si="81"/>
        <v>44.734640416229126</v>
      </c>
      <c r="FC59" s="1" cm="1">
        <f t="array" ref="FC59">IFERROR(IF(OR(ISNA($A59),INDEX(International!K$3:K$2000,_xlfn.XMATCH(100,International!K$3:K$2000,1,1)+ROW()-ROW($A$3))=""),NA(),INDEX(International!K$3:K$2000,_xlfn.XMATCH(100,International!K$3:K$2000,1,1)+ROW()-ROW($A$3))), NA())</f>
        <v>160292</v>
      </c>
      <c r="FD59" s="1" cm="1">
        <f t="array" aca="1" ref="FD59" ca="1">IFERROR(IF(ISNA($A59),NA(),INDEX(International!M$3:M$2000,_xlfn.XMATCH(100,International!K$3:K$2000,1,1)+ROW()-ROW($A$3))-0), NA())</f>
        <v>1912.2857142857142</v>
      </c>
      <c r="FE59" s="1">
        <f t="shared" si="82"/>
        <v>5.2599511493999476</v>
      </c>
      <c r="FF59" s="1">
        <f t="shared" si="83"/>
        <v>2860</v>
      </c>
      <c r="FG59" s="1">
        <f t="shared" si="84"/>
        <v>66.745790243857641</v>
      </c>
      <c r="FH59" s="1" cm="1">
        <f t="array" ref="FH59">IFERROR(IF(OR(ISNA($A59),INDEX(International!O$3:O$2000,_xlfn.XMATCH(100,International!O$3:O$2000,1,1)+ROW()-ROW($A$3))=""),NA(),INDEX(International!O$3:O$2000,_xlfn.XMATCH(100,International!O$3:O$2000,1,1)+ROW()-ROW($A$3))-0), NA())</f>
        <v>178972</v>
      </c>
      <c r="FI59" s="1" cm="1">
        <f t="array" aca="1" ref="FI59" ca="1">IFERROR(IF(ISNA($A59),NA(),INDEX(International!Q$3:Q$2000,_xlfn.XMATCH(100,International!O$3:O$2000,1,1)+ROW()-ROW($A$3))-0), NA())</f>
        <v>3229.8571428571427</v>
      </c>
      <c r="FJ59" s="1">
        <f t="shared" si="85"/>
        <v>5.182537205454028</v>
      </c>
      <c r="FK59" s="1">
        <f t="shared" si="86"/>
        <v>3193</v>
      </c>
      <c r="FL59" s="1">
        <f t="shared" si="87"/>
        <v>40.36590261069648</v>
      </c>
      <c r="FM59" s="1" cm="1">
        <f t="array" ref="FM59">IFERROR(IF(OR(ISNA($A59),INDEX(International!S$3:S$2000,_xlfn.XMATCH(100,International!S$3:S$2000,1,1)+ROW()-ROW($A$3))=""),NA(),INDEX(International!S$3:S$2000,_xlfn.XMATCH(100,International!S$3:S$2000,1,1)+ROW()-ROW($A$3))-0), NA())</f>
        <v>10613</v>
      </c>
      <c r="FN59" s="1" cm="1">
        <f t="array" aca="1" ref="FN59" ca="1">IFERROR(IF(ISNA($A59),NA(),INDEX(International!U$3:U$2000,_xlfn.XMATCH(100,International!S$3:S$2000,1,1)+ROW()-ROW($A$3))-0), NA())</f>
        <v>27.142857142857142</v>
      </c>
      <c r="FO59" s="1">
        <f t="shared" si="88"/>
        <v>8.3213358573451846</v>
      </c>
      <c r="FP59" s="1">
        <f t="shared" si="89"/>
        <v>187</v>
      </c>
      <c r="FQ59" s="1">
        <f t="shared" si="90"/>
        <v>334.0338077884777</v>
      </c>
      <c r="FR59" s="1" cm="1">
        <f t="array" ref="FR59">IFERROR(IF(OR(ISNA($A59),INDEX(International!W$3:W$2000,_xlfn.XMATCH(100,International!W$3:W$2000,1,1)+ROW()-ROW($A$3))=""),NA(),INDEX(International!W$3:W$2000,_xlfn.XMATCH(100,International!W$3:W$2000,1,1)+ROW()-ROW($A$3))-0), NA())</f>
        <v>12693</v>
      </c>
      <c r="FS59" s="1" cm="1">
        <f t="array" aca="1" ref="FS59" ca="1">IFERROR(IF(ISNA($A59),NA(),INDEX(International!Y$3:Y$2000,_xlfn.XMATCH(100,International!W$3:W$2000,1,1)+ROW()-ROW($A$3))-0), NA())</f>
        <v>957.28571428571433</v>
      </c>
      <c r="FT59" s="1">
        <f t="shared" si="91"/>
        <v>8.0138648089111797</v>
      </c>
      <c r="FU59" s="1">
        <f t="shared" si="92"/>
        <v>224</v>
      </c>
      <c r="FV59" s="1">
        <f t="shared" si="93"/>
        <v>13.886978953459197</v>
      </c>
      <c r="FW59" s="1" cm="1">
        <f t="array" ref="FW59">IFERROR(IF(OR(ISNA($A59),INDEX(International!AA$3:AA$2000,_xlfn.XMATCH(100,International!AA$3:AA$2000,1,1)+ROW()-ROW($A$3))=""),NA(),INDEX(International!AA$3:AA$2000,_xlfn.XMATCH(100,International!AA$3:AA$2000,1,1)+ROW()-ROW($A$3))-0), NA())</f>
        <v>171253</v>
      </c>
      <c r="FX59" s="1" cm="1">
        <f t="array" aca="1" ref="FX59" ca="1">IFERROR(IF(ISNA($A59),NA(),INDEX(International!AC$3:AC$2000,_xlfn.XMATCH(100,International!AA$3:AA$2000,1,1)+ROW()-ROW($A$3))-0), NA())</f>
        <v>4739.2857142857147</v>
      </c>
      <c r="FY59" s="1">
        <f t="shared" si="94"/>
        <v>5.213223859992234</v>
      </c>
      <c r="FZ59" s="1">
        <f t="shared" si="95"/>
        <v>3056</v>
      </c>
      <c r="GA59" s="1">
        <f t="shared" si="96"/>
        <v>19.330323070278563</v>
      </c>
      <c r="GB59" s="1" cm="1">
        <f t="array" ref="GB59">IFERROR(IF(OR(ISNA($A59),INDEX(International!AE$3:AE$2000,_xlfn.XMATCH(100,International!AE$3:AE$2000,1,1)+ROW()-ROW($A$3))=""),NA(),INDEX(International!AE$3:AE$2000,_xlfn.XMATCH(100,International!AE$3:AE$2000,1,1)+ROW()-ROW($A$3))-0), NA())</f>
        <v>1012582</v>
      </c>
      <c r="GC59" s="1" cm="1">
        <f t="array" aca="1" ref="GC59" ca="1">IFERROR(IF(ISNA($A59),NA(),INDEX(International!AG$3:AG$2000,_xlfn.XMATCH(100,International!AE$3:AE$2000,1,1)+ROW()-ROW($A$3))-0), NA())</f>
        <v>28673.857142857141</v>
      </c>
      <c r="GD59" s="1">
        <f t="shared" si="97"/>
        <v>4.2087064068051667</v>
      </c>
      <c r="GE59" s="1">
        <f t="shared" si="98"/>
        <v>18079</v>
      </c>
      <c r="GF59" s="1">
        <f t="shared" si="99"/>
        <v>28.43480936340011</v>
      </c>
    </row>
    <row r="60" spans="1:188" x14ac:dyDescent="0.2">
      <c r="A60" s="4">
        <f>IF(OR(Daily!$A60="",Daily!$B60="*"),NA(),Daily!A60)</f>
        <v>43911</v>
      </c>
      <c r="B60" s="1">
        <f>IF(_xlfn.IFNA($A60,"")="","",Daily!C60+IF(ROW()&gt;ROW($A$3),B59,0))</f>
        <v>9</v>
      </c>
      <c r="C60" s="1">
        <f>IF(_xlfn.IFNA($A60,"")="","",Daily!D60+IF(ROW()&gt;ROW($A$3),C59,0))</f>
        <v>0</v>
      </c>
      <c r="D60" s="1">
        <f>IF(_xlfn.IFNA($A60,"")="","",Daily!E60+IF(ROW()&gt;ROW($A$3),D59,0))</f>
        <v>0</v>
      </c>
      <c r="E60" s="1">
        <f t="shared" si="22"/>
        <v>9</v>
      </c>
      <c r="F60" s="1">
        <f>IF(_xlfn.IFNA($A60,"")="","",Daily!F60+IF(ROW()&gt;ROW($A$3),F59,0))</f>
        <v>436</v>
      </c>
      <c r="G60" s="1">
        <f>IF(_xlfn.IFNA($A60,"")="","",Daily!G60+IF(ROW()&gt;ROW($A$3),G59,0))</f>
        <v>4</v>
      </c>
      <c r="H60" s="1">
        <f>IF(_xlfn.IFNA($A60,"")="","",Daily!H60+IF(ROW()&gt;ROW($A$3),H59,0))</f>
        <v>6</v>
      </c>
      <c r="I60" s="1">
        <f t="shared" si="23"/>
        <v>426</v>
      </c>
      <c r="J60" s="1">
        <f>IF(_xlfn.IFNA($A60,"")="","",Daily!I60+IF(ROW()&gt;ROW($A$3),J59,0))</f>
        <v>3</v>
      </c>
      <c r="K60" s="1">
        <f>IF(_xlfn.IFNA($A60,"")="","",Daily!J60+IF(ROW()&gt;ROW($A$3),K59,0))</f>
        <v>0</v>
      </c>
      <c r="L60" s="1">
        <f>IF(_xlfn.IFNA($A60,"")="","",Daily!K60+IF(ROW()&gt;ROW($A$3),L59,0))</f>
        <v>0</v>
      </c>
      <c r="M60" s="1">
        <f t="shared" si="24"/>
        <v>3</v>
      </c>
      <c r="N60" s="1">
        <f>IF(_xlfn.IFNA($A60,"")="","",Daily!L60+IF(ROW()&gt;ROW($A$3),N59,0))</f>
        <v>221</v>
      </c>
      <c r="O60" s="1">
        <f>IF(_xlfn.IFNA($A60,"")="","",Daily!M60+IF(ROW()&gt;ROW($A$3),O59,0))</f>
        <v>8</v>
      </c>
      <c r="P60" s="1">
        <f>IF(_xlfn.IFNA($A60,"")="","",Daily!N60+IF(ROW()&gt;ROW($A$3),P59,0))</f>
        <v>1</v>
      </c>
      <c r="Q60" s="1">
        <f t="shared" si="25"/>
        <v>212</v>
      </c>
      <c r="R60" s="1">
        <f>IF(_xlfn.IFNA($A60,"")="","",Daily!O60+IF(ROW()&gt;ROW($A$3),R59,0))</f>
        <v>67</v>
      </c>
      <c r="S60" s="1">
        <f>IF(_xlfn.IFNA($A60,"")="","",Daily!P60+IF(ROW()&gt;ROW($A$3),S59,0))</f>
        <v>9</v>
      </c>
      <c r="T60" s="1">
        <f>IF(_xlfn.IFNA($A60,"")="","",Daily!Q60+IF(ROW()&gt;ROW($A$3),T59,0))</f>
        <v>0</v>
      </c>
      <c r="U60" s="1">
        <f t="shared" si="26"/>
        <v>58</v>
      </c>
      <c r="V60" s="1">
        <f>IF(_xlfn.IFNA($A60,"")="","",Daily!R60+IF(ROW()&gt;ROW($A$3),V59,0))</f>
        <v>17</v>
      </c>
      <c r="W60" s="1">
        <f>IF(_xlfn.IFNA($A60,"")="","",Daily!S60+IF(ROW()&gt;ROW($A$3),W59,0))</f>
        <v>3</v>
      </c>
      <c r="X60" s="1">
        <f>IF(_xlfn.IFNA($A60,"")="","",Daily!T60+IF(ROW()&gt;ROW($A$3),X59,0))</f>
        <v>0</v>
      </c>
      <c r="Y60" s="1">
        <f t="shared" si="27"/>
        <v>14</v>
      </c>
      <c r="Z60" s="1">
        <f>IF(_xlfn.IFNA($A60,"")="","",Daily!U60+IF(ROW()&gt;ROW($A$3),Z59,0))</f>
        <v>229</v>
      </c>
      <c r="AA60" s="1">
        <f>IF(_xlfn.IFNA($A60,"")="","",Daily!V60+IF(ROW()&gt;ROW($A$3),AA59,0))</f>
        <v>7</v>
      </c>
      <c r="AB60" s="1">
        <f>IF(_xlfn.IFNA($A60,"")="","",Daily!W60+IF(ROW()&gt;ROW($A$3),AB59,0))</f>
        <v>0</v>
      </c>
      <c r="AC60" s="1">
        <f t="shared" si="28"/>
        <v>222</v>
      </c>
      <c r="AD60" s="1">
        <f>IF(_xlfn.IFNA($A60,"")="","",Daily!X60+IF(ROW()&gt;ROW($A$3),AD59,0))</f>
        <v>90</v>
      </c>
      <c r="AE60" s="1">
        <f>IF(_xlfn.IFNA($A60,"")="","",Daily!Y60+IF(ROW()&gt;ROW($A$3),AE59,0))</f>
        <v>0</v>
      </c>
      <c r="AF60" s="1">
        <f>IF(_xlfn.IFNA($A60,"")="","",Daily!Z60+IF(ROW()&gt;ROW($A$3),AF59,0))</f>
        <v>1</v>
      </c>
      <c r="AG60" s="1">
        <f t="shared" si="29"/>
        <v>89</v>
      </c>
      <c r="AH60" s="1">
        <f>IF(_xlfn.IFNA($A60,"")="","",Daily!C60+Daily!F60+Daily!I60+Daily!O60+Daily!L60+Daily!R60+Daily!X60+Daily!U60)</f>
        <v>222</v>
      </c>
      <c r="AI60" s="1">
        <f>IF(_xlfn.IFNA($A60,"")="","",Daily!D60+Daily!G60+Daily!J60+Daily!P60+Daily!M60+Daily!S60+Daily!Y60+Daily!V60+Daily!AA60)</f>
        <v>0</v>
      </c>
      <c r="AJ60" s="1">
        <f>IF(_xlfn.IFNA($A60,"")="","",Daily!E60+Daily!H60+Daily!K60+Daily!Q60+Daily!N60+Daily!T60+Daily!Z60+Daily!W60)</f>
        <v>0</v>
      </c>
      <c r="AK60" s="1">
        <f t="shared" si="30"/>
        <v>1072</v>
      </c>
      <c r="AL60" s="1">
        <f t="shared" si="31"/>
        <v>31</v>
      </c>
      <c r="AM60" s="1">
        <f t="shared" si="32"/>
        <v>8</v>
      </c>
      <c r="AN60" s="7">
        <f t="shared" si="33"/>
        <v>1.5857142857142856</v>
      </c>
      <c r="AO60" s="1">
        <f t="shared" si="34"/>
        <v>1033</v>
      </c>
      <c r="AP60" s="1">
        <f t="shared" si="35"/>
        <v>636</v>
      </c>
      <c r="AQ60" s="1">
        <f t="shared" si="36"/>
        <v>27</v>
      </c>
      <c r="AR60" s="1">
        <f t="shared" si="37"/>
        <v>2</v>
      </c>
      <c r="AS60" s="1">
        <f t="shared" si="38"/>
        <v>607</v>
      </c>
      <c r="AT60" s="10">
        <f t="shared" si="39"/>
        <v>0.20512820512820512</v>
      </c>
      <c r="AU60" s="10">
        <f t="shared" si="40"/>
        <v>0.79487179487179482</v>
      </c>
      <c r="AV60" s="10">
        <f t="shared" si="41"/>
        <v>8.3955223880597014E-3</v>
      </c>
      <c r="AW60" s="10">
        <f t="shared" si="42"/>
        <v>0.40671641791044777</v>
      </c>
      <c r="AX60" s="10">
        <f t="shared" si="43"/>
        <v>2.798507462686567E-3</v>
      </c>
      <c r="AY60" s="10">
        <f t="shared" si="44"/>
        <v>0.20615671641791045</v>
      </c>
      <c r="AZ60" s="10">
        <f t="shared" si="45"/>
        <v>6.25E-2</v>
      </c>
      <c r="BA60" s="10">
        <f t="shared" si="46"/>
        <v>1.5858208955223881E-2</v>
      </c>
      <c r="BB60" s="10">
        <f t="shared" si="47"/>
        <v>0.21361940298507462</v>
      </c>
      <c r="BC60" s="10">
        <f t="shared" si="48"/>
        <v>8.3955223880597021E-2</v>
      </c>
      <c r="BD60" s="8">
        <f t="shared" ca="1" si="49"/>
        <v>117.42857142857143</v>
      </c>
      <c r="BE60" s="9">
        <f t="shared" ca="1" si="50"/>
        <v>822</v>
      </c>
      <c r="BF60" s="10">
        <f t="shared" si="51"/>
        <v>0.26117647058823529</v>
      </c>
      <c r="BG60" s="10">
        <f t="shared" si="52"/>
        <v>0.58571428571428574</v>
      </c>
      <c r="BH60" s="1">
        <f t="shared" si="53"/>
        <v>4</v>
      </c>
      <c r="BI60" s="1">
        <f t="shared" si="54"/>
        <v>4</v>
      </c>
      <c r="BJ60" s="8">
        <f>IF(_xlfn.IFNA($A60,"")="","",AK60/(Configuration!$B$1/1000000))</f>
        <v>42.264127139325744</v>
      </c>
      <c r="BK60" s="1">
        <f>IF(OR(_xlfn.IFNA($A60,"")="", ROW()&lt;=ROW($A$3),MAX(International!$C$3:$C$2000)&lt;$AK60),"",$A60-_xlfn.XLOOKUP($AK60,International!$C$3:$C$2000,International!$A$3:$A$2000,NA(),1,1))</f>
        <v>4</v>
      </c>
      <c r="BL60" s="1">
        <f>IF(OR(_xlfn.IFNA($A60,"")="", ROW()&lt;=ROW($A$3),MAX(International!$D$3:$D$2000)&lt;$BJ60),"",$A60-_xlfn.XLOOKUP($BJ60,International!$D$3:$D$2000,International!$A$3:$A$2000,NA(),1,1))</f>
        <v>8</v>
      </c>
      <c r="BM60" s="1">
        <f>IF(OR(_xlfn.IFNA($A60,"")="", ROW()&lt;=ROW($A$3),MAX(International!$G$3:$G$2000)&lt;$AK60),"",$A60-_xlfn.XLOOKUP($AK60,International!$G$3:$G$2000,International!$A$3:$A$2000,NA(),1,1))</f>
        <v>2</v>
      </c>
      <c r="BN60" s="1">
        <f>IF(OR(_xlfn.IFNA($A60,"")="", ROW()&lt;=ROW($A$3),MAX(International!$H$3:$H$2000)&lt;$BJ60),"",$A60-_xlfn.XLOOKUP($BJ60,International!$H$3:$H$2000,International!$A$3:$A$2000,NA(),1,1))</f>
        <v>11</v>
      </c>
      <c r="BO60" s="1">
        <f>IF(OR(_xlfn.IFNA($A60,"")="", ROW()&lt;=ROW($A$3),MAX(International!$K$3:$K$2000)&lt;$AK60),"",$A60-_xlfn.XLOOKUP($AK60,International!$K$3:$K$2000,International!$A$3:$A$2000,NA(),1,1))</f>
        <v>13</v>
      </c>
      <c r="BP60" s="1">
        <f>IF(OR(_xlfn.IFNA($A60,"")="", ROW()&lt;=ROW($A$3),MAX(International!$L$3:$L$2000)&lt;$BJ60),"",$A60-_xlfn.XLOOKUP($BJ60,International!$L$3:$L$2000,International!$A$3:$A$2000,NA(),1,1))</f>
        <v>8</v>
      </c>
      <c r="BQ60" s="1">
        <f>IF(OR(_xlfn.IFNA($A60,"")="", ROW()&lt;=ROW($A$3),MAX(International!$O$3:$O$2000)&lt;$AK60),"",$A60-_xlfn.XLOOKUP($AK60,International!$O$3:$O$2000,International!$A$3:$A$2000,NA(),1,1))</f>
        <v>21</v>
      </c>
      <c r="BR60" s="1">
        <f>IF(OR(_xlfn.IFNA($A60,"")="", ROW()&lt;=ROW($A$3),MAX(International!$P$3:$P$2000)&lt;$BJ60),"",$A60-_xlfn.XLOOKUP($BJ60,International!$P$3:$P$2000,International!$A$3:$A$2000,NA(),1,1))</f>
        <v>17</v>
      </c>
      <c r="BS60" s="1">
        <f>IF(OR(_xlfn.IFNA($A60,"")="", ROW()&lt;=ROW($A$3),MAX(International!$S$3:$S$2000)&lt;$AK60),"",$A60-_xlfn.XLOOKUP($AK60,International!$S$3:$S$2000,International!$A$3:$A$2000,NA(),1,1))</f>
        <v>24</v>
      </c>
      <c r="BT60" s="1">
        <f>IF(OR(_xlfn.IFNA($A60,"")="", ROW()&lt;=ROW($A$3),MAX(International!$T$3:$T$2000)&lt;$BJ60),"",$A60-_xlfn.XLOOKUP($BJ60,International!$T$3:$T$2000,International!$A$3:$A$2000,NA(),1,1))</f>
        <v>22</v>
      </c>
      <c r="BU60" s="1">
        <f>IF(OR(_xlfn.IFNA($A60,"")="", ROW()&lt;=ROW($A$3),MAX(International!$W$3:$W$2000)&lt;$AK60),"",$A60-_xlfn.XLOOKUP($AK60,International!$W$3:$W$2000,International!$A$3:$A$2000,NA(),1,1))</f>
        <v>-13</v>
      </c>
      <c r="BV60" s="1">
        <f>IF(OR(_xlfn.IFNA($A60,"")="", ROW()&lt;=ROW($A$3),MAX(International!$X$3:$X$2000)&lt;$BJ60),"",$A60-_xlfn.XLOOKUP($BJ60,International!$X$3:$X$2000,International!$A$3:$A$2000,NA(),1,1))</f>
        <v>5</v>
      </c>
      <c r="BW60" s="1">
        <f>IF(OR(_xlfn.IFNA($A60,"")="", ROW()&lt;=ROW($A$3),MAX(International!$AA$3:$AA$2000)&lt;$AK60),"",$A60-_xlfn.XLOOKUP($AK60,International!$AA$3:$AA$2000,International!$A$3:$A$2000,NA(),1,1))</f>
        <v>7</v>
      </c>
      <c r="BX60" s="1">
        <f>IF(OR(_xlfn.IFNA($A60,"")="", ROW()&lt;=ROW($A$3),MAX(International!$AB$3:$AB$2000)&lt;$BJ60),"",$A60-_xlfn.XLOOKUP($BJ60,International!$AB$3:$AB$2000,International!$A$3:$A$2000,NA(),1,1))</f>
        <v>2</v>
      </c>
      <c r="BY60" s="1">
        <f>IF(OR(_xlfn.IFNA($A60,"")="", ROW()&lt;=ROW($A$3),MAX(International!$AE$3:$AE$2000)&lt;$AK60),"",$A60-_xlfn.XLOOKUP($AK60,International!$AE$3:$AE$2000,International!$A$3:$A$2000,NA(),1,1))</f>
        <v>10</v>
      </c>
      <c r="BZ60" s="1">
        <f>IF(OR(_xlfn.IFNA($A60,"")="", ROW()&lt;=ROW($A$3),MAX(International!$AF$3:$AF$2000)&lt;$BJ60),"",$A60-_xlfn.XLOOKUP($BJ60,International!$AF$3:$AF$2000,International!$A$3:$A$2000,NA(),1,1))</f>
        <v>1</v>
      </c>
      <c r="CA60" s="1">
        <f t="shared" si="120"/>
        <v>11</v>
      </c>
      <c r="CB60" s="1">
        <f t="shared" si="100"/>
        <v>204800</v>
      </c>
      <c r="CC60" s="1">
        <f t="shared" si="101"/>
        <v>4524</v>
      </c>
      <c r="CD60" s="1">
        <f t="shared" si="102"/>
        <v>1268</v>
      </c>
      <c r="CE60" s="1">
        <f t="shared" si="103"/>
        <v>672</v>
      </c>
      <c r="CF60" s="1">
        <f t="shared" si="104"/>
        <v>458</v>
      </c>
      <c r="CG60" s="1">
        <f t="shared" si="105"/>
        <v>356</v>
      </c>
      <c r="CH60" s="1">
        <f t="shared" si="106"/>
        <v>296</v>
      </c>
      <c r="CI60" s="1">
        <f t="shared" si="107"/>
        <v>180</v>
      </c>
      <c r="CJ60" s="1">
        <f t="shared" si="108"/>
        <v>1093</v>
      </c>
      <c r="CK60" s="1">
        <f t="shared" si="56"/>
        <v>1072</v>
      </c>
      <c r="CL60" s="1">
        <f t="shared" si="109"/>
        <v>3.2142755907632523</v>
      </c>
      <c r="CM60" s="1">
        <f>IF(OR(ISNA($A60),$AK60&lt;100),NA(),IF($CA60=0,0,FLOOR((CK60-_xlfn.XLOOKUP(_xlfn.AGGREGATE(5,6,$CA$3:$CA2011),$CA$3:$CA$2000,CK$3:CK$2000,1,1))/_xlfn.XLOOKUP($CA60,$CA$3:$CA$2000,$CA$3:$CA$2000,1,1), 1)))</f>
        <v>87</v>
      </c>
      <c r="CN60" s="1">
        <f t="shared" si="57"/>
        <v>2.9871240665373833</v>
      </c>
      <c r="CO60" s="1" cm="1">
        <f t="array" ref="CO60">IFERROR(IF(OR(ISNA($A60),$AK60&lt;100,INDEX(International!C$3:C$2000,_xlfn.XMATCH(100,International!C$3:C$2000,1,1)+$CA60)=""),NA(),INDEX(International!C$3:C$2000,_xlfn.XMATCH(100,International!C$3:C$2000,1,1)+$CA60)), NA())</f>
        <v>1243</v>
      </c>
      <c r="CP60" s="1">
        <f t="shared" si="110"/>
        <v>3.0255069006831694</v>
      </c>
      <c r="CQ60" s="1">
        <f>IF(OR(ISNA($A60),$AK60&lt;100),NA(),IF($CA60=0,0,FLOOR((CO60-_xlfn.XLOOKUP(_xlfn.AGGREGATE(5,6,$CA$3:$CA2011),$CA$3:$CA$2000,CO$3:CO$2000,1,1))/_xlfn.XLOOKUP($CA60,$CA$3:$CA$2000,$CA$3:$CA$2000,1,1), 1)))</f>
        <v>103</v>
      </c>
      <c r="CR60" s="1">
        <f t="shared" si="58"/>
        <v>2.0473021274538761</v>
      </c>
      <c r="CS60" s="1" cm="1">
        <f t="array" ref="CS60">IFERROR(IF(OR(ISNA($A60),$AK60&lt;100,INDEX(International!G$3:G$2000,_xlfn.XMATCH(100,International!G$3:G$2000,1,1)+$CA60)=""),NA(),INDEX(International!G$3:G$2000,_xlfn.XMATCH(100,International!G$3:G$2000,1,1)+$CA60)), NA())</f>
        <v>1326</v>
      </c>
      <c r="CT60" s="1">
        <f t="shared" si="111"/>
        <v>2.9498454904461942</v>
      </c>
      <c r="CU60" s="1">
        <f>IF(OR(ISNA($A60),$AK60&lt;100),NA(),IF($CA60=0,0,FLOOR((CS60-_xlfn.XLOOKUP(_xlfn.AGGREGATE(5,6,$CA$3:$CA2011),$CA$3:$CA$2000,CS$3:CS$2000,1,1))/_xlfn.XLOOKUP($CA60,$CA$3:$CA$2000,$CA$3:$CA$2000,1,1), 1)))</f>
        <v>96</v>
      </c>
      <c r="CV60" s="1">
        <f t="shared" si="59"/>
        <v>4.8973289199006507</v>
      </c>
      <c r="CW60" s="1" cm="1">
        <f t="array" ref="CW60">IFERROR(IF(OR(ISNA($A60),$AK60&lt;100,INDEX(International!K$3:K$2000,_xlfn.XMATCH(100,International!K$3:K$2000,1,1)+$CA60)=""),NA(),INDEX(International!K$3:K$2000,_xlfn.XMATCH(100,International!K$3:K$2000,1,1)+$CA60)), NA())</f>
        <v>2281</v>
      </c>
      <c r="CX60" s="1">
        <f t="shared" si="112"/>
        <v>2.4381623611619005</v>
      </c>
      <c r="CY60" s="1">
        <f>IF(OR(ISNA($A60),$AK60&lt;100),NA(),IF($CA60=0,0,FLOOR((CW60-_xlfn.XLOOKUP(_xlfn.AGGREGATE(5,6,$CA$3:$CA2011),$CA$3:$CA$2000,CW$3:CW$2000,1,1))/_xlfn.XLOOKUP($CA60,$CA$3:$CA$2000,$CA$3:$CA$2000,1,1), 1)))</f>
        <v>198</v>
      </c>
      <c r="CZ60" s="1">
        <f t="shared" si="60"/>
        <v>1.0918792330765141</v>
      </c>
      <c r="DA60" s="1" cm="1">
        <f t="array" ref="DA60">IFERROR(IF(OR(ISNA($A60),$AK60&lt;100,INDEX(International!O$3:O$2000,_xlfn.XMATCH(100,International!O$3:O$2000,1,1)+$CA60)=""),NA(),INDEX(International!O$3:O$2000,_xlfn.XMATCH(100,International!O$3:O$2000,1,1)+$CA60)), NA())</f>
        <v>3858</v>
      </c>
      <c r="DB60" s="1">
        <f t="shared" si="113"/>
        <v>2.0873731759692586</v>
      </c>
      <c r="DC60" s="1">
        <f>IF(OR(ISNA($A60),$AK60&lt;100),NA(),IF($CA60=0,0,FLOOR((DA60-_xlfn.XLOOKUP(_xlfn.AGGREGATE(5,6,$CA$3:$CA2011),$CA$3:$CA$2000,DA$3:DA$2000,1,1))/_xlfn.XLOOKUP($CA60,$CA$3:$CA$2000,$CA$3:$CA$2000,1,1), 1)))</f>
        <v>336</v>
      </c>
      <c r="DD60" s="1">
        <f t="shared" si="61"/>
        <v>3.1180499405270914</v>
      </c>
      <c r="DE60" s="1" cm="1">
        <f t="array" ref="DE60">IFERROR(IF(OR(ISNA($A60),$AK60&lt;100,INDEX(International!S$3:S$2000,_xlfn.XMATCH(100,International!S$3:S$2000,1,1)+$CA60)=""),NA(),INDEX(International!S$3:S$2000,_xlfn.XMATCH(100,International!S$3:S$2000,1,1)+$CA60)), NA())</f>
        <v>4335</v>
      </c>
      <c r="DF60" s="1">
        <f t="shared" si="114"/>
        <v>2.0228173471881914</v>
      </c>
      <c r="DG60" s="1">
        <f>IF(OR(ISNA($A60),$AK60&lt;100),NA(),IF($CA60=0,0,FLOOR((DE60-_xlfn.XLOOKUP(_xlfn.AGGREGATE(5,6,$CA$3:$CA2011),$CA$3:$CA$2000,DE$3:DE$2000,1,1))/_xlfn.XLOOKUP($CA60,$CA$3:$CA$2000,$CA$3:$CA$2000,1,1), 1)))</f>
        <v>384</v>
      </c>
      <c r="DH60" s="1">
        <f t="shared" si="62"/>
        <v>2.1707033997418352</v>
      </c>
      <c r="DI60" s="1" cm="1">
        <f t="array" ref="DI60">IFERROR(IF(OR(ISNA($A60),$AK60&lt;100,INDEX(International!W$3:W$2000,_xlfn.XMATCH(100,International!W$3:W$2000,1,1)+$CA60)=""),NA(),INDEX(International!W$3:W$2000,_xlfn.XMATCH(100,International!W$3:W$2000,1,1)+$CA60)), NA())</f>
        <v>178</v>
      </c>
      <c r="DJ60" s="1">
        <f t="shared" si="115"/>
        <v>13.223104870909056</v>
      </c>
      <c r="DK60" s="1">
        <f>IF(OR(ISNA($A60),$AK60&lt;100),NA(),IF($CA60=0,0,FLOOR((DI60-_xlfn.XLOOKUP(_xlfn.AGGREGATE(5,6,$CA$3:$CA2011),$CA$3:$CA$2000,DI$3:DI$2000,1,1))/_xlfn.XLOOKUP($CA60,$CA$3:$CA$2000,$CA$3:$CA$2000,1,1), 1)))</f>
        <v>6</v>
      </c>
      <c r="DL60" s="1">
        <f t="shared" si="63"/>
        <v>4.0499809695217674</v>
      </c>
      <c r="DM60" s="1" cm="1">
        <f t="array" ref="DM60">IFERROR(IF(OR(ISNA($A60),$AK60&lt;100,INDEX(International!AA$3:AA$2000,_xlfn.XMATCH(100,International!AA$3:AA$2000,1,1)+$CA60)=""),NA(),INDEX(International!AA$3:AA$2000,_xlfn.XMATCH(100,International!AA$3:AA$2000,1,1)+$CA60)), NA())</f>
        <v>1543</v>
      </c>
      <c r="DN60" s="1">
        <f t="shared" si="116"/>
        <v>2.7864564943170826</v>
      </c>
      <c r="DO60" s="1">
        <f>IF(OR(ISNA($A60),$AK60&lt;100),NA(),IF($CA60=0,0,FLOOR((DM60-_xlfn.XLOOKUP(_xlfn.AGGREGATE(5,6,$CA$3:$CA2011),$CA$3:$CA$2000,DM$3:DM$2000,1,1))/_xlfn.XLOOKUP($CA60,$CA$3:$CA$2000,$CA$3:$CA$2000,1,1), 1)))</f>
        <v>129</v>
      </c>
      <c r="DP60" s="1">
        <f t="shared" si="64"/>
        <v>2.2898793143891516</v>
      </c>
      <c r="DQ60" s="1" cm="1">
        <f t="array" ref="DQ60">IFERROR(IF(OR(ISNA($A60),$AK60&lt;100,INDEX(International!AE$3:AE$2000,_xlfn.XMATCH(100,International!AE$3:AE$2000,1,1)+$CA60)=""),NA(),INDEX(International!AE$3:AE$2000,_xlfn.XMATCH(100,International!AE$3:AE$2000,1,1)+$CA60)), NA())</f>
        <v>2729</v>
      </c>
      <c r="DR60" s="1">
        <f t="shared" si="117"/>
        <v>2.3059344006134745</v>
      </c>
      <c r="DS60" s="1">
        <f>IF(OR(ISNA($A60),$AK60&lt;100),NA(),IF($CA60=0,0,FLOOR((DQ60-_xlfn.XLOOKUP(_xlfn.AGGREGATE(5,6,$CA$3:$CA2011),$CA$3:$CA$2000,DQ$3:DQ$2000,1,1))/_xlfn.XLOOKUP($CA60,$CA$3:$CA$2000,$CA$3:$CA$2000,1,1), 1)))</f>
        <v>237</v>
      </c>
      <c r="DT60" s="1">
        <f t="shared" si="65"/>
        <v>1.4062358030411406</v>
      </c>
      <c r="DU60" s="1">
        <f t="shared" si="118"/>
        <v>57</v>
      </c>
      <c r="DV60" s="1" t="e" cm="1">
        <f t="array" ref="DV60">IFERROR(IF(ISNA($A60),NA(),INDEX(B$3:B$2000,_xlfn.XMATCH(Configuration!$B$12,B$3:B$2000,1,1)+ROW()-ROW($A$3))-0), NA())</f>
        <v>#N/A</v>
      </c>
      <c r="DW60" s="1" cm="1">
        <f t="array" ref="DW60">IFERROR(IF(ISNA($A60),NA(),INDEX(F$3:F$2000,_xlfn.XMATCH(Configuration!$B$12,F$3:F$2000,1,1)+ROW()-ROW($A$3))-0), NA())</f>
        <v>3053</v>
      </c>
      <c r="DX60" s="1" t="e" cm="1">
        <f t="array" ref="DX60">IFERROR(IF(ISNA($A60),NA(),INDEX(J$3:J$2000,_xlfn.XMATCH(Configuration!$B$12,J$3:J$2000,1,1)+ROW()-ROW($A$3))-0), NA())</f>
        <v>#N/A</v>
      </c>
      <c r="DY60" s="1" cm="1">
        <f t="array" ref="DY60">IFERROR(IF(ISNA($A60),NA(),INDEX(N$3:N$2000,_xlfn.XMATCH(Configuration!$B$12,N$3:N$2000,1,1)+ROW()-ROW($A$3))-0), NA())</f>
        <v>1054</v>
      </c>
      <c r="DZ60" s="1" cm="1">
        <f t="array" ref="DZ60">IFERROR(IF(ISNA($A60),NA(),INDEX(R$3:R$2000,_xlfn.XMATCH(Configuration!$B$12,R$3:R$2000,1,1)+ROW()-ROW($A$3))-0), NA())</f>
        <v>439</v>
      </c>
      <c r="EA60" s="1" t="e" cm="1">
        <f t="array" ref="EA60">IFERROR(IF(ISNA($A60),NA(),INDEX(V$3:V$2000,_xlfn.XMATCH(Configuration!$B$12,V$3:V$2000,1,1)+ROW()-ROW($A$3))-0), NA())</f>
        <v>#N/A</v>
      </c>
      <c r="EB60" s="1" cm="1">
        <f t="array" ref="EB60">IFERROR(IF(ISNA($A60),NA(),INDEX(Z$3:Z$2000,_xlfn.XMATCH(Configuration!$B$12,Z$3:Z$2000,1,1)+ROW()-ROW($A$3))-0), NA())</f>
        <v>1523</v>
      </c>
      <c r="EC60" s="1" cm="1">
        <f t="array" ref="EC60">IFERROR(IF(ISNA($A60),NA(),INDEX(AD$3:AD$2000,_xlfn.XMATCH(Configuration!$B$12,AD$3:AD$2000,1,1)+ROW()-ROW($A$3))-0), NA())</f>
        <v>557</v>
      </c>
      <c r="ED60" s="1">
        <f t="shared" si="119"/>
        <v>57</v>
      </c>
      <c r="EE60" s="1" t="e">
        <f t="shared" ca="1" si="66"/>
        <v>#N/A</v>
      </c>
      <c r="EF60" s="1" t="e">
        <f t="shared" ca="1" si="67"/>
        <v>#N/A</v>
      </c>
      <c r="EG60" s="1" t="e">
        <f t="shared" ca="1" si="68"/>
        <v>#N/A</v>
      </c>
      <c r="EH60" s="1" t="e">
        <f t="shared" ca="1" si="69"/>
        <v>#N/A</v>
      </c>
      <c r="EI60" s="1">
        <f t="shared" ca="1" si="70"/>
        <v>270234</v>
      </c>
      <c r="EJ60" s="1">
        <f t="shared" ca="1" si="71"/>
        <v>72406</v>
      </c>
      <c r="EK60" s="1">
        <f t="shared" ca="1" si="72"/>
        <v>28264</v>
      </c>
      <c r="EL60" s="1" cm="1">
        <f t="array" aca="1" ref="EL60" ca="1">IFERROR(IF(ISNA($ED60),NA(),IF(FLOOR((2^(($ED60+LOOKUP(2, 1/(ISNA(EP$3:EP$2000)+ISBLANK(EP$3:EP$300)-1),EP$3:EP$2000)*LOG(100)/LOG(2))/LOOKUP(2, 1/(ISNA(EP$3:EP$2000)+ISBLANK(EP$3:EP$300)-1),EP$3:EP$2000))),2)&gt;_xlfn.AGGREGATE(4,6,$EN$3:$GC$2000)+2000,NA(),FLOOR((2^(($ED60+LOOKUP(2, 1/(ISNA(EP$3:EP$2000)+ISBLANK(EP$3:EP$300)-1),EP$3:EP$2000)*LOG(100)/LOG(2))/LOOKUP(2, 1/(ISNA(EP$3:EP$2000)+ISBLANK(EP$3:EP$300)-1),EP$3:EP$2000))),2))),NA())</f>
        <v>2178</v>
      </c>
      <c r="EM60" s="1" cm="1">
        <f t="array" ref="EM60">IF(ISNA($ED60),NA(),FLOOR(EN$3+(LOOKUP(2, 1/(ISNA(EN$3:EN$2000)+ISBLANK(EN$3:EN$300)-1),EN$3:EN$2000)-EN$3)/LOOKUP(2, 1/(ISNA(EN$3:EN$2000)+ISBLANK(EN$3:EN$300)-1),ED$3:ED$2000)*ED60, 1))</f>
        <v>5194</v>
      </c>
      <c r="EN60" s="1" cm="1">
        <f t="array" ref="EN60">IFERROR(IF(ISNA($A60),NA(),INDEX(AK$3:AK$2000,_xlfn.XMATCH(100,AK$3:AK$2000,1,1)+ROW()-ROW($A$3))-0), NA())</f>
        <v>6874</v>
      </c>
      <c r="EO60" s="1" cm="1">
        <f t="array" aca="1" ref="EO60" ca="1">IFERROR(IF(ISNA($A60),NA(),INDEX(BD$3:BD$2000,_xlfn.XMATCH(100,AK$3:AK$2000,1,1)+ROW()-ROW($A$3))-0), NA())</f>
        <v>18.428571428571427</v>
      </c>
      <c r="EP60" s="1">
        <f t="shared" si="73"/>
        <v>9.3395497319147207</v>
      </c>
      <c r="EQ60" s="1">
        <f t="shared" si="74"/>
        <v>118</v>
      </c>
      <c r="ER60" s="1">
        <f t="shared" si="75"/>
        <v>198.18212935010794</v>
      </c>
      <c r="ES60" s="1" cm="1">
        <f t="array" ref="ES60">IFERROR(IF(OR(ISNA($A60),INDEX(International!C$3:C$2000,_xlfn.XMATCH(100,International!C$3:C$2000,1,1)+ROW()-ROW($A$3))=""),NA(),INDEX(International!C$3:C$2000,_xlfn.XMATCH(100,International!C$3:C$2000,1,1)+ROW()-ROW($A$3))), NA())</f>
        <v>49517</v>
      </c>
      <c r="ET60" s="1" cm="1">
        <f t="array" aca="1" ref="ET60" ca="1">IFERROR(IF(ISNA($A60),NA(),INDEX(International!E$3:E$2000,_xlfn.XMATCH(100,International!C$3:C$2000,1,1)+ROW()-ROW($A$3))-0), NA())</f>
        <v>598.85714285714289</v>
      </c>
      <c r="EU60" s="1">
        <f t="shared" si="76"/>
        <v>6.3674486367331715</v>
      </c>
      <c r="EV60" s="1">
        <f t="shared" si="77"/>
        <v>866</v>
      </c>
      <c r="EW60" s="1">
        <f t="shared" si="78"/>
        <v>70.421041243514438</v>
      </c>
      <c r="EX60" s="1" cm="1">
        <f t="array" ref="EX60">IFERROR(IF(OR(ISNA($A60),INDEX(International!G$3:G$2000,_xlfn.XMATCH(100,International!G$3:G$2000,1,1)+ROW()-ROW($A$3))=""),NA(),INDEX(International!G$3:G$2000,_xlfn.XMATCH(100,International!G$3:G$2000,1,1)+ROW()-ROW($A$3))-0), NA())</f>
        <v>9938</v>
      </c>
      <c r="EY60" s="1" cm="1">
        <f t="array" aca="1" ref="EY60" ca="1">IFERROR(IF(ISNA($A60),NA(),INDEX(International!I$3:I$2000,_xlfn.XMATCH(100,International!G$3:G$2000,1,1)+ROW()-ROW($A$3))-0), NA())</f>
        <v>132.85714285714286</v>
      </c>
      <c r="EZ60" s="1">
        <f t="shared" si="79"/>
        <v>8.5909569964519417</v>
      </c>
      <c r="FA60" s="1">
        <f t="shared" si="80"/>
        <v>169</v>
      </c>
      <c r="FB60" s="1">
        <f t="shared" si="81"/>
        <v>58.528782345341895</v>
      </c>
      <c r="FC60" s="1" cm="1">
        <f t="array" ref="FC60">IFERROR(IF(OR(ISNA($A60),INDEX(International!K$3:K$2000,_xlfn.XMATCH(100,International!K$3:K$2000,1,1)+ROW()-ROW($A$3))=""),NA(),INDEX(International!K$3:K$2000,_xlfn.XMATCH(100,International!K$3:K$2000,1,1)+ROW()-ROW($A$3))), NA())</f>
        <v>160847</v>
      </c>
      <c r="FD60" s="1" cm="1">
        <f t="array" aca="1" ref="FD60" ca="1">IFERROR(IF(ISNA($A60),NA(),INDEX(International!M$3:M$2000,_xlfn.XMATCH(100,International!K$3:K$2000,1,1)+ROW()-ROW($A$3))-0), NA())</f>
        <v>1291.2857142857142</v>
      </c>
      <c r="FE60" s="1">
        <f t="shared" si="82"/>
        <v>5.3513723713145849</v>
      </c>
      <c r="FF60" s="1">
        <f t="shared" si="83"/>
        <v>2820</v>
      </c>
      <c r="FG60" s="1">
        <f t="shared" si="84"/>
        <v>200.53727099431794</v>
      </c>
      <c r="FH60" s="1" cm="1">
        <f t="array" ref="FH60">IFERROR(IF(OR(ISNA($A60),INDEX(International!O$3:O$2000,_xlfn.XMATCH(100,International!O$3:O$2000,1,1)+ROW()-ROW($A$3))=""),NA(),INDEX(International!O$3:O$2000,_xlfn.XMATCH(100,International!O$3:O$2000,1,1)+ROW()-ROW($A$3))-0), NA())</f>
        <v>181228</v>
      </c>
      <c r="FI60" s="1" cm="1">
        <f t="array" aca="1" ref="FI60" ca="1">IFERROR(IF(ISNA($A60),NA(),INDEX(International!Q$3:Q$2000,_xlfn.XMATCH(100,International!O$3:O$2000,1,1)+ROW()-ROW($A$3))-0), NA())</f>
        <v>3101.7142857142858</v>
      </c>
      <c r="FJ60" s="1">
        <f t="shared" si="85"/>
        <v>5.2662747923143041</v>
      </c>
      <c r="FK60" s="1">
        <f t="shared" si="86"/>
        <v>3176</v>
      </c>
      <c r="FL60" s="1">
        <f t="shared" si="87"/>
        <v>55.334297371021655</v>
      </c>
      <c r="FM60" s="1" cm="1">
        <f t="array" ref="FM60">IFERROR(IF(OR(ISNA($A60),INDEX(International!S$3:S$2000,_xlfn.XMATCH(100,International!S$3:S$2000,1,1)+ROW()-ROW($A$3))=""),NA(),INDEX(International!S$3:S$2000,_xlfn.XMATCH(100,International!S$3:S$2000,1,1)+ROW()-ROW($A$3))-0), NA())</f>
        <v>10635</v>
      </c>
      <c r="FN60" s="1" cm="1">
        <f t="array" aca="1" ref="FN60" ca="1">IFERROR(IF(ISNA($A60),NA(),INDEX(International!U$3:U$2000,_xlfn.XMATCH(100,International!S$3:S$2000,1,1)+ROW()-ROW($A$3))-0), NA())</f>
        <v>26.428571428571427</v>
      </c>
      <c r="FO60" s="1">
        <f t="shared" si="88"/>
        <v>8.4661727538088591</v>
      </c>
      <c r="FP60" s="1">
        <f t="shared" si="89"/>
        <v>184</v>
      </c>
      <c r="FQ60" s="1">
        <f t="shared" si="90"/>
        <v>334.72695521724688</v>
      </c>
      <c r="FR60" s="1" cm="1">
        <f t="array" ref="FR60">IFERROR(IF(OR(ISNA($A60),INDEX(International!W$3:W$2000,_xlfn.XMATCH(100,International!W$3:W$2000,1,1)+ROW()-ROW($A$3))=""),NA(),INDEX(International!W$3:W$2000,_xlfn.XMATCH(100,International!W$3:W$2000,1,1)+ROW()-ROW($A$3))-0), NA())</f>
        <v>13624</v>
      </c>
      <c r="FS60" s="1" cm="1">
        <f t="array" aca="1" ref="FS60" ca="1">IFERROR(IF(ISNA($A60),NA(),INDEX(International!Y$3:Y$2000,_xlfn.XMATCH(100,International!W$3:W$2000,1,1)+ROW()-ROW($A$3))-0), NA())</f>
        <v>1005.1428571428571</v>
      </c>
      <c r="FT60" s="1">
        <f t="shared" si="91"/>
        <v>8.0394848382139994</v>
      </c>
      <c r="FU60" s="1">
        <f t="shared" si="92"/>
        <v>237</v>
      </c>
      <c r="FV60" s="1">
        <f t="shared" si="93"/>
        <v>9.7926649385837123</v>
      </c>
      <c r="FW60" s="1" cm="1">
        <f t="array" ref="FW60">IFERROR(IF(OR(ISNA($A60),INDEX(International!AA$3:AA$2000,_xlfn.XMATCH(100,International!AA$3:AA$2000,1,1)+ROW()-ROW($A$3))=""),NA(),INDEX(International!AA$3:AA$2000,_xlfn.XMATCH(100,International!AA$3:AA$2000,1,1)+ROW()-ROW($A$3))-0), NA())</f>
        <v>177454</v>
      </c>
      <c r="FX60" s="1" cm="1">
        <f t="array" aca="1" ref="FX60" ca="1">IFERROR(IF(ISNA($A60),NA(),INDEX(International!AC$3:AC$2000,_xlfn.XMATCH(100,International!AA$3:AA$2000,1,1)+ROW()-ROW($A$3))-0), NA())</f>
        <v>4855.7142857142853</v>
      </c>
      <c r="FY60" s="1">
        <f t="shared" si="94"/>
        <v>5.2810885414292343</v>
      </c>
      <c r="FZ60" s="1">
        <f t="shared" si="95"/>
        <v>3111</v>
      </c>
      <c r="GA60" s="1">
        <f t="shared" si="96"/>
        <v>19.487162848304024</v>
      </c>
      <c r="GB60" s="1" cm="1">
        <f t="array" ref="GB60">IFERROR(IF(OR(ISNA($A60),INDEX(International!AE$3:AE$2000,_xlfn.XMATCH(100,International!AE$3:AE$2000,1,1)+ROW()-ROW($A$3))=""),NA(),INDEX(International!AE$3:AE$2000,_xlfn.XMATCH(100,International!AE$3:AE$2000,1,1)+ROW()-ROW($A$3))-0), NA())</f>
        <v>1039909</v>
      </c>
      <c r="GC60" s="1" cm="1">
        <f t="array" aca="1" ref="GC60" ca="1">IFERROR(IF(ISNA($A60),NA(),INDEX(International!AG$3:AG$2000,_xlfn.XMATCH(100,International!AE$3:AE$2000,1,1)+ROW()-ROW($A$3))-0), NA())</f>
        <v>28508.285714285714</v>
      </c>
      <c r="GD60" s="1">
        <f t="shared" si="97"/>
        <v>4.2715284220920093</v>
      </c>
      <c r="GE60" s="1">
        <f t="shared" si="98"/>
        <v>18241</v>
      </c>
      <c r="GF60" s="1">
        <f t="shared" si="99"/>
        <v>26.02909727409801</v>
      </c>
    </row>
    <row r="61" spans="1:188" x14ac:dyDescent="0.2">
      <c r="A61" s="4">
        <f>IF(OR(Daily!$A61="",Daily!$B61="*"),NA(),Daily!A61)</f>
        <v>43912</v>
      </c>
      <c r="B61" s="1">
        <f>IF(_xlfn.IFNA($A61,"")="","",Daily!C61+IF(ROW()&gt;ROW($A$3),B60,0))</f>
        <v>19</v>
      </c>
      <c r="C61" s="1">
        <f>IF(_xlfn.IFNA($A61,"")="","",Daily!D61+IF(ROW()&gt;ROW($A$3),C60,0))</f>
        <v>0</v>
      </c>
      <c r="D61" s="1">
        <f>IF(_xlfn.IFNA($A61,"")="","",Daily!E61+IF(ROW()&gt;ROW($A$3),D60,0))</f>
        <v>0</v>
      </c>
      <c r="E61" s="1">
        <f t="shared" si="22"/>
        <v>19</v>
      </c>
      <c r="F61" s="1">
        <f>IF(_xlfn.IFNA($A61,"")="","",Daily!F61+IF(ROW()&gt;ROW($A$3),F60,0))</f>
        <v>533</v>
      </c>
      <c r="G61" s="1">
        <f>IF(_xlfn.IFNA($A61,"")="","",Daily!G61+IF(ROW()&gt;ROW($A$3),G60,0))</f>
        <v>4</v>
      </c>
      <c r="H61" s="1">
        <f>IF(_xlfn.IFNA($A61,"")="","",Daily!H61+IF(ROW()&gt;ROW($A$3),H60,0))</f>
        <v>6</v>
      </c>
      <c r="I61" s="1">
        <f t="shared" si="23"/>
        <v>523</v>
      </c>
      <c r="J61" s="1">
        <f>IF(_xlfn.IFNA($A61,"")="","",Daily!I61+IF(ROW()&gt;ROW($A$3),J60,0))</f>
        <v>5</v>
      </c>
      <c r="K61" s="1">
        <f>IF(_xlfn.IFNA($A61,"")="","",Daily!J61+IF(ROW()&gt;ROW($A$3),K60,0))</f>
        <v>0</v>
      </c>
      <c r="L61" s="1">
        <f>IF(_xlfn.IFNA($A61,"")="","",Daily!K61+IF(ROW()&gt;ROW($A$3),L60,0))</f>
        <v>0</v>
      </c>
      <c r="M61" s="1">
        <f t="shared" si="24"/>
        <v>5</v>
      </c>
      <c r="N61" s="1">
        <f>IF(_xlfn.IFNA($A61,"")="","",Daily!L61+IF(ROW()&gt;ROW($A$3),N60,0))</f>
        <v>259</v>
      </c>
      <c r="O61" s="1">
        <f>IF(_xlfn.IFNA($A61,"")="","",Daily!M61+IF(ROW()&gt;ROW($A$3),O60,0))</f>
        <v>8</v>
      </c>
      <c r="P61" s="1">
        <f>IF(_xlfn.IFNA($A61,"")="","",Daily!N61+IF(ROW()&gt;ROW($A$3),P60,0))</f>
        <v>1</v>
      </c>
      <c r="Q61" s="1">
        <f t="shared" si="25"/>
        <v>250</v>
      </c>
      <c r="R61" s="1">
        <f>IF(_xlfn.IFNA($A61,"")="","",Daily!O61+IF(ROW()&gt;ROW($A$3),R60,0))</f>
        <v>100</v>
      </c>
      <c r="S61" s="1">
        <f>IF(_xlfn.IFNA($A61,"")="","",Daily!P61+IF(ROW()&gt;ROW($A$3),S60,0))</f>
        <v>9</v>
      </c>
      <c r="T61" s="1">
        <f>IF(_xlfn.IFNA($A61,"")="","",Daily!Q61+IF(ROW()&gt;ROW($A$3),T60,0))</f>
        <v>0</v>
      </c>
      <c r="U61" s="1">
        <f t="shared" si="26"/>
        <v>91</v>
      </c>
      <c r="V61" s="1">
        <f>IF(_xlfn.IFNA($A61,"")="","",Daily!R61+IF(ROW()&gt;ROW($A$3),V60,0))</f>
        <v>22</v>
      </c>
      <c r="W61" s="1">
        <f>IF(_xlfn.IFNA($A61,"")="","",Daily!S61+IF(ROW()&gt;ROW($A$3),W60,0))</f>
        <v>3</v>
      </c>
      <c r="X61" s="1">
        <f>IF(_xlfn.IFNA($A61,"")="","",Daily!T61+IF(ROW()&gt;ROW($A$3),X60,0))</f>
        <v>0</v>
      </c>
      <c r="Y61" s="1">
        <f t="shared" si="27"/>
        <v>19</v>
      </c>
      <c r="Z61" s="1">
        <f>IF(_xlfn.IFNA($A61,"")="","",Daily!U61+IF(ROW()&gt;ROW($A$3),Z60,0))</f>
        <v>296</v>
      </c>
      <c r="AA61" s="1">
        <f>IF(_xlfn.IFNA($A61,"")="","",Daily!V61+IF(ROW()&gt;ROW($A$3),AA60,0))</f>
        <v>70</v>
      </c>
      <c r="AB61" s="1">
        <f>IF(_xlfn.IFNA($A61,"")="","",Daily!W61+IF(ROW()&gt;ROW($A$3),AB60,0))</f>
        <v>0</v>
      </c>
      <c r="AC61" s="1">
        <f t="shared" si="28"/>
        <v>226</v>
      </c>
      <c r="AD61" s="1">
        <f>IF(_xlfn.IFNA($A61,"")="","",Daily!X61+IF(ROW()&gt;ROW($A$3),AD60,0))</f>
        <v>120</v>
      </c>
      <c r="AE61" s="1">
        <f>IF(_xlfn.IFNA($A61,"")="","",Daily!Y61+IF(ROW()&gt;ROW($A$3),AE60,0))</f>
        <v>0</v>
      </c>
      <c r="AF61" s="1">
        <f>IF(_xlfn.IFNA($A61,"")="","",Daily!Z61+IF(ROW()&gt;ROW($A$3),AF60,0))</f>
        <v>1</v>
      </c>
      <c r="AG61" s="1">
        <f t="shared" si="29"/>
        <v>119</v>
      </c>
      <c r="AH61" s="1">
        <f>IF(_xlfn.IFNA($A61,"")="","",Daily!C61+Daily!F61+Daily!I61+Daily!O61+Daily!L61+Daily!R61+Daily!X61+Daily!U61)</f>
        <v>282</v>
      </c>
      <c r="AI61" s="1">
        <f>IF(_xlfn.IFNA($A61,"")="","",Daily!D61+Daily!G61+Daily!J61+Daily!P61+Daily!M61+Daily!S61+Daily!Y61+Daily!V61+Daily!AA61)</f>
        <v>63</v>
      </c>
      <c r="AJ61" s="1">
        <f>IF(_xlfn.IFNA($A61,"")="","",Daily!E61+Daily!H61+Daily!K61+Daily!Q61+Daily!N61+Daily!T61+Daily!Z61+Daily!W61)</f>
        <v>0</v>
      </c>
      <c r="AK61" s="1">
        <f t="shared" si="30"/>
        <v>1354</v>
      </c>
      <c r="AL61" s="1">
        <f t="shared" si="31"/>
        <v>94</v>
      </c>
      <c r="AM61" s="1">
        <f t="shared" si="32"/>
        <v>8</v>
      </c>
      <c r="AN61" s="7">
        <f t="shared" si="33"/>
        <v>1.2702702702702702</v>
      </c>
      <c r="AO61" s="1">
        <f t="shared" si="34"/>
        <v>1252</v>
      </c>
      <c r="AP61" s="1">
        <f t="shared" si="35"/>
        <v>821</v>
      </c>
      <c r="AQ61" s="1">
        <f t="shared" si="36"/>
        <v>90</v>
      </c>
      <c r="AR61" s="1">
        <f t="shared" si="37"/>
        <v>2</v>
      </c>
      <c r="AS61" s="1">
        <f t="shared" si="38"/>
        <v>729</v>
      </c>
      <c r="AT61" s="10">
        <f t="shared" si="39"/>
        <v>7.8431372549019607E-2</v>
      </c>
      <c r="AU61" s="10">
        <f t="shared" si="40"/>
        <v>0.92156862745098034</v>
      </c>
      <c r="AV61" s="10">
        <f t="shared" si="41"/>
        <v>1.4032496307237814E-2</v>
      </c>
      <c r="AW61" s="10">
        <f t="shared" si="42"/>
        <v>0.39364844903988183</v>
      </c>
      <c r="AX61" s="10">
        <f t="shared" si="43"/>
        <v>3.692762186115214E-3</v>
      </c>
      <c r="AY61" s="10">
        <f t="shared" si="44"/>
        <v>0.1912850812407681</v>
      </c>
      <c r="AZ61" s="10">
        <f t="shared" si="45"/>
        <v>7.3855243722304287E-2</v>
      </c>
      <c r="BA61" s="10">
        <f t="shared" si="46"/>
        <v>1.6248153618906941E-2</v>
      </c>
      <c r="BB61" s="10">
        <f t="shared" si="47"/>
        <v>0.21861152141802068</v>
      </c>
      <c r="BC61" s="10">
        <f t="shared" si="48"/>
        <v>8.8626292466765136E-2</v>
      </c>
      <c r="BD61" s="8">
        <f t="shared" ca="1" si="49"/>
        <v>150.71428571428572</v>
      </c>
      <c r="BE61" s="9">
        <f t="shared" ca="1" si="50"/>
        <v>1055</v>
      </c>
      <c r="BF61" s="10">
        <f t="shared" si="51"/>
        <v>0.26305970149253732</v>
      </c>
      <c r="BG61" s="10">
        <f t="shared" si="52"/>
        <v>0.27027027027027029</v>
      </c>
      <c r="BH61" s="1">
        <f t="shared" si="53"/>
        <v>4</v>
      </c>
      <c r="BI61" s="1">
        <f t="shared" si="54"/>
        <v>4</v>
      </c>
      <c r="BJ61" s="8">
        <f>IF(_xlfn.IFNA($A61,"")="","",AK61/(Configuration!$B$1/1000000))</f>
        <v>53.382115808439423</v>
      </c>
      <c r="BK61" s="1">
        <f>IF(OR(_xlfn.IFNA($A61,"")="", ROW()&lt;=ROW($A$3),MAX(International!$C$3:$C$2000)&lt;$AK61),"",$A61-_xlfn.XLOOKUP($AK61,International!$C$3:$C$2000,International!$A$3:$A$2000,NA(),1,1))</f>
        <v>4</v>
      </c>
      <c r="BL61" s="1">
        <f>IF(OR(_xlfn.IFNA($A61,"")="", ROW()&lt;=ROW($A$3),MAX(International!$D$3:$D$2000)&lt;$BJ61),"",$A61-_xlfn.XLOOKUP($BJ61,International!$D$3:$D$2000,International!$A$3:$A$2000,NA(),1,1))</f>
        <v>8</v>
      </c>
      <c r="BM61" s="1">
        <f>IF(OR(_xlfn.IFNA($A61,"")="", ROW()&lt;=ROW($A$3),MAX(International!$G$3:$G$2000)&lt;$AK61),"",$A61-_xlfn.XLOOKUP($AK61,International!$G$3:$G$2000,International!$A$3:$A$2000,NA(),1,1))</f>
        <v>0</v>
      </c>
      <c r="BN61" s="1">
        <f>IF(OR(_xlfn.IFNA($A61,"")="", ROW()&lt;=ROW($A$3),MAX(International!$H$3:$H$2000)&lt;$BJ61),"",$A61-_xlfn.XLOOKUP($BJ61,International!$H$3:$H$2000,International!$A$3:$A$2000,NA(),1,1))</f>
        <v>11</v>
      </c>
      <c r="BO61" s="1">
        <f>IF(OR(_xlfn.IFNA($A61,"")="", ROW()&lt;=ROW($A$3),MAX(International!$K$3:$K$2000)&lt;$AK61),"",$A61-_xlfn.XLOOKUP($AK61,International!$K$3:$K$2000,International!$A$3:$A$2000,NA(),1,1))</f>
        <v>12</v>
      </c>
      <c r="BP61" s="1">
        <f>IF(OR(_xlfn.IFNA($A61,"")="", ROW()&lt;=ROW($A$3),MAX(International!$L$3:$L$2000)&lt;$BJ61),"",$A61-_xlfn.XLOOKUP($BJ61,International!$L$3:$L$2000,International!$A$3:$A$2000,NA(),1,1))</f>
        <v>9</v>
      </c>
      <c r="BQ61" s="1">
        <f>IF(OR(_xlfn.IFNA($A61,"")="", ROW()&lt;=ROW($A$3),MAX(International!$O$3:$O$2000)&lt;$AK61),"",$A61-_xlfn.XLOOKUP($AK61,International!$O$3:$O$2000,International!$A$3:$A$2000,NA(),1,1))</f>
        <v>21</v>
      </c>
      <c r="BR61" s="1">
        <f>IF(OR(_xlfn.IFNA($A61,"")="", ROW()&lt;=ROW($A$3),MAX(International!$P$3:$P$2000)&lt;$BJ61),"",$A61-_xlfn.XLOOKUP($BJ61,International!$P$3:$P$2000,International!$A$3:$A$2000,NA(),1,1))</f>
        <v>17</v>
      </c>
      <c r="BS61" s="1">
        <f>IF(OR(_xlfn.IFNA($A61,"")="", ROW()&lt;=ROW($A$3),MAX(International!$S$3:$S$2000)&lt;$AK61),"",$A61-_xlfn.XLOOKUP($AK61,International!$S$3:$S$2000,International!$A$3:$A$2000,NA(),1,1))</f>
        <v>24</v>
      </c>
      <c r="BT61" s="1">
        <f>IF(OR(_xlfn.IFNA($A61,"")="", ROW()&lt;=ROW($A$3),MAX(International!$T$3:$T$2000)&lt;$BJ61),"",$A61-_xlfn.XLOOKUP($BJ61,International!$T$3:$T$2000,International!$A$3:$A$2000,NA(),1,1))</f>
        <v>22</v>
      </c>
      <c r="BU61" s="1">
        <f>IF(OR(_xlfn.IFNA($A61,"")="", ROW()&lt;=ROW($A$3),MAX(International!$W$3:$W$2000)&lt;$AK61),"",$A61-_xlfn.XLOOKUP($AK61,International!$W$3:$W$2000,International!$A$3:$A$2000,NA(),1,1))</f>
        <v>-15</v>
      </c>
      <c r="BV61" s="1">
        <f>IF(OR(_xlfn.IFNA($A61,"")="", ROW()&lt;=ROW($A$3),MAX(International!$X$3:$X$2000)&lt;$BJ61),"",$A61-_xlfn.XLOOKUP($BJ61,International!$X$3:$X$2000,International!$A$3:$A$2000,NA(),1,1))</f>
        <v>4</v>
      </c>
      <c r="BW61" s="1">
        <f>IF(OR(_xlfn.IFNA($A61,"")="", ROW()&lt;=ROW($A$3),MAX(International!$AA$3:$AA$2000)&lt;$AK61),"",$A61-_xlfn.XLOOKUP($AK61,International!$AA$3:$AA$2000,International!$A$3:$A$2000,NA(),1,1))</f>
        <v>6</v>
      </c>
      <c r="BX61" s="1">
        <f>IF(OR(_xlfn.IFNA($A61,"")="", ROW()&lt;=ROW($A$3),MAX(International!$AB$3:$AB$2000)&lt;$BJ61),"",$A61-_xlfn.XLOOKUP($BJ61,International!$AB$3:$AB$2000,International!$A$3:$A$2000,NA(),1,1))</f>
        <v>2</v>
      </c>
      <c r="BY61" s="1">
        <f>IF(OR(_xlfn.IFNA($A61,"")="", ROW()&lt;=ROW($A$3),MAX(International!$AE$3:$AE$2000)&lt;$AK61),"",$A61-_xlfn.XLOOKUP($AK61,International!$AE$3:$AE$2000,International!$A$3:$A$2000,NA(),1,1))</f>
        <v>10</v>
      </c>
      <c r="BZ61" s="1">
        <f>IF(OR(_xlfn.IFNA($A61,"")="", ROW()&lt;=ROW($A$3),MAX(International!$AF$3:$AF$2000)&lt;$BJ61),"",$A61-_xlfn.XLOOKUP($BJ61,International!$AF$3:$AF$2000,International!$A$3:$A$2000,NA(),1,1))</f>
        <v>2</v>
      </c>
      <c r="CA61" s="1">
        <f t="shared" si="120"/>
        <v>12</v>
      </c>
      <c r="CB61" s="1">
        <f t="shared" si="100"/>
        <v>409600</v>
      </c>
      <c r="CC61" s="1">
        <f t="shared" si="101"/>
        <v>6400</v>
      </c>
      <c r="CD61" s="1">
        <f t="shared" si="102"/>
        <v>1600</v>
      </c>
      <c r="CE61" s="1">
        <f t="shared" si="103"/>
        <v>800</v>
      </c>
      <c r="CF61" s="1">
        <f t="shared" si="104"/>
        <v>526</v>
      </c>
      <c r="CG61" s="1">
        <f t="shared" si="105"/>
        <v>400</v>
      </c>
      <c r="CH61" s="1">
        <f t="shared" si="106"/>
        <v>328</v>
      </c>
      <c r="CI61" s="1">
        <f t="shared" si="107"/>
        <v>190</v>
      </c>
      <c r="CJ61" s="1">
        <f t="shared" si="108"/>
        <v>1182</v>
      </c>
      <c r="CK61" s="1">
        <f t="shared" si="56"/>
        <v>1354</v>
      </c>
      <c r="CL61" s="1">
        <f t="shared" si="109"/>
        <v>3.1922060511837702</v>
      </c>
      <c r="CM61" s="1">
        <f>IF(OR(ISNA($A61),$AK61&lt;100),NA(),IF($CA61=0,0,FLOOR((CK61-_xlfn.XLOOKUP(_xlfn.AGGREGATE(5,6,$CA$3:$CA2012),$CA$3:$CA$2000,CK$3:CK$2000,1,1))/_xlfn.XLOOKUP($CA61,$CA$3:$CA$2000,$CA$3:$CA$2000,1,1), 1)))</f>
        <v>103</v>
      </c>
      <c r="CN61" s="1">
        <f t="shared" si="57"/>
        <v>2.9680386774263936</v>
      </c>
      <c r="CO61" s="1" cm="1">
        <f t="array" ref="CO61">IFERROR(IF(OR(ISNA($A61),$AK61&lt;100,INDEX(International!C$3:C$2000,_xlfn.XMATCH(100,International!C$3:C$2000,1,1)+$CA61)=""),NA(),INDEX(International!C$3:C$2000,_xlfn.XMATCH(100,International!C$3:C$2000,1,1)+$CA61)), NA())</f>
        <v>1486</v>
      </c>
      <c r="CP61" s="1">
        <f t="shared" si="110"/>
        <v>3.0821689199180926</v>
      </c>
      <c r="CQ61" s="1">
        <f>IF(OR(ISNA($A61),$AK61&lt;100),NA(),IF($CA61=0,0,FLOOR((CO61-_xlfn.XLOOKUP(_xlfn.AGGREGATE(5,6,$CA$3:$CA2012),$CA$3:$CA$2000,CO$3:CO$2000,1,1))/_xlfn.XLOOKUP($CA61,$CA$3:$CA$2000,$CA$3:$CA$2000,1,1), 1)))</f>
        <v>114</v>
      </c>
      <c r="CR61" s="1">
        <f t="shared" si="58"/>
        <v>2.0404228646082969</v>
      </c>
      <c r="CS61" s="1" cm="1">
        <f t="array" ref="CS61">IFERROR(IF(OR(ISNA($A61),$AK61&lt;100,INDEX(International!G$3:G$2000,_xlfn.XMATCH(100,International!G$3:G$2000,1,1)+$CA61)=""),NA(),INDEX(International!G$3:G$2000,_xlfn.XMATCH(100,International!G$3:G$2000,1,1)+$CA61)), NA())</f>
        <v>1395</v>
      </c>
      <c r="CT61" s="1">
        <f t="shared" si="111"/>
        <v>3.1560731702245848</v>
      </c>
      <c r="CU61" s="1">
        <f>IF(OR(ISNA($A61),$AK61&lt;100),NA(),IF($CA61=0,0,FLOOR((CS61-_xlfn.XLOOKUP(_xlfn.AGGREGATE(5,6,$CA$3:$CA2012),$CA$3:$CA$2000,CS$3:CS$2000,1,1))/_xlfn.XLOOKUP($CA61,$CA$3:$CA$2000,$CA$3:$CA$2000,1,1), 1)))</f>
        <v>94</v>
      </c>
      <c r="CV61" s="1">
        <f t="shared" si="59"/>
        <v>6.5540352270536673</v>
      </c>
      <c r="CW61" s="1" cm="1">
        <f t="array" ref="CW61">IFERROR(IF(OR(ISNA($A61),$AK61&lt;100,INDEX(International!K$3:K$2000,_xlfn.XMATCH(100,International!K$3:K$2000,1,1)+$CA61)=""),NA(),INDEX(International!K$3:K$2000,_xlfn.XMATCH(100,International!K$3:K$2000,1,1)+$CA61)), NA())</f>
        <v>2281</v>
      </c>
      <c r="CX61" s="1">
        <f t="shared" si="112"/>
        <v>2.6598134849038915</v>
      </c>
      <c r="CY61" s="1">
        <f>IF(OR(ISNA($A61),$AK61&lt;100),NA(),IF($CA61=0,0,FLOOR((CW61-_xlfn.XLOOKUP(_xlfn.AGGREGATE(5,6,$CA$3:$CA2012),$CA$3:$CA$2000,CW$3:CW$2000,1,1))/_xlfn.XLOOKUP($CA61,$CA$3:$CA$2000,$CA$3:$CA$2000,1,1), 1)))</f>
        <v>181</v>
      </c>
      <c r="CZ61" s="1">
        <f t="shared" si="60"/>
        <v>2.8204700467754584</v>
      </c>
      <c r="DA61" s="1" cm="1">
        <f t="array" ref="DA61">IFERROR(IF(OR(ISNA($A61),$AK61&lt;100,INDEX(International!O$3:O$2000,_xlfn.XMATCH(100,International!O$3:O$2000,1,1)+$CA61)=""),NA(),INDEX(International!O$3:O$2000,_xlfn.XMATCH(100,International!O$3:O$2000,1,1)+$CA61)), NA())</f>
        <v>4636</v>
      </c>
      <c r="DB61" s="1">
        <f t="shared" si="113"/>
        <v>2.1680966288958312</v>
      </c>
      <c r="DC61" s="1">
        <f>IF(OR(ISNA($A61),$AK61&lt;100),NA(),IF($CA61=0,0,FLOOR((DA61-_xlfn.XLOOKUP(_xlfn.AGGREGATE(5,6,$CA$3:$CA2012),$CA$3:$CA$2000,DA$3:DA$2000,1,1))/_xlfn.XLOOKUP($CA61,$CA$3:$CA$2000,$CA$3:$CA$2000,1,1), 1)))</f>
        <v>373</v>
      </c>
      <c r="DD61" s="1">
        <f t="shared" si="61"/>
        <v>3.7731944447154739</v>
      </c>
      <c r="DE61" s="1" cm="1">
        <f t="array" ref="DE61">IFERROR(IF(OR(ISNA($A61),$AK61&lt;100,INDEX(International!S$3:S$2000,_xlfn.XMATCH(100,International!S$3:S$2000,1,1)+$CA61)=""),NA(),INDEX(International!S$3:S$2000,_xlfn.XMATCH(100,International!S$3:S$2000,1,1)+$CA61)), NA())</f>
        <v>5186</v>
      </c>
      <c r="DF61" s="1">
        <f t="shared" si="114"/>
        <v>2.1065380565020115</v>
      </c>
      <c r="DG61" s="1">
        <f>IF(OR(ISNA($A61),$AK61&lt;100),NA(),IF($CA61=0,0,FLOOR((DE61-_xlfn.XLOOKUP(_xlfn.AGGREGATE(5,6,$CA$3:$CA2012),$CA$3:$CA$2000,DE$3:DE$2000,1,1))/_xlfn.XLOOKUP($CA61,$CA$3:$CA$2000,$CA$3:$CA$2000,1,1), 1)))</f>
        <v>423</v>
      </c>
      <c r="DH61" s="1">
        <f t="shared" si="62"/>
        <v>2.1135940506191506</v>
      </c>
      <c r="DI61" s="1" cm="1">
        <f t="array" ref="DI61">IFERROR(IF(OR(ISNA($A61),$AK61&lt;100,INDEX(International!W$3:W$2000,_xlfn.XMATCH(100,International!W$3:W$2000,1,1)+$CA61)=""),NA(),INDEX(International!W$3:W$2000,_xlfn.XMATCH(100,International!W$3:W$2000,1,1)+$CA61)), NA())</f>
        <v>178</v>
      </c>
      <c r="DJ61" s="1">
        <f t="shared" si="115"/>
        <v>14.425205313718969</v>
      </c>
      <c r="DK61" s="1">
        <f>IF(OR(ISNA($A61),$AK61&lt;100),NA(),IF($CA61=0,0,FLOOR((DI61-_xlfn.XLOOKUP(_xlfn.AGGREGATE(5,6,$CA$3:$CA2012),$CA$3:$CA$2000,DI$3:DI$2000,1,1))/_xlfn.XLOOKUP($CA61,$CA$3:$CA$2000,$CA$3:$CA$2000,1,1), 1)))</f>
        <v>6</v>
      </c>
      <c r="DL61" s="1">
        <f t="shared" si="63"/>
        <v>6.5017250083321763</v>
      </c>
      <c r="DM61" s="1" cm="1">
        <f t="array" ref="DM61">IFERROR(IF(OR(ISNA($A61),$AK61&lt;100,INDEX(International!AA$3:AA$2000,_xlfn.XMATCH(100,International!AA$3:AA$2000,1,1)+$CA61)=""),NA(),INDEX(International!AA$3:AA$2000,_xlfn.XMATCH(100,International!AA$3:AA$2000,1,1)+$CA61)), NA())</f>
        <v>1950</v>
      </c>
      <c r="DN61" s="1">
        <f t="shared" si="116"/>
        <v>2.800203898523657</v>
      </c>
      <c r="DO61" s="1">
        <f>IF(OR(ISNA($A61),$AK61&lt;100),NA(),IF($CA61=0,0,FLOOR((DM61-_xlfn.XLOOKUP(_xlfn.AGGREGATE(5,6,$CA$3:$CA2012),$CA$3:$CA$2000,DM$3:DM$2000,1,1))/_xlfn.XLOOKUP($CA61,$CA$3:$CA$2000,$CA$3:$CA$2000,1,1), 1)))</f>
        <v>152</v>
      </c>
      <c r="DP61" s="1">
        <f t="shared" si="64"/>
        <v>1.2912551174519715</v>
      </c>
      <c r="DQ61" s="1" cm="1">
        <f t="array" ref="DQ61">IFERROR(IF(OR(ISNA($A61),$AK61&lt;100,INDEX(International!AE$3:AE$2000,_xlfn.XMATCH(100,International!AE$3:AE$2000,1,1)+$CA61)=""),NA(),INDEX(International!AE$3:AE$2000,_xlfn.XMATCH(100,International!AE$3:AE$2000,1,1)+$CA61)), NA())</f>
        <v>3536</v>
      </c>
      <c r="DR61" s="1">
        <f t="shared" si="117"/>
        <v>2.3327939014854069</v>
      </c>
      <c r="DS61" s="1">
        <f>IF(OR(ISNA($A61),$AK61&lt;100),NA(),IF($CA61=0,0,FLOOR((DQ61-_xlfn.XLOOKUP(_xlfn.AGGREGATE(5,6,$CA$3:$CA2012),$CA$3:$CA$2000,DQ$3:DQ$2000,1,1))/_xlfn.XLOOKUP($CA61,$CA$3:$CA$2000,$CA$3:$CA$2000,1,1), 1)))</f>
        <v>284</v>
      </c>
      <c r="DT61" s="1">
        <f t="shared" si="65"/>
        <v>1.4344557612912943</v>
      </c>
      <c r="DU61" s="1">
        <f t="shared" si="118"/>
        <v>58</v>
      </c>
      <c r="DV61" s="1" t="e" cm="1">
        <f t="array" ref="DV61">IFERROR(IF(ISNA($A61),NA(),INDEX(B$3:B$2000,_xlfn.XMATCH(Configuration!$B$12,B$3:B$2000,1,1)+ROW()-ROW($A$3))-0), NA())</f>
        <v>#N/A</v>
      </c>
      <c r="DW61" s="1" cm="1">
        <f t="array" ref="DW61">IFERROR(IF(ISNA($A61),NA(),INDEX(F$3:F$2000,_xlfn.XMATCH(Configuration!$B$12,F$3:F$2000,1,1)+ROW()-ROW($A$3))-0), NA())</f>
        <v>3053</v>
      </c>
      <c r="DX61" s="1" t="e" cm="1">
        <f t="array" ref="DX61">IFERROR(IF(ISNA($A61),NA(),INDEX(J$3:J$2000,_xlfn.XMATCH(Configuration!$B$12,J$3:J$2000,1,1)+ROW()-ROW($A$3))-0), NA())</f>
        <v>#N/A</v>
      </c>
      <c r="DY61" s="1" cm="1">
        <f t="array" ref="DY61">IFERROR(IF(ISNA($A61),NA(),INDEX(N$3:N$2000,_xlfn.XMATCH(Configuration!$B$12,N$3:N$2000,1,1)+ROW()-ROW($A$3))-0), NA())</f>
        <v>1055</v>
      </c>
      <c r="DZ61" s="1" cm="1">
        <f t="array" ref="DZ61">IFERROR(IF(ISNA($A61),NA(),INDEX(R$3:R$2000,_xlfn.XMATCH(Configuration!$B$12,R$3:R$2000,1,1)+ROW()-ROW($A$3))-0), NA())</f>
        <v>439</v>
      </c>
      <c r="EA61" s="1" t="e" cm="1">
        <f t="array" ref="EA61">IFERROR(IF(ISNA($A61),NA(),INDEX(V$3:V$2000,_xlfn.XMATCH(Configuration!$B$12,V$3:V$2000,1,1)+ROW()-ROW($A$3))-0), NA())</f>
        <v>#N/A</v>
      </c>
      <c r="EB61" s="1" cm="1">
        <f t="array" ref="EB61">IFERROR(IF(ISNA($A61),NA(),INDEX(Z$3:Z$2000,_xlfn.XMATCH(Configuration!$B$12,Z$3:Z$2000,1,1)+ROW()-ROW($A$3))-0), NA())</f>
        <v>1543</v>
      </c>
      <c r="EC61" s="1" cm="1">
        <f t="array" ref="EC61">IFERROR(IF(ISNA($A61),NA(),INDEX(AD$3:AD$2000,_xlfn.XMATCH(Configuration!$B$12,AD$3:AD$2000,1,1)+ROW()-ROW($A$3))-0), NA())</f>
        <v>557</v>
      </c>
      <c r="ED61" s="1">
        <f t="shared" si="119"/>
        <v>58</v>
      </c>
      <c r="EE61" s="1" t="e">
        <f t="shared" ca="1" si="66"/>
        <v>#N/A</v>
      </c>
      <c r="EF61" s="1" t="e">
        <f t="shared" ca="1" si="67"/>
        <v>#N/A</v>
      </c>
      <c r="EG61" s="1" t="e">
        <f t="shared" ca="1" si="68"/>
        <v>#N/A</v>
      </c>
      <c r="EH61" s="1" t="e">
        <f t="shared" ca="1" si="69"/>
        <v>#N/A</v>
      </c>
      <c r="EI61" s="1">
        <f t="shared" ca="1" si="70"/>
        <v>310418</v>
      </c>
      <c r="EJ61" s="1">
        <f t="shared" ca="1" si="71"/>
        <v>81274</v>
      </c>
      <c r="EK61" s="1">
        <f t="shared" ca="1" si="72"/>
        <v>31206</v>
      </c>
      <c r="EL61" s="1" cm="1">
        <f t="array" aca="1" ref="EL61" ca="1">IFERROR(IF(ISNA($ED61),NA(),IF(FLOOR((2^(($ED61+LOOKUP(2, 1/(ISNA(EP$3:EP$2000)+ISBLANK(EP$3:EP$300)-1),EP$3:EP$2000)*LOG(100)/LOG(2))/LOOKUP(2, 1/(ISNA(EP$3:EP$2000)+ISBLANK(EP$3:EP$300)-1),EP$3:EP$2000))),2)&gt;_xlfn.AGGREGATE(4,6,$EN$3:$GC$2000)+2000,NA(),FLOOR((2^(($ED61+LOOKUP(2, 1/(ISNA(EP$3:EP$2000)+ISBLANK(EP$3:EP$300)-1),EP$3:EP$2000)*LOG(100)/LOG(2))/LOOKUP(2, 1/(ISNA(EP$3:EP$2000)+ISBLANK(EP$3:EP$300)-1),EP$3:EP$2000))),2))),NA())</f>
        <v>2298</v>
      </c>
      <c r="EM61" s="1" cm="1">
        <f t="array" ref="EM61">IF(ISNA($ED61),NA(),FLOOR(EN$3+(LOOKUP(2, 1/(ISNA(EN$3:EN$2000)+ISBLANK(EN$3:EN$300)-1),EN$3:EN$2000)-EN$3)/LOOKUP(2, 1/(ISNA(EN$3:EN$2000)+ISBLANK(EN$3:EN$300)-1),ED$3:ED$2000)*ED61, 1))</f>
        <v>5283</v>
      </c>
      <c r="EN61" s="1" cm="1">
        <f t="array" ref="EN61">IFERROR(IF(ISNA($A61),NA(),INDEX(AK$3:AK$2000,_xlfn.XMATCH(100,AK$3:AK$2000,1,1)+ROW()-ROW($A$3))-0), NA())</f>
        <v>6894</v>
      </c>
      <c r="EO61" s="1" cm="1">
        <f t="array" aca="1" ref="EO61" ca="1">IFERROR(IF(ISNA($A61),NA(),INDEX(BD$3:BD$2000,_xlfn.XMATCH(100,AK$3:AK$2000,1,1)+ROW()-ROW($A$3))-0), NA())</f>
        <v>19.857142857142858</v>
      </c>
      <c r="EP61" s="1">
        <f t="shared" si="73"/>
        <v>9.4968792535745727</v>
      </c>
      <c r="EQ61" s="1">
        <f t="shared" si="74"/>
        <v>116</v>
      </c>
      <c r="ER61" s="1">
        <f t="shared" si="75"/>
        <v>238.58109173264123</v>
      </c>
      <c r="ES61" s="1" cm="1">
        <f t="array" ref="ES61">IFERROR(IF(OR(ISNA($A61),INDEX(International!C$3:C$2000,_xlfn.XMATCH(100,International!C$3:C$2000,1,1)+ROW()-ROW($A$3))=""),NA(),INDEX(International!C$3:C$2000,_xlfn.XMATCH(100,International!C$3:C$2000,1,1)+ROW()-ROW($A$3))), NA())</f>
        <v>49906</v>
      </c>
      <c r="ET61" s="1" cm="1">
        <f t="array" aca="1" ref="ET61" ca="1">IFERROR(IF(ISNA($A61),NA(),INDEX(International!E$3:E$2000,_xlfn.XMATCH(100,International!C$3:C$2000,1,1)+ROW()-ROW($A$3))-0), NA())</f>
        <v>538.85714285714289</v>
      </c>
      <c r="EU61" s="1">
        <f t="shared" si="76"/>
        <v>6.4709974886212027</v>
      </c>
      <c r="EV61" s="1">
        <f t="shared" si="77"/>
        <v>858</v>
      </c>
      <c r="EW61" s="1">
        <f t="shared" si="78"/>
        <v>88.578946627993162</v>
      </c>
      <c r="EX61" s="1" cm="1">
        <f t="array" ref="EX61">IFERROR(IF(OR(ISNA($A61),INDEX(International!G$3:G$2000,_xlfn.XMATCH(100,International!G$3:G$2000,1,1)+ROW()-ROW($A$3))=""),NA(),INDEX(International!G$3:G$2000,_xlfn.XMATCH(100,International!G$3:G$2000,1,1)+ROW()-ROW($A$3))-0), NA())</f>
        <v>10083</v>
      </c>
      <c r="EY61" s="1" cm="1">
        <f t="array" aca="1" ref="EY61" ca="1">IFERROR(IF(ISNA($A61),NA(),INDEX(International!I$3:I$2000,_xlfn.XMATCH(100,International!G$3:G$2000,1,1)+ROW()-ROW($A$3))-0), NA())</f>
        <v>132.14285714285714</v>
      </c>
      <c r="EZ61" s="1">
        <f t="shared" si="79"/>
        <v>8.7142288478571075</v>
      </c>
      <c r="FA61" s="1">
        <f t="shared" si="80"/>
        <v>169</v>
      </c>
      <c r="FB61" s="1">
        <f t="shared" si="81"/>
        <v>47.852610562205605</v>
      </c>
      <c r="FC61" s="1" cm="1">
        <f t="array" ref="FC61">IFERROR(IF(OR(ISNA($A61),INDEX(International!K$3:K$2000,_xlfn.XMATCH(100,International!K$3:K$2000,1,1)+ROW()-ROW($A$3))=""),NA(),INDEX(International!K$3:K$2000,_xlfn.XMATCH(100,International!K$3:K$2000,1,1)+ROW()-ROW($A$3))), NA())</f>
        <v>164589</v>
      </c>
      <c r="FD61" s="1" cm="1">
        <f t="array" aca="1" ref="FD61" ca="1">IFERROR(IF(ISNA($A61),NA(),INDEX(International!M$3:M$2000,_xlfn.XMATCH(100,International!K$3:K$2000,1,1)+ROW()-ROW($A$3))-0), NA())</f>
        <v>1485.8571428571429</v>
      </c>
      <c r="FE61" s="1">
        <f t="shared" si="82"/>
        <v>5.4283470246571612</v>
      </c>
      <c r="FF61" s="1">
        <f t="shared" si="83"/>
        <v>2836</v>
      </c>
      <c r="FG61" s="1">
        <f t="shared" si="84"/>
        <v>30.139645127407295</v>
      </c>
      <c r="FH61" s="1" cm="1">
        <f t="array" ref="FH61">IFERROR(IF(OR(ISNA($A61),INDEX(International!O$3:O$2000,_xlfn.XMATCH(100,International!O$3:O$2000,1,1)+ROW()-ROW($A$3))=""),NA(),INDEX(International!O$3:O$2000,_xlfn.XMATCH(100,International!O$3:O$2000,1,1)+ROW()-ROW($A$3))-0), NA())</f>
        <v>183957</v>
      </c>
      <c r="FI61" s="1" cm="1">
        <f t="array" aca="1" ref="FI61" ca="1">IFERROR(IF(ISNA($A61),NA(),INDEX(International!Q$3:Q$2000,_xlfn.XMATCH(100,International!O$3:O$2000,1,1)+ROW()-ROW($A$3))-0), NA())</f>
        <v>3067</v>
      </c>
      <c r="FJ61" s="1">
        <f t="shared" si="85"/>
        <v>5.3480112958116246</v>
      </c>
      <c r="FK61" s="1">
        <f t="shared" si="86"/>
        <v>3169</v>
      </c>
      <c r="FL61" s="1">
        <f t="shared" si="87"/>
        <v>46.376372506019166</v>
      </c>
      <c r="FM61" s="1" cm="1">
        <f t="array" ref="FM61">IFERROR(IF(OR(ISNA($A61),INDEX(International!S$3:S$2000,_xlfn.XMATCH(100,International!S$3:S$2000,1,1)+ROW()-ROW($A$3))=""),NA(),INDEX(International!S$3:S$2000,_xlfn.XMATCH(100,International!S$3:S$2000,1,1)+ROW()-ROW($A$3))-0), NA())</f>
        <v>10653</v>
      </c>
      <c r="FN61" s="1" cm="1">
        <f t="array" aca="1" ref="FN61" ca="1">IFERROR(IF(ISNA($A61),NA(),INDEX(International!U$3:U$2000,_xlfn.XMATCH(100,International!S$3:S$2000,1,1)+ROW()-ROW($A$3))-0), NA())</f>
        <v>24.714285714285715</v>
      </c>
      <c r="FO61" s="1">
        <f t="shared" si="88"/>
        <v>8.6115815049347777</v>
      </c>
      <c r="FP61" s="1">
        <f t="shared" si="89"/>
        <v>181</v>
      </c>
      <c r="FQ61" s="1">
        <f t="shared" si="90"/>
        <v>409.8809350897119</v>
      </c>
      <c r="FR61" s="1" cm="1">
        <f t="array" ref="FR61">IFERROR(IF(OR(ISNA($A61),INDEX(International!W$3:W$2000,_xlfn.XMATCH(100,International!W$3:W$2000,1,1)+ROW()-ROW($A$3))=""),NA(),INDEX(International!W$3:W$2000,_xlfn.XMATCH(100,International!W$3:W$2000,1,1)+ROW()-ROW($A$3))-0), NA())</f>
        <v>14423</v>
      </c>
      <c r="FS61" s="1" cm="1">
        <f t="array" aca="1" ref="FS61" ca="1">IFERROR(IF(ISNA($A61),NA(),INDEX(International!Y$3:Y$2000,_xlfn.XMATCH(100,International!W$3:W$2000,1,1)+ROW()-ROW($A$3))-0), NA())</f>
        <v>915.57142857142856</v>
      </c>
      <c r="FT61" s="1">
        <f t="shared" si="91"/>
        <v>8.0867485395458178</v>
      </c>
      <c r="FU61" s="1">
        <f t="shared" si="92"/>
        <v>246</v>
      </c>
      <c r="FV61" s="1">
        <f t="shared" si="93"/>
        <v>12.162352149860251</v>
      </c>
      <c r="FW61" s="1" cm="1">
        <f t="array" ref="FW61">IFERROR(IF(OR(ISNA($A61),INDEX(International!AA$3:AA$2000,_xlfn.XMATCH(100,International!AA$3:AA$2000,1,1)+ROW()-ROW($A$3))=""),NA(),INDEX(International!AA$3:AA$2000,_xlfn.XMATCH(100,International!AA$3:AA$2000,1,1)+ROW()-ROW($A$3))-0), NA())</f>
        <v>182260</v>
      </c>
      <c r="FX61" s="1" cm="1">
        <f t="array" aca="1" ref="FX61" ca="1">IFERROR(IF(ISNA($A61),NA(),INDEX(International!AC$3:AC$2000,_xlfn.XMATCH(100,International!AA$3:AA$2000,1,1)+ROW()-ROW($A$3))-0), NA())</f>
        <v>4840.4285714285716</v>
      </c>
      <c r="FY61" s="1">
        <f t="shared" si="94"/>
        <v>5.3546128072415966</v>
      </c>
      <c r="FZ61" s="1">
        <f t="shared" si="95"/>
        <v>3140</v>
      </c>
      <c r="GA61" s="1">
        <f t="shared" si="96"/>
        <v>25.93840077866648</v>
      </c>
      <c r="GB61" s="1" cm="1">
        <f t="array" ref="GB61">IFERROR(IF(OR(ISNA($A61),INDEX(International!AE$3:AE$2000,_xlfn.XMATCH(100,International!AE$3:AE$2000,1,1)+ROW()-ROW($A$3))=""),NA(),INDEX(International!AE$3:AE$2000,_xlfn.XMATCH(100,International!AE$3:AE$2000,1,1)+ROW()-ROW($A$3))-0), NA())</f>
        <v>1069424</v>
      </c>
      <c r="GC61" s="1" cm="1">
        <f t="array" aca="1" ref="GC61" ca="1">IFERROR(IF(ISNA($A61),NA(),INDEX(International!AG$3:AG$2000,_xlfn.XMATCH(100,International!AE$3:AE$2000,1,1)+ROW()-ROW($A$3))-0), NA())</f>
        <v>28607.714285714286</v>
      </c>
      <c r="GD61" s="1">
        <f t="shared" si="97"/>
        <v>4.3333556873925092</v>
      </c>
      <c r="GE61" s="1">
        <f t="shared" si="98"/>
        <v>18436</v>
      </c>
      <c r="GF61" s="1">
        <f t="shared" si="99"/>
        <v>24.766776142336447</v>
      </c>
    </row>
    <row r="62" spans="1:188" x14ac:dyDescent="0.2">
      <c r="A62" s="4">
        <f>IF(OR(Daily!$A62="",Daily!$B62="*"),NA(),Daily!A62)</f>
        <v>43913</v>
      </c>
      <c r="B62" s="1">
        <f>IF(_xlfn.IFNA($A62,"")="","",Daily!C62+IF(ROW()&gt;ROW($A$3),B61,0))</f>
        <v>32</v>
      </c>
      <c r="C62" s="1">
        <f>IF(_xlfn.IFNA($A62,"")="","",Daily!D62+IF(ROW()&gt;ROW($A$3),C61,0))</f>
        <v>0</v>
      </c>
      <c r="D62" s="1">
        <f>IF(_xlfn.IFNA($A62,"")="","",Daily!E62+IF(ROW()&gt;ROW($A$3),D61,0))</f>
        <v>0</v>
      </c>
      <c r="E62" s="1">
        <f t="shared" si="22"/>
        <v>32</v>
      </c>
      <c r="F62" s="1">
        <f>IF(_xlfn.IFNA($A62,"")="","",Daily!F62+IF(ROW()&gt;ROW($A$3),F61,0))</f>
        <v>669</v>
      </c>
      <c r="G62" s="1">
        <f>IF(_xlfn.IFNA($A62,"")="","",Daily!G62+IF(ROW()&gt;ROW($A$3),G61,0))</f>
        <v>4</v>
      </c>
      <c r="H62" s="1">
        <f>IF(_xlfn.IFNA($A62,"")="","",Daily!H62+IF(ROW()&gt;ROW($A$3),H61,0))</f>
        <v>6</v>
      </c>
      <c r="I62" s="1">
        <f t="shared" si="23"/>
        <v>659</v>
      </c>
      <c r="J62" s="1">
        <f>IF(_xlfn.IFNA($A62,"")="","",Daily!I62+IF(ROW()&gt;ROW($A$3),J61,0))</f>
        <v>5</v>
      </c>
      <c r="K62" s="1">
        <f>IF(_xlfn.IFNA($A62,"")="","",Daily!J62+IF(ROW()&gt;ROW($A$3),K61,0))</f>
        <v>0</v>
      </c>
      <c r="L62" s="1">
        <f>IF(_xlfn.IFNA($A62,"")="","",Daily!K62+IF(ROW()&gt;ROW($A$3),L61,0))</f>
        <v>0</v>
      </c>
      <c r="M62" s="1">
        <f t="shared" si="24"/>
        <v>5</v>
      </c>
      <c r="N62" s="1">
        <f>IF(_xlfn.IFNA($A62,"")="","",Daily!L62+IF(ROW()&gt;ROW($A$3),N61,0))</f>
        <v>319</v>
      </c>
      <c r="O62" s="1">
        <f>IF(_xlfn.IFNA($A62,"")="","",Daily!M62+IF(ROW()&gt;ROW($A$3),O61,0))</f>
        <v>8</v>
      </c>
      <c r="P62" s="1">
        <f>IF(_xlfn.IFNA($A62,"")="","",Daily!N62+IF(ROW()&gt;ROW($A$3),P61,0))</f>
        <v>1</v>
      </c>
      <c r="Q62" s="1">
        <f t="shared" si="25"/>
        <v>310</v>
      </c>
      <c r="R62" s="1">
        <f>IF(_xlfn.IFNA($A62,"")="","",Daily!O62+IF(ROW()&gt;ROW($A$3),R61,0))</f>
        <v>134</v>
      </c>
      <c r="S62" s="1">
        <f>IF(_xlfn.IFNA($A62,"")="","",Daily!P62+IF(ROW()&gt;ROW($A$3),S61,0))</f>
        <v>9</v>
      </c>
      <c r="T62" s="1">
        <f>IF(_xlfn.IFNA($A62,"")="","",Daily!Q62+IF(ROW()&gt;ROW($A$3),T61,0))</f>
        <v>0</v>
      </c>
      <c r="U62" s="1">
        <f t="shared" si="26"/>
        <v>125</v>
      </c>
      <c r="V62" s="1">
        <f>IF(_xlfn.IFNA($A62,"")="","",Daily!R62+IF(ROW()&gt;ROW($A$3),V61,0))</f>
        <v>28</v>
      </c>
      <c r="W62" s="1">
        <f>IF(_xlfn.IFNA($A62,"")="","",Daily!S62+IF(ROW()&gt;ROW($A$3),W61,0))</f>
        <v>3</v>
      </c>
      <c r="X62" s="1">
        <f>IF(_xlfn.IFNA($A62,"")="","",Daily!T62+IF(ROW()&gt;ROW($A$3),X61,0))</f>
        <v>0</v>
      </c>
      <c r="Y62" s="1">
        <f t="shared" si="27"/>
        <v>25</v>
      </c>
      <c r="Z62" s="1">
        <f>IF(_xlfn.IFNA($A62,"")="","",Daily!U62+IF(ROW()&gt;ROW($A$3),Z61,0))</f>
        <v>355</v>
      </c>
      <c r="AA62" s="1">
        <f>IF(_xlfn.IFNA($A62,"")="","",Daily!V62+IF(ROW()&gt;ROW($A$3),AA61,0))</f>
        <v>97</v>
      </c>
      <c r="AB62" s="1">
        <f>IF(_xlfn.IFNA($A62,"")="","",Daily!W62+IF(ROW()&gt;ROW($A$3),AB61,0))</f>
        <v>0</v>
      </c>
      <c r="AC62" s="1">
        <f t="shared" si="28"/>
        <v>258</v>
      </c>
      <c r="AD62" s="1">
        <f>IF(_xlfn.IFNA($A62,"")="","",Daily!X62+IF(ROW()&gt;ROW($A$3),AD61,0))</f>
        <v>140</v>
      </c>
      <c r="AE62" s="1">
        <f>IF(_xlfn.IFNA($A62,"")="","",Daily!Y62+IF(ROW()&gt;ROW($A$3),AE61,0))</f>
        <v>0</v>
      </c>
      <c r="AF62" s="1">
        <f>IF(_xlfn.IFNA($A62,"")="","",Daily!Z62+IF(ROW()&gt;ROW($A$3),AF61,0))</f>
        <v>1</v>
      </c>
      <c r="AG62" s="1">
        <f t="shared" si="29"/>
        <v>139</v>
      </c>
      <c r="AH62" s="1">
        <f>IF(_xlfn.IFNA($A62,"")="","",Daily!C62+Daily!F62+Daily!I62+Daily!O62+Daily!L62+Daily!R62+Daily!X62+Daily!U62)</f>
        <v>328</v>
      </c>
      <c r="AI62" s="1">
        <f>IF(_xlfn.IFNA($A62,"")="","",Daily!D62+Daily!G62+Daily!J62+Daily!P62+Daily!M62+Daily!S62+Daily!Y62+Daily!V62+Daily!AA62)</f>
        <v>27</v>
      </c>
      <c r="AJ62" s="1">
        <f>IF(_xlfn.IFNA($A62,"")="","",Daily!E62+Daily!H62+Daily!K62+Daily!Q62+Daily!N62+Daily!T62+Daily!Z62+Daily!W62)</f>
        <v>0</v>
      </c>
      <c r="AK62" s="1">
        <f t="shared" si="30"/>
        <v>1682</v>
      </c>
      <c r="AL62" s="1">
        <f t="shared" si="31"/>
        <v>121</v>
      </c>
      <c r="AM62" s="1">
        <f t="shared" si="32"/>
        <v>8</v>
      </c>
      <c r="AN62" s="7">
        <f t="shared" si="33"/>
        <v>1.1631205673758864</v>
      </c>
      <c r="AO62" s="1">
        <f t="shared" si="34"/>
        <v>1553</v>
      </c>
      <c r="AP62" s="1">
        <f t="shared" si="35"/>
        <v>1013</v>
      </c>
      <c r="AQ62" s="1">
        <f t="shared" si="36"/>
        <v>117</v>
      </c>
      <c r="AR62" s="1">
        <f t="shared" si="37"/>
        <v>2</v>
      </c>
      <c r="AS62" s="1">
        <f t="shared" si="38"/>
        <v>894</v>
      </c>
      <c r="AT62" s="10">
        <f t="shared" si="39"/>
        <v>6.2015503875968991E-2</v>
      </c>
      <c r="AU62" s="10">
        <f t="shared" si="40"/>
        <v>0.93798449612403101</v>
      </c>
      <c r="AV62" s="10">
        <f t="shared" si="41"/>
        <v>1.9024970273483946E-2</v>
      </c>
      <c r="AW62" s="10">
        <f t="shared" si="42"/>
        <v>0.39774078478002378</v>
      </c>
      <c r="AX62" s="10">
        <f t="shared" si="43"/>
        <v>2.972651605231867E-3</v>
      </c>
      <c r="AY62" s="10">
        <f t="shared" si="44"/>
        <v>0.18965517241379309</v>
      </c>
      <c r="AZ62" s="10">
        <f t="shared" si="45"/>
        <v>7.9667063020214035E-2</v>
      </c>
      <c r="BA62" s="10">
        <f t="shared" si="46"/>
        <v>1.6646848989298454E-2</v>
      </c>
      <c r="BB62" s="10">
        <f t="shared" si="47"/>
        <v>0.21105826397146255</v>
      </c>
      <c r="BC62" s="10">
        <f t="shared" si="48"/>
        <v>8.3234244946492272E-2</v>
      </c>
      <c r="BD62" s="8">
        <f t="shared" ca="1" si="49"/>
        <v>186.42857142857142</v>
      </c>
      <c r="BE62" s="9">
        <f t="shared" ca="1" si="50"/>
        <v>1305</v>
      </c>
      <c r="BF62" s="10">
        <f t="shared" si="51"/>
        <v>0.24224519940915806</v>
      </c>
      <c r="BG62" s="10">
        <f t="shared" si="52"/>
        <v>0.16312056737588654</v>
      </c>
      <c r="BH62" s="1">
        <f t="shared" si="53"/>
        <v>5</v>
      </c>
      <c r="BI62" s="1">
        <f t="shared" si="54"/>
        <v>4</v>
      </c>
      <c r="BJ62" s="8">
        <f>IF(_xlfn.IFNA($A62,"")="","",AK62/(Configuration!$B$1/1000000))</f>
        <v>66.313677097337603</v>
      </c>
      <c r="BK62" s="1">
        <f>IF(OR(_xlfn.IFNA($A62,"")="", ROW()&lt;=ROW($A$3),MAX(International!$C$3:$C$2000)&lt;$AK62),"",$A62-_xlfn.XLOOKUP($AK62,International!$C$3:$C$2000,International!$A$3:$A$2000,NA(),1,1))</f>
        <v>4</v>
      </c>
      <c r="BL62" s="1">
        <f>IF(OR(_xlfn.IFNA($A62,"")="", ROW()&lt;=ROW($A$3),MAX(International!$D$3:$D$2000)&lt;$BJ62),"",$A62-_xlfn.XLOOKUP($BJ62,International!$D$3:$D$2000,International!$A$3:$A$2000,NA(),1,1))</f>
        <v>8</v>
      </c>
      <c r="BM62" s="1">
        <f>IF(OR(_xlfn.IFNA($A62,"")="", ROW()&lt;=ROW($A$3),MAX(International!$G$3:$G$2000)&lt;$AK62),"",$A62-_xlfn.XLOOKUP($AK62,International!$G$3:$G$2000,International!$A$3:$A$2000,NA(),1,1))</f>
        <v>-2</v>
      </c>
      <c r="BN62" s="1">
        <f>IF(OR(_xlfn.IFNA($A62,"")="", ROW()&lt;=ROW($A$3),MAX(International!$H$3:$H$2000)&lt;$BJ62),"",$A62-_xlfn.XLOOKUP($BJ62,International!$H$3:$H$2000,International!$A$3:$A$2000,NA(),1,1))</f>
        <v>12</v>
      </c>
      <c r="BO62" s="1">
        <f>IF(OR(_xlfn.IFNA($A62,"")="", ROW()&lt;=ROW($A$3),MAX(International!$K$3:$K$2000)&lt;$AK62),"",$A62-_xlfn.XLOOKUP($AK62,International!$K$3:$K$2000,International!$A$3:$A$2000,NA(),1,1))</f>
        <v>13</v>
      </c>
      <c r="BP62" s="1">
        <f>IF(OR(_xlfn.IFNA($A62,"")="", ROW()&lt;=ROW($A$3),MAX(International!$L$3:$L$2000)&lt;$BJ62),"",$A62-_xlfn.XLOOKUP($BJ62,International!$L$3:$L$2000,International!$A$3:$A$2000,NA(),1,1))</f>
        <v>9</v>
      </c>
      <c r="BQ62" s="1">
        <f>IF(OR(_xlfn.IFNA($A62,"")="", ROW()&lt;=ROW($A$3),MAX(International!$O$3:$O$2000)&lt;$AK62),"",$A62-_xlfn.XLOOKUP($AK62,International!$O$3:$O$2000,International!$A$3:$A$2000,NA(),1,1))</f>
        <v>22</v>
      </c>
      <c r="BR62" s="1">
        <f>IF(OR(_xlfn.IFNA($A62,"")="", ROW()&lt;=ROW($A$3),MAX(International!$P$3:$P$2000)&lt;$BJ62),"",$A62-_xlfn.XLOOKUP($BJ62,International!$P$3:$P$2000,International!$A$3:$A$2000,NA(),1,1))</f>
        <v>17</v>
      </c>
      <c r="BS62" s="1">
        <f>IF(OR(_xlfn.IFNA($A62,"")="", ROW()&lt;=ROW($A$3),MAX(International!$S$3:$S$2000)&lt;$AK62),"",$A62-_xlfn.XLOOKUP($AK62,International!$S$3:$S$2000,International!$A$3:$A$2000,NA(),1,1))</f>
        <v>25</v>
      </c>
      <c r="BT62" s="1">
        <f>IF(OR(_xlfn.IFNA($A62,"")="", ROW()&lt;=ROW($A$3),MAX(International!$T$3:$T$2000)&lt;$BJ62),"",$A62-_xlfn.XLOOKUP($BJ62,International!$T$3:$T$2000,International!$A$3:$A$2000,NA(),1,1))</f>
        <v>22</v>
      </c>
      <c r="BU62" s="1">
        <f>IF(OR(_xlfn.IFNA($A62,"")="", ROW()&lt;=ROW($A$3),MAX(International!$W$3:$W$2000)&lt;$AK62),"",$A62-_xlfn.XLOOKUP($AK62,International!$W$3:$W$2000,International!$A$3:$A$2000,NA(),1,1))</f>
        <v>-17</v>
      </c>
      <c r="BV62" s="1">
        <f>IF(OR(_xlfn.IFNA($A62,"")="", ROW()&lt;=ROW($A$3),MAX(International!$X$3:$X$2000)&lt;$BJ62),"",$A62-_xlfn.XLOOKUP($BJ62,International!$X$3:$X$2000,International!$A$3:$A$2000,NA(),1,1))</f>
        <v>3</v>
      </c>
      <c r="BW62" s="1">
        <f>IF(OR(_xlfn.IFNA($A62,"")="", ROW()&lt;=ROW($A$3),MAX(International!$AA$3:$AA$2000)&lt;$AK62),"",$A62-_xlfn.XLOOKUP($AK62,International!$AA$3:$AA$2000,International!$A$3:$A$2000,NA(),1,1))</f>
        <v>6</v>
      </c>
      <c r="BX62" s="1">
        <f>IF(OR(_xlfn.IFNA($A62,"")="", ROW()&lt;=ROW($A$3),MAX(International!$AB$3:$AB$2000)&lt;$BJ62),"",$A62-_xlfn.XLOOKUP($BJ62,International!$AB$3:$AB$2000,International!$A$3:$A$2000,NA(),1,1))</f>
        <v>2</v>
      </c>
      <c r="BY62" s="1">
        <f>IF(OR(_xlfn.IFNA($A62,"")="", ROW()&lt;=ROW($A$3),MAX(International!$AE$3:$AE$2000)&lt;$AK62),"",$A62-_xlfn.XLOOKUP($AK62,International!$AE$3:$AE$2000,International!$A$3:$A$2000,NA(),1,1))</f>
        <v>10</v>
      </c>
      <c r="BZ62" s="1">
        <f>IF(OR(_xlfn.IFNA($A62,"")="", ROW()&lt;=ROW($A$3),MAX(International!$AF$3:$AF$2000)&lt;$BJ62),"",$A62-_xlfn.XLOOKUP($BJ62,International!$AF$3:$AF$2000,International!$A$3:$A$2000,NA(),1,1))</f>
        <v>2</v>
      </c>
      <c r="CA62" s="1">
        <f t="shared" si="120"/>
        <v>13</v>
      </c>
      <c r="CB62" s="1">
        <f t="shared" si="100"/>
        <v>819198</v>
      </c>
      <c r="CC62" s="1">
        <f t="shared" si="101"/>
        <v>9050</v>
      </c>
      <c r="CD62" s="1">
        <f t="shared" si="102"/>
        <v>2014</v>
      </c>
      <c r="CE62" s="1">
        <f t="shared" si="103"/>
        <v>950</v>
      </c>
      <c r="CF62" s="1">
        <f t="shared" si="104"/>
        <v>606</v>
      </c>
      <c r="CG62" s="1">
        <f t="shared" si="105"/>
        <v>448</v>
      </c>
      <c r="CH62" s="1">
        <f t="shared" si="106"/>
        <v>362</v>
      </c>
      <c r="CI62" s="1">
        <f t="shared" si="107"/>
        <v>200</v>
      </c>
      <c r="CJ62" s="1">
        <f t="shared" si="108"/>
        <v>1271</v>
      </c>
      <c r="CK62" s="1">
        <f t="shared" si="56"/>
        <v>1682</v>
      </c>
      <c r="CL62" s="1">
        <f t="shared" si="109"/>
        <v>3.19245143347363</v>
      </c>
      <c r="CM62" s="1">
        <f>IF(OR(ISNA($A62),$AK62&lt;100),NA(),IF($CA62=0,0,FLOOR((CK62-_xlfn.XLOOKUP(_xlfn.AGGREGATE(5,6,$CA$3:$CA2013),$CA$3:$CA$2000,CK$3:CK$2000,1,1))/_xlfn.XLOOKUP($CA62,$CA$3:$CA$2000,$CA$3:$CA$2000,1,1), 1)))</f>
        <v>120</v>
      </c>
      <c r="CN62" s="1">
        <f t="shared" si="57"/>
        <v>3.1953989661933919</v>
      </c>
      <c r="CO62" s="1" cm="1">
        <f t="array" ref="CO62">IFERROR(IF(OR(ISNA($A62),$AK62&lt;100,INDEX(International!C$3:C$2000,_xlfn.XMATCH(100,International!C$3:C$2000,1,1)+$CA62)=""),NA(),INDEX(International!C$3:C$2000,_xlfn.XMATCH(100,International!C$3:C$2000,1,1)+$CA62)), NA())</f>
        <v>1795</v>
      </c>
      <c r="CP62" s="1">
        <f t="shared" si="110"/>
        <v>3.1205652425099633</v>
      </c>
      <c r="CQ62" s="1">
        <f>IF(OR(ISNA($A62),$AK62&lt;100),NA(),IF($CA62=0,0,FLOOR((CO62-_xlfn.XLOOKUP(_xlfn.AGGREGATE(5,6,$CA$3:$CA2013),$CA$3:$CA$2000,CO$3:CO$2000,1,1))/_xlfn.XLOOKUP($CA62,$CA$3:$CA$2000,$CA$3:$CA$2000,1,1), 1)))</f>
        <v>129</v>
      </c>
      <c r="CR62" s="1">
        <f t="shared" si="58"/>
        <v>1.886231752085185</v>
      </c>
      <c r="CS62" s="1" cm="1">
        <f t="array" ref="CS62">IFERROR(IF(OR(ISNA($A62),$AK62&lt;100,INDEX(International!G$3:G$2000,_xlfn.XMATCH(100,International!G$3:G$2000,1,1)+$CA62)=""),NA(),INDEX(International!G$3:G$2000,_xlfn.XMATCH(100,International!G$3:G$2000,1,1)+$CA62)), NA())</f>
        <v>1450</v>
      </c>
      <c r="CT62" s="1">
        <f t="shared" si="111"/>
        <v>3.3696381647339164</v>
      </c>
      <c r="CU62" s="1">
        <f>IF(OR(ISNA($A62),$AK62&lt;100),NA(),IF($CA62=0,0,FLOOR((CS62-_xlfn.XLOOKUP(_xlfn.AGGREGATE(5,6,$CA$3:$CA2013),$CA$3:$CA$2000,CS$3:CS$2000,1,1))/_xlfn.XLOOKUP($CA62,$CA$3:$CA$2000,$CA$3:$CA$2000,1,1), 1)))</f>
        <v>91</v>
      </c>
      <c r="CV62" s="1">
        <f t="shared" si="59"/>
        <v>7.7536134387993974</v>
      </c>
      <c r="CW62" s="1" cm="1">
        <f t="array" ref="CW62">IFERROR(IF(OR(ISNA($A62),$AK62&lt;100,INDEX(International!K$3:K$2000,_xlfn.XMATCH(100,International!K$3:K$2000,1,1)+$CA62)=""),NA(),INDEX(International!K$3:K$2000,_xlfn.XMATCH(100,International!K$3:K$2000,1,1)+$CA62)), NA())</f>
        <v>3661</v>
      </c>
      <c r="CX62" s="1">
        <f t="shared" si="112"/>
        <v>2.5028080213540767</v>
      </c>
      <c r="CY62" s="1">
        <f>IF(OR(ISNA($A62),$AK62&lt;100),NA(),IF($CA62=0,0,FLOOR((CW62-_xlfn.XLOOKUP(_xlfn.AGGREGATE(5,6,$CA$3:$CA2013),$CA$3:$CA$2000,CW$3:CW$2000,1,1))/_xlfn.XLOOKUP($CA62,$CA$3:$CA$2000,$CA$3:$CA$2000,1,1), 1)))</f>
        <v>273</v>
      </c>
      <c r="CZ62" s="1">
        <f t="shared" si="60"/>
        <v>1.4650483553217324</v>
      </c>
      <c r="DA62" s="1" cm="1">
        <f t="array" ref="DA62">IFERROR(IF(OR(ISNA($A62),$AK62&lt;100,INDEX(International!O$3:O$2000,_xlfn.XMATCH(100,International!O$3:O$2000,1,1)+$CA62)=""),NA(),INDEX(International!O$3:O$2000,_xlfn.XMATCH(100,International!O$3:O$2000,1,1)+$CA62)), NA())</f>
        <v>5883</v>
      </c>
      <c r="DB62" s="1">
        <f t="shared" si="113"/>
        <v>2.2114559733116046</v>
      </c>
      <c r="DC62" s="1">
        <f>IF(OR(ISNA($A62),$AK62&lt;100),NA(),IF($CA62=0,0,FLOOR((DA62-_xlfn.XLOOKUP(_xlfn.AGGREGATE(5,6,$CA$3:$CA2013),$CA$3:$CA$2000,DA$3:DA$2000,1,1))/_xlfn.XLOOKUP($CA62,$CA$3:$CA$2000,$CA$3:$CA$2000,1,1), 1)))</f>
        <v>440</v>
      </c>
      <c r="DD62" s="1">
        <f t="shared" si="61"/>
        <v>2.9097556462021474</v>
      </c>
      <c r="DE62" s="1" cm="1">
        <f t="array" ref="DE62">IFERROR(IF(OR(ISNA($A62),$AK62&lt;100,INDEX(International!S$3:S$2000,_xlfn.XMATCH(100,International!S$3:S$2000,1,1)+$CA62)=""),NA(),INDEX(International!S$3:S$2000,_xlfn.XMATCH(100,International!S$3:S$2000,1,1)+$CA62)), NA())</f>
        <v>5621</v>
      </c>
      <c r="DF62" s="1">
        <f t="shared" si="114"/>
        <v>2.2364610587799336</v>
      </c>
      <c r="DG62" s="1">
        <f>IF(OR(ISNA($A62),$AK62&lt;100),NA(),IF($CA62=0,0,FLOOR((DE62-_xlfn.XLOOKUP(_xlfn.AGGREGATE(5,6,$CA$3:$CA2013),$CA$3:$CA$2000,DE$3:DE$2000,1,1))/_xlfn.XLOOKUP($CA62,$CA$3:$CA$2000,$CA$3:$CA$2000,1,1), 1)))</f>
        <v>424</v>
      </c>
      <c r="DH62" s="1">
        <f t="shared" si="62"/>
        <v>2.6681265127657587</v>
      </c>
      <c r="DI62" s="1" cm="1">
        <f t="array" ref="DI62">IFERROR(IF(OR(ISNA($A62),$AK62&lt;100,INDEX(International!W$3:W$2000,_xlfn.XMATCH(100,International!W$3:W$2000,1,1)+$CA62)=""),NA(),INDEX(International!W$3:W$2000,_xlfn.XMATCH(100,International!W$3:W$2000,1,1)+$CA62)), NA())</f>
        <v>200</v>
      </c>
      <c r="DJ62" s="1">
        <f t="shared" si="115"/>
        <v>13</v>
      </c>
      <c r="DK62" s="1">
        <f>IF(OR(ISNA($A62),$AK62&lt;100),NA(),IF($CA62=0,0,FLOOR((DI62-_xlfn.XLOOKUP(_xlfn.AGGREGATE(5,6,$CA$3:$CA2013),$CA$3:$CA$2000,DI$3:DI$2000,1,1))/_xlfn.XLOOKUP($CA62,$CA$3:$CA$2000,$CA$3:$CA$2000,1,1), 1)))</f>
        <v>7</v>
      </c>
      <c r="DL62" s="1">
        <f t="shared" si="63"/>
        <v>5.9480346806590143</v>
      </c>
      <c r="DM62" s="1" cm="1">
        <f t="array" ref="DM62">IFERROR(IF(OR(ISNA($A62),$AK62&lt;100,INDEX(International!AA$3:AA$2000,_xlfn.XMATCH(100,International!AA$3:AA$2000,1,1)+$CA62)=""),NA(),INDEX(International!AA$3:AA$2000,_xlfn.XMATCH(100,International!AA$3:AA$2000,1,1)+$CA62)), NA())</f>
        <v>2626</v>
      </c>
      <c r="DN62" s="1">
        <f t="shared" si="116"/>
        <v>2.7572778815079206</v>
      </c>
      <c r="DO62" s="1">
        <f>IF(OR(ISNA($A62),$AK62&lt;100),NA(),IF($CA62=0,0,FLOOR((DM62-_xlfn.XLOOKUP(_xlfn.AGGREGATE(5,6,$CA$3:$CA2013),$CA$3:$CA$2000,DM$3:DM$2000,1,1))/_xlfn.XLOOKUP($CA62,$CA$3:$CA$2000,$CA$3:$CA$2000,1,1), 1)))</f>
        <v>193</v>
      </c>
      <c r="DP62" s="1">
        <f t="shared" si="64"/>
        <v>1.3035619692386839</v>
      </c>
      <c r="DQ62" s="1" cm="1">
        <f t="array" ref="DQ62">IFERROR(IF(OR(ISNA($A62),$AK62&lt;100,INDEX(International!AE$3:AE$2000,_xlfn.XMATCH(100,International!AE$3:AE$2000,1,1)+$CA62)=""),NA(),INDEX(International!AE$3:AE$2000,_xlfn.XMATCH(100,International!AE$3:AE$2000,1,1)+$CA62)), NA())</f>
        <v>4661</v>
      </c>
      <c r="DR62" s="1">
        <f t="shared" si="117"/>
        <v>2.3454833427361628</v>
      </c>
      <c r="DS62" s="1">
        <f>IF(OR(ISNA($A62),$AK62&lt;100),NA(),IF($CA62=0,0,FLOOR((DQ62-_xlfn.XLOOKUP(_xlfn.AGGREGATE(5,6,$CA$3:$CA2013),$CA$3:$CA$2000,DQ$3:DQ$2000,1,1))/_xlfn.XLOOKUP($CA62,$CA$3:$CA$2000,$CA$3:$CA$2000,1,1), 1)))</f>
        <v>349</v>
      </c>
      <c r="DT62" s="1">
        <f t="shared" si="65"/>
        <v>1.2948887455507447</v>
      </c>
      <c r="DU62" s="1">
        <f t="shared" si="118"/>
        <v>59</v>
      </c>
      <c r="DV62" s="1" t="e" cm="1">
        <f t="array" ref="DV62">IFERROR(IF(ISNA($A62),NA(),INDEX(B$3:B$2000,_xlfn.XMATCH(Configuration!$B$12,B$3:B$2000,1,1)+ROW()-ROW($A$3))-0), NA())</f>
        <v>#N/A</v>
      </c>
      <c r="DW62" s="1" cm="1">
        <f t="array" ref="DW62">IFERROR(IF(ISNA($A62),NA(),INDEX(F$3:F$2000,_xlfn.XMATCH(Configuration!$B$12,F$3:F$2000,1,1)+ROW()-ROW($A$3))-0), NA())</f>
        <v>3053</v>
      </c>
      <c r="DX62" s="1" t="e" cm="1">
        <f t="array" ref="DX62">IFERROR(IF(ISNA($A62),NA(),INDEX(J$3:J$2000,_xlfn.XMATCH(Configuration!$B$12,J$3:J$2000,1,1)+ROW()-ROW($A$3))-0), NA())</f>
        <v>#N/A</v>
      </c>
      <c r="DY62" s="1" cm="1">
        <f t="array" ref="DY62">IFERROR(IF(ISNA($A62),NA(),INDEX(N$3:N$2000,_xlfn.XMATCH(Configuration!$B$12,N$3:N$2000,1,1)+ROW()-ROW($A$3))-0), NA())</f>
        <v>1055</v>
      </c>
      <c r="DZ62" s="1" cm="1">
        <f t="array" ref="DZ62">IFERROR(IF(ISNA($A62),NA(),INDEX(R$3:R$2000,_xlfn.XMATCH(Configuration!$B$12,R$3:R$2000,1,1)+ROW()-ROW($A$3))-0), NA())</f>
        <v>439</v>
      </c>
      <c r="EA62" s="1" t="e" cm="1">
        <f t="array" ref="EA62">IFERROR(IF(ISNA($A62),NA(),INDEX(V$3:V$2000,_xlfn.XMATCH(Configuration!$B$12,V$3:V$2000,1,1)+ROW()-ROW($A$3))-0), NA())</f>
        <v>#N/A</v>
      </c>
      <c r="EB62" s="1" cm="1">
        <f t="array" ref="EB62">IFERROR(IF(ISNA($A62),NA(),INDEX(Z$3:Z$2000,_xlfn.XMATCH(Configuration!$B$12,Z$3:Z$2000,1,1)+ROW()-ROW($A$3))-0), NA())</f>
        <v>1554</v>
      </c>
      <c r="EC62" s="1" cm="1">
        <f t="array" ref="EC62">IFERROR(IF(ISNA($A62),NA(),INDEX(AD$3:AD$2000,_xlfn.XMATCH(Configuration!$B$12,AD$3:AD$2000,1,1)+ROW()-ROW($A$3))-0), NA())</f>
        <v>557</v>
      </c>
      <c r="ED62" s="1">
        <f t="shared" si="119"/>
        <v>59</v>
      </c>
      <c r="EE62" s="1" t="e">
        <f t="shared" ca="1" si="66"/>
        <v>#N/A</v>
      </c>
      <c r="EF62" s="1" t="e">
        <f t="shared" ca="1" si="67"/>
        <v>#N/A</v>
      </c>
      <c r="EG62" s="1" t="e">
        <f t="shared" ca="1" si="68"/>
        <v>#N/A</v>
      </c>
      <c r="EH62" s="1" t="e">
        <f t="shared" ca="1" si="69"/>
        <v>#N/A</v>
      </c>
      <c r="EI62" s="1">
        <f t="shared" ca="1" si="70"/>
        <v>356576</v>
      </c>
      <c r="EJ62" s="1">
        <f t="shared" ca="1" si="71"/>
        <v>91228</v>
      </c>
      <c r="EK62" s="1">
        <f t="shared" ca="1" si="72"/>
        <v>34454</v>
      </c>
      <c r="EL62" s="1" cm="1">
        <f t="array" aca="1" ref="EL62" ca="1">IFERROR(IF(ISNA($ED62),NA(),IF(FLOOR((2^(($ED62+LOOKUP(2, 1/(ISNA(EP$3:EP$2000)+ISBLANK(EP$3:EP$300)-1),EP$3:EP$2000)*LOG(100)/LOG(2))/LOOKUP(2, 1/(ISNA(EP$3:EP$2000)+ISBLANK(EP$3:EP$300)-1),EP$3:EP$2000))),2)&gt;_xlfn.AGGREGATE(4,6,$EN$3:$GC$2000)+2000,NA(),FLOOR((2^(($ED62+LOOKUP(2, 1/(ISNA(EP$3:EP$2000)+ISBLANK(EP$3:EP$300)-1),EP$3:EP$2000)*LOG(100)/LOG(2))/LOOKUP(2, 1/(ISNA(EP$3:EP$2000)+ISBLANK(EP$3:EP$300)-1),EP$3:EP$2000))),2))),NA())</f>
        <v>2426</v>
      </c>
      <c r="EM62" s="1" cm="1">
        <f t="array" ref="EM62">IF(ISNA($ED62),NA(),FLOOR(EN$3+(LOOKUP(2, 1/(ISNA(EN$3:EN$2000)+ISBLANK(EN$3:EN$300)-1),EN$3:EN$2000)-EN$3)/LOOKUP(2, 1/(ISNA(EN$3:EN$2000)+ISBLANK(EN$3:EN$300)-1),ED$3:ED$2000)*ED62, 1))</f>
        <v>5372</v>
      </c>
      <c r="EN62" s="1" cm="1">
        <f t="array" ref="EN62">IFERROR(IF(ISNA($A62),NA(),INDEX(AK$3:AK$2000,_xlfn.XMATCH(100,AK$3:AK$2000,1,1)+ROW()-ROW($A$3))-0), NA())</f>
        <v>6912</v>
      </c>
      <c r="EO62" s="1" cm="1">
        <f t="array" aca="1" ref="EO62" ca="1">IFERROR(IF(ISNA($A62),NA(),INDEX(BD$3:BD$2000,_xlfn.XMATCH(100,AK$3:AK$2000,1,1)+ROW()-ROW($A$3))-0), NA())</f>
        <v>20.714285714285715</v>
      </c>
      <c r="EP62" s="1">
        <f t="shared" si="73"/>
        <v>9.6546715249831472</v>
      </c>
      <c r="EQ62" s="1">
        <f t="shared" si="74"/>
        <v>115</v>
      </c>
      <c r="ER62" s="1">
        <f t="shared" si="75"/>
        <v>265.82179312599743</v>
      </c>
      <c r="ES62" s="1" cm="1">
        <f t="array" ref="ES62">IFERROR(IF(OR(ISNA($A62),INDEX(International!C$3:C$2000,_xlfn.XMATCH(100,International!C$3:C$2000,1,1)+ROW()-ROW($A$3))=""),NA(),INDEX(International!C$3:C$2000,_xlfn.XMATCH(100,International!C$3:C$2000,1,1)+ROW()-ROW($A$3))), NA())</f>
        <v>50267</v>
      </c>
      <c r="ET62" s="1" cm="1">
        <f t="array" aca="1" ref="ET62" ca="1">IFERROR(IF(ISNA($A62),NA(),INDEX(International!E$3:E$2000,_xlfn.XMATCH(100,International!C$3:C$2000,1,1)+ROW()-ROW($A$3))-0), NA())</f>
        <v>511.42857142857144</v>
      </c>
      <c r="EU62" s="1">
        <f t="shared" si="76"/>
        <v>6.5749386357697315</v>
      </c>
      <c r="EV62" s="1">
        <f t="shared" si="77"/>
        <v>850</v>
      </c>
      <c r="EW62" s="1">
        <f t="shared" si="78"/>
        <v>96.169434808527498</v>
      </c>
      <c r="EX62" s="1" cm="1">
        <f t="array" ref="EX62">IFERROR(IF(OR(ISNA($A62),INDEX(International!G$3:G$2000,_xlfn.XMATCH(100,International!G$3:G$2000,1,1)+ROW()-ROW($A$3))=""),NA(),INDEX(International!G$3:G$2000,_xlfn.XMATCH(100,International!G$3:G$2000,1,1)+ROW()-ROW($A$3))-0), NA())</f>
        <v>10218</v>
      </c>
      <c r="EY62" s="1" cm="1">
        <f t="array" aca="1" ref="EY62" ca="1">IFERROR(IF(ISNA($A62),NA(),INDEX(International!I$3:I$2000,_xlfn.XMATCH(100,International!G$3:G$2000,1,1)+ROW()-ROW($A$3))-0), NA())</f>
        <v>129.57142857142858</v>
      </c>
      <c r="EZ62" s="1">
        <f t="shared" si="79"/>
        <v>8.8389923203098153</v>
      </c>
      <c r="FA62" s="1">
        <f t="shared" si="80"/>
        <v>168</v>
      </c>
      <c r="FB62" s="1">
        <f t="shared" si="81"/>
        <v>52.116198104973058</v>
      </c>
      <c r="FC62" s="1" cm="1">
        <f t="array" ref="FC62">IFERROR(IF(OR(ISNA($A62),INDEX(International!K$3:K$2000,_xlfn.XMATCH(100,International!K$3:K$2000,1,1)+ROW()-ROW($A$3))=""),NA(),INDEX(International!K$3:K$2000,_xlfn.XMATCH(100,International!K$3:K$2000,1,1)+ROW()-ROW($A$3))), NA())</f>
        <v>167605</v>
      </c>
      <c r="FD62" s="1" cm="1">
        <f t="array" aca="1" ref="FD62" ca="1">IFERROR(IF(ISNA($A62),NA(),INDEX(International!M$3:M$2000,_xlfn.XMATCH(100,International!K$3:K$2000,1,1)+ROW()-ROW($A$3))-0), NA())</f>
        <v>1526.2857142857142</v>
      </c>
      <c r="FE62" s="1">
        <f t="shared" si="82"/>
        <v>5.5084333086146096</v>
      </c>
      <c r="FF62" s="1">
        <f t="shared" si="83"/>
        <v>2839</v>
      </c>
      <c r="FG62" s="1">
        <f t="shared" si="84"/>
        <v>38.171917720673733</v>
      </c>
      <c r="FH62" s="1" cm="1">
        <f t="array" ref="FH62">IFERROR(IF(OR(ISNA($A62),INDEX(International!O$3:O$2000,_xlfn.XMATCH(100,International!O$3:O$2000,1,1)+ROW()-ROW($A$3))=""),NA(),INDEX(International!O$3:O$2000,_xlfn.XMATCH(100,International!O$3:O$2000,1,1)+ROW()-ROW($A$3))-0), NA())</f>
        <v>187327</v>
      </c>
      <c r="FI62" s="1" cm="1">
        <f t="array" aca="1" ref="FI62" ca="1">IFERROR(IF(ISNA($A62),NA(),INDEX(International!Q$3:Q$2000,_xlfn.XMATCH(100,International!O$3:O$2000,1,1)+ROW()-ROW($A$3))-0), NA())</f>
        <v>3167.4285714285716</v>
      </c>
      <c r="FJ62" s="1">
        <f t="shared" si="85"/>
        <v>5.4271122937323319</v>
      </c>
      <c r="FK62" s="1">
        <f t="shared" si="86"/>
        <v>3172</v>
      </c>
      <c r="FL62" s="1">
        <f t="shared" si="87"/>
        <v>38.182105380213812</v>
      </c>
      <c r="FM62" s="1" cm="1">
        <f t="array" ref="FM62">IFERROR(IF(OR(ISNA($A62),INDEX(International!S$3:S$2000,_xlfn.XMATCH(100,International!S$3:S$2000,1,1)+ROW()-ROW($A$3))=""),NA(),INDEX(International!S$3:S$2000,_xlfn.XMATCH(100,International!S$3:S$2000,1,1)+ROW()-ROW($A$3))-0), NA())</f>
        <v>10661</v>
      </c>
      <c r="FN62" s="1" cm="1">
        <f t="array" aca="1" ref="FN62" ca="1">IFERROR(IF(ISNA($A62),NA(),INDEX(International!U$3:U$2000,_xlfn.XMATCH(100,International!S$3:S$2000,1,1)+ROW()-ROW($A$3))-0), NA())</f>
        <v>21.285714285714285</v>
      </c>
      <c r="FO62" s="1">
        <f t="shared" si="88"/>
        <v>8.7586486624159381</v>
      </c>
      <c r="FP62" s="1">
        <f t="shared" si="89"/>
        <v>178</v>
      </c>
      <c r="FQ62" s="1">
        <f t="shared" si="90"/>
        <v>923.35864454252294</v>
      </c>
      <c r="FR62" s="1" cm="1">
        <f t="array" ref="FR62">IFERROR(IF(OR(ISNA($A62),INDEX(International!W$3:W$2000,_xlfn.XMATCH(100,International!W$3:W$2000,1,1)+ROW()-ROW($A$3))=""),NA(),INDEX(International!W$3:W$2000,_xlfn.XMATCH(100,International!W$3:W$2000,1,1)+ROW()-ROW($A$3))-0), NA())</f>
        <v>14951</v>
      </c>
      <c r="FS62" s="1" cm="1">
        <f t="array" aca="1" ref="FS62" ca="1">IFERROR(IF(ISNA($A62),NA(),INDEX(International!Y$3:Y$2000,_xlfn.XMATCH(100,International!W$3:W$2000,1,1)+ROW()-ROW($A$3))-0), NA())</f>
        <v>832.28571428571433</v>
      </c>
      <c r="FT62" s="1">
        <f t="shared" si="91"/>
        <v>8.1671093875961684</v>
      </c>
      <c r="FU62" s="1">
        <f t="shared" si="92"/>
        <v>251</v>
      </c>
      <c r="FV62" s="1">
        <f t="shared" si="93"/>
        <v>19.278704775205981</v>
      </c>
      <c r="FW62" s="1" cm="1">
        <f t="array" ref="FW62">IFERROR(IF(OR(ISNA($A62),INDEX(International!AA$3:AA$2000,_xlfn.XMATCH(100,International!AA$3:AA$2000,1,1)+ROW()-ROW($A$3))=""),NA(),INDEX(International!AA$3:AA$2000,_xlfn.XMATCH(100,International!AA$3:AA$2000,1,1)+ROW()-ROW($A$3))-0), NA())</f>
        <v>186599</v>
      </c>
      <c r="FX62" s="1" cm="1">
        <f t="array" aca="1" ref="FX62" ca="1">IFERROR(IF(ISNA($A62),NA(),INDEX(International!AC$3:AC$2000,_xlfn.XMATCH(100,International!AA$3:AA$2000,1,1)+ROW()-ROW($A$3))-0), NA())</f>
        <v>4822.7142857142853</v>
      </c>
      <c r="FY62" s="1">
        <f t="shared" si="94"/>
        <v>5.4299181206402158</v>
      </c>
      <c r="FZ62" s="1">
        <f t="shared" si="95"/>
        <v>3160</v>
      </c>
      <c r="GA62" s="1">
        <f t="shared" si="96"/>
        <v>29.460910632739605</v>
      </c>
      <c r="GB62" s="1" cm="1">
        <f t="array" ref="GB62">IFERROR(IF(OR(ISNA($A62),INDEX(International!AE$3:AE$2000,_xlfn.XMATCH(100,International!AE$3:AE$2000,1,1)+ROW()-ROW($A$3))=""),NA(),INDEX(International!AE$3:AE$2000,_xlfn.XMATCH(100,International!AE$3:AE$2000,1,1)+ROW()-ROW($A$3))-0), NA())</f>
        <v>1103461</v>
      </c>
      <c r="GC62" s="1" cm="1">
        <f t="array" aca="1" ref="GC62" ca="1">IFERROR(IF(ISNA($A62),NA(),INDEX(International!AG$3:AG$2000,_xlfn.XMATCH(100,International!AE$3:AE$2000,1,1)+ROW()-ROW($A$3))-0), NA())</f>
        <v>28300.428571428572</v>
      </c>
      <c r="GD62" s="1">
        <f t="shared" si="97"/>
        <v>4.3932320926918527</v>
      </c>
      <c r="GE62" s="1">
        <f t="shared" si="98"/>
        <v>18700</v>
      </c>
      <c r="GF62" s="1">
        <f t="shared" si="99"/>
        <v>22.12307070119062</v>
      </c>
    </row>
    <row r="63" spans="1:188" x14ac:dyDescent="0.2">
      <c r="A63" s="4">
        <f>IF(OR(Daily!$A63="",Daily!$B63="*"),NA(),Daily!A63)</f>
        <v>43914</v>
      </c>
      <c r="B63" s="1">
        <f>IF(_xlfn.IFNA($A63,"")="","",Daily!C63+IF(ROW()&gt;ROW($A$3),B62,0))</f>
        <v>39</v>
      </c>
      <c r="C63" s="1">
        <f>IF(_xlfn.IFNA($A63,"")="","",Daily!D63+IF(ROW()&gt;ROW($A$3),C62,0))</f>
        <v>0</v>
      </c>
      <c r="D63" s="1">
        <f>IF(_xlfn.IFNA($A63,"")="","",Daily!E63+IF(ROW()&gt;ROW($A$3),D62,0))</f>
        <v>0</v>
      </c>
      <c r="E63" s="1">
        <f t="shared" si="22"/>
        <v>39</v>
      </c>
      <c r="F63" s="1">
        <f>IF(_xlfn.IFNA($A63,"")="","",Daily!F63+IF(ROW()&gt;ROW($A$3),F62,0))</f>
        <v>818</v>
      </c>
      <c r="G63" s="1">
        <f>IF(_xlfn.IFNA($A63,"")="","",Daily!G63+IF(ROW()&gt;ROW($A$3),G62,0))</f>
        <v>4</v>
      </c>
      <c r="H63" s="1">
        <f>IF(_xlfn.IFNA($A63,"")="","",Daily!H63+IF(ROW()&gt;ROW($A$3),H62,0))</f>
        <v>7</v>
      </c>
      <c r="I63" s="1">
        <f t="shared" si="23"/>
        <v>807</v>
      </c>
      <c r="J63" s="1">
        <f>IF(_xlfn.IFNA($A63,"")="","",Daily!I63+IF(ROW()&gt;ROW($A$3),J62,0))</f>
        <v>5</v>
      </c>
      <c r="K63" s="1">
        <f>IF(_xlfn.IFNA($A63,"")="","",Daily!J63+IF(ROW()&gt;ROW($A$3),K62,0))</f>
        <v>0</v>
      </c>
      <c r="L63" s="1">
        <f>IF(_xlfn.IFNA($A63,"")="","",Daily!K63+IF(ROW()&gt;ROW($A$3),L62,0))</f>
        <v>0</v>
      </c>
      <c r="M63" s="1">
        <f t="shared" si="24"/>
        <v>5</v>
      </c>
      <c r="N63" s="1">
        <f>IF(_xlfn.IFNA($A63,"")="","",Daily!L63+IF(ROW()&gt;ROW($A$3),N62,0))</f>
        <v>397</v>
      </c>
      <c r="O63" s="1">
        <f>IF(_xlfn.IFNA($A63,"")="","",Daily!M63+IF(ROW()&gt;ROW($A$3),O62,0))</f>
        <v>8</v>
      </c>
      <c r="P63" s="1">
        <f>IF(_xlfn.IFNA($A63,"")="","",Daily!N63+IF(ROW()&gt;ROW($A$3),P62,0))</f>
        <v>1</v>
      </c>
      <c r="Q63" s="1">
        <f t="shared" si="25"/>
        <v>388</v>
      </c>
      <c r="R63" s="1">
        <f>IF(_xlfn.IFNA($A63,"")="","",Daily!O63+IF(ROW()&gt;ROW($A$3),R62,0))</f>
        <v>170</v>
      </c>
      <c r="S63" s="1">
        <f>IF(_xlfn.IFNA($A63,"")="","",Daily!P63+IF(ROW()&gt;ROW($A$3),S62,0))</f>
        <v>9</v>
      </c>
      <c r="T63" s="1">
        <f>IF(_xlfn.IFNA($A63,"")="","",Daily!Q63+IF(ROW()&gt;ROW($A$3),T62,0))</f>
        <v>0</v>
      </c>
      <c r="U63" s="1">
        <f t="shared" si="26"/>
        <v>161</v>
      </c>
      <c r="V63" s="1">
        <f>IF(_xlfn.IFNA($A63,"")="","",Daily!R63+IF(ROW()&gt;ROW($A$3),V62,0))</f>
        <v>36</v>
      </c>
      <c r="W63" s="1">
        <f>IF(_xlfn.IFNA($A63,"")="","",Daily!S63+IF(ROW()&gt;ROW($A$3),W62,0))</f>
        <v>3</v>
      </c>
      <c r="X63" s="1">
        <f>IF(_xlfn.IFNA($A63,"")="","",Daily!T63+IF(ROW()&gt;ROW($A$3),X62,0))</f>
        <v>0</v>
      </c>
      <c r="Y63" s="1">
        <f t="shared" si="27"/>
        <v>33</v>
      </c>
      <c r="Z63" s="1">
        <f>IF(_xlfn.IFNA($A63,"")="","",Daily!U63+IF(ROW()&gt;ROW($A$3),Z62,0))</f>
        <v>419</v>
      </c>
      <c r="AA63" s="1">
        <f>IF(_xlfn.IFNA($A63,"")="","",Daily!V63+IF(ROW()&gt;ROW($A$3),AA62,0))</f>
        <v>113</v>
      </c>
      <c r="AB63" s="1">
        <f>IF(_xlfn.IFNA($A63,"")="","",Daily!W63+IF(ROW()&gt;ROW($A$3),AB62,0))</f>
        <v>0</v>
      </c>
      <c r="AC63" s="1">
        <f t="shared" si="28"/>
        <v>306</v>
      </c>
      <c r="AD63" s="1">
        <f>IF(_xlfn.IFNA($A63,"")="","",Daily!X63+IF(ROW()&gt;ROW($A$3),AD62,0))</f>
        <v>175</v>
      </c>
      <c r="AE63" s="1">
        <f>IF(_xlfn.IFNA($A63,"")="","",Daily!Y63+IF(ROW()&gt;ROW($A$3),AE62,0))</f>
        <v>0</v>
      </c>
      <c r="AF63" s="1">
        <f>IF(_xlfn.IFNA($A63,"")="","",Daily!Z63+IF(ROW()&gt;ROW($A$3),AF62,0))</f>
        <v>1</v>
      </c>
      <c r="AG63" s="1">
        <f t="shared" si="29"/>
        <v>174</v>
      </c>
      <c r="AH63" s="1">
        <f>IF(_xlfn.IFNA($A63,"")="","",Daily!C63+Daily!F63+Daily!I63+Daily!O63+Daily!L63+Daily!R63+Daily!X63+Daily!U63)</f>
        <v>377</v>
      </c>
      <c r="AI63" s="1">
        <f>IF(_xlfn.IFNA($A63,"")="","",Daily!D63+Daily!G63+Daily!J63+Daily!P63+Daily!M63+Daily!S63+Daily!Y63+Daily!V63+Daily!AA63)</f>
        <v>16</v>
      </c>
      <c r="AJ63" s="1">
        <f>IF(_xlfn.IFNA($A63,"")="","",Daily!E63+Daily!H63+Daily!K63+Daily!Q63+Daily!N63+Daily!T63+Daily!Z63+Daily!W63)</f>
        <v>1</v>
      </c>
      <c r="AK63" s="1">
        <f t="shared" si="30"/>
        <v>2059</v>
      </c>
      <c r="AL63" s="1">
        <f t="shared" si="31"/>
        <v>137</v>
      </c>
      <c r="AM63" s="1">
        <f t="shared" si="32"/>
        <v>9</v>
      </c>
      <c r="AN63" s="7">
        <f t="shared" si="33"/>
        <v>1.149390243902439</v>
      </c>
      <c r="AO63" s="1">
        <f t="shared" si="34"/>
        <v>1913</v>
      </c>
      <c r="AP63" s="1">
        <f t="shared" si="35"/>
        <v>1241</v>
      </c>
      <c r="AQ63" s="1">
        <f t="shared" si="36"/>
        <v>133</v>
      </c>
      <c r="AR63" s="1">
        <f t="shared" si="37"/>
        <v>2</v>
      </c>
      <c r="AS63" s="1">
        <f t="shared" si="38"/>
        <v>1106</v>
      </c>
      <c r="AT63" s="10">
        <f t="shared" si="39"/>
        <v>6.1643835616438353E-2</v>
      </c>
      <c r="AU63" s="10">
        <f t="shared" si="40"/>
        <v>0.93835616438356162</v>
      </c>
      <c r="AV63" s="10">
        <f t="shared" si="41"/>
        <v>1.8941233608547839E-2</v>
      </c>
      <c r="AW63" s="10">
        <f t="shared" si="42"/>
        <v>0.39728023312287519</v>
      </c>
      <c r="AX63" s="10">
        <f t="shared" si="43"/>
        <v>2.4283632831471587E-3</v>
      </c>
      <c r="AY63" s="10">
        <f t="shared" si="44"/>
        <v>0.1928120446818844</v>
      </c>
      <c r="AZ63" s="10">
        <f t="shared" si="45"/>
        <v>8.2564351627003402E-2</v>
      </c>
      <c r="BA63" s="10">
        <f t="shared" si="46"/>
        <v>1.7484215638659543E-2</v>
      </c>
      <c r="BB63" s="10">
        <f t="shared" si="47"/>
        <v>0.20349684312773192</v>
      </c>
      <c r="BC63" s="10">
        <f t="shared" si="48"/>
        <v>8.4992714910150563E-2</v>
      </c>
      <c r="BD63" s="8">
        <f t="shared" ca="1" si="49"/>
        <v>229.14285714285714</v>
      </c>
      <c r="BE63" s="9">
        <f t="shared" ca="1" si="50"/>
        <v>1604</v>
      </c>
      <c r="BF63" s="10">
        <f t="shared" si="51"/>
        <v>0.22413793103448276</v>
      </c>
      <c r="BG63" s="10">
        <f t="shared" si="52"/>
        <v>0.14939024390243902</v>
      </c>
      <c r="BH63" s="1">
        <f t="shared" si="53"/>
        <v>6</v>
      </c>
      <c r="BI63" s="1">
        <f t="shared" si="54"/>
        <v>4</v>
      </c>
      <c r="BJ63" s="8">
        <f>IF(_xlfn.IFNA($A63,"")="","",AK63/(Configuration!$B$1/1000000))</f>
        <v>81.177087481223609</v>
      </c>
      <c r="BK63" s="1">
        <f>IF(OR(_xlfn.IFNA($A63,"")="", ROW()&lt;=ROW($A$3),MAX(International!$C$3:$C$2000)&lt;$AK63),"",$A63-_xlfn.XLOOKUP($AK63,International!$C$3:$C$2000,International!$A$3:$A$2000,NA(),1,1))</f>
        <v>4</v>
      </c>
      <c r="BL63" s="1">
        <f>IF(OR(_xlfn.IFNA($A63,"")="", ROW()&lt;=ROW($A$3),MAX(International!$D$3:$D$2000)&lt;$BJ63),"",$A63-_xlfn.XLOOKUP($BJ63,International!$D$3:$D$2000,International!$A$3:$A$2000,NA(),1,1))</f>
        <v>8</v>
      </c>
      <c r="BM63" s="1">
        <f>IF(OR(_xlfn.IFNA($A63,"")="", ROW()&lt;=ROW($A$3),MAX(International!$G$3:$G$2000)&lt;$AK63),"",$A63-_xlfn.XLOOKUP($AK63,International!$G$3:$G$2000,International!$A$3:$A$2000,NA(),1,1))</f>
        <v>-4</v>
      </c>
      <c r="BN63" s="1">
        <f>IF(OR(_xlfn.IFNA($A63,"")="", ROW()&lt;=ROW($A$3),MAX(International!$H$3:$H$2000)&lt;$BJ63),"",$A63-_xlfn.XLOOKUP($BJ63,International!$H$3:$H$2000,International!$A$3:$A$2000,NA(),1,1))</f>
        <v>12</v>
      </c>
      <c r="BO63" s="1">
        <f>IF(OR(_xlfn.IFNA($A63,"")="", ROW()&lt;=ROW($A$3),MAX(International!$K$3:$K$2000)&lt;$AK63),"",$A63-_xlfn.XLOOKUP($AK63,International!$K$3:$K$2000,International!$A$3:$A$2000,NA(),1,1))</f>
        <v>13</v>
      </c>
      <c r="BP63" s="1">
        <f>IF(OR(_xlfn.IFNA($A63,"")="", ROW()&lt;=ROW($A$3),MAX(International!$L$3:$L$2000)&lt;$BJ63),"",$A63-_xlfn.XLOOKUP($BJ63,International!$L$3:$L$2000,International!$A$3:$A$2000,NA(),1,1))</f>
        <v>8</v>
      </c>
      <c r="BQ63" s="1">
        <f>IF(OR(_xlfn.IFNA($A63,"")="", ROW()&lt;=ROW($A$3),MAX(International!$O$3:$O$2000)&lt;$AK63),"",$A63-_xlfn.XLOOKUP($AK63,International!$O$3:$O$2000,International!$A$3:$A$2000,NA(),1,1))</f>
        <v>21</v>
      </c>
      <c r="BR63" s="1">
        <f>IF(OR(_xlfn.IFNA($A63,"")="", ROW()&lt;=ROW($A$3),MAX(International!$P$3:$P$2000)&lt;$BJ63),"",$A63-_xlfn.XLOOKUP($BJ63,International!$P$3:$P$2000,International!$A$3:$A$2000,NA(),1,1))</f>
        <v>17</v>
      </c>
      <c r="BS63" s="1">
        <f>IF(OR(_xlfn.IFNA($A63,"")="", ROW()&lt;=ROW($A$3),MAX(International!$S$3:$S$2000)&lt;$AK63),"",$A63-_xlfn.XLOOKUP($AK63,International!$S$3:$S$2000,International!$A$3:$A$2000,NA(),1,1))</f>
        <v>25</v>
      </c>
      <c r="BT63" s="1">
        <f>IF(OR(_xlfn.IFNA($A63,"")="", ROW()&lt;=ROW($A$3),MAX(International!$T$3:$T$2000)&lt;$BJ63),"",$A63-_xlfn.XLOOKUP($BJ63,International!$T$3:$T$2000,International!$A$3:$A$2000,NA(),1,1))</f>
        <v>22</v>
      </c>
      <c r="BU63" s="1">
        <f>IF(OR(_xlfn.IFNA($A63,"")="", ROW()&lt;=ROW($A$3),MAX(International!$W$3:$W$2000)&lt;$AK63),"",$A63-_xlfn.XLOOKUP($AK63,International!$W$3:$W$2000,International!$A$3:$A$2000,NA(),1,1))</f>
        <v>-17</v>
      </c>
      <c r="BV63" s="1">
        <f>IF(OR(_xlfn.IFNA($A63,"")="", ROW()&lt;=ROW($A$3),MAX(International!$X$3:$X$2000)&lt;$BJ63),"",$A63-_xlfn.XLOOKUP($BJ63,International!$X$3:$X$2000,International!$A$3:$A$2000,NA(),1,1))</f>
        <v>1</v>
      </c>
      <c r="BW63" s="1">
        <f>IF(OR(_xlfn.IFNA($A63,"")="", ROW()&lt;=ROW($A$3),MAX(International!$AA$3:$AA$2000)&lt;$AK63),"",$A63-_xlfn.XLOOKUP($AK63,International!$AA$3:$AA$2000,International!$A$3:$A$2000,NA(),1,1))</f>
        <v>6</v>
      </c>
      <c r="BX63" s="1">
        <f>IF(OR(_xlfn.IFNA($A63,"")="", ROW()&lt;=ROW($A$3),MAX(International!$AB$3:$AB$2000)&lt;$BJ63),"",$A63-_xlfn.XLOOKUP($BJ63,International!$AB$3:$AB$2000,International!$A$3:$A$2000,NA(),1,1))</f>
        <v>2</v>
      </c>
      <c r="BY63" s="1">
        <f>IF(OR(_xlfn.IFNA($A63,"")="", ROW()&lt;=ROW($A$3),MAX(International!$AE$3:$AE$2000)&lt;$AK63),"",$A63-_xlfn.XLOOKUP($AK63,International!$AE$3:$AE$2000,International!$A$3:$A$2000,NA(),1,1))</f>
        <v>11</v>
      </c>
      <c r="BZ63" s="1">
        <f>IF(OR(_xlfn.IFNA($A63,"")="", ROW()&lt;=ROW($A$3),MAX(International!$AF$3:$AF$2000)&lt;$BJ63),"",$A63-_xlfn.XLOOKUP($BJ63,International!$AF$3:$AF$2000,International!$A$3:$A$2000,NA(),1,1))</f>
        <v>2</v>
      </c>
      <c r="CA63" s="1">
        <f t="shared" si="120"/>
        <v>14</v>
      </c>
      <c r="CB63" s="1" t="e">
        <f t="shared" si="100"/>
        <v>#N/A</v>
      </c>
      <c r="CC63" s="1">
        <f t="shared" si="101"/>
        <v>12800</v>
      </c>
      <c r="CD63" s="1">
        <f t="shared" si="102"/>
        <v>2538</v>
      </c>
      <c r="CE63" s="1">
        <f t="shared" si="103"/>
        <v>1130</v>
      </c>
      <c r="CF63" s="1">
        <f t="shared" si="104"/>
        <v>696</v>
      </c>
      <c r="CG63" s="1">
        <f t="shared" si="105"/>
        <v>502</v>
      </c>
      <c r="CH63" s="1">
        <f t="shared" si="106"/>
        <v>400</v>
      </c>
      <c r="CI63" s="1">
        <f t="shared" si="107"/>
        <v>212</v>
      </c>
      <c r="CJ63" s="1">
        <f t="shared" si="108"/>
        <v>1361</v>
      </c>
      <c r="CK63" s="1">
        <f t="shared" si="56"/>
        <v>2059</v>
      </c>
      <c r="CL63" s="1">
        <f t="shared" si="109"/>
        <v>3.2081601479303425</v>
      </c>
      <c r="CM63" s="1">
        <f>IF(OR(ISNA($A63),$AK63&lt;100),NA(),IF($CA63=0,0,FLOOR((CK63-_xlfn.XLOOKUP(_xlfn.AGGREGATE(5,6,$CA$3:$CA2014),$CA$3:$CA$2000,CK$3:CK$2000,1,1))/_xlfn.XLOOKUP($CA63,$CA$3:$CA$2000,$CA$3:$CA$2000,1,1), 1)))</f>
        <v>139</v>
      </c>
      <c r="CN63" s="1">
        <f t="shared" si="57"/>
        <v>3.4274026915732438</v>
      </c>
      <c r="CO63" s="1" cm="1">
        <f t="array" ref="CO63">IFERROR(IF(OR(ISNA($A63),$AK63&lt;100,INDEX(International!C$3:C$2000,_xlfn.XMATCH(100,International!C$3:C$2000,1,1)+$CA63)=""),NA(),INDEX(International!C$3:C$2000,_xlfn.XMATCH(100,International!C$3:C$2000,1,1)+$CA63)), NA())</f>
        <v>2257</v>
      </c>
      <c r="CP63" s="1">
        <f t="shared" si="110"/>
        <v>3.1136473405668208</v>
      </c>
      <c r="CQ63" s="1">
        <f>IF(OR(ISNA($A63),$AK63&lt;100),NA(),IF($CA63=0,0,FLOOR((CO63-_xlfn.XLOOKUP(_xlfn.AGGREGATE(5,6,$CA$3:$CA2014),$CA$3:$CA$2000,CO$3:CO$2000,1,1))/_xlfn.XLOOKUP($CA63,$CA$3:$CA$2000,$CA$3:$CA$2000,1,1), 1)))</f>
        <v>153</v>
      </c>
      <c r="CR63" s="1">
        <f t="shared" si="58"/>
        <v>1.6584509696377954</v>
      </c>
      <c r="CS63" s="1" cm="1">
        <f t="array" ref="CS63">IFERROR(IF(OR(ISNA($A63),$AK63&lt;100,INDEX(International!G$3:G$2000,_xlfn.XMATCH(100,International!G$3:G$2000,1,1)+$CA63)=""),NA(),INDEX(International!G$3:G$2000,_xlfn.XMATCH(100,International!G$3:G$2000,1,1)+$CA63)), NA())</f>
        <v>1591</v>
      </c>
      <c r="CT63" s="1">
        <f t="shared" si="111"/>
        <v>3.5071353277113215</v>
      </c>
      <c r="CU63" s="1">
        <f>IF(OR(ISNA($A63),$AK63&lt;100),NA(),IF($CA63=0,0,FLOOR((CS63-_xlfn.XLOOKUP(_xlfn.AGGREGATE(5,6,$CA$3:$CA2014),$CA$3:$CA$2000,CS$3:CS$2000,1,1))/_xlfn.XLOOKUP($CA63,$CA$3:$CA$2000,$CA$3:$CA$2000,1,1), 1)))</f>
        <v>94</v>
      </c>
      <c r="CV63" s="1">
        <f t="shared" si="59"/>
        <v>5.2723508318430561</v>
      </c>
      <c r="CW63" s="1" cm="1">
        <f t="array" ref="CW63">IFERROR(IF(OR(ISNA($A63),$AK63&lt;100,INDEX(International!K$3:K$2000,_xlfn.XMATCH(100,International!K$3:K$2000,1,1)+$CA63)=""),NA(),INDEX(International!K$3:K$2000,_xlfn.XMATCH(100,International!K$3:K$2000,1,1)+$CA63)), NA())</f>
        <v>4469</v>
      </c>
      <c r="CX63" s="1">
        <f t="shared" si="112"/>
        <v>2.5538683158748783</v>
      </c>
      <c r="CY63" s="1">
        <f>IF(OR(ISNA($A63),$AK63&lt;100),NA(),IF($CA63=0,0,FLOOR((CW63-_xlfn.XLOOKUP(_xlfn.AGGREGATE(5,6,$CA$3:$CA2014),$CA$3:$CA$2000,CW$3:CW$2000,1,1))/_xlfn.XLOOKUP($CA63,$CA$3:$CA$2000,$CA$3:$CA$2000,1,1), 1)))</f>
        <v>312</v>
      </c>
      <c r="CZ63" s="1">
        <f t="shared" si="60"/>
        <v>1.0306243872689012</v>
      </c>
      <c r="DA63" s="1" cm="1">
        <f t="array" ref="DA63">IFERROR(IF(OR(ISNA($A63),$AK63&lt;100,INDEX(International!O$3:O$2000,_xlfn.XMATCH(100,International!O$3:O$2000,1,1)+$CA63)=""),NA(),INDEX(International!O$3:O$2000,_xlfn.XMATCH(100,International!O$3:O$2000,1,1)+$CA63)), NA())</f>
        <v>7375</v>
      </c>
      <c r="DB63" s="1">
        <f t="shared" si="113"/>
        <v>2.2564009138610817</v>
      </c>
      <c r="DC63" s="1">
        <f>IF(OR(ISNA($A63),$AK63&lt;100),NA(),IF($CA63=0,0,FLOOR((DA63-_xlfn.XLOOKUP(_xlfn.AGGREGATE(5,6,$CA$3:$CA2014),$CA$3:$CA$2000,DA$3:DA$2000,1,1))/_xlfn.XLOOKUP($CA63,$CA$3:$CA$2000,$CA$3:$CA$2000,1,1), 1)))</f>
        <v>515</v>
      </c>
      <c r="DD63" s="1">
        <f t="shared" si="61"/>
        <v>3.0666285171764613</v>
      </c>
      <c r="DE63" s="1" cm="1">
        <f t="array" ref="DE63">IFERROR(IF(OR(ISNA($A63),$AK63&lt;100,INDEX(International!S$3:S$2000,_xlfn.XMATCH(100,International!S$3:S$2000,1,1)+$CA63)=""),NA(),INDEX(International!S$3:S$2000,_xlfn.XMATCH(100,International!S$3:S$2000,1,1)+$CA63)), NA())</f>
        <v>6088</v>
      </c>
      <c r="DF63" s="1">
        <f t="shared" si="114"/>
        <v>2.3617146671301232</v>
      </c>
      <c r="DG63" s="1">
        <f>IF(OR(ISNA($A63),$AK63&lt;100),NA(),IF($CA63=0,0,FLOOR((DE63-_xlfn.XLOOKUP(_xlfn.AGGREGATE(5,6,$CA$3:$CA2014),$CA$3:$CA$2000,DE$3:DE$2000,1,1))/_xlfn.XLOOKUP($CA63,$CA$3:$CA$2000,$CA$3:$CA$2000,1,1), 1)))</f>
        <v>427</v>
      </c>
      <c r="DH63" s="1">
        <f t="shared" si="62"/>
        <v>4.3225270381383867</v>
      </c>
      <c r="DI63" s="1" cm="1">
        <f t="array" ref="DI63">IFERROR(IF(OR(ISNA($A63),$AK63&lt;100,INDEX(International!W$3:W$2000,_xlfn.XMATCH(100,International!W$3:W$2000,1,1)+$CA63)=""),NA(),INDEX(International!W$3:W$2000,_xlfn.XMATCH(100,International!W$3:W$2000,1,1)+$CA63)), NA())</f>
        <v>212</v>
      </c>
      <c r="DJ63" s="1">
        <f t="shared" si="115"/>
        <v>12.914363525055148</v>
      </c>
      <c r="DK63" s="1">
        <f>IF(OR(ISNA($A63),$AK63&lt;100),NA(),IF($CA63=0,0,FLOOR((DI63-_xlfn.XLOOKUP(_xlfn.AGGREGATE(5,6,$CA$3:$CA2014),$CA$3:$CA$2000,DI$3:DI$2000,1,1))/_xlfn.XLOOKUP($CA63,$CA$3:$CA$2000,$CA$3:$CA$2000,1,1), 1)))</f>
        <v>7</v>
      </c>
      <c r="DL63" s="1">
        <f t="shared" si="63"/>
        <v>3.9653110843593908</v>
      </c>
      <c r="DM63" s="1" cm="1">
        <f t="array" ref="DM63">IFERROR(IF(OR(ISNA($A63),$AK63&lt;100,INDEX(International!AA$3:AA$2000,_xlfn.XMATCH(100,International!AA$3:AA$2000,1,1)+$CA63)=""),NA(),INDEX(International!AA$3:AA$2000,_xlfn.XMATCH(100,International!AA$3:AA$2000,1,1)+$CA63)), NA())</f>
        <v>2689</v>
      </c>
      <c r="DN63" s="1">
        <f t="shared" si="116"/>
        <v>2.9479903848999762</v>
      </c>
      <c r="DO63" s="1">
        <f>IF(OR(ISNA($A63),$AK63&lt;100),NA(),IF($CA63=0,0,FLOOR((DM63-_xlfn.XLOOKUP(_xlfn.AGGREGATE(5,6,$CA$3:$CA2014),$CA$3:$CA$2000,DM$3:DM$2000,1,1))/_xlfn.XLOOKUP($CA63,$CA$3:$CA$2000,$CA$3:$CA$2000,1,1), 1)))</f>
        <v>183</v>
      </c>
      <c r="DP63" s="1">
        <f t="shared" si="64"/>
        <v>2.1570522511916237</v>
      </c>
      <c r="DQ63" s="1" cm="1">
        <f t="array" ref="DQ63">IFERROR(IF(OR(ISNA($A63),$AK63&lt;100,INDEX(International!AE$3:AE$2000,_xlfn.XMATCH(100,International!AE$3:AE$2000,1,1)+$CA63)=""),NA(),INDEX(International!AE$3:AE$2000,_xlfn.XMATCH(100,International!AE$3:AE$2000,1,1)+$CA63)), NA())</f>
        <v>6437</v>
      </c>
      <c r="DR63" s="1">
        <f t="shared" si="117"/>
        <v>2.3301035908296241</v>
      </c>
      <c r="DS63" s="1">
        <f>IF(OR(ISNA($A63),$AK63&lt;100),NA(),IF($CA63=0,0,FLOOR((DQ63-_xlfn.XLOOKUP(_xlfn.AGGREGATE(5,6,$CA$3:$CA2014),$CA$3:$CA$2000,DQ$3:DQ$2000,1,1))/_xlfn.XLOOKUP($CA63,$CA$3:$CA$2000,$CA$3:$CA$2000,1,1), 1)))</f>
        <v>451</v>
      </c>
      <c r="DT63" s="1">
        <f t="shared" si="65"/>
        <v>1.1570455707085807</v>
      </c>
      <c r="DU63" s="1">
        <f t="shared" si="118"/>
        <v>60</v>
      </c>
      <c r="DV63" s="1" t="e" cm="1">
        <f t="array" ref="DV63">IFERROR(IF(ISNA($A63),NA(),INDEX(B$3:B$2000,_xlfn.XMATCH(Configuration!$B$12,B$3:B$2000,1,1)+ROW()-ROW($A$3))-0), NA())</f>
        <v>#N/A</v>
      </c>
      <c r="DW63" s="1" cm="1">
        <f t="array" ref="DW63">IFERROR(IF(ISNA($A63),NA(),INDEX(F$3:F$2000,_xlfn.XMATCH(Configuration!$B$12,F$3:F$2000,1,1)+ROW()-ROW($A$3))-0), NA())</f>
        <v>3059</v>
      </c>
      <c r="DX63" s="1" t="e" cm="1">
        <f t="array" ref="DX63">IFERROR(IF(ISNA($A63),NA(),INDEX(J$3:J$2000,_xlfn.XMATCH(Configuration!$B$12,J$3:J$2000,1,1)+ROW()-ROW($A$3))-0), NA())</f>
        <v>#N/A</v>
      </c>
      <c r="DY63" s="1" cm="1">
        <f t="array" ref="DY63">IFERROR(IF(ISNA($A63),NA(),INDEX(N$3:N$2000,_xlfn.XMATCH(Configuration!$B$12,N$3:N$2000,1,1)+ROW()-ROW($A$3))-0), NA())</f>
        <v>1057</v>
      </c>
      <c r="DZ63" s="1" cm="1">
        <f t="array" ref="DZ63">IFERROR(IF(ISNA($A63),NA(),INDEX(R$3:R$2000,_xlfn.XMATCH(Configuration!$B$12,R$3:R$2000,1,1)+ROW()-ROW($A$3))-0), NA())</f>
        <v>439</v>
      </c>
      <c r="EA63" s="1" t="e" cm="1">
        <f t="array" ref="EA63">IFERROR(IF(ISNA($A63),NA(),INDEX(V$3:V$2000,_xlfn.XMATCH(Configuration!$B$12,V$3:V$2000,1,1)+ROW()-ROW($A$3))-0), NA())</f>
        <v>#N/A</v>
      </c>
      <c r="EB63" s="1" cm="1">
        <f t="array" ref="EB63">IFERROR(IF(ISNA($A63),NA(),INDEX(Z$3:Z$2000,_xlfn.XMATCH(Configuration!$B$12,Z$3:Z$2000,1,1)+ROW()-ROW($A$3))-0), NA())</f>
        <v>1561</v>
      </c>
      <c r="EC63" s="1" cm="1">
        <f t="array" ref="EC63">IFERROR(IF(ISNA($A63),NA(),INDEX(AD$3:AD$2000,_xlfn.XMATCH(Configuration!$B$12,AD$3:AD$2000,1,1)+ROW()-ROW($A$3))-0), NA())</f>
        <v>557</v>
      </c>
      <c r="ED63" s="1">
        <f t="shared" si="119"/>
        <v>60</v>
      </c>
      <c r="EE63" s="1" t="e">
        <f t="shared" ca="1" si="66"/>
        <v>#N/A</v>
      </c>
      <c r="EF63" s="1" t="e">
        <f t="shared" ca="1" si="67"/>
        <v>#N/A</v>
      </c>
      <c r="EG63" s="1" t="e">
        <f t="shared" ca="1" si="68"/>
        <v>#N/A</v>
      </c>
      <c r="EH63" s="1" t="e">
        <f t="shared" ca="1" si="69"/>
        <v>#N/A</v>
      </c>
      <c r="EI63" s="1">
        <f t="shared" ca="1" si="70"/>
        <v>409600</v>
      </c>
      <c r="EJ63" s="1">
        <f t="shared" ca="1" si="71"/>
        <v>102400</v>
      </c>
      <c r="EK63" s="1">
        <f t="shared" ca="1" si="72"/>
        <v>38040</v>
      </c>
      <c r="EL63" s="1" cm="1">
        <f t="array" aca="1" ref="EL63" ca="1">IFERROR(IF(ISNA($ED63),NA(),IF(FLOOR((2^(($ED63+LOOKUP(2, 1/(ISNA(EP$3:EP$2000)+ISBLANK(EP$3:EP$300)-1),EP$3:EP$2000)*LOG(100)/LOG(2))/LOOKUP(2, 1/(ISNA(EP$3:EP$2000)+ISBLANK(EP$3:EP$300)-1),EP$3:EP$2000))),2)&gt;_xlfn.AGGREGATE(4,6,$EN$3:$GC$2000)+2000,NA(),FLOOR((2^(($ED63+LOOKUP(2, 1/(ISNA(EP$3:EP$2000)+ISBLANK(EP$3:EP$300)-1),EP$3:EP$2000)*LOG(100)/LOG(2))/LOOKUP(2, 1/(ISNA(EP$3:EP$2000)+ISBLANK(EP$3:EP$300)-1),EP$3:EP$2000))),2))),NA())</f>
        <v>2562</v>
      </c>
      <c r="EM63" s="1" cm="1">
        <f t="array" ref="EM63">IF(ISNA($ED63),NA(),FLOOR(EN$3+(LOOKUP(2, 1/(ISNA(EN$3:EN$2000)+ISBLANK(EN$3:EN$300)-1),EN$3:EN$2000)-EN$3)/LOOKUP(2, 1/(ISNA(EN$3:EN$2000)+ISBLANK(EN$3:EN$300)-1),ED$3:ED$2000)*ED63, 1))</f>
        <v>5462</v>
      </c>
      <c r="EN63" s="1" cm="1">
        <f t="array" ref="EN63">IFERROR(IF(ISNA($A63),NA(),INDEX(AK$3:AK$2000,_xlfn.XMATCH(100,AK$3:AK$2000,1,1)+ROW()-ROW($A$3))-0), NA())</f>
        <v>6926</v>
      </c>
      <c r="EO63" s="1" cm="1">
        <f t="array" aca="1" ref="EO63" ca="1">IFERROR(IF(ISNA($A63),NA(),INDEX(BD$3:BD$2000,_xlfn.XMATCH(100,AK$3:AK$2000,1,1)+ROW()-ROW($A$3))-0), NA())</f>
        <v>20.571428571428573</v>
      </c>
      <c r="EP63" s="1">
        <f t="shared" si="73"/>
        <v>9.8136221699045336</v>
      </c>
      <c r="EQ63" s="1">
        <f t="shared" si="74"/>
        <v>113</v>
      </c>
      <c r="ER63" s="1">
        <f t="shared" si="75"/>
        <v>342.56312185829921</v>
      </c>
      <c r="ES63" s="1" cm="1">
        <f t="array" ref="ES63">IFERROR(IF(OR(ISNA($A63),INDEX(International!C$3:C$2000,_xlfn.XMATCH(100,International!C$3:C$2000,1,1)+ROW()-ROW($A$3))=""),NA(),INDEX(International!C$3:C$2000,_xlfn.XMATCH(100,International!C$3:C$2000,1,1)+ROW()-ROW($A$3))), NA())</f>
        <v>50509</v>
      </c>
      <c r="ET63" s="1" cm="1">
        <f t="array" aca="1" ref="ET63" ca="1">IFERROR(IF(ISNA($A63),NA(),INDEX(International!E$3:E$2000,_xlfn.XMATCH(100,International!C$3:C$2000,1,1)+ROW()-ROW($A$3))-0), NA())</f>
        <v>453.57142857142856</v>
      </c>
      <c r="EU63" s="1">
        <f t="shared" si="76"/>
        <v>6.6812193507145121</v>
      </c>
      <c r="EV63" s="1">
        <f t="shared" si="77"/>
        <v>840</v>
      </c>
      <c r="EW63" s="1">
        <f t="shared" si="78"/>
        <v>144.32327685591687</v>
      </c>
      <c r="EX63" s="1" cm="1">
        <f t="array" ref="EX63">IFERROR(IF(OR(ISNA($A63),INDEX(International!G$3:G$2000,_xlfn.XMATCH(100,International!G$3:G$2000,1,1)+ROW()-ROW($A$3))=""),NA(),INDEX(International!G$3:G$2000,_xlfn.XMATCH(100,International!G$3:G$2000,1,1)+ROW()-ROW($A$3))-0), NA())</f>
        <v>10319</v>
      </c>
      <c r="EY63" s="1" cm="1">
        <f t="array" aca="1" ref="EY63" ca="1">IFERROR(IF(ISNA($A63),NA(),INDEX(International!I$3:I$2000,_xlfn.XMATCH(100,International!G$3:G$2000,1,1)+ROW()-ROW($A$3))-0), NA())</f>
        <v>130.28571428571428</v>
      </c>
      <c r="EZ63" s="1">
        <f t="shared" si="79"/>
        <v>8.9697369716050037</v>
      </c>
      <c r="FA63" s="1">
        <f t="shared" si="80"/>
        <v>167</v>
      </c>
      <c r="FB63" s="1">
        <f t="shared" si="81"/>
        <v>70.470539016287262</v>
      </c>
      <c r="FC63" s="1" cm="1">
        <f t="array" ref="FC63">IFERROR(IF(OR(ISNA($A63),INDEX(International!K$3:K$2000,_xlfn.XMATCH(100,International!K$3:K$2000,1,1)+ROW()-ROW($A$3))=""),NA(),INDEX(International!K$3:K$2000,_xlfn.XMATCH(100,International!K$3:K$2000,1,1)+ROW()-ROW($A$3))), NA())</f>
        <v>165093</v>
      </c>
      <c r="FD63" s="1" cm="1">
        <f t="array" aca="1" ref="FD63" ca="1">IFERROR(IF(ISNA($A63),NA(),INDEX(International!M$3:M$2000,_xlfn.XMATCH(100,International!K$3:K$2000,1,1)+ROW()-ROW($A$3))-0), NA())</f>
        <v>1482.5714285714287</v>
      </c>
      <c r="FE63" s="1">
        <f t="shared" si="82"/>
        <v>5.6132140561247175</v>
      </c>
      <c r="FF63" s="1">
        <f t="shared" si="83"/>
        <v>2749</v>
      </c>
      <c r="FG63" s="1">
        <f t="shared" si="84"/>
        <v>-45.900537101969569</v>
      </c>
      <c r="FH63" s="1" cm="1">
        <f t="array" ref="FH63">IFERROR(IF(OR(ISNA($A63),INDEX(International!O$3:O$2000,_xlfn.XMATCH(100,International!O$3:O$2000,1,1)+ROW()-ROW($A$3))=""),NA(),INDEX(International!O$3:O$2000,_xlfn.XMATCH(100,International!O$3:O$2000,1,1)+ROW()-ROW($A$3))-0), NA())</f>
        <v>189973</v>
      </c>
      <c r="FI63" s="1" cm="1">
        <f t="array" aca="1" ref="FI63" ca="1">IFERROR(IF(ISNA($A63),NA(),INDEX(International!Q$3:Q$2000,_xlfn.XMATCH(100,International!O$3:O$2000,1,1)+ROW()-ROW($A$3))-0), NA())</f>
        <v>3004.5714285714284</v>
      </c>
      <c r="FJ63" s="1">
        <f t="shared" si="85"/>
        <v>5.5088432811604218</v>
      </c>
      <c r="FK63" s="1">
        <f t="shared" si="86"/>
        <v>3163</v>
      </c>
      <c r="FL63" s="1">
        <f t="shared" si="87"/>
        <v>49.418016579489134</v>
      </c>
      <c r="FM63" s="1" cm="1">
        <f t="array" ref="FM63">IFERROR(IF(OR(ISNA($A63),INDEX(International!S$3:S$2000,_xlfn.XMATCH(100,International!S$3:S$2000,1,1)+ROW()-ROW($A$3))=""),NA(),INDEX(International!S$3:S$2000,_xlfn.XMATCH(100,International!S$3:S$2000,1,1)+ROW()-ROW($A$3))-0), NA())</f>
        <v>10674</v>
      </c>
      <c r="FN63" s="1" cm="1">
        <f t="array" aca="1" ref="FN63" ca="1">IFERROR(IF(ISNA($A63),NA(),INDEX(International!U$3:U$2000,_xlfn.XMATCH(100,International!S$3:S$2000,1,1)+ROW()-ROW($A$3))-0), NA())</f>
        <v>19.571428571428573</v>
      </c>
      <c r="FO63" s="1">
        <f t="shared" si="88"/>
        <v>8.9047761887159176</v>
      </c>
      <c r="FP63" s="1">
        <f t="shared" si="89"/>
        <v>176</v>
      </c>
      <c r="FQ63" s="1">
        <f t="shared" si="90"/>
        <v>568.7805102711061</v>
      </c>
      <c r="FR63" s="1" cm="1">
        <f t="array" ref="FR63">IFERROR(IF(OR(ISNA($A63),INDEX(International!W$3:W$2000,_xlfn.XMATCH(100,International!W$3:W$2000,1,1)+ROW()-ROW($A$3))=""),NA(),INDEX(International!W$3:W$2000,_xlfn.XMATCH(100,International!W$3:W$2000,1,1)+ROW()-ROW($A$3))-0), NA())</f>
        <v>15641</v>
      </c>
      <c r="FS63" s="1" cm="1">
        <f t="array" aca="1" ref="FS63" ca="1">IFERROR(IF(ISNA($A63),NA(),INDEX(International!Y$3:Y$2000,_xlfn.XMATCH(100,International!W$3:W$2000,1,1)+ROW()-ROW($A$3))-0), NA())</f>
        <v>785.71428571428567</v>
      </c>
      <c r="FT63" s="1">
        <f t="shared" si="91"/>
        <v>8.2313684644339542</v>
      </c>
      <c r="FU63" s="1">
        <f t="shared" si="92"/>
        <v>258</v>
      </c>
      <c r="FV63" s="1">
        <f t="shared" si="93"/>
        <v>15.363161063858803</v>
      </c>
      <c r="FW63" s="1" cm="1">
        <f t="array" ref="FW63">IFERROR(IF(OR(ISNA($A63),INDEX(International!AA$3:AA$2000,_xlfn.XMATCH(100,International!AA$3:AA$2000,1,1)+ROW()-ROW($A$3))=""),NA(),INDEX(International!AA$3:AA$2000,_xlfn.XMATCH(100,International!AA$3:AA$2000,1,1)+ROW()-ROW($A$3))-0), NA())</f>
        <v>190584</v>
      </c>
      <c r="FX63" s="1" cm="1">
        <f t="array" aca="1" ref="FX63" ca="1">IFERROR(IF(ISNA($A63),NA(),INDEX(International!AC$3:AC$2000,_xlfn.XMATCH(100,International!AA$3:AA$2000,1,1)+ROW()-ROW($A$3))-0), NA())</f>
        <v>4776.4285714285716</v>
      </c>
      <c r="FY63" s="1">
        <f t="shared" si="94"/>
        <v>5.5065011495014806</v>
      </c>
      <c r="FZ63" s="1">
        <f t="shared" si="95"/>
        <v>3174</v>
      </c>
      <c r="GA63" s="1">
        <f t="shared" si="96"/>
        <v>32.802208914354381</v>
      </c>
      <c r="GB63" s="1" cm="1">
        <f t="array" ref="GB63">IFERROR(IF(OR(ISNA($A63),INDEX(International!AE$3:AE$2000,_xlfn.XMATCH(100,International!AE$3:AE$2000,1,1)+ROW()-ROW($A$3))=""),NA(),INDEX(International!AE$3:AE$2000,_xlfn.XMATCH(100,International!AE$3:AE$2000,1,1)+ROW()-ROW($A$3))-0), NA())</f>
        <v>1132539</v>
      </c>
      <c r="GC63" s="1" cm="1">
        <f t="array" aca="1" ref="GC63" ca="1">IFERROR(IF(ISNA($A63),NA(),INDEX(International!AG$3:AG$2000,_xlfn.XMATCH(100,International!AE$3:AE$2000,1,1)+ROW()-ROW($A$3))-0), NA())</f>
        <v>27769.285714285714</v>
      </c>
      <c r="GD63" s="1">
        <f t="shared" si="97"/>
        <v>4.4552449114732422</v>
      </c>
      <c r="GE63" s="1">
        <f t="shared" si="98"/>
        <v>18873</v>
      </c>
      <c r="GF63" s="1">
        <f t="shared" si="99"/>
        <v>26.648836267373266</v>
      </c>
    </row>
    <row r="64" spans="1:188" x14ac:dyDescent="0.2">
      <c r="A64" s="4">
        <f>IF(OR(Daily!$A64="",Daily!$B64="*"),NA(),Daily!A64)</f>
        <v>43915</v>
      </c>
      <c r="B64" s="1">
        <f>IF(_xlfn.IFNA($A64,"")="","",Daily!C64+IF(ROW()&gt;ROW($A$3),B63,0))</f>
        <v>44</v>
      </c>
      <c r="C64" s="1">
        <f>IF(_xlfn.IFNA($A64,"")="","",Daily!D64+IF(ROW()&gt;ROW($A$3),C63,0))</f>
        <v>0</v>
      </c>
      <c r="D64" s="1">
        <f>IF(_xlfn.IFNA($A64,"")="","",Daily!E64+IF(ROW()&gt;ROW($A$3),D63,0))</f>
        <v>0</v>
      </c>
      <c r="E64" s="1">
        <f t="shared" si="22"/>
        <v>44</v>
      </c>
      <c r="F64" s="1">
        <f>IF(_xlfn.IFNA($A64,"")="","",Daily!F64+IF(ROW()&gt;ROW($A$3),F63,0))</f>
        <v>1029</v>
      </c>
      <c r="G64" s="1">
        <f>IF(_xlfn.IFNA($A64,"")="","",Daily!G64+IF(ROW()&gt;ROW($A$3),G63,0))</f>
        <v>4</v>
      </c>
      <c r="H64" s="1">
        <f>IF(_xlfn.IFNA($A64,"")="","",Daily!H64+IF(ROW()&gt;ROW($A$3),H63,0))</f>
        <v>7</v>
      </c>
      <c r="I64" s="1">
        <f t="shared" si="23"/>
        <v>1018</v>
      </c>
      <c r="J64" s="1">
        <f>IF(_xlfn.IFNA($A64,"")="","",Daily!I64+IF(ROW()&gt;ROW($A$3),J63,0))</f>
        <v>5</v>
      </c>
      <c r="K64" s="1">
        <f>IF(_xlfn.IFNA($A64,"")="","",Daily!J64+IF(ROW()&gt;ROW($A$3),K63,0))</f>
        <v>0</v>
      </c>
      <c r="L64" s="1">
        <f>IF(_xlfn.IFNA($A64,"")="","",Daily!K64+IF(ROW()&gt;ROW($A$3),L63,0))</f>
        <v>0</v>
      </c>
      <c r="M64" s="1">
        <f t="shared" si="24"/>
        <v>5</v>
      </c>
      <c r="N64" s="1">
        <f>IF(_xlfn.IFNA($A64,"")="","",Daily!L64+IF(ROW()&gt;ROW($A$3),N63,0))</f>
        <v>443</v>
      </c>
      <c r="O64" s="1">
        <f>IF(_xlfn.IFNA($A64,"")="","",Daily!M64+IF(ROW()&gt;ROW($A$3),O63,0))</f>
        <v>8</v>
      </c>
      <c r="P64" s="1">
        <f>IF(_xlfn.IFNA($A64,"")="","",Daily!N64+IF(ROW()&gt;ROW($A$3),P63,0))</f>
        <v>2</v>
      </c>
      <c r="Q64" s="1">
        <f t="shared" si="25"/>
        <v>433</v>
      </c>
      <c r="R64" s="1">
        <f>IF(_xlfn.IFNA($A64,"")="","",Daily!O64+IF(ROW()&gt;ROW($A$3),R63,0))</f>
        <v>197</v>
      </c>
      <c r="S64" s="1">
        <f>IF(_xlfn.IFNA($A64,"")="","",Daily!P64+IF(ROW()&gt;ROW($A$3),S63,0))</f>
        <v>9</v>
      </c>
      <c r="T64" s="1">
        <f>IF(_xlfn.IFNA($A64,"")="","",Daily!Q64+IF(ROW()&gt;ROW($A$3),T63,0))</f>
        <v>0</v>
      </c>
      <c r="U64" s="1">
        <f t="shared" si="26"/>
        <v>188</v>
      </c>
      <c r="V64" s="1">
        <f>IF(_xlfn.IFNA($A64,"")="","",Daily!R64+IF(ROW()&gt;ROW($A$3),V63,0))</f>
        <v>42</v>
      </c>
      <c r="W64" s="1">
        <f>IF(_xlfn.IFNA($A64,"")="","",Daily!S64+IF(ROW()&gt;ROW($A$3),W63,0))</f>
        <v>3</v>
      </c>
      <c r="X64" s="1">
        <f>IF(_xlfn.IFNA($A64,"")="","",Daily!T64+IF(ROW()&gt;ROW($A$3),X63,0))</f>
        <v>0</v>
      </c>
      <c r="Y64" s="1">
        <f t="shared" si="27"/>
        <v>39</v>
      </c>
      <c r="Z64" s="1">
        <f>IF(_xlfn.IFNA($A64,"")="","",Daily!U64+IF(ROW()&gt;ROW($A$3),Z63,0))</f>
        <v>474</v>
      </c>
      <c r="AA64" s="1">
        <f>IF(_xlfn.IFNA($A64,"")="","",Daily!V64+IF(ROW()&gt;ROW($A$3),AA63,0))</f>
        <v>128</v>
      </c>
      <c r="AB64" s="1">
        <f>IF(_xlfn.IFNA($A64,"")="","",Daily!W64+IF(ROW()&gt;ROW($A$3),AB63,0))</f>
        <v>0</v>
      </c>
      <c r="AC64" s="1">
        <f t="shared" si="28"/>
        <v>346</v>
      </c>
      <c r="AD64" s="1">
        <f>IF(_xlfn.IFNA($A64,"")="","",Daily!X64+IF(ROW()&gt;ROW($A$3),AD63,0))</f>
        <v>205</v>
      </c>
      <c r="AE64" s="1">
        <f>IF(_xlfn.IFNA($A64,"")="","",Daily!Y64+IF(ROW()&gt;ROW($A$3),AE63,0))</f>
        <v>0</v>
      </c>
      <c r="AF64" s="1">
        <f>IF(_xlfn.IFNA($A64,"")="","",Daily!Z64+IF(ROW()&gt;ROW($A$3),AF63,0))</f>
        <v>1</v>
      </c>
      <c r="AG64" s="1">
        <f t="shared" si="29"/>
        <v>204</v>
      </c>
      <c r="AH64" s="1">
        <f>IF(_xlfn.IFNA($A64,"")="","",Daily!C64+Daily!F64+Daily!I64+Daily!O64+Daily!L64+Daily!R64+Daily!X64+Daily!U64)</f>
        <v>380</v>
      </c>
      <c r="AI64" s="1">
        <f>IF(_xlfn.IFNA($A64,"")="","",Daily!D64+Daily!G64+Daily!J64+Daily!P64+Daily!M64+Daily!S64+Daily!Y64+Daily!V64+Daily!AA64)</f>
        <v>15</v>
      </c>
      <c r="AJ64" s="1">
        <f>IF(_xlfn.IFNA($A64,"")="","",Daily!E64+Daily!H64+Daily!K64+Daily!Q64+Daily!N64+Daily!T64+Daily!Z64+Daily!W64)</f>
        <v>1</v>
      </c>
      <c r="AK64" s="1">
        <f t="shared" si="30"/>
        <v>2439</v>
      </c>
      <c r="AL64" s="1">
        <f t="shared" si="31"/>
        <v>152</v>
      </c>
      <c r="AM64" s="1">
        <f t="shared" si="32"/>
        <v>10</v>
      </c>
      <c r="AN64" s="7">
        <f t="shared" si="33"/>
        <v>1.0079575596816976</v>
      </c>
      <c r="AO64" s="1">
        <f t="shared" si="34"/>
        <v>2277</v>
      </c>
      <c r="AP64" s="1">
        <f t="shared" si="35"/>
        <v>1410</v>
      </c>
      <c r="AQ64" s="1">
        <f t="shared" si="36"/>
        <v>148</v>
      </c>
      <c r="AR64" s="1">
        <f t="shared" si="37"/>
        <v>3</v>
      </c>
      <c r="AS64" s="1">
        <f t="shared" si="38"/>
        <v>1259</v>
      </c>
      <c r="AT64" s="10">
        <f t="shared" si="39"/>
        <v>6.1728395061728392E-2</v>
      </c>
      <c r="AU64" s="10">
        <f t="shared" si="40"/>
        <v>0.93827160493827155</v>
      </c>
      <c r="AV64" s="10">
        <f t="shared" si="41"/>
        <v>1.8040180401804017E-2</v>
      </c>
      <c r="AW64" s="10">
        <f t="shared" si="42"/>
        <v>0.42189421894218943</v>
      </c>
      <c r="AX64" s="10">
        <f t="shared" si="43"/>
        <v>2.050020500205002E-3</v>
      </c>
      <c r="AY64" s="10">
        <f t="shared" si="44"/>
        <v>0.18163181631816319</v>
      </c>
      <c r="AZ64" s="10">
        <f t="shared" si="45"/>
        <v>8.0770807708077083E-2</v>
      </c>
      <c r="BA64" s="10">
        <f t="shared" si="46"/>
        <v>1.7220172201722016E-2</v>
      </c>
      <c r="BB64" s="10">
        <f t="shared" si="47"/>
        <v>0.1943419434194342</v>
      </c>
      <c r="BC64" s="10">
        <f t="shared" si="48"/>
        <v>8.4050840508405084E-2</v>
      </c>
      <c r="BD64" s="8">
        <f t="shared" ca="1" si="49"/>
        <v>267.28571428571428</v>
      </c>
      <c r="BE64" s="9">
        <f t="shared" ca="1" si="50"/>
        <v>1871</v>
      </c>
      <c r="BF64" s="10">
        <f t="shared" si="51"/>
        <v>0.18455560951918407</v>
      </c>
      <c r="BG64" s="10">
        <f t="shared" si="52"/>
        <v>7.9575596816976128E-3</v>
      </c>
      <c r="BH64" s="1">
        <f t="shared" si="53"/>
        <v>8</v>
      </c>
      <c r="BI64" s="1">
        <f t="shared" si="54"/>
        <v>4</v>
      </c>
      <c r="BJ64" s="8">
        <f>IF(_xlfn.IFNA($A64,"")="","",AK64/(Configuration!$B$1/1000000))</f>
        <v>96.158774340312959</v>
      </c>
      <c r="BK64" s="1">
        <f>IF(OR(_xlfn.IFNA($A64,"")="", ROW()&lt;=ROW($A$3),MAX(International!$C$3:$C$2000)&lt;$AK64),"",$A64-_xlfn.XLOOKUP($AK64,International!$C$3:$C$2000,International!$A$3:$A$2000,NA(),1,1))</f>
        <v>4</v>
      </c>
      <c r="BL64" s="1">
        <f>IF(OR(_xlfn.IFNA($A64,"")="", ROW()&lt;=ROW($A$3),MAX(International!$D$3:$D$2000)&lt;$BJ64),"",$A64-_xlfn.XLOOKUP($BJ64,International!$D$3:$D$2000,International!$A$3:$A$2000,NA(),1,1))</f>
        <v>8</v>
      </c>
      <c r="BM64" s="1">
        <f>IF(OR(_xlfn.IFNA($A64,"")="", ROW()&lt;=ROW($A$3),MAX(International!$G$3:$G$2000)&lt;$AK64),"",$A64-_xlfn.XLOOKUP($AK64,International!$G$3:$G$2000,International!$A$3:$A$2000,NA(),1,1))</f>
        <v>-5</v>
      </c>
      <c r="BN64" s="1">
        <f>IF(OR(_xlfn.IFNA($A64,"")="", ROW()&lt;=ROW($A$3),MAX(International!$H$3:$H$2000)&lt;$BJ64),"",$A64-_xlfn.XLOOKUP($BJ64,International!$H$3:$H$2000,International!$A$3:$A$2000,NA(),1,1))</f>
        <v>13</v>
      </c>
      <c r="BO64" s="1">
        <f>IF(OR(_xlfn.IFNA($A64,"")="", ROW()&lt;=ROW($A$3),MAX(International!$K$3:$K$2000)&lt;$AK64),"",$A64-_xlfn.XLOOKUP($AK64,International!$K$3:$K$2000,International!$A$3:$A$2000,NA(),1,1))</f>
        <v>12</v>
      </c>
      <c r="BP64" s="1">
        <f>IF(OR(_xlfn.IFNA($A64,"")="", ROW()&lt;=ROW($A$3),MAX(International!$L$3:$L$2000)&lt;$BJ64),"",$A64-_xlfn.XLOOKUP($BJ64,International!$L$3:$L$2000,International!$A$3:$A$2000,NA(),1,1))</f>
        <v>9</v>
      </c>
      <c r="BQ64" s="1">
        <f>IF(OR(_xlfn.IFNA($A64,"")="", ROW()&lt;=ROW($A$3),MAX(International!$O$3:$O$2000)&lt;$AK64),"",$A64-_xlfn.XLOOKUP($AK64,International!$O$3:$O$2000,International!$A$3:$A$2000,NA(),1,1))</f>
        <v>22</v>
      </c>
      <c r="BR64" s="1">
        <f>IF(OR(_xlfn.IFNA($A64,"")="", ROW()&lt;=ROW($A$3),MAX(International!$P$3:$P$2000)&lt;$BJ64),"",$A64-_xlfn.XLOOKUP($BJ64,International!$P$3:$P$2000,International!$A$3:$A$2000,NA(),1,1))</f>
        <v>18</v>
      </c>
      <c r="BS64" s="1">
        <f>IF(OR(_xlfn.IFNA($A64,"")="", ROW()&lt;=ROW($A$3),MAX(International!$S$3:$S$2000)&lt;$AK64),"",$A64-_xlfn.XLOOKUP($AK64,International!$S$3:$S$2000,International!$A$3:$A$2000,NA(),1,1))</f>
        <v>25</v>
      </c>
      <c r="BT64" s="1">
        <f>IF(OR(_xlfn.IFNA($A64,"")="", ROW()&lt;=ROW($A$3),MAX(International!$T$3:$T$2000)&lt;$BJ64),"",$A64-_xlfn.XLOOKUP($BJ64,International!$T$3:$T$2000,International!$A$3:$A$2000,NA(),1,1))</f>
        <v>22</v>
      </c>
      <c r="BU64" s="1">
        <f>IF(OR(_xlfn.IFNA($A64,"")="", ROW()&lt;=ROW($A$3),MAX(International!$W$3:$W$2000)&lt;$AK64),"",$A64-_xlfn.XLOOKUP($AK64,International!$W$3:$W$2000,International!$A$3:$A$2000,NA(),1,1))</f>
        <v>-18</v>
      </c>
      <c r="BV64" s="1">
        <f>IF(OR(_xlfn.IFNA($A64,"")="", ROW()&lt;=ROW($A$3),MAX(International!$X$3:$X$2000)&lt;$BJ64),"",$A64-_xlfn.XLOOKUP($BJ64,International!$X$3:$X$2000,International!$A$3:$A$2000,NA(),1,1))</f>
        <v>1</v>
      </c>
      <c r="BW64" s="1">
        <f>IF(OR(_xlfn.IFNA($A64,"")="", ROW()&lt;=ROW($A$3),MAX(International!$AA$3:$AA$2000)&lt;$AK64),"",$A64-_xlfn.XLOOKUP($AK64,International!$AA$3:$AA$2000,International!$A$3:$A$2000,NA(),1,1))</f>
        <v>7</v>
      </c>
      <c r="BX64" s="1">
        <f>IF(OR(_xlfn.IFNA($A64,"")="", ROW()&lt;=ROW($A$3),MAX(International!$AB$3:$AB$2000)&lt;$BJ64),"",$A64-_xlfn.XLOOKUP($BJ64,International!$AB$3:$AB$2000,International!$A$3:$A$2000,NA(),1,1))</f>
        <v>2</v>
      </c>
      <c r="BY64" s="1">
        <f>IF(OR(_xlfn.IFNA($A64,"")="", ROW()&lt;=ROW($A$3),MAX(International!$AE$3:$AE$2000)&lt;$AK64),"",$A64-_xlfn.XLOOKUP($AK64,International!$AE$3:$AE$2000,International!$A$3:$A$2000,NA(),1,1))</f>
        <v>11</v>
      </c>
      <c r="BZ64" s="1">
        <f>IF(OR(_xlfn.IFNA($A64,"")="", ROW()&lt;=ROW($A$3),MAX(International!$AF$3:$AF$2000)&lt;$BJ64),"",$A64-_xlfn.XLOOKUP($BJ64,International!$AF$3:$AF$2000,International!$A$3:$A$2000,NA(),1,1))</f>
        <v>3</v>
      </c>
      <c r="CA64" s="1">
        <f t="shared" si="120"/>
        <v>15</v>
      </c>
      <c r="CB64" s="1" t="e">
        <f t="shared" si="100"/>
        <v>#N/A</v>
      </c>
      <c r="CC64" s="1">
        <f t="shared" si="101"/>
        <v>18100</v>
      </c>
      <c r="CD64" s="1">
        <f t="shared" si="102"/>
        <v>3200</v>
      </c>
      <c r="CE64" s="1">
        <f t="shared" si="103"/>
        <v>1344</v>
      </c>
      <c r="CF64" s="1">
        <f t="shared" si="104"/>
        <v>800</v>
      </c>
      <c r="CG64" s="1">
        <f t="shared" si="105"/>
        <v>564</v>
      </c>
      <c r="CH64" s="1">
        <f t="shared" si="106"/>
        <v>440</v>
      </c>
      <c r="CI64" s="1">
        <f t="shared" si="107"/>
        <v>224</v>
      </c>
      <c r="CJ64" s="1">
        <f t="shared" si="108"/>
        <v>1450</v>
      </c>
      <c r="CK64" s="1">
        <f t="shared" si="56"/>
        <v>2439</v>
      </c>
      <c r="CL64" s="1">
        <f t="shared" si="109"/>
        <v>3.2550544436967073</v>
      </c>
      <c r="CM64" s="1">
        <f>IF(OR(ISNA($A64),$AK64&lt;100),NA(),IF($CA64=0,0,FLOOR((CK64-_xlfn.XLOOKUP(_xlfn.AGGREGATE(5,6,$CA$3:$CA2015),$CA$3:$CA$2000,CK$3:CK$2000,1,1))/_xlfn.XLOOKUP($CA64,$CA$3:$CA$2000,$CA$3:$CA$2000,1,1), 1)))</f>
        <v>155</v>
      </c>
      <c r="CN64" s="1">
        <f t="shared" si="57"/>
        <v>4.0925584785235634</v>
      </c>
      <c r="CO64" s="1" cm="1">
        <f t="array" ref="CO64">IFERROR(IF(OR(ISNA($A64),$AK64&lt;100,INDEX(International!C$3:C$2000,_xlfn.XMATCH(100,International!C$3:C$2000,1,1)+$CA64)=""),NA(),INDEX(International!C$3:C$2000,_xlfn.XMATCH(100,International!C$3:C$2000,1,1)+$CA64)), NA())</f>
        <v>2815</v>
      </c>
      <c r="CP64" s="1">
        <f t="shared" si="110"/>
        <v>3.1152240264437592</v>
      </c>
      <c r="CQ64" s="1">
        <f>IF(OR(ISNA($A64),$AK64&lt;100),NA(),IF($CA64=0,0,FLOOR((CO64-_xlfn.XLOOKUP(_xlfn.AGGREGATE(5,6,$CA$3:$CA2015),$CA$3:$CA$2000,CO$3:CO$2000,1,1))/_xlfn.XLOOKUP($CA64,$CA$3:$CA$2000,$CA$3:$CA$2000,1,1), 1)))</f>
        <v>180</v>
      </c>
      <c r="CR64" s="1">
        <f t="shared" si="58"/>
        <v>1.5404734483146365</v>
      </c>
      <c r="CS64" s="1" cm="1">
        <f t="array" ref="CS64">IFERROR(IF(OR(ISNA($A64),$AK64&lt;100,INDEX(International!G$3:G$2000,_xlfn.XMATCH(100,International!G$3:G$2000,1,1)+$CA64)=""),NA(),INDEX(International!G$3:G$2000,_xlfn.XMATCH(100,International!G$3:G$2000,1,1)+$CA64)), NA())</f>
        <v>1724</v>
      </c>
      <c r="CT64" s="1">
        <f t="shared" si="111"/>
        <v>3.6516893389233331</v>
      </c>
      <c r="CU64" s="1">
        <f>IF(OR(ISNA($A64),$AK64&lt;100),NA(),IF($CA64=0,0,FLOOR((CS64-_xlfn.XLOOKUP(_xlfn.AGGREGATE(5,6,$CA$3:$CA2015),$CA$3:$CA$2000,CS$3:CS$2000,1,1))/_xlfn.XLOOKUP($CA64,$CA$3:$CA$2000,$CA$3:$CA$2000,1,1), 1)))</f>
        <v>97</v>
      </c>
      <c r="CV64" s="1">
        <f t="shared" si="59"/>
        <v>4.0046955185219195</v>
      </c>
      <c r="CW64" s="1" cm="1">
        <f t="array" ref="CW64">IFERROR(IF(OR(ISNA($A64),$AK64&lt;100,INDEX(International!K$3:K$2000,_xlfn.XMATCH(100,International!K$3:K$2000,1,1)+$CA64)=""),NA(),INDEX(International!K$3:K$2000,_xlfn.XMATCH(100,International!K$3:K$2000,1,1)+$CA64)), NA())</f>
        <v>4499</v>
      </c>
      <c r="CX64" s="1">
        <f t="shared" si="112"/>
        <v>2.7314779807513943</v>
      </c>
      <c r="CY64" s="1">
        <f>IF(OR(ISNA($A64),$AK64&lt;100),NA(),IF($CA64=0,0,FLOOR((CW64-_xlfn.XLOOKUP(_xlfn.AGGREGATE(5,6,$CA$3:$CA2015),$CA$3:$CA$2000,CW$3:CW$2000,1,1))/_xlfn.XLOOKUP($CA64,$CA$3:$CA$2000,$CA$3:$CA$2000,1,1), 1)))</f>
        <v>293</v>
      </c>
      <c r="CZ64" s="1">
        <f t="shared" si="60"/>
        <v>3.362852528215551</v>
      </c>
      <c r="DA64" s="1" cm="1">
        <f t="array" ref="DA64">IFERROR(IF(OR(ISNA($A64),$AK64&lt;100,INDEX(International!O$3:O$2000,_xlfn.XMATCH(100,International!O$3:O$2000,1,1)+$CA64)=""),NA(),INDEX(International!O$3:O$2000,_xlfn.XMATCH(100,International!O$3:O$2000,1,1)+$CA64)), NA())</f>
        <v>9172</v>
      </c>
      <c r="DB64" s="1">
        <f t="shared" si="113"/>
        <v>2.3009083626424269</v>
      </c>
      <c r="DC64" s="1">
        <f>IF(OR(ISNA($A64),$AK64&lt;100),NA(),IF($CA64=0,0,FLOOR((DA64-_xlfn.XLOOKUP(_xlfn.AGGREGATE(5,6,$CA$3:$CA2015),$CA$3:$CA$2000,DA$3:DA$2000,1,1))/_xlfn.XLOOKUP($CA64,$CA$3:$CA$2000,$CA$3:$CA$2000,1,1), 1)))</f>
        <v>601</v>
      </c>
      <c r="DD64" s="1">
        <f t="shared" si="61"/>
        <v>3.1787071826906432</v>
      </c>
      <c r="DE64" s="1" cm="1">
        <f t="array" ref="DE64">IFERROR(IF(OR(ISNA($A64),$AK64&lt;100,INDEX(International!S$3:S$2000,_xlfn.XMATCH(100,International!S$3:S$2000,1,1)+$CA64)=""),NA(),INDEX(International!S$3:S$2000,_xlfn.XMATCH(100,International!S$3:S$2000,1,1)+$CA64)), NA())</f>
        <v>6593</v>
      </c>
      <c r="DF64" s="1">
        <f t="shared" si="114"/>
        <v>2.4822670251679679</v>
      </c>
      <c r="DG64" s="1">
        <f>IF(OR(ISNA($A64),$AK64&lt;100),NA(),IF($CA64=0,0,FLOOR((DE64-_xlfn.XLOOKUP(_xlfn.AGGREGATE(5,6,$CA$3:$CA2015),$CA$3:$CA$2000,DE$3:DE$2000,1,1))/_xlfn.XLOOKUP($CA64,$CA$3:$CA$2000,$CA$3:$CA$2000,1,1), 1)))</f>
        <v>432</v>
      </c>
      <c r="DH64" s="1">
        <f t="shared" si="62"/>
        <v>4.3457804251923315</v>
      </c>
      <c r="DI64" s="1" cm="1">
        <f t="array" ref="DI64">IFERROR(IF(OR(ISNA($A64),$AK64&lt;100,INDEX(International!W$3:W$2000,_xlfn.XMATCH(100,International!W$3:W$2000,1,1)+$CA64)=""),NA(),INDEX(International!W$3:W$2000,_xlfn.XMATCH(100,International!W$3:W$2000,1,1)+$CA64)), NA())</f>
        <v>226</v>
      </c>
      <c r="DJ64" s="1">
        <f t="shared" si="115"/>
        <v>12.75160215280868</v>
      </c>
      <c r="DK64" s="1">
        <f>IF(OR(ISNA($A64),$AK64&lt;100),NA(),IF($CA64=0,0,FLOOR((DI64-_xlfn.XLOOKUP(_xlfn.AGGREGATE(5,6,$CA$3:$CA2015),$CA$3:$CA$2000,DI$3:DI$2000,1,1))/_xlfn.XLOOKUP($CA64,$CA$3:$CA$2000,$CA$3:$CA$2000,1,1), 1)))</f>
        <v>8</v>
      </c>
      <c r="DL64" s="1">
        <f t="shared" si="63"/>
        <v>5.6714171687799224</v>
      </c>
      <c r="DM64" s="1" cm="1">
        <f t="array" ref="DM64">IFERROR(IF(OR(ISNA($A64),$AK64&lt;100,INDEX(International!AA$3:AA$2000,_xlfn.XMATCH(100,International!AA$3:AA$2000,1,1)+$CA64)=""),NA(),INDEX(International!AA$3:AA$2000,_xlfn.XMATCH(100,International!AA$3:AA$2000,1,1)+$CA64)), NA())</f>
        <v>3983</v>
      </c>
      <c r="DN64" s="1">
        <f t="shared" si="116"/>
        <v>2.8217853096395955</v>
      </c>
      <c r="DO64" s="1">
        <f>IF(OR(ISNA($A64),$AK64&lt;100),NA(),IF($CA64=0,0,FLOOR((DM64-_xlfn.XLOOKUP(_xlfn.AGGREGATE(5,6,$CA$3:$CA2015),$CA$3:$CA$2000,DM$3:DM$2000,1,1))/_xlfn.XLOOKUP($CA64,$CA$3:$CA$2000,$CA$3:$CA$2000,1,1), 1)))</f>
        <v>257</v>
      </c>
      <c r="DP64" s="1">
        <f t="shared" si="64"/>
        <v>1.6639251739234739</v>
      </c>
      <c r="DQ64" s="1" cm="1">
        <f t="array" ref="DQ64">IFERROR(IF(OR(ISNA($A64),$AK64&lt;100,INDEX(International!AE$3:AE$2000,_xlfn.XMATCH(100,International!AE$3:AE$2000,1,1)+$CA64)=""),NA(),INDEX(International!AE$3:AE$2000,_xlfn.XMATCH(100,International!AE$3:AE$2000,1,1)+$CA64)), NA())</f>
        <v>7781</v>
      </c>
      <c r="DR64" s="1">
        <f t="shared" si="117"/>
        <v>2.3878188099437643</v>
      </c>
      <c r="DS64" s="1">
        <f>IF(OR(ISNA($A64),$AK64&lt;100),NA(),IF($CA64=0,0,FLOOR((DQ64-_xlfn.XLOOKUP(_xlfn.AGGREGATE(5,6,$CA$3:$CA2015),$CA$3:$CA$2000,DQ$3:DQ$2000,1,1))/_xlfn.XLOOKUP($CA64,$CA$3:$CA$2000,$CA$3:$CA$2000,1,1), 1)))</f>
        <v>510</v>
      </c>
      <c r="DT64" s="1">
        <f t="shared" si="65"/>
        <v>1.3526014716954267</v>
      </c>
      <c r="DU64" s="1">
        <f t="shared" si="118"/>
        <v>61</v>
      </c>
      <c r="DV64" s="1" t="e" cm="1">
        <f t="array" ref="DV64">IFERROR(IF(ISNA($A64),NA(),INDEX(B$3:B$2000,_xlfn.XMATCH(Configuration!$B$12,B$3:B$2000,1,1)+ROW()-ROW($A$3))-0), NA())</f>
        <v>#N/A</v>
      </c>
      <c r="DW64" s="1" cm="1">
        <f t="array" ref="DW64">IFERROR(IF(ISNA($A64),NA(),INDEX(F$3:F$2000,_xlfn.XMATCH(Configuration!$B$12,F$3:F$2000,1,1)+ROW()-ROW($A$3))-0), NA())</f>
        <v>3063</v>
      </c>
      <c r="DX64" s="1" t="e" cm="1">
        <f t="array" ref="DX64">IFERROR(IF(ISNA($A64),NA(),INDEX(J$3:J$2000,_xlfn.XMATCH(Configuration!$B$12,J$3:J$2000,1,1)+ROW()-ROW($A$3))-0), NA())</f>
        <v>#N/A</v>
      </c>
      <c r="DY64" s="1" cm="1">
        <f t="array" ref="DY64">IFERROR(IF(ISNA($A64),NA(),INDEX(N$3:N$2000,_xlfn.XMATCH(Configuration!$B$12,N$3:N$2000,1,1)+ROW()-ROW($A$3))-0), NA())</f>
        <v>1057</v>
      </c>
      <c r="DZ64" s="1" cm="1">
        <f t="array" ref="DZ64">IFERROR(IF(ISNA($A64),NA(),INDEX(R$3:R$2000,_xlfn.XMATCH(Configuration!$B$12,R$3:R$2000,1,1)+ROW()-ROW($A$3))-0), NA())</f>
        <v>439</v>
      </c>
      <c r="EA64" s="1" t="e" cm="1">
        <f t="array" ref="EA64">IFERROR(IF(ISNA($A64),NA(),INDEX(V$3:V$2000,_xlfn.XMATCH(Configuration!$B$12,V$3:V$2000,1,1)+ROW()-ROW($A$3))-0), NA())</f>
        <v>#N/A</v>
      </c>
      <c r="EB64" s="1" cm="1">
        <f t="array" ref="EB64">IFERROR(IF(ISNA($A64),NA(),INDEX(Z$3:Z$2000,_xlfn.XMATCH(Configuration!$B$12,Z$3:Z$2000,1,1)+ROW()-ROW($A$3))-0), NA())</f>
        <v>1567</v>
      </c>
      <c r="EC64" s="1" cm="1">
        <f t="array" ref="EC64">IFERROR(IF(ISNA($A64),NA(),INDEX(AD$3:AD$2000,_xlfn.XMATCH(Configuration!$B$12,AD$3:AD$2000,1,1)+ROW()-ROW($A$3))-0), NA())</f>
        <v>557</v>
      </c>
      <c r="ED64" s="1">
        <f t="shared" si="119"/>
        <v>61</v>
      </c>
      <c r="EE64" s="1" t="e">
        <f t="shared" ca="1" si="66"/>
        <v>#N/A</v>
      </c>
      <c r="EF64" s="1" t="e">
        <f t="shared" ca="1" si="67"/>
        <v>#N/A</v>
      </c>
      <c r="EG64" s="1" t="e">
        <f t="shared" ca="1" si="68"/>
        <v>#N/A</v>
      </c>
      <c r="EH64" s="1" t="e">
        <f t="shared" ca="1" si="69"/>
        <v>#N/A</v>
      </c>
      <c r="EI64" s="1">
        <f t="shared" ca="1" si="70"/>
        <v>470506</v>
      </c>
      <c r="EJ64" s="1">
        <f t="shared" ca="1" si="71"/>
        <v>114940</v>
      </c>
      <c r="EK64" s="1">
        <f t="shared" ca="1" si="72"/>
        <v>42000</v>
      </c>
      <c r="EL64" s="1" cm="1">
        <f t="array" aca="1" ref="EL64" ca="1">IFERROR(IF(ISNA($ED64),NA(),IF(FLOOR((2^(($ED64+LOOKUP(2, 1/(ISNA(EP$3:EP$2000)+ISBLANK(EP$3:EP$300)-1),EP$3:EP$2000)*LOG(100)/LOG(2))/LOOKUP(2, 1/(ISNA(EP$3:EP$2000)+ISBLANK(EP$3:EP$300)-1),EP$3:EP$2000))),2)&gt;_xlfn.AGGREGATE(4,6,$EN$3:$GC$2000)+2000,NA(),FLOOR((2^(($ED64+LOOKUP(2, 1/(ISNA(EP$3:EP$2000)+ISBLANK(EP$3:EP$300)-1),EP$3:EP$2000)*LOG(100)/LOG(2))/LOOKUP(2, 1/(ISNA(EP$3:EP$2000)+ISBLANK(EP$3:EP$300)-1),EP$3:EP$2000))),2))),NA())</f>
        <v>2704</v>
      </c>
      <c r="EM64" s="1" cm="1">
        <f t="array" ref="EM64">IF(ISNA($ED64),NA(),FLOOR(EN$3+(LOOKUP(2, 1/(ISNA(EN$3:EN$2000)+ISBLANK(EN$3:EN$300)-1),EN$3:EN$2000)-EN$3)/LOOKUP(2, 1/(ISNA(EN$3:EN$2000)+ISBLANK(EN$3:EN$300)-1),ED$3:ED$2000)*ED64, 1))</f>
        <v>5551</v>
      </c>
      <c r="EN64" s="1" cm="1">
        <f t="array" ref="EN64">IFERROR(IF(ISNA($A64),NA(),INDEX(AK$3:AK$2000,_xlfn.XMATCH(100,AK$3:AK$2000,1,1)+ROW()-ROW($A$3))-0), NA())</f>
        <v>6940</v>
      </c>
      <c r="EO64" s="1" cm="1">
        <f t="array" aca="1" ref="EO64" ca="1">IFERROR(IF(ISNA($A64),NA(),INDEX(BD$3:BD$2000,_xlfn.XMATCH(100,AK$3:AK$2000,1,1)+ROW()-ROW($A$3))-0), NA())</f>
        <v>20</v>
      </c>
      <c r="EP64" s="1">
        <f t="shared" si="73"/>
        <v>9.9724307122752318</v>
      </c>
      <c r="EQ64" s="1">
        <f t="shared" si="74"/>
        <v>111</v>
      </c>
      <c r="ER64" s="1">
        <f t="shared" si="75"/>
        <v>343.25626927486576</v>
      </c>
      <c r="ES64" s="1" cm="1">
        <f t="array" ref="ES64">IFERROR(IF(OR(ISNA($A64),INDEX(International!C$3:C$2000,_xlfn.XMATCH(100,International!C$3:C$2000,1,1)+ROW()-ROW($A$3))=""),NA(),INDEX(International!C$3:C$2000,_xlfn.XMATCH(100,International!C$3:C$2000,1,1)+ROW()-ROW($A$3))), NA())</f>
        <v>50781</v>
      </c>
      <c r="ET64" s="1" cm="1">
        <f t="array" aca="1" ref="ET64" ca="1">IFERROR(IF(ISNA($A64),NA(),INDEX(International!E$3:E$2000,_xlfn.XMATCH(100,International!C$3:C$2000,1,1)+ROW()-ROW($A$3))-0), NA())</f>
        <v>417.42857142857144</v>
      </c>
      <c r="EU64" s="1">
        <f t="shared" si="76"/>
        <v>6.7867173963871315</v>
      </c>
      <c r="EV64" s="1">
        <f t="shared" si="77"/>
        <v>830</v>
      </c>
      <c r="EW64" s="1">
        <f t="shared" si="78"/>
        <v>129.06012712553394</v>
      </c>
      <c r="EX64" s="1" cm="1">
        <f t="array" ref="EX64">IFERROR(IF(OR(ISNA($A64),INDEX(International!G$3:G$2000,_xlfn.XMATCH(100,International!G$3:G$2000,1,1)+ROW()-ROW($A$3))=""),NA(),INDEX(International!G$3:G$2000,_xlfn.XMATCH(100,International!G$3:G$2000,1,1)+ROW()-ROW($A$3))-0), NA())</f>
        <v>10429</v>
      </c>
      <c r="EY64" s="1" cm="1">
        <f t="array" aca="1" ref="EY64" ca="1">IFERROR(IF(ISNA($A64),NA(),INDEX(International!I$3:I$2000,_xlfn.XMATCH(100,International!G$3:G$2000,1,1)+ROW()-ROW($A$3))-0), NA())</f>
        <v>129.42857142857142</v>
      </c>
      <c r="EZ64" s="1">
        <f t="shared" si="79"/>
        <v>9.0984250960425239</v>
      </c>
      <c r="FA64" s="1">
        <f t="shared" si="80"/>
        <v>166</v>
      </c>
      <c r="FB64" s="1">
        <f t="shared" si="81"/>
        <v>65.369467981986986</v>
      </c>
      <c r="FC64" s="1" cm="1">
        <f t="array" ref="FC64">IFERROR(IF(OR(ISNA($A64),INDEX(International!K$3:K$2000,_xlfn.XMATCH(100,International!K$3:K$2000,1,1)+ROW()-ROW($A$3))=""),NA(),INDEX(International!K$3:K$2000,_xlfn.XMATCH(100,International!K$3:K$2000,1,1)+ROW()-ROW($A$3))), NA())</f>
        <v>165764</v>
      </c>
      <c r="FD64" s="1" cm="1">
        <f t="array" aca="1" ref="FD64" ca="1">IFERROR(IF(ISNA($A64),NA(),INDEX(International!M$3:M$2000,_xlfn.XMATCH(100,International!K$3:K$2000,1,1)+ROW()-ROW($A$3))-0), NA())</f>
        <v>1248.2857142857142</v>
      </c>
      <c r="FE64" s="1">
        <f t="shared" si="82"/>
        <v>5.7036451400706891</v>
      </c>
      <c r="FF64" s="1">
        <f t="shared" si="83"/>
        <v>2715</v>
      </c>
      <c r="FG64" s="1">
        <f t="shared" si="84"/>
        <v>170.88843688455864</v>
      </c>
      <c r="FH64" s="1" cm="1">
        <f t="array" ref="FH64">IFERROR(IF(OR(ISNA($A64),INDEX(International!O$3:O$2000,_xlfn.XMATCH(100,International!O$3:O$2000,1,1)+ROW()-ROW($A$3))=""),NA(),INDEX(International!O$3:O$2000,_xlfn.XMATCH(100,International!O$3:O$2000,1,1)+ROW()-ROW($A$3))-0), NA())</f>
        <v>192994</v>
      </c>
      <c r="FI64" s="1" cm="1">
        <f t="array" aca="1" ref="FI64" ca="1">IFERROR(IF(ISNA($A64),NA(),INDEX(International!Q$3:Q$2000,_xlfn.XMATCH(100,International!O$3:O$2000,1,1)+ROW()-ROW($A$3))-0), NA())</f>
        <v>2937.1428571428573</v>
      </c>
      <c r="FJ64" s="1">
        <f t="shared" si="85"/>
        <v>5.5889772932140875</v>
      </c>
      <c r="FK64" s="1">
        <f t="shared" si="86"/>
        <v>3161</v>
      </c>
      <c r="FL64" s="1">
        <f t="shared" si="87"/>
        <v>43.933629609976087</v>
      </c>
      <c r="FM64" s="1" cm="1">
        <f t="array" ref="FM64">IFERROR(IF(OR(ISNA($A64),INDEX(International!S$3:S$2000,_xlfn.XMATCH(100,International!S$3:S$2000,1,1)+ROW()-ROW($A$3))=""),NA(),INDEX(International!S$3:S$2000,_xlfn.XMATCH(100,International!S$3:S$2000,1,1)+ROW()-ROW($A$3))-0), NA())</f>
        <v>10683</v>
      </c>
      <c r="FN64" s="1" cm="1">
        <f t="array" aca="1" ref="FN64" ca="1">IFERROR(IF(ISNA($A64),NA(),INDEX(International!U$3:U$2000,_xlfn.XMATCH(100,International!S$3:S$2000,1,1)+ROW()-ROW($A$3))-0), NA())</f>
        <v>17</v>
      </c>
      <c r="FO64" s="1">
        <f t="shared" si="88"/>
        <v>9.0515556903792742</v>
      </c>
      <c r="FP64" s="1">
        <f t="shared" si="89"/>
        <v>173</v>
      </c>
      <c r="FQ64" s="1">
        <f t="shared" si="90"/>
        <v>822.41908105137543</v>
      </c>
      <c r="FR64" s="1" cm="1">
        <f t="array" ref="FR64">IFERROR(IF(OR(ISNA($A64),INDEX(International!W$3:W$2000,_xlfn.XMATCH(100,International!W$3:W$2000,1,1)+ROW()-ROW($A$3))=""),NA(),INDEX(International!W$3:W$2000,_xlfn.XMATCH(100,International!W$3:W$2000,1,1)+ROW()-ROW($A$3))-0), NA())</f>
        <v>16169</v>
      </c>
      <c r="FS64" s="1" cm="1">
        <f t="array" aca="1" ref="FS64" ca="1">IFERROR(IF(ISNA($A64),NA(),INDEX(International!Y$3:Y$2000,_xlfn.XMATCH(100,International!W$3:W$2000,1,1)+ROW()-ROW($A$3))-0), NA())</f>
        <v>713</v>
      </c>
      <c r="FT64" s="1">
        <f t="shared" si="91"/>
        <v>8.3139266235351954</v>
      </c>
      <c r="FU64" s="1">
        <f t="shared" si="92"/>
        <v>263</v>
      </c>
      <c r="FV64" s="1">
        <f t="shared" si="93"/>
        <v>20.877828354574465</v>
      </c>
      <c r="FW64" s="1" cm="1">
        <f t="array" ref="FW64">IFERROR(IF(OR(ISNA($A64),INDEX(International!AA$3:AA$2000,_xlfn.XMATCH(100,International!AA$3:AA$2000,1,1)+ROW()-ROW($A$3))=""),NA(),INDEX(International!AA$3:AA$2000,_xlfn.XMATCH(100,International!AA$3:AA$2000,1,1)+ROW()-ROW($A$3))-0), NA())</f>
        <v>194990</v>
      </c>
      <c r="FX64" s="1" cm="1">
        <f t="array" aca="1" ref="FX64" ca="1">IFERROR(IF(ISNA($A64),NA(),INDEX(International!AC$3:AC$2000,_xlfn.XMATCH(100,International!AA$3:AA$2000,1,1)+ROW()-ROW($A$3))-0), NA())</f>
        <v>4835</v>
      </c>
      <c r="FY64" s="1">
        <f t="shared" si="94"/>
        <v>5.5813862812210635</v>
      </c>
      <c r="FZ64" s="1">
        <f t="shared" si="95"/>
        <v>3194</v>
      </c>
      <c r="GA64" s="1">
        <f t="shared" si="96"/>
        <v>30.327723304614313</v>
      </c>
      <c r="GB64" s="1" cm="1">
        <f t="array" ref="GB64">IFERROR(IF(OR(ISNA($A64),INDEX(International!AE$3:AE$2000,_xlfn.XMATCH(100,International!AE$3:AE$2000,1,1)+ROW()-ROW($A$3))=""),NA(),INDEX(International!AE$3:AE$2000,_xlfn.XMATCH(100,International!AE$3:AE$2000,1,1)+ROW()-ROW($A$3))-0), NA())</f>
        <v>1158040</v>
      </c>
      <c r="GC64" s="1" cm="1">
        <f t="array" aca="1" ref="GC64" ca="1">IFERROR(IF(ISNA($A64),NA(),INDEX(International!AG$3:AG$2000,_xlfn.XMATCH(100,International!AE$3:AE$2000,1,1)+ROW()-ROW($A$3))-0), NA())</f>
        <v>27465</v>
      </c>
      <c r="GD64" s="1">
        <f t="shared" si="97"/>
        <v>4.5187201986939698</v>
      </c>
      <c r="GE64" s="1">
        <f t="shared" si="98"/>
        <v>18982</v>
      </c>
      <c r="GF64" s="1">
        <f t="shared" si="99"/>
        <v>31.129029805424743</v>
      </c>
    </row>
    <row r="65" spans="1:188" x14ac:dyDescent="0.2">
      <c r="A65" s="4">
        <f>IF(OR(Daily!$A65="",Daily!$B65="*"),NA(),Daily!A65)</f>
        <v>43916</v>
      </c>
      <c r="B65" s="1">
        <f>IF(_xlfn.IFNA($A65,"")="","",Daily!C65+IF(ROW()&gt;ROW($A$3),B64,0))</f>
        <v>53</v>
      </c>
      <c r="C65" s="1">
        <f>IF(_xlfn.IFNA($A65,"")="","",Daily!D65+IF(ROW()&gt;ROW($A$3),C64,0))</f>
        <v>1</v>
      </c>
      <c r="D65" s="1">
        <f>IF(_xlfn.IFNA($A65,"")="","",Daily!E65+IF(ROW()&gt;ROW($A$3),D64,0))</f>
        <v>0</v>
      </c>
      <c r="E65" s="1">
        <f t="shared" si="22"/>
        <v>52</v>
      </c>
      <c r="F65" s="1">
        <f>IF(_xlfn.IFNA($A65,"")="","",Daily!F65+IF(ROW()&gt;ROW($A$3),F64,0))</f>
        <v>1219</v>
      </c>
      <c r="G65" s="1">
        <f>IF(_xlfn.IFNA($A65,"")="","",Daily!G65+IF(ROW()&gt;ROW($A$3),G64,0))</f>
        <v>4</v>
      </c>
      <c r="H65" s="1">
        <f>IF(_xlfn.IFNA($A65,"")="","",Daily!H65+IF(ROW()&gt;ROW($A$3),H64,0))</f>
        <v>7</v>
      </c>
      <c r="I65" s="1">
        <f t="shared" si="23"/>
        <v>1208</v>
      </c>
      <c r="J65" s="1">
        <f>IF(_xlfn.IFNA($A65,"")="","",Daily!I65+IF(ROW()&gt;ROW($A$3),J64,0))</f>
        <v>12</v>
      </c>
      <c r="K65" s="1">
        <f>IF(_xlfn.IFNA($A65,"")="","",Daily!J65+IF(ROW()&gt;ROW($A$3),K64,0))</f>
        <v>0</v>
      </c>
      <c r="L65" s="1">
        <f>IF(_xlfn.IFNA($A65,"")="","",Daily!K65+IF(ROW()&gt;ROW($A$3),L64,0))</f>
        <v>0</v>
      </c>
      <c r="M65" s="1">
        <f t="shared" si="24"/>
        <v>12</v>
      </c>
      <c r="N65" s="1">
        <f>IF(_xlfn.IFNA($A65,"")="","",Daily!L65+IF(ROW()&gt;ROW($A$3),N64,0))</f>
        <v>493</v>
      </c>
      <c r="O65" s="1">
        <f>IF(_xlfn.IFNA($A65,"")="","",Daily!M65+IF(ROW()&gt;ROW($A$3),O64,0))</f>
        <v>8</v>
      </c>
      <c r="P65" s="1">
        <f>IF(_xlfn.IFNA($A65,"")="","",Daily!N65+IF(ROW()&gt;ROW($A$3),P64,0))</f>
        <v>2</v>
      </c>
      <c r="Q65" s="1">
        <f t="shared" si="25"/>
        <v>483</v>
      </c>
      <c r="R65" s="1">
        <f>IF(_xlfn.IFNA($A65,"")="","",Daily!O65+IF(ROW()&gt;ROW($A$3),R64,0))</f>
        <v>235</v>
      </c>
      <c r="S65" s="1">
        <f>IF(_xlfn.IFNA($A65,"")="","",Daily!P65+IF(ROW()&gt;ROW($A$3),S64,0))</f>
        <v>9</v>
      </c>
      <c r="T65" s="1">
        <f>IF(_xlfn.IFNA($A65,"")="","",Daily!Q65+IF(ROW()&gt;ROW($A$3),T64,0))</f>
        <v>0</v>
      </c>
      <c r="U65" s="1">
        <f t="shared" si="26"/>
        <v>226</v>
      </c>
      <c r="V65" s="1">
        <f>IF(_xlfn.IFNA($A65,"")="","",Daily!R65+IF(ROW()&gt;ROW($A$3),V64,0))</f>
        <v>47</v>
      </c>
      <c r="W65" s="1">
        <f>IF(_xlfn.IFNA($A65,"")="","",Daily!S65+IF(ROW()&gt;ROW($A$3),W64,0))</f>
        <v>3</v>
      </c>
      <c r="X65" s="1">
        <f>IF(_xlfn.IFNA($A65,"")="","",Daily!T65+IF(ROW()&gt;ROW($A$3),X64,0))</f>
        <v>0</v>
      </c>
      <c r="Y65" s="1">
        <f t="shared" si="27"/>
        <v>44</v>
      </c>
      <c r="Z65" s="1">
        <f>IF(_xlfn.IFNA($A65,"")="","",Daily!U65+IF(ROW()&gt;ROW($A$3),Z64,0))</f>
        <v>520</v>
      </c>
      <c r="AA65" s="1">
        <f>IF(_xlfn.IFNA($A65,"")="","",Daily!V65+IF(ROW()&gt;ROW($A$3),AA64,0))</f>
        <v>149</v>
      </c>
      <c r="AB65" s="1">
        <f>IF(_xlfn.IFNA($A65,"")="","",Daily!W65+IF(ROW()&gt;ROW($A$3),AB64,0))</f>
        <v>3</v>
      </c>
      <c r="AC65" s="1">
        <f t="shared" si="28"/>
        <v>368</v>
      </c>
      <c r="AD65" s="1">
        <f>IF(_xlfn.IFNA($A65,"")="","",Daily!X65+IF(ROW()&gt;ROW($A$3),AD64,0))</f>
        <v>231</v>
      </c>
      <c r="AE65" s="1">
        <f>IF(_xlfn.IFNA($A65,"")="","",Daily!Y65+IF(ROW()&gt;ROW($A$3),AE64,0))</f>
        <v>6</v>
      </c>
      <c r="AF65" s="1">
        <f>IF(_xlfn.IFNA($A65,"")="","",Daily!Z65+IF(ROW()&gt;ROW($A$3),AF64,0))</f>
        <v>1</v>
      </c>
      <c r="AG65" s="1">
        <f t="shared" si="29"/>
        <v>224</v>
      </c>
      <c r="AH65" s="1">
        <f>IF(_xlfn.IFNA($A65,"")="","",Daily!C65+Daily!F65+Daily!I65+Daily!O65+Daily!L65+Daily!R65+Daily!X65+Daily!U65)</f>
        <v>371</v>
      </c>
      <c r="AI65" s="1">
        <f>IF(_xlfn.IFNA($A65,"")="","",Daily!D65+Daily!G65+Daily!J65+Daily!P65+Daily!M65+Daily!S65+Daily!Y65+Daily!V65+Daily!AA65)</f>
        <v>28</v>
      </c>
      <c r="AJ65" s="1">
        <f>IF(_xlfn.IFNA($A65,"")="","",Daily!E65+Daily!H65+Daily!K65+Daily!Q65+Daily!N65+Daily!T65+Daily!Z65+Daily!W65)</f>
        <v>3</v>
      </c>
      <c r="AK65" s="1">
        <f t="shared" si="30"/>
        <v>2810</v>
      </c>
      <c r="AL65" s="1">
        <f t="shared" si="31"/>
        <v>180</v>
      </c>
      <c r="AM65" s="1">
        <f t="shared" si="32"/>
        <v>13</v>
      </c>
      <c r="AN65" s="7">
        <f t="shared" si="33"/>
        <v>0.97631578947368425</v>
      </c>
      <c r="AO65" s="1">
        <f t="shared" si="34"/>
        <v>2617</v>
      </c>
      <c r="AP65" s="1">
        <f t="shared" si="35"/>
        <v>1591</v>
      </c>
      <c r="AQ65" s="1">
        <f t="shared" si="36"/>
        <v>176</v>
      </c>
      <c r="AR65" s="1">
        <f t="shared" si="37"/>
        <v>6</v>
      </c>
      <c r="AS65" s="1">
        <f t="shared" si="38"/>
        <v>1409</v>
      </c>
      <c r="AT65" s="10">
        <f t="shared" si="39"/>
        <v>6.7357512953367879E-2</v>
      </c>
      <c r="AU65" s="10">
        <f t="shared" si="40"/>
        <v>0.93264248704663211</v>
      </c>
      <c r="AV65" s="10">
        <f t="shared" si="41"/>
        <v>1.886120996441281E-2</v>
      </c>
      <c r="AW65" s="10">
        <f t="shared" si="42"/>
        <v>0.43380782918149469</v>
      </c>
      <c r="AX65" s="10">
        <f t="shared" si="43"/>
        <v>4.2704626334519576E-3</v>
      </c>
      <c r="AY65" s="10">
        <f t="shared" si="44"/>
        <v>0.17544483985765125</v>
      </c>
      <c r="AZ65" s="10">
        <f t="shared" si="45"/>
        <v>8.3629893238434158E-2</v>
      </c>
      <c r="BA65" s="10">
        <f t="shared" si="46"/>
        <v>1.6725978647686834E-2</v>
      </c>
      <c r="BB65" s="10">
        <f t="shared" si="47"/>
        <v>0.18505338078291814</v>
      </c>
      <c r="BC65" s="10">
        <f t="shared" si="48"/>
        <v>8.2206405693950171E-2</v>
      </c>
      <c r="BD65" s="8">
        <f t="shared" ca="1" si="49"/>
        <v>300</v>
      </c>
      <c r="BE65" s="9">
        <f t="shared" ca="1" si="50"/>
        <v>2100</v>
      </c>
      <c r="BF65" s="10">
        <f t="shared" si="51"/>
        <v>0.15211152111521115</v>
      </c>
      <c r="BG65" s="10">
        <f t="shared" si="52"/>
        <v>-2.368421052631579E-2</v>
      </c>
      <c r="BH65" s="1">
        <f t="shared" si="53"/>
        <v>10</v>
      </c>
      <c r="BI65" s="1">
        <f t="shared" si="54"/>
        <v>4</v>
      </c>
      <c r="BJ65" s="8">
        <f>IF(_xlfn.IFNA($A65,"")="","",AK65/(Configuration!$B$1/1000000))</f>
        <v>110.7856317737923</v>
      </c>
      <c r="BK65" s="1">
        <f>IF(OR(_xlfn.IFNA($A65,"")="", ROW()&lt;=ROW($A$3),MAX(International!$C$3:$C$2000)&lt;$AK65),"",$A65-_xlfn.XLOOKUP($AK65,International!$C$3:$C$2000,International!$A$3:$A$2000,NA(),1,1))</f>
        <v>5</v>
      </c>
      <c r="BL65" s="1">
        <f>IF(OR(_xlfn.IFNA($A65,"")="", ROW()&lt;=ROW($A$3),MAX(International!$D$3:$D$2000)&lt;$BJ65),"",$A65-_xlfn.XLOOKUP($BJ65,International!$D$3:$D$2000,International!$A$3:$A$2000,NA(),1,1))</f>
        <v>8</v>
      </c>
      <c r="BM65" s="1">
        <f>IF(OR(_xlfn.IFNA($A65,"")="", ROW()&lt;=ROW($A$3),MAX(International!$G$3:$G$2000)&lt;$AK65),"",$A65-_xlfn.XLOOKUP($AK65,International!$G$3:$G$2000,International!$A$3:$A$2000,NA(),1,1))</f>
        <v>-5</v>
      </c>
      <c r="BN65" s="1">
        <f>IF(OR(_xlfn.IFNA($A65,"")="", ROW()&lt;=ROW($A$3),MAX(International!$H$3:$H$2000)&lt;$BJ65),"",$A65-_xlfn.XLOOKUP($BJ65,International!$H$3:$H$2000,International!$A$3:$A$2000,NA(),1,1))</f>
        <v>13</v>
      </c>
      <c r="BO65" s="1">
        <f>IF(OR(_xlfn.IFNA($A65,"")="", ROW()&lt;=ROW($A$3),MAX(International!$K$3:$K$2000)&lt;$AK65),"",$A65-_xlfn.XLOOKUP($AK65,International!$K$3:$K$2000,International!$A$3:$A$2000,NA(),1,1))</f>
        <v>13</v>
      </c>
      <c r="BP65" s="1">
        <f>IF(OR(_xlfn.IFNA($A65,"")="", ROW()&lt;=ROW($A$3),MAX(International!$L$3:$L$2000)&lt;$BJ65),"",$A65-_xlfn.XLOOKUP($BJ65,International!$L$3:$L$2000,International!$A$3:$A$2000,NA(),1,1))</f>
        <v>9</v>
      </c>
      <c r="BQ65" s="1">
        <f>IF(OR(_xlfn.IFNA($A65,"")="", ROW()&lt;=ROW($A$3),MAX(International!$O$3:$O$2000)&lt;$AK65),"",$A65-_xlfn.XLOOKUP($AK65,International!$O$3:$O$2000,International!$A$3:$A$2000,NA(),1,1))</f>
        <v>22</v>
      </c>
      <c r="BR65" s="1">
        <f>IF(OR(_xlfn.IFNA($A65,"")="", ROW()&lt;=ROW($A$3),MAX(International!$P$3:$P$2000)&lt;$BJ65),"",$A65-_xlfn.XLOOKUP($BJ65,International!$P$3:$P$2000,International!$A$3:$A$2000,NA(),1,1))</f>
        <v>18</v>
      </c>
      <c r="BS65" s="1">
        <f>IF(OR(_xlfn.IFNA($A65,"")="", ROW()&lt;=ROW($A$3),MAX(International!$S$3:$S$2000)&lt;$AK65),"",$A65-_xlfn.XLOOKUP($AK65,International!$S$3:$S$2000,International!$A$3:$A$2000,NA(),1,1))</f>
        <v>26</v>
      </c>
      <c r="BT65" s="1">
        <f>IF(OR(_xlfn.IFNA($A65,"")="", ROW()&lt;=ROW($A$3),MAX(International!$T$3:$T$2000)&lt;$BJ65),"",$A65-_xlfn.XLOOKUP($BJ65,International!$T$3:$T$2000,International!$A$3:$A$2000,NA(),1,1))</f>
        <v>21</v>
      </c>
      <c r="BU65" s="1">
        <f>IF(OR(_xlfn.IFNA($A65,"")="", ROW()&lt;=ROW($A$3),MAX(International!$W$3:$W$2000)&lt;$AK65),"",$A65-_xlfn.XLOOKUP($AK65,International!$W$3:$W$2000,International!$A$3:$A$2000,NA(),1,1))</f>
        <v>-18</v>
      </c>
      <c r="BV65" s="1">
        <f>IF(OR(_xlfn.IFNA($A65,"")="", ROW()&lt;=ROW($A$3),MAX(International!$X$3:$X$2000)&lt;$BJ65),"",$A65-_xlfn.XLOOKUP($BJ65,International!$X$3:$X$2000,International!$A$3:$A$2000,NA(),1,1))</f>
        <v>0</v>
      </c>
      <c r="BW65" s="1">
        <f>IF(OR(_xlfn.IFNA($A65,"")="", ROW()&lt;=ROW($A$3),MAX(International!$AA$3:$AA$2000)&lt;$AK65),"",$A65-_xlfn.XLOOKUP($AK65,International!$AA$3:$AA$2000,International!$A$3:$A$2000,NA(),1,1))</f>
        <v>6</v>
      </c>
      <c r="BX65" s="1">
        <f>IF(OR(_xlfn.IFNA($A65,"")="", ROW()&lt;=ROW($A$3),MAX(International!$AB$3:$AB$2000)&lt;$BJ65),"",$A65-_xlfn.XLOOKUP($BJ65,International!$AB$3:$AB$2000,International!$A$3:$A$2000,NA(),1,1))</f>
        <v>2</v>
      </c>
      <c r="BY65" s="1">
        <f>IF(OR(_xlfn.IFNA($A65,"")="", ROW()&lt;=ROW($A$3),MAX(International!$AE$3:$AE$2000)&lt;$AK65),"",$A65-_xlfn.XLOOKUP($AK65,International!$AE$3:$AE$2000,International!$A$3:$A$2000,NA(),1,1))</f>
        <v>11</v>
      </c>
      <c r="BZ65" s="1">
        <f>IF(OR(_xlfn.IFNA($A65,"")="", ROW()&lt;=ROW($A$3),MAX(International!$AF$3:$AF$2000)&lt;$BJ65),"",$A65-_xlfn.XLOOKUP($BJ65,International!$AF$3:$AF$2000,International!$A$3:$A$2000,NA(),1,1))</f>
        <v>3</v>
      </c>
      <c r="CA65" s="1">
        <f t="shared" si="120"/>
        <v>16</v>
      </c>
      <c r="CB65" s="1" t="e">
        <f t="shared" si="100"/>
        <v>#N/A</v>
      </c>
      <c r="CC65" s="1">
        <f t="shared" si="101"/>
        <v>25600</v>
      </c>
      <c r="CD65" s="1">
        <f t="shared" si="102"/>
        <v>4030</v>
      </c>
      <c r="CE65" s="1">
        <f t="shared" si="103"/>
        <v>1598</v>
      </c>
      <c r="CF65" s="1">
        <f t="shared" si="104"/>
        <v>918</v>
      </c>
      <c r="CG65" s="1">
        <f t="shared" si="105"/>
        <v>634</v>
      </c>
      <c r="CH65" s="1">
        <f t="shared" si="106"/>
        <v>486</v>
      </c>
      <c r="CI65" s="1">
        <f t="shared" si="107"/>
        <v>236</v>
      </c>
      <c r="CJ65" s="1">
        <f t="shared" si="108"/>
        <v>1539</v>
      </c>
      <c r="CK65" s="1">
        <f t="shared" si="56"/>
        <v>2810</v>
      </c>
      <c r="CL65" s="1">
        <f t="shared" si="109"/>
        <v>3.3246765506892233</v>
      </c>
      <c r="CM65" s="1">
        <f>IF(OR(ISNA($A65),$AK65&lt;100),NA(),IF($CA65=0,0,FLOOR((CK65-_xlfn.XLOOKUP(_xlfn.AGGREGATE(5,6,$CA$3:$CA2016),$CA$3:$CA$2000,CK$3:CK$2000,1,1))/_xlfn.XLOOKUP($CA65,$CA$3:$CA$2000,$CA$3:$CA$2000,1,1), 1)))</f>
        <v>168</v>
      </c>
      <c r="CN65" s="1">
        <f t="shared" si="57"/>
        <v>4.895232903101312</v>
      </c>
      <c r="CO65" s="1" cm="1">
        <f t="array" ref="CO65">IFERROR(IF(OR(ISNA($A65),$AK65&lt;100,INDEX(International!C$3:C$2000,_xlfn.XMATCH(100,International!C$3:C$2000,1,1)+$CA65)=""),NA(),INDEX(International!C$3:C$2000,_xlfn.XMATCH(100,International!C$3:C$2000,1,1)+$CA65)), NA())</f>
        <v>3401</v>
      </c>
      <c r="CP65" s="1">
        <f t="shared" si="110"/>
        <v>3.1447238672150575</v>
      </c>
      <c r="CQ65" s="1">
        <f>IF(OR(ISNA($A65),$AK65&lt;100),NA(),IF($CA65=0,0,FLOOR((CO65-_xlfn.XLOOKUP(_xlfn.AGGREGATE(5,6,$CA$3:$CA2016),$CA$3:$CA$2000,CO$3:CO$2000,1,1))/_xlfn.XLOOKUP($CA65,$CA$3:$CA$2000,$CA$3:$CA$2000,1,1), 1)))</f>
        <v>205</v>
      </c>
      <c r="CR65" s="1">
        <f t="shared" si="58"/>
        <v>1.6904667836871607</v>
      </c>
      <c r="CS65" s="1" cm="1">
        <f t="array" ref="CS65">IFERROR(IF(OR(ISNA($A65),$AK65&lt;100,INDEX(International!G$3:G$2000,_xlfn.XMATCH(100,International!G$3:G$2000,1,1)+$CA65)=""),NA(),INDEX(International!G$3:G$2000,_xlfn.XMATCH(100,International!G$3:G$2000,1,1)+$CA65)), NA())</f>
        <v>1877</v>
      </c>
      <c r="CT65" s="1">
        <f t="shared" si="111"/>
        <v>3.7821869322719808</v>
      </c>
      <c r="CU65" s="1">
        <f>IF(OR(ISNA($A65),$AK65&lt;100),NA(),IF($CA65=0,0,FLOOR((CS65-_xlfn.XLOOKUP(_xlfn.AGGREGATE(5,6,$CA$3:$CA2016),$CA$3:$CA$2000,CS$3:CS$2000,1,1))/_xlfn.XLOOKUP($CA65,$CA$3:$CA$2000,$CA$3:$CA$2000,1,1), 1)))</f>
        <v>100</v>
      </c>
      <c r="CV65" s="1">
        <f t="shared" si="59"/>
        <v>4.1929632813912914</v>
      </c>
      <c r="CW65" s="1" cm="1">
        <f t="array" ref="CW65">IFERROR(IF(OR(ISNA($A65),$AK65&lt;100,INDEX(International!K$3:K$2000,_xlfn.XMATCH(100,International!K$3:K$2000,1,1)+$CA65)=""),NA(),INDEX(International!K$3:K$2000,_xlfn.XMATCH(100,International!K$3:K$2000,1,1)+$CA65)), NA())</f>
        <v>6633</v>
      </c>
      <c r="CX65" s="1">
        <f t="shared" si="112"/>
        <v>2.643933412983742</v>
      </c>
      <c r="CY65" s="1">
        <f>IF(OR(ISNA($A65),$AK65&lt;100),NA(),IF($CA65=0,0,FLOOR((CW65-_xlfn.XLOOKUP(_xlfn.AGGREGATE(5,6,$CA$3:$CA2016),$CA$3:$CA$2000,CW$3:CW$2000,1,1))/_xlfn.XLOOKUP($CA65,$CA$3:$CA$2000,$CA$3:$CA$2000,1,1), 1)))</f>
        <v>408</v>
      </c>
      <c r="CZ65" s="1">
        <f t="shared" si="60"/>
        <v>1.7552806002013808</v>
      </c>
      <c r="DA65" s="1" cm="1">
        <f t="array" ref="DA65">IFERROR(IF(OR(ISNA($A65),$AK65&lt;100,INDEX(International!O$3:O$2000,_xlfn.XMATCH(100,International!O$3:O$2000,1,1)+$CA65)=""),NA(),INDEX(International!O$3:O$2000,_xlfn.XMATCH(100,International!O$3:O$2000,1,1)+$CA65)), NA())</f>
        <v>10149</v>
      </c>
      <c r="DB65" s="1">
        <f t="shared" si="113"/>
        <v>2.4005303589878286</v>
      </c>
      <c r="DC65" s="1">
        <f>IF(OR(ISNA($A65),$AK65&lt;100),NA(),IF($CA65=0,0,FLOOR((DA65-_xlfn.XLOOKUP(_xlfn.AGGREGATE(5,6,$CA$3:$CA2016),$CA$3:$CA$2000,DA$3:DA$2000,1,1))/_xlfn.XLOOKUP($CA65,$CA$3:$CA$2000,$CA$3:$CA$2000,1,1), 1)))</f>
        <v>624</v>
      </c>
      <c r="DD65" s="1">
        <f t="shared" si="61"/>
        <v>6.8479397144747463</v>
      </c>
      <c r="DE65" s="1" cm="1">
        <f t="array" ref="DE65">IFERROR(IF(OR(ISNA($A65),$AK65&lt;100,INDEX(International!S$3:S$2000,_xlfn.XMATCH(100,International!S$3:S$2000,1,1)+$CA65)=""),NA(),INDEX(International!S$3:S$2000,_xlfn.XMATCH(100,International!S$3:S$2000,1,1)+$CA65)), NA())</f>
        <v>7041</v>
      </c>
      <c r="DF65" s="1">
        <f t="shared" si="114"/>
        <v>2.6068361120451549</v>
      </c>
      <c r="DG65" s="1">
        <f>IF(OR(ISNA($A65),$AK65&lt;100),NA(),IF($CA65=0,0,FLOOR((DE65-_xlfn.XLOOKUP(_xlfn.AGGREGATE(5,6,$CA$3:$CA2016),$CA$3:$CA$2000,DE$3:DE$2000,1,1))/_xlfn.XLOOKUP($CA65,$CA$3:$CA$2000,$CA$3:$CA$2000,1,1), 1)))</f>
        <v>433</v>
      </c>
      <c r="DH65" s="1">
        <f t="shared" si="62"/>
        <v>4.7661719896585231</v>
      </c>
      <c r="DI65" s="1" cm="1">
        <f t="array" ref="DI65">IFERROR(IF(OR(ISNA($A65),$AK65&lt;100,INDEX(International!W$3:W$2000,_xlfn.XMATCH(100,International!W$3:W$2000,1,1)+$CA65)=""),NA(),INDEX(International!W$3:W$2000,_xlfn.XMATCH(100,International!W$3:W$2000,1,1)+$CA65)), NA())</f>
        <v>243</v>
      </c>
      <c r="DJ65" s="1">
        <f t="shared" si="115"/>
        <v>12.490667969891609</v>
      </c>
      <c r="DK65" s="1">
        <f>IF(OR(ISNA($A65),$AK65&lt;100),NA(),IF($CA65=0,0,FLOOR((DI65-_xlfn.XLOOKUP(_xlfn.AGGREGATE(5,6,$CA$3:$CA2016),$CA$3:$CA$2000,DI$3:DI$2000,1,1))/_xlfn.XLOOKUP($CA65,$CA$3:$CA$2000,$CA$3:$CA$2000,1,1), 1)))</f>
        <v>8</v>
      </c>
      <c r="DL65" s="1">
        <f t="shared" si="63"/>
        <v>5.0789252530138036</v>
      </c>
      <c r="DM65" s="1" cm="1">
        <f t="array" ref="DM65">IFERROR(IF(OR(ISNA($A65),$AK65&lt;100,INDEX(International!AA$3:AA$2000,_xlfn.XMATCH(100,International!AA$3:AA$2000,1,1)+$CA65)=""),NA(),INDEX(International!AA$3:AA$2000,_xlfn.XMATCH(100,International!AA$3:AA$2000,1,1)+$CA65)), NA())</f>
        <v>5018</v>
      </c>
      <c r="DN65" s="1">
        <f t="shared" si="116"/>
        <v>2.8323393705711561</v>
      </c>
      <c r="DO65" s="1">
        <f>IF(OR(ISNA($A65),$AK65&lt;100),NA(),IF($CA65=0,0,FLOOR((DM65-_xlfn.XLOOKUP(_xlfn.AGGREGATE(5,6,$CA$3:$CA2016),$CA$3:$CA$2000,DM$3:DM$2000,1,1))/_xlfn.XLOOKUP($CA65,$CA$3:$CA$2000,$CA$3:$CA$2000,1,1), 1)))</f>
        <v>306</v>
      </c>
      <c r="DP65" s="1">
        <f t="shared" si="64"/>
        <v>1.1110583783838968</v>
      </c>
      <c r="DQ65" s="1" cm="1">
        <f t="array" ref="DQ65">IFERROR(IF(OR(ISNA($A65),$AK65&lt;100,INDEX(International!AE$3:AE$2000,_xlfn.XMATCH(100,International!AE$3:AE$2000,1,1)+$CA65)=""),NA(),INDEX(International!AE$3:AE$2000,_xlfn.XMATCH(100,International!AE$3:AE$2000,1,1)+$CA65)), NA())</f>
        <v>13748</v>
      </c>
      <c r="DR65" s="1">
        <f t="shared" si="117"/>
        <v>2.252544618022124</v>
      </c>
      <c r="DS65" s="1">
        <f>IF(OR(ISNA($A65),$AK65&lt;100),NA(),IF($CA65=0,0,FLOOR((DQ65-_xlfn.XLOOKUP(_xlfn.AGGREGATE(5,6,$CA$3:$CA2016),$CA$3:$CA$2000,DQ$3:DQ$2000,1,1))/_xlfn.XLOOKUP($CA65,$CA$3:$CA$2000,$CA$3:$CA$2000,1,1), 1)))</f>
        <v>851</v>
      </c>
      <c r="DT65" s="1">
        <f t="shared" si="65"/>
        <v>0.91344106181859996</v>
      </c>
      <c r="DU65" s="1">
        <f t="shared" si="118"/>
        <v>62</v>
      </c>
      <c r="DV65" s="1" t="e" cm="1">
        <f t="array" ref="DV65">IFERROR(IF(ISNA($A65),NA(),INDEX(B$3:B$2000,_xlfn.XMATCH(Configuration!$B$12,B$3:B$2000,1,1)+ROW()-ROW($A$3))-0), NA())</f>
        <v>#N/A</v>
      </c>
      <c r="DW65" s="1" cm="1">
        <f t="array" ref="DW65">IFERROR(IF(ISNA($A65),NA(),INDEX(F$3:F$2000,_xlfn.XMATCH(Configuration!$B$12,F$3:F$2000,1,1)+ROW()-ROW($A$3))-0), NA())</f>
        <v>3071</v>
      </c>
      <c r="DX65" s="1" t="e" cm="1">
        <f t="array" ref="DX65">IFERROR(IF(ISNA($A65),NA(),INDEX(J$3:J$2000,_xlfn.XMATCH(Configuration!$B$12,J$3:J$2000,1,1)+ROW()-ROW($A$3))-0), NA())</f>
        <v>#N/A</v>
      </c>
      <c r="DY65" s="1" cm="1">
        <f t="array" ref="DY65">IFERROR(IF(ISNA($A65),NA(),INDEX(N$3:N$2000,_xlfn.XMATCH(Configuration!$B$12,N$3:N$2000,1,1)+ROW()-ROW($A$3))-0), NA())</f>
        <v>1058</v>
      </c>
      <c r="DZ65" s="1" cm="1">
        <f t="array" ref="DZ65">IFERROR(IF(ISNA($A65),NA(),INDEX(R$3:R$2000,_xlfn.XMATCH(Configuration!$B$12,R$3:R$2000,1,1)+ROW()-ROW($A$3))-0), NA())</f>
        <v>439</v>
      </c>
      <c r="EA65" s="1" t="e" cm="1">
        <f t="array" ref="EA65">IFERROR(IF(ISNA($A65),NA(),INDEX(V$3:V$2000,_xlfn.XMATCH(Configuration!$B$12,V$3:V$2000,1,1)+ROW()-ROW($A$3))-0), NA())</f>
        <v>#N/A</v>
      </c>
      <c r="EB65" s="1" cm="1">
        <f t="array" ref="EB65">IFERROR(IF(ISNA($A65),NA(),INDEX(Z$3:Z$2000,_xlfn.XMATCH(Configuration!$B$12,Z$3:Z$2000,1,1)+ROW()-ROW($A$3))-0), NA())</f>
        <v>1573</v>
      </c>
      <c r="EC65" s="1" cm="1">
        <f t="array" ref="EC65">IFERROR(IF(ISNA($A65),NA(),INDEX(AD$3:AD$2000,_xlfn.XMATCH(Configuration!$B$12,AD$3:AD$2000,1,1)+ROW()-ROW($A$3))-0), NA())</f>
        <v>560</v>
      </c>
      <c r="ED65" s="1">
        <f t="shared" si="119"/>
        <v>62</v>
      </c>
      <c r="EE65" s="1" t="e">
        <f t="shared" ca="1" si="66"/>
        <v>#N/A</v>
      </c>
      <c r="EF65" s="1" t="e">
        <f t="shared" ca="1" si="67"/>
        <v>#N/A</v>
      </c>
      <c r="EG65" s="1" t="e">
        <f t="shared" ca="1" si="68"/>
        <v>#N/A</v>
      </c>
      <c r="EH65" s="1" t="e">
        <f t="shared" ca="1" si="69"/>
        <v>#N/A</v>
      </c>
      <c r="EI65" s="1">
        <f t="shared" ca="1" si="70"/>
        <v>540470</v>
      </c>
      <c r="EJ65" s="1">
        <f t="shared" ca="1" si="71"/>
        <v>129014</v>
      </c>
      <c r="EK65" s="1">
        <f t="shared" ca="1" si="72"/>
        <v>46372</v>
      </c>
      <c r="EL65" s="1" cm="1">
        <f t="array" aca="1" ref="EL65" ca="1">IFERROR(IF(ISNA($ED65),NA(),IF(FLOOR((2^(($ED65+LOOKUP(2, 1/(ISNA(EP$3:EP$2000)+ISBLANK(EP$3:EP$300)-1),EP$3:EP$2000)*LOG(100)/LOG(2))/LOOKUP(2, 1/(ISNA(EP$3:EP$2000)+ISBLANK(EP$3:EP$300)-1),EP$3:EP$2000))),2)&gt;_xlfn.AGGREGATE(4,6,$EN$3:$GC$2000)+2000,NA(),FLOOR((2^(($ED65+LOOKUP(2, 1/(ISNA(EP$3:EP$2000)+ISBLANK(EP$3:EP$300)-1),EP$3:EP$2000)*LOG(100)/LOG(2))/LOOKUP(2, 1/(ISNA(EP$3:EP$2000)+ISBLANK(EP$3:EP$300)-1),EP$3:EP$2000))),2))),NA())</f>
        <v>2854</v>
      </c>
      <c r="EM65" s="1" cm="1">
        <f t="array" ref="EM65">IF(ISNA($ED65),NA(),FLOOR(EN$3+(LOOKUP(2, 1/(ISNA(EN$3:EN$2000)+ISBLANK(EN$3:EN$300)-1),EN$3:EN$2000)-EN$3)/LOOKUP(2, 1/(ISNA(EN$3:EN$2000)+ISBLANK(EN$3:EN$300)-1),ED$3:ED$2000)*ED65, 1))</f>
        <v>5640</v>
      </c>
      <c r="EN65" s="1" cm="1">
        <f t="array" ref="EN65">IFERROR(IF(ISNA($A65),NA(),INDEX(AK$3:AK$2000,_xlfn.XMATCH(100,AK$3:AK$2000,1,1)+ROW()-ROW($A$3))-0), NA())</f>
        <v>6945</v>
      </c>
      <c r="EO65" s="1" cm="1">
        <f t="array" aca="1" ref="EO65" ca="1">IFERROR(IF(ISNA($A65),NA(),INDEX(BD$3:BD$2000,_xlfn.XMATCH(100,AK$3:AK$2000,1,1)+ROW()-ROW($A$3))-0), NA())</f>
        <v>17.285714285714285</v>
      </c>
      <c r="EP65" s="1">
        <f t="shared" si="73"/>
        <v>10.134191754488677</v>
      </c>
      <c r="EQ65" s="1">
        <f t="shared" si="74"/>
        <v>110</v>
      </c>
      <c r="ER65" s="1">
        <f t="shared" si="75"/>
        <v>962.43481860706095</v>
      </c>
      <c r="ES65" s="1" cm="1">
        <f t="array" ref="ES65">IFERROR(IF(OR(ISNA($A65),INDEX(International!C$3:C$2000,_xlfn.XMATCH(100,International!C$3:C$2000,1,1)+ROW()-ROW($A$3))=""),NA(),INDEX(International!C$3:C$2000,_xlfn.XMATCH(100,International!C$3:C$2000,1,1)+ROW()-ROW($A$3))), NA())</f>
        <v>51420</v>
      </c>
      <c r="ET65" s="1" cm="1">
        <f t="array" aca="1" ref="ET65" ca="1">IFERROR(IF(ISNA($A65),NA(),INDEX(International!E$3:E$2000,_xlfn.XMATCH(100,International!C$3:C$2000,1,1)+ROW()-ROW($A$3))-0), NA())</f>
        <v>414.42857142857144</v>
      </c>
      <c r="EU65" s="1">
        <f t="shared" si="76"/>
        <v>6.884157331105663</v>
      </c>
      <c r="EV65" s="1">
        <f t="shared" si="77"/>
        <v>827</v>
      </c>
      <c r="EW65" s="1">
        <f t="shared" si="78"/>
        <v>55.429899754676832</v>
      </c>
      <c r="EX65" s="1" cm="1">
        <f t="array" ref="EX65">IFERROR(IF(OR(ISNA($A65),INDEX(International!G$3:G$2000,_xlfn.XMATCH(100,International!G$3:G$2000,1,1)+ROW()-ROW($A$3))=""),NA(),INDEX(International!G$3:G$2000,_xlfn.XMATCH(100,International!G$3:G$2000,1,1)+ROW()-ROW($A$3))-0), NA())</f>
        <v>10513</v>
      </c>
      <c r="EY65" s="1" cm="1">
        <f t="array" aca="1" ref="EY65" ca="1">IFERROR(IF(ISNA($A65),NA(),INDEX(International!I$3:I$2000,_xlfn.XMATCH(100,International!G$3:G$2000,1,1)+ROW()-ROW($A$3))-0), NA())</f>
        <v>120.42857142857143</v>
      </c>
      <c r="EZ65" s="1">
        <f t="shared" si="79"/>
        <v>9.2316434559063563</v>
      </c>
      <c r="FA65" s="1">
        <f t="shared" si="80"/>
        <v>165</v>
      </c>
      <c r="FB65" s="1">
        <f t="shared" si="81"/>
        <v>86.403633377742835</v>
      </c>
      <c r="FC65" s="1" cm="1">
        <f t="array" ref="FC65">IFERROR(IF(OR(ISNA($A65),INDEX(International!K$3:K$2000,_xlfn.XMATCH(100,International!K$3:K$2000,1,1)+ROW()-ROW($A$3))=""),NA(),INDEX(International!K$3:K$2000,_xlfn.XMATCH(100,International!K$3:K$2000,1,1)+ROW()-ROW($A$3))), NA())</f>
        <v>165764</v>
      </c>
      <c r="FD65" s="1" cm="1">
        <f t="array" aca="1" ref="FD65" ca="1">IFERROR(IF(ISNA($A65),NA(),INDEX(International!M$3:M$2000,_xlfn.XMATCH(100,International!K$3:K$2000,1,1)+ROW()-ROW($A$3))-0), NA())</f>
        <v>1018.2857142857143</v>
      </c>
      <c r="FE65" s="1">
        <f t="shared" si="82"/>
        <v>5.79714751941611</v>
      </c>
      <c r="FF65" s="1">
        <f t="shared" si="83"/>
        <v>2672</v>
      </c>
      <c r="FG65" s="1">
        <f t="shared" si="84"/>
        <v>0</v>
      </c>
      <c r="FH65" s="1" cm="1">
        <f t="array" ref="FH65">IFERROR(IF(OR(ISNA($A65),INDEX(International!O$3:O$2000,_xlfn.XMATCH(100,International!O$3:O$2000,1,1)+ROW()-ROW($A$3))=""),NA(),INDEX(International!O$3:O$2000,_xlfn.XMATCH(100,International!O$3:O$2000,1,1)+ROW()-ROW($A$3))-0), NA())</f>
        <v>195351</v>
      </c>
      <c r="FI65" s="1" cm="1">
        <f t="array" aca="1" ref="FI65" ca="1">IFERROR(IF(ISNA($A65),NA(),INDEX(International!Q$3:Q$2000,_xlfn.XMATCH(100,International!O$3:O$2000,1,1)+ROW()-ROW($A$3))-0), NA())</f>
        <v>2775.1428571428573</v>
      </c>
      <c r="FJ65" s="1">
        <f t="shared" si="85"/>
        <v>5.671499646345719</v>
      </c>
      <c r="FK65" s="1">
        <f t="shared" si="86"/>
        <v>3148</v>
      </c>
      <c r="FL65" s="1">
        <f t="shared" si="87"/>
        <v>57.101598757294944</v>
      </c>
      <c r="FM65" s="1" cm="1">
        <f t="array" ref="FM65">IFERROR(IF(OR(ISNA($A65),INDEX(International!S$3:S$2000,_xlfn.XMATCH(100,International!S$3:S$2000,1,1)+ROW()-ROW($A$3))=""),NA(),INDEX(International!S$3:S$2000,_xlfn.XMATCH(100,International!S$3:S$2000,1,1)+ROW()-ROW($A$3))-0), NA())</f>
        <v>10694</v>
      </c>
      <c r="FN65" s="1" cm="1">
        <f t="array" aca="1" ref="FN65" ca="1">IFERROR(IF(ISNA($A65),NA(),INDEX(International!U$3:U$2000,_xlfn.XMATCH(100,International!S$3:S$2000,1,1)+ROW()-ROW($A$3))-0), NA())</f>
        <v>14.714285714285714</v>
      </c>
      <c r="FO65" s="1">
        <f t="shared" si="88"/>
        <v>9.1979154113120885</v>
      </c>
      <c r="FP65" s="1">
        <f t="shared" si="89"/>
        <v>170</v>
      </c>
      <c r="FQ65" s="1">
        <f t="shared" si="90"/>
        <v>673.51845322836982</v>
      </c>
      <c r="FR65" s="1" cm="1">
        <f t="array" ref="FR65">IFERROR(IF(OR(ISNA($A65),INDEX(International!W$3:W$2000,_xlfn.XMATCH(100,International!W$3:W$2000,1,1)+ROW()-ROW($A$3))=""),NA(),INDEX(International!W$3:W$2000,_xlfn.XMATCH(100,International!W$3:W$2000,1,1)+ROW()-ROW($A$3))-0), NA())</f>
        <v>17101</v>
      </c>
      <c r="FS65" s="1" cm="1">
        <f t="array" aca="1" ref="FS65" ca="1">IFERROR(IF(ISNA($A65),NA(),INDEX(International!Y$3:Y$2000,_xlfn.XMATCH(100,International!W$3:W$2000,1,1)+ROW()-ROW($A$3))-0), NA())</f>
        <v>718</v>
      </c>
      <c r="FT65" s="1">
        <f t="shared" si="91"/>
        <v>8.358119110256153</v>
      </c>
      <c r="FU65" s="1">
        <f t="shared" si="92"/>
        <v>274</v>
      </c>
      <c r="FV65" s="1">
        <f t="shared" si="93"/>
        <v>12.368547816642367</v>
      </c>
      <c r="FW65" s="1" cm="1">
        <f t="array" ref="FW65">IFERROR(IF(OR(ISNA($A65),INDEX(International!AA$3:AA$2000,_xlfn.XMATCH(100,International!AA$3:AA$2000,1,1)+ROW()-ROW($A$3))=""),NA(),INDEX(International!AA$3:AA$2000,_xlfn.XMATCH(100,International!AA$3:AA$2000,1,1)+ROW()-ROW($A$3))-0), NA())</f>
        <v>201101</v>
      </c>
      <c r="FX65" s="1" cm="1">
        <f t="array" aca="1" ref="FX65" ca="1">IFERROR(IF(ISNA($A65),NA(),INDEX(International!AC$3:AC$2000,_xlfn.XMATCH(100,International!AA$3:AA$2000,1,1)+ROW()-ROW($A$3))-0), NA())</f>
        <v>5125.7142857142853</v>
      </c>
      <c r="FY65" s="1">
        <f t="shared" si="94"/>
        <v>5.6498696290098298</v>
      </c>
      <c r="FZ65" s="1">
        <f t="shared" si="95"/>
        <v>3241</v>
      </c>
      <c r="GA65" s="1">
        <f t="shared" si="96"/>
        <v>22.461755416816295</v>
      </c>
      <c r="GB65" s="1" cm="1">
        <f t="array" ref="GB65">IFERROR(IF(OR(ISNA($A65),INDEX(International!AE$3:AE$2000,_xlfn.XMATCH(100,International!AE$3:AE$2000,1,1)+ROW()-ROW($A$3))=""),NA(),INDEX(International!AE$3:AE$2000,_xlfn.XMATCH(100,International!AE$3:AE$2000,1,1)+ROW()-ROW($A$3))-0), NA())</f>
        <v>1180375</v>
      </c>
      <c r="GC65" s="1" cm="1">
        <f t="array" aca="1" ref="GC65" ca="1">IFERROR(IF(ISNA($A65),NA(),INDEX(International!AG$3:AG$2000,_xlfn.XMATCH(100,International!AE$3:AE$2000,1,1)+ROW()-ROW($A$3))-0), NA())</f>
        <v>27454</v>
      </c>
      <c r="GD65" s="1">
        <f t="shared" si="97"/>
        <v>4.5834400908684261</v>
      </c>
      <c r="GE65" s="1">
        <f t="shared" si="98"/>
        <v>19036</v>
      </c>
      <c r="GF65" s="1">
        <f t="shared" si="99"/>
        <v>36.284228196024529</v>
      </c>
    </row>
    <row r="66" spans="1:188" x14ac:dyDescent="0.2">
      <c r="A66" s="4">
        <f>IF(OR(Daily!$A66="",Daily!$B66="*"),NA(),Daily!A66)</f>
        <v>43917</v>
      </c>
      <c r="B66" s="1">
        <f>IF(_xlfn.IFNA($A66,"")="","",Daily!C66+IF(ROW()&gt;ROW($A$3),B65,0))</f>
        <v>62</v>
      </c>
      <c r="C66" s="1">
        <f>IF(_xlfn.IFNA($A66,"")="","",Daily!D66+IF(ROW()&gt;ROW($A$3),C65,0))</f>
        <v>2</v>
      </c>
      <c r="D66" s="1">
        <f>IF(_xlfn.IFNA($A66,"")="","",Daily!E66+IF(ROW()&gt;ROW($A$3),D65,0))</f>
        <v>0</v>
      </c>
      <c r="E66" s="1">
        <f t="shared" si="22"/>
        <v>60</v>
      </c>
      <c r="F66" s="1">
        <f>IF(_xlfn.IFNA($A66,"")="","",Daily!F66+IF(ROW()&gt;ROW($A$3),F65,0))</f>
        <v>1405</v>
      </c>
      <c r="G66" s="1">
        <f>IF(_xlfn.IFNA($A66,"")="","",Daily!G66+IF(ROW()&gt;ROW($A$3),G65,0))</f>
        <v>4</v>
      </c>
      <c r="H66" s="1">
        <f>IF(_xlfn.IFNA($A66,"")="","",Daily!H66+IF(ROW()&gt;ROW($A$3),H65,0))</f>
        <v>7</v>
      </c>
      <c r="I66" s="1">
        <f t="shared" si="23"/>
        <v>1394</v>
      </c>
      <c r="J66" s="1">
        <f>IF(_xlfn.IFNA($A66,"")="","",Daily!I66+IF(ROW()&gt;ROW($A$3),J65,0))</f>
        <v>14</v>
      </c>
      <c r="K66" s="1">
        <f>IF(_xlfn.IFNA($A66,"")="","",Daily!J66+IF(ROW()&gt;ROW($A$3),K65,0))</f>
        <v>0</v>
      </c>
      <c r="L66" s="1">
        <f>IF(_xlfn.IFNA($A66,"")="","",Daily!K66+IF(ROW()&gt;ROW($A$3),L65,0))</f>
        <v>0</v>
      </c>
      <c r="M66" s="1">
        <f t="shared" si="24"/>
        <v>14</v>
      </c>
      <c r="N66" s="1">
        <f>IF(_xlfn.IFNA($A66,"")="","",Daily!L66+IF(ROW()&gt;ROW($A$3),N65,0))</f>
        <v>555</v>
      </c>
      <c r="O66" s="1">
        <f>IF(_xlfn.IFNA($A66,"")="","",Daily!M66+IF(ROW()&gt;ROW($A$3),O65,0))</f>
        <v>8</v>
      </c>
      <c r="P66" s="1">
        <f>IF(_xlfn.IFNA($A66,"")="","",Daily!N66+IF(ROW()&gt;ROW($A$3),P65,0))</f>
        <v>2</v>
      </c>
      <c r="Q66" s="1">
        <f t="shared" si="25"/>
        <v>545</v>
      </c>
      <c r="R66" s="1">
        <f>IF(_xlfn.IFNA($A66,"")="","",Daily!O66+IF(ROW()&gt;ROW($A$3),R65,0))</f>
        <v>257</v>
      </c>
      <c r="S66" s="1">
        <f>IF(_xlfn.IFNA($A66,"")="","",Daily!P66+IF(ROW()&gt;ROW($A$3),S65,0))</f>
        <v>9</v>
      </c>
      <c r="T66" s="1">
        <f>IF(_xlfn.IFNA($A66,"")="","",Daily!Q66+IF(ROW()&gt;ROW($A$3),T65,0))</f>
        <v>0</v>
      </c>
      <c r="U66" s="1">
        <f t="shared" si="26"/>
        <v>248</v>
      </c>
      <c r="V66" s="1">
        <f>IF(_xlfn.IFNA($A66,"")="","",Daily!R66+IF(ROW()&gt;ROW($A$3),V65,0))</f>
        <v>58</v>
      </c>
      <c r="W66" s="1">
        <f>IF(_xlfn.IFNA($A66,"")="","",Daily!S66+IF(ROW()&gt;ROW($A$3),W65,0))</f>
        <v>5</v>
      </c>
      <c r="X66" s="1">
        <f>IF(_xlfn.IFNA($A66,"")="","",Daily!T66+IF(ROW()&gt;ROW($A$3),X65,0))</f>
        <v>0</v>
      </c>
      <c r="Y66" s="1">
        <f t="shared" si="27"/>
        <v>53</v>
      </c>
      <c r="Z66" s="1">
        <f>IF(_xlfn.IFNA($A66,"")="","",Daily!U66+IF(ROW()&gt;ROW($A$3),Z65,0))</f>
        <v>574</v>
      </c>
      <c r="AA66" s="1">
        <f>IF(_xlfn.IFNA($A66,"")="","",Daily!V66+IF(ROW()&gt;ROW($A$3),AA65,0))</f>
        <v>172</v>
      </c>
      <c r="AB66" s="1">
        <f>IF(_xlfn.IFNA($A66,"")="","",Daily!W66+IF(ROW()&gt;ROW($A$3),AB65,0))</f>
        <v>3</v>
      </c>
      <c r="AC66" s="1">
        <f t="shared" si="28"/>
        <v>399</v>
      </c>
      <c r="AD66" s="1">
        <f>IF(_xlfn.IFNA($A66,"")="","",Daily!X66+IF(ROW()&gt;ROW($A$3),AD65,0))</f>
        <v>255</v>
      </c>
      <c r="AE66" s="1">
        <f>IF(_xlfn.IFNA($A66,"")="","",Daily!Y66+IF(ROW()&gt;ROW($A$3),AE65,0))</f>
        <v>28</v>
      </c>
      <c r="AF66" s="1">
        <f>IF(_xlfn.IFNA($A66,"")="","",Daily!Z66+IF(ROW()&gt;ROW($A$3),AF65,0))</f>
        <v>2</v>
      </c>
      <c r="AG66" s="1">
        <f t="shared" si="29"/>
        <v>225</v>
      </c>
      <c r="AH66" s="1">
        <f>IF(_xlfn.IFNA($A66,"")="","",Daily!C66+Daily!F66+Daily!I66+Daily!O66+Daily!L66+Daily!R66+Daily!X66+Daily!U66)</f>
        <v>370</v>
      </c>
      <c r="AI66" s="1">
        <f>IF(_xlfn.IFNA($A66,"")="","",Daily!D66+Daily!G66+Daily!J66+Daily!P66+Daily!M66+Daily!S66+Daily!Y66+Daily!V66+Daily!AA66)</f>
        <v>48</v>
      </c>
      <c r="AJ66" s="1">
        <f>IF(_xlfn.IFNA($A66,"")="","",Daily!E66+Daily!H66+Daily!K66+Daily!Q66+Daily!N66+Daily!T66+Daily!Z66+Daily!W66)</f>
        <v>1</v>
      </c>
      <c r="AK66" s="1">
        <f t="shared" si="30"/>
        <v>3180</v>
      </c>
      <c r="AL66" s="1">
        <f t="shared" si="31"/>
        <v>228</v>
      </c>
      <c r="AM66" s="1">
        <f t="shared" si="32"/>
        <v>14</v>
      </c>
      <c r="AN66" s="7">
        <f t="shared" si="33"/>
        <v>0.99730458221024254</v>
      </c>
      <c r="AO66" s="1">
        <f t="shared" si="34"/>
        <v>2938</v>
      </c>
      <c r="AP66" s="1">
        <f t="shared" si="35"/>
        <v>1775</v>
      </c>
      <c r="AQ66" s="1">
        <f t="shared" si="36"/>
        <v>224</v>
      </c>
      <c r="AR66" s="1">
        <f t="shared" si="37"/>
        <v>7</v>
      </c>
      <c r="AS66" s="1">
        <f t="shared" si="38"/>
        <v>1544</v>
      </c>
      <c r="AT66" s="10">
        <f t="shared" si="39"/>
        <v>5.7851239669421489E-2</v>
      </c>
      <c r="AU66" s="10">
        <f t="shared" si="40"/>
        <v>0.94214876033057848</v>
      </c>
      <c r="AV66" s="10">
        <f t="shared" si="41"/>
        <v>1.9496855345911949E-2</v>
      </c>
      <c r="AW66" s="10">
        <f t="shared" si="42"/>
        <v>0.4418238993710692</v>
      </c>
      <c r="AX66" s="10">
        <f t="shared" si="43"/>
        <v>4.4025157232704401E-3</v>
      </c>
      <c r="AY66" s="10">
        <f t="shared" si="44"/>
        <v>0.17452830188679244</v>
      </c>
      <c r="AZ66" s="10">
        <f t="shared" si="45"/>
        <v>8.0817610062893078E-2</v>
      </c>
      <c r="BA66" s="10">
        <f t="shared" si="46"/>
        <v>1.8238993710691823E-2</v>
      </c>
      <c r="BB66" s="10">
        <f t="shared" si="47"/>
        <v>0.18050314465408804</v>
      </c>
      <c r="BC66" s="10">
        <f t="shared" si="48"/>
        <v>8.0188679245283015E-2</v>
      </c>
      <c r="BD66" s="8">
        <f t="shared" ca="1" si="49"/>
        <v>332.85714285714283</v>
      </c>
      <c r="BE66" s="9">
        <f t="shared" ca="1" si="50"/>
        <v>2330</v>
      </c>
      <c r="BF66" s="10">
        <f t="shared" si="51"/>
        <v>0.13167259786476868</v>
      </c>
      <c r="BG66" s="10">
        <f t="shared" si="52"/>
        <v>-2.6954177897574125E-3</v>
      </c>
      <c r="BH66" s="1">
        <f t="shared" si="53"/>
        <v>17</v>
      </c>
      <c r="BI66" s="1">
        <f t="shared" si="54"/>
        <v>5</v>
      </c>
      <c r="BJ66" s="8">
        <f>IF(_xlfn.IFNA($A66,"")="","",AK66/(Configuration!$B$1/1000000))</f>
        <v>125.37306371553719</v>
      </c>
      <c r="BK66" s="1">
        <f>IF(OR(_xlfn.IFNA($A66,"")="", ROW()&lt;=ROW($A$3),MAX(International!$C$3:$C$2000)&lt;$AK66),"",$A66-_xlfn.XLOOKUP($AK66,International!$C$3:$C$2000,International!$A$3:$A$2000,NA(),1,1))</f>
        <v>5</v>
      </c>
      <c r="BL66" s="1">
        <f>IF(OR(_xlfn.IFNA($A66,"")="", ROW()&lt;=ROW($A$3),MAX(International!$D$3:$D$2000)&lt;$BJ66),"",$A66-_xlfn.XLOOKUP($BJ66,International!$D$3:$D$2000,International!$A$3:$A$2000,NA(),1,1))</f>
        <v>9</v>
      </c>
      <c r="BM66" s="1">
        <f>IF(OR(_xlfn.IFNA($A66,"")="", ROW()&lt;=ROW($A$3),MAX(International!$G$3:$G$2000)&lt;$AK66),"",$A66-_xlfn.XLOOKUP($AK66,International!$G$3:$G$2000,International!$A$3:$A$2000,NA(),1,1))</f>
        <v>-6</v>
      </c>
      <c r="BN66" s="1">
        <f>IF(OR(_xlfn.IFNA($A66,"")="", ROW()&lt;=ROW($A$3),MAX(International!$H$3:$H$2000)&lt;$BJ66),"",$A66-_xlfn.XLOOKUP($BJ66,International!$H$3:$H$2000,International!$A$3:$A$2000,NA(),1,1))</f>
        <v>14</v>
      </c>
      <c r="BO66" s="1">
        <f>IF(OR(_xlfn.IFNA($A66,"")="", ROW()&lt;=ROW($A$3),MAX(International!$K$3:$K$2000)&lt;$AK66),"",$A66-_xlfn.XLOOKUP($AK66,International!$K$3:$K$2000,International!$A$3:$A$2000,NA(),1,1))</f>
        <v>14</v>
      </c>
      <c r="BP66" s="1">
        <f>IF(OR(_xlfn.IFNA($A66,"")="", ROW()&lt;=ROW($A$3),MAX(International!$L$3:$L$2000)&lt;$BJ66),"",$A66-_xlfn.XLOOKUP($BJ66,International!$L$3:$L$2000,International!$A$3:$A$2000,NA(),1,1))</f>
        <v>9</v>
      </c>
      <c r="BQ66" s="1">
        <f>IF(OR(_xlfn.IFNA($A66,"")="", ROW()&lt;=ROW($A$3),MAX(International!$O$3:$O$2000)&lt;$AK66),"",$A66-_xlfn.XLOOKUP($AK66,International!$O$3:$O$2000,International!$A$3:$A$2000,NA(),1,1))</f>
        <v>22</v>
      </c>
      <c r="BR66" s="1">
        <f>IF(OR(_xlfn.IFNA($A66,"")="", ROW()&lt;=ROW($A$3),MAX(International!$P$3:$P$2000)&lt;$BJ66),"",$A66-_xlfn.XLOOKUP($BJ66,International!$P$3:$P$2000,International!$A$3:$A$2000,NA(),1,1))</f>
        <v>18</v>
      </c>
      <c r="BS66" s="1">
        <f>IF(OR(_xlfn.IFNA($A66,"")="", ROW()&lt;=ROW($A$3),MAX(International!$S$3:$S$2000)&lt;$AK66),"",$A66-_xlfn.XLOOKUP($AK66,International!$S$3:$S$2000,International!$A$3:$A$2000,NA(),1,1))</f>
        <v>26</v>
      </c>
      <c r="BT66" s="1">
        <f>IF(OR(_xlfn.IFNA($A66,"")="", ROW()&lt;=ROW($A$3),MAX(International!$T$3:$T$2000)&lt;$BJ66),"",$A66-_xlfn.XLOOKUP($BJ66,International!$T$3:$T$2000,International!$A$3:$A$2000,NA(),1,1))</f>
        <v>21</v>
      </c>
      <c r="BU66" s="1">
        <f>IF(OR(_xlfn.IFNA($A66,"")="", ROW()&lt;=ROW($A$3),MAX(International!$W$3:$W$2000)&lt;$AK66),"",$A66-_xlfn.XLOOKUP($AK66,International!$W$3:$W$2000,International!$A$3:$A$2000,NA(),1,1))</f>
        <v>-18</v>
      </c>
      <c r="BV66" s="1">
        <f>IF(OR(_xlfn.IFNA($A66,"")="", ROW()&lt;=ROW($A$3),MAX(International!$X$3:$X$2000)&lt;$BJ66),"",$A66-_xlfn.XLOOKUP($BJ66,International!$X$3:$X$2000,International!$A$3:$A$2000,NA(),1,1))</f>
        <v>0</v>
      </c>
      <c r="BW66" s="1">
        <f>IF(OR(_xlfn.IFNA($A66,"")="", ROW()&lt;=ROW($A$3),MAX(International!$AA$3:$AA$2000)&lt;$AK66),"",$A66-_xlfn.XLOOKUP($AK66,International!$AA$3:$AA$2000,International!$A$3:$A$2000,NA(),1,1))</f>
        <v>7</v>
      </c>
      <c r="BX66" s="1">
        <f>IF(OR(_xlfn.IFNA($A66,"")="", ROW()&lt;=ROW($A$3),MAX(International!$AB$3:$AB$2000)&lt;$BJ66),"",$A66-_xlfn.XLOOKUP($BJ66,International!$AB$3:$AB$2000,International!$A$3:$A$2000,NA(),1,1))</f>
        <v>3</v>
      </c>
      <c r="BY66" s="1">
        <f>IF(OR(_xlfn.IFNA($A66,"")="", ROW()&lt;=ROW($A$3),MAX(International!$AE$3:$AE$2000)&lt;$AK66),"",$A66-_xlfn.XLOOKUP($AK66,International!$AE$3:$AE$2000,International!$A$3:$A$2000,NA(),1,1))</f>
        <v>12</v>
      </c>
      <c r="BZ66" s="1">
        <f>IF(OR(_xlfn.IFNA($A66,"")="", ROW()&lt;=ROW($A$3),MAX(International!$AF$3:$AF$2000)&lt;$BJ66),"",$A66-_xlfn.XLOOKUP($BJ66,International!$AF$3:$AF$2000,International!$A$3:$A$2000,NA(),1,1))</f>
        <v>4</v>
      </c>
      <c r="CA66" s="1">
        <f t="shared" si="120"/>
        <v>17</v>
      </c>
      <c r="CB66" s="1" t="e">
        <f t="shared" si="100"/>
        <v>#N/A</v>
      </c>
      <c r="CC66" s="1">
        <f t="shared" si="101"/>
        <v>36202</v>
      </c>
      <c r="CD66" s="1">
        <f t="shared" si="102"/>
        <v>5078</v>
      </c>
      <c r="CE66" s="1">
        <f t="shared" si="103"/>
        <v>1902</v>
      </c>
      <c r="CF66" s="1">
        <f t="shared" si="104"/>
        <v>1054</v>
      </c>
      <c r="CG66" s="1">
        <f t="shared" si="105"/>
        <v>712</v>
      </c>
      <c r="CH66" s="1">
        <f t="shared" si="106"/>
        <v>538</v>
      </c>
      <c r="CI66" s="1">
        <f t="shared" si="107"/>
        <v>250</v>
      </c>
      <c r="CJ66" s="1">
        <f t="shared" si="108"/>
        <v>1628</v>
      </c>
      <c r="CK66" s="1">
        <f t="shared" si="56"/>
        <v>3180</v>
      </c>
      <c r="CL66" s="1">
        <f t="shared" si="109"/>
        <v>3.4061618418740371</v>
      </c>
      <c r="CM66" s="1">
        <f>IF(OR(ISNA($A66),$AK66&lt;100),NA(),IF($CA66=0,0,FLOOR((CK66-_xlfn.XLOOKUP(_xlfn.AGGREGATE(5,6,$CA$3:$CA2017),$CA$3:$CA$2000,CK$3:CK$2000,1,1))/_xlfn.XLOOKUP($CA66,$CA$3:$CA$2000,$CA$3:$CA$2000,1,1), 1)))</f>
        <v>180</v>
      </c>
      <c r="CN66" s="1">
        <f t="shared" si="57"/>
        <v>5.6036022400880094</v>
      </c>
      <c r="CO66" s="1" cm="1">
        <f t="array" ref="CO66">IFERROR(IF(OR(ISNA($A66),$AK66&lt;100,INDEX(International!C$3:C$2000,_xlfn.XMATCH(100,International!C$3:C$2000,1,1)+$CA66)=""),NA(),INDEX(International!C$3:C$2000,_xlfn.XMATCH(100,International!C$3:C$2000,1,1)+$CA66)), NA())</f>
        <v>3743</v>
      </c>
      <c r="CP66" s="1">
        <f t="shared" si="110"/>
        <v>3.2528892899056236</v>
      </c>
      <c r="CQ66" s="1">
        <f>IF(OR(ISNA($A66),$AK66&lt;100),NA(),IF($CA66=0,0,FLOOR((CO66-_xlfn.XLOOKUP(_xlfn.AGGREGATE(5,6,$CA$3:$CA2017),$CA$3:$CA$2000,CO$3:CO$2000,1,1))/_xlfn.XLOOKUP($CA66,$CA$3:$CA$2000,$CA$3:$CA$2000,1,1), 1)))</f>
        <v>213</v>
      </c>
      <c r="CR66" s="1">
        <f t="shared" si="58"/>
        <v>2.4327341352601204</v>
      </c>
      <c r="CS66" s="1" cm="1">
        <f t="array" ref="CS66">IFERROR(IF(OR(ISNA($A66),$AK66&lt;100,INDEX(International!G$3:G$2000,_xlfn.XMATCH(100,International!G$3:G$2000,1,1)+$CA66)=""),NA(),INDEX(International!G$3:G$2000,_xlfn.XMATCH(100,International!G$3:G$2000,1,1)+$CA66)), NA())</f>
        <v>2046</v>
      </c>
      <c r="CT66" s="1">
        <f t="shared" si="111"/>
        <v>3.9037973532260275</v>
      </c>
      <c r="CU66" s="1">
        <f>IF(OR(ISNA($A66),$AK66&lt;100),NA(),IF($CA66=0,0,FLOOR((CS66-_xlfn.XLOOKUP(_xlfn.AGGREGATE(5,6,$CA$3:$CA2017),$CA$3:$CA$2000,CS$3:CS$2000,1,1))/_xlfn.XLOOKUP($CA66,$CA$3:$CA$2000,$CA$3:$CA$2000,1,1), 1)))</f>
        <v>104</v>
      </c>
      <c r="CV66" s="1">
        <f t="shared" si="59"/>
        <v>4.0478230760633904</v>
      </c>
      <c r="CW66" s="1" cm="1">
        <f t="array" ref="CW66">IFERROR(IF(OR(ISNA($A66),$AK66&lt;100,INDEX(International!K$3:K$2000,_xlfn.XMATCH(100,International!K$3:K$2000,1,1)+$CA66)=""),NA(),INDEX(International!K$3:K$2000,_xlfn.XMATCH(100,International!K$3:K$2000,1,1)+$CA66)), NA())</f>
        <v>7652</v>
      </c>
      <c r="CX66" s="1">
        <f t="shared" si="112"/>
        <v>2.7166248789112011</v>
      </c>
      <c r="CY66" s="1">
        <f>IF(OR(ISNA($A66),$AK66&lt;100),NA(),IF($CA66=0,0,FLOOR((CW66-_xlfn.XLOOKUP(_xlfn.AGGREGATE(5,6,$CA$3:$CA2017),$CA$3:$CA$2000,CW$3:CW$2000,1,1))/_xlfn.XLOOKUP($CA66,$CA$3:$CA$2000,$CA$3:$CA$2000,1,1), 1)))</f>
        <v>444</v>
      </c>
      <c r="CZ66" s="1">
        <f t="shared" si="60"/>
        <v>1.3050868909481006</v>
      </c>
      <c r="DA66" s="1" cm="1">
        <f t="array" ref="DA66">IFERROR(IF(OR(ISNA($A66),$AK66&lt;100,INDEX(International!O$3:O$2000,_xlfn.XMATCH(100,International!O$3:O$2000,1,1)+$CA66)=""),NA(),INDEX(International!O$3:O$2000,_xlfn.XMATCH(100,International!O$3:O$2000,1,1)+$CA66)), NA())</f>
        <v>12462</v>
      </c>
      <c r="DB66" s="1">
        <f t="shared" si="113"/>
        <v>2.4420403935899295</v>
      </c>
      <c r="DC66" s="1">
        <f>IF(OR(ISNA($A66),$AK66&lt;100),NA(),IF($CA66=0,0,FLOOR((DA66-_xlfn.XLOOKUP(_xlfn.AGGREGATE(5,6,$CA$3:$CA2017),$CA$3:$CA$2000,DA$3:DA$2000,1,1))/_xlfn.XLOOKUP($CA66,$CA$3:$CA$2000,$CA$3:$CA$2000,1,1), 1)))</f>
        <v>723</v>
      </c>
      <c r="DD66" s="1">
        <f t="shared" si="61"/>
        <v>3.376119582712592</v>
      </c>
      <c r="DE66" s="1" cm="1">
        <f t="array" ref="DE66">IFERROR(IF(OR(ISNA($A66),$AK66&lt;100,INDEX(International!S$3:S$2000,_xlfn.XMATCH(100,International!S$3:S$2000,1,1)+$CA66)=""),NA(),INDEX(International!S$3:S$2000,_xlfn.XMATCH(100,International!S$3:S$2000,1,1)+$CA66)), NA())</f>
        <v>7314</v>
      </c>
      <c r="DF66" s="1">
        <f t="shared" si="114"/>
        <v>2.7452170270560488</v>
      </c>
      <c r="DG66" s="1">
        <f>IF(OR(ISNA($A66),$AK66&lt;100),NA(),IF($CA66=0,0,FLOOR((DE66-_xlfn.XLOOKUP(_xlfn.AGGREGATE(5,6,$CA$3:$CA2017),$CA$3:$CA$2000,DE$3:DE$2000,1,1))/_xlfn.XLOOKUP($CA66,$CA$3:$CA$2000,$CA$3:$CA$2000,1,1), 1)))</f>
        <v>424</v>
      </c>
      <c r="DH66" s="1">
        <f t="shared" si="62"/>
        <v>6.6788870120055277</v>
      </c>
      <c r="DI66" s="1" cm="1">
        <f t="array" ref="DI66">IFERROR(IF(OR(ISNA($A66),$AK66&lt;100,INDEX(International!W$3:W$2000,_xlfn.XMATCH(100,International!W$3:W$2000,1,1)+$CA66)=""),NA(),INDEX(International!W$3:W$2000,_xlfn.XMATCH(100,International!W$3:W$2000,1,1)+$CA66)), NA())</f>
        <v>266</v>
      </c>
      <c r="DJ66" s="1">
        <f t="shared" si="115"/>
        <v>12.044554259546205</v>
      </c>
      <c r="DK66" s="1">
        <f>IF(OR(ISNA($A66),$AK66&lt;100),NA(),IF($CA66=0,0,FLOOR((DI66-_xlfn.XLOOKUP(_xlfn.AGGREGATE(5,6,$CA$3:$CA2017),$CA$3:$CA$2000,DI$3:DI$2000,1,1))/_xlfn.XLOOKUP($CA66,$CA$3:$CA$2000,$CA$3:$CA$2000,1,1), 1)))</f>
        <v>9</v>
      </c>
      <c r="DL66" s="1">
        <f t="shared" si="63"/>
        <v>4.2534463097199557</v>
      </c>
      <c r="DM66" s="1" cm="1">
        <f t="array" ref="DM66">IFERROR(IF(OR(ISNA($A66),$AK66&lt;100,INDEX(International!AA$3:AA$2000,_xlfn.XMATCH(100,International!AA$3:AA$2000,1,1)+$CA66)=""),NA(),INDEX(International!AA$3:AA$2000,_xlfn.XMATCH(100,International!AA$3:AA$2000,1,1)+$CA66)), NA())</f>
        <v>5683</v>
      </c>
      <c r="DN66" s="1">
        <f t="shared" si="116"/>
        <v>2.9166619719892393</v>
      </c>
      <c r="DO66" s="1">
        <f>IF(OR(ISNA($A66),$AK66&lt;100),NA(),IF($CA66=0,0,FLOOR((DM66-_xlfn.XLOOKUP(_xlfn.AGGREGATE(5,6,$CA$3:$CA2017),$CA$3:$CA$2000,DM$3:DM$2000,1,1))/_xlfn.XLOOKUP($CA66,$CA$3:$CA$2000,$CA$3:$CA$2000,1,1), 1)))</f>
        <v>327</v>
      </c>
      <c r="DP66" s="1">
        <f t="shared" si="64"/>
        <v>1.9500885153173837</v>
      </c>
      <c r="DQ66" s="1" cm="1">
        <f t="array" ref="DQ66">IFERROR(IF(OR(ISNA($A66),$AK66&lt;100,INDEX(International!AE$3:AE$2000,_xlfn.XMATCH(100,International!AE$3:AE$2000,1,1)+$CA66)=""),NA(),INDEX(International!AE$3:AE$2000,_xlfn.XMATCH(100,International!AE$3:AE$2000,1,1)+$CA66)), NA())</f>
        <v>19274</v>
      </c>
      <c r="DR66" s="1">
        <f t="shared" si="117"/>
        <v>2.2396380576321477</v>
      </c>
      <c r="DS66" s="1">
        <f>IF(OR(ISNA($A66),$AK66&lt;100),NA(),IF($CA66=0,0,FLOOR((DQ66-_xlfn.XLOOKUP(_xlfn.AGGREGATE(5,6,$CA$3:$CA2017),$CA$3:$CA$2000,DQ$3:DQ$2000,1,1))/_xlfn.XLOOKUP($CA66,$CA$3:$CA$2000,$CA$3:$CA$2000,1,1), 1)))</f>
        <v>1126</v>
      </c>
      <c r="DT66" s="1">
        <f t="shared" si="65"/>
        <v>0.76415879722630498</v>
      </c>
      <c r="DU66" s="1">
        <f t="shared" si="118"/>
        <v>63</v>
      </c>
      <c r="DV66" s="1" t="e" cm="1">
        <f t="array" ref="DV66">IFERROR(IF(ISNA($A66),NA(),INDEX(B$3:B$2000,_xlfn.XMATCH(Configuration!$B$12,B$3:B$2000,1,1)+ROW()-ROW($A$3))-0), NA())</f>
        <v>#N/A</v>
      </c>
      <c r="DW66" s="1" cm="1">
        <f t="array" ref="DW66">IFERROR(IF(ISNA($A66),NA(),INDEX(F$3:F$2000,_xlfn.XMATCH(Configuration!$B$12,F$3:F$2000,1,1)+ROW()-ROW($A$3))-0), NA())</f>
        <v>3074</v>
      </c>
      <c r="DX66" s="1" t="e" cm="1">
        <f t="array" ref="DX66">IFERROR(IF(ISNA($A66),NA(),INDEX(J$3:J$2000,_xlfn.XMATCH(Configuration!$B$12,J$3:J$2000,1,1)+ROW()-ROW($A$3))-0), NA())</f>
        <v>#N/A</v>
      </c>
      <c r="DY66" s="1" cm="1">
        <f t="array" ref="DY66">IFERROR(IF(ISNA($A66),NA(),INDEX(N$3:N$2000,_xlfn.XMATCH(Configuration!$B$12,N$3:N$2000,1,1)+ROW()-ROW($A$3))-0), NA())</f>
        <v>1058</v>
      </c>
      <c r="DZ66" s="1" cm="1">
        <f t="array" ref="DZ66">IFERROR(IF(ISNA($A66),NA(),INDEX(R$3:R$2000,_xlfn.XMATCH(Configuration!$B$12,R$3:R$2000,1,1)+ROW()-ROW($A$3))-0), NA())</f>
        <v>439</v>
      </c>
      <c r="EA66" s="1" t="e" cm="1">
        <f t="array" ref="EA66">IFERROR(IF(ISNA($A66),NA(),INDEX(V$3:V$2000,_xlfn.XMATCH(Configuration!$B$12,V$3:V$2000,1,1)+ROW()-ROW($A$3))-0), NA())</f>
        <v>#N/A</v>
      </c>
      <c r="EB66" s="1" cm="1">
        <f t="array" ref="EB66">IFERROR(IF(ISNA($A66),NA(),INDEX(Z$3:Z$2000,_xlfn.XMATCH(Configuration!$B$12,Z$3:Z$2000,1,1)+ROW()-ROW($A$3))-0), NA())</f>
        <v>1580</v>
      </c>
      <c r="EC66" s="1" cm="1">
        <f t="array" ref="EC66">IFERROR(IF(ISNA($A66),NA(),INDEX(AD$3:AD$2000,_xlfn.XMATCH(Configuration!$B$12,AD$3:AD$2000,1,1)+ROW()-ROW($A$3))-0), NA())</f>
        <v>560</v>
      </c>
      <c r="ED66" s="1">
        <f t="shared" si="119"/>
        <v>63</v>
      </c>
      <c r="EE66" s="1" t="e">
        <f t="shared" ca="1" si="66"/>
        <v>#N/A</v>
      </c>
      <c r="EF66" s="1" t="e">
        <f t="shared" ca="1" si="67"/>
        <v>#N/A</v>
      </c>
      <c r="EG66" s="1" t="e">
        <f t="shared" ca="1" si="68"/>
        <v>#N/A</v>
      </c>
      <c r="EH66" s="1" t="e">
        <f t="shared" ca="1" si="69"/>
        <v>#N/A</v>
      </c>
      <c r="EI66" s="1">
        <f t="shared" ca="1" si="70"/>
        <v>620836</v>
      </c>
      <c r="EJ66" s="1">
        <f t="shared" ca="1" si="71"/>
        <v>144814</v>
      </c>
      <c r="EK66" s="1">
        <f t="shared" ca="1" si="72"/>
        <v>51200</v>
      </c>
      <c r="EL66" s="1" cm="1">
        <f t="array" aca="1" ref="EL66" ca="1">IFERROR(IF(ISNA($ED66),NA(),IF(FLOOR((2^(($ED66+LOOKUP(2, 1/(ISNA(EP$3:EP$2000)+ISBLANK(EP$3:EP$300)-1),EP$3:EP$2000)*LOG(100)/LOG(2))/LOOKUP(2, 1/(ISNA(EP$3:EP$2000)+ISBLANK(EP$3:EP$300)-1),EP$3:EP$2000))),2)&gt;_xlfn.AGGREGATE(4,6,$EN$3:$GC$2000)+2000,NA(),FLOOR((2^(($ED66+LOOKUP(2, 1/(ISNA(EP$3:EP$2000)+ISBLANK(EP$3:EP$300)-1),EP$3:EP$2000)*LOG(100)/LOG(2))/LOOKUP(2, 1/(ISNA(EP$3:EP$2000)+ISBLANK(EP$3:EP$300)-1),EP$3:EP$2000))),2))),NA())</f>
        <v>3012</v>
      </c>
      <c r="EM66" s="1" cm="1">
        <f t="array" ref="EM66">IF(ISNA($ED66),NA(),FLOOR(EN$3+(LOOKUP(2, 1/(ISNA(EN$3:EN$2000)+ISBLANK(EN$3:EN$300)-1),EN$3:EN$2000)-EN$3)/LOOKUP(2, 1/(ISNA(EN$3:EN$2000)+ISBLANK(EN$3:EN$300)-1),ED$3:ED$2000)*ED66, 1))</f>
        <v>5729</v>
      </c>
      <c r="EN66" s="1" cm="1">
        <f t="array" ref="EN66">IFERROR(IF(ISNA($A66),NA(),INDEX(AK$3:AK$2000,_xlfn.XMATCH(100,AK$3:AK$2000,1,1)+ROW()-ROW($A$3))-0), NA())</f>
        <v>6967</v>
      </c>
      <c r="EO66" s="1" cm="1">
        <f t="array" aca="1" ref="EO66" ca="1">IFERROR(IF(ISNA($A66),NA(),INDEX(BD$3:BD$2000,_xlfn.XMATCH(100,AK$3:AK$2000,1,1)+ROW()-ROW($A$3))-0), NA())</f>
        <v>16.714285714285715</v>
      </c>
      <c r="EP66" s="1">
        <f t="shared" si="73"/>
        <v>10.28997196837452</v>
      </c>
      <c r="EQ66" s="1">
        <f t="shared" si="74"/>
        <v>108</v>
      </c>
      <c r="ER66" s="1">
        <f t="shared" si="75"/>
        <v>219.16035313006179</v>
      </c>
      <c r="ES66" s="1" cm="1">
        <f t="array" ref="ES66">IFERROR(IF(OR(ISNA($A66),INDEX(International!C$3:C$2000,_xlfn.XMATCH(100,International!C$3:C$2000,1,1)+ROW()-ROW($A$3))=""),NA(),INDEX(International!C$3:C$2000,_xlfn.XMATCH(100,International!C$3:C$2000,1,1)+ROW()-ROW($A$3))), NA())</f>
        <v>52011</v>
      </c>
      <c r="ET66" s="1" cm="1">
        <f t="array" aca="1" ref="ET66" ca="1">IFERROR(IF(ISNA($A66),NA(),INDEX(International!E$3:E$2000,_xlfn.XMATCH(100,International!C$3:C$2000,1,1)+ROW()-ROW($A$3))-0), NA())</f>
        <v>425.57142857142856</v>
      </c>
      <c r="EU66" s="1">
        <f t="shared" si="76"/>
        <v>6.9824097842960589</v>
      </c>
      <c r="EV66" s="1">
        <f t="shared" si="77"/>
        <v>823</v>
      </c>
      <c r="EW66" s="1">
        <f t="shared" si="78"/>
        <v>60.653236704977751</v>
      </c>
      <c r="EX66" s="1" cm="1">
        <f t="array" ref="EX66">IFERROR(IF(OR(ISNA($A66),INDEX(International!G$3:G$2000,_xlfn.XMATCH(100,International!G$3:G$2000,1,1)+ROW()-ROW($A$3))=""),NA(),INDEX(International!G$3:G$2000,_xlfn.XMATCH(100,International!G$3:G$2000,1,1)+ROW()-ROW($A$3))-0), NA())</f>
        <v>10591</v>
      </c>
      <c r="EY66" s="1" cm="1">
        <f t="array" aca="1" ref="EY66" ca="1">IFERROR(IF(ISNA($A66),NA(),INDEX(International!I$3:I$2000,_xlfn.XMATCH(100,International!G$3:G$2000,1,1)+ROW()-ROW($A$3))-0), NA())</f>
        <v>110</v>
      </c>
      <c r="EZ66" s="1">
        <f t="shared" si="79"/>
        <v>9.3656691670810233</v>
      </c>
      <c r="FA66" s="1">
        <f t="shared" si="80"/>
        <v>163</v>
      </c>
      <c r="FB66" s="1">
        <f t="shared" si="81"/>
        <v>93.76994544840214</v>
      </c>
      <c r="FC66" s="1" cm="1">
        <f t="array" ref="FC66">IFERROR(IF(OR(ISNA($A66),INDEX(International!K$3:K$2000,_xlfn.XMATCH(100,International!K$3:K$2000,1,1)+ROW()-ROW($A$3))=""),NA(),INDEX(International!K$3:K$2000,_xlfn.XMATCH(100,International!K$3:K$2000,1,1)+ROW()-ROW($A$3))), NA())</f>
        <v>166976</v>
      </c>
      <c r="FD66" s="1" cm="1">
        <f t="array" aca="1" ref="FD66" ca="1">IFERROR(IF(ISNA($A66),NA(),INDEX(International!M$3:M$2000,_xlfn.XMATCH(100,International!K$3:K$2000,1,1)+ROW()-ROW($A$3))-0), NA())</f>
        <v>954.85714285714289</v>
      </c>
      <c r="FE66" s="1">
        <f t="shared" si="82"/>
        <v>5.8848667633689224</v>
      </c>
      <c r="FF66" s="1">
        <f t="shared" si="83"/>
        <v>2648</v>
      </c>
      <c r="FG66" s="1">
        <f t="shared" si="84"/>
        <v>95.147183517283054</v>
      </c>
      <c r="FH66" s="1" cm="1">
        <f t="array" ref="FH66">IFERROR(IF(OR(ISNA($A66),INDEX(International!O$3:O$2000,_xlfn.XMATCH(100,International!O$3:O$2000,1,1)+ROW()-ROW($A$3))=""),NA(),INDEX(International!O$3:O$2000,_xlfn.XMATCH(100,International!O$3:O$2000,1,1)+ROW()-ROW($A$3))-0), NA())</f>
        <v>197675</v>
      </c>
      <c r="FI66" s="1" cm="1">
        <f t="array" aca="1" ref="FI66" ca="1">IFERROR(IF(ISNA($A66),NA(),INDEX(International!Q$3:Q$2000,_xlfn.XMATCH(100,International!O$3:O$2000,1,1)+ROW()-ROW($A$3))-0), NA())</f>
        <v>2671.8571428571427</v>
      </c>
      <c r="FJ66" s="1">
        <f t="shared" si="85"/>
        <v>5.7539949549901861</v>
      </c>
      <c r="FK66" s="1">
        <f t="shared" si="86"/>
        <v>3135</v>
      </c>
      <c r="FL66" s="1">
        <f t="shared" si="87"/>
        <v>58.610518217188236</v>
      </c>
      <c r="FM66" s="1" cm="1">
        <f t="array" ref="FM66">IFERROR(IF(OR(ISNA($A66),INDEX(International!S$3:S$2000,_xlfn.XMATCH(100,International!S$3:S$2000,1,1)+ROW()-ROW($A$3))=""),NA(),INDEX(International!S$3:S$2000,_xlfn.XMATCH(100,International!S$3:S$2000,1,1)+ROW()-ROW($A$3))-0), NA())</f>
        <v>10708</v>
      </c>
      <c r="FN66" s="1" cm="1">
        <f t="array" aca="1" ref="FN66" ca="1">IFERROR(IF(ISNA($A66),NA(),INDEX(International!U$3:U$2000,_xlfn.XMATCH(100,International!S$3:S$2000,1,1)+ROW()-ROW($A$3))-0), NA())</f>
        <v>13.571428571428571</v>
      </c>
      <c r="FO66" s="1">
        <f t="shared" si="88"/>
        <v>9.3436525547603857</v>
      </c>
      <c r="FP66" s="1">
        <f t="shared" si="89"/>
        <v>168</v>
      </c>
      <c r="FQ66" s="1">
        <f t="shared" si="90"/>
        <v>529.81192294256107</v>
      </c>
      <c r="FR66" s="1" cm="1">
        <f t="array" ref="FR66">IFERROR(IF(OR(ISNA($A66),INDEX(International!W$3:W$2000,_xlfn.XMATCH(100,International!W$3:W$2000,1,1)+ROW()-ROW($A$3))=""),NA(),INDEX(International!W$3:W$2000,_xlfn.XMATCH(100,International!W$3:W$2000,1,1)+ROW()-ROW($A$3))-0), NA())</f>
        <v>17548</v>
      </c>
      <c r="FS66" s="1" cm="1">
        <f t="array" aca="1" ref="FS66" ca="1">IFERROR(IF(ISNA($A66),NA(),INDEX(International!Y$3:Y$2000,_xlfn.XMATCH(100,International!W$3:W$2000,1,1)+ROW()-ROW($A$3))-0), NA())</f>
        <v>693.57142857142856</v>
      </c>
      <c r="FT66" s="1">
        <f t="shared" si="91"/>
        <v>8.4505196840883574</v>
      </c>
      <c r="FU66" s="1">
        <f t="shared" si="92"/>
        <v>276</v>
      </c>
      <c r="FV66" s="1">
        <f t="shared" si="93"/>
        <v>26.863002481795782</v>
      </c>
      <c r="FW66" s="1" cm="1">
        <f t="array" ref="FW66">IFERROR(IF(OR(ISNA($A66),INDEX(International!AA$3:AA$2000,_xlfn.XMATCH(100,International!AA$3:AA$2000,1,1)+ROW()-ROW($A$3))=""),NA(),INDEX(International!AA$3:AA$2000,_xlfn.XMATCH(100,International!AA$3:AA$2000,1,1)+ROW()-ROW($A$3))-0), NA())</f>
        <v>206715</v>
      </c>
      <c r="FX66" s="1" cm="1">
        <f t="array" aca="1" ref="FX66" ca="1">IFERROR(IF(ISNA($A66),NA(),INDEX(International!AC$3:AC$2000,_xlfn.XMATCH(100,International!AA$3:AA$2000,1,1)+ROW()-ROW($A$3))-0), NA())</f>
        <v>5066</v>
      </c>
      <c r="FY66" s="1">
        <f t="shared" si="94"/>
        <v>5.7202901435750633</v>
      </c>
      <c r="FZ66" s="1">
        <f t="shared" si="95"/>
        <v>3279</v>
      </c>
      <c r="GA66" s="1">
        <f t="shared" si="96"/>
        <v>25.174443681933635</v>
      </c>
      <c r="GB66" s="1" cm="1">
        <f t="array" ref="GB66">IFERROR(IF(OR(ISNA($A66),INDEX(International!AE$3:AE$2000,_xlfn.XMATCH(100,International!AE$3:AE$2000,1,1)+ROW()-ROW($A$3))=""),NA(),INDEX(International!AE$3:AE$2000,_xlfn.XMATCH(100,International!AE$3:AE$2000,1,1)+ROW()-ROW($A$3))-0), NA())</f>
        <v>1204351</v>
      </c>
      <c r="GC66" s="1" cm="1">
        <f t="array" aca="1" ref="GC66" ca="1">IFERROR(IF(ISNA($A66),NA(),INDEX(International!AG$3:AG$2000,_xlfn.XMATCH(100,International!AE$3:AE$2000,1,1)+ROW()-ROW($A$3))-0), NA())</f>
        <v>27395.571428571428</v>
      </c>
      <c r="GD66" s="1">
        <f t="shared" si="97"/>
        <v>4.6473994790433206</v>
      </c>
      <c r="GE66" s="1">
        <f t="shared" si="98"/>
        <v>19114</v>
      </c>
      <c r="GF66" s="1">
        <f t="shared" si="99"/>
        <v>34.470103570770554</v>
      </c>
    </row>
    <row r="67" spans="1:188" x14ac:dyDescent="0.2">
      <c r="A67" s="4">
        <f>IF(OR(Daily!$A67="",Daily!$B67="*"),NA(),Daily!A67)</f>
        <v>43918</v>
      </c>
      <c r="B67" s="1">
        <f>IF(_xlfn.IFNA($A67,"")="","",Daily!C67+IF(ROW()&gt;ROW($A$3),B66,0))</f>
        <v>71</v>
      </c>
      <c r="C67" s="1">
        <f>IF(_xlfn.IFNA($A67,"")="","",Daily!D67+IF(ROW()&gt;ROW($A$3),C66,0))</f>
        <v>2</v>
      </c>
      <c r="D67" s="1">
        <f>IF(_xlfn.IFNA($A67,"")="","",Daily!E67+IF(ROW()&gt;ROW($A$3),D66,0))</f>
        <v>0</v>
      </c>
      <c r="E67" s="1">
        <f t="shared" si="22"/>
        <v>69</v>
      </c>
      <c r="F67" s="1">
        <f>IF(_xlfn.IFNA($A67,"")="","",Daily!F67+IF(ROW()&gt;ROW($A$3),F66,0))</f>
        <v>1617</v>
      </c>
      <c r="G67" s="1">
        <f>IF(_xlfn.IFNA($A67,"")="","",Daily!G67+IF(ROW()&gt;ROW($A$3),G66,0))</f>
        <v>4</v>
      </c>
      <c r="H67" s="1">
        <f>IF(_xlfn.IFNA($A67,"")="","",Daily!H67+IF(ROW()&gt;ROW($A$3),H66,0))</f>
        <v>8</v>
      </c>
      <c r="I67" s="1">
        <f t="shared" si="23"/>
        <v>1605</v>
      </c>
      <c r="J67" s="1">
        <f>IF(_xlfn.IFNA($A67,"")="","",Daily!I67+IF(ROW()&gt;ROW($A$3),J66,0))</f>
        <v>15</v>
      </c>
      <c r="K67" s="1">
        <f>IF(_xlfn.IFNA($A67,"")="","",Daily!J67+IF(ROW()&gt;ROW($A$3),K66,0))</f>
        <v>0</v>
      </c>
      <c r="L67" s="1">
        <f>IF(_xlfn.IFNA($A67,"")="","",Daily!K67+IF(ROW()&gt;ROW($A$3),L66,0))</f>
        <v>0</v>
      </c>
      <c r="M67" s="1">
        <f t="shared" si="24"/>
        <v>15</v>
      </c>
      <c r="N67" s="1">
        <f>IF(_xlfn.IFNA($A67,"")="","",Daily!L67+IF(ROW()&gt;ROW($A$3),N66,0))</f>
        <v>625</v>
      </c>
      <c r="O67" s="1">
        <f>IF(_xlfn.IFNA($A67,"")="","",Daily!M67+IF(ROW()&gt;ROW($A$3),O66,0))</f>
        <v>8</v>
      </c>
      <c r="P67" s="1">
        <f>IF(_xlfn.IFNA($A67,"")="","",Daily!N67+IF(ROW()&gt;ROW($A$3),P66,0))</f>
        <v>2</v>
      </c>
      <c r="Q67" s="1">
        <f t="shared" si="25"/>
        <v>615</v>
      </c>
      <c r="R67" s="1">
        <f>IF(_xlfn.IFNA($A67,"")="","",Daily!O67+IF(ROW()&gt;ROW($A$3),R66,0))</f>
        <v>287</v>
      </c>
      <c r="S67" s="1">
        <f>IF(_xlfn.IFNA($A67,"")="","",Daily!P67+IF(ROW()&gt;ROW($A$3),S66,0))</f>
        <v>9</v>
      </c>
      <c r="T67" s="1">
        <f>IF(_xlfn.IFNA($A67,"")="","",Daily!Q67+IF(ROW()&gt;ROW($A$3),T66,0))</f>
        <v>0</v>
      </c>
      <c r="U67" s="1">
        <f t="shared" si="26"/>
        <v>278</v>
      </c>
      <c r="V67" s="1">
        <f>IF(_xlfn.IFNA($A67,"")="","",Daily!R67+IF(ROW()&gt;ROW($A$3),V66,0))</f>
        <v>62</v>
      </c>
      <c r="W67" s="1">
        <f>IF(_xlfn.IFNA($A67,"")="","",Daily!S67+IF(ROW()&gt;ROW($A$3),W66,0))</f>
        <v>5</v>
      </c>
      <c r="X67" s="1">
        <f>IF(_xlfn.IFNA($A67,"")="","",Daily!T67+IF(ROW()&gt;ROW($A$3),X66,0))</f>
        <v>0</v>
      </c>
      <c r="Y67" s="1">
        <f t="shared" si="27"/>
        <v>57</v>
      </c>
      <c r="Z67" s="1">
        <f>IF(_xlfn.IFNA($A67,"")="","",Daily!U67+IF(ROW()&gt;ROW($A$3),Z66,0))</f>
        <v>685</v>
      </c>
      <c r="AA67" s="1">
        <f>IF(_xlfn.IFNA($A67,"")="","",Daily!V67+IF(ROW()&gt;ROW($A$3),AA66,0))</f>
        <v>191</v>
      </c>
      <c r="AB67" s="1">
        <f>IF(_xlfn.IFNA($A67,"")="","",Daily!W67+IF(ROW()&gt;ROW($A$3),AB66,0))</f>
        <v>3</v>
      </c>
      <c r="AC67" s="1">
        <f t="shared" si="28"/>
        <v>491</v>
      </c>
      <c r="AD67" s="1">
        <f>IF(_xlfn.IFNA($A67,"")="","",Daily!X67+IF(ROW()&gt;ROW($A$3),AD66,0))</f>
        <v>278</v>
      </c>
      <c r="AE67" s="1">
        <f>IF(_xlfn.IFNA($A67,"")="","",Daily!Y67+IF(ROW()&gt;ROW($A$3),AE66,0))</f>
        <v>28</v>
      </c>
      <c r="AF67" s="1">
        <f>IF(_xlfn.IFNA($A67,"")="","",Daily!Z67+IF(ROW()&gt;ROW($A$3),AF66,0))</f>
        <v>2</v>
      </c>
      <c r="AG67" s="1">
        <f t="shared" si="29"/>
        <v>248</v>
      </c>
      <c r="AH67" s="1">
        <f>IF(_xlfn.IFNA($A67,"")="","",Daily!C67+Daily!F67+Daily!I67+Daily!O67+Daily!L67+Daily!R67+Daily!X67+Daily!U67)</f>
        <v>460</v>
      </c>
      <c r="AI67" s="1">
        <f>IF(_xlfn.IFNA($A67,"")="","",Daily!D67+Daily!G67+Daily!J67+Daily!P67+Daily!M67+Daily!S67+Daily!Y67+Daily!V67+Daily!AA67)</f>
        <v>19</v>
      </c>
      <c r="AJ67" s="1">
        <f>IF(_xlfn.IFNA($A67,"")="","",Daily!E67+Daily!H67+Daily!K67+Daily!Q67+Daily!N67+Daily!T67+Daily!Z67+Daily!W67)</f>
        <v>1</v>
      </c>
      <c r="AK67" s="1">
        <f t="shared" si="30"/>
        <v>3640</v>
      </c>
      <c r="AL67" s="1">
        <f t="shared" si="31"/>
        <v>247</v>
      </c>
      <c r="AM67" s="1">
        <f t="shared" si="32"/>
        <v>15</v>
      </c>
      <c r="AN67" s="7">
        <f t="shared" si="33"/>
        <v>1.2432432432432432</v>
      </c>
      <c r="AO67" s="1">
        <f t="shared" si="34"/>
        <v>3378</v>
      </c>
      <c r="AP67" s="1">
        <f t="shared" si="35"/>
        <v>2023</v>
      </c>
      <c r="AQ67" s="1">
        <f t="shared" si="36"/>
        <v>243</v>
      </c>
      <c r="AR67" s="1">
        <f t="shared" si="37"/>
        <v>7</v>
      </c>
      <c r="AS67" s="1">
        <f t="shared" si="38"/>
        <v>1773</v>
      </c>
      <c r="AT67" s="10">
        <f t="shared" si="39"/>
        <v>5.7251908396946563E-2</v>
      </c>
      <c r="AU67" s="10">
        <f t="shared" si="40"/>
        <v>0.9427480916030534</v>
      </c>
      <c r="AV67" s="10">
        <f t="shared" si="41"/>
        <v>1.9505494505494506E-2</v>
      </c>
      <c r="AW67" s="10">
        <f t="shared" si="42"/>
        <v>0.44423076923076921</v>
      </c>
      <c r="AX67" s="10">
        <f t="shared" si="43"/>
        <v>4.120879120879121E-3</v>
      </c>
      <c r="AY67" s="10">
        <f t="shared" si="44"/>
        <v>0.1717032967032967</v>
      </c>
      <c r="AZ67" s="10">
        <f t="shared" si="45"/>
        <v>7.8846153846153844E-2</v>
      </c>
      <c r="BA67" s="10">
        <f t="shared" si="46"/>
        <v>1.7032967032967031E-2</v>
      </c>
      <c r="BB67" s="10">
        <f t="shared" si="47"/>
        <v>0.18818681318681318</v>
      </c>
      <c r="BC67" s="10">
        <f t="shared" si="48"/>
        <v>7.637362637362638E-2</v>
      </c>
      <c r="BD67" s="8">
        <f t="shared" ca="1" si="49"/>
        <v>366.85714285714283</v>
      </c>
      <c r="BE67" s="9">
        <f t="shared" ca="1" si="50"/>
        <v>2568</v>
      </c>
      <c r="BF67" s="10">
        <f t="shared" si="51"/>
        <v>0.14465408805031446</v>
      </c>
      <c r="BG67" s="10">
        <f t="shared" si="52"/>
        <v>0.24324324324324326</v>
      </c>
      <c r="BH67" s="1" t="e">
        <f t="shared" si="53"/>
        <v>#N/A</v>
      </c>
      <c r="BI67" s="1">
        <f t="shared" si="54"/>
        <v>5</v>
      </c>
      <c r="BJ67" s="8">
        <f>IF(_xlfn.IFNA($A67,"")="","",AK67/(Configuration!$B$1/1000000))</f>
        <v>143.5087899133822</v>
      </c>
      <c r="BK67" s="1">
        <f>IF(OR(_xlfn.IFNA($A67,"")="", ROW()&lt;=ROW($A$3),MAX(International!$C$3:$C$2000)&lt;$AK67),"",$A67-_xlfn.XLOOKUP($AK67,International!$C$3:$C$2000,International!$A$3:$A$2000,NA(),1,1))</f>
        <v>5</v>
      </c>
      <c r="BL67" s="1">
        <f>IF(OR(_xlfn.IFNA($A67,"")="", ROW()&lt;=ROW($A$3),MAX(International!$D$3:$D$2000)&lt;$BJ67),"",$A67-_xlfn.XLOOKUP($BJ67,International!$D$3:$D$2000,International!$A$3:$A$2000,NA(),1,1))</f>
        <v>9</v>
      </c>
      <c r="BM67" s="1">
        <f>IF(OR(_xlfn.IFNA($A67,"")="", ROW()&lt;=ROW($A$3),MAX(International!$G$3:$G$2000)&lt;$AK67),"",$A67-_xlfn.XLOOKUP($AK67,International!$G$3:$G$2000,International!$A$3:$A$2000,NA(),1,1))</f>
        <v>-6</v>
      </c>
      <c r="BN67" s="1">
        <f>IF(OR(_xlfn.IFNA($A67,"")="", ROW()&lt;=ROW($A$3),MAX(International!$H$3:$H$2000)&lt;$BJ67),"",$A67-_xlfn.XLOOKUP($BJ67,International!$H$3:$H$2000,International!$A$3:$A$2000,NA(),1,1))</f>
        <v>13</v>
      </c>
      <c r="BO67" s="1">
        <f>IF(OR(_xlfn.IFNA($A67,"")="", ROW()&lt;=ROW($A$3),MAX(International!$K$3:$K$2000)&lt;$AK67),"",$A67-_xlfn.XLOOKUP($AK67,International!$K$3:$K$2000,International!$A$3:$A$2000,NA(),1,1))</f>
        <v>15</v>
      </c>
      <c r="BP67" s="1">
        <f>IF(OR(_xlfn.IFNA($A67,"")="", ROW()&lt;=ROW($A$3),MAX(International!$L$3:$L$2000)&lt;$BJ67),"",$A67-_xlfn.XLOOKUP($BJ67,International!$L$3:$L$2000,International!$A$3:$A$2000,NA(),1,1))</f>
        <v>9</v>
      </c>
      <c r="BQ67" s="1">
        <f>IF(OR(_xlfn.IFNA($A67,"")="", ROW()&lt;=ROW($A$3),MAX(International!$O$3:$O$2000)&lt;$AK67),"",$A67-_xlfn.XLOOKUP($AK67,International!$O$3:$O$2000,International!$A$3:$A$2000,NA(),1,1))</f>
        <v>23</v>
      </c>
      <c r="BR67" s="1">
        <f>IF(OR(_xlfn.IFNA($A67,"")="", ROW()&lt;=ROW($A$3),MAX(International!$P$3:$P$2000)&lt;$BJ67),"",$A67-_xlfn.XLOOKUP($BJ67,International!$P$3:$P$2000,International!$A$3:$A$2000,NA(),1,1))</f>
        <v>19</v>
      </c>
      <c r="BS67" s="1">
        <f>IF(OR(_xlfn.IFNA($A67,"")="", ROW()&lt;=ROW($A$3),MAX(International!$S$3:$S$2000)&lt;$AK67),"",$A67-_xlfn.XLOOKUP($AK67,International!$S$3:$S$2000,International!$A$3:$A$2000,NA(),1,1))</f>
        <v>27</v>
      </c>
      <c r="BT67" s="1">
        <f>IF(OR(_xlfn.IFNA($A67,"")="", ROW()&lt;=ROW($A$3),MAX(International!$T$3:$T$2000)&lt;$BJ67),"",$A67-_xlfn.XLOOKUP($BJ67,International!$T$3:$T$2000,International!$A$3:$A$2000,NA(),1,1))</f>
        <v>19</v>
      </c>
      <c r="BU67" s="1">
        <f>IF(OR(_xlfn.IFNA($A67,"")="", ROW()&lt;=ROW($A$3),MAX(International!$W$3:$W$2000)&lt;$AK67),"",$A67-_xlfn.XLOOKUP($AK67,International!$W$3:$W$2000,International!$A$3:$A$2000,NA(),1,1))</f>
        <v>-18</v>
      </c>
      <c r="BV67" s="1">
        <f>IF(OR(_xlfn.IFNA($A67,"")="", ROW()&lt;=ROW($A$3),MAX(International!$X$3:$X$2000)&lt;$BJ67),"",$A67-_xlfn.XLOOKUP($BJ67,International!$X$3:$X$2000,International!$A$3:$A$2000,NA(),1,1))</f>
        <v>-1</v>
      </c>
      <c r="BW67" s="1">
        <f>IF(OR(_xlfn.IFNA($A67,"")="", ROW()&lt;=ROW($A$3),MAX(International!$AA$3:$AA$2000)&lt;$AK67),"",$A67-_xlfn.XLOOKUP($AK67,International!$AA$3:$AA$2000,International!$A$3:$A$2000,NA(),1,1))</f>
        <v>8</v>
      </c>
      <c r="BX67" s="1">
        <f>IF(OR(_xlfn.IFNA($A67,"")="", ROW()&lt;=ROW($A$3),MAX(International!$AB$3:$AB$2000)&lt;$BJ67),"",$A67-_xlfn.XLOOKUP($BJ67,International!$AB$3:$AB$2000,International!$A$3:$A$2000,NA(),1,1))</f>
        <v>3</v>
      </c>
      <c r="BY67" s="1">
        <f>IF(OR(_xlfn.IFNA($A67,"")="", ROW()&lt;=ROW($A$3),MAX(International!$AE$3:$AE$2000)&lt;$AK67),"",$A67-_xlfn.XLOOKUP($AK67,International!$AE$3:$AE$2000,International!$A$3:$A$2000,NA(),1,1))</f>
        <v>12</v>
      </c>
      <c r="BZ67" s="1">
        <f>IF(OR(_xlfn.IFNA($A67,"")="", ROW()&lt;=ROW($A$3),MAX(International!$AF$3:$AF$2000)&lt;$BJ67),"",$A67-_xlfn.XLOOKUP($BJ67,International!$AF$3:$AF$2000,International!$A$3:$A$2000,NA(),1,1))</f>
        <v>4</v>
      </c>
      <c r="CA67" s="1">
        <f t="shared" si="120"/>
        <v>18</v>
      </c>
      <c r="CB67" s="1" t="e">
        <f t="shared" ref="CB67:CB98" si="121">IFERROR(IF(OR(ISNA($A67),$AK67&lt;100),NA(),IF(FLOOR(2^($CA67+(LOG(100)/LOG(2))),2)-100&gt; _xlfn.AGGREGATE(4,6,$CK$3:$DT$2000)+2000,NA(),FLOOR(2^($CA67+(LOG(100)/LOG(2))),2))), NA())</f>
        <v>#N/A</v>
      </c>
      <c r="CC67" s="1">
        <f t="shared" ref="CC67:CC98" si="122">IFERROR(IF(OR(ISNA($A67),$AK67&lt;100),NA(),IF(FLOOR((2^(($CA67+4*LOG(10)/LOG(2))/2)),2)&gt; _xlfn.AGGREGATE(4,6,$CK$3:$DT$2000)+2000,NA(),FLOOR((2^(($CA67+4*LOG(10)/LOG(2))/2)),2))), NA())</f>
        <v>51200</v>
      </c>
      <c r="CD67" s="1">
        <f t="shared" ref="CD67:CD98" si="123">IFERROR(IF(OR(ISNA($A67),$AK67&lt;100),NA(),IF(FLOOR((2^(($CA67+6*LOG(10)/LOG(2))/3)),2)&gt; _xlfn.AGGREGATE(4,6,$CK$3:$DT$2000)+2000,NA(),FLOOR((2^(($CA67+6*LOG(10)/LOG(2))/3)),2))), NA())</f>
        <v>6400</v>
      </c>
      <c r="CE67" s="1">
        <f t="shared" ref="CE67:CE98" si="124">IFERROR(IF(OR(ISNA($A67),$AK67&lt;100),NA(),IF(FLOOR((2^(($CA67+8*LOG(10)/LOG(2))/4)),2)&gt; _xlfn.AGGREGATE(4,6,$CK$3:$DT$2000)+2000,NA(),FLOOR((2^(($CA67+8*LOG(10)/LOG(2))/4)),2))), NA())</f>
        <v>2262</v>
      </c>
      <c r="CF67" s="1">
        <f t="shared" ref="CF67:CF98" si="125">IFERROR(IF(OR(ISNA($A67),$AK67&lt;100),NA(),IF(FLOOR((2^(($CA67+10*LOG(10)/LOG(2))/5)),2)&gt; _xlfn.AGGREGATE(4,6,$CK$3:$DT$2000)+2000,NA(),FLOOR((2^(($CA67+10*LOG(10)/LOG(2))/5)),2))), NA())</f>
        <v>1212</v>
      </c>
      <c r="CG67" s="1">
        <f t="shared" ref="CG67:CG98" si="126">IFERROR(IF(OR(ISNA($A67),$AK67&lt;100),NA(),IF(FLOOR((2^(($CA67+12*LOG(10)/LOG(2))/6)),2)&gt; _xlfn.AGGREGATE(4,6,$CK$3:$DT$2000)+2000,NA(),FLOOR((2^(($CA67+12*LOG(10)/LOG(2))/6)),2))), NA())</f>
        <v>800</v>
      </c>
      <c r="CH67" s="1">
        <f t="shared" ref="CH67:CH98" si="127">IFERROR(IF(OR(ISNA($A67),$AK67&lt;100),NA(),IF(FLOOR((2^(($CA67+14*LOG(10)/LOG(2))/7)),2)&gt; _xlfn.AGGREGATE(4,6,$CK$3:$DT$2000)+2000,NA(),FLOOR((2^(($CA67+14*LOG(10)/LOG(2))/7)),2))), NA())</f>
        <v>594</v>
      </c>
      <c r="CI67" s="1">
        <f t="shared" ref="CI67:CI98" si="128">IFERROR(IF(OR(ISNA($A67),$AK67&lt;100),NA(),IF(FLOOR((2^(($CA67+2*_xlfn.XLOOKUP(_xlfn.AGGREGATE(4,6,$CA$3:$CA$2000),$CA$3:$CA$2000,CL$3:CL$2000,1,1)*LOG(10)/LOG(2))/_xlfn.XLOOKUP(_xlfn.AGGREGATE(4,6,$CA$3:$CA$2000),$CA$3:$CA$2000,CL$3:CL$2000,1,1))),2)&gt; _xlfn.AGGREGATE(4,6,$CK$3:$DT$2000)+2000,NA(),FLOOR((2^(($CA67+2*_xlfn.XLOOKUP(_xlfn.AGGREGATE(4,6,$CA$3:$CA$2000),$CA$3:$CA$2000,$CL$3:$CL$2000,1,1)*LOG(10)/LOG(2))/_xlfn.XLOOKUP(_xlfn.AGGREGATE(4,6,$CA$3:$CA$2000),$CA$3:$CA$2000,$CL$3:$CL$2000,1,1))),2))), NA())</f>
        <v>264</v>
      </c>
      <c r="CJ67" s="1">
        <f t="shared" ref="CJ67:CJ98" si="129">IF(OR(ISNA($A67),$AK67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67, 1))</f>
        <v>1717</v>
      </c>
      <c r="CK67" s="1">
        <f t="shared" si="56"/>
        <v>3640</v>
      </c>
      <c r="CL67" s="1">
        <f t="shared" ref="CL67:CL98" si="130">IF(OR(ISNA($A67),$AK67&lt;100),NA(),IF(CK67=100,0,($CA67*LOG(2)/LOG(CK67/100))))</f>
        <v>3.4709724677111549</v>
      </c>
      <c r="CM67" s="1">
        <f>IF(OR(ISNA($A67),$AK67&lt;100),NA(),IF($CA67=0,0,FLOOR((CK67-_xlfn.XLOOKUP(_xlfn.AGGREGATE(5,6,$CA$3:$CA2018),$CA$3:$CA$2000,CK$3:CK$2000,1,1))/_xlfn.XLOOKUP($CA67,$CA$3:$CA$2000,$CA$3:$CA$2000,1,1), 1)))</f>
        <v>195</v>
      </c>
      <c r="CN67" s="1">
        <f t="shared" si="57"/>
        <v>5.1305287337671759</v>
      </c>
      <c r="CO67" s="1" cm="1">
        <f t="array" ref="CO67">IFERROR(IF(OR(ISNA($A67),$AK67&lt;100,INDEX(International!C$3:C$2000,_xlfn.XMATCH(100,International!C$3:C$2000,1,1)+$CA67)=""),NA(),INDEX(International!C$3:C$2000,_xlfn.XMATCH(100,International!C$3:C$2000,1,1)+$CA67)), NA())</f>
        <v>4269</v>
      </c>
      <c r="CP67" s="1">
        <f t="shared" ref="CP67:CP98" si="131">IF(OR(ISNA($A67),$AK67&lt;100),NA(),IF(CO67=100,0,($CA67*LOG(2)/LOG(CO67/100))))</f>
        <v>3.3235925866645148</v>
      </c>
      <c r="CQ67" s="1">
        <f>IF(OR(ISNA($A67),$AK67&lt;100),NA(),IF($CA67=0,0,FLOOR((CO67-_xlfn.XLOOKUP(_xlfn.AGGREGATE(5,6,$CA$3:$CA2018),$CA$3:$CA$2000,CO$3:CO$2000,1,1))/_xlfn.XLOOKUP($CA67,$CA$3:$CA$2000,$CA$3:$CA$2000,1,1), 1)))</f>
        <v>231</v>
      </c>
      <c r="CR67" s="1">
        <f t="shared" si="58"/>
        <v>3.0493461364948238</v>
      </c>
      <c r="CS67" s="1" cm="1">
        <f t="array" ref="CS67">IFERROR(IF(OR(ISNA($A67),$AK67&lt;100,INDEX(International!G$3:G$2000,_xlfn.XMATCH(100,International!G$3:G$2000,1,1)+$CA67)=""),NA(),INDEX(International!G$3:G$2000,_xlfn.XMATCH(100,International!G$3:G$2000,1,1)+$CA67)), NA())</f>
        <v>2201</v>
      </c>
      <c r="CT67" s="1">
        <f t="shared" ref="CT67:CT98" si="132">IF(OR(ISNA($A67),$AK67&lt;100),NA(),IF(CS67=100,0,($CA67*LOG(2)/LOG(CS67/100))))</f>
        <v>4.0357954970245125</v>
      </c>
      <c r="CU67" s="1">
        <f>IF(OR(ISNA($A67),$AK67&lt;100),NA(),IF($CA67=0,0,FLOOR((CS67-_xlfn.XLOOKUP(_xlfn.AGGREGATE(5,6,$CA$3:$CA2018),$CA$3:$CA$2000,CS$3:CS$2000,1,1))/_xlfn.XLOOKUP($CA67,$CA$3:$CA$2000,$CA$3:$CA$2000,1,1), 1)))</f>
        <v>107</v>
      </c>
      <c r="CV67" s="1">
        <f t="shared" si="59"/>
        <v>4.3529266749538493</v>
      </c>
      <c r="CW67" s="1" cm="1">
        <f t="array" ref="CW67">IFERROR(IF(OR(ISNA($A67),$AK67&lt;100,INDEX(International!K$3:K$2000,_xlfn.XMATCH(100,International!K$3:K$2000,1,1)+$CA67)=""),NA(),INDEX(International!K$3:K$2000,_xlfn.XMATCH(100,International!K$3:K$2000,1,1)+$CA67)), NA())</f>
        <v>9043</v>
      </c>
      <c r="CX67" s="1">
        <f t="shared" ref="CX67:CX98" si="133">IF(OR(ISNA($A67),$AK67&lt;100),NA(),IF(CW67=100,0,($CA67*LOG(2)/LOG(CW67/100))))</f>
        <v>2.7697721281894281</v>
      </c>
      <c r="CY67" s="1">
        <f>IF(OR(ISNA($A67),$AK67&lt;100),NA(),IF($CA67=0,0,FLOOR((CW67-_xlfn.XLOOKUP(_xlfn.AGGREGATE(5,6,$CA$3:$CA2018),$CA$3:$CA$2000,CW$3:CW$2000,1,1))/_xlfn.XLOOKUP($CA67,$CA$3:$CA$2000,$CA$3:$CA$2000,1,1), 1)))</f>
        <v>496</v>
      </c>
      <c r="CZ67" s="1">
        <f t="shared" si="60"/>
        <v>2.2364363265734601</v>
      </c>
      <c r="DA67" s="1" cm="1">
        <f t="array" ref="DA67">IFERROR(IF(OR(ISNA($A67),$AK67&lt;100,INDEX(International!O$3:O$2000,_xlfn.XMATCH(100,International!O$3:O$2000,1,1)+$CA67)=""),NA(),INDEX(International!O$3:O$2000,_xlfn.XMATCH(100,International!O$3:O$2000,1,1)+$CA67)), NA())</f>
        <v>15113</v>
      </c>
      <c r="DB67" s="1">
        <f t="shared" ref="DB67:DB98" si="134">IF(OR(ISNA($A67),$AK67&lt;100),NA(),IF(DA67=100,0,($CA67*LOG(2)/LOG(DA67/100))))</f>
        <v>2.4863093240747265</v>
      </c>
      <c r="DC67" s="1">
        <f>IF(OR(ISNA($A67),$AK67&lt;100),NA(),IF($CA67=0,0,FLOOR((DA67-_xlfn.XLOOKUP(_xlfn.AGGREGATE(5,6,$CA$3:$CA2018),$CA$3:$CA$2000,DA$3:DA$2000,1,1))/_xlfn.XLOOKUP($CA67,$CA$3:$CA$2000,$CA$3:$CA$2000,1,1), 1)))</f>
        <v>831</v>
      </c>
      <c r="DD67" s="1">
        <f t="shared" si="61"/>
        <v>3.5938329300370122</v>
      </c>
      <c r="DE67" s="1" cm="1">
        <f t="array" ref="DE67">IFERROR(IF(OR(ISNA($A67),$AK67&lt;100,INDEX(International!S$3:S$2000,_xlfn.XMATCH(100,International!S$3:S$2000,1,1)+$CA67)=""),NA(),INDEX(International!S$3:S$2000,_xlfn.XMATCH(100,International!S$3:S$2000,1,1)+$CA67)), NA())</f>
        <v>7478</v>
      </c>
      <c r="DF67" s="1">
        <f t="shared" ref="DF67:DF98" si="135">IF(OR(ISNA($A67),$AK67&lt;100),NA(),IF(DE67=100,0,($CA67*LOG(2)/LOG(DE67/100))))</f>
        <v>2.891761108865484</v>
      </c>
      <c r="DG67" s="1">
        <f>IF(OR(ISNA($A67),$AK67&lt;100),NA(),IF($CA67=0,0,FLOOR((DE67-_xlfn.XLOOKUP(_xlfn.AGGREGATE(5,6,$CA$3:$CA2018),$CA$3:$CA$2000,DE$3:DE$2000,1,1))/_xlfn.XLOOKUP($CA67,$CA$3:$CA$2000,$CA$3:$CA$2000,1,1), 1)))</f>
        <v>409</v>
      </c>
      <c r="DH67" s="1">
        <f t="shared" si="62"/>
        <v>11.511171833317519</v>
      </c>
      <c r="DI67" s="1" cm="1">
        <f t="array" ref="DI67">IFERROR(IF(OR(ISNA($A67),$AK67&lt;100,INDEX(International!W$3:W$2000,_xlfn.XMATCH(100,International!W$3:W$2000,1,1)+$CA67)=""),NA(),INDEX(International!W$3:W$2000,_xlfn.XMATCH(100,International!W$3:W$2000,1,1)+$CA67)), NA())</f>
        <v>313</v>
      </c>
      <c r="DJ67" s="1">
        <f t="shared" ref="DJ67:DJ98" si="136">IF(OR(ISNA($A67),$AK67&lt;100),NA(),IF(DI67=100,0,($CA67*LOG(2)/LOG(DI67/100))))</f>
        <v>10.934520912457748</v>
      </c>
      <c r="DK67" s="1">
        <f>IF(OR(ISNA($A67),$AK67&lt;100),NA(),IF($CA67=0,0,FLOOR((DI67-_xlfn.XLOOKUP(_xlfn.AGGREGATE(5,6,$CA$3:$CA2018),$CA$3:$CA$2000,DI$3:DI$2000,1,1))/_xlfn.XLOOKUP($CA67,$CA$3:$CA$2000,$CA$3:$CA$2000,1,1), 1)))</f>
        <v>11</v>
      </c>
      <c r="DL67" s="1">
        <f t="shared" si="63"/>
        <v>2.7381780691171098</v>
      </c>
      <c r="DM67" s="1" cm="1">
        <f t="array" ref="DM67">IFERROR(IF(OR(ISNA($A67),$AK67&lt;100,INDEX(International!AA$3:AA$2000,_xlfn.XMATCH(100,International!AA$3:AA$2000,1,1)+$CA67)=""),NA(),INDEX(International!AA$3:AA$2000,_xlfn.XMATCH(100,International!AA$3:AA$2000,1,1)+$CA67)), NA())</f>
        <v>6650</v>
      </c>
      <c r="DN67" s="1">
        <f t="shared" ref="DN67:DN98" si="137">IF(OR(ISNA($A67),$AK67&lt;100),NA(),IF(DM67=100,0,($CA67*LOG(2)/LOG(DM67/100))))</f>
        <v>2.9726111360997414</v>
      </c>
      <c r="DO67" s="1">
        <f>IF(OR(ISNA($A67),$AK67&lt;100),NA(),IF($CA67=0,0,FLOOR((DM67-_xlfn.XLOOKUP(_xlfn.AGGREGATE(5,6,$CA$3:$CA2018),$CA$3:$CA$2000,DM$3:DM$2000,1,1))/_xlfn.XLOOKUP($CA67,$CA$3:$CA$2000,$CA$3:$CA$2000,1,1), 1)))</f>
        <v>363</v>
      </c>
      <c r="DP67" s="1">
        <f t="shared" si="64"/>
        <v>2.4615877243968654</v>
      </c>
      <c r="DQ67" s="1" cm="1">
        <f t="array" ref="DQ67">IFERROR(IF(OR(ISNA($A67),$AK67&lt;100,INDEX(International!AE$3:AE$2000,_xlfn.XMATCH(100,International!AE$3:AE$2000,1,1)+$CA67)=""),NA(),INDEX(International!AE$3:AE$2000,_xlfn.XMATCH(100,International!AE$3:AE$2000,1,1)+$CA67)), NA())</f>
        <v>25600</v>
      </c>
      <c r="DR67" s="1">
        <f t="shared" ref="DR67:DR98" si="138">IF(OR(ISNA($A67),$AK67&lt;100),NA(),IF(DQ67=100,0,($CA67*LOG(2)/LOG(DQ67/100))))</f>
        <v>2.25</v>
      </c>
      <c r="DS67" s="1">
        <f>IF(OR(ISNA($A67),$AK67&lt;100),NA(),IF($CA67=0,0,FLOOR((DQ67-_xlfn.XLOOKUP(_xlfn.AGGREGATE(5,6,$CA$3:$CA2018),$CA$3:$CA$2000,DQ$3:DQ$2000,1,1))/_xlfn.XLOOKUP($CA67,$CA$3:$CA$2000,$CA$3:$CA$2000,1,1), 1)))</f>
        <v>1415</v>
      </c>
      <c r="DT67" s="1">
        <f t="shared" si="65"/>
        <v>1.1149240853277624</v>
      </c>
      <c r="DU67" s="1">
        <f t="shared" ref="DU67:DU98" si="139">IF(_xlfn.IFNA(A67,"")="",NA(),IF(ROW()&lt;=3,0,IF(NOT(AND(ISNA(DV67),ISNA(DW67),ISNA(DX67),ISNA(DY67),ISNA(DZ67),ISNA(EA67),ISNA(EB67),ISNA(EC67))),DU66+1,NA())))</f>
        <v>64</v>
      </c>
      <c r="DV67" s="1" t="e" cm="1">
        <f t="array" ref="DV67">IFERROR(IF(ISNA($A67),NA(),INDEX(B$3:B$2000,_xlfn.XMATCH(Configuration!$B$12,B$3:B$2000,1,1)+ROW()-ROW($A$3))-0), NA())</f>
        <v>#N/A</v>
      </c>
      <c r="DW67" s="1" cm="1">
        <f t="array" ref="DW67">IFERROR(IF(ISNA($A67),NA(),INDEX(F$3:F$2000,_xlfn.XMATCH(Configuration!$B$12,F$3:F$2000,1,1)+ROW()-ROW($A$3))-0), NA())</f>
        <v>3075</v>
      </c>
      <c r="DX67" s="1" t="e" cm="1">
        <f t="array" ref="DX67">IFERROR(IF(ISNA($A67),NA(),INDEX(J$3:J$2000,_xlfn.XMATCH(Configuration!$B$12,J$3:J$2000,1,1)+ROW()-ROW($A$3))-0), NA())</f>
        <v>#N/A</v>
      </c>
      <c r="DY67" s="1" cm="1">
        <f t="array" ref="DY67">IFERROR(IF(ISNA($A67),NA(),INDEX(N$3:N$2000,_xlfn.XMATCH(Configuration!$B$12,N$3:N$2000,1,1)+ROW()-ROW($A$3))-0), NA())</f>
        <v>1058</v>
      </c>
      <c r="DZ67" s="1" cm="1">
        <f t="array" ref="DZ67">IFERROR(IF(ISNA($A67),NA(),INDEX(R$3:R$2000,_xlfn.XMATCH(Configuration!$B$12,R$3:R$2000,1,1)+ROW()-ROW($A$3))-0), NA())</f>
        <v>439</v>
      </c>
      <c r="EA67" s="1" t="e" cm="1">
        <f t="array" ref="EA67">IFERROR(IF(ISNA($A67),NA(),INDEX(V$3:V$2000,_xlfn.XMATCH(Configuration!$B$12,V$3:V$2000,1,1)+ROW()-ROW($A$3))-0), NA())</f>
        <v>#N/A</v>
      </c>
      <c r="EB67" s="1" cm="1">
        <f t="array" ref="EB67">IFERROR(IF(ISNA($A67),NA(),INDEX(Z$3:Z$2000,_xlfn.XMATCH(Configuration!$B$12,Z$3:Z$2000,1,1)+ROW()-ROW($A$3))-0), NA())</f>
        <v>1581</v>
      </c>
      <c r="EC67" s="1" cm="1">
        <f t="array" ref="EC67">IFERROR(IF(ISNA($A67),NA(),INDEX(AD$3:AD$2000,_xlfn.XMATCH(Configuration!$B$12,AD$3:AD$2000,1,1)+ROW()-ROW($A$3))-0), NA())</f>
        <v>564</v>
      </c>
      <c r="ED67" s="1">
        <f t="shared" ref="ED67:ED98" si="140">IF(_xlfn.IFNA(L67,"")="",NA(),IF(ROW()&lt;=3,0,IF(NOT(AND(ISNA(EN67),ISNA(ES67),ISNA(EX67),ISNA(FC67),ISNA(FH67),ISNA(FM67),ISNA(FR67),ISNA(FW67), ISNA(GB67))),ED66+1,NA())))</f>
        <v>64</v>
      </c>
      <c r="EE67" s="1" t="e">
        <f t="shared" ca="1" si="66"/>
        <v>#N/A</v>
      </c>
      <c r="EF67" s="1" t="e">
        <f t="shared" ca="1" si="67"/>
        <v>#N/A</v>
      </c>
      <c r="EG67" s="1" t="e">
        <f t="shared" ca="1" si="68"/>
        <v>#N/A</v>
      </c>
      <c r="EH67" s="1" t="e">
        <f t="shared" ca="1" si="69"/>
        <v>#N/A</v>
      </c>
      <c r="EI67" s="1">
        <f t="shared" ca="1" si="70"/>
        <v>713154</v>
      </c>
      <c r="EJ67" s="1">
        <f t="shared" ca="1" si="71"/>
        <v>162548</v>
      </c>
      <c r="EK67" s="1">
        <f t="shared" ca="1" si="72"/>
        <v>56528</v>
      </c>
      <c r="EL67" s="1" cm="1">
        <f t="array" aca="1" ref="EL67" ca="1">IFERROR(IF(ISNA($ED67),NA(),IF(FLOOR((2^(($ED67+LOOKUP(2, 1/(ISNA(EP$3:EP$2000)+ISBLANK(EP$3:EP$300)-1),EP$3:EP$2000)*LOG(100)/LOG(2))/LOOKUP(2, 1/(ISNA(EP$3:EP$2000)+ISBLANK(EP$3:EP$300)-1),EP$3:EP$2000))),2)&gt;_xlfn.AGGREGATE(4,6,$EN$3:$GC$2000)+2000,NA(),FLOOR((2^(($ED67+LOOKUP(2, 1/(ISNA(EP$3:EP$2000)+ISBLANK(EP$3:EP$300)-1),EP$3:EP$2000)*LOG(100)/LOG(2))/LOOKUP(2, 1/(ISNA(EP$3:EP$2000)+ISBLANK(EP$3:EP$300)-1),EP$3:EP$2000))),2))),NA())</f>
        <v>3180</v>
      </c>
      <c r="EM67" s="1" cm="1">
        <f t="array" ref="EM67">IF(ISNA($ED67),NA(),FLOOR(EN$3+(LOOKUP(2, 1/(ISNA(EN$3:EN$2000)+ISBLANK(EN$3:EN$300)-1),EN$3:EN$2000)-EN$3)/LOOKUP(2, 1/(ISNA(EN$3:EN$2000)+ISBLANK(EN$3:EN$300)-1),ED$3:ED$2000)*ED67, 1))</f>
        <v>5818</v>
      </c>
      <c r="EN67" s="1" cm="1">
        <f t="array" ref="EN67">IFERROR(IF(ISNA($A67),NA(),INDEX(AK$3:AK$2000,_xlfn.XMATCH(100,AK$3:AK$2000,1,1)+ROW()-ROW($A$3))-0), NA())</f>
        <v>6979</v>
      </c>
      <c r="EO67" s="1" cm="1">
        <f t="array" aca="1" ref="EO67" ca="1">IFERROR(IF(ISNA($A67),NA(),INDEX(BD$3:BD$2000,_xlfn.XMATCH(100,AK$3:AK$2000,1,1)+ROW()-ROW($A$3))-0), NA())</f>
        <v>15</v>
      </c>
      <c r="EP67" s="1">
        <f t="shared" si="73"/>
        <v>10.449067574382772</v>
      </c>
      <c r="EQ67" s="1">
        <f t="shared" si="74"/>
        <v>107</v>
      </c>
      <c r="ER67" s="1">
        <f t="shared" si="75"/>
        <v>402.77617476591467</v>
      </c>
      <c r="ES67" s="1" cm="1">
        <f t="array" ref="ES67">IFERROR(IF(OR(ISNA($A67),INDEX(International!C$3:C$2000,_xlfn.XMATCH(100,International!C$3:C$2000,1,1)+ROW()-ROW($A$3))=""),NA(),INDEX(International!C$3:C$2000,_xlfn.XMATCH(100,International!C$3:C$2000,1,1)+ROW()-ROW($A$3))), NA())</f>
        <v>52596</v>
      </c>
      <c r="ET67" s="1" cm="1">
        <f t="array" aca="1" ref="ET67" ca="1">IFERROR(IF(ISNA($A67),NA(),INDEX(International!E$3:E$2000,_xlfn.XMATCH(100,International!C$3:C$2000,1,1)+ROW()-ROW($A$3))-0), NA())</f>
        <v>439.85714285714283</v>
      </c>
      <c r="EU67" s="1">
        <f t="shared" si="76"/>
        <v>7.0805786532922523</v>
      </c>
      <c r="EV67" s="1">
        <f t="shared" si="77"/>
        <v>820</v>
      </c>
      <c r="EW67" s="1">
        <f t="shared" si="78"/>
        <v>61.972043783301949</v>
      </c>
      <c r="EX67" s="1" cm="1">
        <f t="array" ref="EX67">IFERROR(IF(OR(ISNA($A67),INDEX(International!G$3:G$2000,_xlfn.XMATCH(100,International!G$3:G$2000,1,1)+ROW()-ROW($A$3))=""),NA(),INDEX(International!G$3:G$2000,_xlfn.XMATCH(100,International!G$3:G$2000,1,1)+ROW()-ROW($A$3))-0), NA())</f>
        <v>10667</v>
      </c>
      <c r="EY67" s="1" cm="1">
        <f t="array" aca="1" ref="EY67" ca="1">IFERROR(IF(ISNA($A67),NA(),INDEX(International!I$3:I$2000,_xlfn.XMATCH(100,International!G$3:G$2000,1,1)+ROW()-ROW($A$3))-0), NA())</f>
        <v>104.14285714285714</v>
      </c>
      <c r="EZ67" s="1">
        <f t="shared" si="79"/>
        <v>9.499762292498291</v>
      </c>
      <c r="FA67" s="1">
        <f t="shared" si="80"/>
        <v>162</v>
      </c>
      <c r="FB67" s="1">
        <f t="shared" si="81"/>
        <v>96.939868328359779</v>
      </c>
      <c r="FC67" s="1" cm="1">
        <f t="array" ref="FC67">IFERROR(IF(OR(ISNA($A67),INDEX(International!K$3:K$2000,_xlfn.XMATCH(100,International!K$3:K$2000,1,1)+ROW()-ROW($A$3))=""),NA(),INDEX(International!K$3:K$2000,_xlfn.XMATCH(100,International!K$3:K$2000,1,1)+ROW()-ROW($A$3))), NA())</f>
        <v>167272</v>
      </c>
      <c r="FD67" s="1" cm="1">
        <f t="array" aca="1" ref="FD67" ca="1">IFERROR(IF(ISNA($A67),NA(),INDEX(International!M$3:M$2000,_xlfn.XMATCH(100,International!K$3:K$2000,1,1)+ROW()-ROW($A$3))-0), NA())</f>
        <v>917.85714285714289</v>
      </c>
      <c r="FE67" s="1">
        <f t="shared" si="82"/>
        <v>5.9768507672158178</v>
      </c>
      <c r="FF67" s="1">
        <f t="shared" si="83"/>
        <v>2612</v>
      </c>
      <c r="FG67" s="1">
        <f t="shared" si="84"/>
        <v>391.35641595135797</v>
      </c>
      <c r="FH67" s="1" cm="1">
        <f t="array" ref="FH67">IFERROR(IF(OR(ISNA($A67),INDEX(International!O$3:O$2000,_xlfn.XMATCH(100,International!O$3:O$2000,1,1)+ROW()-ROW($A$3))=""),NA(),INDEX(International!O$3:O$2000,_xlfn.XMATCH(100,International!O$3:O$2000,1,1)+ROW()-ROW($A$3))-0), NA())</f>
        <v>199414</v>
      </c>
      <c r="FI67" s="1" cm="1">
        <f t="array" aca="1" ref="FI67" ca="1">IFERROR(IF(ISNA($A67),NA(),INDEX(International!Q$3:Q$2000,_xlfn.XMATCH(100,International!O$3:O$2000,1,1)+ROW()-ROW($A$3))-0), NA())</f>
        <v>2598</v>
      </c>
      <c r="FJ67" s="1">
        <f t="shared" si="85"/>
        <v>5.8385898215570737</v>
      </c>
      <c r="FK67" s="1">
        <f t="shared" si="86"/>
        <v>3113</v>
      </c>
      <c r="FL67" s="1">
        <f t="shared" si="87"/>
        <v>79.137251629111347</v>
      </c>
      <c r="FM67" s="1" cm="1">
        <f t="array" ref="FM67">IFERROR(IF(OR(ISNA($A67),INDEX(International!S$3:S$2000,_xlfn.XMATCH(100,International!S$3:S$2000,1,1)+ROW()-ROW($A$3))=""),NA(),INDEX(International!S$3:S$2000,_xlfn.XMATCH(100,International!S$3:S$2000,1,1)+ROW()-ROW($A$3))-0), NA())</f>
        <v>10718</v>
      </c>
      <c r="FN67" s="1" cm="1">
        <f t="array" aca="1" ref="FN67" ca="1">IFERROR(IF(ISNA($A67),NA(),INDEX(International!U$3:U$2000,_xlfn.XMATCH(100,International!S$3:S$2000,1,1)+ROW()-ROW($A$3))-0), NA())</f>
        <v>11.857142857142858</v>
      </c>
      <c r="FO67" s="1">
        <f t="shared" si="88"/>
        <v>9.4900690647504611</v>
      </c>
      <c r="FP67" s="1">
        <f t="shared" si="89"/>
        <v>165</v>
      </c>
      <c r="FQ67" s="1">
        <f t="shared" si="90"/>
        <v>742.56852061588563</v>
      </c>
      <c r="FR67" s="1" cm="1">
        <f t="array" ref="FR67">IFERROR(IF(OR(ISNA($A67),INDEX(International!W$3:W$2000,_xlfn.XMATCH(100,International!W$3:W$2000,1,1)+ROW()-ROW($A$3))=""),NA(),INDEX(International!W$3:W$2000,_xlfn.XMATCH(100,International!W$3:W$2000,1,1)+ROW()-ROW($A$3))-0), NA())</f>
        <v>18205</v>
      </c>
      <c r="FS67" s="1" cm="1">
        <f t="array" aca="1" ref="FS67" ca="1">IFERROR(IF(ISNA($A67),NA(),INDEX(International!Y$3:Y$2000,_xlfn.XMATCH(100,International!W$3:W$2000,1,1)+ROW()-ROW($A$3))-0), NA())</f>
        <v>654.42857142857144</v>
      </c>
      <c r="FT67" s="1">
        <f t="shared" si="91"/>
        <v>8.524024041467845</v>
      </c>
      <c r="FU67" s="1">
        <f t="shared" si="92"/>
        <v>282</v>
      </c>
      <c r="FV67" s="1">
        <f t="shared" si="93"/>
        <v>18.857915845081685</v>
      </c>
      <c r="FW67" s="1" cm="1">
        <f t="array" ref="FW67">IFERROR(IF(OR(ISNA($A67),INDEX(International!AA$3:AA$2000,_xlfn.XMATCH(100,International!AA$3:AA$2000,1,1)+ROW()-ROW($A$3))=""),NA(),INDEX(International!AA$3:AA$2000,_xlfn.XMATCH(100,International!AA$3:AA$2000,1,1)+ROW()-ROW($A$3))-0), NA())</f>
        <v>211364</v>
      </c>
      <c r="FX67" s="1" cm="1">
        <f t="array" aca="1" ref="FX67" ca="1">IFERROR(IF(ISNA($A67),NA(),INDEX(International!AC$3:AC$2000,_xlfn.XMATCH(100,International!AA$3:AA$2000,1,1)+ROW()-ROW($A$3))-0), NA())</f>
        <v>4844.2857142857147</v>
      </c>
      <c r="FY67" s="1">
        <f t="shared" si="94"/>
        <v>5.794207515963576</v>
      </c>
      <c r="FZ67" s="1">
        <f t="shared" si="95"/>
        <v>3300</v>
      </c>
      <c r="GA67" s="1">
        <f t="shared" si="96"/>
        <v>31.165663077088176</v>
      </c>
      <c r="GB67" s="1" cm="1">
        <f t="array" ref="GB67">IFERROR(IF(OR(ISNA($A67),INDEX(International!AE$3:AE$2000,_xlfn.XMATCH(100,International!AE$3:AE$2000,1,1)+ROW()-ROW($A$3))=""),NA(),INDEX(International!AE$3:AE$2000,_xlfn.XMATCH(100,International!AE$3:AE$2000,1,1)+ROW()-ROW($A$3))-0), NA())</f>
        <v>1229331</v>
      </c>
      <c r="GC67" s="1" cm="1">
        <f t="array" aca="1" ref="GC67" ca="1">IFERROR(IF(ISNA($A67),NA(),INDEX(International!AG$3:AG$2000,_xlfn.XMATCH(100,International!AE$3:AE$2000,1,1)+ROW()-ROW($A$3))-0), NA())</f>
        <v>27060.285714285714</v>
      </c>
      <c r="GD67" s="1">
        <f t="shared" si="97"/>
        <v>4.7108752585024698</v>
      </c>
      <c r="GE67" s="1">
        <f t="shared" si="98"/>
        <v>19206</v>
      </c>
      <c r="GF67" s="1">
        <f t="shared" si="99"/>
        <v>33.763822530512535</v>
      </c>
    </row>
    <row r="68" spans="1:188" x14ac:dyDescent="0.2">
      <c r="A68" s="4">
        <f>IF(OR(Daily!$A68="",Daily!$B68="*"),NA(),Daily!A68)</f>
        <v>43919</v>
      </c>
      <c r="B68" s="1">
        <f>IF(_xlfn.IFNA($A68,"")="","",Daily!C68+IF(ROW()&gt;ROW($A$3),B67,0))</f>
        <v>77</v>
      </c>
      <c r="C68" s="1">
        <f>IF(_xlfn.IFNA($A68,"")="","",Daily!D68+IF(ROW()&gt;ROW($A$3),C67,0))</f>
        <v>2</v>
      </c>
      <c r="D68" s="1">
        <f>IF(_xlfn.IFNA($A68,"")="","",Daily!E68+IF(ROW()&gt;ROW($A$3),D67,0))</f>
        <v>0</v>
      </c>
      <c r="E68" s="1">
        <f t="shared" ref="E68:E131" si="141">IF(_xlfn.IFNA($A68,"")="","",B68-C68-D68)</f>
        <v>75</v>
      </c>
      <c r="F68" s="1">
        <f>IF(_xlfn.IFNA($A68,"")="","",Daily!F68+IF(ROW()&gt;ROW($A$3),F67,0))</f>
        <v>1791</v>
      </c>
      <c r="G68" s="1">
        <f>IF(_xlfn.IFNA($A68,"")="","",Daily!G68+IF(ROW()&gt;ROW($A$3),G67,0))</f>
        <v>4</v>
      </c>
      <c r="H68" s="1">
        <f>IF(_xlfn.IFNA($A68,"")="","",Daily!H68+IF(ROW()&gt;ROW($A$3),H67,0))</f>
        <v>8</v>
      </c>
      <c r="I68" s="1">
        <f t="shared" ref="I68:I131" si="142">IF(_xlfn.IFNA($A68,"")="","",F68-G68-H68)</f>
        <v>1779</v>
      </c>
      <c r="J68" s="1">
        <f>IF(_xlfn.IFNA($A68,"")="","",Daily!I68+IF(ROW()&gt;ROW($A$3),J67,0))</f>
        <v>15</v>
      </c>
      <c r="K68" s="1">
        <f>IF(_xlfn.IFNA($A68,"")="","",Daily!J68+IF(ROW()&gt;ROW($A$3),K67,0))</f>
        <v>0</v>
      </c>
      <c r="L68" s="1">
        <f>IF(_xlfn.IFNA($A68,"")="","",Daily!K68+IF(ROW()&gt;ROW($A$3),L67,0))</f>
        <v>0</v>
      </c>
      <c r="M68" s="1">
        <f t="shared" ref="M68:M131" si="143">IF(_xlfn.IFNA($A68,"")="","",J68-K68-L68)</f>
        <v>15</v>
      </c>
      <c r="N68" s="1">
        <f>IF(_xlfn.IFNA($A68,"")="","",Daily!L68+IF(ROW()&gt;ROW($A$3),N67,0))</f>
        <v>656</v>
      </c>
      <c r="O68" s="1">
        <f>IF(_xlfn.IFNA($A68,"")="","",Daily!M68+IF(ROW()&gt;ROW($A$3),O67,0))</f>
        <v>8</v>
      </c>
      <c r="P68" s="1">
        <f>IF(_xlfn.IFNA($A68,"")="","",Daily!N68+IF(ROW()&gt;ROW($A$3),P67,0))</f>
        <v>3</v>
      </c>
      <c r="Q68" s="1">
        <f t="shared" ref="Q68:Q131" si="144">IF(_xlfn.IFNA($A68,"")="","",N68-O68-P68)</f>
        <v>645</v>
      </c>
      <c r="R68" s="1">
        <f>IF(_xlfn.IFNA($A68,"")="","",Daily!O68+IF(ROW()&gt;ROW($A$3),R67,0))</f>
        <v>299</v>
      </c>
      <c r="S68" s="1">
        <f>IF(_xlfn.IFNA($A68,"")="","",Daily!P68+IF(ROW()&gt;ROW($A$3),S67,0))</f>
        <v>9</v>
      </c>
      <c r="T68" s="1">
        <f>IF(_xlfn.IFNA($A68,"")="","",Daily!Q68+IF(ROW()&gt;ROW($A$3),T67,0))</f>
        <v>0</v>
      </c>
      <c r="U68" s="1">
        <f t="shared" ref="U68:U131" si="145">IF(_xlfn.IFNA($A68,"")="","",R68-S68-T68)</f>
        <v>290</v>
      </c>
      <c r="V68" s="1">
        <f>IF(_xlfn.IFNA($A68,"")="","",Daily!R68+IF(ROW()&gt;ROW($A$3),V67,0))</f>
        <v>66</v>
      </c>
      <c r="W68" s="1">
        <f>IF(_xlfn.IFNA($A68,"")="","",Daily!S68+IF(ROW()&gt;ROW($A$3),W67,0))</f>
        <v>5</v>
      </c>
      <c r="X68" s="1">
        <f>IF(_xlfn.IFNA($A68,"")="","",Daily!T68+IF(ROW()&gt;ROW($A$3),X67,0))</f>
        <v>0</v>
      </c>
      <c r="Y68" s="1">
        <f t="shared" ref="Y68:Y131" si="146">IF(_xlfn.IFNA($A68,"")="","",V68-W68-X68)</f>
        <v>61</v>
      </c>
      <c r="Z68" s="1">
        <f>IF(_xlfn.IFNA($A68,"")="","",Daily!U68+IF(ROW()&gt;ROW($A$3),Z67,0))</f>
        <v>769</v>
      </c>
      <c r="AA68" s="1">
        <f>IF(_xlfn.IFNA($A68,"")="","",Daily!V68+IF(ROW()&gt;ROW($A$3),AA67,0))</f>
        <v>193</v>
      </c>
      <c r="AB68" s="1">
        <f>IF(_xlfn.IFNA($A68,"")="","",Daily!W68+IF(ROW()&gt;ROW($A$3),AB67,0))</f>
        <v>4</v>
      </c>
      <c r="AC68" s="1">
        <f t="shared" ref="AC68:AC131" si="147">IF(_xlfn.IFNA($A68,"")="","",Z68-AA68-AB68)</f>
        <v>572</v>
      </c>
      <c r="AD68" s="1">
        <f>IF(_xlfn.IFNA($A68,"")="","",Daily!X68+IF(ROW()&gt;ROW($A$3),AD67,0))</f>
        <v>311</v>
      </c>
      <c r="AE68" s="1">
        <f>IF(_xlfn.IFNA($A68,"")="","",Daily!Y68+IF(ROW()&gt;ROW($A$3),AE67,0))</f>
        <v>28</v>
      </c>
      <c r="AF68" s="1">
        <f>IF(_xlfn.IFNA($A68,"")="","",Daily!Z68+IF(ROW()&gt;ROW($A$3),AF67,0))</f>
        <v>2</v>
      </c>
      <c r="AG68" s="1">
        <f t="shared" ref="AG68:AG131" si="148">IF(_xlfn.IFNA($A68,"")="","",AD68-AE68-AF68)</f>
        <v>281</v>
      </c>
      <c r="AH68" s="1">
        <f>IF(_xlfn.IFNA($A68,"")="","",Daily!C68+Daily!F68+Daily!I68+Daily!O68+Daily!L68+Daily!R68+Daily!X68+Daily!U68)</f>
        <v>344</v>
      </c>
      <c r="AI68" s="1">
        <f>IF(_xlfn.IFNA($A68,"")="","",Daily!D68+Daily!G68+Daily!J68+Daily!P68+Daily!M68+Daily!S68+Daily!Y68+Daily!V68+Daily!AA68)</f>
        <v>2</v>
      </c>
      <c r="AJ68" s="1">
        <f>IF(_xlfn.IFNA($A68,"")="","",Daily!E68+Daily!H68+Daily!K68+Daily!Q68+Daily!N68+Daily!T68+Daily!Z68+Daily!W68)</f>
        <v>2</v>
      </c>
      <c r="AK68" s="1">
        <f t="shared" ref="AK68:AK100" si="149">IF(_xlfn.IFNA($A68,"")="","",AH68+IF(ROW()&gt;ROW($A$3),AK67,0))</f>
        <v>3984</v>
      </c>
      <c r="AL68" s="1">
        <f t="shared" ref="AL68:AL100" si="150">IF(_xlfn.IFNA($A68,"")="","",AI68+IF(ROW()&gt;ROW($A$3),AL67,0))</f>
        <v>249</v>
      </c>
      <c r="AM68" s="1">
        <f t="shared" ref="AM68:AM100" si="151">IF(_xlfn.IFNA($A68,"")="","",AJ68+IF(ROW()&gt;ROW($A$3),AM67,0))</f>
        <v>17</v>
      </c>
      <c r="AN68" s="7">
        <f t="shared" ref="AN68:AN100" si="152">IF(OR(_xlfn.IFNA($A68,"")="",ROW()&lt;=ROW($A$3)),"",IF(AH67=0,0,AH68/AH67))</f>
        <v>0.74782608695652175</v>
      </c>
      <c r="AO68" s="1">
        <f t="shared" ref="AO68:AO100" si="153">IF(_xlfn.IFNA($A68,"")="","",AK68-AL68-AM68)</f>
        <v>3718</v>
      </c>
      <c r="AP68" s="1">
        <f t="shared" ref="AP68:AP100" si="154">IF(_xlfn.IFNA($A68,"")="","",AK68-F68)</f>
        <v>2193</v>
      </c>
      <c r="AQ68" s="1">
        <f t="shared" ref="AQ68:AQ100" si="155">IF(_xlfn.IFNA($A68,"")="","",AL68-G68)</f>
        <v>245</v>
      </c>
      <c r="AR68" s="1">
        <f t="shared" ref="AR68:AR100" si="156">IF(_xlfn.IFNA($A68,"")="","",AM68-H68)</f>
        <v>9</v>
      </c>
      <c r="AS68" s="1">
        <f t="shared" ref="AS68:AS100" si="157">IF(_xlfn.IFNA($A68,"")="","",AP68-AQ68-AR68)</f>
        <v>1939</v>
      </c>
      <c r="AT68" s="10">
        <f t="shared" ref="AT68:AT100" si="158">IF(_xlfn.IFNA($A68,"")="","",IF($AL68+$AM68=0,"",AM68/($AL68+$AM68)))</f>
        <v>6.3909774436090222E-2</v>
      </c>
      <c r="AU68" s="10">
        <f t="shared" ref="AU68:AU100" si="159">IF(_xlfn.IFNA($A68,"")="","",IF($AL68+$AM68=0,"",AL68/($AL68+$AM68)))</f>
        <v>0.93609022556390975</v>
      </c>
      <c r="AV68" s="10">
        <f t="shared" ref="AV68:AV100" si="160">IF(_xlfn.IFNA($A68,"")="","",IF($AK68=0,0,B68/$AK68))</f>
        <v>1.9327309236947792E-2</v>
      </c>
      <c r="AW68" s="10">
        <f t="shared" ref="AW68:AW100" si="161">IF(_xlfn.IFNA($A68,"")="","",IF($AK68=0,0,F68/$AK68))</f>
        <v>0.44954819277108432</v>
      </c>
      <c r="AX68" s="10">
        <f t="shared" ref="AX68:AX100" si="162">IF(_xlfn.IFNA($A68,"")="","",IF($AK68=0,0,J68/$AK68))</f>
        <v>3.7650602409638554E-3</v>
      </c>
      <c r="AY68" s="10">
        <f t="shared" ref="AY68:AY100" si="163">IF(_xlfn.IFNA($A68,"")="","",IF($AK68=0,0,N68/$AK68))</f>
        <v>0.1646586345381526</v>
      </c>
      <c r="AZ68" s="10">
        <f t="shared" ref="AZ68:AZ100" si="164">IF(_xlfn.IFNA($A68,"")="","",IF($AK68=0,0,R68/$AK68))</f>
        <v>7.5050200803212855E-2</v>
      </c>
      <c r="BA68" s="10">
        <f t="shared" ref="BA68:BA100" si="165">IF(_xlfn.IFNA($A68,"")="","",IF($AK68=0,0,V68/$AK68))</f>
        <v>1.6566265060240965E-2</v>
      </c>
      <c r="BB68" s="10">
        <f t="shared" ref="BB68:BB100" si="166">IF(_xlfn.IFNA($A68,"")="","",IF($AK68=0,0,Z68/AK68))</f>
        <v>0.19302208835341367</v>
      </c>
      <c r="BC68" s="10">
        <f t="shared" ref="BC68:BC100" si="167">IF(_xlfn.IFNA($A68,"")="","",IF($AK68=0,0,AD68/$AK68))</f>
        <v>7.8062248995983935E-2</v>
      </c>
      <c r="BD68" s="8">
        <f t="shared" ref="BD68:BD131" ca="1" si="168">IF(_xlfn.IFNA($A68,"")="","",AVERAGE(INDIRECT("AH"&amp;MAX(ROW()-6,ROW($A$3))&amp;":AH"&amp;ROW())))</f>
        <v>375.71428571428572</v>
      </c>
      <c r="BE68" s="9">
        <f t="shared" ref="BE68:BE131" ca="1" si="169">IF(_xlfn.IFNA($A68,"")="","",SUM(INDIRECT("AH"&amp;MAX(ROW()-6,ROW($A$3))&amp;":AH"&amp;ROW())))</f>
        <v>2630</v>
      </c>
      <c r="BF68" s="10">
        <f t="shared" ref="BF68:BF100" si="170">IF(OR(ROW()&lt;=ROW($A$3),_xlfn.IFNA($A68,"")=""),"",IF(AK67=0,1,AH68/AK67))</f>
        <v>9.4505494505494503E-2</v>
      </c>
      <c r="BG68" s="10">
        <f t="shared" ref="BG68:BG100" si="171">IF(OR(ROW()&lt;=ROW($A$3),_xlfn.IFNA($A68,"")=""),"",IF(AH67=0,0,(AH68-AH67)/AH67))</f>
        <v>-0.25217391304347825</v>
      </c>
      <c r="BH68" s="1" t="e">
        <f t="shared" ref="BH68:BH100" si="172">IF(OR(_xlfn.IFNA($A68,"")="",AK68=0),"",_xlfn.XLOOKUP(AK68*2,AK$3:AK$2000,A$3:A$2000,NA(),1,1)-A68)</f>
        <v>#N/A</v>
      </c>
      <c r="BI68" s="1">
        <f t="shared" ref="BI68:BI100" si="173">IF(OR(_xlfn.IFNA($A68,"")="",AK68=0),"",A68-_xlfn.XLOOKUP(AK68/2,AK$3:AK$2000,A$3:A$2000,NA(),-1,-1))</f>
        <v>6</v>
      </c>
      <c r="BJ68" s="8">
        <f>IF(_xlfn.IFNA($A68,"")="","",AK68/(Configuration!$B$1/1000000))</f>
        <v>157.07115907003151</v>
      </c>
      <c r="BK68" s="1">
        <f>IF(OR(_xlfn.IFNA($A68,"")="", ROW()&lt;=ROW($A$3),MAX(International!$C$3:$C$2000)&lt;$AK68),"",$A68-_xlfn.XLOOKUP($AK68,International!$C$3:$C$2000,International!$A$3:$A$2000,NA(),1,1))</f>
        <v>5</v>
      </c>
      <c r="BL68" s="1">
        <f>IF(OR(_xlfn.IFNA($A68,"")="", ROW()&lt;=ROW($A$3),MAX(International!$D$3:$D$2000)&lt;$BJ68),"",$A68-_xlfn.XLOOKUP($BJ68,International!$D$3:$D$2000,International!$A$3:$A$2000,NA(),1,1))</f>
        <v>9</v>
      </c>
      <c r="BM68" s="1">
        <f>IF(OR(_xlfn.IFNA($A68,"")="", ROW()&lt;=ROW($A$3),MAX(International!$G$3:$G$2000)&lt;$AK68),"",$A68-_xlfn.XLOOKUP($AK68,International!$G$3:$G$2000,International!$A$3:$A$2000,NA(),1,1))</f>
        <v>-6</v>
      </c>
      <c r="BN68" s="1">
        <f>IF(OR(_xlfn.IFNA($A68,"")="", ROW()&lt;=ROW($A$3),MAX(International!$H$3:$H$2000)&lt;$BJ68),"",$A68-_xlfn.XLOOKUP($BJ68,International!$H$3:$H$2000,International!$A$3:$A$2000,NA(),1,1))</f>
        <v>12</v>
      </c>
      <c r="BO68" s="1">
        <f>IF(OR(_xlfn.IFNA($A68,"")="", ROW()&lt;=ROW($A$3),MAX(International!$K$3:$K$2000)&lt;$AK68),"",$A68-_xlfn.XLOOKUP($AK68,International!$K$3:$K$2000,International!$A$3:$A$2000,NA(),1,1))</f>
        <v>15</v>
      </c>
      <c r="BP68" s="1">
        <f>IF(OR(_xlfn.IFNA($A68,"")="", ROW()&lt;=ROW($A$3),MAX(International!$L$3:$L$2000)&lt;$BJ68),"",$A68-_xlfn.XLOOKUP($BJ68,International!$L$3:$L$2000,International!$A$3:$A$2000,NA(),1,1))</f>
        <v>10</v>
      </c>
      <c r="BQ68" s="1">
        <f>IF(OR(_xlfn.IFNA($A68,"")="", ROW()&lt;=ROW($A$3),MAX(International!$O$3:$O$2000)&lt;$AK68),"",$A68-_xlfn.XLOOKUP($AK68,International!$O$3:$O$2000,International!$A$3:$A$2000,NA(),1,1))</f>
        <v>23</v>
      </c>
      <c r="BR68" s="1">
        <f>IF(OR(_xlfn.IFNA($A68,"")="", ROW()&lt;=ROW($A$3),MAX(International!$P$3:$P$2000)&lt;$BJ68),"",$A68-_xlfn.XLOOKUP($BJ68,International!$P$3:$P$2000,International!$A$3:$A$2000,NA(),1,1))</f>
        <v>19</v>
      </c>
      <c r="BS68" s="1">
        <f>IF(OR(_xlfn.IFNA($A68,"")="", ROW()&lt;=ROW($A$3),MAX(International!$S$3:$S$2000)&lt;$AK68),"",$A68-_xlfn.XLOOKUP($AK68,International!$S$3:$S$2000,International!$A$3:$A$2000,NA(),1,1))</f>
        <v>27</v>
      </c>
      <c r="BT68" s="1">
        <f>IF(OR(_xlfn.IFNA($A68,"")="", ROW()&lt;=ROW($A$3),MAX(International!$T$3:$T$2000)&lt;$BJ68),"",$A68-_xlfn.XLOOKUP($BJ68,International!$T$3:$T$2000,International!$A$3:$A$2000,NA(),1,1))</f>
        <v>14</v>
      </c>
      <c r="BU68" s="1">
        <f>IF(OR(_xlfn.IFNA($A68,"")="", ROW()&lt;=ROW($A$3),MAX(International!$W$3:$W$2000)&lt;$AK68),"",$A68-_xlfn.XLOOKUP($AK68,International!$W$3:$W$2000,International!$A$3:$A$2000,NA(),1,1))</f>
        <v>-18</v>
      </c>
      <c r="BV68" s="1">
        <f>IF(OR(_xlfn.IFNA($A68,"")="", ROW()&lt;=ROW($A$3),MAX(International!$X$3:$X$2000)&lt;$BJ68),"",$A68-_xlfn.XLOOKUP($BJ68,International!$X$3:$X$2000,International!$A$3:$A$2000,NA(),1,1))</f>
        <v>-2</v>
      </c>
      <c r="BW68" s="1">
        <f>IF(OR(_xlfn.IFNA($A68,"")="", ROW()&lt;=ROW($A$3),MAX(International!$AA$3:$AA$2000)&lt;$AK68),"",$A68-_xlfn.XLOOKUP($AK68,International!$AA$3:$AA$2000,International!$A$3:$A$2000,NA(),1,1))</f>
        <v>8</v>
      </c>
      <c r="BX68" s="1">
        <f>IF(OR(_xlfn.IFNA($A68,"")="", ROW()&lt;=ROW($A$3),MAX(International!$AB$3:$AB$2000)&lt;$BJ68),"",$A68-_xlfn.XLOOKUP($BJ68,International!$AB$3:$AB$2000,International!$A$3:$A$2000,NA(),1,1))</f>
        <v>3</v>
      </c>
      <c r="BY68" s="1">
        <f>IF(OR(_xlfn.IFNA($A68,"")="", ROW()&lt;=ROW($A$3),MAX(International!$AE$3:$AE$2000)&lt;$AK68),"",$A68-_xlfn.XLOOKUP($AK68,International!$AE$3:$AE$2000,International!$A$3:$A$2000,NA(),1,1))</f>
        <v>13</v>
      </c>
      <c r="BZ68" s="1">
        <f>IF(OR(_xlfn.IFNA($A68,"")="", ROW()&lt;=ROW($A$3),MAX(International!$AF$3:$AF$2000)&lt;$BJ68),"",$A68-_xlfn.XLOOKUP($BJ68,International!$AF$3:$AF$2000,International!$A$3:$A$2000,NA(),1,1))</f>
        <v>5</v>
      </c>
      <c r="CA68" s="1">
        <f t="shared" ref="CA68:CA99" si="174">IF(OR(ISNA(A68),AK68&lt;100),NA(),A68-(_xlfn.XLOOKUP(100, AK$3:AK$2000,A$3:A$2000,NA(),1,1)))</f>
        <v>19</v>
      </c>
      <c r="CB68" s="1" t="e">
        <f t="shared" si="121"/>
        <v>#N/A</v>
      </c>
      <c r="CC68" s="1">
        <f t="shared" si="122"/>
        <v>72406</v>
      </c>
      <c r="CD68" s="1">
        <f t="shared" si="123"/>
        <v>8062</v>
      </c>
      <c r="CE68" s="1">
        <f t="shared" si="124"/>
        <v>2690</v>
      </c>
      <c r="CF68" s="1">
        <f t="shared" si="125"/>
        <v>1392</v>
      </c>
      <c r="CG68" s="1">
        <f t="shared" si="126"/>
        <v>896</v>
      </c>
      <c r="CH68" s="1">
        <f t="shared" si="127"/>
        <v>656</v>
      </c>
      <c r="CI68" s="1">
        <f t="shared" si="128"/>
        <v>278</v>
      </c>
      <c r="CJ68" s="1">
        <f t="shared" si="129"/>
        <v>1806</v>
      </c>
      <c r="CK68" s="1">
        <f t="shared" ref="CK68:CK131" si="175">IFERROR(IF(OR(ISNA(A68),AK68&lt;100),NA(),AK68),NA())</f>
        <v>3984</v>
      </c>
      <c r="CL68" s="1">
        <f t="shared" si="130"/>
        <v>3.5740178921060775</v>
      </c>
      <c r="CM68" s="1">
        <f>IF(OR(ISNA($A68),$AK68&lt;100),NA(),IF($CA68=0,0,FLOOR((CK68-_xlfn.XLOOKUP(_xlfn.AGGREGATE(5,6,$CA$3:$CA2019),$CA$3:$CA$2000,CK$3:CK$2000,1,1))/_xlfn.XLOOKUP($CA68,$CA$3:$CA$2000,$CA$3:$CA$2000,1,1), 1)))</f>
        <v>203</v>
      </c>
      <c r="CN68" s="1">
        <f t="shared" ref="CN68:CN131" si="176">IF(OR(ISNA($A68),ISNA(CK68),$AK68&lt;100),NA(),IFERROR(LOG(2)/LOG(CK68/CK67), 0))</f>
        <v>7.6758225654245651</v>
      </c>
      <c r="CO68" s="1" cm="1">
        <f t="array" ref="CO68">IFERROR(IF(OR(ISNA($A68),$AK68&lt;100,INDEX(International!C$3:C$2000,_xlfn.XMATCH(100,International!C$3:C$2000,1,1)+$CA68)=""),NA(),INDEX(International!C$3:C$2000,_xlfn.XMATCH(100,International!C$3:C$2000,1,1)+$CA68)), NA())</f>
        <v>4937</v>
      </c>
      <c r="CP68" s="1">
        <f t="shared" si="131"/>
        <v>3.3774398897048972</v>
      </c>
      <c r="CQ68" s="1">
        <f>IF(OR(ISNA($A68),$AK68&lt;100),NA(),IF($CA68=0,0,FLOOR((CO68-_xlfn.XLOOKUP(_xlfn.AGGREGATE(5,6,$CA$3:$CA2019),$CA$3:$CA$2000,CO$3:CO$2000,1,1))/_xlfn.XLOOKUP($CA68,$CA$3:$CA$2000,$CA$3:$CA$2000,1,1), 1)))</f>
        <v>254</v>
      </c>
      <c r="CR68" s="1">
        <f t="shared" ref="CR68:CR131" si="177">IF(OR(ISNA($A68),ISNA(CO68),$AK68&lt;100),NA(),IFERROR(LOG(2)/LOG(CO68/CO66), 0))</f>
        <v>2.5035074336851988</v>
      </c>
      <c r="CS68" s="1" cm="1">
        <f t="array" ref="CS68">IFERROR(IF(OR(ISNA($A68),$AK68&lt;100,INDEX(International!G$3:G$2000,_xlfn.XMATCH(100,International!G$3:G$2000,1,1)+$CA68)=""),NA(),INDEX(International!G$3:G$2000,_xlfn.XMATCH(100,International!G$3:G$2000,1,1)+$CA68)), NA())</f>
        <v>2395</v>
      </c>
      <c r="CT68" s="1">
        <f t="shared" si="132"/>
        <v>4.1467027021999527</v>
      </c>
      <c r="CU68" s="1">
        <f>IF(OR(ISNA($A68),$AK68&lt;100),NA(),IF($CA68=0,0,FLOOR((CS68-_xlfn.XLOOKUP(_xlfn.AGGREGATE(5,6,$CA$3:$CA2019),$CA$3:$CA$2000,CS$3:CS$2000,1,1))/_xlfn.XLOOKUP($CA68,$CA$3:$CA$2000,$CA$3:$CA$2000,1,1), 1)))</f>
        <v>112</v>
      </c>
      <c r="CV68" s="1">
        <f t="shared" ref="CV68:CV131" si="178">IF(OR(ISNA($A68),ISNA(CS68),$AK68&lt;100),NA(),IFERROR(LOG(2)/LOG(CS68/CS66), 0))</f>
        <v>4.4010305106940564</v>
      </c>
      <c r="CW68" s="1" cm="1">
        <f t="array" ref="CW68">IFERROR(IF(OR(ISNA($A68),$AK68&lt;100,INDEX(International!K$3:K$2000,_xlfn.XMATCH(100,International!K$3:K$2000,1,1)+$CA68)=""),NA(),INDEX(International!K$3:K$2000,_xlfn.XMATCH(100,International!K$3:K$2000,1,1)+$CA68)), NA())</f>
        <v>10871</v>
      </c>
      <c r="CX68" s="1">
        <f t="shared" si="133"/>
        <v>2.8088472226163703</v>
      </c>
      <c r="CY68" s="1">
        <f>IF(OR(ISNA($A68),$AK68&lt;100),NA(),IF($CA68=0,0,FLOOR((CW68-_xlfn.XLOOKUP(_xlfn.AGGREGATE(5,6,$CA$3:$CA2019),$CA$3:$CA$2000,CW$3:CW$2000,1,1))/_xlfn.XLOOKUP($CA68,$CA$3:$CA$2000,$CA$3:$CA$2000,1,1), 1)))</f>
        <v>566</v>
      </c>
      <c r="CZ68" s="1">
        <f t="shared" ref="CZ68:CZ131" si="179">IF(OR(ISNA($A68),ISNA(CW68),$AK68&lt;100),NA(),IFERROR(LOG(2)/LOG(CW68/CW66), 0))</f>
        <v>1.9740379343624785</v>
      </c>
      <c r="DA68" s="1" cm="1">
        <f t="array" ref="DA68">IFERROR(IF(OR(ISNA($A68),$AK68&lt;100,INDEX(International!O$3:O$2000,_xlfn.XMATCH(100,International!O$3:O$2000,1,1)+$CA68)=""),NA(),INDEX(International!O$3:O$2000,_xlfn.XMATCH(100,International!O$3:O$2000,1,1)+$CA68)), NA())</f>
        <v>17660</v>
      </c>
      <c r="DB68" s="1">
        <f t="shared" si="134"/>
        <v>2.5454355105013247</v>
      </c>
      <c r="DC68" s="1">
        <f>IF(OR(ISNA($A68),$AK68&lt;100),NA(),IF($CA68=0,0,FLOOR((DA68-_xlfn.XLOOKUP(_xlfn.AGGREGATE(5,6,$CA$3:$CA2019),$CA$3:$CA$2000,DA$3:DA$2000,1,1))/_xlfn.XLOOKUP($CA68,$CA$3:$CA$2000,$CA$3:$CA$2000,1,1), 1)))</f>
        <v>921</v>
      </c>
      <c r="DD68" s="1">
        <f t="shared" ref="DD68:DD131" si="180">IF(OR(ISNA($A68),ISNA(DA68),$AK68&lt;100),NA(),IFERROR(LOG(2)/LOG(DA68/DA67), 0))</f>
        <v>4.4504719172365821</v>
      </c>
      <c r="DE68" s="1" cm="1">
        <f t="array" ref="DE68">IFERROR(IF(OR(ISNA($A68),$AK68&lt;100,INDEX(International!S$3:S$2000,_xlfn.XMATCH(100,International!S$3:S$2000,1,1)+$CA68)=""),NA(),INDEX(International!S$3:S$2000,_xlfn.XMATCH(100,International!S$3:S$2000,1,1)+$CA68)), NA())</f>
        <v>7513</v>
      </c>
      <c r="DF68" s="1">
        <f t="shared" si="135"/>
        <v>3.0491145609923143</v>
      </c>
      <c r="DG68" s="1">
        <f>IF(OR(ISNA($A68),$AK68&lt;100),NA(),IF($CA68=0,0,FLOOR((DE68-_xlfn.XLOOKUP(_xlfn.AGGREGATE(5,6,$CA$3:$CA2019),$CA$3:$CA$2000,DE$3:DE$2000,1,1))/_xlfn.XLOOKUP($CA68,$CA$3:$CA$2000,$CA$3:$CA$2000,1,1), 1)))</f>
        <v>389</v>
      </c>
      <c r="DH68" s="1">
        <f t="shared" ref="DH68:DH131" si="181">IF(OR(ISNA($A68),ISNA(DE68),$AK68&lt;100),NA(),IFERROR(LOG(2)/LOG(DE68/DE66), 0))</f>
        <v>25.820794257158568</v>
      </c>
      <c r="DI68" s="1" cm="1">
        <f t="array" ref="DI68">IFERROR(IF(OR(ISNA($A68),$AK68&lt;100,INDEX(International!W$3:W$2000,_xlfn.XMATCH(100,International!W$3:W$2000,1,1)+$CA68)=""),NA(),INDEX(International!W$3:W$2000,_xlfn.XMATCH(100,International!W$3:W$2000,1,1)+$CA68)), NA())</f>
        <v>345</v>
      </c>
      <c r="DJ68" s="1">
        <f t="shared" si="136"/>
        <v>10.634746832178561</v>
      </c>
      <c r="DK68" s="1">
        <f>IF(OR(ISNA($A68),$AK68&lt;100),NA(),IF($CA68=0,0,FLOOR((DI68-_xlfn.XLOOKUP(_xlfn.AGGREGATE(5,6,$CA$3:$CA2019),$CA$3:$CA$2000,DI$3:DI$2000,1,1))/_xlfn.XLOOKUP($CA68,$CA$3:$CA$2000,$CA$3:$CA$2000,1,1), 1)))</f>
        <v>12</v>
      </c>
      <c r="DL68" s="1">
        <f t="shared" ref="DL68:DL131" si="182">IF(OR(ISNA($A68),ISNA(DI68),$AK68&lt;100),NA(),IFERROR(LOG(2)/LOG(DI68/DI66), 0))</f>
        <v>2.6654575002502434</v>
      </c>
      <c r="DM68" s="1" cm="1">
        <f t="array" ref="DM68">IFERROR(IF(OR(ISNA($A68),$AK68&lt;100,INDEX(International!AA$3:AA$2000,_xlfn.XMATCH(100,International!AA$3:AA$2000,1,1)+$CA68)=""),NA(),INDEX(International!AA$3:AA$2000,_xlfn.XMATCH(100,International!AA$3:AA$2000,1,1)+$CA68)), NA())</f>
        <v>8077</v>
      </c>
      <c r="DN68" s="1">
        <f t="shared" si="137"/>
        <v>2.9988568195393399</v>
      </c>
      <c r="DO68" s="1">
        <f>IF(OR(ISNA($A68),$AK68&lt;100),NA(),IF($CA68=0,0,FLOOR((DM68-_xlfn.XLOOKUP(_xlfn.AGGREGATE(5,6,$CA$3:$CA2019),$CA$3:$CA$2000,DM$3:DM$2000,1,1))/_xlfn.XLOOKUP($CA68,$CA$3:$CA$2000,$CA$3:$CA$2000,1,1), 1)))</f>
        <v>419</v>
      </c>
      <c r="DP68" s="1">
        <f t="shared" ref="DP68:DP131" si="183">IF(OR(ISNA($A68),ISNA(DM68),$AK68&lt;100),NA(),IFERROR(LOG(2)/LOG(DM68/DM66), 0))</f>
        <v>1.9717378042740288</v>
      </c>
      <c r="DQ68" s="1" cm="1">
        <f t="array" ref="DQ68">IFERROR(IF(OR(ISNA($A68),$AK68&lt;100,INDEX(International!AE$3:AE$2000,_xlfn.XMATCH(100,International!AE$3:AE$2000,1,1)+$CA68)=""),NA(),INDEX(International!AE$3:AE$2000,_xlfn.XMATCH(100,International!AE$3:AE$2000,1,1)+$CA68)), NA())</f>
        <v>33280</v>
      </c>
      <c r="DR68" s="1">
        <f t="shared" si="138"/>
        <v>2.2677058712035896</v>
      </c>
      <c r="DS68" s="1">
        <f>IF(OR(ISNA($A68),$AK68&lt;100),NA(),IF($CA68=0,0,FLOOR((DQ68-_xlfn.XLOOKUP(_xlfn.AGGREGATE(5,6,$CA$3:$CA2019),$CA$3:$CA$2000,DQ$3:DQ$2000,1,1))/_xlfn.XLOOKUP($CA68,$CA$3:$CA$2000,$CA$3:$CA$2000,1,1), 1)))</f>
        <v>1745</v>
      </c>
      <c r="DT68" s="1">
        <f t="shared" ref="DT68:DT100" si="184">IF(OR(ISNA($A68),ISNA(DQ68),$AK68&lt;100),NA(),IFERROR(LOG(2)/LOG(DQ68/DQ66), 0))</f>
        <v>1.269036461787749</v>
      </c>
      <c r="DU68" s="1">
        <f t="shared" si="139"/>
        <v>65</v>
      </c>
      <c r="DV68" s="1" t="e" cm="1">
        <f t="array" ref="DV68">IFERROR(IF(ISNA($A68),NA(),INDEX(B$3:B$2000,_xlfn.XMATCH(Configuration!$B$12,B$3:B$2000,1,1)+ROW()-ROW($A$3))-0), NA())</f>
        <v>#N/A</v>
      </c>
      <c r="DW68" s="1" cm="1">
        <f t="array" ref="DW68">IFERROR(IF(ISNA($A68),NA(),INDEX(F$3:F$2000,_xlfn.XMATCH(Configuration!$B$12,F$3:F$2000,1,1)+ROW()-ROW($A$3))-0), NA())</f>
        <v>3076</v>
      </c>
      <c r="DX68" s="1" t="e" cm="1">
        <f t="array" ref="DX68">IFERROR(IF(ISNA($A68),NA(),INDEX(J$3:J$2000,_xlfn.XMATCH(Configuration!$B$12,J$3:J$2000,1,1)+ROW()-ROW($A$3))-0), NA())</f>
        <v>#N/A</v>
      </c>
      <c r="DY68" s="1" cm="1">
        <f t="array" ref="DY68">IFERROR(IF(ISNA($A68),NA(),INDEX(N$3:N$2000,_xlfn.XMATCH(Configuration!$B$12,N$3:N$2000,1,1)+ROW()-ROW($A$3))-0), NA())</f>
        <v>1060</v>
      </c>
      <c r="DZ68" s="1" cm="1">
        <f t="array" ref="DZ68">IFERROR(IF(ISNA($A68),NA(),INDEX(R$3:R$2000,_xlfn.XMATCH(Configuration!$B$12,R$3:R$2000,1,1)+ROW()-ROW($A$3))-0), NA())</f>
        <v>440</v>
      </c>
      <c r="EA68" s="1" t="e" cm="1">
        <f t="array" ref="EA68">IFERROR(IF(ISNA($A68),NA(),INDEX(V$3:V$2000,_xlfn.XMATCH(Configuration!$B$12,V$3:V$2000,1,1)+ROW()-ROW($A$3))-0), NA())</f>
        <v>#N/A</v>
      </c>
      <c r="EB68" s="1" cm="1">
        <f t="array" ref="EB68">IFERROR(IF(ISNA($A68),NA(),INDEX(Z$3:Z$2000,_xlfn.XMATCH(Configuration!$B$12,Z$3:Z$2000,1,1)+ROW()-ROW($A$3))-0), NA())</f>
        <v>1593</v>
      </c>
      <c r="EC68" s="1" cm="1">
        <f t="array" ref="EC68">IFERROR(IF(ISNA($A68),NA(),INDEX(AD$3:AD$2000,_xlfn.XMATCH(Configuration!$B$12,AD$3:AD$2000,1,1)+ROW()-ROW($A$3))-0), NA())</f>
        <v>570</v>
      </c>
      <c r="ED68" s="1">
        <f t="shared" si="140"/>
        <v>65</v>
      </c>
      <c r="EE68" s="1" t="e">
        <f t="shared" ref="EE68:EE131" ca="1" si="185">IFERROR(IF(ISNA($ED68),NA(),IF(FLOOR(2^($ED68+(LOG(100)/LOG(2))),2)&gt; _xlfn.AGGREGATE(4,6,$EN$3:$GC$2000)+2000,NA(),FLOOR(2^($ED68+(LOG(100)/LOG(2))),2))), NA())</f>
        <v>#N/A</v>
      </c>
      <c r="EF68" s="1" t="e">
        <f t="shared" ref="EF68:EF131" ca="1" si="186">IFERROR(IF(ISNA($ED68),NA(),IF(FLOOR((2^(($ED68+2*LOG(100)/LOG(2))/2)),2)&gt;_xlfn.AGGREGATE(4,6,$EN$3:$GC$2000)+2000,NA(),FLOOR((2^(($ED68+2*LOG(100)/LOG(2))/2)),2))),NA())</f>
        <v>#N/A</v>
      </c>
      <c r="EG68" s="1" t="e">
        <f t="shared" ref="EG68:EG131" ca="1" si="187">IFERROR(IF(ISNA($ED68),NA(),IF(FLOOR((2^(($ED68+3*LOG(100)/LOG(2))/3)),2)&gt;_xlfn.AGGREGATE(4,6,$EN$3:$GC$2000)+2000,NA(),FLOOR((2^(($ED68+3*LOG(100)/LOG(2))/3)),2))),NA())</f>
        <v>#N/A</v>
      </c>
      <c r="EH68" s="1" t="e">
        <f t="shared" ref="EH68:EH131" ca="1" si="188">IFERROR(IF(ISNA($ED68),NA(),IF(FLOOR((2^(($ED68+4*LOG(100)/LOG(2))/4)),2)&gt;_xlfn.AGGREGATE(4,6,$EN$3:$GC$2000)+2000,NA(),FLOOR((2^(($ED68+4*LOG(100)/LOG(2))/4)),2))),NA())</f>
        <v>#N/A</v>
      </c>
      <c r="EI68" s="1">
        <f t="shared" ref="EI68:EI131" ca="1" si="189">IFERROR(IF(ISNA($ED68),NA(),IF(FLOOR((2^(($ED68+5*LOG(100)/LOG(2))/5)),2)&gt;_xlfn.AGGREGATE(4,6,$EN$3:$GC$2000)+2000,NA(),FLOOR((2^(($ED68+5*LOG(100)/LOG(2))/5)),2))),NA())</f>
        <v>819200</v>
      </c>
      <c r="EJ68" s="1">
        <f t="shared" ref="EJ68:EJ131" ca="1" si="190">IFERROR(IF(ISNA($ED68),NA(),IF(FLOOR((2^(($ED68+6*LOG(100)/LOG(2))/6)),2)&gt;_xlfn.AGGREGATE(4,6,$EN$3:$GC$2000)+2000,NA(),FLOOR((2^(($ED68+6*LOG(100)/LOG(2))/6)),2))),NA())</f>
        <v>182456</v>
      </c>
      <c r="EK68" s="1">
        <f t="shared" ref="EK68:EK131" ca="1" si="191">IFERROR(IF(ISNA($ED68),NA(),IF(FLOOR((2^(($ED68+7*LOG(100)/LOG(2))/7)),2)&gt;_xlfn.AGGREGATE(4,6,$EN$3:$GC$2000)+2000,NA(),FLOOR((2^(($ED68+7*LOG(100)/LOG(2))/7)),2))),NA())</f>
        <v>62412</v>
      </c>
      <c r="EL68" s="1" cm="1">
        <f t="array" aca="1" ref="EL68" ca="1">IFERROR(IF(ISNA($ED68),NA(),IF(FLOOR((2^(($ED68+LOOKUP(2, 1/(ISNA(EP$3:EP$2000)+ISBLANK(EP$3:EP$300)-1),EP$3:EP$2000)*LOG(100)/LOG(2))/LOOKUP(2, 1/(ISNA(EP$3:EP$2000)+ISBLANK(EP$3:EP$300)-1),EP$3:EP$2000))),2)&gt;_xlfn.AGGREGATE(4,6,$EN$3:$GC$2000)+2000,NA(),FLOOR((2^(($ED68+LOOKUP(2, 1/(ISNA(EP$3:EP$2000)+ISBLANK(EP$3:EP$300)-1),EP$3:EP$2000)*LOG(100)/LOG(2))/LOOKUP(2, 1/(ISNA(EP$3:EP$2000)+ISBLANK(EP$3:EP$300)-1),EP$3:EP$2000))),2))),NA())</f>
        <v>3356</v>
      </c>
      <c r="EM68" s="1" cm="1">
        <f t="array" ref="EM68">IF(ISNA($ED68),NA(),FLOOR(EN$3+(LOOKUP(2, 1/(ISNA(EN$3:EN$2000)+ISBLANK(EN$3:EN$300)-1),EN$3:EN$2000)-EN$3)/LOOKUP(2, 1/(ISNA(EN$3:EN$2000)+ISBLANK(EN$3:EN$300)-1),ED$3:ED$2000)*ED68, 1))</f>
        <v>5907</v>
      </c>
      <c r="EN68" s="1" cm="1">
        <f t="array" ref="EN68">IFERROR(IF(ISNA($A68),NA(),INDEX(AK$3:AK$2000,_xlfn.XMATCH(100,AK$3:AK$2000,1,1)+ROW()-ROW($A$3))-0), NA())</f>
        <v>6993</v>
      </c>
      <c r="EO68" s="1" cm="1">
        <f t="array" aca="1" ref="EO68" ca="1">IFERROR(IF(ISNA($A68),NA(),INDEX(BD$3:BD$2000,_xlfn.XMATCH(100,AK$3:AK$2000,1,1)+ROW()-ROW($A$3))-0), NA())</f>
        <v>14.142857142857142</v>
      </c>
      <c r="EP68" s="1">
        <f t="shared" ref="EP68:EP131" si="192">IF(ISNA($FC68),NA(),IF(EN68=100,0,($ED68*LOG(2)/LOG(EN68/100))))</f>
        <v>10.60732725432325</v>
      </c>
      <c r="EQ68" s="1">
        <f t="shared" ref="EQ68:EQ131" si="193">IF(ISNA(EN68),NA(),IF($ED68=0,0,FLOOR((EN68-_xlfn.XLOOKUP(_xlfn.AGGREGATE(5,6,$ED$3:$ED$2000),$ED$3:$ED$2000,EN$3:EN$2000,1,1))/_xlfn.XLOOKUP($ED68,$ED$3:$ED$2000,$ED$3:$ED$2000,1,1), 1)))</f>
        <v>105</v>
      </c>
      <c r="ER68" s="1">
        <f t="shared" ref="ER68:ER131" si="194">IF(ISNA(EN68),NA(),IFERROR(LOG(2)/LOG(EN68/EN67), 0))</f>
        <v>345.88032734332677</v>
      </c>
      <c r="ES68" s="1" cm="1">
        <f t="array" ref="ES68">IFERROR(IF(OR(ISNA($A68),INDEX(International!C$3:C$2000,_xlfn.XMATCH(100,International!C$3:C$2000,1,1)+ROW()-ROW($A$3))=""),NA(),INDEX(International!C$3:C$2000,_xlfn.XMATCH(100,International!C$3:C$2000,1,1)+ROW()-ROW($A$3))), NA())</f>
        <v>53081</v>
      </c>
      <c r="ET68" s="1" cm="1">
        <f t="array" aca="1" ref="ET68" ca="1">IFERROR(IF(ISNA($A68),NA(),INDEX(International!E$3:E$2000,_xlfn.XMATCH(100,International!C$3:C$2000,1,1)+ROW()-ROW($A$3))-0), NA())</f>
        <v>453.57142857142856</v>
      </c>
      <c r="EU68" s="1">
        <f t="shared" ref="EU68:EU131" si="195">IF(ISNA(ES68),NA(),IF(ES68=100,0,($ED68*LOG(2)/LOG(ES68/100))))</f>
        <v>7.1806924957976728</v>
      </c>
      <c r="EV68" s="1">
        <f t="shared" ref="EV68:EV131" si="196">IF(ISNA(ES68),NA(),IF($ED68=0,0,FLOOR((ES68-_xlfn.XLOOKUP(_xlfn.AGGREGATE(5,6,$ED$3:$ED$2000),$ED$3:$ED$2000,ES$3:ES$2000,1,1))/_xlfn.XLOOKUP($ED68,$ED$3:$ED$2000,$ED$3:$ED$2000,1,1), 1)))</f>
        <v>814</v>
      </c>
      <c r="EW68" s="1">
        <f t="shared" ref="EW68:EW131" si="197">IF(ISNA(ES68),NA(),IFERROR(LOG(2)/LOG(ES68/ES67), 0))</f>
        <v>75.514639492966836</v>
      </c>
      <c r="EX68" s="1" cm="1">
        <f t="array" ref="EX68">IFERROR(IF(OR(ISNA($A68),INDEX(International!G$3:G$2000,_xlfn.XMATCH(100,International!G$3:G$2000,1,1)+ROW()-ROW($A$3))=""),NA(),INDEX(International!G$3:G$2000,_xlfn.XMATCH(100,International!G$3:G$2000,1,1)+ROW()-ROW($A$3))-0), NA())</f>
        <v>10713</v>
      </c>
      <c r="EY68" s="1" cm="1">
        <f t="array" aca="1" ref="EY68" ca="1">IFERROR(IF(ISNA($A68),NA(),INDEX(International!I$3:I$2000,_xlfn.XMATCH(100,International!G$3:G$2000,1,1)+ROW()-ROW($A$3))-0), NA())</f>
        <v>90</v>
      </c>
      <c r="EZ68" s="1">
        <f t="shared" ref="EZ68:EZ131" si="198">IF(ISNA(EX68),NA(),IF(EX68=100,0,($ED68*LOG(2)/LOG(EX68/100))))</f>
        <v>9.6393135989089309</v>
      </c>
      <c r="FA68" s="1">
        <f t="shared" ref="FA68:FA131" si="199">IF(ISNA(EX68),NA(),IF($ED68=0,0,FLOOR((EX68-_xlfn.XLOOKUP(_xlfn.AGGREGATE(5,6,$ED$3:$ED$2000),$ED$3:$ED$2000,EX$3:EX$2000,1,1))/_xlfn.XLOOKUP($ED68,$ED$3:$ED$2000,$ED$3:$ED$2000,1,1), 1)))</f>
        <v>160</v>
      </c>
      <c r="FB68" s="1">
        <f t="shared" ref="FB68:FB131" si="200">IF(ISNA(EX68),NA(),IFERROR(LOG(2)/LOG(EX68/EX67), 0))</f>
        <v>161.08112883898298</v>
      </c>
      <c r="FC68" s="1" cm="1">
        <f t="array" ref="FC68">IFERROR(IF(OR(ISNA($A68),INDEX(International!K$3:K$2000,_xlfn.XMATCH(100,International!K$3:K$2000,1,1)+ROW()-ROW($A$3))=""),NA(),INDEX(International!K$3:K$2000,_xlfn.XMATCH(100,International!K$3:K$2000,1,1)+ROW()-ROW($A$3))), NA())</f>
        <v>167886</v>
      </c>
      <c r="FD68" s="1" cm="1">
        <f t="array" aca="1" ref="FD68" ca="1">IFERROR(IF(ISNA($A68),NA(),INDEX(International!M$3:M$2000,_xlfn.XMATCH(100,International!K$3:K$2000,1,1)+ROW()-ROW($A$3))-0), NA())</f>
        <v>471</v>
      </c>
      <c r="FE68" s="1">
        <f t="shared" ref="FE68:FE131" si="201">IF(ISNA(FC68),NA(),IF(FC68=100,0,($ED68*LOG(2)/LOG(FC68/100))))</f>
        <v>6.067243985470828</v>
      </c>
      <c r="FF68" s="1">
        <f t="shared" ref="FF68:FF131" si="202">IF(ISNA(FC68),NA(),IF($ED68=0,0,FLOOR((FC68-_xlfn.XLOOKUP(_xlfn.AGGREGATE(5,6,$ED$3:$ED$2000),$ED$3:$ED$2000,FC$3:FC$2000,1,1))/_xlfn.XLOOKUP($ED68,$ED$3:$ED$2000,$ED$3:$ED$2000,1,1), 1)))</f>
        <v>2581</v>
      </c>
      <c r="FG68" s="1">
        <f t="shared" ref="FG68:FG131" si="203">IF(ISNA(FC68),NA(),IFERROR(LOG(2)/LOG(FC68/FC67), 0))</f>
        <v>189.18042577427804</v>
      </c>
      <c r="FH68" s="1" cm="1">
        <f t="array" ref="FH68">IFERROR(IF(OR(ISNA($A68),INDEX(International!O$3:O$2000,_xlfn.XMATCH(100,International!O$3:O$2000,1,1)+ROW()-ROW($A$3))=""),NA(),INDEX(International!O$3:O$2000,_xlfn.XMATCH(100,International!O$3:O$2000,1,1)+ROW()-ROW($A$3))-0), NA())</f>
        <v>201505</v>
      </c>
      <c r="FI68" s="1" cm="1">
        <f t="array" aca="1" ref="FI68" ca="1">IFERROR(IF(ISNA($A68),NA(),INDEX(International!Q$3:Q$2000,_xlfn.XMATCH(100,International!O$3:O$2000,1,1)+ROW()-ROW($A$3))-0), NA())</f>
        <v>2506.8571428571427</v>
      </c>
      <c r="FJ68" s="1">
        <f t="shared" ref="FJ68:FJ131" si="204">IF(ISNA(FH68),NA(),IF(FH68=100,0,($ED68*LOG(2)/LOG(FH68/100))))</f>
        <v>5.9216879965332545</v>
      </c>
      <c r="FK68" s="1">
        <f t="shared" ref="FK68:FK131" si="205">IF(ISNA(FH68),NA(),IF($ED68=0,0,FLOOR((FH68-_xlfn.XLOOKUP(_xlfn.AGGREGATE(5,6,$ED$3:$ED$2000),$ED$3:$ED$2000,FH$3:FH$2000,1,1))/_xlfn.XLOOKUP($ED68,$ED$3:$ED$2000,$ED$3:$ED$2000,1,1), 1)))</f>
        <v>3097</v>
      </c>
      <c r="FL68" s="1">
        <f t="shared" ref="FL68:FL131" si="206">IF(ISNA(FH68),NA(),IFERROR(LOG(2)/LOG(FH68/FH67), 0))</f>
        <v>66.449869613867975</v>
      </c>
      <c r="FM68" s="1" cm="1">
        <f t="array" ref="FM68">IFERROR(IF(OR(ISNA($A68),INDEX(International!S$3:S$2000,_xlfn.XMATCH(100,International!S$3:S$2000,1,1)+ROW()-ROW($A$3))=""),NA(),INDEX(International!S$3:S$2000,_xlfn.XMATCH(100,International!S$3:S$2000,1,1)+ROW()-ROW($A$3))-0), NA())</f>
        <v>10728</v>
      </c>
      <c r="FN68" s="1" cm="1">
        <f t="array" aca="1" ref="FN68" ca="1">IFERROR(IF(ISNA($A68),NA(),INDEX(International!U$3:U$2000,_xlfn.XMATCH(100,International!S$3:S$2000,1,1)+ROW()-ROW($A$3))-0), NA())</f>
        <v>10.714285714285714</v>
      </c>
      <c r="FO68" s="1">
        <f t="shared" ref="FO68:FO131" si="207">IF(ISNA(FM68),NA(),IF(FM68=100,0,($ED68*LOG(2)/LOG(FM68/100))))</f>
        <v>9.6364289052342098</v>
      </c>
      <c r="FP68" s="1">
        <f t="shared" ref="FP68:FP131" si="208">IF(ISNA(FM68),NA(),IF($ED68=0,0,FLOOR((FM68-_xlfn.XLOOKUP(_xlfn.AGGREGATE(5,6,$ED$3:$ED$2000),$ED$3:$ED$2000,FM$3:FM$2000,1,1))/_xlfn.XLOOKUP($ED68,$ED$3:$ED$2000,$ED$3:$ED$2000,1,1), 1)))</f>
        <v>163</v>
      </c>
      <c r="FQ68" s="1">
        <f t="shared" ref="FQ68:FQ131" si="209">IF(ISNA(FM68),NA(),IFERROR(LOG(2)/LOG(FM68/FM67), 0))</f>
        <v>743.26166784686075</v>
      </c>
      <c r="FR68" s="1" cm="1">
        <f t="array" ref="FR68">IFERROR(IF(OR(ISNA($A68),INDEX(International!W$3:W$2000,_xlfn.XMATCH(100,International!W$3:W$2000,1,1)+ROW()-ROW($A$3))=""),NA(),INDEX(International!W$3:W$2000,_xlfn.XMATCH(100,International!W$3:W$2000,1,1)+ROW()-ROW($A$3))-0), NA())</f>
        <v>18778</v>
      </c>
      <c r="FS68" s="1" cm="1">
        <f t="array" aca="1" ref="FS68" ca="1">IFERROR(IF(ISNA($A68),NA(),INDEX(International!Y$3:Y$2000,_xlfn.XMATCH(100,International!W$3:W$2000,1,1)+ROW()-ROW($A$3))-0), NA())</f>
        <v>622.14285714285711</v>
      </c>
      <c r="FT68" s="1">
        <f t="shared" ref="FT68:FT131" si="210">IF(ISNA(FR68),NA(),IF(FR68=100,0,($ED68*LOG(2)/LOG(FR68/100))))</f>
        <v>8.6059663727948745</v>
      </c>
      <c r="FU68" s="1">
        <f t="shared" ref="FU68:FU131" si="211">IF(ISNA(FR68),NA(),IF($ED68=0,0,FLOOR((FR68-_xlfn.XLOOKUP(_xlfn.AGGREGATE(5,6,$ED$3:$ED$2000),$ED$3:$ED$2000,FR$3:FR$2000,1,1))/_xlfn.XLOOKUP($ED68,$ED$3:$ED$2000,$ED$3:$ED$2000,1,1), 1)))</f>
        <v>287</v>
      </c>
      <c r="FV68" s="1">
        <f t="shared" ref="FV68:FV131" si="212">IF(ISNA(FR68),NA(),IFERROR(LOG(2)/LOG(FR68/FR67), 0))</f>
        <v>22.36702515856587</v>
      </c>
      <c r="FW68" s="1" cm="1">
        <f t="array" ref="FW68">IFERROR(IF(OR(ISNA($A68),INDEX(International!AA$3:AA$2000,_xlfn.XMATCH(100,International!AA$3:AA$2000,1,1)+ROW()-ROW($A$3))=""),NA(),INDEX(International!AA$3:AA$2000,_xlfn.XMATCH(100,International!AA$3:AA$2000,1,1)+ROW()-ROW($A$3))-0), NA())</f>
        <v>215260</v>
      </c>
      <c r="FX68" s="1" cm="1">
        <f t="array" aca="1" ref="FX68" ca="1">IFERROR(IF(ISNA($A68),NA(),INDEX(International!AC$3:AC$2000,_xlfn.XMATCH(100,International!AA$3:AA$2000,1,1)+ROW()-ROW($A$3))-0), NA())</f>
        <v>4714.2857142857147</v>
      </c>
      <c r="FY68" s="1">
        <f t="shared" ref="FY68:FY131" si="213">IF(ISNA(FW68),NA(),IF(FW68=100,0,($ED68*LOG(2)/LOG(FW68/100))))</f>
        <v>5.870736562615896</v>
      </c>
      <c r="FZ68" s="1">
        <f t="shared" ref="FZ68:FZ131" si="214">IF(ISNA(FW68),NA(),IF($ED68=0,0,FLOOR((FW68-_xlfn.XLOOKUP(_xlfn.AGGREGATE(5,6,$ED$3:$ED$2000),$ED$3:$ED$2000,FW$3:FW$2000,1,1))/_xlfn.XLOOKUP($ED68,$ED$3:$ED$2000,$ED$3:$ED$2000,1,1), 1)))</f>
        <v>3309</v>
      </c>
      <c r="GA68" s="1">
        <f t="shared" ref="GA68:GA131" si="215">IF(ISNA(FW68),NA(),IFERROR(LOG(2)/LOG(FW68/FW67), 0))</f>
        <v>37.949820598453627</v>
      </c>
      <c r="GB68" s="1" cm="1">
        <f t="array" ref="GB68">IFERROR(IF(OR(ISNA($A68),INDEX(International!AE$3:AE$2000,_xlfn.XMATCH(100,International!AE$3:AE$2000,1,1)+ROW()-ROW($A$3))=""),NA(),INDEX(International!AE$3:AE$2000,_xlfn.XMATCH(100,International!AE$3:AE$2000,1,1)+ROW()-ROW($A$3))-0), NA())</f>
        <v>1257023</v>
      </c>
      <c r="GC68" s="1" cm="1">
        <f t="array" aca="1" ref="GC68" ca="1">IFERROR(IF(ISNA($A68),NA(),INDEX(International!AG$3:AG$2000,_xlfn.XMATCH(100,International!AE$3:AE$2000,1,1)+ROW()-ROW($A$3))-0), NA())</f>
        <v>26799.857142857141</v>
      </c>
      <c r="GD68" s="1">
        <f t="shared" ref="GD68:GD131" si="216">IF(ISNA(GB68),NA(),IF(GB68=100,0,($ED68*LOG(2)/LOG(GB68/100))))</f>
        <v>4.7731913744074488</v>
      </c>
      <c r="GE68" s="1">
        <f t="shared" ref="GE68:GE131" si="217">IF(ISNA(GB68),NA(),IF($ED68=0,0,FLOOR((GB68-_xlfn.XLOOKUP(_xlfn.AGGREGATE(5,6,$ED$3:$ED$2000),$ED$3:$ED$2000,GB$3:GB$2000,1,1))/_xlfn.XLOOKUP($ED68,$ED$3:$ED$2000,$ED$3:$ED$2000,1,1), 1)))</f>
        <v>19337</v>
      </c>
      <c r="GF68" s="1">
        <f t="shared" ref="GF68:GF131" si="218">IF(ISNA(GB68),NA(),IFERROR(LOG(2)/LOG(GB68/GB67), 0))</f>
        <v>31.11617077041096</v>
      </c>
    </row>
    <row r="69" spans="1:188" x14ac:dyDescent="0.2">
      <c r="A69" s="4">
        <f>IF(OR(Daily!$A69="",Daily!$B69="*"),NA(),Daily!A69)</f>
        <v>43920</v>
      </c>
      <c r="B69" s="1">
        <f>IF(_xlfn.IFNA($A69,"")="","",Daily!C69+IF(ROW()&gt;ROW($A$3),B68,0))</f>
        <v>78</v>
      </c>
      <c r="C69" s="1">
        <f>IF(_xlfn.IFNA($A69,"")="","",Daily!D69+IF(ROW()&gt;ROW($A$3),C68,0))</f>
        <v>2</v>
      </c>
      <c r="D69" s="1">
        <f>IF(_xlfn.IFNA($A69,"")="","",Daily!E69+IF(ROW()&gt;ROW($A$3),D68,0))</f>
        <v>1</v>
      </c>
      <c r="E69" s="1">
        <f t="shared" si="141"/>
        <v>75</v>
      </c>
      <c r="F69" s="1">
        <f>IF(_xlfn.IFNA($A69,"")="","",Daily!F69+IF(ROW()&gt;ROW($A$3),F68,0))</f>
        <v>1918</v>
      </c>
      <c r="G69" s="1">
        <f>IF(_xlfn.IFNA($A69,"")="","",Daily!G69+IF(ROW()&gt;ROW($A$3),G68,0))</f>
        <v>4</v>
      </c>
      <c r="H69" s="1">
        <f>IF(_xlfn.IFNA($A69,"")="","",Daily!H69+IF(ROW()&gt;ROW($A$3),H68,0))</f>
        <v>8</v>
      </c>
      <c r="I69" s="1">
        <f t="shared" si="142"/>
        <v>1906</v>
      </c>
      <c r="J69" s="1">
        <f>IF(_xlfn.IFNA($A69,"")="","",Daily!I69+IF(ROW()&gt;ROW($A$3),J68,0))</f>
        <v>17</v>
      </c>
      <c r="K69" s="1">
        <f>IF(_xlfn.IFNA($A69,"")="","",Daily!J69+IF(ROW()&gt;ROW($A$3),K68,0))</f>
        <v>0</v>
      </c>
      <c r="L69" s="1">
        <f>IF(_xlfn.IFNA($A69,"")="","",Daily!K69+IF(ROW()&gt;ROW($A$3),L68,0))</f>
        <v>0</v>
      </c>
      <c r="M69" s="1">
        <f t="shared" si="143"/>
        <v>17</v>
      </c>
      <c r="N69" s="1">
        <f>IF(_xlfn.IFNA($A69,"")="","",Daily!L69+IF(ROW()&gt;ROW($A$3),N68,0))</f>
        <v>689</v>
      </c>
      <c r="O69" s="1">
        <f>IF(_xlfn.IFNA($A69,"")="","",Daily!M69+IF(ROW()&gt;ROW($A$3),O68,0))</f>
        <v>8</v>
      </c>
      <c r="P69" s="1">
        <f>IF(_xlfn.IFNA($A69,"")="","",Daily!N69+IF(ROW()&gt;ROW($A$3),P68,0))</f>
        <v>3</v>
      </c>
      <c r="Q69" s="1">
        <f t="shared" si="144"/>
        <v>678</v>
      </c>
      <c r="R69" s="1">
        <f>IF(_xlfn.IFNA($A69,"")="","",Daily!O69+IF(ROW()&gt;ROW($A$3),R68,0))</f>
        <v>305</v>
      </c>
      <c r="S69" s="1">
        <f>IF(_xlfn.IFNA($A69,"")="","",Daily!P69+IF(ROW()&gt;ROW($A$3),S68,0))</f>
        <v>9</v>
      </c>
      <c r="T69" s="1">
        <f>IF(_xlfn.IFNA($A69,"")="","",Daily!Q69+IF(ROW()&gt;ROW($A$3),T68,0))</f>
        <v>0</v>
      </c>
      <c r="U69" s="1">
        <f t="shared" si="145"/>
        <v>296</v>
      </c>
      <c r="V69" s="1">
        <f>IF(_xlfn.IFNA($A69,"")="","",Daily!R69+IF(ROW()&gt;ROW($A$3),V68,0))</f>
        <v>69</v>
      </c>
      <c r="W69" s="1">
        <f>IF(_xlfn.IFNA($A69,"")="","",Daily!S69+IF(ROW()&gt;ROW($A$3),W68,0))</f>
        <v>5</v>
      </c>
      <c r="X69" s="1">
        <f>IF(_xlfn.IFNA($A69,"")="","",Daily!T69+IF(ROW()&gt;ROW($A$3),X68,0))</f>
        <v>1</v>
      </c>
      <c r="Y69" s="1">
        <f t="shared" si="146"/>
        <v>63</v>
      </c>
      <c r="Z69" s="1">
        <f>IF(_xlfn.IFNA($A69,"")="","",Daily!U69+IF(ROW()&gt;ROW($A$3),Z68,0))</f>
        <v>821</v>
      </c>
      <c r="AA69" s="1">
        <f>IF(_xlfn.IFNA($A69,"")="","",Daily!V69+IF(ROW()&gt;ROW($A$3),AA68,0))</f>
        <v>248</v>
      </c>
      <c r="AB69" s="1">
        <f>IF(_xlfn.IFNA($A69,"")="","",Daily!W69+IF(ROW()&gt;ROW($A$3),AB68,0))</f>
        <v>4</v>
      </c>
      <c r="AC69" s="1">
        <f t="shared" si="147"/>
        <v>569</v>
      </c>
      <c r="AD69" s="1">
        <f>IF(_xlfn.IFNA($A69,"")="","",Daily!X69+IF(ROW()&gt;ROW($A$3),AD68,0))</f>
        <v>355</v>
      </c>
      <c r="AE69" s="1">
        <f>IF(_xlfn.IFNA($A69,"")="","",Daily!Y69+IF(ROW()&gt;ROW($A$3),AE68,0))</f>
        <v>41</v>
      </c>
      <c r="AF69" s="1">
        <f>IF(_xlfn.IFNA($A69,"")="","",Daily!Z69+IF(ROW()&gt;ROW($A$3),AF68,0))</f>
        <v>2</v>
      </c>
      <c r="AG69" s="1">
        <f t="shared" si="148"/>
        <v>312</v>
      </c>
      <c r="AH69" s="1">
        <f>IF(_xlfn.IFNA($A69,"")="","",Daily!C69+Daily!F69+Daily!I69+Daily!O69+Daily!L69+Daily!R69+Daily!X69+Daily!U69)</f>
        <v>268</v>
      </c>
      <c r="AI69" s="1">
        <f>IF(_xlfn.IFNA($A69,"")="","",Daily!D69+Daily!G69+Daily!J69+Daily!P69+Daily!M69+Daily!S69+Daily!Y69+Daily!V69+Daily!AA69)</f>
        <v>68</v>
      </c>
      <c r="AJ69" s="1">
        <f>IF(_xlfn.IFNA($A69,"")="","",Daily!E69+Daily!H69+Daily!K69+Daily!Q69+Daily!N69+Daily!T69+Daily!Z69+Daily!W69)</f>
        <v>2</v>
      </c>
      <c r="AK69" s="1">
        <f t="shared" si="149"/>
        <v>4252</v>
      </c>
      <c r="AL69" s="1">
        <f t="shared" si="150"/>
        <v>317</v>
      </c>
      <c r="AM69" s="1">
        <f t="shared" si="151"/>
        <v>19</v>
      </c>
      <c r="AN69" s="7">
        <f t="shared" si="152"/>
        <v>0.77906976744186052</v>
      </c>
      <c r="AO69" s="1">
        <f t="shared" si="153"/>
        <v>3916</v>
      </c>
      <c r="AP69" s="1">
        <f t="shared" si="154"/>
        <v>2334</v>
      </c>
      <c r="AQ69" s="1">
        <f t="shared" si="155"/>
        <v>313</v>
      </c>
      <c r="AR69" s="1">
        <f t="shared" si="156"/>
        <v>11</v>
      </c>
      <c r="AS69" s="1">
        <f t="shared" si="157"/>
        <v>2010</v>
      </c>
      <c r="AT69" s="10">
        <f t="shared" si="158"/>
        <v>5.6547619047619048E-2</v>
      </c>
      <c r="AU69" s="10">
        <f t="shared" si="159"/>
        <v>0.94345238095238093</v>
      </c>
      <c r="AV69" s="10">
        <f t="shared" si="160"/>
        <v>1.8344308560677328E-2</v>
      </c>
      <c r="AW69" s="10">
        <f t="shared" si="161"/>
        <v>0.45108184383819377</v>
      </c>
      <c r="AX69" s="10">
        <f t="shared" si="162"/>
        <v>3.9981185324553152E-3</v>
      </c>
      <c r="AY69" s="10">
        <f t="shared" si="163"/>
        <v>0.16204139228598308</v>
      </c>
      <c r="AZ69" s="10">
        <f t="shared" si="164"/>
        <v>7.173095014111007E-2</v>
      </c>
      <c r="BA69" s="10">
        <f t="shared" si="165"/>
        <v>1.6227657572906867E-2</v>
      </c>
      <c r="BB69" s="10">
        <f t="shared" si="166"/>
        <v>0.19308560677328315</v>
      </c>
      <c r="BC69" s="10">
        <f t="shared" si="167"/>
        <v>8.3490122295390407E-2</v>
      </c>
      <c r="BD69" s="8">
        <f t="shared" ca="1" si="168"/>
        <v>367.14285714285717</v>
      </c>
      <c r="BE69" s="9">
        <f t="shared" ca="1" si="169"/>
        <v>2570</v>
      </c>
      <c r="BF69" s="10">
        <f t="shared" si="170"/>
        <v>6.7269076305220887E-2</v>
      </c>
      <c r="BG69" s="10">
        <f t="shared" si="171"/>
        <v>-0.22093023255813954</v>
      </c>
      <c r="BH69" s="1" t="e">
        <f t="shared" si="172"/>
        <v>#N/A</v>
      </c>
      <c r="BI69" s="1">
        <f t="shared" si="173"/>
        <v>6</v>
      </c>
      <c r="BJ69" s="8">
        <f>IF(_xlfn.IFNA($A69,"")="","",AK69/(Configuration!$B$1/1000000))</f>
        <v>167.63719085486295</v>
      </c>
      <c r="BK69" s="1">
        <f>IF(OR(_xlfn.IFNA($A69,"")="", ROW()&lt;=ROW($A$3),MAX(International!$C$3:$C$2000)&lt;$AK69),"",$A69-_xlfn.XLOOKUP($AK69,International!$C$3:$C$2000,International!$A$3:$A$2000,NA(),1,1))</f>
        <v>6</v>
      </c>
      <c r="BL69" s="1">
        <f>IF(OR(_xlfn.IFNA($A69,"")="", ROW()&lt;=ROW($A$3),MAX(International!$D$3:$D$2000)&lt;$BJ69),"",$A69-_xlfn.XLOOKUP($BJ69,International!$D$3:$D$2000,International!$A$3:$A$2000,NA(),1,1))</f>
        <v>10</v>
      </c>
      <c r="BM69" s="1">
        <f>IF(OR(_xlfn.IFNA($A69,"")="", ROW()&lt;=ROW($A$3),MAX(International!$G$3:$G$2000)&lt;$AK69),"",$A69-_xlfn.XLOOKUP($AK69,International!$G$3:$G$2000,International!$A$3:$A$2000,NA(),1,1))</f>
        <v>-6</v>
      </c>
      <c r="BN69" s="1">
        <f>IF(OR(_xlfn.IFNA($A69,"")="", ROW()&lt;=ROW($A$3),MAX(International!$H$3:$H$2000)&lt;$BJ69),"",$A69-_xlfn.XLOOKUP($BJ69,International!$H$3:$H$2000,International!$A$3:$A$2000,NA(),1,1))</f>
        <v>13</v>
      </c>
      <c r="BO69" s="1">
        <f>IF(OR(_xlfn.IFNA($A69,"")="", ROW()&lt;=ROW($A$3),MAX(International!$K$3:$K$2000)&lt;$AK69),"",$A69-_xlfn.XLOOKUP($AK69,International!$K$3:$K$2000,International!$A$3:$A$2000,NA(),1,1))</f>
        <v>16</v>
      </c>
      <c r="BP69" s="1">
        <f>IF(OR(_xlfn.IFNA($A69,"")="", ROW()&lt;=ROW($A$3),MAX(International!$L$3:$L$2000)&lt;$BJ69),"",$A69-_xlfn.XLOOKUP($BJ69,International!$L$3:$L$2000,International!$A$3:$A$2000,NA(),1,1))</f>
        <v>10</v>
      </c>
      <c r="BQ69" s="1">
        <f>IF(OR(_xlfn.IFNA($A69,"")="", ROW()&lt;=ROW($A$3),MAX(International!$O$3:$O$2000)&lt;$AK69),"",$A69-_xlfn.XLOOKUP($AK69,International!$O$3:$O$2000,International!$A$3:$A$2000,NA(),1,1))</f>
        <v>24</v>
      </c>
      <c r="BR69" s="1">
        <f>IF(OR(_xlfn.IFNA($A69,"")="", ROW()&lt;=ROW($A$3),MAX(International!$P$3:$P$2000)&lt;$BJ69),"",$A69-_xlfn.XLOOKUP($BJ69,International!$P$3:$P$2000,International!$A$3:$A$2000,NA(),1,1))</f>
        <v>20</v>
      </c>
      <c r="BS69" s="1">
        <f>IF(OR(_xlfn.IFNA($A69,"")="", ROW()&lt;=ROW($A$3),MAX(International!$S$3:$S$2000)&lt;$AK69),"",$A69-_xlfn.XLOOKUP($AK69,International!$S$3:$S$2000,International!$A$3:$A$2000,NA(),1,1))</f>
        <v>28</v>
      </c>
      <c r="BT69" s="1">
        <f>IF(OR(_xlfn.IFNA($A69,"")="", ROW()&lt;=ROW($A$3),MAX(International!$T$3:$T$2000)&lt;$BJ69),"",$A69-_xlfn.XLOOKUP($BJ69,International!$T$3:$T$2000,International!$A$3:$A$2000,NA(),1,1))</f>
        <v>9</v>
      </c>
      <c r="BU69" s="1">
        <f>IF(OR(_xlfn.IFNA($A69,"")="", ROW()&lt;=ROW($A$3),MAX(International!$W$3:$W$2000)&lt;$AK69),"",$A69-_xlfn.XLOOKUP($AK69,International!$W$3:$W$2000,International!$A$3:$A$2000,NA(),1,1))</f>
        <v>-17</v>
      </c>
      <c r="BV69" s="1">
        <f>IF(OR(_xlfn.IFNA($A69,"")="", ROW()&lt;=ROW($A$3),MAX(International!$X$3:$X$2000)&lt;$BJ69),"",$A69-_xlfn.XLOOKUP($BJ69,International!$X$3:$X$2000,International!$A$3:$A$2000,NA(),1,1))</f>
        <v>-2</v>
      </c>
      <c r="BW69" s="1">
        <f>IF(OR(_xlfn.IFNA($A69,"")="", ROW()&lt;=ROW($A$3),MAX(International!$AA$3:$AA$2000)&lt;$AK69),"",$A69-_xlfn.XLOOKUP($AK69,International!$AA$3:$AA$2000,International!$A$3:$A$2000,NA(),1,1))</f>
        <v>9</v>
      </c>
      <c r="BX69" s="1">
        <f>IF(OR(_xlfn.IFNA($A69,"")="", ROW()&lt;=ROW($A$3),MAX(International!$AB$3:$AB$2000)&lt;$BJ69),"",$A69-_xlfn.XLOOKUP($BJ69,International!$AB$3:$AB$2000,International!$A$3:$A$2000,NA(),1,1))</f>
        <v>4</v>
      </c>
      <c r="BY69" s="1">
        <f>IF(OR(_xlfn.IFNA($A69,"")="", ROW()&lt;=ROW($A$3),MAX(International!$AE$3:$AE$2000)&lt;$AK69),"",$A69-_xlfn.XLOOKUP($AK69,International!$AE$3:$AE$2000,International!$A$3:$A$2000,NA(),1,1))</f>
        <v>14</v>
      </c>
      <c r="BZ69" s="1">
        <f>IF(OR(_xlfn.IFNA($A69,"")="", ROW()&lt;=ROW($A$3),MAX(International!$AF$3:$AF$2000)&lt;$BJ69),"",$A69-_xlfn.XLOOKUP($BJ69,International!$AF$3:$AF$2000,International!$A$3:$A$2000,NA(),1,1))</f>
        <v>5</v>
      </c>
      <c r="CA69" s="1">
        <f t="shared" si="174"/>
        <v>20</v>
      </c>
      <c r="CB69" s="1" t="e">
        <f t="shared" si="121"/>
        <v>#N/A</v>
      </c>
      <c r="CC69" s="1">
        <f t="shared" si="122"/>
        <v>102400</v>
      </c>
      <c r="CD69" s="1">
        <f t="shared" si="123"/>
        <v>10158</v>
      </c>
      <c r="CE69" s="1">
        <f t="shared" si="124"/>
        <v>3200</v>
      </c>
      <c r="CF69" s="1">
        <f t="shared" si="125"/>
        <v>1600</v>
      </c>
      <c r="CG69" s="1">
        <f t="shared" si="126"/>
        <v>1006</v>
      </c>
      <c r="CH69" s="1">
        <f t="shared" si="127"/>
        <v>724</v>
      </c>
      <c r="CI69" s="1">
        <f t="shared" si="128"/>
        <v>294</v>
      </c>
      <c r="CJ69" s="1">
        <f t="shared" si="129"/>
        <v>1896</v>
      </c>
      <c r="CK69" s="1">
        <f t="shared" si="175"/>
        <v>4252</v>
      </c>
      <c r="CL69" s="1">
        <f t="shared" si="130"/>
        <v>3.6968100485794291</v>
      </c>
      <c r="CM69" s="1">
        <f>IF(OR(ISNA($A69),$AK69&lt;100),NA(),IF($CA69=0,0,FLOOR((CK69-_xlfn.XLOOKUP(_xlfn.AGGREGATE(5,6,$CA$3:$CA2020),$CA$3:$CA$2000,CK$3:CK$2000,1,1))/_xlfn.XLOOKUP($CA69,$CA$3:$CA$2000,$CA$3:$CA$2000,1,1), 1)))</f>
        <v>206</v>
      </c>
      <c r="CN69" s="1">
        <f t="shared" si="176"/>
        <v>10.646911737817028</v>
      </c>
      <c r="CO69" s="1" cm="1">
        <f t="array" ref="CO69">IFERROR(IF(OR(ISNA($A69),$AK69&lt;100,INDEX(International!C$3:C$2000,_xlfn.XMATCH(100,International!C$3:C$2000,1,1)+$CA69)=""),NA(),INDEX(International!C$3:C$2000,_xlfn.XMATCH(100,International!C$3:C$2000,1,1)+$CA69)), NA())</f>
        <v>6235</v>
      </c>
      <c r="CP69" s="1">
        <f t="shared" si="131"/>
        <v>3.3544002781236459</v>
      </c>
      <c r="CQ69" s="1">
        <f>IF(OR(ISNA($A69),$AK69&lt;100),NA(),IF($CA69=0,0,FLOOR((CO69-_xlfn.XLOOKUP(_xlfn.AGGREGATE(5,6,$CA$3:$CA2020),$CA$3:$CA$2000,CO$3:CO$2000,1,1))/_xlfn.XLOOKUP($CA69,$CA$3:$CA$2000,$CA$3:$CA$2000,1,1), 1)))</f>
        <v>306</v>
      </c>
      <c r="CR69" s="1">
        <f t="shared" si="177"/>
        <v>1.8298549705094027</v>
      </c>
      <c r="CS69" s="1" cm="1">
        <f t="array" ref="CS69">IFERROR(IF(OR(ISNA($A69),$AK69&lt;100,INDEX(International!G$3:G$2000,_xlfn.XMATCH(100,International!G$3:G$2000,1,1)+$CA69)=""),NA(),INDEX(International!G$3:G$2000,_xlfn.XMATCH(100,International!G$3:G$2000,1,1)+$CA69)), NA())</f>
        <v>2577</v>
      </c>
      <c r="CT69" s="1">
        <f t="shared" si="132"/>
        <v>4.2665568674879468</v>
      </c>
      <c r="CU69" s="1">
        <f>IF(OR(ISNA($A69),$AK69&lt;100),NA(),IF($CA69=0,0,FLOOR((CS69-_xlfn.XLOOKUP(_xlfn.AGGREGATE(5,6,$CA$3:$CA2020),$CA$3:$CA$2000,CS$3:CS$2000,1,1))/_xlfn.XLOOKUP($CA69,$CA$3:$CA$2000,$CA$3:$CA$2000,1,1), 1)))</f>
        <v>115</v>
      </c>
      <c r="CV69" s="1">
        <f t="shared" si="178"/>
        <v>4.3949593127867779</v>
      </c>
      <c r="CW69" s="1" cm="1">
        <f t="array" ref="CW69">IFERROR(IF(OR(ISNA($A69),$AK69&lt;100,INDEX(International!K$3:K$2000,_xlfn.XMATCH(100,International!K$3:K$2000,1,1)+$CA69)=""),NA(),INDEX(International!K$3:K$2000,_xlfn.XMATCH(100,International!K$3:K$2000,1,1)+$CA69)), NA())</f>
        <v>12612</v>
      </c>
      <c r="CX69" s="1">
        <f t="shared" si="133"/>
        <v>2.8658824619597878</v>
      </c>
      <c r="CY69" s="1">
        <f>IF(OR(ISNA($A69),$AK69&lt;100),NA(),IF($CA69=0,0,FLOOR((CW69-_xlfn.XLOOKUP(_xlfn.AGGREGATE(5,6,$CA$3:$CA2020),$CA$3:$CA$2000,CW$3:CW$2000,1,1))/_xlfn.XLOOKUP($CA69,$CA$3:$CA$2000,$CA$3:$CA$2000,1,1), 1)))</f>
        <v>625</v>
      </c>
      <c r="CZ69" s="1">
        <f t="shared" si="179"/>
        <v>2.0836645217074254</v>
      </c>
      <c r="DA69" s="1" cm="1">
        <f t="array" ref="DA69">IFERROR(IF(OR(ISNA($A69),$AK69&lt;100,INDEX(International!O$3:O$2000,_xlfn.XMATCH(100,International!O$3:O$2000,1,1)+$CA69)=""),NA(),INDEX(International!O$3:O$2000,_xlfn.XMATCH(100,International!O$3:O$2000,1,1)+$CA69)), NA())</f>
        <v>21157</v>
      </c>
      <c r="DB69" s="1">
        <f t="shared" si="134"/>
        <v>2.5889996923095473</v>
      </c>
      <c r="DC69" s="1">
        <f>IF(OR(ISNA($A69),$AK69&lt;100),NA(),IF($CA69=0,0,FLOOR((DA69-_xlfn.XLOOKUP(_xlfn.AGGREGATE(5,6,$CA$3:$CA2020),$CA$3:$CA$2000,DA$3:DA$2000,1,1))/_xlfn.XLOOKUP($CA69,$CA$3:$CA$2000,$CA$3:$CA$2000,1,1), 1)))</f>
        <v>1050</v>
      </c>
      <c r="DD69" s="1">
        <f t="shared" si="180"/>
        <v>3.8365664277897631</v>
      </c>
      <c r="DE69" s="1" cm="1">
        <f t="array" ref="DE69">IFERROR(IF(OR(ISNA($A69),$AK69&lt;100,INDEX(International!S$3:S$2000,_xlfn.XMATCH(100,International!S$3:S$2000,1,1)+$CA69)=""),NA(),INDEX(International!S$3:S$2000,_xlfn.XMATCH(100,International!S$3:S$2000,1,1)+$CA69)), NA())</f>
        <v>7755</v>
      </c>
      <c r="DF69" s="1">
        <f t="shared" si="135"/>
        <v>3.186207607646558</v>
      </c>
      <c r="DG69" s="1">
        <f>IF(OR(ISNA($A69),$AK69&lt;100),NA(),IF($CA69=0,0,FLOOR((DE69-_xlfn.XLOOKUP(_xlfn.AGGREGATE(5,6,$CA$3:$CA2020),$CA$3:$CA$2000,DE$3:DE$2000,1,1))/_xlfn.XLOOKUP($CA69,$CA$3:$CA$2000,$CA$3:$CA$2000,1,1), 1)))</f>
        <v>382</v>
      </c>
      <c r="DH69" s="1">
        <f t="shared" si="181"/>
        <v>19.056944221960801</v>
      </c>
      <c r="DI69" s="1" cm="1">
        <f t="array" ref="DI69">IFERROR(IF(OR(ISNA($A69),$AK69&lt;100,INDEX(International!W$3:W$2000,_xlfn.XMATCH(100,International!W$3:W$2000,1,1)+$CA69)=""),NA(),INDEX(International!W$3:W$2000,_xlfn.XMATCH(100,International!W$3:W$2000,1,1)+$CA69)), NA())</f>
        <v>385</v>
      </c>
      <c r="DJ69" s="1">
        <f t="shared" si="136"/>
        <v>10.283524769174475</v>
      </c>
      <c r="DK69" s="1">
        <f>IF(OR(ISNA($A69),$AK69&lt;100),NA(),IF($CA69=0,0,FLOOR((DI69-_xlfn.XLOOKUP(_xlfn.AGGREGATE(5,6,$CA$3:$CA2020),$CA$3:$CA$2000,DI$3:DI$2000,1,1))/_xlfn.XLOOKUP($CA69,$CA$3:$CA$2000,$CA$3:$CA$2000,1,1), 1)))</f>
        <v>14</v>
      </c>
      <c r="DL69" s="1">
        <f t="shared" si="182"/>
        <v>3.3478878444213609</v>
      </c>
      <c r="DM69" s="1" cm="1">
        <f t="array" ref="DM69">IFERROR(IF(OR(ISNA($A69),$AK69&lt;100,INDEX(International!AA$3:AA$2000,_xlfn.XMATCH(100,International!AA$3:AA$2000,1,1)+$CA69)=""),NA(),INDEX(International!AA$3:AA$2000,_xlfn.XMATCH(100,International!AA$3:AA$2000,1,1)+$CA69)), NA())</f>
        <v>9529</v>
      </c>
      <c r="DN69" s="1">
        <f t="shared" si="137"/>
        <v>3.042170761304853</v>
      </c>
      <c r="DO69" s="1">
        <f>IF(OR(ISNA($A69),$AK69&lt;100),NA(),IF($CA69=0,0,FLOOR((DM69-_xlfn.XLOOKUP(_xlfn.AGGREGATE(5,6,$CA$3:$CA2020),$CA$3:$CA$2000,DM$3:DM$2000,1,1))/_xlfn.XLOOKUP($CA69,$CA$3:$CA$2000,$CA$3:$CA$2000,1,1), 1)))</f>
        <v>470</v>
      </c>
      <c r="DP69" s="1">
        <f t="shared" si="183"/>
        <v>1.9268918688304872</v>
      </c>
      <c r="DQ69" s="1" cm="1">
        <f t="array" ref="DQ69">IFERROR(IF(OR(ISNA($A69),$AK69&lt;100,INDEX(International!AE$3:AE$2000,_xlfn.XMATCH(100,International!AE$3:AE$2000,1,1)+$CA69)=""),NA(),INDEX(International!AE$3:AE$2000,_xlfn.XMATCH(100,International!AE$3:AE$2000,1,1)+$CA69)), NA())</f>
        <v>43862</v>
      </c>
      <c r="DR69" s="1">
        <f t="shared" si="138"/>
        <v>2.2787276321419969</v>
      </c>
      <c r="DS69" s="1">
        <f>IF(OR(ISNA($A69),$AK69&lt;100),NA(),IF($CA69=0,0,FLOOR((DQ69-_xlfn.XLOOKUP(_xlfn.AGGREGATE(5,6,$CA$3:$CA2020),$CA$3:$CA$2000,DQ$3:DQ$2000,1,1))/_xlfn.XLOOKUP($CA69,$CA$3:$CA$2000,$CA$3:$CA$2000,1,1), 1)))</f>
        <v>2187</v>
      </c>
      <c r="DT69" s="1">
        <f t="shared" si="184"/>
        <v>1.2872865996559506</v>
      </c>
      <c r="DU69" s="1">
        <f t="shared" si="139"/>
        <v>66</v>
      </c>
      <c r="DV69" s="1" t="e" cm="1">
        <f t="array" ref="DV69">IFERROR(IF(ISNA($A69),NA(),INDEX(B$3:B$2000,_xlfn.XMATCH(Configuration!$B$12,B$3:B$2000,1,1)+ROW()-ROW($A$3))-0), NA())</f>
        <v>#N/A</v>
      </c>
      <c r="DW69" s="1" cm="1">
        <f t="array" ref="DW69">IFERROR(IF(ISNA($A69),NA(),INDEX(F$3:F$2000,_xlfn.XMATCH(Configuration!$B$12,F$3:F$2000,1,1)+ROW()-ROW($A$3))-0), NA())</f>
        <v>3078</v>
      </c>
      <c r="DX69" s="1" t="e" cm="1">
        <f t="array" ref="DX69">IFERROR(IF(ISNA($A69),NA(),INDEX(J$3:J$2000,_xlfn.XMATCH(Configuration!$B$12,J$3:J$2000,1,1)+ROW()-ROW($A$3))-0), NA())</f>
        <v>#N/A</v>
      </c>
      <c r="DY69" s="1" cm="1">
        <f t="array" ref="DY69">IFERROR(IF(ISNA($A69),NA(),INDEX(N$3:N$2000,_xlfn.XMATCH(Configuration!$B$12,N$3:N$2000,1,1)+ROW()-ROW($A$3))-0), NA())</f>
        <v>1061</v>
      </c>
      <c r="DZ69" s="1" cm="1">
        <f t="array" ref="DZ69">IFERROR(IF(ISNA($A69),NA(),INDEX(R$3:R$2000,_xlfn.XMATCH(Configuration!$B$12,R$3:R$2000,1,1)+ROW()-ROW($A$3))-0), NA())</f>
        <v>440</v>
      </c>
      <c r="EA69" s="1" t="e" cm="1">
        <f t="array" ref="EA69">IFERROR(IF(ISNA($A69),NA(),INDEX(V$3:V$2000,_xlfn.XMATCH(Configuration!$B$12,V$3:V$2000,1,1)+ROW()-ROW($A$3))-0), NA())</f>
        <v>#N/A</v>
      </c>
      <c r="EB69" s="1" cm="1">
        <f t="array" ref="EB69">IFERROR(IF(ISNA($A69),NA(),INDEX(Z$3:Z$2000,_xlfn.XMATCH(Configuration!$B$12,Z$3:Z$2000,1,1)+ROW()-ROW($A$3))-0), NA())</f>
        <v>1602</v>
      </c>
      <c r="EC69" s="1" cm="1">
        <f t="array" ref="EC69">IFERROR(IF(ISNA($A69),NA(),INDEX(AD$3:AD$2000,_xlfn.XMATCH(Configuration!$B$12,AD$3:AD$2000,1,1)+ROW()-ROW($A$3))-0), NA())</f>
        <v>570</v>
      </c>
      <c r="ED69" s="1">
        <f t="shared" si="140"/>
        <v>66</v>
      </c>
      <c r="EE69" s="1" t="e">
        <f t="shared" ca="1" si="185"/>
        <v>#N/A</v>
      </c>
      <c r="EF69" s="1" t="e">
        <f t="shared" ca="1" si="186"/>
        <v>#N/A</v>
      </c>
      <c r="EG69" s="1" t="e">
        <f t="shared" ca="1" si="187"/>
        <v>#N/A</v>
      </c>
      <c r="EH69" s="1" t="e">
        <f t="shared" ca="1" si="188"/>
        <v>#N/A</v>
      </c>
      <c r="EI69" s="1">
        <f t="shared" ca="1" si="189"/>
        <v>941012</v>
      </c>
      <c r="EJ69" s="1">
        <f t="shared" ca="1" si="190"/>
        <v>204800</v>
      </c>
      <c r="EK69" s="1">
        <f t="shared" ca="1" si="191"/>
        <v>68910</v>
      </c>
      <c r="EL69" s="1" cm="1">
        <f t="array" aca="1" ref="EL69" ca="1">IFERROR(IF(ISNA($ED69),NA(),IF(FLOOR((2^(($ED69+LOOKUP(2, 1/(ISNA(EP$3:EP$2000)+ISBLANK(EP$3:EP$300)-1),EP$3:EP$2000)*LOG(100)/LOG(2))/LOOKUP(2, 1/(ISNA(EP$3:EP$2000)+ISBLANK(EP$3:EP$300)-1),EP$3:EP$2000))),2)&gt;_xlfn.AGGREGATE(4,6,$EN$3:$GC$2000)+2000,NA(),FLOOR((2^(($ED69+LOOKUP(2, 1/(ISNA(EP$3:EP$2000)+ISBLANK(EP$3:EP$300)-1),EP$3:EP$2000)*LOG(100)/LOG(2))/LOOKUP(2, 1/(ISNA(EP$3:EP$2000)+ISBLANK(EP$3:EP$300)-1),EP$3:EP$2000))),2))),NA())</f>
        <v>3542</v>
      </c>
      <c r="EM69" s="1" cm="1">
        <f t="array" ref="EM69">IF(ISNA($ED69),NA(),FLOOR(EN$3+(LOOKUP(2, 1/(ISNA(EN$3:EN$2000)+ISBLANK(EN$3:EN$300)-1),EN$3:EN$2000)-EN$3)/LOOKUP(2, 1/(ISNA(EN$3:EN$2000)+ISBLANK(EN$3:EN$300)-1),ED$3:ED$2000)*ED69, 1))</f>
        <v>5997</v>
      </c>
      <c r="EN69" s="1" cm="1">
        <f t="array" ref="EN69">IFERROR(IF(ISNA($A69),NA(),INDEX(AK$3:AK$2000,_xlfn.XMATCH(100,AK$3:AK$2000,1,1)+ROW()-ROW($A$3))-0), NA())</f>
        <v>7023</v>
      </c>
      <c r="EO69" s="1" cm="1">
        <f t="array" aca="1" ref="EO69" ca="1">IFERROR(IF(ISNA($A69),NA(),INDEX(BD$3:BD$2000,_xlfn.XMATCH(100,AK$3:AK$2000,1,1)+ROW()-ROW($A$3))-0), NA())</f>
        <v>15.857142857142858</v>
      </c>
      <c r="EP69" s="1">
        <f t="shared" si="192"/>
        <v>10.759672791270413</v>
      </c>
      <c r="EQ69" s="1">
        <f t="shared" si="193"/>
        <v>104</v>
      </c>
      <c r="ER69" s="1">
        <f t="shared" si="194"/>
        <v>161.91893410853217</v>
      </c>
      <c r="ES69" s="1" cm="1">
        <f t="array" ref="ES69">IFERROR(IF(OR(ISNA($A69),INDEX(International!C$3:C$2000,_xlfn.XMATCH(100,International!C$3:C$2000,1,1)+ROW()-ROW($A$3))=""),NA(),INDEX(International!C$3:C$2000,_xlfn.XMATCH(100,International!C$3:C$2000,1,1)+ROW()-ROW($A$3))), NA())</f>
        <v>53449</v>
      </c>
      <c r="ET69" s="1" cm="1">
        <f t="array" aca="1" ref="ET69" ca="1">IFERROR(IF(ISNA($A69),NA(),INDEX(International!E$3:E$2000,_xlfn.XMATCH(100,International!C$3:C$2000,1,1)+ROW()-ROW($A$3))-0), NA())</f>
        <v>454.57142857142856</v>
      </c>
      <c r="EU69" s="1">
        <f t="shared" si="195"/>
        <v>7.2831450625746328</v>
      </c>
      <c r="EV69" s="1">
        <f t="shared" si="196"/>
        <v>808</v>
      </c>
      <c r="EW69" s="1">
        <f t="shared" si="197"/>
        <v>100.32700465748083</v>
      </c>
      <c r="EX69" s="1" cm="1">
        <f t="array" ref="EX69">IFERROR(IF(OR(ISNA($A69),INDEX(International!G$3:G$2000,_xlfn.XMATCH(100,International!G$3:G$2000,1,1)+ROW()-ROW($A$3))=""),NA(),INDEX(International!G$3:G$2000,_xlfn.XMATCH(100,International!G$3:G$2000,1,1)+ROW()-ROW($A$3))-0), NA())</f>
        <v>10791</v>
      </c>
      <c r="EY69" s="1" cm="1">
        <f t="array" aca="1" ref="EY69" ca="1">IFERROR(IF(ISNA($A69),NA(),INDEX(International!I$3:I$2000,_xlfn.XMATCH(100,International!G$3:G$2000,1,1)+ROW()-ROW($A$3))-0), NA())</f>
        <v>81.857142857142861</v>
      </c>
      <c r="EZ69" s="1">
        <f t="shared" si="198"/>
        <v>9.7724431023136358</v>
      </c>
      <c r="FA69" s="1">
        <f t="shared" si="199"/>
        <v>159</v>
      </c>
      <c r="FB69" s="1">
        <f t="shared" si="200"/>
        <v>95.547253853734105</v>
      </c>
      <c r="FC69" s="1" cm="1">
        <f t="array" ref="FC69">IFERROR(IF(OR(ISNA($A69),INDEX(International!K$3:K$2000,_xlfn.XMATCH(100,International!K$3:K$2000,1,1)+ROW()-ROW($A$3))=""),NA(),INDEX(International!K$3:K$2000,_xlfn.XMATCH(100,International!K$3:K$2000,1,1)+ROW()-ROW($A$3))), NA())</f>
        <v>168935</v>
      </c>
      <c r="FD69" s="1" cm="1">
        <f t="array" aca="1" ref="FD69" ca="1">IFERROR(IF(ISNA($A69),NA(),INDEX(International!M$3:M$2000,_xlfn.XMATCH(100,International!K$3:K$2000,1,1)+ROW()-ROW($A$3))-0), NA())</f>
        <v>190</v>
      </c>
      <c r="FE69" s="1">
        <f t="shared" si="201"/>
        <v>6.1554230086597244</v>
      </c>
      <c r="FF69" s="1">
        <f t="shared" si="202"/>
        <v>2558</v>
      </c>
      <c r="FG69" s="1">
        <f t="shared" si="203"/>
        <v>111.28015808364506</v>
      </c>
      <c r="FH69" s="1" cm="1">
        <f t="array" ref="FH69">IFERROR(IF(OR(ISNA($A69),INDEX(International!O$3:O$2000,_xlfn.XMATCH(100,International!O$3:O$2000,1,1)+ROW()-ROW($A$3))=""),NA(),INDEX(International!O$3:O$2000,_xlfn.XMATCH(100,International!O$3:O$2000,1,1)+ROW()-ROW($A$3))-0), NA())</f>
        <v>203591</v>
      </c>
      <c r="FI69" s="1" cm="1">
        <f t="array" aca="1" ref="FI69" ca="1">IFERROR(IF(ISNA($A69),NA(),INDEX(International!Q$3:Q$2000,_xlfn.XMATCH(100,International!O$3:O$2000,1,1)+ROW()-ROW($A$3))-0), NA())</f>
        <v>2323.4285714285716</v>
      </c>
      <c r="FJ69" s="1">
        <f t="shared" si="204"/>
        <v>6.0046628547194816</v>
      </c>
      <c r="FK69" s="1">
        <f t="shared" si="205"/>
        <v>3082</v>
      </c>
      <c r="FL69" s="1">
        <f t="shared" si="206"/>
        <v>67.303132404695447</v>
      </c>
      <c r="FM69" s="1" cm="1">
        <f t="array" ref="FM69">IFERROR(IF(OR(ISNA($A69),INDEX(International!S$3:S$2000,_xlfn.XMATCH(100,International!S$3:S$2000,1,1)+ROW()-ROW($A$3))=""),NA(),INDEX(International!S$3:S$2000,_xlfn.XMATCH(100,International!S$3:S$2000,1,1)+ROW()-ROW($A$3))-0), NA())</f>
        <v>10738</v>
      </c>
      <c r="FN69" s="1" cm="1">
        <f t="array" aca="1" ref="FN69" ca="1">IFERROR(IF(ISNA($A69),NA(),INDEX(International!U$3:U$2000,_xlfn.XMATCH(100,International!S$3:S$2000,1,1)+ROW()-ROW($A$3))-0), NA())</f>
        <v>11</v>
      </c>
      <c r="FO69" s="1">
        <f t="shared" si="207"/>
        <v>9.7827321884565297</v>
      </c>
      <c r="FP69" s="1">
        <f t="shared" si="208"/>
        <v>161</v>
      </c>
      <c r="FQ69" s="1">
        <f t="shared" si="209"/>
        <v>743.9548150775878</v>
      </c>
      <c r="FR69" s="1" cm="1">
        <f t="array" ref="FR69">IFERROR(IF(OR(ISNA($A69),INDEX(International!W$3:W$2000,_xlfn.XMATCH(100,International!W$3:W$2000,1,1)+ROW()-ROW($A$3))=""),NA(),INDEX(International!W$3:W$2000,_xlfn.XMATCH(100,International!W$3:W$2000,1,1)+ROW()-ROW($A$3))-0), NA())</f>
        <v>19410</v>
      </c>
      <c r="FS69" s="1" cm="1">
        <f t="array" aca="1" ref="FS69" ca="1">IFERROR(IF(ISNA($A69),NA(),INDEX(International!Y$3:Y$2000,_xlfn.XMATCH(100,International!W$3:W$2000,1,1)+ROW()-ROW($A$3))-0), NA())</f>
        <v>637</v>
      </c>
      <c r="FT69" s="1">
        <f t="shared" si="210"/>
        <v>8.6834606548437954</v>
      </c>
      <c r="FU69" s="1">
        <f t="shared" si="211"/>
        <v>292</v>
      </c>
      <c r="FV69" s="1">
        <f t="shared" si="212"/>
        <v>20.939468130959433</v>
      </c>
      <c r="FW69" s="1" cm="1">
        <f t="array" ref="FW69">IFERROR(IF(OR(ISNA($A69),INDEX(International!AA$3:AA$2000,_xlfn.XMATCH(100,International!AA$3:AA$2000,1,1)+ROW()-ROW($A$3))=""),NA(),INDEX(International!AA$3:AA$2000,_xlfn.XMATCH(100,International!AA$3:AA$2000,1,1)+ROW()-ROW($A$3))-0), NA())</f>
        <v>219183</v>
      </c>
      <c r="FX69" s="1" cm="1">
        <f t="array" aca="1" ref="FX69" ca="1">IFERROR(IF(ISNA($A69),NA(),INDEX(International!AC$3:AC$2000,_xlfn.XMATCH(100,International!AA$3:AA$2000,1,1)+ROW()-ROW($A$3))-0), NA())</f>
        <v>4654.8571428571431</v>
      </c>
      <c r="FY69" s="1">
        <f t="shared" si="213"/>
        <v>5.9470602478159948</v>
      </c>
      <c r="FZ69" s="1">
        <f t="shared" si="214"/>
        <v>3319</v>
      </c>
      <c r="GA69" s="1">
        <f t="shared" si="215"/>
        <v>38.379397857128041</v>
      </c>
      <c r="GB69" s="1" cm="1">
        <f t="array" ref="GB69">IFERROR(IF(OR(ISNA($A69),INDEX(International!AE$3:AE$2000,_xlfn.XMATCH(100,International!AE$3:AE$2000,1,1)+ROW()-ROW($A$3))=""),NA(),INDEX(International!AE$3:AE$2000,_xlfn.XMATCH(100,International!AE$3:AE$2000,1,1)+ROW()-ROW($A$3))-0), NA())</f>
        <v>1283929</v>
      </c>
      <c r="GC69" s="1" cm="1">
        <f t="array" aca="1" ref="GC69" ca="1">IFERROR(IF(ISNA($A69),NA(),INDEX(International!AG$3:AG$2000,_xlfn.XMATCH(100,International!AE$3:AE$2000,1,1)+ROW()-ROW($A$3))-0), NA())</f>
        <v>25781.142857142859</v>
      </c>
      <c r="GD69" s="1">
        <f t="shared" si="216"/>
        <v>4.8357749559950172</v>
      </c>
      <c r="GE69" s="1">
        <f t="shared" si="217"/>
        <v>19451</v>
      </c>
      <c r="GF69" s="1">
        <f t="shared" si="218"/>
        <v>32.728534257656698</v>
      </c>
    </row>
    <row r="70" spans="1:188" x14ac:dyDescent="0.2">
      <c r="A70" s="4">
        <f>IF(OR(Daily!$A70="",Daily!$B70="*"),NA(),Daily!A70)</f>
        <v>43921</v>
      </c>
      <c r="B70" s="1">
        <f>IF(_xlfn.IFNA($A70,"")="","",Daily!C70+IF(ROW()&gt;ROW($A$3),B69,0))</f>
        <v>80</v>
      </c>
      <c r="C70" s="1">
        <f>IF(_xlfn.IFNA($A70,"")="","",Daily!D70+IF(ROW()&gt;ROW($A$3),C69,0))</f>
        <v>3</v>
      </c>
      <c r="D70" s="1">
        <f>IF(_xlfn.IFNA($A70,"")="","",Daily!E70+IF(ROW()&gt;ROW($A$3),D69,0))</f>
        <v>1</v>
      </c>
      <c r="E70" s="1">
        <f t="shared" si="141"/>
        <v>76</v>
      </c>
      <c r="F70" s="1">
        <f>IF(_xlfn.IFNA($A70,"")="","",Daily!F70+IF(ROW()&gt;ROW($A$3),F69,0))</f>
        <v>2032</v>
      </c>
      <c r="G70" s="1">
        <f>IF(_xlfn.IFNA($A70,"")="","",Daily!G70+IF(ROW()&gt;ROW($A$3),G69,0))</f>
        <v>4</v>
      </c>
      <c r="H70" s="1">
        <f>IF(_xlfn.IFNA($A70,"")="","",Daily!H70+IF(ROW()&gt;ROW($A$3),H69,0))</f>
        <v>8</v>
      </c>
      <c r="I70" s="1">
        <f t="shared" si="142"/>
        <v>2020</v>
      </c>
      <c r="J70" s="1">
        <f>IF(_xlfn.IFNA($A70,"")="","",Daily!I70+IF(ROW()&gt;ROW($A$3),J69,0))</f>
        <v>19</v>
      </c>
      <c r="K70" s="1">
        <f>IF(_xlfn.IFNA($A70,"")="","",Daily!J70+IF(ROW()&gt;ROW($A$3),K69,0))</f>
        <v>0</v>
      </c>
      <c r="L70" s="1">
        <f>IF(_xlfn.IFNA($A70,"")="","",Daily!K70+IF(ROW()&gt;ROW($A$3),L69,0))</f>
        <v>0</v>
      </c>
      <c r="M70" s="1">
        <f t="shared" si="143"/>
        <v>19</v>
      </c>
      <c r="N70" s="1">
        <f>IF(_xlfn.IFNA($A70,"")="","",Daily!L70+IF(ROW()&gt;ROW($A$3),N69,0))</f>
        <v>743</v>
      </c>
      <c r="O70" s="1">
        <f>IF(_xlfn.IFNA($A70,"")="","",Daily!M70+IF(ROW()&gt;ROW($A$3),O69,0))</f>
        <v>8</v>
      </c>
      <c r="P70" s="1">
        <f>IF(_xlfn.IFNA($A70,"")="","",Daily!N70+IF(ROW()&gt;ROW($A$3),P69,0))</f>
        <v>3</v>
      </c>
      <c r="Q70" s="1">
        <f t="shared" si="144"/>
        <v>732</v>
      </c>
      <c r="R70" s="1">
        <f>IF(_xlfn.IFNA($A70,"")="","",Daily!O70+IF(ROW()&gt;ROW($A$3),R69,0))</f>
        <v>337</v>
      </c>
      <c r="S70" s="1">
        <f>IF(_xlfn.IFNA($A70,"")="","",Daily!P70+IF(ROW()&gt;ROW($A$3),S69,0))</f>
        <v>9</v>
      </c>
      <c r="T70" s="1">
        <f>IF(_xlfn.IFNA($A70,"")="","",Daily!Q70+IF(ROW()&gt;ROW($A$3),T69,0))</f>
        <v>0</v>
      </c>
      <c r="U70" s="1">
        <f t="shared" si="145"/>
        <v>328</v>
      </c>
      <c r="V70" s="1">
        <f>IF(_xlfn.IFNA($A70,"")="","",Daily!R70+IF(ROW()&gt;ROW($A$3),V69,0))</f>
        <v>69</v>
      </c>
      <c r="W70" s="1">
        <f>IF(_xlfn.IFNA($A70,"")="","",Daily!S70+IF(ROW()&gt;ROW($A$3),W69,0))</f>
        <v>5</v>
      </c>
      <c r="X70" s="1">
        <f>IF(_xlfn.IFNA($A70,"")="","",Daily!T70+IF(ROW()&gt;ROW($A$3),X69,0))</f>
        <v>2</v>
      </c>
      <c r="Y70" s="1">
        <f t="shared" si="146"/>
        <v>62</v>
      </c>
      <c r="Z70" s="1">
        <f>IF(_xlfn.IFNA($A70,"")="","",Daily!U70+IF(ROW()&gt;ROW($A$3),Z69,0))</f>
        <v>917</v>
      </c>
      <c r="AA70" s="1">
        <f>IF(_xlfn.IFNA($A70,"")="","",Daily!V70+IF(ROW()&gt;ROW($A$3),AA69,0))</f>
        <v>291</v>
      </c>
      <c r="AB70" s="1">
        <f>IF(_xlfn.IFNA($A70,"")="","",Daily!W70+IF(ROW()&gt;ROW($A$3),AB69,0))</f>
        <v>4</v>
      </c>
      <c r="AC70" s="1">
        <f t="shared" si="147"/>
        <v>622</v>
      </c>
      <c r="AD70" s="1">
        <f>IF(_xlfn.IFNA($A70,"")="","",Daily!X70+IF(ROW()&gt;ROW($A$3),AD69,0))</f>
        <v>364</v>
      </c>
      <c r="AE70" s="1">
        <f>IF(_xlfn.IFNA($A70,"")="","",Daily!Y70+IF(ROW()&gt;ROW($A$3),AE69,0))</f>
        <v>48</v>
      </c>
      <c r="AF70" s="1">
        <f>IF(_xlfn.IFNA($A70,"")="","",Daily!Z70+IF(ROW()&gt;ROW($A$3),AF69,0))</f>
        <v>2</v>
      </c>
      <c r="AG70" s="1">
        <f t="shared" si="148"/>
        <v>314</v>
      </c>
      <c r="AH70" s="1">
        <f>IF(_xlfn.IFNA($A70,"")="","",Daily!C70+Daily!F70+Daily!I70+Daily!O70+Daily!L70+Daily!R70+Daily!X70+Daily!U70)</f>
        <v>309</v>
      </c>
      <c r="AI70" s="1">
        <f>IF(_xlfn.IFNA($A70,"")="","",Daily!D70+Daily!G70+Daily!J70+Daily!P70+Daily!M70+Daily!S70+Daily!Y70+Daily!V70+Daily!AA70)</f>
        <v>51</v>
      </c>
      <c r="AJ70" s="1">
        <f>IF(_xlfn.IFNA($A70,"")="","",Daily!E70+Daily!H70+Daily!K70+Daily!Q70+Daily!N70+Daily!T70+Daily!Z70+Daily!W70)</f>
        <v>1</v>
      </c>
      <c r="AK70" s="1">
        <f t="shared" si="149"/>
        <v>4561</v>
      </c>
      <c r="AL70" s="1">
        <f t="shared" si="150"/>
        <v>368</v>
      </c>
      <c r="AM70" s="1">
        <f t="shared" si="151"/>
        <v>20</v>
      </c>
      <c r="AN70" s="7">
        <f t="shared" si="152"/>
        <v>1.1529850746268657</v>
      </c>
      <c r="AO70" s="1">
        <f t="shared" si="153"/>
        <v>4173</v>
      </c>
      <c r="AP70" s="1">
        <f t="shared" si="154"/>
        <v>2529</v>
      </c>
      <c r="AQ70" s="1">
        <f t="shared" si="155"/>
        <v>364</v>
      </c>
      <c r="AR70" s="1">
        <f t="shared" si="156"/>
        <v>12</v>
      </c>
      <c r="AS70" s="1">
        <f t="shared" si="157"/>
        <v>2153</v>
      </c>
      <c r="AT70" s="10">
        <f t="shared" si="158"/>
        <v>5.1546391752577317E-2</v>
      </c>
      <c r="AU70" s="10">
        <f t="shared" si="159"/>
        <v>0.94845360824742264</v>
      </c>
      <c r="AV70" s="10">
        <f t="shared" si="160"/>
        <v>1.7540013155009866E-2</v>
      </c>
      <c r="AW70" s="10">
        <f t="shared" si="161"/>
        <v>0.44551633413725061</v>
      </c>
      <c r="AX70" s="10">
        <f t="shared" si="162"/>
        <v>4.1657531243148435E-3</v>
      </c>
      <c r="AY70" s="10">
        <f t="shared" si="163"/>
        <v>0.16290287217715413</v>
      </c>
      <c r="AZ70" s="10">
        <f t="shared" si="164"/>
        <v>7.3887305415479068E-2</v>
      </c>
      <c r="BA70" s="10">
        <f t="shared" si="165"/>
        <v>1.512826134619601E-2</v>
      </c>
      <c r="BB70" s="10">
        <f t="shared" si="166"/>
        <v>0.20105240078930059</v>
      </c>
      <c r="BC70" s="10">
        <f t="shared" si="167"/>
        <v>7.980705985529489E-2</v>
      </c>
      <c r="BD70" s="8">
        <f t="shared" ca="1" si="168"/>
        <v>357.42857142857144</v>
      </c>
      <c r="BE70" s="9">
        <f t="shared" ca="1" si="169"/>
        <v>2502</v>
      </c>
      <c r="BF70" s="10">
        <f t="shared" si="170"/>
        <v>7.2671683913452495E-2</v>
      </c>
      <c r="BG70" s="10">
        <f t="shared" si="171"/>
        <v>0.15298507462686567</v>
      </c>
      <c r="BH70" s="1" t="e">
        <f t="shared" si="172"/>
        <v>#N/A</v>
      </c>
      <c r="BI70" s="1">
        <f t="shared" si="173"/>
        <v>7</v>
      </c>
      <c r="BJ70" s="8">
        <f>IF(_xlfn.IFNA($A70,"")="","",AK70/(Configuration!$B$1/1000000))</f>
        <v>179.81966780080666</v>
      </c>
      <c r="BK70" s="1">
        <f>IF(OR(_xlfn.IFNA($A70,"")="", ROW()&lt;=ROW($A$3),MAX(International!$C$3:$C$2000)&lt;$AK70),"",$A70-_xlfn.XLOOKUP($AK70,International!$C$3:$C$2000,International!$A$3:$A$2000,NA(),1,1))</f>
        <v>6</v>
      </c>
      <c r="BL70" s="1">
        <f>IF(OR(_xlfn.IFNA($A70,"")="", ROW()&lt;=ROW($A$3),MAX(International!$D$3:$D$2000)&lt;$BJ70),"",$A70-_xlfn.XLOOKUP($BJ70,International!$D$3:$D$2000,International!$A$3:$A$2000,NA(),1,1))</f>
        <v>11</v>
      </c>
      <c r="BM70" s="1">
        <f>IF(OR(_xlfn.IFNA($A70,"")="", ROW()&lt;=ROW($A$3),MAX(International!$G$3:$G$2000)&lt;$AK70),"",$A70-_xlfn.XLOOKUP($AK70,International!$G$3:$G$2000,International!$A$3:$A$2000,NA(),1,1))</f>
        <v>-6</v>
      </c>
      <c r="BN70" s="1">
        <f>IF(OR(_xlfn.IFNA($A70,"")="", ROW()&lt;=ROW($A$3),MAX(International!$H$3:$H$2000)&lt;$BJ70),"",$A70-_xlfn.XLOOKUP($BJ70,International!$H$3:$H$2000,International!$A$3:$A$2000,NA(),1,1))</f>
        <v>13</v>
      </c>
      <c r="BO70" s="1">
        <f>IF(OR(_xlfn.IFNA($A70,"")="", ROW()&lt;=ROW($A$3),MAX(International!$K$3:$K$2000)&lt;$AK70),"",$A70-_xlfn.XLOOKUP($AK70,International!$K$3:$K$2000,International!$A$3:$A$2000,NA(),1,1))</f>
        <v>15</v>
      </c>
      <c r="BP70" s="1">
        <f>IF(OR(_xlfn.IFNA($A70,"")="", ROW()&lt;=ROW($A$3),MAX(International!$L$3:$L$2000)&lt;$BJ70),"",$A70-_xlfn.XLOOKUP($BJ70,International!$L$3:$L$2000,International!$A$3:$A$2000,NA(),1,1))</f>
        <v>11</v>
      </c>
      <c r="BQ70" s="1">
        <f>IF(OR(_xlfn.IFNA($A70,"")="", ROW()&lt;=ROW($A$3),MAX(International!$O$3:$O$2000)&lt;$AK70),"",$A70-_xlfn.XLOOKUP($AK70,International!$O$3:$O$2000,International!$A$3:$A$2000,NA(),1,1))</f>
        <v>25</v>
      </c>
      <c r="BR70" s="1">
        <f>IF(OR(_xlfn.IFNA($A70,"")="", ROW()&lt;=ROW($A$3),MAX(International!$P$3:$P$2000)&lt;$BJ70),"",$A70-_xlfn.XLOOKUP($BJ70,International!$P$3:$P$2000,International!$A$3:$A$2000,NA(),1,1))</f>
        <v>20</v>
      </c>
      <c r="BS70" s="1">
        <f>IF(OR(_xlfn.IFNA($A70,"")="", ROW()&lt;=ROW($A$3),MAX(International!$S$3:$S$2000)&lt;$AK70),"",$A70-_xlfn.XLOOKUP($AK70,International!$S$3:$S$2000,International!$A$3:$A$2000,NA(),1,1))</f>
        <v>28</v>
      </c>
      <c r="BT70" s="1">
        <f>IF(OR(_xlfn.IFNA($A70,"")="", ROW()&lt;=ROW($A$3),MAX(International!$T$3:$T$2000)&lt;$BJ70),"",$A70-_xlfn.XLOOKUP($BJ70,International!$T$3:$T$2000,International!$A$3:$A$2000,NA(),1,1))</f>
        <v>4</v>
      </c>
      <c r="BU70" s="1">
        <f>IF(OR(_xlfn.IFNA($A70,"")="", ROW()&lt;=ROW($A$3),MAX(International!$W$3:$W$2000)&lt;$AK70),"",$A70-_xlfn.XLOOKUP($AK70,International!$W$3:$W$2000,International!$A$3:$A$2000,NA(),1,1))</f>
        <v>-17</v>
      </c>
      <c r="BV70" s="1">
        <f>IF(OR(_xlfn.IFNA($A70,"")="", ROW()&lt;=ROW($A$3),MAX(International!$X$3:$X$2000)&lt;$BJ70),"",$A70-_xlfn.XLOOKUP($BJ70,International!$X$3:$X$2000,International!$A$3:$A$2000,NA(),1,1))</f>
        <v>-2</v>
      </c>
      <c r="BW70" s="1">
        <f>IF(OR(_xlfn.IFNA($A70,"")="", ROW()&lt;=ROW($A$3),MAX(International!$AA$3:$AA$2000)&lt;$AK70),"",$A70-_xlfn.XLOOKUP($AK70,International!$AA$3:$AA$2000,International!$A$3:$A$2000,NA(),1,1))</f>
        <v>10</v>
      </c>
      <c r="BX70" s="1">
        <f>IF(OR(_xlfn.IFNA($A70,"")="", ROW()&lt;=ROW($A$3),MAX(International!$AB$3:$AB$2000)&lt;$BJ70),"",$A70-_xlfn.XLOOKUP($BJ70,International!$AB$3:$AB$2000,International!$A$3:$A$2000,NA(),1,1))</f>
        <v>5</v>
      </c>
      <c r="BY70" s="1">
        <f>IF(OR(_xlfn.IFNA($A70,"")="", ROW()&lt;=ROW($A$3),MAX(International!$AE$3:$AE$2000)&lt;$AK70),"",$A70-_xlfn.XLOOKUP($AK70,International!$AE$3:$AE$2000,International!$A$3:$A$2000,NA(),1,1))</f>
        <v>15</v>
      </c>
      <c r="BZ70" s="1">
        <f>IF(OR(_xlfn.IFNA($A70,"")="", ROW()&lt;=ROW($A$3),MAX(International!$AF$3:$AF$2000)&lt;$BJ70),"",$A70-_xlfn.XLOOKUP($BJ70,International!$AF$3:$AF$2000,International!$A$3:$A$2000,NA(),1,1))</f>
        <v>6</v>
      </c>
      <c r="CA70" s="1">
        <f t="shared" si="174"/>
        <v>21</v>
      </c>
      <c r="CB70" s="1" t="e">
        <f t="shared" si="121"/>
        <v>#N/A</v>
      </c>
      <c r="CC70" s="1">
        <f t="shared" si="122"/>
        <v>144814</v>
      </c>
      <c r="CD70" s="1">
        <f t="shared" si="123"/>
        <v>12800</v>
      </c>
      <c r="CE70" s="1">
        <f t="shared" si="124"/>
        <v>3804</v>
      </c>
      <c r="CF70" s="1">
        <f t="shared" si="125"/>
        <v>1836</v>
      </c>
      <c r="CG70" s="1">
        <f t="shared" si="126"/>
        <v>1130</v>
      </c>
      <c r="CH70" s="1">
        <f t="shared" si="127"/>
        <v>800</v>
      </c>
      <c r="CI70" s="1">
        <f t="shared" si="128"/>
        <v>310</v>
      </c>
      <c r="CJ70" s="1">
        <f t="shared" si="129"/>
        <v>1985</v>
      </c>
      <c r="CK70" s="1">
        <f t="shared" si="175"/>
        <v>4561</v>
      </c>
      <c r="CL70" s="1">
        <f t="shared" si="130"/>
        <v>3.810368301133789</v>
      </c>
      <c r="CM70" s="1">
        <f>IF(OR(ISNA($A70),$AK70&lt;100),NA(),IF($CA70=0,0,FLOOR((CK70-_xlfn.XLOOKUP(_xlfn.AGGREGATE(5,6,$CA$3:$CA2021),$CA$3:$CA$2000,CK$3:CK$2000,1,1))/_xlfn.XLOOKUP($CA70,$CA$3:$CA$2000,$CA$3:$CA$2000,1,1), 1)))</f>
        <v>211</v>
      </c>
      <c r="CN70" s="1">
        <f t="shared" si="176"/>
        <v>9.8805858746028132</v>
      </c>
      <c r="CO70" s="1" cm="1">
        <f t="array" ref="CO70">IFERROR(IF(OR(ISNA($A70),$AK70&lt;100,INDEX(International!C$3:C$2000,_xlfn.XMATCH(100,International!C$3:C$2000,1,1)+$CA70)=""),NA(),INDEX(International!C$3:C$2000,_xlfn.XMATCH(100,International!C$3:C$2000,1,1)+$CA70)), NA())</f>
        <v>7284</v>
      </c>
      <c r="CP70" s="1">
        <f t="shared" si="131"/>
        <v>3.3944007487093009</v>
      </c>
      <c r="CQ70" s="1">
        <f>IF(OR(ISNA($A70),$AK70&lt;100),NA(),IF($CA70=0,0,FLOOR((CO70-_xlfn.XLOOKUP(_xlfn.AGGREGATE(5,6,$CA$3:$CA2021),$CA$3:$CA$2000,CO$3:CO$2000,1,1))/_xlfn.XLOOKUP($CA70,$CA$3:$CA$2000,$CA$3:$CA$2000,1,1), 1)))</f>
        <v>341</v>
      </c>
      <c r="CR70" s="1">
        <f t="shared" si="177"/>
        <v>1.7822253338170968</v>
      </c>
      <c r="CS70" s="1" cm="1">
        <f t="array" ref="CS70">IFERROR(IF(OR(ISNA($A70),$AK70&lt;100,INDEX(International!G$3:G$2000,_xlfn.XMATCH(100,International!G$3:G$2000,1,1)+$CA70)=""),NA(),INDEX(International!G$3:G$2000,_xlfn.XMATCH(100,International!G$3:G$2000,1,1)+$CA70)), NA())</f>
        <v>2860</v>
      </c>
      <c r="CT70" s="1">
        <f t="shared" si="132"/>
        <v>4.3406875504789184</v>
      </c>
      <c r="CU70" s="1">
        <f>IF(OR(ISNA($A70),$AK70&lt;100),NA(),IF($CA70=0,0,FLOOR((CS70-_xlfn.XLOOKUP(_xlfn.AGGREGATE(5,6,$CA$3:$CA2021),$CA$3:$CA$2000,CS$3:CS$2000,1,1))/_xlfn.XLOOKUP($CA70,$CA$3:$CA$2000,$CA$3:$CA$2000,1,1), 1)))</f>
        <v>123</v>
      </c>
      <c r="CV70" s="1">
        <f t="shared" si="178"/>
        <v>3.9064103605530964</v>
      </c>
      <c r="CW70" s="1" cm="1">
        <f t="array" ref="CW70">IFERROR(IF(OR(ISNA($A70),$AK70&lt;100,INDEX(International!K$3:K$2000,_xlfn.XMATCH(100,International!K$3:K$2000,1,1)+$CA70)=""),NA(),INDEX(International!K$3:K$2000,_xlfn.XMATCH(100,International!K$3:K$2000,1,1)+$CA70)), NA())</f>
        <v>14282</v>
      </c>
      <c r="CX70" s="1">
        <f t="shared" si="133"/>
        <v>2.9337581659415668</v>
      </c>
      <c r="CY70" s="1">
        <f>IF(OR(ISNA($A70),$AK70&lt;100),NA(),IF($CA70=0,0,FLOOR((CW70-_xlfn.XLOOKUP(_xlfn.AGGREGATE(5,6,$CA$3:$CA2021),$CA$3:$CA$2000,CW$3:CW$2000,1,1))/_xlfn.XLOOKUP($CA70,$CA$3:$CA$2000,$CA$3:$CA$2000,1,1), 1)))</f>
        <v>675</v>
      </c>
      <c r="CZ70" s="1">
        <f t="shared" si="179"/>
        <v>2.539918847590354</v>
      </c>
      <c r="DA70" s="1" cm="1">
        <f t="array" ref="DA70">IFERROR(IF(OR(ISNA($A70),$AK70&lt;100,INDEX(International!O$3:O$2000,_xlfn.XMATCH(100,International!O$3:O$2000,1,1)+$CA70)=""),NA(),INDEX(International!O$3:O$2000,_xlfn.XMATCH(100,International!O$3:O$2000,1,1)+$CA70)), NA())</f>
        <v>24747</v>
      </c>
      <c r="DB70" s="1">
        <f t="shared" si="134"/>
        <v>2.6411407266499203</v>
      </c>
      <c r="DC70" s="1">
        <f>IF(OR(ISNA($A70),$AK70&lt;100),NA(),IF($CA70=0,0,FLOOR((DA70-_xlfn.XLOOKUP(_xlfn.AGGREGATE(5,6,$CA$3:$CA2021),$CA$3:$CA$2000,DA$3:DA$2000,1,1))/_xlfn.XLOOKUP($CA70,$CA$3:$CA$2000,$CA$3:$CA$2000,1,1), 1)))</f>
        <v>1171</v>
      </c>
      <c r="DD70" s="1">
        <f t="shared" si="180"/>
        <v>4.4224585279648156</v>
      </c>
      <c r="DE70" s="1" cm="1">
        <f t="array" ref="DE70">IFERROR(IF(OR(ISNA($A70),$AK70&lt;100,INDEX(International!S$3:S$2000,_xlfn.XMATCH(100,International!S$3:S$2000,1,1)+$CA70)=""),NA(),INDEX(International!S$3:S$2000,_xlfn.XMATCH(100,International!S$3:S$2000,1,1)+$CA70)), NA())</f>
        <v>7869</v>
      </c>
      <c r="DF70" s="1">
        <f t="shared" si="135"/>
        <v>3.334334478792405</v>
      </c>
      <c r="DG70" s="1">
        <f>IF(OR(ISNA($A70),$AK70&lt;100),NA(),IF($CA70=0,0,FLOOR((DE70-_xlfn.XLOOKUP(_xlfn.AGGREGATE(5,6,$CA$3:$CA2021),$CA$3:$CA$2000,DE$3:DE$2000,1,1))/_xlfn.XLOOKUP($CA70,$CA$3:$CA$2000,$CA$3:$CA$2000,1,1), 1)))</f>
        <v>369</v>
      </c>
      <c r="DH70" s="1">
        <f t="shared" si="181"/>
        <v>14.972030885628195</v>
      </c>
      <c r="DI70" s="1" cm="1">
        <f t="array" ref="DI70">IFERROR(IF(OR(ISNA($A70),$AK70&lt;100,INDEX(International!W$3:W$2000,_xlfn.XMATCH(100,International!W$3:W$2000,1,1)+$CA70)=""),NA(),INDEX(International!W$3:W$2000,_xlfn.XMATCH(100,International!W$3:W$2000,1,1)+$CA70)), NA())</f>
        <v>432</v>
      </c>
      <c r="DJ70" s="1">
        <f t="shared" si="136"/>
        <v>9.9477444397721353</v>
      </c>
      <c r="DK70" s="1">
        <f>IF(OR(ISNA($A70),$AK70&lt;100),NA(),IF($CA70=0,0,FLOOR((DI70-_xlfn.XLOOKUP(_xlfn.AGGREGATE(5,6,$CA$3:$CA2021),$CA$3:$CA$2000,DI$3:DI$2000,1,1))/_xlfn.XLOOKUP($CA70,$CA$3:$CA$2000,$CA$3:$CA$2000,1,1), 1)))</f>
        <v>15</v>
      </c>
      <c r="DL70" s="1">
        <f t="shared" si="182"/>
        <v>3.0822819750622337</v>
      </c>
      <c r="DM70" s="1" cm="1">
        <f t="array" ref="DM70">IFERROR(IF(OR(ISNA($A70),$AK70&lt;100,INDEX(International!AA$3:AA$2000,_xlfn.XMATCH(100,International!AA$3:AA$2000,1,1)+$CA70)=""),NA(),INDEX(International!AA$3:AA$2000,_xlfn.XMATCH(100,International!AA$3:AA$2000,1,1)+$CA70)), NA())</f>
        <v>11658</v>
      </c>
      <c r="DN70" s="1">
        <f t="shared" si="137"/>
        <v>3.0589162581048002</v>
      </c>
      <c r="DO70" s="1">
        <f>IF(OR(ISNA($A70),$AK70&lt;100),NA(),IF($CA70=0,0,FLOOR((DM70-_xlfn.XLOOKUP(_xlfn.AGGREGATE(5,6,$CA$3:$CA2021),$CA$3:$CA$2000,DM$3:DM$2000,1,1))/_xlfn.XLOOKUP($CA70,$CA$3:$CA$2000,$CA$3:$CA$2000,1,1), 1)))</f>
        <v>549</v>
      </c>
      <c r="DP70" s="1">
        <f t="shared" si="183"/>
        <v>1.8888278885742251</v>
      </c>
      <c r="DQ70" s="1" cm="1">
        <f t="array" ref="DQ70">IFERROR(IF(OR(ISNA($A70),$AK70&lt;100,INDEX(International!AE$3:AE$2000,_xlfn.XMATCH(100,International!AE$3:AE$2000,1,1)+$CA70)=""),NA(),INDEX(International!AE$3:AE$2000,_xlfn.XMATCH(100,International!AE$3:AE$2000,1,1)+$CA70)), NA())</f>
        <v>53925</v>
      </c>
      <c r="DR70" s="1">
        <f t="shared" si="138"/>
        <v>2.3140979186153268</v>
      </c>
      <c r="DS70" s="1">
        <f>IF(OR(ISNA($A70),$AK70&lt;100),NA(),IF($CA70=0,0,FLOOR((DQ70-_xlfn.XLOOKUP(_xlfn.AGGREGATE(5,6,$CA$3:$CA2021),$CA$3:$CA$2000,DQ$3:DQ$2000,1,1))/_xlfn.XLOOKUP($CA70,$CA$3:$CA$2000,$CA$3:$CA$2000,1,1), 1)))</f>
        <v>2562</v>
      </c>
      <c r="DT70" s="1">
        <f t="shared" si="184"/>
        <v>1.4361649704978532</v>
      </c>
      <c r="DU70" s="1">
        <f t="shared" si="139"/>
        <v>67</v>
      </c>
      <c r="DV70" s="1" t="e" cm="1">
        <f t="array" ref="DV70">IFERROR(IF(ISNA($A70),NA(),INDEX(B$3:B$2000,_xlfn.XMATCH(Configuration!$B$12,B$3:B$2000,1,1)+ROW()-ROW($A$3))-0), NA())</f>
        <v>#N/A</v>
      </c>
      <c r="DW70" s="1" cm="1">
        <f t="array" ref="DW70">IFERROR(IF(ISNA($A70),NA(),INDEX(F$3:F$2000,_xlfn.XMATCH(Configuration!$B$12,F$3:F$2000,1,1)+ROW()-ROW($A$3))-0), NA())</f>
        <v>3081</v>
      </c>
      <c r="DX70" s="1" t="e" cm="1">
        <f t="array" ref="DX70">IFERROR(IF(ISNA($A70),NA(),INDEX(J$3:J$2000,_xlfn.XMATCH(Configuration!$B$12,J$3:J$2000,1,1)+ROW()-ROW($A$3))-0), NA())</f>
        <v>#N/A</v>
      </c>
      <c r="DY70" s="1" cm="1">
        <f t="array" ref="DY70">IFERROR(IF(ISNA($A70),NA(),INDEX(N$3:N$2000,_xlfn.XMATCH(Configuration!$B$12,N$3:N$2000,1,1)+ROW()-ROW($A$3))-0), NA())</f>
        <v>1056</v>
      </c>
      <c r="DZ70" s="1" cm="1">
        <f t="array" ref="DZ70">IFERROR(IF(ISNA($A70),NA(),INDEX(R$3:R$2000,_xlfn.XMATCH(Configuration!$B$12,R$3:R$2000,1,1)+ROW()-ROW($A$3))-0), NA())</f>
        <v>440</v>
      </c>
      <c r="EA70" s="1" t="e" cm="1">
        <f t="array" ref="EA70">IFERROR(IF(ISNA($A70),NA(),INDEX(V$3:V$2000,_xlfn.XMATCH(Configuration!$B$12,V$3:V$2000,1,1)+ROW()-ROW($A$3))-0), NA())</f>
        <v>#N/A</v>
      </c>
      <c r="EB70" s="1" cm="1">
        <f t="array" ref="EB70">IFERROR(IF(ISNA($A70),NA(),INDEX(Z$3:Z$2000,_xlfn.XMATCH(Configuration!$B$12,Z$3:Z$2000,1,1)+ROW()-ROW($A$3))-0), NA())</f>
        <v>1603</v>
      </c>
      <c r="EC70" s="1" cm="1">
        <f t="array" ref="EC70">IFERROR(IF(ISNA($A70),NA(),INDEX(AD$3:AD$2000,_xlfn.XMATCH(Configuration!$B$12,AD$3:AD$2000,1,1)+ROW()-ROW($A$3))-0), NA())</f>
        <v>577</v>
      </c>
      <c r="ED70" s="1">
        <f t="shared" si="140"/>
        <v>67</v>
      </c>
      <c r="EE70" s="1" t="e">
        <f t="shared" ca="1" si="185"/>
        <v>#N/A</v>
      </c>
      <c r="EF70" s="1" t="e">
        <f t="shared" ca="1" si="186"/>
        <v>#N/A</v>
      </c>
      <c r="EG70" s="1" t="e">
        <f t="shared" ca="1" si="187"/>
        <v>#N/A</v>
      </c>
      <c r="EH70" s="1" t="e">
        <f t="shared" ca="1" si="188"/>
        <v>#N/A</v>
      </c>
      <c r="EI70" s="1">
        <f t="shared" ca="1" si="189"/>
        <v>1080940</v>
      </c>
      <c r="EJ70" s="1">
        <f t="shared" ca="1" si="190"/>
        <v>229880</v>
      </c>
      <c r="EK70" s="1">
        <f t="shared" ca="1" si="191"/>
        <v>76082</v>
      </c>
      <c r="EL70" s="1" cm="1">
        <f t="array" aca="1" ref="EL70" ca="1">IFERROR(IF(ISNA($ED70),NA(),IF(FLOOR((2^(($ED70+LOOKUP(2, 1/(ISNA(EP$3:EP$2000)+ISBLANK(EP$3:EP$300)-1),EP$3:EP$2000)*LOG(100)/LOG(2))/LOOKUP(2, 1/(ISNA(EP$3:EP$2000)+ISBLANK(EP$3:EP$300)-1),EP$3:EP$2000))),2)&gt;_xlfn.AGGREGATE(4,6,$EN$3:$GC$2000)+2000,NA(),FLOOR((2^(($ED70+LOOKUP(2, 1/(ISNA(EP$3:EP$2000)+ISBLANK(EP$3:EP$300)-1),EP$3:EP$2000)*LOG(100)/LOG(2))/LOOKUP(2, 1/(ISNA(EP$3:EP$2000)+ISBLANK(EP$3:EP$300)-1),EP$3:EP$2000))),2))),NA())</f>
        <v>3740</v>
      </c>
      <c r="EM70" s="1" cm="1">
        <f t="array" ref="EM70">IF(ISNA($ED70),NA(),FLOOR(EN$3+(LOOKUP(2, 1/(ISNA(EN$3:EN$2000)+ISBLANK(EN$3:EN$300)-1),EN$3:EN$2000)-EN$3)/LOOKUP(2, 1/(ISNA(EN$3:EN$2000)+ISBLANK(EN$3:EN$300)-1),ED$3:ED$2000)*ED70, 1))</f>
        <v>6086</v>
      </c>
      <c r="EN70" s="1" cm="1">
        <f t="array" ref="EN70">IFERROR(IF(ISNA($A70),NA(),INDEX(AK$3:AK$2000,_xlfn.XMATCH(100,AK$3:AK$2000,1,1)+ROW()-ROW($A$3))-0), NA())</f>
        <v>7041</v>
      </c>
      <c r="EO70" s="1" cm="1">
        <f t="array" aca="1" ref="EO70" ca="1">IFERROR(IF(ISNA($A70),NA(),INDEX(BD$3:BD$2000,_xlfn.XMATCH(100,AK$3:AK$2000,1,1)+ROW()-ROW($A$3))-0), NA())</f>
        <v>16.428571428571427</v>
      </c>
      <c r="EP70" s="1">
        <f t="shared" si="192"/>
        <v>10.916126219189087</v>
      </c>
      <c r="EQ70" s="1">
        <f t="shared" si="193"/>
        <v>103</v>
      </c>
      <c r="ER70" s="1">
        <f t="shared" si="194"/>
        <v>270.78935068306339</v>
      </c>
      <c r="ES70" s="1" cm="1">
        <f t="array" ref="ES70">IFERROR(IF(OR(ISNA($A70),INDEX(International!C$3:C$2000,_xlfn.XMATCH(100,International!C$3:C$2000,1,1)+ROW()-ROW($A$3))=""),NA(),INDEX(International!C$3:C$2000,_xlfn.XMATCH(100,International!C$3:C$2000,1,1)+ROW()-ROW($A$3))), NA())</f>
        <v>53779</v>
      </c>
      <c r="ET70" s="1" cm="1">
        <f t="array" aca="1" ref="ET70" ca="1">IFERROR(IF(ISNA($A70),NA(),INDEX(International!E$3:E$2000,_xlfn.XMATCH(100,International!C$3:C$2000,1,1)+ROW()-ROW($A$3))-0), NA())</f>
        <v>467.14285714285717</v>
      </c>
      <c r="EU70" s="1">
        <f t="shared" si="195"/>
        <v>7.3862578694780181</v>
      </c>
      <c r="EV70" s="1">
        <f t="shared" si="196"/>
        <v>801</v>
      </c>
      <c r="EW70" s="1">
        <f t="shared" si="197"/>
        <v>112.61295640105355</v>
      </c>
      <c r="EX70" s="1" cm="1">
        <f t="array" ref="EX70">IFERROR(IF(OR(ISNA($A70),INDEX(International!G$3:G$2000,_xlfn.XMATCH(100,International!G$3:G$2000,1,1)+ROW()-ROW($A$3))=""),NA(),INDEX(International!G$3:G$2000,_xlfn.XMATCH(100,International!G$3:G$2000,1,1)+ROW()-ROW($A$3))-0), NA())</f>
        <v>10858</v>
      </c>
      <c r="EY70" s="1" cm="1">
        <f t="array" aca="1" ref="EY70" ca="1">IFERROR(IF(ISNA($A70),NA(),INDEX(International!I$3:I$2000,_xlfn.XMATCH(100,International!G$3:G$2000,1,1)+ROW()-ROW($A$3))-0), NA())</f>
        <v>77</v>
      </c>
      <c r="EZ70" s="1">
        <f t="shared" si="198"/>
        <v>9.9074106944505314</v>
      </c>
      <c r="FA70" s="1">
        <f t="shared" si="199"/>
        <v>158</v>
      </c>
      <c r="FB70" s="1">
        <f t="shared" si="200"/>
        <v>111.98429405182952</v>
      </c>
      <c r="FC70" s="1" cm="1">
        <f t="array" ref="FC70">IFERROR(IF(OR(ISNA($A70),INDEX(International!K$3:K$2000,_xlfn.XMATCH(100,International!K$3:K$2000,1,1)+ROW()-ROW($A$3))=""),NA(),INDEX(International!K$3:K$2000,_xlfn.XMATCH(100,International!K$3:K$2000,1,1)+ROW()-ROW($A$3))), NA())</f>
        <v>172465</v>
      </c>
      <c r="FD70" s="1" cm="1">
        <f t="array" aca="1" ref="FD70" ca="1">IFERROR(IF(ISNA($A70),NA(),INDEX(International!M$3:M$2000,_xlfn.XMATCH(100,International!K$3:K$2000,1,1)+ROW()-ROW($A$3))-0), NA())</f>
        <v>1053.1428571428571</v>
      </c>
      <c r="FE70" s="1">
        <f t="shared" si="201"/>
        <v>6.2313478691129278</v>
      </c>
      <c r="FF70" s="1">
        <f t="shared" si="202"/>
        <v>2572</v>
      </c>
      <c r="FG70" s="1">
        <f t="shared" si="203"/>
        <v>33.517282442972146</v>
      </c>
      <c r="FH70" s="1" cm="1">
        <f t="array" ref="FH70">IFERROR(IF(OR(ISNA($A70),INDEX(International!O$3:O$2000,_xlfn.XMATCH(100,International!O$3:O$2000,1,1)+ROW()-ROW($A$3))=""),NA(),INDEX(International!O$3:O$2000,_xlfn.XMATCH(100,International!O$3:O$2000,1,1)+ROW()-ROW($A$3))-0), NA())</f>
        <v>205463</v>
      </c>
      <c r="FI70" s="1" cm="1">
        <f t="array" aca="1" ref="FI70" ca="1">IFERROR(IF(ISNA($A70),NA(),INDEX(International!Q$3:Q$2000,_xlfn.XMATCH(100,International!O$3:O$2000,1,1)+ROW()-ROW($A$3))-0), NA())</f>
        <v>2212.8571428571427</v>
      </c>
      <c r="FJ70" s="1">
        <f t="shared" si="204"/>
        <v>6.0883282486362029</v>
      </c>
      <c r="FK70" s="1">
        <f t="shared" si="205"/>
        <v>3064</v>
      </c>
      <c r="FL70" s="1">
        <f t="shared" si="206"/>
        <v>75.729873765500258</v>
      </c>
      <c r="FM70" s="1" cm="1">
        <f t="array" ref="FM70">IFERROR(IF(OR(ISNA($A70),INDEX(International!S$3:S$2000,_xlfn.XMATCH(100,International!S$3:S$2000,1,1)+ROW()-ROW($A$3))=""),NA(),INDEX(International!S$3:S$2000,_xlfn.XMATCH(100,International!S$3:S$2000,1,1)+ROW()-ROW($A$3))-0), NA())</f>
        <v>10752</v>
      </c>
      <c r="FN70" s="1" cm="1">
        <f t="array" aca="1" ref="FN70" ca="1">IFERROR(IF(ISNA($A70),NA(),INDEX(International!U$3:U$2000,_xlfn.XMATCH(100,International!S$3:S$2000,1,1)+ROW()-ROW($A$3))-0), NA())</f>
        <v>11.142857142857142</v>
      </c>
      <c r="FO70" s="1">
        <f t="shared" si="207"/>
        <v>9.9281892103535689</v>
      </c>
      <c r="FP70" s="1">
        <f t="shared" si="208"/>
        <v>158</v>
      </c>
      <c r="FQ70" s="1">
        <f t="shared" si="209"/>
        <v>531.99038581943591</v>
      </c>
      <c r="FR70" s="1" cm="1">
        <f t="array" ref="FR70">IFERROR(IF(OR(ISNA($A70),INDEX(International!W$3:W$2000,_xlfn.XMATCH(100,International!W$3:W$2000,1,1)+ROW()-ROW($A$3))=""),NA(),INDEX(International!W$3:W$2000,_xlfn.XMATCH(100,International!W$3:W$2000,1,1)+ROW()-ROW($A$3))-0), NA())</f>
        <v>20198</v>
      </c>
      <c r="FS70" s="1" cm="1">
        <f t="array" aca="1" ref="FS70" ca="1">IFERROR(IF(ISNA($A70),NA(),INDEX(International!Y$3:Y$2000,_xlfn.XMATCH(100,International!W$3:W$2000,1,1)+ROW()-ROW($A$3))-0), NA())</f>
        <v>651</v>
      </c>
      <c r="FT70" s="1">
        <f t="shared" si="210"/>
        <v>8.7489422198962572</v>
      </c>
      <c r="FU70" s="1">
        <f t="shared" si="211"/>
        <v>299</v>
      </c>
      <c r="FV70" s="1">
        <f t="shared" si="212"/>
        <v>17.417862267995019</v>
      </c>
      <c r="FW70" s="1" cm="1">
        <f t="array" ref="FW70">IFERROR(IF(OR(ISNA($A70),INDEX(International!AA$3:AA$2000,_xlfn.XMATCH(100,International!AA$3:AA$2000,1,1)+ROW()-ROW($A$3))=""),NA(),INDEX(International!AA$3:AA$2000,_xlfn.XMATCH(100,International!AA$3:AA$2000,1,1)+ROW()-ROW($A$3))-0), NA())</f>
        <v>223060</v>
      </c>
      <c r="FX70" s="1" cm="1">
        <f t="array" aca="1" ref="FX70" ca="1">IFERROR(IF(ISNA($A70),NA(),INDEX(International!AC$3:AC$2000,_xlfn.XMATCH(100,International!AA$3:AA$2000,1,1)+ROW()-ROW($A$3))-0), NA())</f>
        <v>4639.4285714285716</v>
      </c>
      <c r="FY70" s="1">
        <f t="shared" si="213"/>
        <v>6.0234377654254976</v>
      </c>
      <c r="FZ70" s="1">
        <f t="shared" si="214"/>
        <v>3327</v>
      </c>
      <c r="GA70" s="1">
        <f t="shared" si="215"/>
        <v>39.532065440431253</v>
      </c>
      <c r="GB70" s="1" cm="1">
        <f t="array" ref="GB70">IFERROR(IF(OR(ISNA($A70),INDEX(International!AE$3:AE$2000,_xlfn.XMATCH(100,International!AE$3:AE$2000,1,1)+ROW()-ROW($A$3))=""),NA(),INDEX(International!AE$3:AE$2000,_xlfn.XMATCH(100,International!AE$3:AE$2000,1,1)+ROW()-ROW($A$3))-0), NA())</f>
        <v>1309550</v>
      </c>
      <c r="GC70" s="1" cm="1">
        <f t="array" aca="1" ref="GC70" ca="1">IFERROR(IF(ISNA($A70),NA(),INDEX(International!AG$3:AG$2000,_xlfn.XMATCH(100,International!AE$3:AE$2000,1,1)+ROW()-ROW($A$3))-0), NA())</f>
        <v>25287.285714285714</v>
      </c>
      <c r="GD70" s="1">
        <f t="shared" si="216"/>
        <v>4.8988126398930714</v>
      </c>
      <c r="GE70" s="1">
        <f t="shared" si="217"/>
        <v>19543</v>
      </c>
      <c r="GF70" s="1">
        <f t="shared" si="218"/>
        <v>35.080679409985486</v>
      </c>
    </row>
    <row r="71" spans="1:188" x14ac:dyDescent="0.2">
      <c r="A71" s="4">
        <f>IF(OR(Daily!$A71="",Daily!$B71="*"),NA(),Daily!A71)</f>
        <v>43922</v>
      </c>
      <c r="B71" s="1">
        <f>IF(_xlfn.IFNA($A71,"")="","",Daily!C71+IF(ROW()&gt;ROW($A$3),B70,0))</f>
        <v>84</v>
      </c>
      <c r="C71" s="1">
        <f>IF(_xlfn.IFNA($A71,"")="","",Daily!D71+IF(ROW()&gt;ROW($A$3),C70,0))</f>
        <v>8</v>
      </c>
      <c r="D71" s="1">
        <f>IF(_xlfn.IFNA($A71,"")="","",Daily!E71+IF(ROW()&gt;ROW($A$3),D70,0))</f>
        <v>1</v>
      </c>
      <c r="E71" s="1">
        <f t="shared" si="141"/>
        <v>75</v>
      </c>
      <c r="F71" s="1">
        <f>IF(_xlfn.IFNA($A71,"")="","",Daily!F71+IF(ROW()&gt;ROW($A$3),F70,0))</f>
        <v>2182</v>
      </c>
      <c r="G71" s="1">
        <f>IF(_xlfn.IFNA($A71,"")="","",Daily!G71+IF(ROW()&gt;ROW($A$3),G70,0))</f>
        <v>4</v>
      </c>
      <c r="H71" s="1">
        <f>IF(_xlfn.IFNA($A71,"")="","",Daily!H71+IF(ROW()&gt;ROW($A$3),H70,0))</f>
        <v>10</v>
      </c>
      <c r="I71" s="1">
        <f t="shared" si="142"/>
        <v>2168</v>
      </c>
      <c r="J71" s="1">
        <f>IF(_xlfn.IFNA($A71,"")="","",Daily!I71+IF(ROW()&gt;ROW($A$3),J70,0))</f>
        <v>19</v>
      </c>
      <c r="K71" s="1">
        <f>IF(_xlfn.IFNA($A71,"")="","",Daily!J71+IF(ROW()&gt;ROW($A$3),K70,0))</f>
        <v>1</v>
      </c>
      <c r="L71" s="1">
        <f>IF(_xlfn.IFNA($A71,"")="","",Daily!K71+IF(ROW()&gt;ROW($A$3),L70,0))</f>
        <v>0</v>
      </c>
      <c r="M71" s="1">
        <f t="shared" si="143"/>
        <v>18</v>
      </c>
      <c r="N71" s="1">
        <f>IF(_xlfn.IFNA($A71,"")="","",Daily!L71+IF(ROW()&gt;ROW($A$3),N70,0))</f>
        <v>781</v>
      </c>
      <c r="O71" s="1">
        <f>IF(_xlfn.IFNA($A71,"")="","",Daily!M71+IF(ROW()&gt;ROW($A$3),O70,0))</f>
        <v>8</v>
      </c>
      <c r="P71" s="1">
        <f>IF(_xlfn.IFNA($A71,"")="","",Daily!N71+IF(ROW()&gt;ROW($A$3),P70,0))</f>
        <v>4</v>
      </c>
      <c r="Q71" s="1">
        <f t="shared" si="144"/>
        <v>769</v>
      </c>
      <c r="R71" s="1">
        <f>IF(_xlfn.IFNA($A71,"")="","",Daily!O71+IF(ROW()&gt;ROW($A$3),R70,0))</f>
        <v>367</v>
      </c>
      <c r="S71" s="1">
        <f>IF(_xlfn.IFNA($A71,"")="","",Daily!P71+IF(ROW()&gt;ROW($A$3),S70,0))</f>
        <v>9</v>
      </c>
      <c r="T71" s="1">
        <f>IF(_xlfn.IFNA($A71,"")="","",Daily!Q71+IF(ROW()&gt;ROW($A$3),T70,0))</f>
        <v>0</v>
      </c>
      <c r="U71" s="1">
        <f t="shared" si="145"/>
        <v>358</v>
      </c>
      <c r="V71" s="1">
        <f>IF(_xlfn.IFNA($A71,"")="","",Daily!R71+IF(ROW()&gt;ROW($A$3),V70,0))</f>
        <v>71</v>
      </c>
      <c r="W71" s="1">
        <f>IF(_xlfn.IFNA($A71,"")="","",Daily!S71+IF(ROW()&gt;ROW($A$3),W70,0))</f>
        <v>5</v>
      </c>
      <c r="X71" s="1">
        <f>IF(_xlfn.IFNA($A71,"")="","",Daily!T71+IF(ROW()&gt;ROW($A$3),X70,0))</f>
        <v>2</v>
      </c>
      <c r="Y71" s="1">
        <f t="shared" si="146"/>
        <v>64</v>
      </c>
      <c r="Z71" s="1">
        <f>IF(_xlfn.IFNA($A71,"")="","",Daily!U71+IF(ROW()&gt;ROW($A$3),Z70,0))</f>
        <v>968</v>
      </c>
      <c r="AA71" s="1">
        <f>IF(_xlfn.IFNA($A71,"")="","",Daily!V71+IF(ROW()&gt;ROW($A$3),AA70,0))</f>
        <v>343</v>
      </c>
      <c r="AB71" s="1">
        <f>IF(_xlfn.IFNA($A71,"")="","",Daily!W71+IF(ROW()&gt;ROW($A$3),AB70,0))</f>
        <v>6</v>
      </c>
      <c r="AC71" s="1">
        <f t="shared" si="147"/>
        <v>619</v>
      </c>
      <c r="AD71" s="1">
        <f>IF(_xlfn.IFNA($A71,"")="","",Daily!X71+IF(ROW()&gt;ROW($A$3),AD70,0))</f>
        <v>392</v>
      </c>
      <c r="AE71" s="1">
        <f>IF(_xlfn.IFNA($A71,"")="","",Daily!Y71+IF(ROW()&gt;ROW($A$3),AE70,0))</f>
        <v>64</v>
      </c>
      <c r="AF71" s="1">
        <f>IF(_xlfn.IFNA($A71,"")="","",Daily!Z71+IF(ROW()&gt;ROW($A$3),AF70,0))</f>
        <v>2</v>
      </c>
      <c r="AG71" s="1">
        <f t="shared" si="148"/>
        <v>326</v>
      </c>
      <c r="AH71" s="1">
        <f>IF(_xlfn.IFNA($A71,"")="","",Daily!C71+Daily!F71+Daily!I71+Daily!O71+Daily!L71+Daily!R71+Daily!X71+Daily!U71)</f>
        <v>303</v>
      </c>
      <c r="AI71" s="1">
        <f>IF(_xlfn.IFNA($A71,"")="","",Daily!D71+Daily!G71+Daily!J71+Daily!P71+Daily!M71+Daily!S71+Daily!Y71+Daily!V71+Daily!AA71)</f>
        <v>74</v>
      </c>
      <c r="AJ71" s="1">
        <f>IF(_xlfn.IFNA($A71,"")="","",Daily!E71+Daily!H71+Daily!K71+Daily!Q71+Daily!N71+Daily!T71+Daily!Z71+Daily!W71)</f>
        <v>5</v>
      </c>
      <c r="AK71" s="1">
        <f t="shared" si="149"/>
        <v>4864</v>
      </c>
      <c r="AL71" s="1">
        <f t="shared" si="150"/>
        <v>442</v>
      </c>
      <c r="AM71" s="1">
        <f t="shared" si="151"/>
        <v>25</v>
      </c>
      <c r="AN71" s="7">
        <f t="shared" si="152"/>
        <v>0.98058252427184467</v>
      </c>
      <c r="AO71" s="1">
        <f t="shared" si="153"/>
        <v>4397</v>
      </c>
      <c r="AP71" s="1">
        <f t="shared" si="154"/>
        <v>2682</v>
      </c>
      <c r="AQ71" s="1">
        <f t="shared" si="155"/>
        <v>438</v>
      </c>
      <c r="AR71" s="1">
        <f t="shared" si="156"/>
        <v>15</v>
      </c>
      <c r="AS71" s="1">
        <f t="shared" si="157"/>
        <v>2229</v>
      </c>
      <c r="AT71" s="10">
        <f t="shared" si="158"/>
        <v>5.353319057815846E-2</v>
      </c>
      <c r="AU71" s="10">
        <f t="shared" si="159"/>
        <v>0.94646680942184158</v>
      </c>
      <c r="AV71" s="10">
        <f t="shared" si="160"/>
        <v>1.7269736842105265E-2</v>
      </c>
      <c r="AW71" s="10">
        <f t="shared" si="161"/>
        <v>0.44860197368421051</v>
      </c>
      <c r="AX71" s="10">
        <f t="shared" si="162"/>
        <v>3.90625E-3</v>
      </c>
      <c r="AY71" s="10">
        <f t="shared" si="163"/>
        <v>0.16056743421052633</v>
      </c>
      <c r="AZ71" s="10">
        <f t="shared" si="164"/>
        <v>7.5452302631578941E-2</v>
      </c>
      <c r="BA71" s="10">
        <f t="shared" si="165"/>
        <v>1.4597039473684211E-2</v>
      </c>
      <c r="BB71" s="10">
        <f t="shared" si="166"/>
        <v>0.19901315789473684</v>
      </c>
      <c r="BC71" s="10">
        <f t="shared" si="167"/>
        <v>8.0592105263157895E-2</v>
      </c>
      <c r="BD71" s="8">
        <f t="shared" ca="1" si="168"/>
        <v>346.42857142857144</v>
      </c>
      <c r="BE71" s="9">
        <f t="shared" ca="1" si="169"/>
        <v>2425</v>
      </c>
      <c r="BF71" s="10">
        <f t="shared" si="170"/>
        <v>6.6432799824599875E-2</v>
      </c>
      <c r="BG71" s="10">
        <f t="shared" si="171"/>
        <v>-1.9417475728155338E-2</v>
      </c>
      <c r="BH71" s="1" t="e">
        <f t="shared" si="172"/>
        <v>#N/A</v>
      </c>
      <c r="BI71" s="1">
        <f t="shared" si="173"/>
        <v>8</v>
      </c>
      <c r="BJ71" s="8">
        <f>IF(_xlfn.IFNA($A71,"")="","",AK71/(Configuration!$B$1/1000000))</f>
        <v>191.76559179634367</v>
      </c>
      <c r="BK71" s="1">
        <f>IF(OR(_xlfn.IFNA($A71,"")="", ROW()&lt;=ROW($A$3),MAX(International!$C$3:$C$2000)&lt;$AK71),"",$A71-_xlfn.XLOOKUP($AK71,International!$C$3:$C$2000,International!$A$3:$A$2000,NA(),1,1))</f>
        <v>7</v>
      </c>
      <c r="BL71" s="1">
        <f>IF(OR(_xlfn.IFNA($A71,"")="", ROW()&lt;=ROW($A$3),MAX(International!$D$3:$D$2000)&lt;$BJ71),"",$A71-_xlfn.XLOOKUP($BJ71,International!$D$3:$D$2000,International!$A$3:$A$2000,NA(),1,1))</f>
        <v>12</v>
      </c>
      <c r="BM71" s="1">
        <f>IF(OR(_xlfn.IFNA($A71,"")="", ROW()&lt;=ROW($A$3),MAX(International!$G$3:$G$2000)&lt;$AK71),"",$A71-_xlfn.XLOOKUP($AK71,International!$G$3:$G$2000,International!$A$3:$A$2000,NA(),1,1))</f>
        <v>-6</v>
      </c>
      <c r="BN71" s="1">
        <f>IF(OR(_xlfn.IFNA($A71,"")="", ROW()&lt;=ROW($A$3),MAX(International!$H$3:$H$2000)&lt;$BJ71),"",$A71-_xlfn.XLOOKUP($BJ71,International!$H$3:$H$2000,International!$A$3:$A$2000,NA(),1,1))</f>
        <v>13</v>
      </c>
      <c r="BO71" s="1">
        <f>IF(OR(_xlfn.IFNA($A71,"")="", ROW()&lt;=ROW($A$3),MAX(International!$K$3:$K$2000)&lt;$AK71),"",$A71-_xlfn.XLOOKUP($AK71,International!$K$3:$K$2000,International!$A$3:$A$2000,NA(),1,1))</f>
        <v>16</v>
      </c>
      <c r="BP71" s="1">
        <f>IF(OR(_xlfn.IFNA($A71,"")="", ROW()&lt;=ROW($A$3),MAX(International!$L$3:$L$2000)&lt;$BJ71),"",$A71-_xlfn.XLOOKUP($BJ71,International!$L$3:$L$2000,International!$A$3:$A$2000,NA(),1,1))</f>
        <v>11</v>
      </c>
      <c r="BQ71" s="1">
        <f>IF(OR(_xlfn.IFNA($A71,"")="", ROW()&lt;=ROW($A$3),MAX(International!$O$3:$O$2000)&lt;$AK71),"",$A71-_xlfn.XLOOKUP($AK71,International!$O$3:$O$2000,International!$A$3:$A$2000,NA(),1,1))</f>
        <v>25</v>
      </c>
      <c r="BR71" s="1">
        <f>IF(OR(_xlfn.IFNA($A71,"")="", ROW()&lt;=ROW($A$3),MAX(International!$P$3:$P$2000)&lt;$BJ71),"",$A71-_xlfn.XLOOKUP($BJ71,International!$P$3:$P$2000,International!$A$3:$A$2000,NA(),1,1))</f>
        <v>21</v>
      </c>
      <c r="BS71" s="1">
        <f>IF(OR(_xlfn.IFNA($A71,"")="", ROW()&lt;=ROW($A$3),MAX(International!$S$3:$S$2000)&lt;$AK71),"",$A71-_xlfn.XLOOKUP($AK71,International!$S$3:$S$2000,International!$A$3:$A$2000,NA(),1,1))</f>
        <v>29</v>
      </c>
      <c r="BT71" s="1">
        <f>IF(OR(_xlfn.IFNA($A71,"")="", ROW()&lt;=ROW($A$3),MAX(International!$T$3:$T$2000)&lt;$BJ71),"",$A71-_xlfn.XLOOKUP($BJ71,International!$T$3:$T$2000,International!$A$3:$A$2000,NA(),1,1))</f>
        <v>-1</v>
      </c>
      <c r="BU71" s="1">
        <f>IF(OR(_xlfn.IFNA($A71,"")="", ROW()&lt;=ROW($A$3),MAX(International!$W$3:$W$2000)&lt;$AK71),"",$A71-_xlfn.XLOOKUP($AK71,International!$W$3:$W$2000,International!$A$3:$A$2000,NA(),1,1))</f>
        <v>-16</v>
      </c>
      <c r="BV71" s="1">
        <f>IF(OR(_xlfn.IFNA($A71,"")="", ROW()&lt;=ROW($A$3),MAX(International!$X$3:$X$2000)&lt;$BJ71),"",$A71-_xlfn.XLOOKUP($BJ71,International!$X$3:$X$2000,International!$A$3:$A$2000,NA(),1,1))</f>
        <v>-2</v>
      </c>
      <c r="BW71" s="1">
        <f>IF(OR(_xlfn.IFNA($A71,"")="", ROW()&lt;=ROW($A$3),MAX(International!$AA$3:$AA$2000)&lt;$AK71),"",$A71-_xlfn.XLOOKUP($AK71,International!$AA$3:$AA$2000,International!$A$3:$A$2000,NA(),1,1))</f>
        <v>11</v>
      </c>
      <c r="BX71" s="1">
        <f>IF(OR(_xlfn.IFNA($A71,"")="", ROW()&lt;=ROW($A$3),MAX(International!$AB$3:$AB$2000)&lt;$BJ71),"",$A71-_xlfn.XLOOKUP($BJ71,International!$AB$3:$AB$2000,International!$A$3:$A$2000,NA(),1,1))</f>
        <v>5</v>
      </c>
      <c r="BY71" s="1">
        <f>IF(OR(_xlfn.IFNA($A71,"")="", ROW()&lt;=ROW($A$3),MAX(International!$AE$3:$AE$2000)&lt;$AK71),"",$A71-_xlfn.XLOOKUP($AK71,International!$AE$3:$AE$2000,International!$A$3:$A$2000,NA(),1,1))</f>
        <v>15</v>
      </c>
      <c r="BZ71" s="1">
        <f>IF(OR(_xlfn.IFNA($A71,"")="", ROW()&lt;=ROW($A$3),MAX(International!$AF$3:$AF$2000)&lt;$BJ71),"",$A71-_xlfn.XLOOKUP($BJ71,International!$AF$3:$AF$2000,International!$A$3:$A$2000,NA(),1,1))</f>
        <v>7</v>
      </c>
      <c r="CA71" s="1">
        <f t="shared" si="174"/>
        <v>22</v>
      </c>
      <c r="CB71" s="1" t="e">
        <f t="shared" si="121"/>
        <v>#N/A</v>
      </c>
      <c r="CC71" s="1">
        <f t="shared" si="122"/>
        <v>204800</v>
      </c>
      <c r="CD71" s="1">
        <f t="shared" si="123"/>
        <v>16126</v>
      </c>
      <c r="CE71" s="1">
        <f t="shared" si="124"/>
        <v>4524</v>
      </c>
      <c r="CF71" s="1">
        <f t="shared" si="125"/>
        <v>2110</v>
      </c>
      <c r="CG71" s="1">
        <f t="shared" si="126"/>
        <v>1268</v>
      </c>
      <c r="CH71" s="1">
        <f t="shared" si="127"/>
        <v>882</v>
      </c>
      <c r="CI71" s="1">
        <f t="shared" si="128"/>
        <v>328</v>
      </c>
      <c r="CJ71" s="1">
        <f t="shared" si="129"/>
        <v>2074</v>
      </c>
      <c r="CK71" s="1">
        <f t="shared" si="175"/>
        <v>4864</v>
      </c>
      <c r="CL71" s="1">
        <f t="shared" si="130"/>
        <v>3.9257173453668845</v>
      </c>
      <c r="CM71" s="1">
        <f>IF(OR(ISNA($A71),$AK71&lt;100),NA(),IF($CA71=0,0,FLOOR((CK71-_xlfn.XLOOKUP(_xlfn.AGGREGATE(5,6,$CA$3:$CA2022),$CA$3:$CA$2000,CK$3:CK$2000,1,1))/_xlfn.XLOOKUP($CA71,$CA$3:$CA$2000,$CA$3:$CA$2000,1,1), 1)))</f>
        <v>215</v>
      </c>
      <c r="CN71" s="1">
        <f t="shared" si="176"/>
        <v>10.776668160744245</v>
      </c>
      <c r="CO71" s="1" cm="1">
        <f t="array" ref="CO71">IFERROR(IF(OR(ISNA($A71),$AK71&lt;100,INDEX(International!C$3:C$2000,_xlfn.XMATCH(100,International!C$3:C$2000,1,1)+$CA71)=""),NA(),INDEX(International!C$3:C$2000,_xlfn.XMATCH(100,International!C$3:C$2000,1,1)+$CA71)), NA())</f>
        <v>9134</v>
      </c>
      <c r="CP71" s="1">
        <f t="shared" si="131"/>
        <v>3.3777689667147408</v>
      </c>
      <c r="CQ71" s="1">
        <f>IF(OR(ISNA($A71),$AK71&lt;100),NA(),IF($CA71=0,0,FLOOR((CO71-_xlfn.XLOOKUP(_xlfn.AGGREGATE(5,6,$CA$3:$CA2022),$CA$3:$CA$2000,CO$3:CO$2000,1,1))/_xlfn.XLOOKUP($CA71,$CA$3:$CA$2000,$CA$3:$CA$2000,1,1), 1)))</f>
        <v>410</v>
      </c>
      <c r="CR71" s="1">
        <f t="shared" si="177"/>
        <v>1.8153524110318393</v>
      </c>
      <c r="CS71" s="1" cm="1">
        <f t="array" ref="CS71">IFERROR(IF(OR(ISNA($A71),$AK71&lt;100,INDEX(International!G$3:G$2000,_xlfn.XMATCH(100,International!G$3:G$2000,1,1)+$CA71)=""),NA(),INDEX(International!G$3:G$2000,_xlfn.XMATCH(100,International!G$3:G$2000,1,1)+$CA71)), NA())</f>
        <v>3107</v>
      </c>
      <c r="CT71" s="1">
        <f t="shared" si="132"/>
        <v>4.4377650823246855</v>
      </c>
      <c r="CU71" s="1">
        <f>IF(OR(ISNA($A71),$AK71&lt;100),NA(),IF($CA71=0,0,FLOOR((CS71-_xlfn.XLOOKUP(_xlfn.AGGREGATE(5,6,$CA$3:$CA2022),$CA$3:$CA$2000,CS$3:CS$2000,1,1))/_xlfn.XLOOKUP($CA71,$CA$3:$CA$2000,$CA$3:$CA$2000,1,1), 1)))</f>
        <v>129</v>
      </c>
      <c r="CV71" s="1">
        <f t="shared" si="178"/>
        <v>3.7060411963695361</v>
      </c>
      <c r="CW71" s="1" cm="1">
        <f t="array" ref="CW71">IFERROR(IF(OR(ISNA($A71),$AK71&lt;100,INDEX(International!K$3:K$2000,_xlfn.XMATCH(100,International!K$3:K$2000,1,1)+$CA71)=""),NA(),INDEX(International!K$3:K$2000,_xlfn.XMATCH(100,International!K$3:K$2000,1,1)+$CA71)), NA())</f>
        <v>16018</v>
      </c>
      <c r="CX71" s="1">
        <f t="shared" si="133"/>
        <v>3.0040075312558936</v>
      </c>
      <c r="CY71" s="1">
        <f>IF(OR(ISNA($A71),$AK71&lt;100),NA(),IF($CA71=0,0,FLOOR((CW71-_xlfn.XLOOKUP(_xlfn.AGGREGATE(5,6,$CA$3:$CA2022),$CA$3:$CA$2000,CW$3:CW$2000,1,1))/_xlfn.XLOOKUP($CA71,$CA$3:$CA$2000,$CA$3:$CA$2000,1,1), 1)))</f>
        <v>723</v>
      </c>
      <c r="CZ71" s="1">
        <f t="shared" si="179"/>
        <v>2.8994167709436631</v>
      </c>
      <c r="DA71" s="1" cm="1">
        <f t="array" ref="DA71">IFERROR(IF(OR(ISNA($A71),$AK71&lt;100,INDEX(International!O$3:O$2000,_xlfn.XMATCH(100,International!O$3:O$2000,1,1)+$CA71)=""),NA(),INDEX(International!O$3:O$2000,_xlfn.XMATCH(100,International!O$3:O$2000,1,1)+$CA71)), NA())</f>
        <v>27980</v>
      </c>
      <c r="DB71" s="1">
        <f t="shared" si="134"/>
        <v>2.7066089471444355</v>
      </c>
      <c r="DC71" s="1">
        <f>IF(OR(ISNA($A71),$AK71&lt;100),NA(),IF($CA71=0,0,FLOOR((DA71-_xlfn.XLOOKUP(_xlfn.AGGREGATE(5,6,$CA$3:$CA2022),$CA$3:$CA$2000,DA$3:DA$2000,1,1))/_xlfn.XLOOKUP($CA71,$CA$3:$CA$2000,$CA$3:$CA$2000,1,1), 1)))</f>
        <v>1264</v>
      </c>
      <c r="DD71" s="1">
        <f t="shared" si="180"/>
        <v>5.6451784068209099</v>
      </c>
      <c r="DE71" s="1" cm="1">
        <f t="array" ref="DE71">IFERROR(IF(OR(ISNA($A71),$AK71&lt;100,INDEX(International!S$3:S$2000,_xlfn.XMATCH(100,International!S$3:S$2000,1,1)+$CA71)=""),NA(),INDEX(International!S$3:S$2000,_xlfn.XMATCH(100,International!S$3:S$2000,1,1)+$CA71)), NA())</f>
        <v>7979</v>
      </c>
      <c r="DF71" s="1">
        <f t="shared" si="135"/>
        <v>3.4820396168584438</v>
      </c>
      <c r="DG71" s="1">
        <f>IF(OR(ISNA($A71),$AK71&lt;100),NA(),IF($CA71=0,0,FLOOR((DE71-_xlfn.XLOOKUP(_xlfn.AGGREGATE(5,6,$CA$3:$CA2022),$CA$3:$CA$2000,DE$3:DE$2000,1,1))/_xlfn.XLOOKUP($CA71,$CA$3:$CA$2000,$CA$3:$CA$2000,1,1), 1)))</f>
        <v>357</v>
      </c>
      <c r="DH71" s="1">
        <f t="shared" si="181"/>
        <v>24.342055534877524</v>
      </c>
      <c r="DI71" s="1" cm="1">
        <f t="array" ref="DI71">IFERROR(IF(OR(ISNA($A71),$AK71&lt;100,INDEX(International!W$3:W$2000,_xlfn.XMATCH(100,International!W$3:W$2000,1,1)+$CA71)=""),NA(),INDEX(International!W$3:W$2000,_xlfn.XMATCH(100,International!W$3:W$2000,1,1)+$CA71)), NA())</f>
        <v>455</v>
      </c>
      <c r="DJ71" s="1">
        <f t="shared" si="136"/>
        <v>10.064658360406231</v>
      </c>
      <c r="DK71" s="1">
        <f>IF(OR(ISNA($A71),$AK71&lt;100),NA(),IF($CA71=0,0,FLOOR((DI71-_xlfn.XLOOKUP(_xlfn.AGGREGATE(5,6,$CA$3:$CA2022),$CA$3:$CA$2000,DI$3:DI$2000,1,1))/_xlfn.XLOOKUP($CA71,$CA$3:$CA$2000,$CA$3:$CA$2000,1,1), 1)))</f>
        <v>16</v>
      </c>
      <c r="DL71" s="1">
        <f t="shared" si="182"/>
        <v>4.1492381461821113</v>
      </c>
      <c r="DM71" s="1" cm="1">
        <f t="array" ref="DM71">IFERROR(IF(OR(ISNA($A71),$AK71&lt;100,INDEX(International!AA$3:AA$2000,_xlfn.XMATCH(100,International!AA$3:AA$2000,1,1)+$CA71)=""),NA(),INDEX(International!AA$3:AA$2000,_xlfn.XMATCH(100,International!AA$3:AA$2000,1,1)+$CA71)), NA())</f>
        <v>14543</v>
      </c>
      <c r="DN71" s="1">
        <f t="shared" si="137"/>
        <v>3.0622836070829074</v>
      </c>
      <c r="DO71" s="1">
        <f>IF(OR(ISNA($A71),$AK71&lt;100),NA(),IF($CA71=0,0,FLOOR((DM71-_xlfn.XLOOKUP(_xlfn.AGGREGATE(5,6,$CA$3:$CA2022),$CA$3:$CA$2000,DM$3:DM$2000,1,1))/_xlfn.XLOOKUP($CA71,$CA$3:$CA$2000,$CA$3:$CA$2000,1,1), 1)))</f>
        <v>655</v>
      </c>
      <c r="DP71" s="1">
        <f t="shared" si="183"/>
        <v>1.6395372995210753</v>
      </c>
      <c r="DQ71" s="1" cm="1">
        <f t="array" ref="DQ71">IFERROR(IF(OR(ISNA($A71),$AK71&lt;100,INDEX(International!AE$3:AE$2000,_xlfn.XMATCH(100,International!AE$3:AE$2000,1,1)+$CA71)=""),NA(),INDEX(International!AE$3:AE$2000,_xlfn.XMATCH(100,International!AE$3:AE$2000,1,1)+$CA71)), NA())</f>
        <v>65844</v>
      </c>
      <c r="DR71" s="1">
        <f t="shared" si="138"/>
        <v>2.3496972946037253</v>
      </c>
      <c r="DS71" s="1">
        <f>IF(OR(ISNA($A71),$AK71&lt;100),NA(),IF($CA71=0,0,FLOOR((DQ71-_xlfn.XLOOKUP(_xlfn.AGGREGATE(5,6,$CA$3:$CA2022),$CA$3:$CA$2000,DQ$3:DQ$2000,1,1))/_xlfn.XLOOKUP($CA71,$CA$3:$CA$2000,$CA$3:$CA$2000,1,1), 1)))</f>
        <v>2987</v>
      </c>
      <c r="DT71" s="1">
        <f t="shared" si="184"/>
        <v>1.7062505860957193</v>
      </c>
      <c r="DU71" s="1">
        <f t="shared" si="139"/>
        <v>68</v>
      </c>
      <c r="DV71" s="1" t="e" cm="1">
        <f t="array" ref="DV71">IFERROR(IF(ISNA($A71),NA(),INDEX(B$3:B$2000,_xlfn.XMATCH(Configuration!$B$12,B$3:B$2000,1,1)+ROW()-ROW($A$3))-0), NA())</f>
        <v>#N/A</v>
      </c>
      <c r="DW71" s="1" cm="1">
        <f t="array" ref="DW71">IFERROR(IF(ISNA($A71),NA(),INDEX(F$3:F$2000,_xlfn.XMATCH(Configuration!$B$12,F$3:F$2000,1,1)+ROW()-ROW($A$3))-0), NA())</f>
        <v>3082</v>
      </c>
      <c r="DX71" s="1" t="e" cm="1">
        <f t="array" ref="DX71">IFERROR(IF(ISNA($A71),NA(),INDEX(J$3:J$2000,_xlfn.XMATCH(Configuration!$B$12,J$3:J$2000,1,1)+ROW()-ROW($A$3))-0), NA())</f>
        <v>#N/A</v>
      </c>
      <c r="DY71" s="1" cm="1">
        <f t="array" ref="DY71">IFERROR(IF(ISNA($A71),NA(),INDEX(N$3:N$2000,_xlfn.XMATCH(Configuration!$B$12,N$3:N$2000,1,1)+ROW()-ROW($A$3))-0), NA())</f>
        <v>1057</v>
      </c>
      <c r="DZ71" s="1" t="e" cm="1">
        <f t="array" ref="DZ71">IFERROR(IF(ISNA($A71),NA(),INDEX(R$3:R$2000,_xlfn.XMATCH(Configuration!$B$12,R$3:R$2000,1,1)+ROW()-ROW($A$3))-0), NA())</f>
        <v>#N/A</v>
      </c>
      <c r="EA71" s="1" t="e" cm="1">
        <f t="array" ref="EA71">IFERROR(IF(ISNA($A71),NA(),INDEX(V$3:V$2000,_xlfn.XMATCH(Configuration!$B$12,V$3:V$2000,1,1)+ROW()-ROW($A$3))-0), NA())</f>
        <v>#N/A</v>
      </c>
      <c r="EB71" s="1" cm="1">
        <f t="array" ref="EB71">IFERROR(IF(ISNA($A71),NA(),INDEX(Z$3:Z$2000,_xlfn.XMATCH(Configuration!$B$12,Z$3:Z$2000,1,1)+ROW()-ROW($A$3))-0), NA())</f>
        <v>1605</v>
      </c>
      <c r="EC71" s="1" t="e" cm="1">
        <f t="array" ref="EC71">IFERROR(IF(ISNA($A71),NA(),INDEX(AD$3:AD$2000,_xlfn.XMATCH(Configuration!$B$12,AD$3:AD$2000,1,1)+ROW()-ROW($A$3))-0), NA())</f>
        <v>#N/A</v>
      </c>
      <c r="ED71" s="1">
        <f t="shared" si="140"/>
        <v>68</v>
      </c>
      <c r="EE71" s="1" t="e">
        <f t="shared" ca="1" si="185"/>
        <v>#N/A</v>
      </c>
      <c r="EF71" s="1" t="e">
        <f t="shared" ca="1" si="186"/>
        <v>#N/A</v>
      </c>
      <c r="EG71" s="1" t="e">
        <f t="shared" ca="1" si="187"/>
        <v>#N/A</v>
      </c>
      <c r="EH71" s="1" t="e">
        <f t="shared" ca="1" si="188"/>
        <v>#N/A</v>
      </c>
      <c r="EI71" s="1">
        <f t="shared" ca="1" si="189"/>
        <v>1241674</v>
      </c>
      <c r="EJ71" s="1">
        <f t="shared" ca="1" si="190"/>
        <v>258030</v>
      </c>
      <c r="EK71" s="1">
        <f t="shared" ca="1" si="191"/>
        <v>84002</v>
      </c>
      <c r="EL71" s="1" cm="1">
        <f t="array" aca="1" ref="EL71" ca="1">IFERROR(IF(ISNA($ED71),NA(),IF(FLOOR((2^(($ED71+LOOKUP(2, 1/(ISNA(EP$3:EP$2000)+ISBLANK(EP$3:EP$300)-1),EP$3:EP$2000)*LOG(100)/LOG(2))/LOOKUP(2, 1/(ISNA(EP$3:EP$2000)+ISBLANK(EP$3:EP$300)-1),EP$3:EP$2000))),2)&gt;_xlfn.AGGREGATE(4,6,$EN$3:$GC$2000)+2000,NA(),FLOOR((2^(($ED71+LOOKUP(2, 1/(ISNA(EP$3:EP$2000)+ISBLANK(EP$3:EP$300)-1),EP$3:EP$2000)*LOG(100)/LOG(2))/LOOKUP(2, 1/(ISNA(EP$3:EP$2000)+ISBLANK(EP$3:EP$300)-1),EP$3:EP$2000))),2))),NA())</f>
        <v>3948</v>
      </c>
      <c r="EM71" s="1" cm="1">
        <f t="array" ref="EM71">IF(ISNA($ED71),NA(),FLOOR(EN$3+(LOOKUP(2, 1/(ISNA(EN$3:EN$2000)+ISBLANK(EN$3:EN$300)-1),EN$3:EN$2000)-EN$3)/LOOKUP(2, 1/(ISNA(EN$3:EN$2000)+ISBLANK(EN$3:EN$300)-1),ED$3:ED$2000)*ED71, 1))</f>
        <v>6175</v>
      </c>
      <c r="EN71" s="1" cm="1">
        <f t="array" ref="EN71">IFERROR(IF(ISNA($A71),NA(),INDEX(AK$3:AK$2000,_xlfn.XMATCH(100,AK$3:AK$2000,1,1)+ROW()-ROW($A$3))-0), NA())</f>
        <v>7050</v>
      </c>
      <c r="EO71" s="1" cm="1">
        <f t="array" aca="1" ref="EO71" ca="1">IFERROR(IF(ISNA($A71),NA(),INDEX(BD$3:BD$2000,_xlfn.XMATCH(100,AK$3:AK$2000,1,1)+ROW()-ROW($A$3))-0), NA())</f>
        <v>15.714285714285714</v>
      </c>
      <c r="EP71" s="1">
        <f t="shared" si="192"/>
        <v>11.075727866244106</v>
      </c>
      <c r="EQ71" s="1">
        <f t="shared" si="193"/>
        <v>102</v>
      </c>
      <c r="ER71" s="1">
        <f t="shared" si="194"/>
        <v>542.61864406217956</v>
      </c>
      <c r="ES71" s="1" cm="1">
        <f t="array" ref="ES71">IFERROR(IF(OR(ISNA($A71),INDEX(International!C$3:C$2000,_xlfn.XMATCH(100,International!C$3:C$2000,1,1)+ROW()-ROW($A$3))=""),NA(),INDEX(International!C$3:C$2000,_xlfn.XMATCH(100,International!C$3:C$2000,1,1)+ROW()-ROW($A$3))), NA())</f>
        <v>53981</v>
      </c>
      <c r="ET71" s="1" cm="1">
        <f t="array" aca="1" ref="ET71" ca="1">IFERROR(IF(ISNA($A71),NA(),INDEX(International!E$3:E$2000,_xlfn.XMATCH(100,International!C$3:C$2000,1,1)+ROW()-ROW($A$3))-0), NA())</f>
        <v>457.14285714285717</v>
      </c>
      <c r="EU71" s="1">
        <f t="shared" si="195"/>
        <v>7.4920331926930048</v>
      </c>
      <c r="EV71" s="1">
        <f t="shared" si="196"/>
        <v>792</v>
      </c>
      <c r="EW71" s="1">
        <f t="shared" si="197"/>
        <v>184.88478388336725</v>
      </c>
      <c r="EX71" s="1" cm="1">
        <f t="array" ref="EX71">IFERROR(IF(OR(ISNA($A71),INDEX(International!G$3:G$2000,_xlfn.XMATCH(100,International!G$3:G$2000,1,1)+ROW()-ROW($A$3))=""),NA(),INDEX(International!G$3:G$2000,_xlfn.XMATCH(100,International!G$3:G$2000,1,1)+ROW()-ROW($A$3))-0), NA())</f>
        <v>10927</v>
      </c>
      <c r="EY71" s="1" cm="1">
        <f t="array" aca="1" ref="EY71" ca="1">IFERROR(IF(ISNA($A71),NA(),INDEX(International!I$3:I$2000,_xlfn.XMATCH(100,International!G$3:G$2000,1,1)+ROW()-ROW($A$3))-0), NA())</f>
        <v>71.142857142857139</v>
      </c>
      <c r="EZ71" s="1">
        <f t="shared" si="198"/>
        <v>10.04171215847251</v>
      </c>
      <c r="FA71" s="1">
        <f t="shared" si="199"/>
        <v>156</v>
      </c>
      <c r="FB71" s="1">
        <f t="shared" si="200"/>
        <v>109.42145531722002</v>
      </c>
      <c r="FC71" s="1" cm="1">
        <f t="array" ref="FC71">IFERROR(IF(OR(ISNA($A71),INDEX(International!K$3:K$2000,_xlfn.XMATCH(100,International!K$3:K$2000,1,1)+ROW()-ROW($A$3))=""),NA(),INDEX(International!K$3:K$2000,_xlfn.XMATCH(100,International!K$3:K$2000,1,1)+ROW()-ROW($A$3))), NA())</f>
        <v>173040</v>
      </c>
      <c r="FD71" s="1" cm="1">
        <f t="array" aca="1" ref="FD71" ca="1">IFERROR(IF(ISNA($A71),NA(),INDEX(International!M$3:M$2000,_xlfn.XMATCH(100,International!K$3:K$2000,1,1)+ROW()-ROW($A$3))-0), NA())</f>
        <v>1039.4285714285713</v>
      </c>
      <c r="FE71" s="1">
        <f t="shared" si="201"/>
        <v>6.3215298209938124</v>
      </c>
      <c r="FF71" s="1">
        <f t="shared" si="202"/>
        <v>2543</v>
      </c>
      <c r="FG71" s="1">
        <f t="shared" si="203"/>
        <v>208.24834393114654</v>
      </c>
      <c r="FH71" s="1" cm="1">
        <f t="array" ref="FH71">IFERROR(IF(OR(ISNA($A71),INDEX(International!O$3:O$2000,_xlfn.XMATCH(100,International!O$3:O$2000,1,1)+ROW()-ROW($A$3))=""),NA(),INDEX(International!O$3:O$2000,_xlfn.XMATCH(100,International!O$3:O$2000,1,1)+ROW()-ROW($A$3))-0), NA())</f>
        <v>207428</v>
      </c>
      <c r="FI71" s="1" cm="1">
        <f t="array" aca="1" ref="FI71" ca="1">IFERROR(IF(ISNA($A71),NA(),INDEX(International!Q$3:Q$2000,_xlfn.XMATCH(100,International!O$3:O$2000,1,1)+ROW()-ROW($A$3))-0), NA())</f>
        <v>2062</v>
      </c>
      <c r="FJ71" s="1">
        <f t="shared" si="204"/>
        <v>6.1714977900299361</v>
      </c>
      <c r="FK71" s="1">
        <f t="shared" si="205"/>
        <v>3048</v>
      </c>
      <c r="FL71" s="1">
        <f t="shared" si="206"/>
        <v>72.822410131902444</v>
      </c>
      <c r="FM71" s="1" cm="1">
        <f t="array" ref="FM71">IFERROR(IF(OR(ISNA($A71),INDEX(International!S$3:S$2000,_xlfn.XMATCH(100,International!S$3:S$2000,1,1)+ROW()-ROW($A$3))=""),NA(),INDEX(International!S$3:S$2000,_xlfn.XMATCH(100,International!S$3:S$2000,1,1)+ROW()-ROW($A$3))-0), NA())</f>
        <v>10761</v>
      </c>
      <c r="FN71" s="1" cm="1">
        <f t="array" aca="1" ref="FN71" ca="1">IFERROR(IF(ISNA($A71),NA(),INDEX(International!U$3:U$2000,_xlfn.XMATCH(100,International!S$3:S$2000,1,1)+ROW()-ROW($A$3))-0), NA())</f>
        <v>11.142857142857142</v>
      </c>
      <c r="FO71" s="1">
        <f t="shared" si="207"/>
        <v>10.074569084811216</v>
      </c>
      <c r="FP71" s="1">
        <f t="shared" si="208"/>
        <v>156</v>
      </c>
      <c r="FQ71" s="1">
        <f t="shared" si="209"/>
        <v>828.42635696931143</v>
      </c>
      <c r="FR71" s="1" cm="1">
        <f t="array" ref="FR71">IFERROR(IF(OR(ISNA($A71),INDEX(International!W$3:W$2000,_xlfn.XMATCH(100,International!W$3:W$2000,1,1)+ROW()-ROW($A$3))=""),NA(),INDEX(International!W$3:W$2000,_xlfn.XMATCH(100,International!W$3:W$2000,1,1)+ROW()-ROW($A$3))-0), NA())</f>
        <v>20939</v>
      </c>
      <c r="FS71" s="1" cm="1">
        <f t="array" aca="1" ref="FS71" ca="1">IFERROR(IF(ISNA($A71),NA(),INDEX(International!Y$3:Y$2000,_xlfn.XMATCH(100,International!W$3:W$2000,1,1)+ROW()-ROW($A$3))-0), NA())</f>
        <v>681.42857142857144</v>
      </c>
      <c r="FT71" s="1">
        <f t="shared" si="210"/>
        <v>8.8196589085112151</v>
      </c>
      <c r="FU71" s="1">
        <f t="shared" si="211"/>
        <v>306</v>
      </c>
      <c r="FV71" s="1">
        <f t="shared" si="212"/>
        <v>19.238131811741543</v>
      </c>
      <c r="FW71" s="1" cm="1">
        <f t="array" ref="FW71">IFERROR(IF(OR(ISNA($A71),INDEX(International!AA$3:AA$2000,_xlfn.XMATCH(100,International!AA$3:AA$2000,1,1)+ROW()-ROW($A$3))=""),NA(),INDEX(International!AA$3:AA$2000,_xlfn.XMATCH(100,International!AA$3:AA$2000,1,1)+ROW()-ROW($A$3))-0), NA())</f>
        <v>226463</v>
      </c>
      <c r="FX71" s="1" cm="1">
        <f t="array" aca="1" ref="FX71" ca="1">IFERROR(IF(ISNA($A71),NA(),INDEX(International!AC$3:AC$2000,_xlfn.XMATCH(100,International!AA$3:AA$2000,1,1)+ROW()-ROW($A$3))-0), NA())</f>
        <v>4496.1428571428569</v>
      </c>
      <c r="FY71" s="1">
        <f t="shared" si="213"/>
        <v>6.1013581061251267</v>
      </c>
      <c r="FZ71" s="1">
        <f t="shared" si="214"/>
        <v>3328</v>
      </c>
      <c r="GA71" s="1">
        <f t="shared" si="215"/>
        <v>45.780142194253379</v>
      </c>
      <c r="GB71" s="1" cm="1">
        <f t="array" ref="GB71">IFERROR(IF(OR(ISNA($A71),INDEX(International!AE$3:AE$2000,_xlfn.XMATCH(100,International!AE$3:AE$2000,1,1)+ROW()-ROW($A$3))=""),NA(),INDEX(International!AE$3:AE$2000,_xlfn.XMATCH(100,International!AE$3:AE$2000,1,1)+ROW()-ROW($A$3))-0), NA())</f>
        <v>1329260</v>
      </c>
      <c r="GC71" s="1" cm="1">
        <f t="array" aca="1" ref="GC71" ca="1">IFERROR(IF(ISNA($A71),NA(),INDEX(International!AG$3:AG$2000,_xlfn.XMATCH(100,International!AE$3:AE$2000,1,1)+ROW()-ROW($A$3))-0), NA())</f>
        <v>24460</v>
      </c>
      <c r="GD71" s="1">
        <f t="shared" si="216"/>
        <v>4.964106698237317</v>
      </c>
      <c r="GE71" s="1">
        <f t="shared" si="217"/>
        <v>19546</v>
      </c>
      <c r="GF71" s="1">
        <f t="shared" si="218"/>
        <v>46.399028313463418</v>
      </c>
    </row>
    <row r="72" spans="1:188" x14ac:dyDescent="0.2">
      <c r="A72" s="4">
        <f>IF(OR(Daily!$A72="",Daily!$B72="*"),NA(),Daily!A72)</f>
        <v>43923</v>
      </c>
      <c r="B72" s="1">
        <f>IF(_xlfn.IFNA($A72,"")="","",Daily!C72+IF(ROW()&gt;ROW($A$3),B71,0))</f>
        <v>87</v>
      </c>
      <c r="C72" s="1">
        <f>IF(_xlfn.IFNA($A72,"")="","",Daily!D72+IF(ROW()&gt;ROW($A$3),C71,0))</f>
        <v>11</v>
      </c>
      <c r="D72" s="1">
        <f>IF(_xlfn.IFNA($A72,"")="","",Daily!E72+IF(ROW()&gt;ROW($A$3),D71,0))</f>
        <v>1</v>
      </c>
      <c r="E72" s="1">
        <f t="shared" si="141"/>
        <v>75</v>
      </c>
      <c r="F72" s="1">
        <f>IF(_xlfn.IFNA($A72,"")="","",Daily!F72+IF(ROW()&gt;ROW($A$3),F71,0))</f>
        <v>2298</v>
      </c>
      <c r="G72" s="1">
        <f>IF(_xlfn.IFNA($A72,"")="","",Daily!G72+IF(ROW()&gt;ROW($A$3),G71,0))</f>
        <v>4</v>
      </c>
      <c r="H72" s="1">
        <f>IF(_xlfn.IFNA($A72,"")="","",Daily!H72+IF(ROW()&gt;ROW($A$3),H71,0))</f>
        <v>12</v>
      </c>
      <c r="I72" s="1">
        <f t="shared" si="142"/>
        <v>2282</v>
      </c>
      <c r="J72" s="1">
        <f>IF(_xlfn.IFNA($A72,"")="","",Daily!I72+IF(ROW()&gt;ROW($A$3),J71,0))</f>
        <v>22</v>
      </c>
      <c r="K72" s="1">
        <f>IF(_xlfn.IFNA($A72,"")="","",Daily!J72+IF(ROW()&gt;ROW($A$3),K71,0))</f>
        <v>1</v>
      </c>
      <c r="L72" s="1">
        <f>IF(_xlfn.IFNA($A72,"")="","",Daily!K72+IF(ROW()&gt;ROW($A$3),L71,0))</f>
        <v>0</v>
      </c>
      <c r="M72" s="1">
        <f t="shared" si="143"/>
        <v>21</v>
      </c>
      <c r="N72" s="1">
        <f>IF(_xlfn.IFNA($A72,"")="","",Daily!L72+IF(ROW()&gt;ROW($A$3),N71,0))</f>
        <v>835</v>
      </c>
      <c r="O72" s="1">
        <f>IF(_xlfn.IFNA($A72,"")="","",Daily!M72+IF(ROW()&gt;ROW($A$3),O71,0))</f>
        <v>8</v>
      </c>
      <c r="P72" s="1">
        <f>IF(_xlfn.IFNA($A72,"")="","",Daily!N72+IF(ROW()&gt;ROW($A$3),P71,0))</f>
        <v>4</v>
      </c>
      <c r="Q72" s="1">
        <f t="shared" si="144"/>
        <v>823</v>
      </c>
      <c r="R72" s="1">
        <f>IF(_xlfn.IFNA($A72,"")="","",Daily!O72+IF(ROW()&gt;ROW($A$3),R71,0))</f>
        <v>385</v>
      </c>
      <c r="S72" s="1">
        <f>IF(_xlfn.IFNA($A72,"")="","",Daily!P72+IF(ROW()&gt;ROW($A$3),S71,0))</f>
        <v>44</v>
      </c>
      <c r="T72" s="1">
        <f>IF(_xlfn.IFNA($A72,"")="","",Daily!Q72+IF(ROW()&gt;ROW($A$3),T71,0))</f>
        <v>0</v>
      </c>
      <c r="U72" s="1">
        <f t="shared" si="145"/>
        <v>341</v>
      </c>
      <c r="V72" s="1">
        <f>IF(_xlfn.IFNA($A72,"")="","",Daily!R72+IF(ROW()&gt;ROW($A$3),V71,0))</f>
        <v>74</v>
      </c>
      <c r="W72" s="1">
        <f>IF(_xlfn.IFNA($A72,"")="","",Daily!S72+IF(ROW()&gt;ROW($A$3),W71,0))</f>
        <v>5</v>
      </c>
      <c r="X72" s="1">
        <f>IF(_xlfn.IFNA($A72,"")="","",Daily!T72+IF(ROW()&gt;ROW($A$3),X71,0))</f>
        <v>2</v>
      </c>
      <c r="Y72" s="1">
        <f t="shared" si="146"/>
        <v>67</v>
      </c>
      <c r="Z72" s="1">
        <f>IF(_xlfn.IFNA($A72,"")="","",Daily!U72+IF(ROW()&gt;ROW($A$3),Z71,0))</f>
        <v>1036</v>
      </c>
      <c r="AA72" s="1">
        <f>IF(_xlfn.IFNA($A72,"")="","",Daily!V72+IF(ROW()&gt;ROW($A$3),AA71,0))</f>
        <v>422</v>
      </c>
      <c r="AB72" s="1">
        <f>IF(_xlfn.IFNA($A72,"")="","",Daily!W72+IF(ROW()&gt;ROW($A$3),AB71,0))</f>
        <v>7</v>
      </c>
      <c r="AC72" s="1">
        <f t="shared" si="147"/>
        <v>607</v>
      </c>
      <c r="AD72" s="1">
        <f>IF(_xlfn.IFNA($A72,"")="","",Daily!X72+IF(ROW()&gt;ROW($A$3),AD71,0))</f>
        <v>400</v>
      </c>
      <c r="AE72" s="1">
        <f>IF(_xlfn.IFNA($A72,"")="","",Daily!Y72+IF(ROW()&gt;ROW($A$3),AE71,0))</f>
        <v>92</v>
      </c>
      <c r="AF72" s="1">
        <f>IF(_xlfn.IFNA($A72,"")="","",Daily!Z72+IF(ROW()&gt;ROW($A$3),AF71,0))</f>
        <v>2</v>
      </c>
      <c r="AG72" s="1">
        <f t="shared" si="148"/>
        <v>306</v>
      </c>
      <c r="AH72" s="1">
        <f>IF(_xlfn.IFNA($A72,"")="","",Daily!C72+Daily!F72+Daily!I72+Daily!O72+Daily!L72+Daily!R72+Daily!X72+Daily!U72)</f>
        <v>273</v>
      </c>
      <c r="AI72" s="1">
        <f>IF(_xlfn.IFNA($A72,"")="","",Daily!D72+Daily!G72+Daily!J72+Daily!P72+Daily!M72+Daily!S72+Daily!Y72+Daily!V72+Daily!AA72)</f>
        <v>145</v>
      </c>
      <c r="AJ72" s="1">
        <f>IF(_xlfn.IFNA($A72,"")="","",Daily!E72+Daily!H72+Daily!K72+Daily!Q72+Daily!N72+Daily!T72+Daily!Z72+Daily!W72)</f>
        <v>3</v>
      </c>
      <c r="AK72" s="1">
        <f t="shared" si="149"/>
        <v>5137</v>
      </c>
      <c r="AL72" s="1">
        <f t="shared" si="150"/>
        <v>587</v>
      </c>
      <c r="AM72" s="1">
        <f t="shared" si="151"/>
        <v>28</v>
      </c>
      <c r="AN72" s="7">
        <f t="shared" si="152"/>
        <v>0.90099009900990101</v>
      </c>
      <c r="AO72" s="1">
        <f t="shared" si="153"/>
        <v>4522</v>
      </c>
      <c r="AP72" s="1">
        <f t="shared" si="154"/>
        <v>2839</v>
      </c>
      <c r="AQ72" s="1">
        <f t="shared" si="155"/>
        <v>583</v>
      </c>
      <c r="AR72" s="1">
        <f t="shared" si="156"/>
        <v>16</v>
      </c>
      <c r="AS72" s="1">
        <f t="shared" si="157"/>
        <v>2240</v>
      </c>
      <c r="AT72" s="10">
        <f t="shared" si="158"/>
        <v>4.5528455284552849E-2</v>
      </c>
      <c r="AU72" s="10">
        <f t="shared" si="159"/>
        <v>0.95447154471544715</v>
      </c>
      <c r="AV72" s="10">
        <f t="shared" si="160"/>
        <v>1.6935954837453766E-2</v>
      </c>
      <c r="AW72" s="10">
        <f t="shared" si="161"/>
        <v>0.44734280708584778</v>
      </c>
      <c r="AX72" s="10">
        <f t="shared" si="162"/>
        <v>4.2826552462526769E-3</v>
      </c>
      <c r="AY72" s="10">
        <f t="shared" si="163"/>
        <v>0.16254623321004477</v>
      </c>
      <c r="AZ72" s="10">
        <f t="shared" si="164"/>
        <v>7.4946466809421838E-2</v>
      </c>
      <c r="BA72" s="10">
        <f t="shared" si="165"/>
        <v>1.4405294919213548E-2</v>
      </c>
      <c r="BB72" s="10">
        <f t="shared" si="166"/>
        <v>0.20167412886898969</v>
      </c>
      <c r="BC72" s="10">
        <f t="shared" si="167"/>
        <v>7.7866459022775933E-2</v>
      </c>
      <c r="BD72" s="8">
        <f t="shared" ca="1" si="168"/>
        <v>332.42857142857144</v>
      </c>
      <c r="BE72" s="9">
        <f t="shared" ca="1" si="169"/>
        <v>2327</v>
      </c>
      <c r="BF72" s="10">
        <f t="shared" si="170"/>
        <v>5.6126644736842105E-2</v>
      </c>
      <c r="BG72" s="10">
        <f t="shared" si="171"/>
        <v>-9.9009900990099015E-2</v>
      </c>
      <c r="BH72" s="1" t="e">
        <f t="shared" si="172"/>
        <v>#N/A</v>
      </c>
      <c r="BI72" s="1">
        <f t="shared" si="173"/>
        <v>8</v>
      </c>
      <c r="BJ72" s="8">
        <f>IF(_xlfn.IFNA($A72,"")="","",AK72/(Configuration!$B$1/1000000))</f>
        <v>202.52875103984735</v>
      </c>
      <c r="BK72" s="1">
        <f>IF(OR(_xlfn.IFNA($A72,"")="", ROW()&lt;=ROW($A$3),MAX(International!$C$3:$C$2000)&lt;$AK72),"",$A72-_xlfn.XLOOKUP($AK72,International!$C$3:$C$2000,International!$A$3:$A$2000,NA(),1,1))</f>
        <v>7</v>
      </c>
      <c r="BL72" s="1">
        <f>IF(OR(_xlfn.IFNA($A72,"")="", ROW()&lt;=ROW($A$3),MAX(International!$D$3:$D$2000)&lt;$BJ72),"",$A72-_xlfn.XLOOKUP($BJ72,International!$D$3:$D$2000,International!$A$3:$A$2000,NA(),1,1))</f>
        <v>12</v>
      </c>
      <c r="BM72" s="1">
        <f>IF(OR(_xlfn.IFNA($A72,"")="", ROW()&lt;=ROW($A$3),MAX(International!$G$3:$G$2000)&lt;$AK72),"",$A72-_xlfn.XLOOKUP($AK72,International!$G$3:$G$2000,International!$A$3:$A$2000,NA(),1,1))</f>
        <v>-6</v>
      </c>
      <c r="BN72" s="1">
        <f>IF(OR(_xlfn.IFNA($A72,"")="", ROW()&lt;=ROW($A$3),MAX(International!$H$3:$H$2000)&lt;$BJ72),"",$A72-_xlfn.XLOOKUP($BJ72,International!$H$3:$H$2000,International!$A$3:$A$2000,NA(),1,1))</f>
        <v>13</v>
      </c>
      <c r="BO72" s="1">
        <f>IF(OR(_xlfn.IFNA($A72,"")="", ROW()&lt;=ROW($A$3),MAX(International!$K$3:$K$2000)&lt;$AK72),"",$A72-_xlfn.XLOOKUP($AK72,International!$K$3:$K$2000,International!$A$3:$A$2000,NA(),1,1))</f>
        <v>17</v>
      </c>
      <c r="BP72" s="1">
        <f>IF(OR(_xlfn.IFNA($A72,"")="", ROW()&lt;=ROW($A$3),MAX(International!$L$3:$L$2000)&lt;$BJ72),"",$A72-_xlfn.XLOOKUP($BJ72,International!$L$3:$L$2000,International!$A$3:$A$2000,NA(),1,1))</f>
        <v>12</v>
      </c>
      <c r="BQ72" s="1">
        <f>IF(OR(_xlfn.IFNA($A72,"")="", ROW()&lt;=ROW($A$3),MAX(International!$O$3:$O$2000)&lt;$AK72),"",$A72-_xlfn.XLOOKUP($AK72,International!$O$3:$O$2000,International!$A$3:$A$2000,NA(),1,1))</f>
        <v>26</v>
      </c>
      <c r="BR72" s="1">
        <f>IF(OR(_xlfn.IFNA($A72,"")="", ROW()&lt;=ROW($A$3),MAX(International!$P$3:$P$2000)&lt;$BJ72),"",$A72-_xlfn.XLOOKUP($BJ72,International!$P$3:$P$2000,International!$A$3:$A$2000,NA(),1,1))</f>
        <v>22</v>
      </c>
      <c r="BS72" s="1">
        <f>IF(OR(_xlfn.IFNA($A72,"")="", ROW()&lt;=ROW($A$3),MAX(International!$S$3:$S$2000)&lt;$AK72),"",$A72-_xlfn.XLOOKUP($AK72,International!$S$3:$S$2000,International!$A$3:$A$2000,NA(),1,1))</f>
        <v>30</v>
      </c>
      <c r="BT72" s="1">
        <f>IF(OR(_xlfn.IFNA($A72,"")="", ROW()&lt;=ROW($A$3),MAX(International!$T$3:$T$2000)&lt;$BJ72),"",$A72-_xlfn.XLOOKUP($BJ72,International!$T$3:$T$2000,International!$A$3:$A$2000,NA(),1,1))</f>
        <v>-10</v>
      </c>
      <c r="BU72" s="1">
        <f>IF(OR(_xlfn.IFNA($A72,"")="", ROW()&lt;=ROW($A$3),MAX(International!$W$3:$W$2000)&lt;$AK72),"",$A72-_xlfn.XLOOKUP($AK72,International!$W$3:$W$2000,International!$A$3:$A$2000,NA(),1,1))</f>
        <v>-16</v>
      </c>
      <c r="BV72" s="1">
        <f>IF(OR(_xlfn.IFNA($A72,"")="", ROW()&lt;=ROW($A$3),MAX(International!$X$3:$X$2000)&lt;$BJ72),"",$A72-_xlfn.XLOOKUP($BJ72,International!$X$3:$X$2000,International!$A$3:$A$2000,NA(),1,1))</f>
        <v>-2</v>
      </c>
      <c r="BW72" s="1">
        <f>IF(OR(_xlfn.IFNA($A72,"")="", ROW()&lt;=ROW($A$3),MAX(International!$AA$3:$AA$2000)&lt;$AK72),"",$A72-_xlfn.XLOOKUP($AK72,International!$AA$3:$AA$2000,International!$A$3:$A$2000,NA(),1,1))</f>
        <v>11</v>
      </c>
      <c r="BX72" s="1">
        <f>IF(OR(_xlfn.IFNA($A72,"")="", ROW()&lt;=ROW($A$3),MAX(International!$AB$3:$AB$2000)&lt;$BJ72),"",$A72-_xlfn.XLOOKUP($BJ72,International!$AB$3:$AB$2000,International!$A$3:$A$2000,NA(),1,1))</f>
        <v>6</v>
      </c>
      <c r="BY72" s="1">
        <f>IF(OR(_xlfn.IFNA($A72,"")="", ROW()&lt;=ROW($A$3),MAX(International!$AE$3:$AE$2000)&lt;$AK72),"",$A72-_xlfn.XLOOKUP($AK72,International!$AE$3:$AE$2000,International!$A$3:$A$2000,NA(),1,1))</f>
        <v>16</v>
      </c>
      <c r="BZ72" s="1">
        <f>IF(OR(_xlfn.IFNA($A72,"")="", ROW()&lt;=ROW($A$3),MAX(International!$AF$3:$AF$2000)&lt;$BJ72),"",$A72-_xlfn.XLOOKUP($BJ72,International!$AF$3:$AF$2000,International!$A$3:$A$2000,NA(),1,1))</f>
        <v>7</v>
      </c>
      <c r="CA72" s="1">
        <f t="shared" si="174"/>
        <v>23</v>
      </c>
      <c r="CB72" s="1" t="e">
        <f t="shared" si="121"/>
        <v>#N/A</v>
      </c>
      <c r="CC72" s="1">
        <f t="shared" si="122"/>
        <v>289630</v>
      </c>
      <c r="CD72" s="1">
        <f t="shared" si="123"/>
        <v>20318</v>
      </c>
      <c r="CE72" s="1">
        <f t="shared" si="124"/>
        <v>5380</v>
      </c>
      <c r="CF72" s="1">
        <f t="shared" si="125"/>
        <v>2424</v>
      </c>
      <c r="CG72" s="1">
        <f t="shared" si="126"/>
        <v>1424</v>
      </c>
      <c r="CH72" s="1">
        <f t="shared" si="127"/>
        <v>974</v>
      </c>
      <c r="CI72" s="1">
        <f t="shared" si="128"/>
        <v>346</v>
      </c>
      <c r="CJ72" s="1">
        <f t="shared" si="129"/>
        <v>2163</v>
      </c>
      <c r="CK72" s="1">
        <f t="shared" si="175"/>
        <v>5137</v>
      </c>
      <c r="CL72" s="1">
        <f t="shared" si="130"/>
        <v>4.0472620478625698</v>
      </c>
      <c r="CM72" s="1">
        <f>IF(OR(ISNA($A72),$AK72&lt;100),NA(),IF($CA72=0,0,FLOOR((CK72-_xlfn.XLOOKUP(_xlfn.AGGREGATE(5,6,$CA$3:$CA2023),$CA$3:$CA$2000,CK$3:CK$2000,1,1))/_xlfn.XLOOKUP($CA72,$CA$3:$CA$2000,$CA$3:$CA$2000,1,1), 1)))</f>
        <v>218</v>
      </c>
      <c r="CN72" s="1">
        <f t="shared" si="176"/>
        <v>12.693118676108874</v>
      </c>
      <c r="CO72" s="1" cm="1">
        <f t="array" ref="CO72">IFERROR(IF(OR(ISNA($A72),$AK72&lt;100,INDEX(International!C$3:C$2000,_xlfn.XMATCH(100,International!C$3:C$2000,1,1)+$CA72)=""),NA(),INDEX(International!C$3:C$2000,_xlfn.XMATCH(100,International!C$3:C$2000,1,1)+$CA72)), NA())</f>
        <v>10836</v>
      </c>
      <c r="CP72" s="1">
        <f t="shared" si="131"/>
        <v>3.4025236576177171</v>
      </c>
      <c r="CQ72" s="1">
        <f>IF(OR(ISNA($A72),$AK72&lt;100),NA(),IF($CA72=0,0,FLOOR((CO72-_xlfn.XLOOKUP(_xlfn.AGGREGATE(5,6,$CA$3:$CA2023),$CA$3:$CA$2000,CO$3:CO$2000,1,1))/_xlfn.XLOOKUP($CA72,$CA$3:$CA$2000,$CA$3:$CA$2000,1,1), 1)))</f>
        <v>466</v>
      </c>
      <c r="CR72" s="1">
        <f t="shared" si="177"/>
        <v>1.7451109414354058</v>
      </c>
      <c r="CS72" s="1" cm="1">
        <f t="array" ref="CS72">IFERROR(IF(OR(ISNA($A72),$AK72&lt;100,INDEX(International!G$3:G$2000,_xlfn.XMATCH(100,International!G$3:G$2000,1,1)+$CA72)=""),NA(),INDEX(International!G$3:G$2000,_xlfn.XMATCH(100,International!G$3:G$2000,1,1)+$CA72)), NA())</f>
        <v>3386</v>
      </c>
      <c r="CT72" s="1">
        <f t="shared" si="132"/>
        <v>4.5262136041590351</v>
      </c>
      <c r="CU72" s="1">
        <f>IF(OR(ISNA($A72),$AK72&lt;100),NA(),IF($CA72=0,0,FLOOR((CS72-_xlfn.XLOOKUP(_xlfn.AGGREGATE(5,6,$CA$3:$CA2023),$CA$3:$CA$2000,CS$3:CS$2000,1,1))/_xlfn.XLOOKUP($CA72,$CA$3:$CA$2000,$CA$3:$CA$2000,1,1), 1)))</f>
        <v>135</v>
      </c>
      <c r="CV72" s="1">
        <f t="shared" si="178"/>
        <v>4.1056494247543913</v>
      </c>
      <c r="CW72" s="1" cm="1">
        <f t="array" ref="CW72">IFERROR(IF(OR(ISNA($A72),$AK72&lt;100,INDEX(International!K$3:K$2000,_xlfn.XMATCH(100,International!K$3:K$2000,1,1)+$CA72)=""),NA(),INDEX(International!K$3:K$2000,_xlfn.XMATCH(100,International!K$3:K$2000,1,1)+$CA72)), NA())</f>
        <v>19856</v>
      </c>
      <c r="CX72" s="1">
        <f t="shared" si="133"/>
        <v>3.0130618022466544</v>
      </c>
      <c r="CY72" s="1">
        <f>IF(OR(ISNA($A72),$AK72&lt;100),NA(),IF($CA72=0,0,FLOOR((CW72-_xlfn.XLOOKUP(_xlfn.AGGREGATE(5,6,$CA$3:$CA2023),$CA$3:$CA$2000,CW$3:CW$2000,1,1))/_xlfn.XLOOKUP($CA72,$CA$3:$CA$2000,$CA$3:$CA$2000,1,1), 1)))</f>
        <v>858</v>
      </c>
      <c r="CZ72" s="1">
        <f t="shared" si="179"/>
        <v>2.1035935811365647</v>
      </c>
      <c r="DA72" s="1" cm="1">
        <f t="array" ref="DA72">IFERROR(IF(OR(ISNA($A72),$AK72&lt;100,INDEX(International!O$3:O$2000,_xlfn.XMATCH(100,International!O$3:O$2000,1,1)+$CA72)=""),NA(),INDEX(International!O$3:O$2000,_xlfn.XMATCH(100,International!O$3:O$2000,1,1)+$CA72)), NA())</f>
        <v>31506</v>
      </c>
      <c r="DB72" s="1">
        <f t="shared" si="134"/>
        <v>2.7712570263029082</v>
      </c>
      <c r="DC72" s="1">
        <f>IF(OR(ISNA($A72),$AK72&lt;100),NA(),IF($CA72=0,0,FLOOR((DA72-_xlfn.XLOOKUP(_xlfn.AGGREGATE(5,6,$CA$3:$CA2023),$CA$3:$CA$2000,DA$3:DA$2000,1,1))/_xlfn.XLOOKUP($CA72,$CA$3:$CA$2000,$CA$3:$CA$2000,1,1), 1)))</f>
        <v>1363</v>
      </c>
      <c r="DD72" s="1">
        <f t="shared" si="180"/>
        <v>5.8400763196117511</v>
      </c>
      <c r="DE72" s="1" cm="1">
        <f t="array" ref="DE72">IFERROR(IF(OR(ISNA($A72),$AK72&lt;100,INDEX(International!S$3:S$2000,_xlfn.XMATCH(100,International!S$3:S$2000,1,1)+$CA72)=""),NA(),INDEX(International!S$3:S$2000,_xlfn.XMATCH(100,International!S$3:S$2000,1,1)+$CA72)), NA())</f>
        <v>8086</v>
      </c>
      <c r="DF72" s="1">
        <f t="shared" si="135"/>
        <v>3.6292747598875623</v>
      </c>
      <c r="DG72" s="1">
        <f>IF(OR(ISNA($A72),$AK72&lt;100),NA(),IF($CA72=0,0,FLOOR((DE72-_xlfn.XLOOKUP(_xlfn.AGGREGATE(5,6,$CA$3:$CA2023),$CA$3:$CA$2000,DE$3:DE$2000,1,1))/_xlfn.XLOOKUP($CA72,$CA$3:$CA$2000,$CA$3:$CA$2000,1,1), 1)))</f>
        <v>347</v>
      </c>
      <c r="DH72" s="1">
        <f t="shared" si="181"/>
        <v>25.480371710824091</v>
      </c>
      <c r="DI72" s="1" cm="1">
        <f t="array" ref="DI72">IFERROR(IF(OR(ISNA($A72),$AK72&lt;100,INDEX(International!W$3:W$2000,_xlfn.XMATCH(100,International!W$3:W$2000,1,1)+$CA72)=""),NA(),INDEX(International!W$3:W$2000,_xlfn.XMATCH(100,International!W$3:W$2000,1,1)+$CA72)), NA())</f>
        <v>509</v>
      </c>
      <c r="DJ72" s="1">
        <f t="shared" si="136"/>
        <v>9.7969657384004432</v>
      </c>
      <c r="DK72" s="1">
        <f>IF(OR(ISNA($A72),$AK72&lt;100),NA(),IF($CA72=0,0,FLOOR((DI72-_xlfn.XLOOKUP(_xlfn.AGGREGATE(5,6,$CA$3:$CA2023),$CA$3:$CA$2000,DI$3:DI$2000,1,1))/_xlfn.XLOOKUP($CA72,$CA$3:$CA$2000,$CA$3:$CA$2000,1,1), 1)))</f>
        <v>17</v>
      </c>
      <c r="DL72" s="1">
        <f t="shared" si="182"/>
        <v>4.225929269045257</v>
      </c>
      <c r="DM72" s="1" cm="1">
        <f t="array" ref="DM72">IFERROR(IF(OR(ISNA($A72),$AK72&lt;100,INDEX(International!AA$3:AA$2000,_xlfn.XMATCH(100,International!AA$3:AA$2000,1,1)+$CA72)=""),NA(),INDEX(International!AA$3:AA$2000,_xlfn.XMATCH(100,International!AA$3:AA$2000,1,1)+$CA72)), NA())</f>
        <v>17089</v>
      </c>
      <c r="DN72" s="1">
        <f t="shared" si="137"/>
        <v>3.101015930955445</v>
      </c>
      <c r="DO72" s="1">
        <f>IF(OR(ISNA($A72),$AK72&lt;100),NA(),IF($CA72=0,0,FLOOR((DM72-_xlfn.XLOOKUP(_xlfn.AGGREGATE(5,6,$CA$3:$CA2023),$CA$3:$CA$2000,DM$3:DM$2000,1,1))/_xlfn.XLOOKUP($CA72,$CA$3:$CA$2000,$CA$3:$CA$2000,1,1), 1)))</f>
        <v>738</v>
      </c>
      <c r="DP72" s="1">
        <f t="shared" si="183"/>
        <v>1.8124226958240048</v>
      </c>
      <c r="DQ72" s="1" cm="1">
        <f t="array" ref="DQ72">IFERROR(IF(OR(ISNA($A72),$AK72&lt;100,INDEX(International!AE$3:AE$2000,_xlfn.XMATCH(100,International!AE$3:AE$2000,1,1)+$CA72)=""),NA(),INDEX(International!AE$3:AE$2000,_xlfn.XMATCH(100,International!AE$3:AE$2000,1,1)+$CA72)), NA())</f>
        <v>83836</v>
      </c>
      <c r="DR72" s="1">
        <f t="shared" si="138"/>
        <v>2.3683442394985201</v>
      </c>
      <c r="DS72" s="1">
        <f>IF(OR(ISNA($A72),$AK72&lt;100),NA(),IF($CA72=0,0,FLOOR((DQ72-_xlfn.XLOOKUP(_xlfn.AGGREGATE(5,6,$CA$3:$CA2023),$CA$3:$CA$2000,DQ$3:DQ$2000,1,1))/_xlfn.XLOOKUP($CA72,$CA$3:$CA$2000,$CA$3:$CA$2000,1,1), 1)))</f>
        <v>3639</v>
      </c>
      <c r="DT72" s="1">
        <f t="shared" si="184"/>
        <v>1.5708065897459773</v>
      </c>
      <c r="DU72" s="1">
        <f t="shared" si="139"/>
        <v>69</v>
      </c>
      <c r="DV72" s="1" t="e" cm="1">
        <f t="array" ref="DV72">IFERROR(IF(ISNA($A72),NA(),INDEX(B$3:B$2000,_xlfn.XMATCH(Configuration!$B$12,B$3:B$2000,1,1)+ROW()-ROW($A$3))-0), NA())</f>
        <v>#N/A</v>
      </c>
      <c r="DW72" s="1" cm="1">
        <f t="array" ref="DW72">IFERROR(IF(ISNA($A72),NA(),INDEX(F$3:F$2000,_xlfn.XMATCH(Configuration!$B$12,F$3:F$2000,1,1)+ROW()-ROW($A$3))-0), NA())</f>
        <v>3085</v>
      </c>
      <c r="DX72" s="1" t="e" cm="1">
        <f t="array" ref="DX72">IFERROR(IF(ISNA($A72),NA(),INDEX(J$3:J$2000,_xlfn.XMATCH(Configuration!$B$12,J$3:J$2000,1,1)+ROW()-ROW($A$3))-0), NA())</f>
        <v>#N/A</v>
      </c>
      <c r="DY72" s="1" cm="1">
        <f t="array" ref="DY72">IFERROR(IF(ISNA($A72),NA(),INDEX(N$3:N$2000,_xlfn.XMATCH(Configuration!$B$12,N$3:N$2000,1,1)+ROW()-ROW($A$3))-0), NA())</f>
        <v>1058</v>
      </c>
      <c r="DZ72" s="1" t="e" cm="1">
        <f t="array" ref="DZ72">IFERROR(IF(ISNA($A72),NA(),INDEX(R$3:R$2000,_xlfn.XMATCH(Configuration!$B$12,R$3:R$2000,1,1)+ROW()-ROW($A$3))-0), NA())</f>
        <v>#N/A</v>
      </c>
      <c r="EA72" s="1" t="e" cm="1">
        <f t="array" ref="EA72">IFERROR(IF(ISNA($A72),NA(),INDEX(V$3:V$2000,_xlfn.XMATCH(Configuration!$B$12,V$3:V$2000,1,1)+ROW()-ROW($A$3))-0), NA())</f>
        <v>#N/A</v>
      </c>
      <c r="EB72" s="1" cm="1">
        <f t="array" ref="EB72">IFERROR(IF(ISNA($A72),NA(),INDEX(Z$3:Z$2000,_xlfn.XMATCH(Configuration!$B$12,Z$3:Z$2000,1,1)+ROW()-ROW($A$3))-0), NA())</f>
        <v>1610</v>
      </c>
      <c r="EC72" s="1" t="e" cm="1">
        <f t="array" ref="EC72">IFERROR(IF(ISNA($A72),NA(),INDEX(AD$3:AD$2000,_xlfn.XMATCH(Configuration!$B$12,AD$3:AD$2000,1,1)+ROW()-ROW($A$3))-0), NA())</f>
        <v>#N/A</v>
      </c>
      <c r="ED72" s="1">
        <f t="shared" si="140"/>
        <v>69</v>
      </c>
      <c r="EE72" s="1" t="e">
        <f t="shared" ca="1" si="185"/>
        <v>#N/A</v>
      </c>
      <c r="EF72" s="1" t="e">
        <f t="shared" ca="1" si="186"/>
        <v>#N/A</v>
      </c>
      <c r="EG72" s="1" t="e">
        <f t="shared" ca="1" si="187"/>
        <v>#N/A</v>
      </c>
      <c r="EH72" s="1" t="e">
        <f t="shared" ca="1" si="188"/>
        <v>#N/A</v>
      </c>
      <c r="EI72" s="1">
        <f t="shared" ca="1" si="189"/>
        <v>1426310</v>
      </c>
      <c r="EJ72" s="1">
        <f t="shared" ca="1" si="190"/>
        <v>289630</v>
      </c>
      <c r="EK72" s="1">
        <f t="shared" ca="1" si="191"/>
        <v>92746</v>
      </c>
      <c r="EL72" s="1" cm="1">
        <f t="array" aca="1" ref="EL72" ca="1">IFERROR(IF(ISNA($ED72),NA(),IF(FLOOR((2^(($ED72+LOOKUP(2, 1/(ISNA(EP$3:EP$2000)+ISBLANK(EP$3:EP$300)-1),EP$3:EP$2000)*LOG(100)/LOG(2))/LOOKUP(2, 1/(ISNA(EP$3:EP$2000)+ISBLANK(EP$3:EP$300)-1),EP$3:EP$2000))),2)&gt;_xlfn.AGGREGATE(4,6,$EN$3:$GC$2000)+2000,NA(),FLOOR((2^(($ED72+LOOKUP(2, 1/(ISNA(EP$3:EP$2000)+ISBLANK(EP$3:EP$300)-1),EP$3:EP$2000)*LOG(100)/LOG(2))/LOOKUP(2, 1/(ISNA(EP$3:EP$2000)+ISBLANK(EP$3:EP$300)-1),EP$3:EP$2000))),2))),NA())</f>
        <v>4166</v>
      </c>
      <c r="EM72" s="1" cm="1">
        <f t="array" ref="EM72">IF(ISNA($ED72),NA(),FLOOR(EN$3+(LOOKUP(2, 1/(ISNA(EN$3:EN$2000)+ISBLANK(EN$3:EN$300)-1),EN$3:EN$2000)-EN$3)/LOOKUP(2, 1/(ISNA(EN$3:EN$2000)+ISBLANK(EN$3:EN$300)-1),ED$3:ED$2000)*ED72, 1))</f>
        <v>6264</v>
      </c>
      <c r="EN72" s="1" cm="1">
        <f t="array" ref="EN72">IFERROR(IF(ISNA($A72),NA(),INDEX(AK$3:AK$2000,_xlfn.XMATCH(100,AK$3:AK$2000,1,1)+ROW()-ROW($A$3))-0), NA())</f>
        <v>7059</v>
      </c>
      <c r="EO72" s="1" cm="1">
        <f t="array" aca="1" ref="EO72" ca="1">IFERROR(IF(ISNA($A72),NA(),INDEX(BD$3:BD$2000,_xlfn.XMATCH(100,AK$3:AK$2000,1,1)+ROW()-ROW($A$3))-0), NA())</f>
        <v>16.285714285714285</v>
      </c>
      <c r="EP72" s="1">
        <f t="shared" si="192"/>
        <v>11.235238027769896</v>
      </c>
      <c r="EQ72" s="1">
        <f t="shared" si="193"/>
        <v>100</v>
      </c>
      <c r="ER72" s="1">
        <f t="shared" si="194"/>
        <v>543.3117913369133</v>
      </c>
      <c r="ES72" s="1" cm="1">
        <f t="array" ref="ES72">IFERROR(IF(OR(ISNA($A72),INDEX(International!C$3:C$2000,_xlfn.XMATCH(100,International!C$3:C$2000,1,1)+ROW()-ROW($A$3))=""),NA(),INDEX(International!C$3:C$2000,_xlfn.XMATCH(100,International!C$3:C$2000,1,1)+ROW()-ROW($A$3))), NA())</f>
        <v>54288</v>
      </c>
      <c r="ET72" s="1" cm="1">
        <f t="array" aca="1" ref="ET72" ca="1">IFERROR(IF(ISNA($A72),NA(),INDEX(International!E$3:E$2000,_xlfn.XMATCH(100,International!C$3:C$2000,1,1)+ROW()-ROW($A$3))-0), NA())</f>
        <v>409.71428571428572</v>
      </c>
      <c r="EU72" s="1">
        <f t="shared" si="195"/>
        <v>7.5953634830663965</v>
      </c>
      <c r="EV72" s="1">
        <f t="shared" si="196"/>
        <v>785</v>
      </c>
      <c r="EW72" s="1">
        <f t="shared" si="197"/>
        <v>122.22500156616293</v>
      </c>
      <c r="EX72" s="1" cm="1">
        <f t="array" ref="EX72">IFERROR(IF(OR(ISNA($A72),INDEX(International!G$3:G$2000,_xlfn.XMATCH(100,International!G$3:G$2000,1,1)+ROW()-ROW($A$3))=""),NA(),INDEX(International!G$3:G$2000,_xlfn.XMATCH(100,International!G$3:G$2000,1,1)+ROW()-ROW($A$3))-0), NA())</f>
        <v>10968</v>
      </c>
      <c r="EY72" s="1" cm="1">
        <f t="array" aca="1" ref="EY72" ca="1">IFERROR(IF(ISNA($A72),NA(),INDEX(International!I$3:I$2000,_xlfn.XMATCH(100,International!G$3:G$2000,1,1)+ROW()-ROW($A$3))-0), NA())</f>
        <v>65</v>
      </c>
      <c r="EZ72" s="1">
        <f t="shared" si="198"/>
        <v>10.181260873917383</v>
      </c>
      <c r="FA72" s="1">
        <f t="shared" si="199"/>
        <v>155</v>
      </c>
      <c r="FB72" s="1">
        <f t="shared" si="200"/>
        <v>185.07853389550769</v>
      </c>
      <c r="FC72" s="1" cm="1">
        <f t="array" ref="FC72">IFERROR(IF(OR(ISNA($A72),INDEX(International!K$3:K$2000,_xlfn.XMATCH(100,International!K$3:K$2000,1,1)+ROW()-ROW($A$3))=""),NA(),INDEX(International!K$3:K$2000,_xlfn.XMATCH(100,International!K$3:K$2000,1,1)+ROW()-ROW($A$3))), NA())</f>
        <v>174318</v>
      </c>
      <c r="FD72" s="1" cm="1">
        <f t="array" aca="1" ref="FD72" ca="1">IFERROR(IF(ISNA($A72),NA(),INDEX(International!M$3:M$2000,_xlfn.XMATCH(100,International!K$3:K$2000,1,1)+ROW()-ROW($A$3))-0), NA())</f>
        <v>1222</v>
      </c>
      <c r="FE72" s="1">
        <f t="shared" si="201"/>
        <v>6.4081692700770736</v>
      </c>
      <c r="FF72" s="1">
        <f t="shared" si="202"/>
        <v>2524</v>
      </c>
      <c r="FG72" s="1">
        <f t="shared" si="203"/>
        <v>94.19762595613841</v>
      </c>
      <c r="FH72" s="1" cm="1">
        <f t="array" ref="FH72">IFERROR(IF(OR(ISNA($A72),INDEX(International!O$3:O$2000,_xlfn.XMATCH(100,International!O$3:O$2000,1,1)+ROW()-ROW($A$3))=""),NA(),INDEX(International!O$3:O$2000,_xlfn.XMATCH(100,International!O$3:O$2000,1,1)+ROW()-ROW($A$3))-0), NA())</f>
        <v>209328</v>
      </c>
      <c r="FI72" s="1" cm="1">
        <f t="array" aca="1" ref="FI72" ca="1">IFERROR(IF(ISNA($A72),NA(),INDEX(International!Q$3:Q$2000,_xlfn.XMATCH(100,International!O$3:O$2000,1,1)+ROW()-ROW($A$3))-0), NA())</f>
        <v>1996.7142857142858</v>
      </c>
      <c r="FJ72" s="1">
        <f t="shared" si="204"/>
        <v>6.2547876399333466</v>
      </c>
      <c r="FK72" s="1">
        <f t="shared" si="205"/>
        <v>3031</v>
      </c>
      <c r="FL72" s="1">
        <f t="shared" si="206"/>
        <v>76.018748681679895</v>
      </c>
      <c r="FM72" s="1" cm="1">
        <f t="array" ref="FM72">IFERROR(IF(OR(ISNA($A72),INDEX(International!S$3:S$2000,_xlfn.XMATCH(100,International!S$3:S$2000,1,1)+ROW()-ROW($A$3))=""),NA(),INDEX(International!S$3:S$2000,_xlfn.XMATCH(100,International!S$3:S$2000,1,1)+ROW()-ROW($A$3))-0), NA())</f>
        <v>10765</v>
      </c>
      <c r="FN72" s="1" cm="1">
        <f t="array" aca="1" ref="FN72" ca="1">IFERROR(IF(ISNA($A72),NA(),INDEX(International!U$3:U$2000,_xlfn.XMATCH(100,International!S$3:S$2000,1,1)+ROW()-ROW($A$3))-0), NA())</f>
        <v>10.142857142857142</v>
      </c>
      <c r="FO72" s="1">
        <f t="shared" si="207"/>
        <v>10.221912522078696</v>
      </c>
      <c r="FP72" s="1">
        <f t="shared" si="208"/>
        <v>154</v>
      </c>
      <c r="FQ72" s="1">
        <f t="shared" si="209"/>
        <v>1865.0857546245029</v>
      </c>
      <c r="FR72" s="1" cm="1">
        <f t="array" ref="FR72">IFERROR(IF(OR(ISNA($A72),INDEX(International!W$3:W$2000,_xlfn.XMATCH(100,International!W$3:W$2000,1,1)+ROW()-ROW($A$3))=""),NA(),INDEX(International!W$3:W$2000,_xlfn.XMATCH(100,International!W$3:W$2000,1,1)+ROW()-ROW($A$3))-0), NA())</f>
        <v>21707</v>
      </c>
      <c r="FS72" s="1" cm="1">
        <f t="array" aca="1" ref="FS72" ca="1">IFERROR(IF(ISNA($A72),NA(),INDEX(International!Y$3:Y$2000,_xlfn.XMATCH(100,International!W$3:W$2000,1,1)+ROW()-ROW($A$3))-0), NA())</f>
        <v>658</v>
      </c>
      <c r="FT72" s="1">
        <f t="shared" si="210"/>
        <v>8.8894425332235372</v>
      </c>
      <c r="FU72" s="1">
        <f t="shared" si="211"/>
        <v>313</v>
      </c>
      <c r="FV72" s="1">
        <f t="shared" si="212"/>
        <v>19.242681520628413</v>
      </c>
      <c r="FW72" s="1" cm="1">
        <f t="array" ref="FW72">IFERROR(IF(OR(ISNA($A72),INDEX(International!AA$3:AA$2000,_xlfn.XMATCH(100,International!AA$3:AA$2000,1,1)+ROW()-ROW($A$3))=""),NA(),INDEX(International!AA$3:AA$2000,_xlfn.XMATCH(100,International!AA$3:AA$2000,1,1)+ROW()-ROW($A$3))-0), NA())</f>
        <v>229705</v>
      </c>
      <c r="FX72" s="1" cm="1">
        <f t="array" aca="1" ref="FX72" ca="1">IFERROR(IF(ISNA($A72),NA(),INDEX(International!AC$3:AC$2000,_xlfn.XMATCH(100,International!AA$3:AA$2000,1,1)+ROW()-ROW($A$3))-0), NA())</f>
        <v>4086.2857142857142</v>
      </c>
      <c r="FY72" s="1">
        <f t="shared" si="213"/>
        <v>6.1797132928566043</v>
      </c>
      <c r="FZ72" s="1">
        <f t="shared" si="214"/>
        <v>3327</v>
      </c>
      <c r="GA72" s="1">
        <f t="shared" si="215"/>
        <v>48.764071466691846</v>
      </c>
      <c r="GB72" s="1" cm="1">
        <f t="array" ref="GB72">IFERROR(IF(OR(ISNA($A72),INDEX(International!AE$3:AE$2000,_xlfn.XMATCH(100,International!AE$3:AE$2000,1,1)+ROW()-ROW($A$3))=""),NA(),INDEX(International!AE$3:AE$2000,_xlfn.XMATCH(100,International!AE$3:AE$2000,1,1)+ROW()-ROW($A$3))-0), NA())</f>
        <v>1347881</v>
      </c>
      <c r="GC72" s="1" cm="1">
        <f t="array" aca="1" ref="GC72" ca="1">IFERROR(IF(ISNA($A72),NA(),INDEX(International!AG$3:AG$2000,_xlfn.XMATCH(100,International!AE$3:AE$2000,1,1)+ROW()-ROW($A$3))-0), NA())</f>
        <v>23929.428571428572</v>
      </c>
      <c r="GD72" s="1">
        <f t="shared" si="216"/>
        <v>5.0297390571612315</v>
      </c>
      <c r="GE72" s="1">
        <f t="shared" si="217"/>
        <v>19532</v>
      </c>
      <c r="GF72" s="1">
        <f t="shared" si="218"/>
        <v>49.826078362989584</v>
      </c>
    </row>
    <row r="73" spans="1:188" x14ac:dyDescent="0.2">
      <c r="A73" s="4">
        <f>IF(OR(Daily!$A73="",Daily!$B73="*"),NA(),Daily!A73)</f>
        <v>43924</v>
      </c>
      <c r="B73" s="1">
        <f>IF(_xlfn.IFNA($A73,"")="","",Daily!C73+IF(ROW()&gt;ROW($A$3),B72,0))</f>
        <v>91</v>
      </c>
      <c r="C73" s="1">
        <f>IF(_xlfn.IFNA($A73,"")="","",Daily!D73+IF(ROW()&gt;ROW($A$3),C72,0))</f>
        <v>18</v>
      </c>
      <c r="D73" s="1">
        <f>IF(_xlfn.IFNA($A73,"")="","",Daily!E73+IF(ROW()&gt;ROW($A$3),D72,0))</f>
        <v>1</v>
      </c>
      <c r="E73" s="1">
        <f t="shared" si="141"/>
        <v>72</v>
      </c>
      <c r="F73" s="1">
        <f>IF(_xlfn.IFNA($A73,"")="","",Daily!F73+IF(ROW()&gt;ROW($A$3),F72,0))</f>
        <v>2389</v>
      </c>
      <c r="G73" s="1">
        <f>IF(_xlfn.IFNA($A73,"")="","",Daily!G73+IF(ROW()&gt;ROW($A$3),G72,0))</f>
        <v>4</v>
      </c>
      <c r="H73" s="1">
        <f>IF(_xlfn.IFNA($A73,"")="","",Daily!H73+IF(ROW()&gt;ROW($A$3),H72,0))</f>
        <v>12</v>
      </c>
      <c r="I73" s="1">
        <f t="shared" si="142"/>
        <v>2373</v>
      </c>
      <c r="J73" s="1">
        <f>IF(_xlfn.IFNA($A73,"")="","",Daily!I73+IF(ROW()&gt;ROW($A$3),J72,0))</f>
        <v>26</v>
      </c>
      <c r="K73" s="1">
        <f>IF(_xlfn.IFNA($A73,"")="","",Daily!J73+IF(ROW()&gt;ROW($A$3),K72,0))</f>
        <v>1</v>
      </c>
      <c r="L73" s="1">
        <f>IF(_xlfn.IFNA($A73,"")="","",Daily!K73+IF(ROW()&gt;ROW($A$3),L72,0))</f>
        <v>0</v>
      </c>
      <c r="M73" s="1">
        <f t="shared" si="143"/>
        <v>25</v>
      </c>
      <c r="N73" s="1">
        <f>IF(_xlfn.IFNA($A73,"")="","",Daily!L73+IF(ROW()&gt;ROW($A$3),N72,0))</f>
        <v>873</v>
      </c>
      <c r="O73" s="1">
        <f>IF(_xlfn.IFNA($A73,"")="","",Daily!M73+IF(ROW()&gt;ROW($A$3),O72,0))</f>
        <v>8</v>
      </c>
      <c r="P73" s="1">
        <f>IF(_xlfn.IFNA($A73,"")="","",Daily!N73+IF(ROW()&gt;ROW($A$3),P72,0))</f>
        <v>4</v>
      </c>
      <c r="Q73" s="1">
        <f t="shared" si="144"/>
        <v>861</v>
      </c>
      <c r="R73" s="1">
        <f>IF(_xlfn.IFNA($A73,"")="","",Daily!O73+IF(ROW()&gt;ROW($A$3),R72,0))</f>
        <v>396</v>
      </c>
      <c r="S73" s="1">
        <f>IF(_xlfn.IFNA($A73,"")="","",Daily!P73+IF(ROW()&gt;ROW($A$3),S72,0))</f>
        <v>46</v>
      </c>
      <c r="T73" s="1">
        <f>IF(_xlfn.IFNA($A73,"")="","",Daily!Q73+IF(ROW()&gt;ROW($A$3),T72,0))</f>
        <v>0</v>
      </c>
      <c r="U73" s="1">
        <f t="shared" si="145"/>
        <v>350</v>
      </c>
      <c r="V73" s="1">
        <f>IF(_xlfn.IFNA($A73,"")="","",Daily!R73+IF(ROW()&gt;ROW($A$3),V72,0))</f>
        <v>80</v>
      </c>
      <c r="W73" s="1">
        <f>IF(_xlfn.IFNA($A73,"")="","",Daily!S73+IF(ROW()&gt;ROW($A$3),W72,0))</f>
        <v>5</v>
      </c>
      <c r="X73" s="1">
        <f>IF(_xlfn.IFNA($A73,"")="","",Daily!T73+IF(ROW()&gt;ROW($A$3),X72,0))</f>
        <v>2</v>
      </c>
      <c r="Y73" s="1">
        <f t="shared" si="146"/>
        <v>73</v>
      </c>
      <c r="Z73" s="1">
        <f>IF(_xlfn.IFNA($A73,"")="","",Daily!U73+IF(ROW()&gt;ROW($A$3),Z72,0))</f>
        <v>1085</v>
      </c>
      <c r="AA73" s="1">
        <f>IF(_xlfn.IFNA($A73,"")="","",Daily!V73+IF(ROW()&gt;ROW($A$3),AA72,0))</f>
        <v>476</v>
      </c>
      <c r="AB73" s="1">
        <f>IF(_xlfn.IFNA($A73,"")="","",Daily!W73+IF(ROW()&gt;ROW($A$3),AB72,0))</f>
        <v>7</v>
      </c>
      <c r="AC73" s="1">
        <f t="shared" si="147"/>
        <v>602</v>
      </c>
      <c r="AD73" s="1">
        <f>IF(_xlfn.IFNA($A73,"")="","",Daily!X73+IF(ROW()&gt;ROW($A$3),AD72,0))</f>
        <v>422</v>
      </c>
      <c r="AE73" s="1">
        <f>IF(_xlfn.IFNA($A73,"")="","",Daily!Y73+IF(ROW()&gt;ROW($A$3),AE72,0))</f>
        <v>92</v>
      </c>
      <c r="AF73" s="1">
        <f>IF(_xlfn.IFNA($A73,"")="","",Daily!Z73+IF(ROW()&gt;ROW($A$3),AF72,0))</f>
        <v>2</v>
      </c>
      <c r="AG73" s="1">
        <f t="shared" si="148"/>
        <v>328</v>
      </c>
      <c r="AH73" s="1">
        <f>IF(_xlfn.IFNA($A73,"")="","",Daily!C73+Daily!F73+Daily!I73+Daily!O73+Daily!L73+Daily!R73+Daily!X73+Daily!U73)</f>
        <v>225</v>
      </c>
      <c r="AI73" s="1">
        <f>IF(_xlfn.IFNA($A73,"")="","",Daily!D73+Daily!G73+Daily!J73+Daily!P73+Daily!M73+Daily!S73+Daily!Y73+Daily!V73+Daily!AA73)</f>
        <v>63</v>
      </c>
      <c r="AJ73" s="1">
        <f>IF(_xlfn.IFNA($A73,"")="","",Daily!E73+Daily!H73+Daily!K73+Daily!Q73+Daily!N73+Daily!T73+Daily!Z73+Daily!W73)</f>
        <v>0</v>
      </c>
      <c r="AK73" s="1">
        <f t="shared" si="149"/>
        <v>5362</v>
      </c>
      <c r="AL73" s="1">
        <f t="shared" si="150"/>
        <v>650</v>
      </c>
      <c r="AM73" s="1">
        <f t="shared" si="151"/>
        <v>28</v>
      </c>
      <c r="AN73" s="7">
        <f t="shared" si="152"/>
        <v>0.82417582417582413</v>
      </c>
      <c r="AO73" s="1">
        <f t="shared" si="153"/>
        <v>4684</v>
      </c>
      <c r="AP73" s="1">
        <f t="shared" si="154"/>
        <v>2973</v>
      </c>
      <c r="AQ73" s="1">
        <f t="shared" si="155"/>
        <v>646</v>
      </c>
      <c r="AR73" s="1">
        <f t="shared" si="156"/>
        <v>16</v>
      </c>
      <c r="AS73" s="1">
        <f t="shared" si="157"/>
        <v>2311</v>
      </c>
      <c r="AT73" s="10">
        <f t="shared" si="158"/>
        <v>4.1297935103244837E-2</v>
      </c>
      <c r="AU73" s="10">
        <f t="shared" si="159"/>
        <v>0.95870206489675514</v>
      </c>
      <c r="AV73" s="10">
        <f t="shared" si="160"/>
        <v>1.6971279373368148E-2</v>
      </c>
      <c r="AW73" s="10">
        <f t="shared" si="161"/>
        <v>0.44554270794479672</v>
      </c>
      <c r="AX73" s="10">
        <f t="shared" si="162"/>
        <v>4.8489369638194703E-3</v>
      </c>
      <c r="AY73" s="10">
        <f t="shared" si="163"/>
        <v>0.1628123834390153</v>
      </c>
      <c r="AZ73" s="10">
        <f t="shared" si="164"/>
        <v>7.3853039910481158E-2</v>
      </c>
      <c r="BA73" s="10">
        <f t="shared" si="165"/>
        <v>1.4919806042521447E-2</v>
      </c>
      <c r="BB73" s="10">
        <f t="shared" si="166"/>
        <v>0.20234986945169714</v>
      </c>
      <c r="BC73" s="10">
        <f t="shared" si="167"/>
        <v>7.8701976874300639E-2</v>
      </c>
      <c r="BD73" s="8">
        <f t="shared" ca="1" si="168"/>
        <v>311.71428571428572</v>
      </c>
      <c r="BE73" s="9">
        <f t="shared" ca="1" si="169"/>
        <v>2182</v>
      </c>
      <c r="BF73" s="10">
        <f t="shared" si="170"/>
        <v>4.3799883200311467E-2</v>
      </c>
      <c r="BG73" s="10">
        <f t="shared" si="171"/>
        <v>-0.17582417582417584</v>
      </c>
      <c r="BH73" s="1" t="e">
        <f t="shared" si="172"/>
        <v>#N/A</v>
      </c>
      <c r="BI73" s="1">
        <f t="shared" si="173"/>
        <v>9</v>
      </c>
      <c r="BJ73" s="8">
        <f>IF(_xlfn.IFNA($A73,"")="","",AK73/(Configuration!$B$1/1000000))</f>
        <v>211.39948668009762</v>
      </c>
      <c r="BK73" s="1">
        <f>IF(OR(_xlfn.IFNA($A73,"")="", ROW()&lt;=ROW($A$3),MAX(International!$C$3:$C$2000)&lt;$AK73),"",$A73-_xlfn.XLOOKUP($AK73,International!$C$3:$C$2000,International!$A$3:$A$2000,NA(),1,1))</f>
        <v>8</v>
      </c>
      <c r="BL73" s="1">
        <f>IF(OR(_xlfn.IFNA($A73,"")="", ROW()&lt;=ROW($A$3),MAX(International!$D$3:$D$2000)&lt;$BJ73),"",$A73-_xlfn.XLOOKUP($BJ73,International!$D$3:$D$2000,International!$A$3:$A$2000,NA(),1,1))</f>
        <v>13</v>
      </c>
      <c r="BM73" s="1">
        <f>IF(OR(_xlfn.IFNA($A73,"")="", ROW()&lt;=ROW($A$3),MAX(International!$G$3:$G$2000)&lt;$AK73),"",$A73-_xlfn.XLOOKUP($AK73,International!$G$3:$G$2000,International!$A$3:$A$2000,NA(),1,1))</f>
        <v>-5</v>
      </c>
      <c r="BN73" s="1">
        <f>IF(OR(_xlfn.IFNA($A73,"")="", ROW()&lt;=ROW($A$3),MAX(International!$H$3:$H$2000)&lt;$BJ73),"",$A73-_xlfn.XLOOKUP($BJ73,International!$H$3:$H$2000,International!$A$3:$A$2000,NA(),1,1))</f>
        <v>14</v>
      </c>
      <c r="BO73" s="1">
        <f>IF(OR(_xlfn.IFNA($A73,"")="", ROW()&lt;=ROW($A$3),MAX(International!$K$3:$K$2000)&lt;$AK73),"",$A73-_xlfn.XLOOKUP($AK73,International!$K$3:$K$2000,International!$A$3:$A$2000,NA(),1,1))</f>
        <v>18</v>
      </c>
      <c r="BP73" s="1">
        <f>IF(OR(_xlfn.IFNA($A73,"")="", ROW()&lt;=ROW($A$3),MAX(International!$L$3:$L$2000)&lt;$BJ73),"",$A73-_xlfn.XLOOKUP($BJ73,International!$L$3:$L$2000,International!$A$3:$A$2000,NA(),1,1))</f>
        <v>13</v>
      </c>
      <c r="BQ73" s="1">
        <f>IF(OR(_xlfn.IFNA($A73,"")="", ROW()&lt;=ROW($A$3),MAX(International!$O$3:$O$2000)&lt;$AK73),"",$A73-_xlfn.XLOOKUP($AK73,International!$O$3:$O$2000,International!$A$3:$A$2000,NA(),1,1))</f>
        <v>27</v>
      </c>
      <c r="BR73" s="1">
        <f>IF(OR(_xlfn.IFNA($A73,"")="", ROW()&lt;=ROW($A$3),MAX(International!$P$3:$P$2000)&lt;$BJ73),"",$A73-_xlfn.XLOOKUP($BJ73,International!$P$3:$P$2000,International!$A$3:$A$2000,NA(),1,1))</f>
        <v>22</v>
      </c>
      <c r="BS73" s="1">
        <f>IF(OR(_xlfn.IFNA($A73,"")="", ROW()&lt;=ROW($A$3),MAX(International!$S$3:$S$2000)&lt;$AK73),"",$A73-_xlfn.XLOOKUP($AK73,International!$S$3:$S$2000,International!$A$3:$A$2000,NA(),1,1))</f>
        <v>30</v>
      </c>
      <c r="BT73" s="1">
        <f>IF(OR(_xlfn.IFNA($A73,"")="", ROW()&lt;=ROW($A$3),MAX(International!$T$3:$T$2000)&lt;$BJ73),"",$A73-_xlfn.XLOOKUP($BJ73,International!$T$3:$T$2000,International!$A$3:$A$2000,NA(),1,1))</f>
        <v>-39</v>
      </c>
      <c r="BU73" s="1">
        <f>IF(OR(_xlfn.IFNA($A73,"")="", ROW()&lt;=ROW($A$3),MAX(International!$W$3:$W$2000)&lt;$AK73),"",$A73-_xlfn.XLOOKUP($AK73,International!$W$3:$W$2000,International!$A$3:$A$2000,NA(),1,1))</f>
        <v>-15</v>
      </c>
      <c r="BV73" s="1">
        <f>IF(OR(_xlfn.IFNA($A73,"")="", ROW()&lt;=ROW($A$3),MAX(International!$X$3:$X$2000)&lt;$BJ73),"",$A73-_xlfn.XLOOKUP($BJ73,International!$X$3:$X$2000,International!$A$3:$A$2000,NA(),1,1))</f>
        <v>-2</v>
      </c>
      <c r="BW73" s="1">
        <f>IF(OR(_xlfn.IFNA($A73,"")="", ROW()&lt;=ROW($A$3),MAX(International!$AA$3:$AA$2000)&lt;$AK73),"",$A73-_xlfn.XLOOKUP($AK73,International!$AA$3:$AA$2000,International!$A$3:$A$2000,NA(),1,1))</f>
        <v>12</v>
      </c>
      <c r="BX73" s="1">
        <f>IF(OR(_xlfn.IFNA($A73,"")="", ROW()&lt;=ROW($A$3),MAX(International!$AB$3:$AB$2000)&lt;$BJ73),"",$A73-_xlfn.XLOOKUP($BJ73,International!$AB$3:$AB$2000,International!$A$3:$A$2000,NA(),1,1))</f>
        <v>7</v>
      </c>
      <c r="BY73" s="1">
        <f>IF(OR(_xlfn.IFNA($A73,"")="", ROW()&lt;=ROW($A$3),MAX(International!$AE$3:$AE$2000)&lt;$AK73),"",$A73-_xlfn.XLOOKUP($AK73,International!$AE$3:$AE$2000,International!$A$3:$A$2000,NA(),1,1))</f>
        <v>17</v>
      </c>
      <c r="BZ73" s="1">
        <f>IF(OR(_xlfn.IFNA($A73,"")="", ROW()&lt;=ROW($A$3),MAX(International!$AF$3:$AF$2000)&lt;$BJ73),"",$A73-_xlfn.XLOOKUP($BJ73,International!$AF$3:$AF$2000,International!$A$3:$A$2000,NA(),1,1))</f>
        <v>8</v>
      </c>
      <c r="CA73" s="1">
        <f t="shared" si="174"/>
        <v>24</v>
      </c>
      <c r="CB73" s="1" t="e">
        <f t="shared" si="121"/>
        <v>#N/A</v>
      </c>
      <c r="CC73" s="1">
        <f t="shared" si="122"/>
        <v>409600</v>
      </c>
      <c r="CD73" s="1">
        <f t="shared" si="123"/>
        <v>25600</v>
      </c>
      <c r="CE73" s="1">
        <f t="shared" si="124"/>
        <v>6400</v>
      </c>
      <c r="CF73" s="1">
        <f t="shared" si="125"/>
        <v>2784</v>
      </c>
      <c r="CG73" s="1">
        <f t="shared" si="126"/>
        <v>1600</v>
      </c>
      <c r="CH73" s="1">
        <f t="shared" si="127"/>
        <v>1076</v>
      </c>
      <c r="CI73" s="1">
        <f t="shared" si="128"/>
        <v>364</v>
      </c>
      <c r="CJ73" s="1">
        <f t="shared" si="129"/>
        <v>2252</v>
      </c>
      <c r="CK73" s="1">
        <f t="shared" si="175"/>
        <v>5362</v>
      </c>
      <c r="CL73" s="1">
        <f t="shared" si="130"/>
        <v>4.177764350632418</v>
      </c>
      <c r="CM73" s="1">
        <f>IF(OR(ISNA($A73),$AK73&lt;100),NA(),IF($CA73=0,0,FLOOR((CK73-_xlfn.XLOOKUP(_xlfn.AGGREGATE(5,6,$CA$3:$CA2024),$CA$3:$CA$2000,CK$3:CK$2000,1,1))/_xlfn.XLOOKUP($CA73,$CA$3:$CA$2000,$CA$3:$CA$2000,1,1), 1)))</f>
        <v>218</v>
      </c>
      <c r="CN73" s="1">
        <f t="shared" si="176"/>
        <v>16.169417821280639</v>
      </c>
      <c r="CO73" s="1" cm="1">
        <f t="array" ref="CO73">IFERROR(IF(OR(ISNA($A73),$AK73&lt;100,INDEX(International!C$3:C$2000,_xlfn.XMATCH(100,International!C$3:C$2000,1,1)+$CA73)=""),NA(),INDEX(International!C$3:C$2000,_xlfn.XMATCH(100,International!C$3:C$2000,1,1)+$CA73)), NA())</f>
        <v>11899</v>
      </c>
      <c r="CP73" s="1">
        <f t="shared" si="131"/>
        <v>3.4809363862162144</v>
      </c>
      <c r="CQ73" s="1">
        <f>IF(OR(ISNA($A73),$AK73&lt;100),NA(),IF($CA73=0,0,FLOOR((CO73-_xlfn.XLOOKUP(_xlfn.AGGREGATE(5,6,$CA$3:$CA2024),$CA$3:$CA$2000,CO$3:CO$2000,1,1))/_xlfn.XLOOKUP($CA73,$CA$3:$CA$2000,$CA$3:$CA$2000,1,1), 1)))</f>
        <v>491</v>
      </c>
      <c r="CR73" s="1">
        <f t="shared" si="177"/>
        <v>2.6210833108224016</v>
      </c>
      <c r="CS73" s="1" cm="1">
        <f t="array" ref="CS73">IFERROR(IF(OR(ISNA($A73),$AK73&lt;100,INDEX(International!G$3:G$2000,_xlfn.XMATCH(100,International!G$3:G$2000,1,1)+$CA73)=""),NA(),INDEX(International!G$3:G$2000,_xlfn.XMATCH(100,International!G$3:G$2000,1,1)+$CA73)), NA())</f>
        <v>3757</v>
      </c>
      <c r="CT73" s="1">
        <f t="shared" si="132"/>
        <v>4.5875863030397586</v>
      </c>
      <c r="CU73" s="1">
        <f>IF(OR(ISNA($A73),$AK73&lt;100),NA(),IF($CA73=0,0,FLOOR((CS73-_xlfn.XLOOKUP(_xlfn.AGGREGATE(5,6,$CA$3:$CA2024),$CA$3:$CA$2000,CS$3:CS$2000,1,1))/_xlfn.XLOOKUP($CA73,$CA$3:$CA$2000,$CA$3:$CA$2000,1,1), 1)))</f>
        <v>145</v>
      </c>
      <c r="CV73" s="1">
        <f t="shared" si="178"/>
        <v>3.6488510060172401</v>
      </c>
      <c r="CW73" s="1" cm="1">
        <f t="array" ref="CW73">IFERROR(IF(OR(ISNA($A73),$AK73&lt;100,INDEX(International!K$3:K$2000,_xlfn.XMATCH(100,International!K$3:K$2000,1,1)+$CA73)=""),NA(),INDEX(International!K$3:K$2000,_xlfn.XMATCH(100,International!K$3:K$2000,1,1)+$CA73)), NA())</f>
        <v>22304</v>
      </c>
      <c r="CX73" s="1">
        <f t="shared" si="133"/>
        <v>3.0764660812599858</v>
      </c>
      <c r="CY73" s="1">
        <f>IF(OR(ISNA($A73),$AK73&lt;100),NA(),IF($CA73=0,0,FLOOR((CW73-_xlfn.XLOOKUP(_xlfn.AGGREGATE(5,6,$CA$3:$CA2024),$CA$3:$CA$2000,CW$3:CW$2000,1,1))/_xlfn.XLOOKUP($CA73,$CA$3:$CA$2000,$CA$3:$CA$2000,1,1), 1)))</f>
        <v>925</v>
      </c>
      <c r="CZ73" s="1">
        <f t="shared" si="179"/>
        <v>2.0937653378586356</v>
      </c>
      <c r="DA73" s="1" cm="1">
        <f t="array" ref="DA73">IFERROR(IF(OR(ISNA($A73),$AK73&lt;100,INDEX(International!O$3:O$2000,_xlfn.XMATCH(100,International!O$3:O$2000,1,1)+$CA73)=""),NA(),INDEX(International!O$3:O$2000,_xlfn.XMATCH(100,International!O$3:O$2000,1,1)+$CA73)), NA())</f>
        <v>35713</v>
      </c>
      <c r="DB73" s="1">
        <f t="shared" si="134"/>
        <v>2.8300867161817322</v>
      </c>
      <c r="DC73" s="1">
        <f>IF(OR(ISNA($A73),$AK73&lt;100),NA(),IF($CA73=0,0,FLOOR((DA73-_xlfn.XLOOKUP(_xlfn.AGGREGATE(5,6,$CA$3:$CA2024),$CA$3:$CA$2000,DA$3:DA$2000,1,1))/_xlfn.XLOOKUP($CA73,$CA$3:$CA$2000,$CA$3:$CA$2000,1,1), 1)))</f>
        <v>1481</v>
      </c>
      <c r="DD73" s="1">
        <f t="shared" si="180"/>
        <v>5.5302782433280555</v>
      </c>
      <c r="DE73" s="1" cm="1">
        <f t="array" ref="DE73">IFERROR(IF(OR(ISNA($A73),$AK73&lt;100,INDEX(International!S$3:S$2000,_xlfn.XMATCH(100,International!S$3:S$2000,1,1)+$CA73)=""),NA(),INDEX(International!S$3:S$2000,_xlfn.XMATCH(100,International!S$3:S$2000,1,1)+$CA73)), NA())</f>
        <v>8162</v>
      </c>
      <c r="DF73" s="1">
        <f t="shared" si="135"/>
        <v>3.7790212264596432</v>
      </c>
      <c r="DG73" s="1">
        <f>IF(OR(ISNA($A73),$AK73&lt;100),NA(),IF($CA73=0,0,FLOOR((DE73-_xlfn.XLOOKUP(_xlfn.AGGREGATE(5,6,$CA$3:$CA2024),$CA$3:$CA$2000,DE$3:DE$2000,1,1))/_xlfn.XLOOKUP($CA73,$CA$3:$CA$2000,$CA$3:$CA$2000,1,1), 1)))</f>
        <v>335</v>
      </c>
      <c r="DH73" s="1">
        <f t="shared" si="181"/>
        <v>30.567238386227604</v>
      </c>
      <c r="DI73" s="1" cm="1">
        <f t="array" ref="DI73">IFERROR(IF(OR(ISNA($A73),$AK73&lt;100,INDEX(International!W$3:W$2000,_xlfn.XMATCH(100,International!W$3:W$2000,1,1)+$CA73)=""),NA(),INDEX(International!W$3:W$2000,_xlfn.XMATCH(100,International!W$3:W$2000,1,1)+$CA73)), NA())</f>
        <v>558</v>
      </c>
      <c r="DJ73" s="1">
        <f t="shared" si="136"/>
        <v>9.6763849100616408</v>
      </c>
      <c r="DK73" s="1">
        <f>IF(OR(ISNA($A73),$AK73&lt;100),NA(),IF($CA73=0,0,FLOOR((DI73-_xlfn.XLOOKUP(_xlfn.AGGREGATE(5,6,$CA$3:$CA2024),$CA$3:$CA$2000,DI$3:DI$2000,1,1))/_xlfn.XLOOKUP($CA73,$CA$3:$CA$2000,$CA$3:$CA$2000,1,1), 1)))</f>
        <v>19</v>
      </c>
      <c r="DL73" s="1">
        <f t="shared" si="182"/>
        <v>3.3967555518195587</v>
      </c>
      <c r="DM73" s="1" cm="1">
        <f t="array" ref="DM73">IFERROR(IF(OR(ISNA($A73),$AK73&lt;100,INDEX(International!AA$3:AA$2000,_xlfn.XMATCH(100,International!AA$3:AA$2000,1,1)+$CA73)=""),NA(),INDEX(International!AA$3:AA$2000,_xlfn.XMATCH(100,International!AA$3:AA$2000,1,1)+$CA73)), NA())</f>
        <v>19522</v>
      </c>
      <c r="DN73" s="1">
        <f t="shared" si="137"/>
        <v>3.1541773511526294</v>
      </c>
      <c r="DO73" s="1">
        <f>IF(OR(ISNA($A73),$AK73&lt;100),NA(),IF($CA73=0,0,FLOOR((DM73-_xlfn.XLOOKUP(_xlfn.AGGREGATE(5,6,$CA$3:$CA2024),$CA$3:$CA$2000,DM$3:DM$2000,1,1))/_xlfn.XLOOKUP($CA73,$CA$3:$CA$2000,$CA$3:$CA$2000,1,1), 1)))</f>
        <v>808</v>
      </c>
      <c r="DP73" s="1">
        <f t="shared" si="183"/>
        <v>2.3541822104171715</v>
      </c>
      <c r="DQ73" s="1" cm="1">
        <f t="array" ref="DQ73">IFERROR(IF(OR(ISNA($A73),$AK73&lt;100,INDEX(International!AE$3:AE$2000,_xlfn.XMATCH(100,International!AE$3:AE$2000,1,1)+$CA73)=""),NA(),INDEX(International!AE$3:AE$2000,_xlfn.XMATCH(100,International!AE$3:AE$2000,1,1)+$CA73)), NA())</f>
        <v>101962</v>
      </c>
      <c r="DR73" s="1">
        <f t="shared" si="138"/>
        <v>2.4014851115110982</v>
      </c>
      <c r="DS73" s="1">
        <f>IF(OR(ISNA($A73),$AK73&lt;100),NA(),IF($CA73=0,0,FLOOR((DQ73-_xlfn.XLOOKUP(_xlfn.AGGREGATE(5,6,$CA$3:$CA2024),$CA$3:$CA$2000,DQ$3:DQ$2000,1,1))/_xlfn.XLOOKUP($CA73,$CA$3:$CA$2000,$CA$3:$CA$2000,1,1), 1)))</f>
        <v>4243</v>
      </c>
      <c r="DT73" s="1">
        <f t="shared" si="184"/>
        <v>1.5850179269922784</v>
      </c>
      <c r="DU73" s="1">
        <f t="shared" si="139"/>
        <v>70</v>
      </c>
      <c r="DV73" s="1" t="e" cm="1">
        <f t="array" ref="DV73">IFERROR(IF(ISNA($A73),NA(),INDEX(B$3:B$2000,_xlfn.XMATCH(Configuration!$B$12,B$3:B$2000,1,1)+ROW()-ROW($A$3))-0), NA())</f>
        <v>#N/A</v>
      </c>
      <c r="DW73" s="1" cm="1">
        <f t="array" ref="DW73">IFERROR(IF(ISNA($A73),NA(),INDEX(F$3:F$2000,_xlfn.XMATCH(Configuration!$B$12,F$3:F$2000,1,1)+ROW()-ROW($A$3))-0), NA())</f>
        <v>3086</v>
      </c>
      <c r="DX73" s="1" t="e" cm="1">
        <f t="array" ref="DX73">IFERROR(IF(ISNA($A73),NA(),INDEX(J$3:J$2000,_xlfn.XMATCH(Configuration!$B$12,J$3:J$2000,1,1)+ROW()-ROW($A$3))-0), NA())</f>
        <v>#N/A</v>
      </c>
      <c r="DY73" s="1" cm="1">
        <f t="array" ref="DY73">IFERROR(IF(ISNA($A73),NA(),INDEX(N$3:N$2000,_xlfn.XMATCH(Configuration!$B$12,N$3:N$2000,1,1)+ROW()-ROW($A$3))-0), NA())</f>
        <v>1058</v>
      </c>
      <c r="DZ73" s="1" t="e" cm="1">
        <f t="array" ref="DZ73">IFERROR(IF(ISNA($A73),NA(),INDEX(R$3:R$2000,_xlfn.XMATCH(Configuration!$B$12,R$3:R$2000,1,1)+ROW()-ROW($A$3))-0), NA())</f>
        <v>#N/A</v>
      </c>
      <c r="EA73" s="1" t="e" cm="1">
        <f t="array" ref="EA73">IFERROR(IF(ISNA($A73),NA(),INDEX(V$3:V$2000,_xlfn.XMATCH(Configuration!$B$12,V$3:V$2000,1,1)+ROW()-ROW($A$3))-0), NA())</f>
        <v>#N/A</v>
      </c>
      <c r="EB73" s="1" cm="1">
        <f t="array" ref="EB73">IFERROR(IF(ISNA($A73),NA(),INDEX(Z$3:Z$2000,_xlfn.XMATCH(Configuration!$B$12,Z$3:Z$2000,1,1)+ROW()-ROW($A$3))-0), NA())</f>
        <v>1618</v>
      </c>
      <c r="EC73" s="1" t="e" cm="1">
        <f t="array" ref="EC73">IFERROR(IF(ISNA($A73),NA(),INDEX(AD$3:AD$2000,_xlfn.XMATCH(Configuration!$B$12,AD$3:AD$2000,1,1)+ROW()-ROW($A$3))-0), NA())</f>
        <v>#N/A</v>
      </c>
      <c r="ED73" s="1">
        <f t="shared" si="140"/>
        <v>70</v>
      </c>
      <c r="EE73" s="1" t="e">
        <f t="shared" ca="1" si="185"/>
        <v>#N/A</v>
      </c>
      <c r="EF73" s="1" t="e">
        <f t="shared" ca="1" si="186"/>
        <v>#N/A</v>
      </c>
      <c r="EG73" s="1" t="e">
        <f t="shared" ca="1" si="187"/>
        <v>#N/A</v>
      </c>
      <c r="EH73" s="1" t="e">
        <f t="shared" ca="1" si="188"/>
        <v>#N/A</v>
      </c>
      <c r="EI73" s="1">
        <f t="shared" ca="1" si="189"/>
        <v>1638400</v>
      </c>
      <c r="EJ73" s="1">
        <f t="shared" ca="1" si="190"/>
        <v>325098</v>
      </c>
      <c r="EK73" s="1">
        <f t="shared" ca="1" si="191"/>
        <v>102400</v>
      </c>
      <c r="EL73" s="1" cm="1">
        <f t="array" aca="1" ref="EL73" ca="1">IFERROR(IF(ISNA($ED73),NA(),IF(FLOOR((2^(($ED73+LOOKUP(2, 1/(ISNA(EP$3:EP$2000)+ISBLANK(EP$3:EP$300)-1),EP$3:EP$2000)*LOG(100)/LOG(2))/LOOKUP(2, 1/(ISNA(EP$3:EP$2000)+ISBLANK(EP$3:EP$300)-1),EP$3:EP$2000))),2)&gt;_xlfn.AGGREGATE(4,6,$EN$3:$GC$2000)+2000,NA(),FLOOR((2^(($ED73+LOOKUP(2, 1/(ISNA(EP$3:EP$2000)+ISBLANK(EP$3:EP$300)-1),EP$3:EP$2000)*LOG(100)/LOG(2))/LOOKUP(2, 1/(ISNA(EP$3:EP$2000)+ISBLANK(EP$3:EP$300)-1),EP$3:EP$2000))),2))),NA())</f>
        <v>4398</v>
      </c>
      <c r="EM73" s="1" cm="1">
        <f t="array" ref="EM73">IF(ISNA($ED73),NA(),FLOOR(EN$3+(LOOKUP(2, 1/(ISNA(EN$3:EN$2000)+ISBLANK(EN$3:EN$300)-1),EN$3:EN$2000)-EN$3)/LOOKUP(2, 1/(ISNA(EN$3:EN$2000)+ISBLANK(EN$3:EN$300)-1),ED$3:ED$2000)*ED73, 1))</f>
        <v>6353</v>
      </c>
      <c r="EN73" s="1" cm="1">
        <f t="array" ref="EN73">IFERROR(IF(ISNA($A73),NA(),INDEX(AK$3:AK$2000,_xlfn.XMATCH(100,AK$3:AK$2000,1,1)+ROW()-ROW($A$3))-0), NA())</f>
        <v>7067</v>
      </c>
      <c r="EO73" s="1" cm="1">
        <f t="array" aca="1" ref="EO73" ca="1">IFERROR(IF(ISNA($A73),NA(),INDEX(BD$3:BD$2000,_xlfn.XMATCH(100,AK$3:AK$2000,1,1)+ROW()-ROW($A$3))-0), NA())</f>
        <v>14.285714285714286</v>
      </c>
      <c r="EP73" s="1">
        <f t="shared" si="192"/>
        <v>11.39503559901482</v>
      </c>
      <c r="EQ73" s="1">
        <f t="shared" si="193"/>
        <v>99</v>
      </c>
      <c r="ER73" s="1">
        <f t="shared" si="194"/>
        <v>611.96225161167638</v>
      </c>
      <c r="ES73" s="1" cm="1">
        <f t="array" ref="ES73">IFERROR(IF(OR(ISNA($A73),INDEX(International!C$3:C$2000,_xlfn.XMATCH(100,International!C$3:C$2000,1,1)+ROW()-ROW($A$3))=""),NA(),INDEX(International!C$3:C$2000,_xlfn.XMATCH(100,International!C$3:C$2000,1,1)+ROW()-ROW($A$3))), NA())</f>
        <v>54644</v>
      </c>
      <c r="ET73" s="1" cm="1">
        <f t="array" aca="1" ref="ET73" ca="1">IFERROR(IF(ISNA($A73),NA(),INDEX(International!E$3:E$2000,_xlfn.XMATCH(100,International!C$3:C$2000,1,1)+ROW()-ROW($A$3))-0), NA())</f>
        <v>376.14285714285717</v>
      </c>
      <c r="EU73" s="1">
        <f t="shared" si="195"/>
        <v>7.6974512103188202</v>
      </c>
      <c r="EV73" s="1">
        <f t="shared" si="196"/>
        <v>779</v>
      </c>
      <c r="EW73" s="1">
        <f t="shared" si="197"/>
        <v>106.04724699430582</v>
      </c>
      <c r="EX73" s="1" cm="1">
        <f t="array" ref="EX73">IFERROR(IF(OR(ISNA($A73),INDEX(International!G$3:G$2000,_xlfn.XMATCH(100,International!G$3:G$2000,1,1)+ROW()-ROW($A$3))=""),NA(),INDEX(International!G$3:G$2000,_xlfn.XMATCH(100,International!G$3:G$2000,1,1)+ROW()-ROW($A$3))-0), NA())</f>
        <v>11044</v>
      </c>
      <c r="EY73" s="1" cm="1">
        <f t="array" aca="1" ref="EY73" ca="1">IFERROR(IF(ISNA($A73),NA(),INDEX(International!I$3:I$2000,_xlfn.XMATCH(100,International!G$3:G$2000,1,1)+ROW()-ROW($A$3))-0), NA())</f>
        <v>64.714285714285708</v>
      </c>
      <c r="EZ73" s="1">
        <f t="shared" si="198"/>
        <v>10.313654464767339</v>
      </c>
      <c r="FA73" s="1">
        <f t="shared" si="199"/>
        <v>154</v>
      </c>
      <c r="FB73" s="1">
        <f t="shared" si="200"/>
        <v>100.37825730580181</v>
      </c>
      <c r="FC73" s="1" cm="1">
        <f t="array" ref="FC73">IFERROR(IF(OR(ISNA($A73),INDEX(International!K$3:K$2000,_xlfn.XMATCH(100,International!K$3:K$2000,1,1)+ROW()-ROW($A$3))=""),NA(),INDEX(International!K$3:K$2000,_xlfn.XMATCH(100,International!K$3:K$2000,1,1)+ROW()-ROW($A$3))), NA())</f>
        <v>174758</v>
      </c>
      <c r="FD73" s="1" cm="1">
        <f t="array" aca="1" ref="FD73" ca="1">IFERROR(IF(ISNA($A73),NA(),INDEX(International!M$3:M$2000,_xlfn.XMATCH(100,International!K$3:K$2000,1,1)+ROW()-ROW($A$3))-0), NA())</f>
        <v>1111.7142857142858</v>
      </c>
      <c r="FE73" s="1">
        <f t="shared" si="201"/>
        <v>6.4988461668420907</v>
      </c>
      <c r="FF73" s="1">
        <f t="shared" si="202"/>
        <v>2495</v>
      </c>
      <c r="FG73" s="1">
        <f t="shared" si="203"/>
        <v>274.95558756778507</v>
      </c>
      <c r="FH73" s="1" cm="1">
        <f t="array" ref="FH73">IFERROR(IF(OR(ISNA($A73),INDEX(International!O$3:O$2000,_xlfn.XMATCH(100,International!O$3:O$2000,1,1)+ROW()-ROW($A$3))=""),NA(),INDEX(International!O$3:O$2000,_xlfn.XMATCH(100,International!O$3:O$2000,1,1)+ROW()-ROW($A$3))-0), NA())</f>
        <v>210717</v>
      </c>
      <c r="FI73" s="1" cm="1">
        <f t="array" aca="1" ref="FI73" ca="1">IFERROR(IF(ISNA($A73),NA(),INDEX(International!Q$3:Q$2000,_xlfn.XMATCH(100,International!O$3:O$2000,1,1)+ROW()-ROW($A$3))-0), NA())</f>
        <v>1863.1428571428571</v>
      </c>
      <c r="FJ73" s="1">
        <f t="shared" si="204"/>
        <v>6.339953182812005</v>
      </c>
      <c r="FK73" s="1">
        <f t="shared" si="205"/>
        <v>3008</v>
      </c>
      <c r="FL73" s="1">
        <f t="shared" si="206"/>
        <v>104.80631613282733</v>
      </c>
      <c r="FM73" s="1" cm="1">
        <f t="array" ref="FM73">IFERROR(IF(OR(ISNA($A73),INDEX(International!S$3:S$2000,_xlfn.XMATCH(100,International!S$3:S$2000,1,1)+ROW()-ROW($A$3))=""),NA(),INDEX(International!S$3:S$2000,_xlfn.XMATCH(100,International!S$3:S$2000,1,1)+ROW()-ROW($A$3))-0), NA())</f>
        <v>10774</v>
      </c>
      <c r="FN73" s="1" cm="1">
        <f t="array" aca="1" ref="FN73" ca="1">IFERROR(IF(ISNA($A73),NA(),INDEX(International!U$3:U$2000,_xlfn.XMATCH(100,International!S$3:S$2000,1,1)+ROW()-ROW($A$3))-0), NA())</f>
        <v>9.4285714285714288</v>
      </c>
      <c r="FO73" s="1">
        <f t="shared" si="207"/>
        <v>10.368204321826092</v>
      </c>
      <c r="FP73" s="1">
        <f t="shared" si="208"/>
        <v>152</v>
      </c>
      <c r="FQ73" s="1">
        <f t="shared" si="209"/>
        <v>829.42756962178521</v>
      </c>
      <c r="FR73" s="1" cm="1">
        <f t="array" ref="FR73">IFERROR(IF(OR(ISNA($A73),INDEX(International!W$3:W$2000,_xlfn.XMATCH(100,International!W$3:W$2000,1,1)+ROW()-ROW($A$3))=""),NA(),INDEX(International!W$3:W$2000,_xlfn.XMATCH(100,International!W$3:W$2000,1,1)+ROW()-ROW($A$3))-0), NA())</f>
        <v>22460</v>
      </c>
      <c r="FS73" s="1" cm="1">
        <f t="array" aca="1" ref="FS73" ca="1">IFERROR(IF(ISNA($A73),NA(),INDEX(International!Y$3:Y$2000,_xlfn.XMATCH(100,International!W$3:W$2000,1,1)+ROW()-ROW($A$3))-0), NA())</f>
        <v>701.71428571428567</v>
      </c>
      <c r="FT73" s="1">
        <f t="shared" si="210"/>
        <v>8.9614749956803195</v>
      </c>
      <c r="FU73" s="1">
        <f t="shared" si="211"/>
        <v>319</v>
      </c>
      <c r="FV73" s="1">
        <f t="shared" si="212"/>
        <v>20.326205260522638</v>
      </c>
      <c r="FW73" s="1" cm="1">
        <f t="array" ref="FW73">IFERROR(IF(OR(ISNA($A73),INDEX(International!AA$3:AA$2000,_xlfn.XMATCH(100,International!AA$3:AA$2000,1,1)+ROW()-ROW($A$3))=""),NA(),INDEX(International!AA$3:AA$2000,_xlfn.XMATCH(100,International!AA$3:AA$2000,1,1)+ROW()-ROW($A$3))-0), NA())</f>
        <v>233151</v>
      </c>
      <c r="FX73" s="1" cm="1">
        <f t="array" aca="1" ref="FX73" ca="1">IFERROR(IF(ISNA($A73),NA(),INDEX(International!AC$3:AC$2000,_xlfn.XMATCH(100,International!AA$3:AA$2000,1,1)+ROW()-ROW($A$3))-0), NA())</f>
        <v>3776.5714285714284</v>
      </c>
      <c r="FY73" s="1">
        <f t="shared" si="213"/>
        <v>6.2572355419344801</v>
      </c>
      <c r="FZ73" s="1">
        <f t="shared" si="214"/>
        <v>3329</v>
      </c>
      <c r="GA73" s="1">
        <f t="shared" si="215"/>
        <v>46.54982640476171</v>
      </c>
      <c r="GB73" s="1" cm="1">
        <f t="array" ref="GB73">IFERROR(IF(OR(ISNA($A73),INDEX(International!AE$3:AE$2000,_xlfn.XMATCH(100,International!AE$3:AE$2000,1,1)+ROW()-ROW($A$3))=""),NA(),INDEX(International!AE$3:AE$2000,_xlfn.XMATCH(100,International!AE$3:AE$2000,1,1)+ROW()-ROW($A$3))-0), NA())</f>
        <v>1369376</v>
      </c>
      <c r="GC73" s="1" cm="1">
        <f t="array" aca="1" ref="GC73" ca="1">IFERROR(IF(ISNA($A73),NA(),INDEX(International!AG$3:AG$2000,_xlfn.XMATCH(100,International!AE$3:AE$2000,1,1)+ROW()-ROW($A$3))-0), NA())</f>
        <v>23575</v>
      </c>
      <c r="GD73" s="1">
        <f t="shared" si="216"/>
        <v>5.0941578623709072</v>
      </c>
      <c r="GE73" s="1">
        <f t="shared" si="217"/>
        <v>19560</v>
      </c>
      <c r="GF73" s="1">
        <f t="shared" si="218"/>
        <v>43.810647610942162</v>
      </c>
    </row>
    <row r="74" spans="1:188" x14ac:dyDescent="0.2">
      <c r="A74" s="4">
        <f>IF(OR(Daily!$A74="",Daily!$B74="*"),NA(),Daily!A74)</f>
        <v>43925</v>
      </c>
      <c r="B74" s="1">
        <f>IF(_xlfn.IFNA($A74,"")="","",Daily!C74+IF(ROW()&gt;ROW($A$3),B73,0))</f>
        <v>93</v>
      </c>
      <c r="C74" s="1">
        <f>IF(_xlfn.IFNA($A74,"")="","",Daily!D74+IF(ROW()&gt;ROW($A$3),C73,0))</f>
        <v>18</v>
      </c>
      <c r="D74" s="1">
        <f>IF(_xlfn.IFNA($A74,"")="","",Daily!E74+IF(ROW()&gt;ROW($A$3),D73,0))</f>
        <v>2</v>
      </c>
      <c r="E74" s="1">
        <f t="shared" si="141"/>
        <v>73</v>
      </c>
      <c r="F74" s="1">
        <f>IF(_xlfn.IFNA($A74,"")="","",Daily!F74+IF(ROW()&gt;ROW($A$3),F73,0))</f>
        <v>2493</v>
      </c>
      <c r="G74" s="1">
        <f>IF(_xlfn.IFNA($A74,"")="","",Daily!G74+IF(ROW()&gt;ROW($A$3),G73,0))</f>
        <v>4</v>
      </c>
      <c r="H74" s="1">
        <f>IF(_xlfn.IFNA($A74,"")="","",Daily!H74+IF(ROW()&gt;ROW($A$3),H73,0))</f>
        <v>12</v>
      </c>
      <c r="I74" s="1">
        <f t="shared" si="142"/>
        <v>2477</v>
      </c>
      <c r="J74" s="1">
        <f>IF(_xlfn.IFNA($A74,"")="","",Daily!I74+IF(ROW()&gt;ROW($A$3),J73,0))</f>
        <v>26</v>
      </c>
      <c r="K74" s="1">
        <f>IF(_xlfn.IFNA($A74,"")="","",Daily!J74+IF(ROW()&gt;ROW($A$3),K73,0))</f>
        <v>1</v>
      </c>
      <c r="L74" s="1">
        <f>IF(_xlfn.IFNA($A74,"")="","",Daily!K74+IF(ROW()&gt;ROW($A$3),L73,0))</f>
        <v>0</v>
      </c>
      <c r="M74" s="1">
        <f t="shared" si="143"/>
        <v>25</v>
      </c>
      <c r="N74" s="1">
        <f>IF(_xlfn.IFNA($A74,"")="","",Daily!L74+IF(ROW()&gt;ROW($A$3),N73,0))</f>
        <v>900</v>
      </c>
      <c r="O74" s="1">
        <f>IF(_xlfn.IFNA($A74,"")="","",Daily!M74+IF(ROW()&gt;ROW($A$3),O73,0))</f>
        <v>8</v>
      </c>
      <c r="P74" s="1">
        <f>IF(_xlfn.IFNA($A74,"")="","",Daily!N74+IF(ROW()&gt;ROW($A$3),P73,0))</f>
        <v>4</v>
      </c>
      <c r="Q74" s="1">
        <f t="shared" si="144"/>
        <v>888</v>
      </c>
      <c r="R74" s="1">
        <f>IF(_xlfn.IFNA($A74,"")="","",Daily!O74+IF(ROW()&gt;ROW($A$3),R73,0))</f>
        <v>407</v>
      </c>
      <c r="S74" s="1">
        <f>IF(_xlfn.IFNA($A74,"")="","",Daily!P74+IF(ROW()&gt;ROW($A$3),S73,0))</f>
        <v>46</v>
      </c>
      <c r="T74" s="1">
        <f>IF(_xlfn.IFNA($A74,"")="","",Daily!Q74+IF(ROW()&gt;ROW($A$3),T73,0))</f>
        <v>0</v>
      </c>
      <c r="U74" s="1">
        <f t="shared" si="145"/>
        <v>361</v>
      </c>
      <c r="V74" s="1">
        <f>IF(_xlfn.IFNA($A74,"")="","",Daily!R74+IF(ROW()&gt;ROW($A$3),V73,0))</f>
        <v>82</v>
      </c>
      <c r="W74" s="1">
        <f>IF(_xlfn.IFNA($A74,"")="","",Daily!S74+IF(ROW()&gt;ROW($A$3),W73,0))</f>
        <v>5</v>
      </c>
      <c r="X74" s="1">
        <f>IF(_xlfn.IFNA($A74,"")="","",Daily!T74+IF(ROW()&gt;ROW($A$3),X73,0))</f>
        <v>2</v>
      </c>
      <c r="Y74" s="1">
        <f t="shared" si="146"/>
        <v>75</v>
      </c>
      <c r="Z74" s="1">
        <f>IF(_xlfn.IFNA($A74,"")="","",Daily!U74+IF(ROW()&gt;ROW($A$3),Z73,0))</f>
        <v>1115</v>
      </c>
      <c r="AA74" s="1">
        <f>IF(_xlfn.IFNA($A74,"")="","",Daily!V74+IF(ROW()&gt;ROW($A$3),AA73,0))</f>
        <v>527</v>
      </c>
      <c r="AB74" s="1">
        <f>IF(_xlfn.IFNA($A74,"")="","",Daily!W74+IF(ROW()&gt;ROW($A$3),AB73,0))</f>
        <v>8</v>
      </c>
      <c r="AC74" s="1">
        <f t="shared" si="147"/>
        <v>580</v>
      </c>
      <c r="AD74" s="1">
        <f>IF(_xlfn.IFNA($A74,"")="","",Daily!X74+IF(ROW()&gt;ROW($A$3),AD73,0))</f>
        <v>436</v>
      </c>
      <c r="AE74" s="1">
        <f>IF(_xlfn.IFNA($A74,"")="","",Daily!Y74+IF(ROW()&gt;ROW($A$3),AE73,0))</f>
        <v>92</v>
      </c>
      <c r="AF74" s="1">
        <f>IF(_xlfn.IFNA($A74,"")="","",Daily!Z74+IF(ROW()&gt;ROW($A$3),AF73,0))</f>
        <v>2</v>
      </c>
      <c r="AG74" s="1">
        <f t="shared" si="148"/>
        <v>342</v>
      </c>
      <c r="AH74" s="1">
        <f>IF(_xlfn.IFNA($A74,"")="","",Daily!C74+Daily!F74+Daily!I74+Daily!O74+Daily!L74+Daily!R74+Daily!X74+Daily!U74)</f>
        <v>190</v>
      </c>
      <c r="AI74" s="1">
        <f>IF(_xlfn.IFNA($A74,"")="","",Daily!D74+Daily!G74+Daily!J74+Daily!P74+Daily!M74+Daily!S74+Daily!Y74+Daily!V74+Daily!AA74)</f>
        <v>51</v>
      </c>
      <c r="AJ74" s="1">
        <f>IF(_xlfn.IFNA($A74,"")="","",Daily!E74+Daily!H74+Daily!K74+Daily!Q74+Daily!N74+Daily!T74+Daily!Z74+Daily!W74)</f>
        <v>2</v>
      </c>
      <c r="AK74" s="1">
        <f t="shared" si="149"/>
        <v>5552</v>
      </c>
      <c r="AL74" s="1">
        <f t="shared" si="150"/>
        <v>701</v>
      </c>
      <c r="AM74" s="1">
        <f t="shared" si="151"/>
        <v>30</v>
      </c>
      <c r="AN74" s="7">
        <f t="shared" si="152"/>
        <v>0.84444444444444444</v>
      </c>
      <c r="AO74" s="1">
        <f t="shared" si="153"/>
        <v>4821</v>
      </c>
      <c r="AP74" s="1">
        <f t="shared" si="154"/>
        <v>3059</v>
      </c>
      <c r="AQ74" s="1">
        <f t="shared" si="155"/>
        <v>697</v>
      </c>
      <c r="AR74" s="1">
        <f t="shared" si="156"/>
        <v>18</v>
      </c>
      <c r="AS74" s="1">
        <f t="shared" si="157"/>
        <v>2344</v>
      </c>
      <c r="AT74" s="10">
        <f t="shared" si="158"/>
        <v>4.1039671682626538E-2</v>
      </c>
      <c r="AU74" s="10">
        <f t="shared" si="159"/>
        <v>0.95896032831737343</v>
      </c>
      <c r="AV74" s="10">
        <f t="shared" si="160"/>
        <v>1.67507204610951E-2</v>
      </c>
      <c r="AW74" s="10">
        <f t="shared" si="161"/>
        <v>0.44902737752161381</v>
      </c>
      <c r="AX74" s="10">
        <f t="shared" si="162"/>
        <v>4.6829971181556193E-3</v>
      </c>
      <c r="AY74" s="10">
        <f t="shared" si="163"/>
        <v>0.16210374639769454</v>
      </c>
      <c r="AZ74" s="10">
        <f t="shared" si="164"/>
        <v>7.3306916426512964E-2</v>
      </c>
      <c r="BA74" s="10">
        <f t="shared" si="165"/>
        <v>1.4769452449567724E-2</v>
      </c>
      <c r="BB74" s="10">
        <f t="shared" si="166"/>
        <v>0.20082853025936601</v>
      </c>
      <c r="BC74" s="10">
        <f t="shared" si="167"/>
        <v>7.853025936599424E-2</v>
      </c>
      <c r="BD74" s="8">
        <f t="shared" ca="1" si="168"/>
        <v>273.14285714285717</v>
      </c>
      <c r="BE74" s="9">
        <f t="shared" ca="1" si="169"/>
        <v>1912</v>
      </c>
      <c r="BF74" s="10">
        <f t="shared" si="170"/>
        <v>3.5434539350988434E-2</v>
      </c>
      <c r="BG74" s="10">
        <f t="shared" si="171"/>
        <v>-0.15555555555555556</v>
      </c>
      <c r="BH74" s="1" t="e">
        <f t="shared" si="172"/>
        <v>#N/A</v>
      </c>
      <c r="BI74" s="1">
        <f t="shared" si="173"/>
        <v>10</v>
      </c>
      <c r="BJ74" s="8">
        <f>IF(_xlfn.IFNA($A74,"")="","",AK74/(Configuration!$B$1/1000000))</f>
        <v>218.89033010964229</v>
      </c>
      <c r="BK74" s="1">
        <f>IF(OR(_xlfn.IFNA($A74,"")="", ROW()&lt;=ROW($A$3),MAX(International!$C$3:$C$2000)&lt;$AK74),"",$A74-_xlfn.XLOOKUP($AK74,International!$C$3:$C$2000,International!$A$3:$A$2000,NA(),1,1))</f>
        <v>9</v>
      </c>
      <c r="BL74" s="1">
        <f>IF(OR(_xlfn.IFNA($A74,"")="", ROW()&lt;=ROW($A$3),MAX(International!$D$3:$D$2000)&lt;$BJ74),"",$A74-_xlfn.XLOOKUP($BJ74,International!$D$3:$D$2000,International!$A$3:$A$2000,NA(),1,1))</f>
        <v>14</v>
      </c>
      <c r="BM74" s="1">
        <f>IF(OR(_xlfn.IFNA($A74,"")="", ROW()&lt;=ROW($A$3),MAX(International!$G$3:$G$2000)&lt;$AK74),"",$A74-_xlfn.XLOOKUP($AK74,International!$G$3:$G$2000,International!$A$3:$A$2000,NA(),1,1))</f>
        <v>-5</v>
      </c>
      <c r="BN74" s="1">
        <f>IF(OR(_xlfn.IFNA($A74,"")="", ROW()&lt;=ROW($A$3),MAX(International!$H$3:$H$2000)&lt;$BJ74),"",$A74-_xlfn.XLOOKUP($BJ74,International!$H$3:$H$2000,International!$A$3:$A$2000,NA(),1,1))</f>
        <v>14</v>
      </c>
      <c r="BO74" s="1">
        <f>IF(OR(_xlfn.IFNA($A74,"")="", ROW()&lt;=ROW($A$3),MAX(International!$K$3:$K$2000)&lt;$AK74),"",$A74-_xlfn.XLOOKUP($AK74,International!$K$3:$K$2000,International!$A$3:$A$2000,NA(),1,1))</f>
        <v>19</v>
      </c>
      <c r="BP74" s="1">
        <f>IF(OR(_xlfn.IFNA($A74,"")="", ROW()&lt;=ROW($A$3),MAX(International!$L$3:$L$2000)&lt;$BJ74),"",$A74-_xlfn.XLOOKUP($BJ74,International!$L$3:$L$2000,International!$A$3:$A$2000,NA(),1,1))</f>
        <v>13</v>
      </c>
      <c r="BQ74" s="1">
        <f>IF(OR(_xlfn.IFNA($A74,"")="", ROW()&lt;=ROW($A$3),MAX(International!$O$3:$O$2000)&lt;$AK74),"",$A74-_xlfn.XLOOKUP($AK74,International!$O$3:$O$2000,International!$A$3:$A$2000,NA(),1,1))</f>
        <v>28</v>
      </c>
      <c r="BR74" s="1">
        <f>IF(OR(_xlfn.IFNA($A74,"")="", ROW()&lt;=ROW($A$3),MAX(International!$P$3:$P$2000)&lt;$BJ74),"",$A74-_xlfn.XLOOKUP($BJ74,International!$P$3:$P$2000,International!$A$3:$A$2000,NA(),1,1))</f>
        <v>23</v>
      </c>
      <c r="BS74" s="1">
        <f>IF(OR(_xlfn.IFNA($A74,"")="", ROW()&lt;=ROW($A$3),MAX(International!$S$3:$S$2000)&lt;$AK74),"",$A74-_xlfn.XLOOKUP($AK74,International!$S$3:$S$2000,International!$A$3:$A$2000,NA(),1,1))</f>
        <v>31</v>
      </c>
      <c r="BT74" s="1">
        <f>IF(OR(_xlfn.IFNA($A74,"")="", ROW()&lt;=ROW($A$3),MAX(International!$T$3:$T$2000)&lt;$BJ74),"",$A74-_xlfn.XLOOKUP($BJ74,International!$T$3:$T$2000,International!$A$3:$A$2000,NA(),1,1))</f>
        <v>-53</v>
      </c>
      <c r="BU74" s="1">
        <f>IF(OR(_xlfn.IFNA($A74,"")="", ROW()&lt;=ROW($A$3),MAX(International!$W$3:$W$2000)&lt;$AK74),"",$A74-_xlfn.XLOOKUP($AK74,International!$W$3:$W$2000,International!$A$3:$A$2000,NA(),1,1))</f>
        <v>-14</v>
      </c>
      <c r="BV74" s="1">
        <f>IF(OR(_xlfn.IFNA($A74,"")="", ROW()&lt;=ROW($A$3),MAX(International!$X$3:$X$2000)&lt;$BJ74),"",$A74-_xlfn.XLOOKUP($BJ74,International!$X$3:$X$2000,International!$A$3:$A$2000,NA(),1,1))</f>
        <v>-1</v>
      </c>
      <c r="BW74" s="1">
        <f>IF(OR(_xlfn.IFNA($A74,"")="", ROW()&lt;=ROW($A$3),MAX(International!$AA$3:$AA$2000)&lt;$AK74),"",$A74-_xlfn.XLOOKUP($AK74,International!$AA$3:$AA$2000,International!$A$3:$A$2000,NA(),1,1))</f>
        <v>13</v>
      </c>
      <c r="BX74" s="1">
        <f>IF(OR(_xlfn.IFNA($A74,"")="", ROW()&lt;=ROW($A$3),MAX(International!$AB$3:$AB$2000)&lt;$BJ74),"",$A74-_xlfn.XLOOKUP($BJ74,International!$AB$3:$AB$2000,International!$A$3:$A$2000,NA(),1,1))</f>
        <v>8</v>
      </c>
      <c r="BY74" s="1">
        <f>IF(OR(_xlfn.IFNA($A74,"")="", ROW()&lt;=ROW($A$3),MAX(International!$AE$3:$AE$2000)&lt;$AK74),"",$A74-_xlfn.XLOOKUP($AK74,International!$AE$3:$AE$2000,International!$A$3:$A$2000,NA(),1,1))</f>
        <v>18</v>
      </c>
      <c r="BZ74" s="1">
        <f>IF(OR(_xlfn.IFNA($A74,"")="", ROW()&lt;=ROW($A$3),MAX(International!$AF$3:$AF$2000)&lt;$BJ74),"",$A74-_xlfn.XLOOKUP($BJ74,International!$AF$3:$AF$2000,International!$A$3:$A$2000,NA(),1,1))</f>
        <v>9</v>
      </c>
      <c r="CA74" s="1">
        <f t="shared" si="174"/>
        <v>25</v>
      </c>
      <c r="CB74" s="1" t="e">
        <f t="shared" si="121"/>
        <v>#N/A</v>
      </c>
      <c r="CC74" s="1">
        <f t="shared" si="122"/>
        <v>579260</v>
      </c>
      <c r="CD74" s="1">
        <f t="shared" si="123"/>
        <v>32252</v>
      </c>
      <c r="CE74" s="1">
        <f t="shared" si="124"/>
        <v>7610</v>
      </c>
      <c r="CF74" s="1">
        <f t="shared" si="125"/>
        <v>3200</v>
      </c>
      <c r="CG74" s="1">
        <f t="shared" si="126"/>
        <v>1794</v>
      </c>
      <c r="CH74" s="1">
        <f t="shared" si="127"/>
        <v>1188</v>
      </c>
      <c r="CI74" s="1">
        <f t="shared" si="128"/>
        <v>386</v>
      </c>
      <c r="CJ74" s="1">
        <f t="shared" si="129"/>
        <v>2341</v>
      </c>
      <c r="CK74" s="1">
        <f t="shared" si="175"/>
        <v>5552</v>
      </c>
      <c r="CL74" s="1">
        <f t="shared" si="130"/>
        <v>4.3141117442372483</v>
      </c>
      <c r="CM74" s="1">
        <f>IF(OR(ISNA($A74),$AK74&lt;100),NA(),IF($CA74=0,0,FLOOR((CK74-_xlfn.XLOOKUP(_xlfn.AGGREGATE(5,6,$CA$3:$CA2025),$CA$3:$CA$2000,CK$3:CK$2000,1,1))/_xlfn.XLOOKUP($CA74,$CA$3:$CA$2000,$CA$3:$CA$2000,1,1), 1)))</f>
        <v>217</v>
      </c>
      <c r="CN74" s="1">
        <f t="shared" si="176"/>
        <v>19.905905344513815</v>
      </c>
      <c r="CO74" s="1" cm="1">
        <f t="array" ref="CO74">IFERROR(IF(OR(ISNA($A74),$AK74&lt;100,INDEX(International!C$3:C$2000,_xlfn.XMATCH(100,International!C$3:C$2000,1,1)+$CA74)=""),NA(),INDEX(International!C$3:C$2000,_xlfn.XMATCH(100,International!C$3:C$2000,1,1)+$CA74)), NA())</f>
        <v>12775</v>
      </c>
      <c r="CP74" s="1">
        <f t="shared" si="131"/>
        <v>3.5728681918346337</v>
      </c>
      <c r="CQ74" s="1">
        <f>IF(OR(ISNA($A74),$AK74&lt;100),NA(),IF($CA74=0,0,FLOOR((CO74-_xlfn.XLOOKUP(_xlfn.AGGREGATE(5,6,$CA$3:$CA2025),$CA$3:$CA$2000,CO$3:CO$2000,1,1))/_xlfn.XLOOKUP($CA74,$CA$3:$CA$2000,$CA$3:$CA$2000,1,1), 1)))</f>
        <v>506</v>
      </c>
      <c r="CR74" s="1">
        <f t="shared" si="177"/>
        <v>4.2106860114136628</v>
      </c>
      <c r="CS74" s="1" cm="1">
        <f t="array" ref="CS74">IFERROR(IF(OR(ISNA($A74),$AK74&lt;100,INDEX(International!G$3:G$2000,_xlfn.XMATCH(100,International!G$3:G$2000,1,1)+$CA74)=""),NA(),INDEX(International!G$3:G$2000,_xlfn.XMATCH(100,International!G$3:G$2000,1,1)+$CA74)), NA())</f>
        <v>4077</v>
      </c>
      <c r="CT74" s="1">
        <f t="shared" si="132"/>
        <v>4.6733898224637409</v>
      </c>
      <c r="CU74" s="1">
        <f>IF(OR(ISNA($A74),$AK74&lt;100),NA(),IF($CA74=0,0,FLOOR((CS74-_xlfn.XLOOKUP(_xlfn.AGGREGATE(5,6,$CA$3:$CA2025),$CA$3:$CA$2000,CS$3:CS$2000,1,1))/_xlfn.XLOOKUP($CA74,$CA$3:$CA$2000,$CA$3:$CA$2000,1,1), 1)))</f>
        <v>152</v>
      </c>
      <c r="CV74" s="1">
        <f t="shared" si="178"/>
        <v>3.7323740929861731</v>
      </c>
      <c r="CW74" s="1" cm="1">
        <f t="array" ref="CW74">IFERROR(IF(OR(ISNA($A74),$AK74&lt;100,INDEX(International!K$3:K$2000,_xlfn.XMATCH(100,International!K$3:K$2000,1,1)+$CA74)=""),NA(),INDEX(International!K$3:K$2000,_xlfn.XMATCH(100,International!K$3:K$2000,1,1)+$CA74)), NA())</f>
        <v>25233</v>
      </c>
      <c r="CX74" s="1">
        <f t="shared" si="133"/>
        <v>3.1331587724355727</v>
      </c>
      <c r="CY74" s="1">
        <f>IF(OR(ISNA($A74),$AK74&lt;100),NA(),IF($CA74=0,0,FLOOR((CW74-_xlfn.XLOOKUP(_xlfn.AGGREGATE(5,6,$CA$3:$CA2025),$CA$3:$CA$2000,CW$3:CW$2000,1,1))/_xlfn.XLOOKUP($CA74,$CA$3:$CA$2000,$CA$3:$CA$2000,1,1), 1)))</f>
        <v>1005</v>
      </c>
      <c r="CZ74" s="1">
        <f t="shared" si="179"/>
        <v>2.8923742838329884</v>
      </c>
      <c r="DA74" s="1" cm="1">
        <f t="array" ref="DA74">IFERROR(IF(OR(ISNA($A74),$AK74&lt;100,INDEX(International!O$3:O$2000,_xlfn.XMATCH(100,International!O$3:O$2000,1,1)+$CA74)=""),NA(),INDEX(International!O$3:O$2000,_xlfn.XMATCH(100,International!O$3:O$2000,1,1)+$CA74)), NA())</f>
        <v>41035</v>
      </c>
      <c r="DB74" s="1">
        <f t="shared" si="134"/>
        <v>2.8799483807213209</v>
      </c>
      <c r="DC74" s="1">
        <f>IF(OR(ISNA($A74),$AK74&lt;100),NA(),IF($CA74=0,0,FLOOR((DA74-_xlfn.XLOOKUP(_xlfn.AGGREGATE(5,6,$CA$3:$CA2025),$CA$3:$CA$2000,DA$3:DA$2000,1,1))/_xlfn.XLOOKUP($CA74,$CA$3:$CA$2000,$CA$3:$CA$2000,1,1), 1)))</f>
        <v>1635</v>
      </c>
      <c r="DD74" s="1">
        <f t="shared" si="180"/>
        <v>4.9898799362650257</v>
      </c>
      <c r="DE74" s="1" cm="1">
        <f t="array" ref="DE74">IFERROR(IF(OR(ISNA($A74),$AK74&lt;100,INDEX(International!S$3:S$2000,_xlfn.XMATCH(100,International!S$3:S$2000,1,1)+$CA74)=""),NA(),INDEX(International!S$3:S$2000,_xlfn.XMATCH(100,International!S$3:S$2000,1,1)+$CA74)), NA())</f>
        <v>8236</v>
      </c>
      <c r="DF74" s="1">
        <f t="shared" si="135"/>
        <v>3.9284260109555369</v>
      </c>
      <c r="DG74" s="1">
        <f>IF(OR(ISNA($A74),$AK74&lt;100),NA(),IF($CA74=0,0,FLOOR((DE74-_xlfn.XLOOKUP(_xlfn.AGGREGATE(5,6,$CA$3:$CA2025),$CA$3:$CA$2000,DE$3:DE$2000,1,1))/_xlfn.XLOOKUP($CA74,$CA$3:$CA$2000,$CA$3:$CA$2000,1,1), 1)))</f>
        <v>325</v>
      </c>
      <c r="DH74" s="1">
        <f t="shared" si="181"/>
        <v>37.710765903517441</v>
      </c>
      <c r="DI74" s="1" cm="1">
        <f t="array" ref="DI74">IFERROR(IF(OR(ISNA($A74),$AK74&lt;100,INDEX(International!W$3:W$2000,_xlfn.XMATCH(100,International!W$3:W$2000,1,1)+$CA74)=""),NA(),INDEX(International!W$3:W$2000,_xlfn.XMATCH(100,International!W$3:W$2000,1,1)+$CA74)), NA())</f>
        <v>631</v>
      </c>
      <c r="DJ74" s="1">
        <f t="shared" si="136"/>
        <v>9.4068421422806772</v>
      </c>
      <c r="DK74" s="1">
        <f>IF(OR(ISNA($A74),$AK74&lt;100),NA(),IF($CA74=0,0,FLOOR((DI74-_xlfn.XLOOKUP(_xlfn.AGGREGATE(5,6,$CA$3:$CA2025),$CA$3:$CA$2000,DI$3:DI$2000,1,1))/_xlfn.XLOOKUP($CA74,$CA$3:$CA$2000,$CA$3:$CA$2000,1,1), 1)))</f>
        <v>21</v>
      </c>
      <c r="DL74" s="1">
        <f t="shared" si="182"/>
        <v>3.2260733945456139</v>
      </c>
      <c r="DM74" s="1" cm="1">
        <f t="array" ref="DM74">IFERROR(IF(OR(ISNA($A74),$AK74&lt;100,INDEX(International!AA$3:AA$2000,_xlfn.XMATCH(100,International!AA$3:AA$2000,1,1)+$CA74)=""),NA(),INDEX(International!AA$3:AA$2000,_xlfn.XMATCH(100,International!AA$3:AA$2000,1,1)+$CA74)), NA())</f>
        <v>22141</v>
      </c>
      <c r="DN74" s="1">
        <f t="shared" si="137"/>
        <v>3.2090051058973041</v>
      </c>
      <c r="DO74" s="1">
        <f>IF(OR(ISNA($A74),$AK74&lt;100),NA(),IF($CA74=0,0,FLOOR((DM74-_xlfn.XLOOKUP(_xlfn.AGGREGATE(5,6,$CA$3:$CA2025),$CA$3:$CA$2000,DM$3:DM$2000,1,1))/_xlfn.XLOOKUP($CA74,$CA$3:$CA$2000,$CA$3:$CA$2000,1,1), 1)))</f>
        <v>881</v>
      </c>
      <c r="DP74" s="1">
        <f t="shared" si="183"/>
        <v>2.676284118601826</v>
      </c>
      <c r="DQ74" s="1" cm="1">
        <f t="array" ref="DQ74">IFERROR(IF(OR(ISNA($A74),$AK74&lt;100,INDEX(International!AE$3:AE$2000,_xlfn.XMATCH(100,International!AE$3:AE$2000,1,1)+$CA74)=""),NA(),INDEX(International!AE$3:AE$2000,_xlfn.XMATCH(100,International!AE$3:AE$2000,1,1)+$CA74)), NA())</f>
        <v>121786</v>
      </c>
      <c r="DR74" s="1">
        <f t="shared" si="138"/>
        <v>2.4389928424403968</v>
      </c>
      <c r="DS74" s="1">
        <f>IF(OR(ISNA($A74),$AK74&lt;100),NA(),IF($CA74=0,0,FLOOR((DQ74-_xlfn.XLOOKUP(_xlfn.AGGREGATE(5,6,$CA$3:$CA2025),$CA$3:$CA$2000,DQ$3:DQ$2000,1,1))/_xlfn.XLOOKUP($CA74,$CA$3:$CA$2000,$CA$3:$CA$2000,1,1), 1)))</f>
        <v>4866</v>
      </c>
      <c r="DT74" s="1">
        <f t="shared" si="184"/>
        <v>1.8562983490919238</v>
      </c>
      <c r="DU74" s="1">
        <f t="shared" si="139"/>
        <v>71</v>
      </c>
      <c r="DV74" s="1" t="e" cm="1">
        <f t="array" ref="DV74">IFERROR(IF(ISNA($A74),NA(),INDEX(B$3:B$2000,_xlfn.XMATCH(Configuration!$B$12,B$3:B$2000,1,1)+ROW()-ROW($A$3))-0), NA())</f>
        <v>#N/A</v>
      </c>
      <c r="DW74" s="1" cm="1">
        <f t="array" ref="DW74">IFERROR(IF(ISNA($A74),NA(),INDEX(F$3:F$2000,_xlfn.XMATCH(Configuration!$B$12,F$3:F$2000,1,1)+ROW()-ROW($A$3))-0), NA())</f>
        <v>3087</v>
      </c>
      <c r="DX74" s="1" t="e" cm="1">
        <f t="array" ref="DX74">IFERROR(IF(ISNA($A74),NA(),INDEX(J$3:J$2000,_xlfn.XMATCH(Configuration!$B$12,J$3:J$2000,1,1)+ROW()-ROW($A$3))-0), NA())</f>
        <v>#N/A</v>
      </c>
      <c r="DY74" s="1" t="e" cm="1">
        <f t="array" ref="DY74">IFERROR(IF(ISNA($A74),NA(),INDEX(N$3:N$2000,_xlfn.XMATCH(Configuration!$B$12,N$3:N$2000,1,1)+ROW()-ROW($A$3))-0), NA())</f>
        <v>#N/A</v>
      </c>
      <c r="DZ74" s="1" t="e" cm="1">
        <f t="array" ref="DZ74">IFERROR(IF(ISNA($A74),NA(),INDEX(R$3:R$2000,_xlfn.XMATCH(Configuration!$B$12,R$3:R$2000,1,1)+ROW()-ROW($A$3))-0), NA())</f>
        <v>#N/A</v>
      </c>
      <c r="EA74" s="1" t="e" cm="1">
        <f t="array" ref="EA74">IFERROR(IF(ISNA($A74),NA(),INDEX(V$3:V$2000,_xlfn.XMATCH(Configuration!$B$12,V$3:V$2000,1,1)+ROW()-ROW($A$3))-0), NA())</f>
        <v>#N/A</v>
      </c>
      <c r="EB74" s="1" cm="1">
        <f t="array" ref="EB74">IFERROR(IF(ISNA($A74),NA(),INDEX(Z$3:Z$2000,_xlfn.XMATCH(Configuration!$B$12,Z$3:Z$2000,1,1)+ROW()-ROW($A$3))-0), NA())</f>
        <v>1628</v>
      </c>
      <c r="EC74" s="1" t="e" cm="1">
        <f t="array" ref="EC74">IFERROR(IF(ISNA($A74),NA(),INDEX(AD$3:AD$2000,_xlfn.XMATCH(Configuration!$B$12,AD$3:AD$2000,1,1)+ROW()-ROW($A$3))-0), NA())</f>
        <v>#N/A</v>
      </c>
      <c r="ED74" s="1">
        <f t="shared" si="140"/>
        <v>71</v>
      </c>
      <c r="EE74" s="1" t="e">
        <f t="shared" ca="1" si="185"/>
        <v>#N/A</v>
      </c>
      <c r="EF74" s="1" t="e">
        <f t="shared" ca="1" si="186"/>
        <v>#N/A</v>
      </c>
      <c r="EG74" s="1" t="e">
        <f t="shared" ca="1" si="187"/>
        <v>#N/A</v>
      </c>
      <c r="EH74" s="1" t="e">
        <f t="shared" ca="1" si="188"/>
        <v>#N/A</v>
      </c>
      <c r="EI74" s="1" t="e">
        <f t="shared" ca="1" si="189"/>
        <v>#N/A</v>
      </c>
      <c r="EJ74" s="1">
        <f t="shared" ca="1" si="190"/>
        <v>364912</v>
      </c>
      <c r="EK74" s="1">
        <f t="shared" ca="1" si="191"/>
        <v>113058</v>
      </c>
      <c r="EL74" s="1" cm="1">
        <f t="array" aca="1" ref="EL74" ca="1">IFERROR(IF(ISNA($ED74),NA(),IF(FLOOR((2^(($ED74+LOOKUP(2, 1/(ISNA(EP$3:EP$2000)+ISBLANK(EP$3:EP$300)-1),EP$3:EP$2000)*LOG(100)/LOG(2))/LOOKUP(2, 1/(ISNA(EP$3:EP$2000)+ISBLANK(EP$3:EP$300)-1),EP$3:EP$2000))),2)&gt;_xlfn.AGGREGATE(4,6,$EN$3:$GC$2000)+2000,NA(),FLOOR((2^(($ED74+LOOKUP(2, 1/(ISNA(EP$3:EP$2000)+ISBLANK(EP$3:EP$300)-1),EP$3:EP$2000)*LOG(100)/LOG(2))/LOOKUP(2, 1/(ISNA(EP$3:EP$2000)+ISBLANK(EP$3:EP$300)-1),EP$3:EP$2000))),2))),NA())</f>
        <v>4642</v>
      </c>
      <c r="EM74" s="1" cm="1">
        <f t="array" ref="EM74">IF(ISNA($ED74),NA(),FLOOR(EN$3+(LOOKUP(2, 1/(ISNA(EN$3:EN$2000)+ISBLANK(EN$3:EN$300)-1),EN$3:EN$2000)-EN$3)/LOOKUP(2, 1/(ISNA(EN$3:EN$2000)+ISBLANK(EN$3:EN$300)-1),ED$3:ED$2000)*ED74, 1))</f>
        <v>6442</v>
      </c>
      <c r="EN74" s="1" cm="1">
        <f t="array" ref="EN74">IFERROR(IF(ISNA($A74),NA(),INDEX(AK$3:AK$2000,_xlfn.XMATCH(100,AK$3:AK$2000,1,1)+ROW()-ROW($A$3))-0), NA())</f>
        <v>7078</v>
      </c>
      <c r="EO74" s="1" cm="1">
        <f t="array" aca="1" ref="EO74" ca="1">IFERROR(IF(ISNA($A74),NA(),INDEX(BD$3:BD$2000,_xlfn.XMATCH(100,AK$3:AK$2000,1,1)+ROW()-ROW($A$3))-0), NA())</f>
        <v>14.142857142857142</v>
      </c>
      <c r="EP74" s="1">
        <f t="shared" si="192"/>
        <v>11.553601657242554</v>
      </c>
      <c r="EQ74" s="1">
        <f t="shared" si="193"/>
        <v>98</v>
      </c>
      <c r="ER74" s="1">
        <f t="shared" si="194"/>
        <v>445.66204057118642</v>
      </c>
      <c r="ES74" s="1" cm="1">
        <f t="array" ref="ES74">IFERROR(IF(OR(ISNA($A74),INDEX(International!C$3:C$2000,_xlfn.XMATCH(100,International!C$3:C$2000,1,1)+ROW()-ROW($A$3))=""),NA(),INDEX(International!C$3:C$2000,_xlfn.XMATCH(100,International!C$3:C$2000,1,1)+ROW()-ROW($A$3))), NA())</f>
        <v>54989</v>
      </c>
      <c r="ET74" s="1" cm="1">
        <f t="array" aca="1" ref="ET74" ca="1">IFERROR(IF(ISNA($A74),NA(),INDEX(International!E$3:E$2000,_xlfn.XMATCH(100,International!C$3:C$2000,1,1)+ROW()-ROW($A$3))-0), NA())</f>
        <v>341.85714285714283</v>
      </c>
      <c r="EU74" s="1">
        <f t="shared" si="195"/>
        <v>7.799627147474161</v>
      </c>
      <c r="EV74" s="1">
        <f t="shared" si="196"/>
        <v>772</v>
      </c>
      <c r="EW74" s="1">
        <f t="shared" si="197"/>
        <v>110.13268696112991</v>
      </c>
      <c r="EX74" s="1" cm="1">
        <f t="array" ref="EX74">IFERROR(IF(OR(ISNA($A74),INDEX(International!G$3:G$2000,_xlfn.XMATCH(100,International!G$3:G$2000,1,1)+ROW()-ROW($A$3))=""),NA(),INDEX(International!G$3:G$2000,_xlfn.XMATCH(100,International!G$3:G$2000,1,1)+ROW()-ROW($A$3))-0), NA())</f>
        <v>11117</v>
      </c>
      <c r="EY74" s="1" cm="1">
        <f t="array" aca="1" ref="EY74" ca="1">IFERROR(IF(ISNA($A74),NA(),INDEX(International!I$3:I$2000,_xlfn.XMATCH(100,International!G$3:G$2000,1,1)+ROW()-ROW($A$3))-0), NA())</f>
        <v>64.285714285714292</v>
      </c>
      <c r="EZ74" s="1">
        <f t="shared" si="198"/>
        <v>10.446363229672626</v>
      </c>
      <c r="FA74" s="1">
        <f t="shared" si="199"/>
        <v>152</v>
      </c>
      <c r="FB74" s="1">
        <f t="shared" si="200"/>
        <v>105.21081581124044</v>
      </c>
      <c r="FC74" s="1" cm="1">
        <f t="array" ref="FC74">IFERROR(IF(OR(ISNA($A74),INDEX(International!K$3:K$2000,_xlfn.XMATCH(100,International!K$3:K$2000,1,1)+ROW()-ROW($A$3))=""),NA(),INDEX(International!K$3:K$2000,_xlfn.XMATCH(100,International!K$3:K$2000,1,1)+ROW()-ROW($A$3))), NA())</f>
        <v>175027</v>
      </c>
      <c r="FD74" s="1" cm="1">
        <f t="array" aca="1" ref="FD74" ca="1">IFERROR(IF(ISNA($A74),NA(),INDEX(International!M$3:M$2000,_xlfn.XMATCH(100,International!K$3:K$2000,1,1)+ROW()-ROW($A$3))-0), NA())</f>
        <v>1107.8571428571429</v>
      </c>
      <c r="FE74" s="1">
        <f t="shared" si="201"/>
        <v>6.5903291350516389</v>
      </c>
      <c r="FF74" s="1">
        <f t="shared" si="202"/>
        <v>2463</v>
      </c>
      <c r="FG74" s="1">
        <f t="shared" si="203"/>
        <v>450.65509062154035</v>
      </c>
      <c r="FH74" s="1" cm="1">
        <f t="array" ref="FH74">IFERROR(IF(OR(ISNA($A74),INDEX(International!O$3:O$2000,_xlfn.XMATCH(100,International!O$3:O$2000,1,1)+ROW()-ROW($A$3))=""),NA(),INDEX(International!O$3:O$2000,_xlfn.XMATCH(100,International!O$3:O$2000,1,1)+ROW()-ROW($A$3))-0), NA())</f>
        <v>211938</v>
      </c>
      <c r="FI74" s="1" cm="1">
        <f t="array" aca="1" ref="FI74" ca="1">IFERROR(IF(ISNA($A74),NA(),INDEX(International!Q$3:Q$2000,_xlfn.XMATCH(100,International!O$3:O$2000,1,1)+ROW()-ROW($A$3))-0), NA())</f>
        <v>1789.1428571428571</v>
      </c>
      <c r="FJ74" s="1">
        <f t="shared" si="204"/>
        <v>6.4256728225940281</v>
      </c>
      <c r="FK74" s="1">
        <f t="shared" si="205"/>
        <v>2982</v>
      </c>
      <c r="FL74" s="1">
        <f t="shared" si="206"/>
        <v>119.9677750257693</v>
      </c>
      <c r="FM74" s="1" cm="1">
        <f t="array" ref="FM74">IFERROR(IF(OR(ISNA($A74),INDEX(International!S$3:S$2000,_xlfn.XMATCH(100,International!S$3:S$2000,1,1)+ROW()-ROW($A$3))=""),NA(),INDEX(International!S$3:S$2000,_xlfn.XMATCH(100,International!S$3:S$2000,1,1)+ROW()-ROW($A$3))-0), NA())</f>
        <v>10780</v>
      </c>
      <c r="FN74" s="1" cm="1">
        <f t="array" aca="1" ref="FN74" ca="1">IFERROR(IF(ISNA($A74),NA(),INDEX(International!U$3:U$2000,_xlfn.XMATCH(100,International!S$3:S$2000,1,1)+ROW()-ROW($A$3))-0), NA())</f>
        <v>8.8571428571428577</v>
      </c>
      <c r="FO74" s="1">
        <f t="shared" si="207"/>
        <v>10.515070560107043</v>
      </c>
      <c r="FP74" s="1">
        <f t="shared" si="208"/>
        <v>150</v>
      </c>
      <c r="FQ74" s="1">
        <f t="shared" si="209"/>
        <v>1245.0078286570154</v>
      </c>
      <c r="FR74" s="1" cm="1">
        <f t="array" ref="FR74">IFERROR(IF(OR(ISNA($A74),INDEX(International!W$3:W$2000,_xlfn.XMATCH(100,International!W$3:W$2000,1,1)+ROW()-ROW($A$3))=""),NA(),INDEX(International!W$3:W$2000,_xlfn.XMATCH(100,International!W$3:W$2000,1,1)+ROW()-ROW($A$3))-0), NA())</f>
        <v>23336</v>
      </c>
      <c r="FS74" s="1" cm="1">
        <f t="array" aca="1" ref="FS74" ca="1">IFERROR(IF(ISNA($A74),NA(),INDEX(International!Y$3:Y$2000,_xlfn.XMATCH(100,International!W$3:W$2000,1,1)+ROW()-ROW($A$3))-0), NA())</f>
        <v>733</v>
      </c>
      <c r="FT74" s="1">
        <f t="shared" si="210"/>
        <v>9.0257142178420082</v>
      </c>
      <c r="FU74" s="1">
        <f t="shared" si="211"/>
        <v>327</v>
      </c>
      <c r="FV74" s="1">
        <f t="shared" si="212"/>
        <v>18.116150886474312</v>
      </c>
      <c r="FW74" s="1" cm="1">
        <f t="array" ref="FW74">IFERROR(IF(OR(ISNA($A74),INDEX(International!AA$3:AA$2000,_xlfn.XMATCH(100,International!AA$3:AA$2000,1,1)+ROW()-ROW($A$3))=""),NA(),INDEX(International!AA$3:AA$2000,_xlfn.XMATCH(100,International!AA$3:AA$2000,1,1)+ROW()-ROW($A$3))-0), NA())</f>
        <v>236711</v>
      </c>
      <c r="FX74" s="1" cm="1">
        <f t="array" aca="1" ref="FX74" ca="1">IFERROR(IF(ISNA($A74),NA(),INDEX(International!AC$3:AC$2000,_xlfn.XMATCH(100,International!AA$3:AA$2000,1,1)+ROW()-ROW($A$3))-0), NA())</f>
        <v>3621</v>
      </c>
      <c r="FY74" s="1">
        <f t="shared" si="213"/>
        <v>6.3342460102503875</v>
      </c>
      <c r="FZ74" s="1">
        <f t="shared" si="214"/>
        <v>3332</v>
      </c>
      <c r="GA74" s="1">
        <f t="shared" si="215"/>
        <v>45.741192186027178</v>
      </c>
      <c r="GB74" s="1" cm="1">
        <f t="array" ref="GB74">IFERROR(IF(OR(ISNA($A74),INDEX(International!AE$3:AE$2000,_xlfn.XMATCH(100,International!AE$3:AE$2000,1,1)+ROW()-ROW($A$3))=""),NA(),INDEX(International!AE$3:AE$2000,_xlfn.XMATCH(100,International!AE$3:AE$2000,1,1)+ROW()-ROW($A$3))-0), NA())</f>
        <v>1390406</v>
      </c>
      <c r="GC74" s="1" cm="1">
        <f t="array" aca="1" ref="GC74" ca="1">IFERROR(IF(ISNA($A74),NA(),INDEX(International!AG$3:AG$2000,_xlfn.XMATCH(100,International!AE$3:AE$2000,1,1)+ROW()-ROW($A$3))-0), NA())</f>
        <v>23010.714285714286</v>
      </c>
      <c r="GD74" s="1">
        <f t="shared" si="216"/>
        <v>5.1586770582024144</v>
      </c>
      <c r="GE74" s="1">
        <f t="shared" si="217"/>
        <v>19581</v>
      </c>
      <c r="GF74" s="1">
        <f t="shared" si="218"/>
        <v>45.480220770004003</v>
      </c>
    </row>
    <row r="75" spans="1:188" x14ac:dyDescent="0.2">
      <c r="A75" s="4">
        <f>IF(OR(Daily!$A75="",Daily!$B75="*"),NA(),Daily!A75)</f>
        <v>43926</v>
      </c>
      <c r="B75" s="1">
        <f>IF(_xlfn.IFNA($A75,"")="","",Daily!C75+IF(ROW()&gt;ROW($A$3),B74,0))</f>
        <v>96</v>
      </c>
      <c r="C75" s="1">
        <f>IF(_xlfn.IFNA($A75,"")="","",Daily!D75+IF(ROW()&gt;ROW($A$3),C74,0))</f>
        <v>28</v>
      </c>
      <c r="D75" s="1">
        <f>IF(_xlfn.IFNA($A75,"")="","",Daily!E75+IF(ROW()&gt;ROW($A$3),D74,0))</f>
        <v>2</v>
      </c>
      <c r="E75" s="1">
        <f t="shared" si="141"/>
        <v>66</v>
      </c>
      <c r="F75" s="1">
        <f>IF(_xlfn.IFNA($A75,"")="","",Daily!F75+IF(ROW()&gt;ROW($A$3),F74,0))</f>
        <v>2580</v>
      </c>
      <c r="G75" s="1">
        <f>IF(_xlfn.IFNA($A75,"")="","",Daily!G75+IF(ROW()&gt;ROW($A$3),G74,0))</f>
        <v>4</v>
      </c>
      <c r="H75" s="1">
        <f>IF(_xlfn.IFNA($A75,"")="","",Daily!H75+IF(ROW()&gt;ROW($A$3),H74,0))</f>
        <v>16</v>
      </c>
      <c r="I75" s="1">
        <f t="shared" si="142"/>
        <v>2560</v>
      </c>
      <c r="J75" s="1">
        <f>IF(_xlfn.IFNA($A75,"")="","",Daily!I75+IF(ROW()&gt;ROW($A$3),J74,0))</f>
        <v>27</v>
      </c>
      <c r="K75" s="1">
        <f>IF(_xlfn.IFNA($A75,"")="","",Daily!J75+IF(ROW()&gt;ROW($A$3),K74,0))</f>
        <v>1</v>
      </c>
      <c r="L75" s="1">
        <f>IF(_xlfn.IFNA($A75,"")="","",Daily!K75+IF(ROW()&gt;ROW($A$3),L74,0))</f>
        <v>0</v>
      </c>
      <c r="M75" s="1">
        <f t="shared" si="143"/>
        <v>26</v>
      </c>
      <c r="N75" s="1">
        <f>IF(_xlfn.IFNA($A75,"")="","",Daily!L75+IF(ROW()&gt;ROW($A$3),N74,0))</f>
        <v>907</v>
      </c>
      <c r="O75" s="1">
        <f>IF(_xlfn.IFNA($A75,"")="","",Daily!M75+IF(ROW()&gt;ROW($A$3),O74,0))</f>
        <v>8</v>
      </c>
      <c r="P75" s="1">
        <f>IF(_xlfn.IFNA($A75,"")="","",Daily!N75+IF(ROW()&gt;ROW($A$3),P74,0))</f>
        <v>5</v>
      </c>
      <c r="Q75" s="1">
        <f t="shared" si="144"/>
        <v>894</v>
      </c>
      <c r="R75" s="1">
        <f>IF(_xlfn.IFNA($A75,"")="","",Daily!O75+IF(ROW()&gt;ROW($A$3),R74,0))</f>
        <v>409</v>
      </c>
      <c r="S75" s="1">
        <f>IF(_xlfn.IFNA($A75,"")="","",Daily!P75+IF(ROW()&gt;ROW($A$3),S74,0))</f>
        <v>51</v>
      </c>
      <c r="T75" s="1">
        <f>IF(_xlfn.IFNA($A75,"")="","",Daily!Q75+IF(ROW()&gt;ROW($A$3),T74,0))</f>
        <v>0</v>
      </c>
      <c r="U75" s="1">
        <f t="shared" si="145"/>
        <v>358</v>
      </c>
      <c r="V75" s="1">
        <f>IF(_xlfn.IFNA($A75,"")="","",Daily!R75+IF(ROW()&gt;ROW($A$3),V74,0))</f>
        <v>86</v>
      </c>
      <c r="W75" s="1">
        <f>IF(_xlfn.IFNA($A75,"")="","",Daily!S75+IF(ROW()&gt;ROW($A$3),W74,0))</f>
        <v>5</v>
      </c>
      <c r="X75" s="1">
        <f>IF(_xlfn.IFNA($A75,"")="","",Daily!T75+IF(ROW()&gt;ROW($A$3),X74,0))</f>
        <v>2</v>
      </c>
      <c r="Y75" s="1">
        <f t="shared" si="146"/>
        <v>79</v>
      </c>
      <c r="Z75" s="1">
        <f>IF(_xlfn.IFNA($A75,"")="","",Daily!U75+IF(ROW()&gt;ROW($A$3),Z74,0))</f>
        <v>1135</v>
      </c>
      <c r="AA75" s="1">
        <f>IF(_xlfn.IFNA($A75,"")="","",Daily!V75+IF(ROW()&gt;ROW($A$3),AA74,0))</f>
        <v>583</v>
      </c>
      <c r="AB75" s="1">
        <f>IF(_xlfn.IFNA($A75,"")="","",Daily!W75+IF(ROW()&gt;ROW($A$3),AB74,0))</f>
        <v>8</v>
      </c>
      <c r="AC75" s="1">
        <f t="shared" si="147"/>
        <v>544</v>
      </c>
      <c r="AD75" s="1">
        <f>IF(_xlfn.IFNA($A75,"")="","",Daily!X75+IF(ROW()&gt;ROW($A$3),AD74,0))</f>
        <v>453</v>
      </c>
      <c r="AE75" s="1">
        <f>IF(_xlfn.IFNA($A75,"")="","",Daily!Y75+IF(ROW()&gt;ROW($A$3),AE74,0))</f>
        <v>148</v>
      </c>
      <c r="AF75" s="1">
        <f>IF(_xlfn.IFNA($A75,"")="","",Daily!Z75+IF(ROW()&gt;ROW($A$3),AF74,0))</f>
        <v>2</v>
      </c>
      <c r="AG75" s="1">
        <f t="shared" si="148"/>
        <v>303</v>
      </c>
      <c r="AH75" s="1">
        <f>IF(_xlfn.IFNA($A75,"")="","",Daily!C75+Daily!F75+Daily!I75+Daily!O75+Daily!L75+Daily!R75+Daily!X75+Daily!U75)</f>
        <v>141</v>
      </c>
      <c r="AI75" s="1">
        <f>IF(_xlfn.IFNA($A75,"")="","",Daily!D75+Daily!G75+Daily!J75+Daily!P75+Daily!M75+Daily!S75+Daily!Y75+Daily!V75+Daily!AA75)</f>
        <v>127</v>
      </c>
      <c r="AJ75" s="1">
        <f>IF(_xlfn.IFNA($A75,"")="","",Daily!E75+Daily!H75+Daily!K75+Daily!Q75+Daily!N75+Daily!T75+Daily!Z75+Daily!W75)</f>
        <v>5</v>
      </c>
      <c r="AK75" s="1">
        <f t="shared" si="149"/>
        <v>5693</v>
      </c>
      <c r="AL75" s="1">
        <f t="shared" si="150"/>
        <v>828</v>
      </c>
      <c r="AM75" s="1">
        <f t="shared" si="151"/>
        <v>35</v>
      </c>
      <c r="AN75" s="7">
        <f t="shared" si="152"/>
        <v>0.74210526315789471</v>
      </c>
      <c r="AO75" s="1">
        <f t="shared" si="153"/>
        <v>4830</v>
      </c>
      <c r="AP75" s="1">
        <f t="shared" si="154"/>
        <v>3113</v>
      </c>
      <c r="AQ75" s="1">
        <f t="shared" si="155"/>
        <v>824</v>
      </c>
      <c r="AR75" s="1">
        <f t="shared" si="156"/>
        <v>19</v>
      </c>
      <c r="AS75" s="1">
        <f t="shared" si="157"/>
        <v>2270</v>
      </c>
      <c r="AT75" s="10">
        <f t="shared" si="158"/>
        <v>4.0556199304750871E-2</v>
      </c>
      <c r="AU75" s="10">
        <f t="shared" si="159"/>
        <v>0.95944380069524915</v>
      </c>
      <c r="AV75" s="10">
        <f t="shared" si="160"/>
        <v>1.6862813982083259E-2</v>
      </c>
      <c r="AW75" s="10">
        <f t="shared" si="161"/>
        <v>0.4531881257684876</v>
      </c>
      <c r="AX75" s="10">
        <f t="shared" si="162"/>
        <v>4.7426664324609173E-3</v>
      </c>
      <c r="AY75" s="10">
        <f t="shared" si="163"/>
        <v>0.15931846126822413</v>
      </c>
      <c r="AZ75" s="10">
        <f t="shared" si="164"/>
        <v>7.1842613736167224E-2</v>
      </c>
      <c r="BA75" s="10">
        <f t="shared" si="165"/>
        <v>1.5106270858949587E-2</v>
      </c>
      <c r="BB75" s="10">
        <f t="shared" si="166"/>
        <v>0.19936764447567187</v>
      </c>
      <c r="BC75" s="10">
        <f t="shared" si="167"/>
        <v>7.9571403477955382E-2</v>
      </c>
      <c r="BD75" s="8">
        <f t="shared" ca="1" si="168"/>
        <v>244.14285714285714</v>
      </c>
      <c r="BE75" s="9">
        <f t="shared" ca="1" si="169"/>
        <v>1709</v>
      </c>
      <c r="BF75" s="10">
        <f t="shared" si="170"/>
        <v>2.5396253602305477E-2</v>
      </c>
      <c r="BG75" s="10">
        <f t="shared" si="171"/>
        <v>-0.25789473684210529</v>
      </c>
      <c r="BH75" s="1" t="e">
        <f t="shared" si="172"/>
        <v>#N/A</v>
      </c>
      <c r="BI75" s="1">
        <f t="shared" si="173"/>
        <v>10</v>
      </c>
      <c r="BJ75" s="8">
        <f>IF(_xlfn.IFNA($A75,"")="","",AK75/(Configuration!$B$1/1000000))</f>
        <v>224.44932444419914</v>
      </c>
      <c r="BK75" s="1">
        <f>IF(OR(_xlfn.IFNA($A75,"")="", ROW()&lt;=ROW($A$3),MAX(International!$C$3:$C$2000)&lt;$AK75),"",$A75-_xlfn.XLOOKUP($AK75,International!$C$3:$C$2000,International!$A$3:$A$2000,NA(),1,1))</f>
        <v>10</v>
      </c>
      <c r="BL75" s="1">
        <f>IF(OR(_xlfn.IFNA($A75,"")="", ROW()&lt;=ROW($A$3),MAX(International!$D$3:$D$2000)&lt;$BJ75),"",$A75-_xlfn.XLOOKUP($BJ75,International!$D$3:$D$2000,International!$A$3:$A$2000,NA(),1,1))</f>
        <v>15</v>
      </c>
      <c r="BM75" s="1">
        <f>IF(OR(_xlfn.IFNA($A75,"")="", ROW()&lt;=ROW($A$3),MAX(International!$G$3:$G$2000)&lt;$AK75),"",$A75-_xlfn.XLOOKUP($AK75,International!$G$3:$G$2000,International!$A$3:$A$2000,NA(),1,1))</f>
        <v>-5</v>
      </c>
      <c r="BN75" s="1">
        <f>IF(OR(_xlfn.IFNA($A75,"")="", ROW()&lt;=ROW($A$3),MAX(International!$H$3:$H$2000)&lt;$BJ75),"",$A75-_xlfn.XLOOKUP($BJ75,International!$H$3:$H$2000,International!$A$3:$A$2000,NA(),1,1))</f>
        <v>15</v>
      </c>
      <c r="BO75" s="1">
        <f>IF(OR(_xlfn.IFNA($A75,"")="", ROW()&lt;=ROW($A$3),MAX(International!$K$3:$K$2000)&lt;$AK75),"",$A75-_xlfn.XLOOKUP($AK75,International!$K$3:$K$2000,International!$A$3:$A$2000,NA(),1,1))</f>
        <v>20</v>
      </c>
      <c r="BP75" s="1">
        <f>IF(OR(_xlfn.IFNA($A75,"")="", ROW()&lt;=ROW($A$3),MAX(International!$L$3:$L$2000)&lt;$BJ75),"",$A75-_xlfn.XLOOKUP($BJ75,International!$L$3:$L$2000,International!$A$3:$A$2000,NA(),1,1))</f>
        <v>14</v>
      </c>
      <c r="BQ75" s="1">
        <f>IF(OR(_xlfn.IFNA($A75,"")="", ROW()&lt;=ROW($A$3),MAX(International!$O$3:$O$2000)&lt;$AK75),"",$A75-_xlfn.XLOOKUP($AK75,International!$O$3:$O$2000,International!$A$3:$A$2000,NA(),1,1))</f>
        <v>29</v>
      </c>
      <c r="BR75" s="1">
        <f>IF(OR(_xlfn.IFNA($A75,"")="", ROW()&lt;=ROW($A$3),MAX(International!$P$3:$P$2000)&lt;$BJ75),"",$A75-_xlfn.XLOOKUP($BJ75,International!$P$3:$P$2000,International!$A$3:$A$2000,NA(),1,1))</f>
        <v>24</v>
      </c>
      <c r="BS75" s="1">
        <f>IF(OR(_xlfn.IFNA($A75,"")="", ROW()&lt;=ROW($A$3),MAX(International!$S$3:$S$2000)&lt;$AK75),"",$A75-_xlfn.XLOOKUP($AK75,International!$S$3:$S$2000,International!$A$3:$A$2000,NA(),1,1))</f>
        <v>31</v>
      </c>
      <c r="BT75" s="1" t="str">
        <f>IF(OR(_xlfn.IFNA($A75,"")="", ROW()&lt;=ROW($A$3),MAX(International!$T$3:$T$2000)&lt;$BJ75),"",$A75-_xlfn.XLOOKUP($BJ75,International!$T$3:$T$2000,International!$A$3:$A$2000,NA(),1,1))</f>
        <v/>
      </c>
      <c r="BU75" s="1">
        <f>IF(OR(_xlfn.IFNA($A75,"")="", ROW()&lt;=ROW($A$3),MAX(International!$W$3:$W$2000)&lt;$AK75),"",$A75-_xlfn.XLOOKUP($AK75,International!$W$3:$W$2000,International!$A$3:$A$2000,NA(),1,1))</f>
        <v>-13</v>
      </c>
      <c r="BV75" s="1">
        <f>IF(OR(_xlfn.IFNA($A75,"")="", ROW()&lt;=ROW($A$3),MAX(International!$X$3:$X$2000)&lt;$BJ75),"",$A75-_xlfn.XLOOKUP($BJ75,International!$X$3:$X$2000,International!$A$3:$A$2000,NA(),1,1))</f>
        <v>0</v>
      </c>
      <c r="BW75" s="1">
        <f>IF(OR(_xlfn.IFNA($A75,"")="", ROW()&lt;=ROW($A$3),MAX(International!$AA$3:$AA$2000)&lt;$AK75),"",$A75-_xlfn.XLOOKUP($AK75,International!$AA$3:$AA$2000,International!$A$3:$A$2000,NA(),1,1))</f>
        <v>13</v>
      </c>
      <c r="BX75" s="1">
        <f>IF(OR(_xlfn.IFNA($A75,"")="", ROW()&lt;=ROW($A$3),MAX(International!$AB$3:$AB$2000)&lt;$BJ75),"",$A75-_xlfn.XLOOKUP($BJ75,International!$AB$3:$AB$2000,International!$A$3:$A$2000,NA(),1,1))</f>
        <v>9</v>
      </c>
      <c r="BY75" s="1">
        <f>IF(OR(_xlfn.IFNA($A75,"")="", ROW()&lt;=ROW($A$3),MAX(International!$AE$3:$AE$2000)&lt;$AK75),"",$A75-_xlfn.XLOOKUP($AK75,International!$AE$3:$AE$2000,International!$A$3:$A$2000,NA(),1,1))</f>
        <v>19</v>
      </c>
      <c r="BZ75" s="1">
        <f>IF(OR(_xlfn.IFNA($A75,"")="", ROW()&lt;=ROW($A$3),MAX(International!$AF$3:$AF$2000)&lt;$BJ75),"",$A75-_xlfn.XLOOKUP($BJ75,International!$AF$3:$AF$2000,International!$A$3:$A$2000,NA(),1,1))</f>
        <v>10</v>
      </c>
      <c r="CA75" s="1">
        <f t="shared" si="174"/>
        <v>26</v>
      </c>
      <c r="CB75" s="1" t="e">
        <f t="shared" si="121"/>
        <v>#N/A</v>
      </c>
      <c r="CC75" s="1">
        <f t="shared" si="122"/>
        <v>819198</v>
      </c>
      <c r="CD75" s="1">
        <f t="shared" si="123"/>
        <v>40636</v>
      </c>
      <c r="CE75" s="1">
        <f t="shared" si="124"/>
        <v>9050</v>
      </c>
      <c r="CF75" s="1">
        <f t="shared" si="125"/>
        <v>3674</v>
      </c>
      <c r="CG75" s="1">
        <f t="shared" si="126"/>
        <v>2014</v>
      </c>
      <c r="CH75" s="1">
        <f t="shared" si="127"/>
        <v>1312</v>
      </c>
      <c r="CI75" s="1">
        <f t="shared" si="128"/>
        <v>406</v>
      </c>
      <c r="CJ75" s="1">
        <f t="shared" si="129"/>
        <v>2430</v>
      </c>
      <c r="CK75" s="1">
        <f t="shared" si="175"/>
        <v>5693</v>
      </c>
      <c r="CL75" s="1">
        <f t="shared" si="130"/>
        <v>4.4588368115812349</v>
      </c>
      <c r="CM75" s="1">
        <f>IF(OR(ISNA($A75),$AK75&lt;100),NA(),IF($CA75=0,0,FLOOR((CK75-_xlfn.XLOOKUP(_xlfn.AGGREGATE(5,6,$CA$3:$CA2026),$CA$3:$CA$2000,CK$3:CK$2000,1,1))/_xlfn.XLOOKUP($CA75,$CA$3:$CA$2000,$CA$3:$CA$2000,1,1), 1)))</f>
        <v>214</v>
      </c>
      <c r="CN75" s="1">
        <f t="shared" si="176"/>
        <v>27.638409705027065</v>
      </c>
      <c r="CO75" s="1" cm="1">
        <f t="array" ref="CO75">IFERROR(IF(OR(ISNA($A75),$AK75&lt;100,INDEX(International!C$3:C$2000,_xlfn.XMATCH(100,International!C$3:C$2000,1,1)+$CA75)=""),NA(),INDEX(International!C$3:C$2000,_xlfn.XMATCH(100,International!C$3:C$2000,1,1)+$CA75)), NA())</f>
        <v>13964</v>
      </c>
      <c r="CP75" s="1">
        <f t="shared" si="131"/>
        <v>3.6488316933524469</v>
      </c>
      <c r="CQ75" s="1">
        <f>IF(OR(ISNA($A75),$AK75&lt;100),NA(),IF($CA75=0,0,FLOOR((CO75-_xlfn.XLOOKUP(_xlfn.AGGREGATE(5,6,$CA$3:$CA2026),$CA$3:$CA$2000,CO$3:CO$2000,1,1))/_xlfn.XLOOKUP($CA75,$CA$3:$CA$2000,$CA$3:$CA$2000,1,1), 1)))</f>
        <v>532</v>
      </c>
      <c r="CR75" s="1">
        <f t="shared" si="177"/>
        <v>4.3314057570784312</v>
      </c>
      <c r="CS75" s="1" cm="1">
        <f t="array" ref="CS75">IFERROR(IF(OR(ISNA($A75),$AK75&lt;100,INDEX(International!G$3:G$2000,_xlfn.XMATCH(100,International!G$3:G$2000,1,1)+$CA75)=""),NA(),INDEX(International!G$3:G$2000,_xlfn.XMATCH(100,International!G$3:G$2000,1,1)+$CA75)), NA())</f>
        <v>4369</v>
      </c>
      <c r="CT75" s="1">
        <f t="shared" si="132"/>
        <v>4.7713152631155822</v>
      </c>
      <c r="CU75" s="1">
        <f>IF(OR(ISNA($A75),$AK75&lt;100),NA(),IF($CA75=0,0,FLOOR((CS75-_xlfn.XLOOKUP(_xlfn.AGGREGATE(5,6,$CA$3:$CA2026),$CA$3:$CA$2000,CS$3:CS$2000,1,1))/_xlfn.XLOOKUP($CA75,$CA$3:$CA$2000,$CA$3:$CA$2000,1,1), 1)))</f>
        <v>157</v>
      </c>
      <c r="CV75" s="1">
        <f t="shared" si="178"/>
        <v>4.593013323584656</v>
      </c>
      <c r="CW75" s="1" cm="1">
        <f t="array" ref="CW75">IFERROR(IF(OR(ISNA($A75),$AK75&lt;100,INDEX(International!K$3:K$2000,_xlfn.XMATCH(100,International!K$3:K$2000,1,1)+$CA75)=""),NA(),INDEX(International!K$3:K$2000,_xlfn.XMATCH(100,International!K$3:K$2000,1,1)+$CA75)), NA())</f>
        <v>29155</v>
      </c>
      <c r="CX75" s="1">
        <f t="shared" si="133"/>
        <v>3.1755339230005295</v>
      </c>
      <c r="CY75" s="1">
        <f>IF(OR(ISNA($A75),$AK75&lt;100),NA(),IF($CA75=0,0,FLOOR((CW75-_xlfn.XLOOKUP(_xlfn.AGGREGATE(5,6,$CA$3:$CA2026),$CA$3:$CA$2000,CW$3:CW$2000,1,1))/_xlfn.XLOOKUP($CA75,$CA$3:$CA$2000,$CA$3:$CA$2000,1,1), 1)))</f>
        <v>1117</v>
      </c>
      <c r="CZ75" s="1">
        <f t="shared" si="179"/>
        <v>2.5877181031189758</v>
      </c>
      <c r="DA75" s="1" cm="1">
        <f t="array" ref="DA75">IFERROR(IF(OR(ISNA($A75),$AK75&lt;100,INDEX(International!O$3:O$2000,_xlfn.XMATCH(100,International!O$3:O$2000,1,1)+$CA75)=""),NA(),INDEX(International!O$3:O$2000,_xlfn.XMATCH(100,International!O$3:O$2000,1,1)+$CA75)), NA())</f>
        <v>47021</v>
      </c>
      <c r="DB75" s="1">
        <f t="shared" si="134"/>
        <v>2.9288641713462193</v>
      </c>
      <c r="DC75" s="1">
        <f>IF(OR(ISNA($A75),$AK75&lt;100),NA(),IF($CA75=0,0,FLOOR((DA75-_xlfn.XLOOKUP(_xlfn.AGGREGATE(5,6,$CA$3:$CA2026),$CA$3:$CA$2000,DA$3:DA$2000,1,1))/_xlfn.XLOOKUP($CA75,$CA$3:$CA$2000,$CA$3:$CA$2000,1,1), 1)))</f>
        <v>1802</v>
      </c>
      <c r="DD75" s="1">
        <f t="shared" si="180"/>
        <v>5.090346836555419</v>
      </c>
      <c r="DE75" s="1" cm="1">
        <f t="array" ref="DE75">IFERROR(IF(OR(ISNA($A75),$AK75&lt;100,INDEX(International!S$3:S$2000,_xlfn.XMATCH(100,International!S$3:S$2000,1,1)+$CA75)=""),NA(),INDEX(International!S$3:S$2000,_xlfn.XMATCH(100,International!S$3:S$2000,1,1)+$CA75)), NA())</f>
        <v>8320</v>
      </c>
      <c r="DF75" s="1">
        <f t="shared" si="135"/>
        <v>4.0761860345622747</v>
      </c>
      <c r="DG75" s="1">
        <f>IF(OR(ISNA($A75),$AK75&lt;100),NA(),IF($CA75=0,0,FLOOR((DE75-_xlfn.XLOOKUP(_xlfn.AGGREGATE(5,6,$CA$3:$CA2026),$CA$3:$CA$2000,DE$3:DE$2000,1,1))/_xlfn.XLOOKUP($CA75,$CA$3:$CA$2000,$CA$3:$CA$2000,1,1), 1)))</f>
        <v>316</v>
      </c>
      <c r="DH75" s="1">
        <f t="shared" si="181"/>
        <v>36.152221105761008</v>
      </c>
      <c r="DI75" s="1" cm="1">
        <f t="array" ref="DI75">IFERROR(IF(OR(ISNA($A75),$AK75&lt;100,INDEX(International!W$3:W$2000,_xlfn.XMATCH(100,International!W$3:W$2000,1,1)+$CA75)=""),NA(),INDEX(International!W$3:W$2000,_xlfn.XMATCH(100,International!W$3:W$2000,1,1)+$CA75)), NA())</f>
        <v>683</v>
      </c>
      <c r="DJ75" s="1">
        <f t="shared" si="136"/>
        <v>9.3798965590512271</v>
      </c>
      <c r="DK75" s="1">
        <f>IF(OR(ISNA($A75),$AK75&lt;100),NA(),IF($CA75=0,0,FLOOR((DI75-_xlfn.XLOOKUP(_xlfn.AGGREGATE(5,6,$CA$3:$CA2026),$CA$3:$CA$2000,DI$3:DI$2000,1,1))/_xlfn.XLOOKUP($CA75,$CA$3:$CA$2000,$CA$3:$CA$2000,1,1), 1)))</f>
        <v>22</v>
      </c>
      <c r="DL75" s="1">
        <f t="shared" si="182"/>
        <v>3.4291147203319348</v>
      </c>
      <c r="DM75" s="1" cm="1">
        <f t="array" ref="DM75">IFERROR(IF(OR(ISNA($A75),$AK75&lt;100,INDEX(International!AA$3:AA$2000,_xlfn.XMATCH(100,International!AA$3:AA$2000,1,1)+$CA75)=""),NA(),INDEX(International!AA$3:AA$2000,_xlfn.XMATCH(100,International!AA$3:AA$2000,1,1)+$CA75)), NA())</f>
        <v>25150</v>
      </c>
      <c r="DN75" s="1">
        <f t="shared" si="137"/>
        <v>3.2604274216239446</v>
      </c>
      <c r="DO75" s="1">
        <f>IF(OR(ISNA($A75),$AK75&lt;100),NA(),IF($CA75=0,0,FLOOR((DM75-_xlfn.XLOOKUP(_xlfn.AGGREGATE(5,6,$CA$3:$CA2026),$CA$3:$CA$2000,DM$3:DM$2000,1,1))/_xlfn.XLOOKUP($CA75,$CA$3:$CA$2000,$CA$3:$CA$2000,1,1), 1)))</f>
        <v>962</v>
      </c>
      <c r="DP75" s="1">
        <f t="shared" si="183"/>
        <v>2.7362960047343079</v>
      </c>
      <c r="DQ75" s="1" cm="1">
        <f t="array" ref="DQ75">IFERROR(IF(OR(ISNA($A75),$AK75&lt;100,INDEX(International!AE$3:AE$2000,_xlfn.XMATCH(100,International!AE$3:AE$2000,1,1)+$CA75)=""),NA(),INDEX(International!AE$3:AE$2000,_xlfn.XMATCH(100,International!AE$3:AE$2000,1,1)+$CA75)), NA())</f>
        <v>140910</v>
      </c>
      <c r="DR75" s="1">
        <f t="shared" si="138"/>
        <v>2.4855269952026178</v>
      </c>
      <c r="DS75" s="1">
        <f>IF(OR(ISNA($A75),$AK75&lt;100),NA(),IF($CA75=0,0,FLOOR((DQ75-_xlfn.XLOOKUP(_xlfn.AGGREGATE(5,6,$CA$3:$CA2026),$CA$3:$CA$2000,DQ$3:DQ$2000,1,1))/_xlfn.XLOOKUP($CA75,$CA$3:$CA$2000,$CA$3:$CA$2000,1,1), 1)))</f>
        <v>5415</v>
      </c>
      <c r="DT75" s="1">
        <f t="shared" si="184"/>
        <v>2.1425093432009175</v>
      </c>
      <c r="DU75" s="1">
        <f t="shared" si="139"/>
        <v>72</v>
      </c>
      <c r="DV75" s="1" t="e" cm="1">
        <f t="array" ref="DV75">IFERROR(IF(ISNA($A75),NA(),INDEX(B$3:B$2000,_xlfn.XMATCH(Configuration!$B$12,B$3:B$2000,1,1)+ROW()-ROW($A$3))-0), NA())</f>
        <v>#N/A</v>
      </c>
      <c r="DW75" s="1" cm="1">
        <f t="array" ref="DW75">IFERROR(IF(ISNA($A75),NA(),INDEX(F$3:F$2000,_xlfn.XMATCH(Configuration!$B$12,F$3:F$2000,1,1)+ROW()-ROW($A$3))-0), NA())</f>
        <v>3090</v>
      </c>
      <c r="DX75" s="1" cm="1">
        <f t="array" ref="DX75">IFERROR(IF(ISNA($A75),NA(),INDEX(J$3:J$2000,_xlfn.XMATCH(Configuration!$B$12,J$3:J$2000,1,1)+ROW()-ROW($A$3))-0), NA())</f>
        <v>0</v>
      </c>
      <c r="DY75" s="1" t="e" cm="1">
        <f t="array" ref="DY75">IFERROR(IF(ISNA($A75),NA(),INDEX(N$3:N$2000,_xlfn.XMATCH(Configuration!$B$12,N$3:N$2000,1,1)+ROW()-ROW($A$3))-0), NA())</f>
        <v>#N/A</v>
      </c>
      <c r="DZ75" s="1" t="e" cm="1">
        <f t="array" ref="DZ75">IFERROR(IF(ISNA($A75),NA(),INDEX(R$3:R$2000,_xlfn.XMATCH(Configuration!$B$12,R$3:R$2000,1,1)+ROW()-ROW($A$3))-0), NA())</f>
        <v>#N/A</v>
      </c>
      <c r="EA75" s="1" t="e" cm="1">
        <f t="array" ref="EA75">IFERROR(IF(ISNA($A75),NA(),INDEX(V$3:V$2000,_xlfn.XMATCH(Configuration!$B$12,V$3:V$2000,1,1)+ROW()-ROW($A$3))-0), NA())</f>
        <v>#N/A</v>
      </c>
      <c r="EB75" s="1" t="e" cm="1">
        <f t="array" ref="EB75">IFERROR(IF(ISNA($A75),NA(),INDEX(Z$3:Z$2000,_xlfn.XMATCH(Configuration!$B$12,Z$3:Z$2000,1,1)+ROW()-ROW($A$3))-0), NA())</f>
        <v>#N/A</v>
      </c>
      <c r="EC75" s="1" t="e" cm="1">
        <f t="array" ref="EC75">IFERROR(IF(ISNA($A75),NA(),INDEX(AD$3:AD$2000,_xlfn.XMATCH(Configuration!$B$12,AD$3:AD$2000,1,1)+ROW()-ROW($A$3))-0), NA())</f>
        <v>#N/A</v>
      </c>
      <c r="ED75" s="1">
        <f t="shared" si="140"/>
        <v>72</v>
      </c>
      <c r="EE75" s="1" t="e">
        <f t="shared" ca="1" si="185"/>
        <v>#N/A</v>
      </c>
      <c r="EF75" s="1" t="e">
        <f t="shared" ca="1" si="186"/>
        <v>#N/A</v>
      </c>
      <c r="EG75" s="1" t="e">
        <f t="shared" ca="1" si="187"/>
        <v>#N/A</v>
      </c>
      <c r="EH75" s="1" t="e">
        <f t="shared" ca="1" si="188"/>
        <v>#N/A</v>
      </c>
      <c r="EI75" s="1" t="e">
        <f t="shared" ca="1" si="189"/>
        <v>#N/A</v>
      </c>
      <c r="EJ75" s="1">
        <f t="shared" ca="1" si="190"/>
        <v>409600</v>
      </c>
      <c r="EK75" s="1">
        <f t="shared" ca="1" si="191"/>
        <v>124826</v>
      </c>
      <c r="EL75" s="1" cm="1">
        <f t="array" aca="1" ref="EL75" ca="1">IFERROR(IF(ISNA($ED75),NA(),IF(FLOOR((2^(($ED75+LOOKUP(2, 1/(ISNA(EP$3:EP$2000)+ISBLANK(EP$3:EP$300)-1),EP$3:EP$2000)*LOG(100)/LOG(2))/LOOKUP(2, 1/(ISNA(EP$3:EP$2000)+ISBLANK(EP$3:EP$300)-1),EP$3:EP$2000))),2)&gt;_xlfn.AGGREGATE(4,6,$EN$3:$GC$2000)+2000,NA(),FLOOR((2^(($ED75+LOOKUP(2, 1/(ISNA(EP$3:EP$2000)+ISBLANK(EP$3:EP$300)-1),EP$3:EP$2000)*LOG(100)/LOG(2))/LOOKUP(2, 1/(ISNA(EP$3:EP$2000)+ISBLANK(EP$3:EP$300)-1),EP$3:EP$2000))),2))),NA())</f>
        <v>4900</v>
      </c>
      <c r="EM75" s="1" cm="1">
        <f t="array" ref="EM75">IF(ISNA($ED75),NA(),FLOOR(EN$3+(LOOKUP(2, 1/(ISNA(EN$3:EN$2000)+ISBLANK(EN$3:EN$300)-1),EN$3:EN$2000)-EN$3)/LOOKUP(2, 1/(ISNA(EN$3:EN$2000)+ISBLANK(EN$3:EN$300)-1),ED$3:ED$2000)*ED75, 1))</f>
        <v>6531</v>
      </c>
      <c r="EN75" s="1" cm="1">
        <f t="array" ref="EN75">IFERROR(IF(ISNA($A75),NA(),INDEX(AK$3:AK$2000,_xlfn.XMATCH(100,AK$3:AK$2000,1,1)+ROW()-ROW($A$3))-0), NA())</f>
        <v>7080</v>
      </c>
      <c r="EO75" s="1" cm="1">
        <f t="array" aca="1" ref="EO75" ca="1">IFERROR(IF(ISNA($A75),NA(),INDEX(BD$3:BD$2000,_xlfn.XMATCH(100,AK$3:AK$2000,1,1)+ROW()-ROW($A$3))-0), NA())</f>
        <v>12.428571428571429</v>
      </c>
      <c r="EP75" s="1">
        <f t="shared" si="192"/>
        <v>11.715551381423422</v>
      </c>
      <c r="EQ75" s="1">
        <f t="shared" si="193"/>
        <v>96</v>
      </c>
      <c r="ER75" s="1">
        <f t="shared" si="194"/>
        <v>2453.3944292729088</v>
      </c>
      <c r="ES75" s="1" cm="1">
        <f t="array" ref="ES75">IFERROR(IF(OR(ISNA($A75),INDEX(International!C$3:C$2000,_xlfn.XMATCH(100,International!C$3:C$2000,1,1)+ROW()-ROW($A$3))=""),NA(),INDEX(International!C$3:C$2000,_xlfn.XMATCH(100,International!C$3:C$2000,1,1)+ROW()-ROW($A$3))), NA())</f>
        <v>55280</v>
      </c>
      <c r="ET75" s="1" cm="1">
        <f t="array" aca="1" ref="ET75" ca="1">IFERROR(IF(ISNA($A75),NA(),INDEX(International!E$3:E$2000,_xlfn.XMATCH(100,International!C$3:C$2000,1,1)+ROW()-ROW($A$3))-0), NA())</f>
        <v>314.14285714285717</v>
      </c>
      <c r="EU75" s="1">
        <f t="shared" si="195"/>
        <v>7.9028703814146022</v>
      </c>
      <c r="EV75" s="1">
        <f t="shared" si="196"/>
        <v>766</v>
      </c>
      <c r="EW75" s="1">
        <f t="shared" si="197"/>
        <v>131.3272663554508</v>
      </c>
      <c r="EX75" s="1" cm="1">
        <f t="array" ref="EX75">IFERROR(IF(OR(ISNA($A75),INDEX(International!G$3:G$2000,_xlfn.XMATCH(100,International!G$3:G$2000,1,1)+ROW()-ROW($A$3))=""),NA(),INDEX(International!G$3:G$2000,_xlfn.XMATCH(100,International!G$3:G$2000,1,1)+ROW()-ROW($A$3))-0), NA())</f>
        <v>11182</v>
      </c>
      <c r="EY75" s="1" cm="1">
        <f t="array" aca="1" ref="EY75" ca="1">IFERROR(IF(ISNA($A75),NA(),INDEX(International!I$3:I$2000,_xlfn.XMATCH(100,International!G$3:G$2000,1,1)+ROW()-ROW($A$3))-0), NA())</f>
        <v>67</v>
      </c>
      <c r="EZ75" s="1">
        <f t="shared" si="198"/>
        <v>10.580402000366519</v>
      </c>
      <c r="FA75" s="1">
        <f t="shared" si="199"/>
        <v>151</v>
      </c>
      <c r="FB75" s="1">
        <f t="shared" si="200"/>
        <v>118.89573232503011</v>
      </c>
      <c r="FC75" s="1" cm="1">
        <f t="array" ref="FC75">IFERROR(IF(OR(ISNA($A75),INDEX(International!K$3:K$2000,_xlfn.XMATCH(100,International!K$3:K$2000,1,1)+ROW()-ROW($A$3))=""),NA(),INDEX(International!K$3:K$2000,_xlfn.XMATCH(100,International!K$3:K$2000,1,1)+ROW()-ROW($A$3))), NA())</f>
        <v>175479</v>
      </c>
      <c r="FD75" s="1" cm="1">
        <f t="array" aca="1" ref="FD75" ca="1">IFERROR(IF(ISNA($A75),NA(),INDEX(International!M$3:M$2000,_xlfn.XMATCH(100,International!K$3:K$2000,1,1)+ROW()-ROW($A$3))-0), NA())</f>
        <v>1084.7142857142858</v>
      </c>
      <c r="FE75" s="1">
        <f t="shared" si="201"/>
        <v>6.6808432461144998</v>
      </c>
      <c r="FF75" s="1">
        <f t="shared" si="202"/>
        <v>2435</v>
      </c>
      <c r="FG75" s="1">
        <f t="shared" si="203"/>
        <v>268.75233517114162</v>
      </c>
      <c r="FH75" s="1" cm="1">
        <f t="array" ref="FH75">IFERROR(IF(OR(ISNA($A75),INDEX(International!O$3:O$2000,_xlfn.XMATCH(100,International!O$3:O$2000,1,1)+ROW()-ROW($A$3))=""),NA(),INDEX(International!O$3:O$2000,_xlfn.XMATCH(100,International!O$3:O$2000,1,1)+ROW()-ROW($A$3))-0), NA())</f>
        <v>213013</v>
      </c>
      <c r="FI75" s="1" cm="1">
        <f t="array" aca="1" ref="FI75" ca="1">IFERROR(IF(ISNA($A75),NA(),INDEX(International!Q$3:Q$2000,_xlfn.XMATCH(100,International!O$3:O$2000,1,1)+ROW()-ROW($A$3))-0), NA())</f>
        <v>1644</v>
      </c>
      <c r="FJ75" s="1">
        <f t="shared" si="204"/>
        <v>6.5118735451401681</v>
      </c>
      <c r="FK75" s="1">
        <f t="shared" si="205"/>
        <v>2956</v>
      </c>
      <c r="FL75" s="1">
        <f t="shared" si="206"/>
        <v>137.00137637350366</v>
      </c>
      <c r="FM75" s="1" cm="1">
        <f t="array" ref="FM75">IFERROR(IF(OR(ISNA($A75),INDEX(International!S$3:S$2000,_xlfn.XMATCH(100,International!S$3:S$2000,1,1)+ROW()-ROW($A$3))=""),NA(),INDEX(International!S$3:S$2000,_xlfn.XMATCH(100,International!S$3:S$2000,1,1)+ROW()-ROW($A$3))-0), NA())</f>
        <v>10793</v>
      </c>
      <c r="FN75" s="1" cm="1">
        <f t="array" aca="1" ref="FN75" ca="1">IFERROR(IF(ISNA($A75),NA(),INDEX(International!U$3:U$2000,_xlfn.XMATCH(100,International!S$3:S$2000,1,1)+ROW()-ROW($A$3))-0), NA())</f>
        <v>9.2857142857142865</v>
      </c>
      <c r="FO75" s="1">
        <f t="shared" si="207"/>
        <v>10.660424997499012</v>
      </c>
      <c r="FP75" s="1">
        <f t="shared" si="208"/>
        <v>148</v>
      </c>
      <c r="FQ75" s="1">
        <f t="shared" si="209"/>
        <v>575.1254737004615</v>
      </c>
      <c r="FR75" s="1" cm="1">
        <f t="array" ref="FR75">IFERROR(IF(OR(ISNA($A75),INDEX(International!W$3:W$2000,_xlfn.XMATCH(100,International!W$3:W$2000,1,1)+ROW()-ROW($A$3))=""),NA(),INDEX(International!W$3:W$2000,_xlfn.XMATCH(100,International!W$3:W$2000,1,1)+ROW()-ROW($A$3))-0), NA())</f>
        <v>23822</v>
      </c>
      <c r="FS75" s="1" cm="1">
        <f t="array" aca="1" ref="FS75" ca="1">IFERROR(IF(ISNA($A75),NA(),INDEX(International!Y$3:Y$2000,_xlfn.XMATCH(100,International!W$3:W$2000,1,1)+ROW()-ROW($A$3))-0), NA())</f>
        <v>720.57142857142856</v>
      </c>
      <c r="FT75" s="1">
        <f t="shared" si="210"/>
        <v>9.1183669680398012</v>
      </c>
      <c r="FU75" s="1">
        <f t="shared" si="211"/>
        <v>329</v>
      </c>
      <c r="FV75" s="1">
        <f t="shared" si="212"/>
        <v>33.62785748311105</v>
      </c>
      <c r="FW75" s="1" cm="1">
        <f t="array" ref="FW75">IFERROR(IF(OR(ISNA($A75),INDEX(International!AA$3:AA$2000,_xlfn.XMATCH(100,International!AA$3:AA$2000,1,1)+ROW()-ROW($A$3))=""),NA(),INDEX(International!AA$3:AA$2000,_xlfn.XMATCH(100,International!AA$3:AA$2000,1,1)+ROW()-ROW($A$3))-0), NA())</f>
        <v>240161</v>
      </c>
      <c r="FX75" s="1" cm="1">
        <f t="array" aca="1" ref="FX75" ca="1">IFERROR(IF(ISNA($A75),NA(),INDEX(International!AC$3:AC$2000,_xlfn.XMATCH(100,International!AA$3:AA$2000,1,1)+ROW()-ROW($A$3))-0), NA())</f>
        <v>3557.2857142857142</v>
      </c>
      <c r="FY75" s="1">
        <f t="shared" si="213"/>
        <v>6.4115201202183156</v>
      </c>
      <c r="FZ75" s="1">
        <f t="shared" si="214"/>
        <v>3333</v>
      </c>
      <c r="GA75" s="1">
        <f t="shared" si="215"/>
        <v>47.903871787248995</v>
      </c>
      <c r="GB75" s="1" cm="1">
        <f t="array" ref="GB75">IFERROR(IF(OR(ISNA($A75),INDEX(International!AE$3:AE$2000,_xlfn.XMATCH(100,International!AE$3:AE$2000,1,1)+ROW()-ROW($A$3))=""),NA(),INDEX(International!AE$3:AE$2000,_xlfn.XMATCH(100,International!AE$3:AE$2000,1,1)+ROW()-ROW($A$3))-0), NA())</f>
        <v>1417774</v>
      </c>
      <c r="GC75" s="1" cm="1">
        <f t="array" aca="1" ref="GC75" ca="1">IFERROR(IF(ISNA($A75),NA(),INDEX(International!AG$3:AG$2000,_xlfn.XMATCH(100,International!AE$3:AE$2000,1,1)+ROW()-ROW($A$3))-0), NA())</f>
        <v>22964.428571428572</v>
      </c>
      <c r="GD75" s="1">
        <f t="shared" si="216"/>
        <v>5.2206674782641498</v>
      </c>
      <c r="GE75" s="1">
        <f t="shared" si="217"/>
        <v>19689</v>
      </c>
      <c r="GF75" s="1">
        <f t="shared" si="218"/>
        <v>35.560150938033395</v>
      </c>
    </row>
    <row r="76" spans="1:188" x14ac:dyDescent="0.2">
      <c r="A76" s="4">
        <f>IF(OR(Daily!$A76="",Daily!$B76="*"),NA(),Daily!A76)</f>
        <v>43927</v>
      </c>
      <c r="B76" s="1">
        <f>IF(_xlfn.IFNA($A76,"")="","",Daily!C76+IF(ROW()&gt;ROW($A$3),B75,0))</f>
        <v>96</v>
      </c>
      <c r="C76" s="1">
        <f>IF(_xlfn.IFNA($A76,"")="","",Daily!D76+IF(ROW()&gt;ROW($A$3),C75,0))</f>
        <v>40</v>
      </c>
      <c r="D76" s="1">
        <f>IF(_xlfn.IFNA($A76,"")="","",Daily!E76+IF(ROW()&gt;ROW($A$3),D75,0))</f>
        <v>2</v>
      </c>
      <c r="E76" s="1">
        <f t="shared" si="141"/>
        <v>54</v>
      </c>
      <c r="F76" s="1">
        <f>IF(_xlfn.IFNA($A76,"")="","",Daily!F76+IF(ROW()&gt;ROW($A$3),F75,0))</f>
        <v>2637</v>
      </c>
      <c r="G76" s="1">
        <f>IF(_xlfn.IFNA($A76,"")="","",Daily!G76+IF(ROW()&gt;ROW($A$3),G75,0))</f>
        <v>4</v>
      </c>
      <c r="H76" s="1">
        <f>IF(_xlfn.IFNA($A76,"")="","",Daily!H76+IF(ROW()&gt;ROW($A$3),H75,0))</f>
        <v>18</v>
      </c>
      <c r="I76" s="1">
        <f t="shared" si="142"/>
        <v>2615</v>
      </c>
      <c r="J76" s="1">
        <f>IF(_xlfn.IFNA($A76,"")="","",Daily!I76+IF(ROW()&gt;ROW($A$3),J75,0))</f>
        <v>28</v>
      </c>
      <c r="K76" s="1">
        <f>IF(_xlfn.IFNA($A76,"")="","",Daily!J76+IF(ROW()&gt;ROW($A$3),K75,0))</f>
        <v>2</v>
      </c>
      <c r="L76" s="1">
        <f>IF(_xlfn.IFNA($A76,"")="","",Daily!K76+IF(ROW()&gt;ROW($A$3),L75,0))</f>
        <v>0</v>
      </c>
      <c r="M76" s="1">
        <f t="shared" si="143"/>
        <v>26</v>
      </c>
      <c r="N76" s="1">
        <f>IF(_xlfn.IFNA($A76,"")="","",Daily!L76+IF(ROW()&gt;ROW($A$3),N75,0))</f>
        <v>921</v>
      </c>
      <c r="O76" s="1">
        <f>IF(_xlfn.IFNA($A76,"")="","",Daily!M76+IF(ROW()&gt;ROW($A$3),O75,0))</f>
        <v>8</v>
      </c>
      <c r="P76" s="1">
        <f>IF(_xlfn.IFNA($A76,"")="","",Daily!N76+IF(ROW()&gt;ROW($A$3),P75,0))</f>
        <v>5</v>
      </c>
      <c r="Q76" s="1">
        <f t="shared" si="144"/>
        <v>908</v>
      </c>
      <c r="R76" s="1">
        <f>IF(_xlfn.IFNA($A76,"")="","",Daily!O76+IF(ROW()&gt;ROW($A$3),R75,0))</f>
        <v>411</v>
      </c>
      <c r="S76" s="1">
        <f>IF(_xlfn.IFNA($A76,"")="","",Daily!P76+IF(ROW()&gt;ROW($A$3),S75,0))</f>
        <v>53</v>
      </c>
      <c r="T76" s="1">
        <f>IF(_xlfn.IFNA($A76,"")="","",Daily!Q76+IF(ROW()&gt;ROW($A$3),T75,0))</f>
        <v>0</v>
      </c>
      <c r="U76" s="1">
        <f t="shared" si="145"/>
        <v>358</v>
      </c>
      <c r="V76" s="1">
        <f>IF(_xlfn.IFNA($A76,"")="","",Daily!R76+IF(ROW()&gt;ROW($A$3),V75,0))</f>
        <v>89</v>
      </c>
      <c r="W76" s="1">
        <f>IF(_xlfn.IFNA($A76,"")="","",Daily!S76+IF(ROW()&gt;ROW($A$3),W75,0))</f>
        <v>26</v>
      </c>
      <c r="X76" s="1">
        <f>IF(_xlfn.IFNA($A76,"")="","",Daily!T76+IF(ROW()&gt;ROW($A$3),X75,0))</f>
        <v>2</v>
      </c>
      <c r="Y76" s="1">
        <f t="shared" si="146"/>
        <v>61</v>
      </c>
      <c r="Z76" s="1">
        <f>IF(_xlfn.IFNA($A76,"")="","",Daily!U76+IF(ROW()&gt;ROW($A$3),Z75,0))</f>
        <v>1158</v>
      </c>
      <c r="AA76" s="1">
        <f>IF(_xlfn.IFNA($A76,"")="","",Daily!V76+IF(ROW()&gt;ROW($A$3),AA75,0))</f>
        <v>620</v>
      </c>
      <c r="AB76" s="1">
        <f>IF(_xlfn.IFNA($A76,"")="","",Daily!W76+IF(ROW()&gt;ROW($A$3),AB75,0))</f>
        <v>10</v>
      </c>
      <c r="AC76" s="1">
        <f t="shared" si="147"/>
        <v>528</v>
      </c>
      <c r="AD76" s="1">
        <f>IF(_xlfn.IFNA($A76,"")="","",Daily!X76+IF(ROW()&gt;ROW($A$3),AD75,0))</f>
        <v>460</v>
      </c>
      <c r="AE76" s="1">
        <f>IF(_xlfn.IFNA($A76,"")="","",Daily!Y76+IF(ROW()&gt;ROW($A$3),AE75,0))</f>
        <v>162</v>
      </c>
      <c r="AF76" s="1">
        <f>IF(_xlfn.IFNA($A76,"")="","",Daily!Z76+IF(ROW()&gt;ROW($A$3),AF75,0))</f>
        <v>4</v>
      </c>
      <c r="AG76" s="1">
        <f t="shared" si="148"/>
        <v>294</v>
      </c>
      <c r="AH76" s="1">
        <f>IF(_xlfn.IFNA($A76,"")="","",Daily!C76+Daily!F76+Daily!I76+Daily!O76+Daily!L76+Daily!R76+Daily!X76+Daily!U76)</f>
        <v>107</v>
      </c>
      <c r="AI76" s="1">
        <f>IF(_xlfn.IFNA($A76,"")="","",Daily!D76+Daily!G76+Daily!J76+Daily!P76+Daily!M76+Daily!S76+Daily!Y76+Daily!V76+Daily!AA76)</f>
        <v>87</v>
      </c>
      <c r="AJ76" s="1">
        <f>IF(_xlfn.IFNA($A76,"")="","",Daily!E76+Daily!H76+Daily!K76+Daily!Q76+Daily!N76+Daily!T76+Daily!Z76+Daily!W76)</f>
        <v>6</v>
      </c>
      <c r="AK76" s="1">
        <f t="shared" si="149"/>
        <v>5800</v>
      </c>
      <c r="AL76" s="1">
        <f t="shared" si="150"/>
        <v>915</v>
      </c>
      <c r="AM76" s="1">
        <f t="shared" si="151"/>
        <v>41</v>
      </c>
      <c r="AN76" s="7">
        <f t="shared" si="152"/>
        <v>0.75886524822695034</v>
      </c>
      <c r="AO76" s="1">
        <f t="shared" si="153"/>
        <v>4844</v>
      </c>
      <c r="AP76" s="1">
        <f t="shared" si="154"/>
        <v>3163</v>
      </c>
      <c r="AQ76" s="1">
        <f t="shared" si="155"/>
        <v>911</v>
      </c>
      <c r="AR76" s="1">
        <f t="shared" si="156"/>
        <v>23</v>
      </c>
      <c r="AS76" s="1">
        <f t="shared" si="157"/>
        <v>2229</v>
      </c>
      <c r="AT76" s="10">
        <f t="shared" si="158"/>
        <v>4.288702928870293E-2</v>
      </c>
      <c r="AU76" s="10">
        <f t="shared" si="159"/>
        <v>0.95711297071129708</v>
      </c>
      <c r="AV76" s="10">
        <f t="shared" si="160"/>
        <v>1.6551724137931035E-2</v>
      </c>
      <c r="AW76" s="10">
        <f t="shared" si="161"/>
        <v>0.45465517241379311</v>
      </c>
      <c r="AX76" s="10">
        <f t="shared" si="162"/>
        <v>4.827586206896552E-3</v>
      </c>
      <c r="AY76" s="10">
        <f t="shared" si="163"/>
        <v>0.15879310344827585</v>
      </c>
      <c r="AZ76" s="10">
        <f t="shared" si="164"/>
        <v>7.0862068965517236E-2</v>
      </c>
      <c r="BA76" s="10">
        <f t="shared" si="165"/>
        <v>1.5344827586206897E-2</v>
      </c>
      <c r="BB76" s="10">
        <f t="shared" si="166"/>
        <v>0.1996551724137931</v>
      </c>
      <c r="BC76" s="10">
        <f t="shared" si="167"/>
        <v>7.9310344827586213E-2</v>
      </c>
      <c r="BD76" s="8">
        <f t="shared" ca="1" si="168"/>
        <v>221.14285714285714</v>
      </c>
      <c r="BE76" s="9">
        <f t="shared" ca="1" si="169"/>
        <v>1548</v>
      </c>
      <c r="BF76" s="10">
        <f t="shared" si="170"/>
        <v>1.8795011417530299E-2</v>
      </c>
      <c r="BG76" s="10">
        <f t="shared" si="171"/>
        <v>-0.24113475177304963</v>
      </c>
      <c r="BH76" s="1" t="e">
        <f t="shared" si="172"/>
        <v>#N/A</v>
      </c>
      <c r="BI76" s="1">
        <f t="shared" si="173"/>
        <v>11</v>
      </c>
      <c r="BJ76" s="8">
        <f>IF(_xlfn.IFNA($A76,"")="","",AK76/(Configuration!$B$1/1000000))</f>
        <v>228.66785205978482</v>
      </c>
      <c r="BK76" s="1">
        <f>IF(OR(_xlfn.IFNA($A76,"")="", ROW()&lt;=ROW($A$3),MAX(International!$C$3:$C$2000)&lt;$AK76),"",$A76-_xlfn.XLOOKUP($AK76,International!$C$3:$C$2000,International!$A$3:$A$2000,NA(),1,1))</f>
        <v>11</v>
      </c>
      <c r="BL76" s="1">
        <f>IF(OR(_xlfn.IFNA($A76,"")="", ROW()&lt;=ROW($A$3),MAX(International!$D$3:$D$2000)&lt;$BJ76),"",$A76-_xlfn.XLOOKUP($BJ76,International!$D$3:$D$2000,International!$A$3:$A$2000,NA(),1,1))</f>
        <v>16</v>
      </c>
      <c r="BM76" s="1">
        <f>IF(OR(_xlfn.IFNA($A76,"")="", ROW()&lt;=ROW($A$3),MAX(International!$G$3:$G$2000)&lt;$AK76),"",$A76-_xlfn.XLOOKUP($AK76,International!$G$3:$G$2000,International!$A$3:$A$2000,NA(),1,1))</f>
        <v>-4</v>
      </c>
      <c r="BN76" s="1">
        <f>IF(OR(_xlfn.IFNA($A76,"")="", ROW()&lt;=ROW($A$3),MAX(International!$H$3:$H$2000)&lt;$BJ76),"",$A76-_xlfn.XLOOKUP($BJ76,International!$H$3:$H$2000,International!$A$3:$A$2000,NA(),1,1))</f>
        <v>15</v>
      </c>
      <c r="BO76" s="1">
        <f>IF(OR(_xlfn.IFNA($A76,"")="", ROW()&lt;=ROW($A$3),MAX(International!$K$3:$K$2000)&lt;$AK76),"",$A76-_xlfn.XLOOKUP($AK76,International!$K$3:$K$2000,International!$A$3:$A$2000,NA(),1,1))</f>
        <v>21</v>
      </c>
      <c r="BP76" s="1">
        <f>IF(OR(_xlfn.IFNA($A76,"")="", ROW()&lt;=ROW($A$3),MAX(International!$L$3:$L$2000)&lt;$BJ76),"",$A76-_xlfn.XLOOKUP($BJ76,International!$L$3:$L$2000,International!$A$3:$A$2000,NA(),1,1))</f>
        <v>15</v>
      </c>
      <c r="BQ76" s="1">
        <f>IF(OR(_xlfn.IFNA($A76,"")="", ROW()&lt;=ROW($A$3),MAX(International!$O$3:$O$2000)&lt;$AK76),"",$A76-_xlfn.XLOOKUP($AK76,International!$O$3:$O$2000,International!$A$3:$A$2000,NA(),1,1))</f>
        <v>30</v>
      </c>
      <c r="BR76" s="1">
        <f>IF(OR(_xlfn.IFNA($A76,"")="", ROW()&lt;=ROW($A$3),MAX(International!$P$3:$P$2000)&lt;$BJ76),"",$A76-_xlfn.XLOOKUP($BJ76,International!$P$3:$P$2000,International!$A$3:$A$2000,NA(),1,1))</f>
        <v>25</v>
      </c>
      <c r="BS76" s="1">
        <f>IF(OR(_xlfn.IFNA($A76,"")="", ROW()&lt;=ROW($A$3),MAX(International!$S$3:$S$2000)&lt;$AK76),"",$A76-_xlfn.XLOOKUP($AK76,International!$S$3:$S$2000,International!$A$3:$A$2000,NA(),1,1))</f>
        <v>32</v>
      </c>
      <c r="BT76" s="1" t="str">
        <f>IF(OR(_xlfn.IFNA($A76,"")="", ROW()&lt;=ROW($A$3),MAX(International!$T$3:$T$2000)&lt;$BJ76),"",$A76-_xlfn.XLOOKUP($BJ76,International!$T$3:$T$2000,International!$A$3:$A$2000,NA(),1,1))</f>
        <v/>
      </c>
      <c r="BU76" s="1">
        <f>IF(OR(_xlfn.IFNA($A76,"")="", ROW()&lt;=ROW($A$3),MAX(International!$W$3:$W$2000)&lt;$AK76),"",$A76-_xlfn.XLOOKUP($AK76,International!$W$3:$W$2000,International!$A$3:$A$2000,NA(),1,1))</f>
        <v>-12</v>
      </c>
      <c r="BV76" s="1">
        <f>IF(OR(_xlfn.IFNA($A76,"")="", ROW()&lt;=ROW($A$3),MAX(International!$X$3:$X$2000)&lt;$BJ76),"",$A76-_xlfn.XLOOKUP($BJ76,International!$X$3:$X$2000,International!$A$3:$A$2000,NA(),1,1))</f>
        <v>1</v>
      </c>
      <c r="BW76" s="1">
        <f>IF(OR(_xlfn.IFNA($A76,"")="", ROW()&lt;=ROW($A$3),MAX(International!$AA$3:$AA$2000)&lt;$AK76),"",$A76-_xlfn.XLOOKUP($AK76,International!$AA$3:$AA$2000,International!$A$3:$A$2000,NA(),1,1))</f>
        <v>14</v>
      </c>
      <c r="BX76" s="1">
        <f>IF(OR(_xlfn.IFNA($A76,"")="", ROW()&lt;=ROW($A$3),MAX(International!$AB$3:$AB$2000)&lt;$BJ76),"",$A76-_xlfn.XLOOKUP($BJ76,International!$AB$3:$AB$2000,International!$A$3:$A$2000,NA(),1,1))</f>
        <v>10</v>
      </c>
      <c r="BY76" s="1">
        <f>IF(OR(_xlfn.IFNA($A76,"")="", ROW()&lt;=ROW($A$3),MAX(International!$AE$3:$AE$2000)&lt;$AK76),"",$A76-_xlfn.XLOOKUP($AK76,International!$AE$3:$AE$2000,International!$A$3:$A$2000,NA(),1,1))</f>
        <v>20</v>
      </c>
      <c r="BZ76" s="1">
        <f>IF(OR(_xlfn.IFNA($A76,"")="", ROW()&lt;=ROW($A$3),MAX(International!$AF$3:$AF$2000)&lt;$BJ76),"",$A76-_xlfn.XLOOKUP($BJ76,International!$AF$3:$AF$2000,International!$A$3:$A$2000,NA(),1,1))</f>
        <v>11</v>
      </c>
      <c r="CA76" s="1">
        <f t="shared" si="174"/>
        <v>27</v>
      </c>
      <c r="CB76" s="1" t="e">
        <f t="shared" si="121"/>
        <v>#N/A</v>
      </c>
      <c r="CC76" s="1">
        <f t="shared" si="122"/>
        <v>1158522</v>
      </c>
      <c r="CD76" s="1">
        <f t="shared" si="123"/>
        <v>51200</v>
      </c>
      <c r="CE76" s="1">
        <f t="shared" si="124"/>
        <v>10762</v>
      </c>
      <c r="CF76" s="1">
        <f t="shared" si="125"/>
        <v>4222</v>
      </c>
      <c r="CG76" s="1">
        <f t="shared" si="126"/>
        <v>2262</v>
      </c>
      <c r="CH76" s="1">
        <f t="shared" si="127"/>
        <v>1448</v>
      </c>
      <c r="CI76" s="1">
        <f t="shared" si="128"/>
        <v>430</v>
      </c>
      <c r="CJ76" s="1">
        <f t="shared" si="129"/>
        <v>2520</v>
      </c>
      <c r="CK76" s="1">
        <f t="shared" si="175"/>
        <v>5800</v>
      </c>
      <c r="CL76" s="1">
        <f t="shared" si="130"/>
        <v>4.6090965509204436</v>
      </c>
      <c r="CM76" s="1">
        <f>IF(OR(ISNA($A76),$AK76&lt;100),NA(),IF($CA76=0,0,FLOOR((CK76-_xlfn.XLOOKUP(_xlfn.AGGREGATE(5,6,$CA$3:$CA2027),$CA$3:$CA$2000,CK$3:CK$2000,1,1))/_xlfn.XLOOKUP($CA76,$CA$3:$CA$2000,$CA$3:$CA$2000,1,1), 1)))</f>
        <v>210</v>
      </c>
      <c r="CN76" s="1">
        <f t="shared" si="176"/>
        <v>37.224814842744195</v>
      </c>
      <c r="CO76" s="1" cm="1">
        <f t="array" ref="CO76">IFERROR(IF(OR(ISNA($A76),$AK76&lt;100,INDEX(International!C$3:C$2000,_xlfn.XMATCH(100,International!C$3:C$2000,1,1)+$CA76)=""),NA(),INDEX(International!C$3:C$2000,_xlfn.XMATCH(100,International!C$3:C$2000,1,1)+$CA76)), NA())</f>
        <v>15348</v>
      </c>
      <c r="CP76" s="1">
        <f t="shared" si="131"/>
        <v>3.7180317127668649</v>
      </c>
      <c r="CQ76" s="1">
        <f>IF(OR(ISNA($A76),$AK76&lt;100),NA(),IF($CA76=0,0,FLOOR((CO76-_xlfn.XLOOKUP(_xlfn.AGGREGATE(5,6,$CA$3:$CA2027),$CA$3:$CA$2000,CO$3:CO$2000,1,1))/_xlfn.XLOOKUP($CA76,$CA$3:$CA$2000,$CA$3:$CA$2000,1,1), 1)))</f>
        <v>564</v>
      </c>
      <c r="CR76" s="1">
        <f t="shared" si="177"/>
        <v>3.7774710125990878</v>
      </c>
      <c r="CS76" s="1" cm="1">
        <f t="array" ref="CS76">IFERROR(IF(OR(ISNA($A76),$AK76&lt;100,INDEX(International!G$3:G$2000,_xlfn.XMATCH(100,International!G$3:G$2000,1,1)+$CA76)=""),NA(),INDEX(International!G$3:G$2000,_xlfn.XMATCH(100,International!G$3:G$2000,1,1)+$CA76)), NA())</f>
        <v>4681</v>
      </c>
      <c r="CT76" s="1">
        <f t="shared" si="132"/>
        <v>4.8659653095502824</v>
      </c>
      <c r="CU76" s="1">
        <f>IF(OR(ISNA($A76),$AK76&lt;100),NA(),IF($CA76=0,0,FLOOR((CS76-_xlfn.XLOOKUP(_xlfn.AGGREGATE(5,6,$CA$3:$CA2027),$CA$3:$CA$2000,CS$3:CS$2000,1,1))/_xlfn.XLOOKUP($CA76,$CA$3:$CA$2000,$CA$3:$CA$2000,1,1), 1)))</f>
        <v>163</v>
      </c>
      <c r="CV76" s="1">
        <f t="shared" si="178"/>
        <v>5.0173397197734122</v>
      </c>
      <c r="CW76" s="1" cm="1">
        <f t="array" ref="CW76">IFERROR(IF(OR(ISNA($A76),$AK76&lt;100,INDEX(International!K$3:K$2000,_xlfn.XMATCH(100,International!K$3:K$2000,1,1)+$CA76)=""),NA(),INDEX(International!K$3:K$2000,_xlfn.XMATCH(100,International!K$3:K$2000,1,1)+$CA76)), NA())</f>
        <v>32964</v>
      </c>
      <c r="CX76" s="1">
        <f t="shared" si="133"/>
        <v>3.2278320392290465</v>
      </c>
      <c r="CY76" s="1">
        <f>IF(OR(ISNA($A76),$AK76&lt;100),NA(),IF($CA76=0,0,FLOOR((CW76-_xlfn.XLOOKUP(_xlfn.AGGREGATE(5,6,$CA$3:$CA2027),$CA$3:$CA$2000,CW$3:CW$2000,1,1))/_xlfn.XLOOKUP($CA76,$CA$3:$CA$2000,$CA$3:$CA$2000,1,1), 1)))</f>
        <v>1217</v>
      </c>
      <c r="CZ76" s="1">
        <f t="shared" si="179"/>
        <v>2.5934983722873759</v>
      </c>
      <c r="DA76" s="1" cm="1">
        <f t="array" ref="DA76">IFERROR(IF(OR(ISNA($A76),$AK76&lt;100,INDEX(International!O$3:O$2000,_xlfn.XMATCH(100,International!O$3:O$2000,1,1)+$CA76)=""),NA(),INDEX(International!O$3:O$2000,_xlfn.XMATCH(100,International!O$3:O$2000,1,1)+$CA76)), NA())</f>
        <v>53578</v>
      </c>
      <c r="DB76" s="1">
        <f t="shared" si="134"/>
        <v>2.9783254293027186</v>
      </c>
      <c r="DC76" s="1">
        <f>IF(OR(ISNA($A76),$AK76&lt;100),NA(),IF($CA76=0,0,FLOOR((DA76-_xlfn.XLOOKUP(_xlfn.AGGREGATE(5,6,$CA$3:$CA2027),$CA$3:$CA$2000,DA$3:DA$2000,1,1))/_xlfn.XLOOKUP($CA76,$CA$3:$CA$2000,$CA$3:$CA$2000,1,1), 1)))</f>
        <v>1978</v>
      </c>
      <c r="DD76" s="1">
        <f t="shared" si="180"/>
        <v>5.3096732331824574</v>
      </c>
      <c r="DE76" s="1" cm="1">
        <f t="array" ref="DE76">IFERROR(IF(OR(ISNA($A76),$AK76&lt;100,INDEX(International!S$3:S$2000,_xlfn.XMATCH(100,International!S$3:S$2000,1,1)+$CA76)=""),NA(),INDEX(International!S$3:S$2000,_xlfn.XMATCH(100,International!S$3:S$2000,1,1)+$CA76)), NA())</f>
        <v>8413</v>
      </c>
      <c r="DF76" s="1">
        <f t="shared" si="135"/>
        <v>4.2223466217915613</v>
      </c>
      <c r="DG76" s="1">
        <f>IF(OR(ISNA($A76),$AK76&lt;100),NA(),IF($CA76=0,0,FLOOR((DE76-_xlfn.XLOOKUP(_xlfn.AGGREGATE(5,6,$CA$3:$CA2027),$CA$3:$CA$2000,DE$3:DE$2000,1,1))/_xlfn.XLOOKUP($CA76,$CA$3:$CA$2000,$CA$3:$CA$2000,1,1), 1)))</f>
        <v>307</v>
      </c>
      <c r="DH76" s="1">
        <f t="shared" si="181"/>
        <v>32.598227748638628</v>
      </c>
      <c r="DI76" s="1" cm="1">
        <f t="array" ref="DI76">IFERROR(IF(OR(ISNA($A76),$AK76&lt;100,INDEX(International!W$3:W$2000,_xlfn.XMATCH(100,International!W$3:W$2000,1,1)+$CA76)=""),NA(),INDEX(International!W$3:W$2000,_xlfn.XMATCH(100,International!W$3:W$2000,1,1)+$CA76)), NA())</f>
        <v>732</v>
      </c>
      <c r="DJ76" s="1">
        <f t="shared" si="136"/>
        <v>9.4016260300294672</v>
      </c>
      <c r="DK76" s="1">
        <f>IF(OR(ISNA($A76),$AK76&lt;100),NA(),IF($CA76=0,0,FLOOR((DI76-_xlfn.XLOOKUP(_xlfn.AGGREGATE(5,6,$CA$3:$CA2027),$CA$3:$CA$2000,DI$3:DI$2000,1,1))/_xlfn.XLOOKUP($CA76,$CA$3:$CA$2000,$CA$3:$CA$2000,1,1), 1)))</f>
        <v>23</v>
      </c>
      <c r="DL76" s="1">
        <f t="shared" si="182"/>
        <v>4.6684546751265668</v>
      </c>
      <c r="DM76" s="1" cm="1">
        <f t="array" ref="DM76">IFERROR(IF(OR(ISNA($A76),$AK76&lt;100,INDEX(International!AA$3:AA$2000,_xlfn.XMATCH(100,International!AA$3:AA$2000,1,1)+$CA76)=""),NA(),INDEX(International!AA$3:AA$2000,_xlfn.XMATCH(100,International!AA$3:AA$2000,1,1)+$CA76)), NA())</f>
        <v>29474</v>
      </c>
      <c r="DN76" s="1">
        <f t="shared" si="137"/>
        <v>3.2913587346380431</v>
      </c>
      <c r="DO76" s="1">
        <f>IF(OR(ISNA($A76),$AK76&lt;100),NA(),IF($CA76=0,0,FLOOR((DM76-_xlfn.XLOOKUP(_xlfn.AGGREGATE(5,6,$CA$3:$CA2027),$CA$3:$CA$2000,DM$3:DM$2000,1,1))/_xlfn.XLOOKUP($CA76,$CA$3:$CA$2000,$CA$3:$CA$2000,1,1), 1)))</f>
        <v>1087</v>
      </c>
      <c r="DP76" s="1">
        <f t="shared" si="183"/>
        <v>2.4229356075932933</v>
      </c>
      <c r="DQ76" s="1" cm="1">
        <f t="array" ref="DQ76">IFERROR(IF(OR(ISNA($A76),$AK76&lt;100,INDEX(International!AE$3:AE$2000,_xlfn.XMATCH(100,International!AE$3:AE$2000,1,1)+$CA76)=""),NA(),INDEX(International!AE$3:AE$2000,_xlfn.XMATCH(100,International!AE$3:AE$2000,1,1)+$CA76)), NA())</f>
        <v>162147</v>
      </c>
      <c r="DR76" s="1">
        <f t="shared" si="138"/>
        <v>2.5320998479561596</v>
      </c>
      <c r="DS76" s="1">
        <f>IF(OR(ISNA($A76),$AK76&lt;100),NA(),IF($CA76=0,0,FLOOR((DQ76-_xlfn.XLOOKUP(_xlfn.AGGREGATE(5,6,$CA$3:$CA2027),$CA$3:$CA$2000,DQ$3:DQ$2000,1,1))/_xlfn.XLOOKUP($CA76,$CA$3:$CA$2000,$CA$3:$CA$2000,1,1), 1)))</f>
        <v>6001</v>
      </c>
      <c r="DT76" s="1">
        <f t="shared" si="184"/>
        <v>2.4215770164956418</v>
      </c>
      <c r="DU76" s="1">
        <f t="shared" si="139"/>
        <v>73</v>
      </c>
      <c r="DV76" s="1" t="e" cm="1">
        <f t="array" ref="DV76">IFERROR(IF(ISNA($A76),NA(),INDEX(B$3:B$2000,_xlfn.XMATCH(Configuration!$B$12,B$3:B$2000,1,1)+ROW()-ROW($A$3))-0), NA())</f>
        <v>#N/A</v>
      </c>
      <c r="DW76" s="1" cm="1">
        <f t="array" ref="DW76">IFERROR(IF(ISNA($A76),NA(),INDEX(F$3:F$2000,_xlfn.XMATCH(Configuration!$B$12,F$3:F$2000,1,1)+ROW()-ROW($A$3))-0), NA())</f>
        <v>3092</v>
      </c>
      <c r="DX76" s="1" cm="1">
        <f t="array" ref="DX76">IFERROR(IF(ISNA($A76),NA(),INDEX(J$3:J$2000,_xlfn.XMATCH(Configuration!$B$12,J$3:J$2000,1,1)+ROW()-ROW($A$3))-0), NA())</f>
        <v>0</v>
      </c>
      <c r="DY76" s="1" t="e" cm="1">
        <f t="array" ref="DY76">IFERROR(IF(ISNA($A76),NA(),INDEX(N$3:N$2000,_xlfn.XMATCH(Configuration!$B$12,N$3:N$2000,1,1)+ROW()-ROW($A$3))-0), NA())</f>
        <v>#N/A</v>
      </c>
      <c r="DZ76" s="1" t="e" cm="1">
        <f t="array" ref="DZ76">IFERROR(IF(ISNA($A76),NA(),INDEX(R$3:R$2000,_xlfn.XMATCH(Configuration!$B$12,R$3:R$2000,1,1)+ROW()-ROW($A$3))-0), NA())</f>
        <v>#N/A</v>
      </c>
      <c r="EA76" s="1" t="e" cm="1">
        <f t="array" ref="EA76">IFERROR(IF(ISNA($A76),NA(),INDEX(V$3:V$2000,_xlfn.XMATCH(Configuration!$B$12,V$3:V$2000,1,1)+ROW()-ROW($A$3))-0), NA())</f>
        <v>#N/A</v>
      </c>
      <c r="EB76" s="1" t="e" cm="1">
        <f t="array" ref="EB76">IFERROR(IF(ISNA($A76),NA(),INDEX(Z$3:Z$2000,_xlfn.XMATCH(Configuration!$B$12,Z$3:Z$2000,1,1)+ROW()-ROW($A$3))-0), NA())</f>
        <v>#N/A</v>
      </c>
      <c r="EC76" s="1" t="e" cm="1">
        <f t="array" ref="EC76">IFERROR(IF(ISNA($A76),NA(),INDEX(AD$3:AD$2000,_xlfn.XMATCH(Configuration!$B$12,AD$3:AD$2000,1,1)+ROW()-ROW($A$3))-0), NA())</f>
        <v>#N/A</v>
      </c>
      <c r="ED76" s="1">
        <f t="shared" si="140"/>
        <v>73</v>
      </c>
      <c r="EE76" s="1" t="e">
        <f t="shared" ca="1" si="185"/>
        <v>#N/A</v>
      </c>
      <c r="EF76" s="1" t="e">
        <f t="shared" ca="1" si="186"/>
        <v>#N/A</v>
      </c>
      <c r="EG76" s="1" t="e">
        <f t="shared" ca="1" si="187"/>
        <v>#N/A</v>
      </c>
      <c r="EH76" s="1" t="e">
        <f t="shared" ca="1" si="188"/>
        <v>#N/A</v>
      </c>
      <c r="EI76" s="1" t="e">
        <f t="shared" ca="1" si="189"/>
        <v>#N/A</v>
      </c>
      <c r="EJ76" s="1">
        <f t="shared" ca="1" si="190"/>
        <v>459760</v>
      </c>
      <c r="EK76" s="1">
        <f t="shared" ca="1" si="191"/>
        <v>137820</v>
      </c>
      <c r="EL76" s="1" cm="1">
        <f t="array" aca="1" ref="EL76" ca="1">IFERROR(IF(ISNA($ED76),NA(),IF(FLOOR((2^(($ED76+LOOKUP(2, 1/(ISNA(EP$3:EP$2000)+ISBLANK(EP$3:EP$300)-1),EP$3:EP$2000)*LOG(100)/LOG(2))/LOOKUP(2, 1/(ISNA(EP$3:EP$2000)+ISBLANK(EP$3:EP$300)-1),EP$3:EP$2000))),2)&gt;_xlfn.AGGREGATE(4,6,$EN$3:$GC$2000)+2000,NA(),FLOOR((2^(($ED76+LOOKUP(2, 1/(ISNA(EP$3:EP$2000)+ISBLANK(EP$3:EP$300)-1),EP$3:EP$2000)*LOG(100)/LOG(2))/LOOKUP(2, 1/(ISNA(EP$3:EP$2000)+ISBLANK(EP$3:EP$300)-1),EP$3:EP$2000))),2))),NA())</f>
        <v>5172</v>
      </c>
      <c r="EM76" s="1" cm="1">
        <f t="array" ref="EM76">IF(ISNA($ED76),NA(),FLOOR(EN$3+(LOOKUP(2, 1/(ISNA(EN$3:EN$2000)+ISBLANK(EN$3:EN$300)-1),EN$3:EN$2000)-EN$3)/LOOKUP(2, 1/(ISNA(EN$3:EN$2000)+ISBLANK(EN$3:EN$300)-1),ED$3:ED$2000)*ED76, 1))</f>
        <v>6621</v>
      </c>
      <c r="EN76" s="1" cm="1">
        <f t="array" ref="EN76">IFERROR(IF(ISNA($A76),NA(),INDEX(AK$3:AK$2000,_xlfn.XMATCH(100,AK$3:AK$2000,1,1)+ROW()-ROW($A$3))-0), NA())</f>
        <v>7095</v>
      </c>
      <c r="EO76" s="1" cm="1">
        <f t="array" aca="1" ref="EO76" ca="1">IFERROR(IF(ISNA($A76),NA(),INDEX(BD$3:BD$2000,_xlfn.XMATCH(100,AK$3:AK$2000,1,1)+ROW()-ROW($A$3))-0), NA())</f>
        <v>10.285714285714286</v>
      </c>
      <c r="EP76" s="1">
        <f t="shared" si="192"/>
        <v>11.872368887456185</v>
      </c>
      <c r="EQ76" s="1">
        <f t="shared" si="193"/>
        <v>95</v>
      </c>
      <c r="ER76" s="1">
        <f t="shared" si="194"/>
        <v>327.51192056634142</v>
      </c>
      <c r="ES76" s="1" cm="1">
        <f t="array" ref="ES76">IFERROR(IF(OR(ISNA($A76),INDEX(International!C$3:C$2000,_xlfn.XMATCH(100,International!C$3:C$2000,1,1)+ROW()-ROW($A$3))=""),NA(),INDEX(International!C$3:C$2000,_xlfn.XMATCH(100,International!C$3:C$2000,1,1)+ROW()-ROW($A$3))), NA())</f>
        <v>55559</v>
      </c>
      <c r="ET76" s="1" cm="1">
        <f t="array" aca="1" ref="ET76" ca="1">IFERROR(IF(ISNA($A76),NA(),INDEX(International!E$3:E$2000,_xlfn.XMATCH(100,International!C$3:C$2000,1,1)+ROW()-ROW($A$3))-0), NA())</f>
        <v>301.42857142857144</v>
      </c>
      <c r="EU76" s="1">
        <f t="shared" si="195"/>
        <v>8.0062498563749429</v>
      </c>
      <c r="EV76" s="1">
        <f t="shared" si="196"/>
        <v>759</v>
      </c>
      <c r="EW76" s="1">
        <f t="shared" si="197"/>
        <v>137.68383168928037</v>
      </c>
      <c r="EX76" s="1" cm="1">
        <f t="array" ref="EX76">IFERROR(IF(OR(ISNA($A76),INDEX(International!G$3:G$2000,_xlfn.XMATCH(100,International!G$3:G$2000,1,1)+ROW()-ROW($A$3))=""),NA(),INDEX(International!G$3:G$2000,_xlfn.XMATCH(100,International!G$3:G$2000,1,1)+ROW()-ROW($A$3))-0), NA())</f>
        <v>11230</v>
      </c>
      <c r="EY76" s="1" cm="1">
        <f t="array" aca="1" ref="EY76" ca="1">IFERROR(IF(ISNA($A76),NA(),INDEX(International!I$3:I$2000,_xlfn.XMATCH(100,International!G$3:G$2000,1,1)+ROW()-ROW($A$3))-0), NA())</f>
        <v>62.714285714285715</v>
      </c>
      <c r="EZ76" s="1">
        <f t="shared" si="198"/>
        <v>10.717619317281448</v>
      </c>
      <c r="FA76" s="1">
        <f t="shared" si="199"/>
        <v>150</v>
      </c>
      <c r="FB76" s="1">
        <f t="shared" si="200"/>
        <v>161.82073810789944</v>
      </c>
      <c r="FC76" s="1" cm="1">
        <f t="array" ref="FC76">IFERROR(IF(OR(ISNA($A76),INDEX(International!K$3:K$2000,_xlfn.XMATCH(100,International!K$3:K$2000,1,1)+ROW()-ROW($A$3))=""),NA(),INDEX(International!K$3:K$2000,_xlfn.XMATCH(100,International!K$3:K$2000,1,1)+ROW()-ROW($A$3))), NA())</f>
        <v>176207</v>
      </c>
      <c r="FD76" s="1" cm="1">
        <f t="array" aca="1" ref="FD76" ca="1">IFERROR(IF(ISNA($A76),NA(),INDEX(International!M$3:M$2000,_xlfn.XMATCH(100,International!K$3:K$2000,1,1)+ROW()-ROW($A$3))-0), NA())</f>
        <v>1038.8571428571429</v>
      </c>
      <c r="FE76" s="1">
        <f t="shared" si="201"/>
        <v>6.7698807492197277</v>
      </c>
      <c r="FF76" s="1">
        <f t="shared" si="202"/>
        <v>2412</v>
      </c>
      <c r="FG76" s="1">
        <f t="shared" si="203"/>
        <v>167.42432084858859</v>
      </c>
      <c r="FH76" s="1" cm="1">
        <f t="array" ref="FH76">IFERROR(IF(OR(ISNA($A76),INDEX(International!O$3:O$2000,_xlfn.XMATCH(100,International!O$3:O$2000,1,1)+ROW()-ROW($A$3))=""),NA(),INDEX(International!O$3:O$2000,_xlfn.XMATCH(100,International!O$3:O$2000,1,1)+ROW()-ROW($A$3))-0), NA())</f>
        <v>214457</v>
      </c>
      <c r="FI76" s="1" cm="1">
        <f t="array" aca="1" ref="FI76" ca="1">IFERROR(IF(ISNA($A76),NA(),INDEX(International!Q$3:Q$2000,_xlfn.XMATCH(100,International!O$3:O$2000,1,1)+ROW()-ROW($A$3))-0), NA())</f>
        <v>1552.2857142857142</v>
      </c>
      <c r="FJ76" s="1">
        <f t="shared" si="204"/>
        <v>6.5965011646469369</v>
      </c>
      <c r="FK76" s="1">
        <f t="shared" si="205"/>
        <v>2935</v>
      </c>
      <c r="FL76" s="1">
        <f t="shared" si="206"/>
        <v>102.59643291103964</v>
      </c>
      <c r="FM76" s="1" cm="1">
        <f t="array" ref="FM76">IFERROR(IF(OR(ISNA($A76),INDEX(International!S$3:S$2000,_xlfn.XMATCH(100,International!S$3:S$2000,1,1)+ROW()-ROW($A$3))=""),NA(),INDEX(International!S$3:S$2000,_xlfn.XMATCH(100,International!S$3:S$2000,1,1)+ROW()-ROW($A$3))-0), NA())</f>
        <v>10801</v>
      </c>
      <c r="FN76" s="1" cm="1">
        <f t="array" aca="1" ref="FN76" ca="1">IFERROR(IF(ISNA($A76),NA(),INDEX(International!U$3:U$2000,_xlfn.XMATCH(100,International!S$3:S$2000,1,1)+ROW()-ROW($A$3))-0), NA())</f>
        <v>9</v>
      </c>
      <c r="FO76" s="1">
        <f t="shared" si="207"/>
        <v>10.806776048193878</v>
      </c>
      <c r="FP76" s="1">
        <f t="shared" si="208"/>
        <v>146</v>
      </c>
      <c r="FQ76" s="1">
        <f t="shared" si="209"/>
        <v>935.48872076435316</v>
      </c>
      <c r="FR76" s="1" cm="1">
        <f t="array" ref="FR76">IFERROR(IF(OR(ISNA($A76),INDEX(International!W$3:W$2000,_xlfn.XMATCH(100,International!W$3:W$2000,1,1)+ROW()-ROW($A$3))=""),NA(),INDEX(International!W$3:W$2000,_xlfn.XMATCH(100,International!W$3:W$2000,1,1)+ROW()-ROW($A$3))-0), NA())</f>
        <v>24671</v>
      </c>
      <c r="FS76" s="1" cm="1">
        <f t="array" aca="1" ref="FS76" ca="1">IFERROR(IF(ISNA($A76),NA(),INDEX(International!Y$3:Y$2000,_xlfn.XMATCH(100,International!W$3:W$2000,1,1)+ROW()-ROW($A$3))-0), NA())</f>
        <v>751.57142857142856</v>
      </c>
      <c r="FT76" s="1">
        <f t="shared" si="210"/>
        <v>9.1862350016255583</v>
      </c>
      <c r="FU76" s="1">
        <f t="shared" si="211"/>
        <v>336</v>
      </c>
      <c r="FV76" s="1">
        <f t="shared" si="212"/>
        <v>19.793493302655413</v>
      </c>
      <c r="FW76" s="1" cm="1">
        <f t="array" ref="FW76">IFERROR(IF(OR(ISNA($A76),INDEX(International!AA$3:AA$2000,_xlfn.XMATCH(100,International!AA$3:AA$2000,1,1)+ROW()-ROW($A$3))=""),NA(),INDEX(International!AA$3:AA$2000,_xlfn.XMATCH(100,International!AA$3:AA$2000,1,1)+ROW()-ROW($A$3))-0), NA())</f>
        <v>243695</v>
      </c>
      <c r="FX76" s="1" cm="1">
        <f t="array" aca="1" ref="FX76" ca="1">IFERROR(IF(ISNA($A76),NA(),INDEX(International!AC$3:AC$2000,_xlfn.XMATCH(100,International!AA$3:AA$2000,1,1)+ROW()-ROW($A$3))-0), NA())</f>
        <v>3501.7142857142858</v>
      </c>
      <c r="FY76" s="1">
        <f t="shared" si="213"/>
        <v>6.4883923477349654</v>
      </c>
      <c r="FZ76" s="1">
        <f t="shared" si="214"/>
        <v>3336</v>
      </c>
      <c r="GA76" s="1">
        <f t="shared" si="215"/>
        <v>47.450121440058282</v>
      </c>
      <c r="GB76" s="1" cm="1">
        <f t="array" ref="GB76">IFERROR(IF(OR(ISNA($A76),INDEX(International!AE$3:AE$2000,_xlfn.XMATCH(100,International!AE$3:AE$2000,1,1)+ROW()-ROW($A$3))=""),NA(),INDEX(International!AE$3:AE$2000,_xlfn.XMATCH(100,International!AE$3:AE$2000,1,1)+ROW()-ROW($A$3))-0), NA())</f>
        <v>1442824</v>
      </c>
      <c r="GC76" s="1" cm="1">
        <f t="array" aca="1" ref="GC76" ca="1">IFERROR(IF(ISNA($A76),NA(),INDEX(International!AG$3:AG$2000,_xlfn.XMATCH(100,International!AE$3:AE$2000,1,1)+ROW()-ROW($A$3))-0), NA())</f>
        <v>22699.285714285714</v>
      </c>
      <c r="GD76" s="1">
        <f t="shared" si="216"/>
        <v>5.283496611772045</v>
      </c>
      <c r="GE76" s="1">
        <f t="shared" si="217"/>
        <v>19763</v>
      </c>
      <c r="GF76" s="1">
        <f t="shared" si="218"/>
        <v>39.576142800758056</v>
      </c>
    </row>
    <row r="77" spans="1:188" x14ac:dyDescent="0.2">
      <c r="A77" s="4">
        <f>IF(OR(Daily!$A77="",Daily!$B77="*"),NA(),Daily!A77)</f>
        <v>43928</v>
      </c>
      <c r="B77" s="1">
        <f>IF(_xlfn.IFNA($A77,"")="","",Daily!C77+IF(ROW()&gt;ROW($A$3),B76,0))</f>
        <v>97</v>
      </c>
      <c r="C77" s="1">
        <f>IF(_xlfn.IFNA($A77,"")="","",Daily!D77+IF(ROW()&gt;ROW($A$3),C76,0))</f>
        <v>42</v>
      </c>
      <c r="D77" s="1">
        <f>IF(_xlfn.IFNA($A77,"")="","",Daily!E77+IF(ROW()&gt;ROW($A$3),D76,0))</f>
        <v>2</v>
      </c>
      <c r="E77" s="1">
        <f t="shared" si="141"/>
        <v>53</v>
      </c>
      <c r="F77" s="1">
        <f>IF(_xlfn.IFNA($A77,"")="","",Daily!F77+IF(ROW()&gt;ROW($A$3),F76,0))</f>
        <v>2686</v>
      </c>
      <c r="G77" s="1">
        <f>IF(_xlfn.IFNA($A77,"")="","",Daily!G77+IF(ROW()&gt;ROW($A$3),G76,0))</f>
        <v>4</v>
      </c>
      <c r="H77" s="1">
        <f>IF(_xlfn.IFNA($A77,"")="","",Daily!H77+IF(ROW()&gt;ROW($A$3),H76,0))</f>
        <v>21</v>
      </c>
      <c r="I77" s="1">
        <f t="shared" si="142"/>
        <v>2661</v>
      </c>
      <c r="J77" s="1">
        <f>IF(_xlfn.IFNA($A77,"")="","",Daily!I77+IF(ROW()&gt;ROW($A$3),J76,0))</f>
        <v>28</v>
      </c>
      <c r="K77" s="1">
        <f>IF(_xlfn.IFNA($A77,"")="","",Daily!J77+IF(ROW()&gt;ROW($A$3),K76,0))</f>
        <v>2</v>
      </c>
      <c r="L77" s="1">
        <f>IF(_xlfn.IFNA($A77,"")="","",Daily!K77+IF(ROW()&gt;ROW($A$3),L76,0))</f>
        <v>0</v>
      </c>
      <c r="M77" s="1">
        <f t="shared" si="143"/>
        <v>26</v>
      </c>
      <c r="N77" s="1">
        <f>IF(_xlfn.IFNA($A77,"")="","",Daily!L77+IF(ROW()&gt;ROW($A$3),N76,0))</f>
        <v>934</v>
      </c>
      <c r="O77" s="1">
        <f>IF(_xlfn.IFNA($A77,"")="","",Daily!M77+IF(ROW()&gt;ROW($A$3),O76,0))</f>
        <v>8</v>
      </c>
      <c r="P77" s="1">
        <f>IF(_xlfn.IFNA($A77,"")="","",Daily!N77+IF(ROW()&gt;ROW($A$3),P76,0))</f>
        <v>5</v>
      </c>
      <c r="Q77" s="1">
        <f t="shared" si="144"/>
        <v>921</v>
      </c>
      <c r="R77" s="1">
        <f>IF(_xlfn.IFNA($A77,"")="","",Daily!O77+IF(ROW()&gt;ROW($A$3),R76,0))</f>
        <v>415</v>
      </c>
      <c r="S77" s="1">
        <f>IF(_xlfn.IFNA($A77,"")="","",Daily!P77+IF(ROW()&gt;ROW($A$3),S76,0))</f>
        <v>89</v>
      </c>
      <c r="T77" s="1">
        <f>IF(_xlfn.IFNA($A77,"")="","",Daily!Q77+IF(ROW()&gt;ROW($A$3),T76,0))</f>
        <v>1</v>
      </c>
      <c r="U77" s="1">
        <f t="shared" si="145"/>
        <v>325</v>
      </c>
      <c r="V77" s="1">
        <f>IF(_xlfn.IFNA($A77,"")="","",Daily!R77+IF(ROW()&gt;ROW($A$3),V76,0))</f>
        <v>98</v>
      </c>
      <c r="W77" s="1">
        <f>IF(_xlfn.IFNA($A77,"")="","",Daily!S77+IF(ROW()&gt;ROW($A$3),W76,0))</f>
        <v>26</v>
      </c>
      <c r="X77" s="1">
        <f>IF(_xlfn.IFNA($A77,"")="","",Daily!T77+IF(ROW()&gt;ROW($A$3),X76,0))</f>
        <v>3</v>
      </c>
      <c r="Y77" s="1">
        <f t="shared" si="146"/>
        <v>69</v>
      </c>
      <c r="Z77" s="1">
        <f>IF(_xlfn.IFNA($A77,"")="","",Daily!U77+IF(ROW()&gt;ROW($A$3),Z76,0))</f>
        <v>1191</v>
      </c>
      <c r="AA77" s="1">
        <f>IF(_xlfn.IFNA($A77,"")="","",Daily!V77+IF(ROW()&gt;ROW($A$3),AA76,0))</f>
        <v>686</v>
      </c>
      <c r="AB77" s="1">
        <f>IF(_xlfn.IFNA($A77,"")="","",Daily!W77+IF(ROW()&gt;ROW($A$3),AB76,0))</f>
        <v>11</v>
      </c>
      <c r="AC77" s="1">
        <f t="shared" si="147"/>
        <v>494</v>
      </c>
      <c r="AD77" s="1">
        <f>IF(_xlfn.IFNA($A77,"")="","",Daily!X77+IF(ROW()&gt;ROW($A$3),AD76,0))</f>
        <v>470</v>
      </c>
      <c r="AE77" s="1">
        <f>IF(_xlfn.IFNA($A77,"")="","",Daily!Y77+IF(ROW()&gt;ROW($A$3),AE76,0))</f>
        <v>170</v>
      </c>
      <c r="AF77" s="1">
        <f>IF(_xlfn.IFNA($A77,"")="","",Daily!Z77+IF(ROW()&gt;ROW($A$3),AF76,0))</f>
        <v>6</v>
      </c>
      <c r="AG77" s="1">
        <f t="shared" si="148"/>
        <v>294</v>
      </c>
      <c r="AH77" s="1">
        <f>IF(_xlfn.IFNA($A77,"")="","",Daily!C77+Daily!F77+Daily!I77+Daily!O77+Daily!L77+Daily!R77+Daily!X77+Daily!U77)</f>
        <v>119</v>
      </c>
      <c r="AI77" s="1">
        <f>IF(_xlfn.IFNA($A77,"")="","",Daily!D77+Daily!G77+Daily!J77+Daily!P77+Daily!M77+Daily!S77+Daily!Y77+Daily!V77+Daily!AA77)</f>
        <v>112</v>
      </c>
      <c r="AJ77" s="1">
        <f>IF(_xlfn.IFNA($A77,"")="","",Daily!E77+Daily!H77+Daily!K77+Daily!Q77+Daily!N77+Daily!T77+Daily!Z77+Daily!W77)</f>
        <v>8</v>
      </c>
      <c r="AK77" s="1">
        <f t="shared" si="149"/>
        <v>5919</v>
      </c>
      <c r="AL77" s="1">
        <f t="shared" si="150"/>
        <v>1027</v>
      </c>
      <c r="AM77" s="1">
        <f t="shared" si="151"/>
        <v>49</v>
      </c>
      <c r="AN77" s="7">
        <f t="shared" si="152"/>
        <v>1.1121495327102804</v>
      </c>
      <c r="AO77" s="1">
        <f t="shared" si="153"/>
        <v>4843</v>
      </c>
      <c r="AP77" s="1">
        <f t="shared" si="154"/>
        <v>3233</v>
      </c>
      <c r="AQ77" s="1">
        <f t="shared" si="155"/>
        <v>1023</v>
      </c>
      <c r="AR77" s="1">
        <f t="shared" si="156"/>
        <v>28</v>
      </c>
      <c r="AS77" s="1">
        <f t="shared" si="157"/>
        <v>2182</v>
      </c>
      <c r="AT77" s="10">
        <f t="shared" si="158"/>
        <v>4.5539033457249072E-2</v>
      </c>
      <c r="AU77" s="10">
        <f t="shared" si="159"/>
        <v>0.95446096654275092</v>
      </c>
      <c r="AV77" s="10">
        <f t="shared" si="160"/>
        <v>1.6387903362054403E-2</v>
      </c>
      <c r="AW77" s="10">
        <f t="shared" si="161"/>
        <v>0.45379287041730021</v>
      </c>
      <c r="AX77" s="10">
        <f t="shared" si="162"/>
        <v>4.7305288055414767E-3</v>
      </c>
      <c r="AY77" s="10">
        <f t="shared" si="163"/>
        <v>0.15779692515627639</v>
      </c>
      <c r="AZ77" s="10">
        <f t="shared" si="164"/>
        <v>7.011319479641831E-2</v>
      </c>
      <c r="BA77" s="10">
        <f t="shared" si="165"/>
        <v>1.6556850819395168E-2</v>
      </c>
      <c r="BB77" s="10">
        <f t="shared" si="166"/>
        <v>0.20121642169285353</v>
      </c>
      <c r="BC77" s="10">
        <f t="shared" si="167"/>
        <v>7.9405304950160502E-2</v>
      </c>
      <c r="BD77" s="8">
        <f t="shared" ca="1" si="168"/>
        <v>194</v>
      </c>
      <c r="BE77" s="9">
        <f t="shared" ca="1" si="169"/>
        <v>1358</v>
      </c>
      <c r="BF77" s="10">
        <f t="shared" si="170"/>
        <v>2.0517241379310346E-2</v>
      </c>
      <c r="BG77" s="10">
        <f t="shared" si="171"/>
        <v>0.11214953271028037</v>
      </c>
      <c r="BH77" s="1" t="e">
        <f t="shared" si="172"/>
        <v>#N/A</v>
      </c>
      <c r="BI77" s="1">
        <f t="shared" si="173"/>
        <v>12</v>
      </c>
      <c r="BJ77" s="8">
        <f>IF(_xlfn.IFNA($A77,"")="","",AK77/(Configuration!$B$1/1000000))</f>
        <v>233.35948557618386</v>
      </c>
      <c r="BK77" s="1">
        <f>IF(OR(_xlfn.IFNA($A77,"")="", ROW()&lt;=ROW($A$3),MAX(International!$C$3:$C$2000)&lt;$AK77),"",$A77-_xlfn.XLOOKUP($AK77,International!$C$3:$C$2000,International!$A$3:$A$2000,NA(),1,1))</f>
        <v>12</v>
      </c>
      <c r="BL77" s="1">
        <f>IF(OR(_xlfn.IFNA($A77,"")="", ROW()&lt;=ROW($A$3),MAX(International!$D$3:$D$2000)&lt;$BJ77),"",$A77-_xlfn.XLOOKUP($BJ77,International!$D$3:$D$2000,International!$A$3:$A$2000,NA(),1,1))</f>
        <v>17</v>
      </c>
      <c r="BM77" s="1">
        <f>IF(OR(_xlfn.IFNA($A77,"")="", ROW()&lt;=ROW($A$3),MAX(International!$G$3:$G$2000)&lt;$AK77),"",$A77-_xlfn.XLOOKUP($AK77,International!$G$3:$G$2000,International!$A$3:$A$2000,NA(),1,1))</f>
        <v>-4</v>
      </c>
      <c r="BN77" s="1">
        <f>IF(OR(_xlfn.IFNA($A77,"")="", ROW()&lt;=ROW($A$3),MAX(International!$H$3:$H$2000)&lt;$BJ77),"",$A77-_xlfn.XLOOKUP($BJ77,International!$H$3:$H$2000,International!$A$3:$A$2000,NA(),1,1))</f>
        <v>16</v>
      </c>
      <c r="BO77" s="1">
        <f>IF(OR(_xlfn.IFNA($A77,"")="", ROW()&lt;=ROW($A$3),MAX(International!$K$3:$K$2000)&lt;$AK77),"",$A77-_xlfn.XLOOKUP($AK77,International!$K$3:$K$2000,International!$A$3:$A$2000,NA(),1,1))</f>
        <v>22</v>
      </c>
      <c r="BP77" s="1">
        <f>IF(OR(_xlfn.IFNA($A77,"")="", ROW()&lt;=ROW($A$3),MAX(International!$L$3:$L$2000)&lt;$BJ77),"",$A77-_xlfn.XLOOKUP($BJ77,International!$L$3:$L$2000,International!$A$3:$A$2000,NA(),1,1))</f>
        <v>16</v>
      </c>
      <c r="BQ77" s="1">
        <f>IF(OR(_xlfn.IFNA($A77,"")="", ROW()&lt;=ROW($A$3),MAX(International!$O$3:$O$2000)&lt;$AK77),"",$A77-_xlfn.XLOOKUP($AK77,International!$O$3:$O$2000,International!$A$3:$A$2000,NA(),1,1))</f>
        <v>30</v>
      </c>
      <c r="BR77" s="1">
        <f>IF(OR(_xlfn.IFNA($A77,"")="", ROW()&lt;=ROW($A$3),MAX(International!$P$3:$P$2000)&lt;$BJ77),"",$A77-_xlfn.XLOOKUP($BJ77,International!$P$3:$P$2000,International!$A$3:$A$2000,NA(),1,1))</f>
        <v>26</v>
      </c>
      <c r="BS77" s="1">
        <f>IF(OR(_xlfn.IFNA($A77,"")="", ROW()&lt;=ROW($A$3),MAX(International!$S$3:$S$2000)&lt;$AK77),"",$A77-_xlfn.XLOOKUP($AK77,International!$S$3:$S$2000,International!$A$3:$A$2000,NA(),1,1))</f>
        <v>33</v>
      </c>
      <c r="BT77" s="1" t="str">
        <f>IF(OR(_xlfn.IFNA($A77,"")="", ROW()&lt;=ROW($A$3),MAX(International!$T$3:$T$2000)&lt;$BJ77),"",$A77-_xlfn.XLOOKUP($BJ77,International!$T$3:$T$2000,International!$A$3:$A$2000,NA(),1,1))</f>
        <v/>
      </c>
      <c r="BU77" s="1">
        <f>IF(OR(_xlfn.IFNA($A77,"")="", ROW()&lt;=ROW($A$3),MAX(International!$W$3:$W$2000)&lt;$AK77),"",$A77-_xlfn.XLOOKUP($AK77,International!$W$3:$W$2000,International!$A$3:$A$2000,NA(),1,1))</f>
        <v>-11</v>
      </c>
      <c r="BV77" s="1">
        <f>IF(OR(_xlfn.IFNA($A77,"")="", ROW()&lt;=ROW($A$3),MAX(International!$X$3:$X$2000)&lt;$BJ77),"",$A77-_xlfn.XLOOKUP($BJ77,International!$X$3:$X$2000,International!$A$3:$A$2000,NA(),1,1))</f>
        <v>1</v>
      </c>
      <c r="BW77" s="1">
        <f>IF(OR(_xlfn.IFNA($A77,"")="", ROW()&lt;=ROW($A$3),MAX(International!$AA$3:$AA$2000)&lt;$AK77),"",$A77-_xlfn.XLOOKUP($AK77,International!$AA$3:$AA$2000,International!$A$3:$A$2000,NA(),1,1))</f>
        <v>15</v>
      </c>
      <c r="BX77" s="1">
        <f>IF(OR(_xlfn.IFNA($A77,"")="", ROW()&lt;=ROW($A$3),MAX(International!$AB$3:$AB$2000)&lt;$BJ77),"",$A77-_xlfn.XLOOKUP($BJ77,International!$AB$3:$AB$2000,International!$A$3:$A$2000,NA(),1,1))</f>
        <v>10</v>
      </c>
      <c r="BY77" s="1">
        <f>IF(OR(_xlfn.IFNA($A77,"")="", ROW()&lt;=ROW($A$3),MAX(International!$AE$3:$AE$2000)&lt;$AK77),"",$A77-_xlfn.XLOOKUP($AK77,International!$AE$3:$AE$2000,International!$A$3:$A$2000,NA(),1,1))</f>
        <v>21</v>
      </c>
      <c r="BZ77" s="1">
        <f>IF(OR(_xlfn.IFNA($A77,"")="", ROW()&lt;=ROW($A$3),MAX(International!$AF$3:$AF$2000)&lt;$BJ77),"",$A77-_xlfn.XLOOKUP($BJ77,International!$AF$3:$AF$2000,International!$A$3:$A$2000,NA(),1,1))</f>
        <v>12</v>
      </c>
      <c r="CA77" s="1">
        <f t="shared" si="174"/>
        <v>28</v>
      </c>
      <c r="CB77" s="1" t="e">
        <f t="shared" si="121"/>
        <v>#N/A</v>
      </c>
      <c r="CC77" s="1" t="e">
        <f t="shared" si="122"/>
        <v>#N/A</v>
      </c>
      <c r="CD77" s="1">
        <f t="shared" si="123"/>
        <v>64506</v>
      </c>
      <c r="CE77" s="1">
        <f t="shared" si="124"/>
        <v>12800</v>
      </c>
      <c r="CF77" s="1">
        <f t="shared" si="125"/>
        <v>4850</v>
      </c>
      <c r="CG77" s="1">
        <f t="shared" si="126"/>
        <v>2538</v>
      </c>
      <c r="CH77" s="1">
        <f t="shared" si="127"/>
        <v>1600</v>
      </c>
      <c r="CI77" s="1">
        <f t="shared" si="128"/>
        <v>454</v>
      </c>
      <c r="CJ77" s="1">
        <f t="shared" si="129"/>
        <v>2609</v>
      </c>
      <c r="CK77" s="1">
        <f t="shared" si="175"/>
        <v>5919</v>
      </c>
      <c r="CL77" s="1">
        <f t="shared" si="130"/>
        <v>4.7560151071860153</v>
      </c>
      <c r="CM77" s="1">
        <f>IF(OR(ISNA($A77),$AK77&lt;100),NA(),IF($CA77=0,0,FLOOR((CK77-_xlfn.XLOOKUP(_xlfn.AGGREGATE(5,6,$CA$3:$CA2028),$CA$3:$CA$2000,CK$3:CK$2000,1,1))/_xlfn.XLOOKUP($CA77,$CA$3:$CA$2000,$CA$3:$CA$2000,1,1), 1)))</f>
        <v>207</v>
      </c>
      <c r="CN77" s="1">
        <f t="shared" si="176"/>
        <v>34.129044564471258</v>
      </c>
      <c r="CO77" s="1" cm="1">
        <f t="array" ref="CO77">IFERROR(IF(OR(ISNA($A77),$AK77&lt;100,INDEX(International!C$3:C$2000,_xlfn.XMATCH(100,International!C$3:C$2000,1,1)+$CA77)=""),NA(),INDEX(International!C$3:C$2000,_xlfn.XMATCH(100,International!C$3:C$2000,1,1)+$CA77)), NA())</f>
        <v>16770</v>
      </c>
      <c r="CP77" s="1">
        <f t="shared" si="131"/>
        <v>3.7890378076543021</v>
      </c>
      <c r="CQ77" s="1">
        <f>IF(OR(ISNA($A77),$AK77&lt;100),NA(),IF($CA77=0,0,FLOOR((CO77-_xlfn.XLOOKUP(_xlfn.AGGREGATE(5,6,$CA$3:$CA2028),$CA$3:$CA$2000,CO$3:CO$2000,1,1))/_xlfn.XLOOKUP($CA77,$CA$3:$CA$2000,$CA$3:$CA$2000,1,1), 1)))</f>
        <v>595</v>
      </c>
      <c r="CR77" s="1">
        <f t="shared" si="177"/>
        <v>3.7854350759046103</v>
      </c>
      <c r="CS77" s="1" cm="1">
        <f t="array" ref="CS77">IFERROR(IF(OR(ISNA($A77),$AK77&lt;100,INDEX(International!G$3:G$2000,_xlfn.XMATCH(100,International!G$3:G$2000,1,1)+$CA77)=""),NA(),INDEX(International!G$3:G$2000,_xlfn.XMATCH(100,International!G$3:G$2000,1,1)+$CA77)), NA())</f>
        <v>5071</v>
      </c>
      <c r="CT77" s="1">
        <f t="shared" si="132"/>
        <v>4.9433296954782184</v>
      </c>
      <c r="CU77" s="1">
        <f>IF(OR(ISNA($A77),$AK77&lt;100),NA(),IF($CA77=0,0,FLOOR((CS77-_xlfn.XLOOKUP(_xlfn.AGGREGATE(5,6,$CA$3:$CA2028),$CA$3:$CA$2000,CS$3:CS$2000,1,1))/_xlfn.XLOOKUP($CA77,$CA$3:$CA$2000,$CA$3:$CA$2000,1,1), 1)))</f>
        <v>171</v>
      </c>
      <c r="CV77" s="1">
        <f t="shared" si="178"/>
        <v>4.6518731507156996</v>
      </c>
      <c r="CW77" s="1" cm="1">
        <f t="array" ref="CW77">IFERROR(IF(OR(ISNA($A77),$AK77&lt;100,INDEX(International!K$3:K$2000,_xlfn.XMATCH(100,International!K$3:K$2000,1,1)+$CA77)=""),NA(),INDEX(International!K$3:K$2000,_xlfn.XMATCH(100,International!K$3:K$2000,1,1)+$CA77)), NA())</f>
        <v>37575</v>
      </c>
      <c r="CX77" s="1">
        <f t="shared" si="133"/>
        <v>3.273464284910566</v>
      </c>
      <c r="CY77" s="1">
        <f>IF(OR(ISNA($A77),$AK77&lt;100),NA(),IF($CA77=0,0,FLOOR((CW77-_xlfn.XLOOKUP(_xlfn.AGGREGATE(5,6,$CA$3:$CA2028),$CA$3:$CA$2000,CW$3:CW$2000,1,1))/_xlfn.XLOOKUP($CA77,$CA$3:$CA$2000,$CA$3:$CA$2000,1,1), 1)))</f>
        <v>1338</v>
      </c>
      <c r="CZ77" s="1">
        <f t="shared" si="179"/>
        <v>2.7320181331372653</v>
      </c>
      <c r="DA77" s="1" cm="1">
        <f t="array" ref="DA77">IFERROR(IF(OR(ISNA($A77),$AK77&lt;100,INDEX(International!O$3:O$2000,_xlfn.XMATCH(100,International!O$3:O$2000,1,1)+$CA77)=""),NA(),INDEX(International!O$3:O$2000,_xlfn.XMATCH(100,International!O$3:O$2000,1,1)+$CA77)), NA())</f>
        <v>59138</v>
      </c>
      <c r="DB77" s="1">
        <f t="shared" si="134"/>
        <v>3.0408533290921453</v>
      </c>
      <c r="DC77" s="1">
        <f>IF(OR(ISNA($A77),$AK77&lt;100),NA(),IF($CA77=0,0,FLOOR((DA77-_xlfn.XLOOKUP(_xlfn.AGGREGATE(5,6,$CA$3:$CA2028),$CA$3:$CA$2000,DA$3:DA$2000,1,1))/_xlfn.XLOOKUP($CA77,$CA$3:$CA$2000,$CA$3:$CA$2000,1,1), 1)))</f>
        <v>2106</v>
      </c>
      <c r="DD77" s="1">
        <f t="shared" si="180"/>
        <v>7.0202669689457711</v>
      </c>
      <c r="DE77" s="1" cm="1">
        <f t="array" ref="DE77">IFERROR(IF(OR(ISNA($A77),$AK77&lt;100,INDEX(International!S$3:S$2000,_xlfn.XMATCH(100,International!S$3:S$2000,1,1)+$CA77)=""),NA(),INDEX(International!S$3:S$2000,_xlfn.XMATCH(100,International!S$3:S$2000,1,1)+$CA77)), NA())</f>
        <v>8565</v>
      </c>
      <c r="DF77" s="1">
        <f t="shared" si="135"/>
        <v>4.3611116710991711</v>
      </c>
      <c r="DG77" s="1">
        <f>IF(OR(ISNA($A77),$AK77&lt;100),NA(),IF($CA77=0,0,FLOOR((DE77-_xlfn.XLOOKUP(_xlfn.AGGREGATE(5,6,$CA$3:$CA2028),$CA$3:$CA$2000,DE$3:DE$2000,1,1))/_xlfn.XLOOKUP($CA77,$CA$3:$CA$2000,$CA$3:$CA$2000,1,1), 1)))</f>
        <v>302</v>
      </c>
      <c r="DH77" s="1">
        <f t="shared" si="181"/>
        <v>23.883609661846549</v>
      </c>
      <c r="DI77" s="1" cm="1">
        <f t="array" ref="DI77">IFERROR(IF(OR(ISNA($A77),$AK77&lt;100,INDEX(International!W$3:W$2000,_xlfn.XMATCH(100,International!W$3:W$2000,1,1)+$CA77)=""),NA(),INDEX(International!W$3:W$2000,_xlfn.XMATCH(100,International!W$3:W$2000,1,1)+$CA77)), NA())</f>
        <v>802</v>
      </c>
      <c r="DJ77" s="1">
        <f t="shared" si="136"/>
        <v>9.3221398153397566</v>
      </c>
      <c r="DK77" s="1">
        <f>IF(OR(ISNA($A77),$AK77&lt;100),NA(),IF($CA77=0,0,FLOOR((DI77-_xlfn.XLOOKUP(_xlfn.AGGREGATE(5,6,$CA$3:$CA2028),$CA$3:$CA$2000,DI$3:DI$2000,1,1))/_xlfn.XLOOKUP($CA77,$CA$3:$CA$2000,$CA$3:$CA$2000,1,1), 1)))</f>
        <v>25</v>
      </c>
      <c r="DL77" s="1">
        <f t="shared" si="182"/>
        <v>4.315615493162591</v>
      </c>
      <c r="DM77" s="1" cm="1">
        <f t="array" ref="DM77">IFERROR(IF(OR(ISNA($A77),$AK77&lt;100,INDEX(International!AA$3:AA$2000,_xlfn.XMATCH(100,International!AA$3:AA$2000,1,1)+$CA77)=""),NA(),INDEX(International!AA$3:AA$2000,_xlfn.XMATCH(100,International!AA$3:AA$2000,1,1)+$CA77)), NA())</f>
        <v>33718</v>
      </c>
      <c r="DN77" s="1">
        <f t="shared" si="137"/>
        <v>3.3343752643080458</v>
      </c>
      <c r="DO77" s="1">
        <f>IF(OR(ISNA($A77),$AK77&lt;100),NA(),IF($CA77=0,0,FLOOR((DM77-_xlfn.XLOOKUP(_xlfn.AGGREGATE(5,6,$CA$3:$CA2028),$CA$3:$CA$2000,DM$3:DM$2000,1,1))/_xlfn.XLOOKUP($CA77,$CA$3:$CA$2000,$CA$3:$CA$2000,1,1), 1)))</f>
        <v>1200</v>
      </c>
      <c r="DP77" s="1">
        <f t="shared" si="183"/>
        <v>2.3642866112605967</v>
      </c>
      <c r="DQ77" s="1" cm="1">
        <f t="array" ref="DQ77">IFERROR(IF(OR(ISNA($A77),$AK77&lt;100,INDEX(International!AE$3:AE$2000,_xlfn.XMATCH(100,International!AE$3:AE$2000,1,1)+$CA77)=""),NA(),INDEX(International!AE$3:AE$2000,_xlfn.XMATCH(100,International!AE$3:AE$2000,1,1)+$CA77)), NA())</f>
        <v>188172</v>
      </c>
      <c r="DR77" s="1">
        <f t="shared" si="138"/>
        <v>2.5740413205351049</v>
      </c>
      <c r="DS77" s="1">
        <f>IF(OR(ISNA($A77),$AK77&lt;100),NA(),IF($CA77=0,0,FLOOR((DQ77-_xlfn.XLOOKUP(_xlfn.AGGREGATE(5,6,$CA$3:$CA2028),$CA$3:$CA$2000,DQ$3:DQ$2000,1,1))/_xlfn.XLOOKUP($CA77,$CA$3:$CA$2000,$CA$3:$CA$2000,1,1), 1)))</f>
        <v>6716</v>
      </c>
      <c r="DT77" s="1">
        <f t="shared" si="184"/>
        <v>2.3964840423261342</v>
      </c>
      <c r="DU77" s="1">
        <f t="shared" si="139"/>
        <v>74</v>
      </c>
      <c r="DV77" s="1" t="e" cm="1">
        <f t="array" ref="DV77">IFERROR(IF(ISNA($A77),NA(),INDEX(B$3:B$2000,_xlfn.XMATCH(Configuration!$B$12,B$3:B$2000,1,1)+ROW()-ROW($A$3))-0), NA())</f>
        <v>#N/A</v>
      </c>
      <c r="DW77" s="1" cm="1">
        <f t="array" ref="DW77">IFERROR(IF(ISNA($A77),NA(),INDEX(F$3:F$2000,_xlfn.XMATCH(Configuration!$B$12,F$3:F$2000,1,1)+ROW()-ROW($A$3))-0), NA())</f>
        <v>3089</v>
      </c>
      <c r="DX77" s="1" cm="1">
        <f t="array" ref="DX77">IFERROR(IF(ISNA($A77),NA(),INDEX(J$3:J$2000,_xlfn.XMATCH(Configuration!$B$12,J$3:J$2000,1,1)+ROW()-ROW($A$3))-0), NA())</f>
        <v>0</v>
      </c>
      <c r="DY77" s="1" t="e" cm="1">
        <f t="array" ref="DY77">IFERROR(IF(ISNA($A77),NA(),INDEX(N$3:N$2000,_xlfn.XMATCH(Configuration!$B$12,N$3:N$2000,1,1)+ROW()-ROW($A$3))-0), NA())</f>
        <v>#N/A</v>
      </c>
      <c r="DZ77" s="1" t="e" cm="1">
        <f t="array" ref="DZ77">IFERROR(IF(ISNA($A77),NA(),INDEX(R$3:R$2000,_xlfn.XMATCH(Configuration!$B$12,R$3:R$2000,1,1)+ROW()-ROW($A$3))-0), NA())</f>
        <v>#N/A</v>
      </c>
      <c r="EA77" s="1" t="e" cm="1">
        <f t="array" ref="EA77">IFERROR(IF(ISNA($A77),NA(),INDEX(V$3:V$2000,_xlfn.XMATCH(Configuration!$B$12,V$3:V$2000,1,1)+ROW()-ROW($A$3))-0), NA())</f>
        <v>#N/A</v>
      </c>
      <c r="EB77" s="1" t="e" cm="1">
        <f t="array" ref="EB77">IFERROR(IF(ISNA($A77),NA(),INDEX(Z$3:Z$2000,_xlfn.XMATCH(Configuration!$B$12,Z$3:Z$2000,1,1)+ROW()-ROW($A$3))-0), NA())</f>
        <v>#N/A</v>
      </c>
      <c r="EC77" s="1" t="e" cm="1">
        <f t="array" ref="EC77">IFERROR(IF(ISNA($A77),NA(),INDEX(AD$3:AD$2000,_xlfn.XMATCH(Configuration!$B$12,AD$3:AD$2000,1,1)+ROW()-ROW($A$3))-0), NA())</f>
        <v>#N/A</v>
      </c>
      <c r="ED77" s="1">
        <f t="shared" si="140"/>
        <v>74</v>
      </c>
      <c r="EE77" s="1" t="e">
        <f t="shared" ca="1" si="185"/>
        <v>#N/A</v>
      </c>
      <c r="EF77" s="1" t="e">
        <f t="shared" ca="1" si="186"/>
        <v>#N/A</v>
      </c>
      <c r="EG77" s="1" t="e">
        <f t="shared" ca="1" si="187"/>
        <v>#N/A</v>
      </c>
      <c r="EH77" s="1" t="e">
        <f t="shared" ca="1" si="188"/>
        <v>#N/A</v>
      </c>
      <c r="EI77" s="1" t="e">
        <f t="shared" ca="1" si="189"/>
        <v>#N/A</v>
      </c>
      <c r="EJ77" s="1">
        <f t="shared" ca="1" si="190"/>
        <v>516062</v>
      </c>
      <c r="EK77" s="1">
        <f t="shared" ca="1" si="191"/>
        <v>152164</v>
      </c>
      <c r="EL77" s="1" cm="1">
        <f t="array" aca="1" ref="EL77" ca="1">IFERROR(IF(ISNA($ED77),NA(),IF(FLOOR((2^(($ED77+LOOKUP(2, 1/(ISNA(EP$3:EP$2000)+ISBLANK(EP$3:EP$300)-1),EP$3:EP$2000)*LOG(100)/LOG(2))/LOOKUP(2, 1/(ISNA(EP$3:EP$2000)+ISBLANK(EP$3:EP$300)-1),EP$3:EP$2000))),2)&gt;_xlfn.AGGREGATE(4,6,$EN$3:$GC$2000)+2000,NA(),FLOOR((2^(($ED77+LOOKUP(2, 1/(ISNA(EP$3:EP$2000)+ISBLANK(EP$3:EP$300)-1),EP$3:EP$2000)*LOG(100)/LOG(2))/LOOKUP(2, 1/(ISNA(EP$3:EP$2000)+ISBLANK(EP$3:EP$300)-1),EP$3:EP$2000))),2))),NA())</f>
        <v>5460</v>
      </c>
      <c r="EM77" s="1" cm="1">
        <f t="array" ref="EM77">IF(ISNA($ED77),NA(),FLOOR(EN$3+(LOOKUP(2, 1/(ISNA(EN$3:EN$2000)+ISBLANK(EN$3:EN$300)-1),EN$3:EN$2000)-EN$3)/LOOKUP(2, 1/(ISNA(EN$3:EN$2000)+ISBLANK(EN$3:EN$300)-1),ED$3:ED$2000)*ED77, 1))</f>
        <v>6710</v>
      </c>
      <c r="EN77" s="1" cm="1">
        <f t="array" ref="EN77">IFERROR(IF(ISNA($A77),NA(),INDEX(AK$3:AK$2000,_xlfn.XMATCH(100,AK$3:AK$2000,1,1)+ROW()-ROW($A$3))-0), NA())</f>
        <v>7110</v>
      </c>
      <c r="EO77" s="1" cm="1">
        <f t="array" aca="1" ref="EO77" ca="1">IFERROR(IF(ISNA($A77),NA(),INDEX(BD$3:BD$2000,_xlfn.XMATCH(100,AK$3:AK$2000,1,1)+ROW()-ROW($A$3))-0), NA())</f>
        <v>9.8571428571428577</v>
      </c>
      <c r="EP77" s="1">
        <f t="shared" si="192"/>
        <v>12.029043335641029</v>
      </c>
      <c r="EQ77" s="1">
        <f t="shared" si="193"/>
        <v>94</v>
      </c>
      <c r="ER77" s="1">
        <f t="shared" si="194"/>
        <v>328.20506800509406</v>
      </c>
      <c r="ES77" s="1" cm="1">
        <f t="array" ref="ES77">IFERROR(IF(OR(ISNA($A77),INDEX(International!C$3:C$2000,_xlfn.XMATCH(100,International!C$3:C$2000,1,1)+ROW()-ROW($A$3))=""),NA(),INDEX(International!C$3:C$2000,_xlfn.XMATCH(100,International!C$3:C$2000,1,1)+ROW()-ROW($A$3))), NA())</f>
        <v>55791</v>
      </c>
      <c r="ET77" s="1" cm="1">
        <f t="array" aca="1" ref="ET77" ca="1">IFERROR(IF(ISNA($A77),NA(),INDEX(International!E$3:E$2000,_xlfn.XMATCH(100,International!C$3:C$2000,1,1)+ROW()-ROW($A$3))-0), NA())</f>
        <v>287.42857142857144</v>
      </c>
      <c r="EU77" s="1">
        <f t="shared" si="195"/>
        <v>8.1105768868616632</v>
      </c>
      <c r="EV77" s="1">
        <f t="shared" si="196"/>
        <v>752</v>
      </c>
      <c r="EW77" s="1">
        <f t="shared" si="197"/>
        <v>166.34014411956903</v>
      </c>
      <c r="EX77" s="1" cm="1">
        <f t="array" ref="EX77">IFERROR(IF(OR(ISNA($A77),INDEX(International!G$3:G$2000,_xlfn.XMATCH(100,International!G$3:G$2000,1,1)+ROW()-ROW($A$3))=""),NA(),INDEX(International!G$3:G$2000,_xlfn.XMATCH(100,International!G$3:G$2000,1,1)+ROW()-ROW($A$3))-0), NA())</f>
        <v>11289</v>
      </c>
      <c r="EY77" s="1" cm="1">
        <f t="array" aca="1" ref="EY77" ca="1">IFERROR(IF(ISNA($A77),NA(),INDEX(International!I$3:I$2000,_xlfn.XMATCH(100,International!G$3:G$2000,1,1)+ROW()-ROW($A$3))-0), NA())</f>
        <v>61.571428571428569</v>
      </c>
      <c r="EZ77" s="1">
        <f t="shared" si="198"/>
        <v>10.852390950025567</v>
      </c>
      <c r="FA77" s="1">
        <f t="shared" si="199"/>
        <v>149</v>
      </c>
      <c r="FB77" s="1">
        <f t="shared" si="200"/>
        <v>132.27920036667075</v>
      </c>
      <c r="FC77" s="1" cm="1">
        <f t="array" ref="FC77">IFERROR(IF(OR(ISNA($A77),INDEX(International!K$3:K$2000,_xlfn.XMATCH(100,International!K$3:K$2000,1,1)+ROW()-ROW($A$3))=""),NA(),INDEX(International!K$3:K$2000,_xlfn.XMATCH(100,International!K$3:K$2000,1,1)+ROW()-ROW($A$3))), NA())</f>
        <v>175981</v>
      </c>
      <c r="FD77" s="1" cm="1">
        <f t="array" aca="1" ref="FD77" ca="1">IFERROR(IF(ISNA($A77),NA(),INDEX(International!M$3:M$2000,_xlfn.XMATCH(100,International!K$3:K$2000,1,1)+ROW()-ROW($A$3))-0), NA())</f>
        <v>502.28571428571428</v>
      </c>
      <c r="FE77" s="1">
        <f t="shared" si="201"/>
        <v>6.8637974271789792</v>
      </c>
      <c r="FF77" s="1">
        <f t="shared" si="202"/>
        <v>2376</v>
      </c>
      <c r="FG77" s="1">
        <f t="shared" si="203"/>
        <v>-540.08426044067869</v>
      </c>
      <c r="FH77" s="1" cm="1">
        <f t="array" ref="FH77">IFERROR(IF(OR(ISNA($A77),INDEX(International!O$3:O$2000,_xlfn.XMATCH(100,International!O$3:O$2000,1,1)+ROW()-ROW($A$3))=""),NA(),INDEX(International!O$3:O$2000,_xlfn.XMATCH(100,International!O$3:O$2000,1,1)+ROW()-ROW($A$3))-0), NA())</f>
        <v>215858</v>
      </c>
      <c r="FI77" s="1" cm="1">
        <f t="array" aca="1" ref="FI77" ca="1">IFERROR(IF(ISNA($A77),NA(),INDEX(International!Q$3:Q$2000,_xlfn.XMATCH(100,International!O$3:O$2000,1,1)+ROW()-ROW($A$3))-0), NA())</f>
        <v>1485</v>
      </c>
      <c r="FJ77" s="1">
        <f t="shared" si="204"/>
        <v>6.6811926347505546</v>
      </c>
      <c r="FK77" s="1">
        <f t="shared" si="205"/>
        <v>2914</v>
      </c>
      <c r="FL77" s="1">
        <f t="shared" si="206"/>
        <v>106.44917027580438</v>
      </c>
      <c r="FM77" s="1" cm="1">
        <f t="array" ref="FM77">IFERROR(IF(OR(ISNA($A77),INDEX(International!S$3:S$2000,_xlfn.XMATCH(100,International!S$3:S$2000,1,1)+ROW()-ROW($A$3))=""),NA(),INDEX(International!S$3:S$2000,_xlfn.XMATCH(100,International!S$3:S$2000,1,1)+ROW()-ROW($A$3))-0), NA())</f>
        <v>10804</v>
      </c>
      <c r="FN77" s="1" cm="1">
        <f t="array" aca="1" ref="FN77" ca="1">IFERROR(IF(ISNA($A77),NA(),INDEX(International!U$3:U$2000,_xlfn.XMATCH(100,International!S$3:S$2000,1,1)+ROW()-ROW($A$3))-0), NA())</f>
        <v>7.4285714285714288</v>
      </c>
      <c r="FO77" s="1">
        <f t="shared" si="207"/>
        <v>10.95416435949741</v>
      </c>
      <c r="FP77" s="1">
        <f t="shared" si="208"/>
        <v>144</v>
      </c>
      <c r="FQ77" s="1">
        <f t="shared" si="209"/>
        <v>2495.9074566256472</v>
      </c>
      <c r="FR77" s="1" cm="1">
        <f t="array" ref="FR77">IFERROR(IF(OR(ISNA($A77),INDEX(International!W$3:W$2000,_xlfn.XMATCH(100,International!W$3:W$2000,1,1)+ROW()-ROW($A$3))=""),NA(),INDEX(International!W$3:W$2000,_xlfn.XMATCH(100,International!W$3:W$2000,1,1)+ROW()-ROW($A$3))-0), NA())</f>
        <v>25346</v>
      </c>
      <c r="FS77" s="1" cm="1">
        <f t="array" aca="1" ref="FS77" ca="1">IFERROR(IF(ISNA($A77),NA(),INDEX(International!Y$3:Y$2000,_xlfn.XMATCH(100,International!W$3:W$2000,1,1)+ROW()-ROW($A$3))-0), NA())</f>
        <v>735.42857142857144</v>
      </c>
      <c r="FT77" s="1">
        <f t="shared" si="210"/>
        <v>9.2666634591936976</v>
      </c>
      <c r="FU77" s="1">
        <f t="shared" si="211"/>
        <v>341</v>
      </c>
      <c r="FV77" s="1">
        <f t="shared" si="212"/>
        <v>25.679287191763404</v>
      </c>
      <c r="FW77" s="1" cm="1">
        <f t="array" ref="FW77">IFERROR(IF(OR(ISNA($A77),INDEX(International!AA$3:AA$2000,_xlfn.XMATCH(100,International!AA$3:AA$2000,1,1)+ROW()-ROW($A$3))=""),NA(),INDEX(International!AA$3:AA$2000,_xlfn.XMATCH(100,International!AA$3:AA$2000,1,1)+ROW()-ROW($A$3))-0), NA())</f>
        <v>246406</v>
      </c>
      <c r="FX77" s="1" cm="1">
        <f t="array" aca="1" ref="FX77" ca="1">IFERROR(IF(ISNA($A77),NA(),INDEX(International!AC$3:AC$2000,_xlfn.XMATCH(100,International!AA$3:AA$2000,1,1)+ROW()-ROW($A$3))-0), NA())</f>
        <v>3335.1428571428573</v>
      </c>
      <c r="FY77" s="1">
        <f t="shared" si="213"/>
        <v>6.5679569768641004</v>
      </c>
      <c r="FZ77" s="1">
        <f t="shared" si="214"/>
        <v>3328</v>
      </c>
      <c r="GA77" s="1">
        <f t="shared" si="215"/>
        <v>62.653755351432807</v>
      </c>
      <c r="GB77" s="1" cm="1">
        <f t="array" ref="GB77">IFERROR(IF(OR(ISNA($A77),INDEX(International!AE$3:AE$2000,_xlfn.XMATCH(100,International!AE$3:AE$2000,1,1)+ROW()-ROW($A$3))=""),NA(),INDEX(International!AE$3:AE$2000,_xlfn.XMATCH(100,International!AE$3:AE$2000,1,1)+ROW()-ROW($A$3))-0), NA())</f>
        <v>1467820</v>
      </c>
      <c r="GC77" s="1" cm="1">
        <f t="array" aca="1" ref="GC77" ca="1">IFERROR(IF(ISNA($A77),NA(),INDEX(International!AG$3:AG$2000,_xlfn.XMATCH(100,International!AE$3:AE$2000,1,1)+ROW()-ROW($A$3))-0), NA())</f>
        <v>22610</v>
      </c>
      <c r="GD77" s="1">
        <f t="shared" si="216"/>
        <v>5.3462848520445343</v>
      </c>
      <c r="GE77" s="1">
        <f t="shared" si="217"/>
        <v>19833</v>
      </c>
      <c r="GF77" s="1">
        <f t="shared" si="218"/>
        <v>40.355558572446249</v>
      </c>
    </row>
    <row r="78" spans="1:188" x14ac:dyDescent="0.2">
      <c r="A78" s="4">
        <f>IF(OR(Daily!$A78="",Daily!$B78="*"),NA(),Daily!A78)</f>
        <v>43929</v>
      </c>
      <c r="B78" s="1">
        <f>IF(_xlfn.IFNA($A78,"")="","",Daily!C78+IF(ROW()&gt;ROW($A$3),B77,0))</f>
        <v>99</v>
      </c>
      <c r="C78" s="1">
        <f>IF(_xlfn.IFNA($A78,"")="","",Daily!D78+IF(ROW()&gt;ROW($A$3),C77,0))</f>
        <v>47</v>
      </c>
      <c r="D78" s="1">
        <f>IF(_xlfn.IFNA($A78,"")="","",Daily!E78+IF(ROW()&gt;ROW($A$3),D77,0))</f>
        <v>2</v>
      </c>
      <c r="E78" s="1">
        <f t="shared" si="141"/>
        <v>50</v>
      </c>
      <c r="F78" s="1">
        <f>IF(_xlfn.IFNA($A78,"")="","",Daily!F78+IF(ROW()&gt;ROW($A$3),F77,0))</f>
        <v>2734</v>
      </c>
      <c r="G78" s="1">
        <f>IF(_xlfn.IFNA($A78,"")="","",Daily!G78+IF(ROW()&gt;ROW($A$3),G77,0))</f>
        <v>4</v>
      </c>
      <c r="H78" s="1">
        <f>IF(_xlfn.IFNA($A78,"")="","",Daily!H78+IF(ROW()&gt;ROW($A$3),H77,0))</f>
        <v>21</v>
      </c>
      <c r="I78" s="1">
        <f t="shared" si="142"/>
        <v>2709</v>
      </c>
      <c r="J78" s="1">
        <f>IF(_xlfn.IFNA($A78,"")="","",Daily!I78+IF(ROW()&gt;ROW($A$3),J77,0))</f>
        <v>28</v>
      </c>
      <c r="K78" s="1">
        <f>IF(_xlfn.IFNA($A78,"")="","",Daily!J78+IF(ROW()&gt;ROW($A$3),K77,0))</f>
        <v>2</v>
      </c>
      <c r="L78" s="1">
        <f>IF(_xlfn.IFNA($A78,"")="","",Daily!K78+IF(ROW()&gt;ROW($A$3),L77,0))</f>
        <v>0</v>
      </c>
      <c r="M78" s="1">
        <f t="shared" si="143"/>
        <v>26</v>
      </c>
      <c r="N78" s="1">
        <f>IF(_xlfn.IFNA($A78,"")="","",Daily!L78+IF(ROW()&gt;ROW($A$3),N77,0))</f>
        <v>943</v>
      </c>
      <c r="O78" s="1">
        <f>IF(_xlfn.IFNA($A78,"")="","",Daily!M78+IF(ROW()&gt;ROW($A$3),O77,0))</f>
        <v>8</v>
      </c>
      <c r="P78" s="1">
        <f>IF(_xlfn.IFNA($A78,"")="","",Daily!N78+IF(ROW()&gt;ROW($A$3),P77,0))</f>
        <v>5</v>
      </c>
      <c r="Q78" s="1">
        <f t="shared" si="144"/>
        <v>930</v>
      </c>
      <c r="R78" s="1">
        <f>IF(_xlfn.IFNA($A78,"")="","",Daily!O78+IF(ROW()&gt;ROW($A$3),R77,0))</f>
        <v>420</v>
      </c>
      <c r="S78" s="1">
        <f>IF(_xlfn.IFNA($A78,"")="","",Daily!P78+IF(ROW()&gt;ROW($A$3),S77,0))</f>
        <v>120</v>
      </c>
      <c r="T78" s="1">
        <f>IF(_xlfn.IFNA($A78,"")="","",Daily!Q78+IF(ROW()&gt;ROW($A$3),T77,0))</f>
        <v>2</v>
      </c>
      <c r="U78" s="1">
        <f t="shared" si="145"/>
        <v>298</v>
      </c>
      <c r="V78" s="1">
        <f>IF(_xlfn.IFNA($A78,"")="","",Daily!R78+IF(ROW()&gt;ROW($A$3),V77,0))</f>
        <v>107</v>
      </c>
      <c r="W78" s="1">
        <f>IF(_xlfn.IFNA($A78,"")="","",Daily!S78+IF(ROW()&gt;ROW($A$3),W77,0))</f>
        <v>26</v>
      </c>
      <c r="X78" s="1">
        <f>IF(_xlfn.IFNA($A78,"")="","",Daily!T78+IF(ROW()&gt;ROW($A$3),X77,0))</f>
        <v>3</v>
      </c>
      <c r="Y78" s="1">
        <f t="shared" si="146"/>
        <v>78</v>
      </c>
      <c r="Z78" s="1">
        <f>IF(_xlfn.IFNA($A78,"")="","",Daily!U78+IF(ROW()&gt;ROW($A$3),Z77,0))</f>
        <v>1212</v>
      </c>
      <c r="AA78" s="1">
        <f>IF(_xlfn.IFNA($A78,"")="","",Daily!V78+IF(ROW()&gt;ROW($A$3),AA77,0))</f>
        <v>736</v>
      </c>
      <c r="AB78" s="1">
        <f>IF(_xlfn.IFNA($A78,"")="","",Daily!W78+IF(ROW()&gt;ROW($A$3),AB77,0))</f>
        <v>12</v>
      </c>
      <c r="AC78" s="1">
        <f t="shared" si="147"/>
        <v>464</v>
      </c>
      <c r="AD78" s="1">
        <f>IF(_xlfn.IFNA($A78,"")="","",Daily!X78+IF(ROW()&gt;ROW($A$3),AD77,0))</f>
        <v>481</v>
      </c>
      <c r="AE78" s="1">
        <f>IF(_xlfn.IFNA($A78,"")="","",Daily!Y78+IF(ROW()&gt;ROW($A$3),AE77,0))</f>
        <v>170</v>
      </c>
      <c r="AF78" s="1">
        <f>IF(_xlfn.IFNA($A78,"")="","",Daily!Z78+IF(ROW()&gt;ROW($A$3),AF77,0))</f>
        <v>6</v>
      </c>
      <c r="AG78" s="1">
        <f t="shared" si="148"/>
        <v>305</v>
      </c>
      <c r="AH78" s="1">
        <f>IF(_xlfn.IFNA($A78,"")="","",Daily!C78+Daily!F78+Daily!I78+Daily!O78+Daily!L78+Daily!R78+Daily!X78+Daily!U78)</f>
        <v>105</v>
      </c>
      <c r="AI78" s="1">
        <f>IF(_xlfn.IFNA($A78,"")="","",Daily!D78+Daily!G78+Daily!J78+Daily!P78+Daily!M78+Daily!S78+Daily!Y78+Daily!V78+Daily!AA78)</f>
        <v>86</v>
      </c>
      <c r="AJ78" s="1">
        <f>IF(_xlfn.IFNA($A78,"")="","",Daily!E78+Daily!H78+Daily!K78+Daily!Q78+Daily!N78+Daily!T78+Daily!Z78+Daily!W78)</f>
        <v>2</v>
      </c>
      <c r="AK78" s="1">
        <f t="shared" si="149"/>
        <v>6024</v>
      </c>
      <c r="AL78" s="1">
        <f t="shared" si="150"/>
        <v>1113</v>
      </c>
      <c r="AM78" s="1">
        <f t="shared" si="151"/>
        <v>51</v>
      </c>
      <c r="AN78" s="7">
        <f t="shared" si="152"/>
        <v>0.88235294117647056</v>
      </c>
      <c r="AO78" s="1">
        <f t="shared" si="153"/>
        <v>4860</v>
      </c>
      <c r="AP78" s="1">
        <f t="shared" si="154"/>
        <v>3290</v>
      </c>
      <c r="AQ78" s="1">
        <f t="shared" si="155"/>
        <v>1109</v>
      </c>
      <c r="AR78" s="1">
        <f t="shared" si="156"/>
        <v>30</v>
      </c>
      <c r="AS78" s="1">
        <f t="shared" si="157"/>
        <v>2151</v>
      </c>
      <c r="AT78" s="10">
        <f t="shared" si="158"/>
        <v>4.3814432989690719E-2</v>
      </c>
      <c r="AU78" s="10">
        <f t="shared" si="159"/>
        <v>0.95618556701030932</v>
      </c>
      <c r="AV78" s="10">
        <f t="shared" si="160"/>
        <v>1.6434262948207171E-2</v>
      </c>
      <c r="AW78" s="10">
        <f t="shared" si="161"/>
        <v>0.45385126162018591</v>
      </c>
      <c r="AX78" s="10">
        <f t="shared" si="162"/>
        <v>4.6480743691899072E-3</v>
      </c>
      <c r="AY78" s="10">
        <f t="shared" si="163"/>
        <v>0.15654050464807437</v>
      </c>
      <c r="AZ78" s="10">
        <f t="shared" si="164"/>
        <v>6.9721115537848599E-2</v>
      </c>
      <c r="BA78" s="10">
        <f t="shared" si="165"/>
        <v>1.7762284196547146E-2</v>
      </c>
      <c r="BB78" s="10">
        <f t="shared" si="166"/>
        <v>0.20119521912350596</v>
      </c>
      <c r="BC78" s="10">
        <f t="shared" si="167"/>
        <v>7.9847277556440902E-2</v>
      </c>
      <c r="BD78" s="8">
        <f t="shared" ca="1" si="168"/>
        <v>165.71428571428572</v>
      </c>
      <c r="BE78" s="9">
        <f t="shared" ca="1" si="169"/>
        <v>1160</v>
      </c>
      <c r="BF78" s="10">
        <f t="shared" si="170"/>
        <v>1.7739483020780537E-2</v>
      </c>
      <c r="BG78" s="10">
        <f t="shared" si="171"/>
        <v>-0.11764705882352941</v>
      </c>
      <c r="BH78" s="1" t="e">
        <f t="shared" si="172"/>
        <v>#N/A</v>
      </c>
      <c r="BI78" s="1">
        <f t="shared" si="173"/>
        <v>13</v>
      </c>
      <c r="BJ78" s="8">
        <f>IF(_xlfn.IFNA($A78,"")="","",AK78/(Configuration!$B$1/1000000))</f>
        <v>237.49916220830065</v>
      </c>
      <c r="BK78" s="1">
        <f>IF(OR(_xlfn.IFNA($A78,"")="", ROW()&lt;=ROW($A$3),MAX(International!$C$3:$C$2000)&lt;$AK78),"",$A78-_xlfn.XLOOKUP($AK78,International!$C$3:$C$2000,International!$A$3:$A$2000,NA(),1,1))</f>
        <v>13</v>
      </c>
      <c r="BL78" s="1">
        <f>IF(OR(_xlfn.IFNA($A78,"")="", ROW()&lt;=ROW($A$3),MAX(International!$D$3:$D$2000)&lt;$BJ78),"",$A78-_xlfn.XLOOKUP($BJ78,International!$D$3:$D$2000,International!$A$3:$A$2000,NA(),1,1))</f>
        <v>18</v>
      </c>
      <c r="BM78" s="1">
        <f>IF(OR(_xlfn.IFNA($A78,"")="", ROW()&lt;=ROW($A$3),MAX(International!$G$3:$G$2000)&lt;$AK78),"",$A78-_xlfn.XLOOKUP($AK78,International!$G$3:$G$2000,International!$A$3:$A$2000,NA(),1,1))</f>
        <v>-4</v>
      </c>
      <c r="BN78" s="1">
        <f>IF(OR(_xlfn.IFNA($A78,"")="", ROW()&lt;=ROW($A$3),MAX(International!$H$3:$H$2000)&lt;$BJ78),"",$A78-_xlfn.XLOOKUP($BJ78,International!$H$3:$H$2000,International!$A$3:$A$2000,NA(),1,1))</f>
        <v>17</v>
      </c>
      <c r="BO78" s="1">
        <f>IF(OR(_xlfn.IFNA($A78,"")="", ROW()&lt;=ROW($A$3),MAX(International!$K$3:$K$2000)&lt;$AK78),"",$A78-_xlfn.XLOOKUP($AK78,International!$K$3:$K$2000,International!$A$3:$A$2000,NA(),1,1))</f>
        <v>23</v>
      </c>
      <c r="BP78" s="1">
        <f>IF(OR(_xlfn.IFNA($A78,"")="", ROW()&lt;=ROW($A$3),MAX(International!$L$3:$L$2000)&lt;$BJ78),"",$A78-_xlfn.XLOOKUP($BJ78,International!$L$3:$L$2000,International!$A$3:$A$2000,NA(),1,1))</f>
        <v>17</v>
      </c>
      <c r="BQ78" s="1">
        <f>IF(OR(_xlfn.IFNA($A78,"")="", ROW()&lt;=ROW($A$3),MAX(International!$O$3:$O$2000)&lt;$AK78),"",$A78-_xlfn.XLOOKUP($AK78,International!$O$3:$O$2000,International!$A$3:$A$2000,NA(),1,1))</f>
        <v>31</v>
      </c>
      <c r="BR78" s="1">
        <f>IF(OR(_xlfn.IFNA($A78,"")="", ROW()&lt;=ROW($A$3),MAX(International!$P$3:$P$2000)&lt;$BJ78),"",$A78-_xlfn.XLOOKUP($BJ78,International!$P$3:$P$2000,International!$A$3:$A$2000,NA(),1,1))</f>
        <v>27</v>
      </c>
      <c r="BS78" s="1">
        <f>IF(OR(_xlfn.IFNA($A78,"")="", ROW()&lt;=ROW($A$3),MAX(International!$S$3:$S$2000)&lt;$AK78),"",$A78-_xlfn.XLOOKUP($AK78,International!$S$3:$S$2000,International!$A$3:$A$2000,NA(),1,1))</f>
        <v>34</v>
      </c>
      <c r="BT78" s="1" t="str">
        <f>IF(OR(_xlfn.IFNA($A78,"")="", ROW()&lt;=ROW($A$3),MAX(International!$T$3:$T$2000)&lt;$BJ78),"",$A78-_xlfn.XLOOKUP($BJ78,International!$T$3:$T$2000,International!$A$3:$A$2000,NA(),1,1))</f>
        <v/>
      </c>
      <c r="BU78" s="1">
        <f>IF(OR(_xlfn.IFNA($A78,"")="", ROW()&lt;=ROW($A$3),MAX(International!$W$3:$W$2000)&lt;$AK78),"",$A78-_xlfn.XLOOKUP($AK78,International!$W$3:$W$2000,International!$A$3:$A$2000,NA(),1,1))</f>
        <v>-11</v>
      </c>
      <c r="BV78" s="1">
        <f>IF(OR(_xlfn.IFNA($A78,"")="", ROW()&lt;=ROW($A$3),MAX(International!$X$3:$X$2000)&lt;$BJ78),"",$A78-_xlfn.XLOOKUP($BJ78,International!$X$3:$X$2000,International!$A$3:$A$2000,NA(),1,1))</f>
        <v>2</v>
      </c>
      <c r="BW78" s="1">
        <f>IF(OR(_xlfn.IFNA($A78,"")="", ROW()&lt;=ROW($A$3),MAX(International!$AA$3:$AA$2000)&lt;$AK78),"",$A78-_xlfn.XLOOKUP($AK78,International!$AA$3:$AA$2000,International!$A$3:$A$2000,NA(),1,1))</f>
        <v>16</v>
      </c>
      <c r="BX78" s="1">
        <f>IF(OR(_xlfn.IFNA($A78,"")="", ROW()&lt;=ROW($A$3),MAX(International!$AB$3:$AB$2000)&lt;$BJ78),"",$A78-_xlfn.XLOOKUP($BJ78,International!$AB$3:$AB$2000,International!$A$3:$A$2000,NA(),1,1))</f>
        <v>11</v>
      </c>
      <c r="BY78" s="1">
        <f>IF(OR(_xlfn.IFNA($A78,"")="", ROW()&lt;=ROW($A$3),MAX(International!$AE$3:$AE$2000)&lt;$AK78),"",$A78-_xlfn.XLOOKUP($AK78,International!$AE$3:$AE$2000,International!$A$3:$A$2000,NA(),1,1))</f>
        <v>22</v>
      </c>
      <c r="BZ78" s="1">
        <f>IF(OR(_xlfn.IFNA($A78,"")="", ROW()&lt;=ROW($A$3),MAX(International!$AF$3:$AF$2000)&lt;$BJ78),"",$A78-_xlfn.XLOOKUP($BJ78,International!$AF$3:$AF$2000,International!$A$3:$A$2000,NA(),1,1))</f>
        <v>13</v>
      </c>
      <c r="CA78" s="1">
        <f t="shared" si="174"/>
        <v>29</v>
      </c>
      <c r="CB78" s="1" t="e">
        <f t="shared" si="121"/>
        <v>#N/A</v>
      </c>
      <c r="CC78" s="1" t="e">
        <f t="shared" si="122"/>
        <v>#N/A</v>
      </c>
      <c r="CD78" s="1">
        <f t="shared" si="123"/>
        <v>81274</v>
      </c>
      <c r="CE78" s="1">
        <f t="shared" si="124"/>
        <v>15220</v>
      </c>
      <c r="CF78" s="1">
        <f t="shared" si="125"/>
        <v>5570</v>
      </c>
      <c r="CG78" s="1">
        <f t="shared" si="126"/>
        <v>2850</v>
      </c>
      <c r="CH78" s="1">
        <f t="shared" si="127"/>
        <v>1766</v>
      </c>
      <c r="CI78" s="1">
        <f t="shared" si="128"/>
        <v>478</v>
      </c>
      <c r="CJ78" s="1">
        <f t="shared" si="129"/>
        <v>2698</v>
      </c>
      <c r="CK78" s="1">
        <f t="shared" si="175"/>
        <v>6024</v>
      </c>
      <c r="CL78" s="1">
        <f t="shared" si="130"/>
        <v>4.9047382582503367</v>
      </c>
      <c r="CM78" s="1">
        <f>IF(OR(ISNA($A78),$AK78&lt;100),NA(),IF($CA78=0,0,FLOOR((CK78-_xlfn.XLOOKUP(_xlfn.AGGREGATE(5,6,$CA$3:$CA2029),$CA$3:$CA$2000,CK$3:CK$2000,1,1))/_xlfn.XLOOKUP($CA78,$CA$3:$CA$2000,$CA$3:$CA$2000,1,1), 1)))</f>
        <v>203</v>
      </c>
      <c r="CN78" s="1">
        <f t="shared" si="176"/>
        <v>39.419254683724013</v>
      </c>
      <c r="CO78" s="1" cm="1">
        <f t="array" ref="CO78">IFERROR(IF(OR(ISNA($A78),$AK78&lt;100,INDEX(International!C$3:C$2000,_xlfn.XMATCH(100,International!C$3:C$2000,1,1)+$CA78)=""),NA(),INDEX(International!C$3:C$2000,_xlfn.XMATCH(100,International!C$3:C$2000,1,1)+$CA78)), NA())</f>
        <v>18431</v>
      </c>
      <c r="CP78" s="1">
        <f t="shared" si="131"/>
        <v>3.8533133748051598</v>
      </c>
      <c r="CQ78" s="1">
        <f>IF(OR(ISNA($A78),$AK78&lt;100),NA(),IF($CA78=0,0,FLOOR((CO78-_xlfn.XLOOKUP(_xlfn.AGGREGATE(5,6,$CA$3:$CA2029),$CA$3:$CA$2000,CO$3:CO$2000,1,1))/_xlfn.XLOOKUP($CA78,$CA$3:$CA$2000,$CA$3:$CA$2000,1,1), 1)))</f>
        <v>631</v>
      </c>
      <c r="CR78" s="1">
        <f t="shared" si="177"/>
        <v>3.7866785470299003</v>
      </c>
      <c r="CS78" s="1" cm="1">
        <f t="array" ref="CS78">IFERROR(IF(OR(ISNA($A78),$AK78&lt;100,INDEX(International!G$3:G$2000,_xlfn.XMATCH(100,International!G$3:G$2000,1,1)+$CA78)=""),NA(),INDEX(International!G$3:G$2000,_xlfn.XMATCH(100,International!G$3:G$2000,1,1)+$CA78)), NA())</f>
        <v>5402</v>
      </c>
      <c r="CT78" s="1">
        <f t="shared" si="132"/>
        <v>5.0387271926544717</v>
      </c>
      <c r="CU78" s="1">
        <f>IF(OR(ISNA($A78),$AK78&lt;100),NA(),IF($CA78=0,0,FLOOR((CS78-_xlfn.XLOOKUP(_xlfn.AGGREGATE(5,6,$CA$3:$CA2029),$CA$3:$CA$2000,CS$3:CS$2000,1,1))/_xlfn.XLOOKUP($CA78,$CA$3:$CA$2000,$CA$3:$CA$2000,1,1), 1)))</f>
        <v>177</v>
      </c>
      <c r="CV78" s="1">
        <f t="shared" si="178"/>
        <v>4.8384706851317878</v>
      </c>
      <c r="CW78" s="1" cm="1">
        <f t="array" ref="CW78">IFERROR(IF(OR(ISNA($A78),$AK78&lt;100,INDEX(International!K$3:K$2000,_xlfn.XMATCH(100,International!K$3:K$2000,1,1)+$CA78)=""),NA(),INDEX(International!K$3:K$2000,_xlfn.XMATCH(100,International!K$3:K$2000,1,1)+$CA78)), NA())</f>
        <v>40174</v>
      </c>
      <c r="CX78" s="1">
        <f t="shared" si="133"/>
        <v>3.3525553043682526</v>
      </c>
      <c r="CY78" s="1">
        <f>IF(OR(ISNA($A78),$AK78&lt;100),NA(),IF($CA78=0,0,FLOOR((CW78-_xlfn.XLOOKUP(_xlfn.AGGREGATE(5,6,$CA$3:$CA2029),$CA$3:$CA$2000,CW$3:CW$2000,1,1))/_xlfn.XLOOKUP($CA78,$CA$3:$CA$2000,$CA$3:$CA$2000,1,1), 1)))</f>
        <v>1381</v>
      </c>
      <c r="CZ78" s="1">
        <f t="shared" si="179"/>
        <v>3.5042128021942935</v>
      </c>
      <c r="DA78" s="1" cm="1">
        <f t="array" ref="DA78">IFERROR(IF(OR(ISNA($A78),$AK78&lt;100,INDEX(International!O$3:O$2000,_xlfn.XMATCH(100,International!O$3:O$2000,1,1)+$CA78)=""),NA(),INDEX(International!O$3:O$2000,_xlfn.XMATCH(100,International!O$3:O$2000,1,1)+$CA78)), NA())</f>
        <v>63927</v>
      </c>
      <c r="DB78" s="1">
        <f t="shared" si="134"/>
        <v>3.1114939764367078</v>
      </c>
      <c r="DC78" s="1">
        <f>IF(OR(ISNA($A78),$AK78&lt;100),NA(),IF($CA78=0,0,FLOOR((DA78-_xlfn.XLOOKUP(_xlfn.AGGREGATE(5,6,$CA$3:$CA2029),$CA$3:$CA$2000,DA$3:DA$2000,1,1))/_xlfn.XLOOKUP($CA78,$CA$3:$CA$2000,$CA$3:$CA$2000,1,1), 1)))</f>
        <v>2199</v>
      </c>
      <c r="DD78" s="1">
        <f t="shared" si="180"/>
        <v>8.901553751453795</v>
      </c>
      <c r="DE78" s="1" cm="1">
        <f t="array" ref="DE78">IFERROR(IF(OR(ISNA($A78),$AK78&lt;100,INDEX(International!S$3:S$2000,_xlfn.XMATCH(100,International!S$3:S$2000,1,1)+$CA78)=""),NA(),INDEX(International!S$3:S$2000,_xlfn.XMATCH(100,International!S$3:S$2000,1,1)+$CA78)), NA())</f>
        <v>8652</v>
      </c>
      <c r="DF78" s="1">
        <f t="shared" si="135"/>
        <v>4.5066312871385446</v>
      </c>
      <c r="DG78" s="1">
        <f>IF(OR(ISNA($A78),$AK78&lt;100),NA(),IF($CA78=0,0,FLOOR((DE78-_xlfn.XLOOKUP(_xlfn.AGGREGATE(5,6,$CA$3:$CA2029),$CA$3:$CA$2000,DE$3:DE$2000,1,1))/_xlfn.XLOOKUP($CA78,$CA$3:$CA$2000,$CA$3:$CA$2000,1,1), 1)))</f>
        <v>294</v>
      </c>
      <c r="DH78" s="1">
        <f t="shared" si="181"/>
        <v>24.744316348142078</v>
      </c>
      <c r="DI78" s="1" cm="1">
        <f t="array" ref="DI78">IFERROR(IF(OR(ISNA($A78),$AK78&lt;100,INDEX(International!W$3:W$2000,_xlfn.XMATCH(100,International!W$3:W$2000,1,1)+$CA78)=""),NA(),INDEX(International!W$3:W$2000,_xlfn.XMATCH(100,International!W$3:W$2000,1,1)+$CA78)), NA())</f>
        <v>844</v>
      </c>
      <c r="DJ78" s="1">
        <f t="shared" si="136"/>
        <v>9.4240201407755304</v>
      </c>
      <c r="DK78" s="1">
        <f>IF(OR(ISNA($A78),$AK78&lt;100),NA(),IF($CA78=0,0,FLOOR((DI78-_xlfn.XLOOKUP(_xlfn.AGGREGATE(5,6,$CA$3:$CA2029),$CA$3:$CA$2000,DI$3:DI$2000,1,1))/_xlfn.XLOOKUP($CA78,$CA$3:$CA$2000,$CA$3:$CA$2000,1,1), 1)))</f>
        <v>25</v>
      </c>
      <c r="DL78" s="1">
        <f t="shared" si="182"/>
        <v>4.8685645691668595</v>
      </c>
      <c r="DM78" s="1" cm="1">
        <f t="array" ref="DM78">IFERROR(IF(OR(ISNA($A78),$AK78&lt;100,INDEX(International!AA$3:AA$2000,_xlfn.XMATCH(100,International!AA$3:AA$2000,1,1)+$CA78)=""),NA(),INDEX(International!AA$3:AA$2000,_xlfn.XMATCH(100,International!AA$3:AA$2000,1,1)+$CA78)), NA())</f>
        <v>38168</v>
      </c>
      <c r="DN78" s="1">
        <f t="shared" si="137"/>
        <v>3.381443192901695</v>
      </c>
      <c r="DO78" s="1">
        <f>IF(OR(ISNA($A78),$AK78&lt;100),NA(),IF($CA78=0,0,FLOOR((DM78-_xlfn.XLOOKUP(_xlfn.AGGREGATE(5,6,$CA$3:$CA2029),$CA$3:$CA$2000,DM$3:DM$2000,1,1))/_xlfn.XLOOKUP($CA78,$CA$3:$CA$2000,$CA$3:$CA$2000,1,1), 1)))</f>
        <v>1312</v>
      </c>
      <c r="DP78" s="1">
        <f t="shared" si="183"/>
        <v>2.6815350602333385</v>
      </c>
      <c r="DQ78" s="1" cm="1">
        <f t="array" ref="DQ78">IFERROR(IF(OR(ISNA($A78),$AK78&lt;100,INDEX(International!AE$3:AE$2000,_xlfn.XMATCH(100,International!AE$3:AE$2000,1,1)+$CA78)=""),NA(),INDEX(International!AE$3:AE$2000,_xlfn.XMATCH(100,International!AE$3:AE$2000,1,1)+$CA78)), NA())</f>
        <v>213602</v>
      </c>
      <c r="DR78" s="1">
        <f t="shared" si="138"/>
        <v>2.6218933023510735</v>
      </c>
      <c r="DS78" s="1">
        <f>IF(OR(ISNA($A78),$AK78&lt;100),NA(),IF($CA78=0,0,FLOOR((DQ78-_xlfn.XLOOKUP(_xlfn.AGGREGATE(5,6,$CA$3:$CA2029),$CA$3:$CA$2000,DQ$3:DQ$2000,1,1))/_xlfn.XLOOKUP($CA78,$CA$3:$CA$2000,$CA$3:$CA$2000,1,1), 1)))</f>
        <v>7361</v>
      </c>
      <c r="DT78" s="1">
        <f t="shared" si="184"/>
        <v>2.5149461763917098</v>
      </c>
      <c r="DU78" s="1">
        <f t="shared" si="139"/>
        <v>75</v>
      </c>
      <c r="DV78" s="1" t="e" cm="1">
        <f t="array" ref="DV78">IFERROR(IF(ISNA($A78),NA(),INDEX(B$3:B$2000,_xlfn.XMATCH(Configuration!$B$12,B$3:B$2000,1,1)+ROW()-ROW($A$3))-0), NA())</f>
        <v>#N/A</v>
      </c>
      <c r="DW78" s="1" cm="1">
        <f t="array" ref="DW78">IFERROR(IF(ISNA($A78),NA(),INDEX(F$3:F$2000,_xlfn.XMATCH(Configuration!$B$12,F$3:F$2000,1,1)+ROW()-ROW($A$3))-0), NA())</f>
        <v>3090</v>
      </c>
      <c r="DX78" s="1" cm="1">
        <f t="array" ref="DX78">IFERROR(IF(ISNA($A78),NA(),INDEX(J$3:J$2000,_xlfn.XMATCH(Configuration!$B$12,J$3:J$2000,1,1)+ROW()-ROW($A$3))-0), NA())</f>
        <v>0</v>
      </c>
      <c r="DY78" s="1" t="e" cm="1">
        <f t="array" ref="DY78">IFERROR(IF(ISNA($A78),NA(),INDEX(N$3:N$2000,_xlfn.XMATCH(Configuration!$B$12,N$3:N$2000,1,1)+ROW()-ROW($A$3))-0), NA())</f>
        <v>#N/A</v>
      </c>
      <c r="DZ78" s="1" t="e" cm="1">
        <f t="array" ref="DZ78">IFERROR(IF(ISNA($A78),NA(),INDEX(R$3:R$2000,_xlfn.XMATCH(Configuration!$B$12,R$3:R$2000,1,1)+ROW()-ROW($A$3))-0), NA())</f>
        <v>#N/A</v>
      </c>
      <c r="EA78" s="1" t="e" cm="1">
        <f t="array" ref="EA78">IFERROR(IF(ISNA($A78),NA(),INDEX(V$3:V$2000,_xlfn.XMATCH(Configuration!$B$12,V$3:V$2000,1,1)+ROW()-ROW($A$3))-0), NA())</f>
        <v>#N/A</v>
      </c>
      <c r="EB78" s="1" t="e" cm="1">
        <f t="array" ref="EB78">IFERROR(IF(ISNA($A78),NA(),INDEX(Z$3:Z$2000,_xlfn.XMATCH(Configuration!$B$12,Z$3:Z$2000,1,1)+ROW()-ROW($A$3))-0), NA())</f>
        <v>#N/A</v>
      </c>
      <c r="EC78" s="1" t="e" cm="1">
        <f t="array" ref="EC78">IFERROR(IF(ISNA($A78),NA(),INDEX(AD$3:AD$2000,_xlfn.XMATCH(Configuration!$B$12,AD$3:AD$2000,1,1)+ROW()-ROW($A$3))-0), NA())</f>
        <v>#N/A</v>
      </c>
      <c r="ED78" s="1">
        <f t="shared" si="140"/>
        <v>75</v>
      </c>
      <c r="EE78" s="1" t="e">
        <f t="shared" ca="1" si="185"/>
        <v>#N/A</v>
      </c>
      <c r="EF78" s="1" t="e">
        <f t="shared" ca="1" si="186"/>
        <v>#N/A</v>
      </c>
      <c r="EG78" s="1" t="e">
        <f t="shared" ca="1" si="187"/>
        <v>#N/A</v>
      </c>
      <c r="EH78" s="1" t="e">
        <f t="shared" ca="1" si="188"/>
        <v>#N/A</v>
      </c>
      <c r="EI78" s="1" t="e">
        <f t="shared" ca="1" si="189"/>
        <v>#N/A</v>
      </c>
      <c r="EJ78" s="1">
        <f t="shared" ca="1" si="190"/>
        <v>579260</v>
      </c>
      <c r="EK78" s="1">
        <f t="shared" ca="1" si="191"/>
        <v>168004</v>
      </c>
      <c r="EL78" s="1" cm="1">
        <f t="array" aca="1" ref="EL78" ca="1">IFERROR(IF(ISNA($ED78),NA(),IF(FLOOR((2^(($ED78+LOOKUP(2, 1/(ISNA(EP$3:EP$2000)+ISBLANK(EP$3:EP$300)-1),EP$3:EP$2000)*LOG(100)/LOG(2))/LOOKUP(2, 1/(ISNA(EP$3:EP$2000)+ISBLANK(EP$3:EP$300)-1),EP$3:EP$2000))),2)&gt;_xlfn.AGGREGATE(4,6,$EN$3:$GC$2000)+2000,NA(),FLOOR((2^(($ED78+LOOKUP(2, 1/(ISNA(EP$3:EP$2000)+ISBLANK(EP$3:EP$300)-1),EP$3:EP$2000)*LOG(100)/LOG(2))/LOOKUP(2, 1/(ISNA(EP$3:EP$2000)+ISBLANK(EP$3:EP$300)-1),EP$3:EP$2000))),2))),NA())</f>
        <v>5764</v>
      </c>
      <c r="EM78" s="1" cm="1">
        <f t="array" ref="EM78">IF(ISNA($ED78),NA(),FLOOR(EN$3+(LOOKUP(2, 1/(ISNA(EN$3:EN$2000)+ISBLANK(EN$3:EN$300)-1),EN$3:EN$2000)-EN$3)/LOOKUP(2, 1/(ISNA(EN$3:EN$2000)+ISBLANK(EN$3:EN$300)-1),ED$3:ED$2000)*ED78, 1))</f>
        <v>6799</v>
      </c>
      <c r="EN78" s="1" cm="1">
        <f t="array" ref="EN78">IFERROR(IF(ISNA($A78),NA(),INDEX(AK$3:AK$2000,_xlfn.XMATCH(100,AK$3:AK$2000,1,1)+ROW()-ROW($A$3))-0), NA())</f>
        <v>7113</v>
      </c>
      <c r="EO78" s="1" cm="1">
        <f t="array" aca="1" ref="EO78" ca="1">IFERROR(IF(ISNA($A78),NA(),INDEX(BD$3:BD$2000,_xlfn.XMATCH(100,AK$3:AK$2000,1,1)+ROW()-ROW($A$3))-0), NA())</f>
        <v>9</v>
      </c>
      <c r="EP78" s="1">
        <f t="shared" si="192"/>
        <v>12.190391963322202</v>
      </c>
      <c r="EQ78" s="1">
        <f t="shared" si="193"/>
        <v>93</v>
      </c>
      <c r="ER78" s="1">
        <f t="shared" si="194"/>
        <v>1643.1053671505065</v>
      </c>
      <c r="ES78" s="1" cm="1">
        <f t="array" ref="ES78">IFERROR(IF(OR(ISNA($A78),INDEX(International!C$3:C$2000,_xlfn.XMATCH(100,International!C$3:C$2000,1,1)+ROW()-ROW($A$3))=""),NA(),INDEX(International!C$3:C$2000,_xlfn.XMATCH(100,International!C$3:C$2000,1,1)+ROW()-ROW($A$3))), NA())</f>
        <v>55983</v>
      </c>
      <c r="ET78" s="1" cm="1">
        <f t="array" aca="1" ref="ET78" ca="1">IFERROR(IF(ISNA($A78),NA(),INDEX(International!E$3:E$2000,_xlfn.XMATCH(100,International!C$3:C$2000,1,1)+ROW()-ROW($A$3))-0), NA())</f>
        <v>286</v>
      </c>
      <c r="EU78" s="1">
        <f t="shared" si="195"/>
        <v>8.215716236455723</v>
      </c>
      <c r="EV78" s="1">
        <f t="shared" si="196"/>
        <v>744</v>
      </c>
      <c r="EW78" s="1">
        <f t="shared" si="197"/>
        <v>201.75978322378603</v>
      </c>
      <c r="EX78" s="1" cm="1">
        <f t="array" ref="EX78">IFERROR(IF(OR(ISNA($A78),INDEX(International!G$3:G$2000,_xlfn.XMATCH(100,International!G$3:G$2000,1,1)+ROW()-ROW($A$3))=""),NA(),INDEX(International!G$3:G$2000,_xlfn.XMATCH(100,International!G$3:G$2000,1,1)+ROW()-ROW($A$3))-0), NA())</f>
        <v>11360</v>
      </c>
      <c r="EY78" s="1" cm="1">
        <f t="array" aca="1" ref="EY78" ca="1">IFERROR(IF(ISNA($A78),NA(),INDEX(International!I$3:I$2000,_xlfn.XMATCH(100,International!G$3:G$2000,1,1)+ROW()-ROW($A$3))-0), NA())</f>
        <v>61.857142857142854</v>
      </c>
      <c r="EZ78" s="1">
        <f t="shared" si="198"/>
        <v>10.984473919064301</v>
      </c>
      <c r="FA78" s="1">
        <f t="shared" si="199"/>
        <v>147</v>
      </c>
      <c r="FB78" s="1">
        <f t="shared" si="200"/>
        <v>110.55661315249992</v>
      </c>
      <c r="FC78" s="1" cm="1">
        <f t="array" ref="FC78">IFERROR(IF(OR(ISNA($A78),INDEX(International!K$3:K$2000,_xlfn.XMATCH(100,International!K$3:K$2000,1,1)+ROW()-ROW($A$3))=""),NA(),INDEX(International!K$3:K$2000,_xlfn.XMATCH(100,International!K$3:K$2000,1,1)+ROW()-ROW($A$3))), NA())</f>
        <v>176712</v>
      </c>
      <c r="FD78" s="1" cm="1">
        <f t="array" aca="1" ref="FD78" ca="1">IFERROR(IF(ISNA($A78),NA(),INDEX(International!M$3:M$2000,_xlfn.XMATCH(100,International!K$3:K$2000,1,1)+ROW()-ROW($A$3))-0), NA())</f>
        <v>524.57142857142856</v>
      </c>
      <c r="FE78" s="1">
        <f t="shared" si="201"/>
        <v>6.9526947843127616</v>
      </c>
      <c r="FF78" s="1">
        <f t="shared" si="202"/>
        <v>2354</v>
      </c>
      <c r="FG78" s="1">
        <f t="shared" si="203"/>
        <v>167.21464329214933</v>
      </c>
      <c r="FH78" s="1" cm="1">
        <f t="array" ref="FH78">IFERROR(IF(OR(ISNA($A78),INDEX(International!O$3:O$2000,_xlfn.XMATCH(100,International!O$3:O$2000,1,1)+ROW()-ROW($A$3))=""),NA(),INDEX(International!O$3:O$2000,_xlfn.XMATCH(100,International!O$3:O$2000,1,1)+ROW()-ROW($A$3))-0), NA())</f>
        <v>217185</v>
      </c>
      <c r="FI78" s="1" cm="1">
        <f t="array" aca="1" ref="FI78" ca="1">IFERROR(IF(ISNA($A78),NA(),INDEX(International!Q$3:Q$2000,_xlfn.XMATCH(100,International!O$3:O$2000,1,1)+ROW()-ROW($A$3))-0), NA())</f>
        <v>1393.8571428571429</v>
      </c>
      <c r="FJ78" s="1">
        <f t="shared" si="204"/>
        <v>6.7660776378153944</v>
      </c>
      <c r="FK78" s="1">
        <f t="shared" si="205"/>
        <v>2893</v>
      </c>
      <c r="FL78" s="1">
        <f t="shared" si="206"/>
        <v>113.09781272396272</v>
      </c>
      <c r="FM78" s="1" cm="1">
        <f t="array" ref="FM78">IFERROR(IF(OR(ISNA($A78),INDEX(International!S$3:S$2000,_xlfn.XMATCH(100,International!S$3:S$2000,1,1)+ROW()-ROW($A$3))=""),NA(),INDEX(International!S$3:S$2000,_xlfn.XMATCH(100,International!S$3:S$2000,1,1)+ROW()-ROW($A$3))-0), NA())</f>
        <v>10806</v>
      </c>
      <c r="FN78" s="1" cm="1">
        <f t="array" aca="1" ref="FN78" ca="1">IFERROR(IF(ISNA($A78),NA(),INDEX(International!U$3:U$2000,_xlfn.XMATCH(100,International!S$3:S$2000,1,1)+ROW()-ROW($A$3))-0), NA())</f>
        <v>6.4285714285714288</v>
      </c>
      <c r="FO78" s="1">
        <f t="shared" si="207"/>
        <v>11.101754754744707</v>
      </c>
      <c r="FP78" s="1">
        <f t="shared" si="208"/>
        <v>142</v>
      </c>
      <c r="FQ78" s="1">
        <f t="shared" si="209"/>
        <v>3744.7276322839307</v>
      </c>
      <c r="FR78" s="1" cm="1">
        <f t="array" ref="FR78">IFERROR(IF(OR(ISNA($A78),INDEX(International!W$3:W$2000,_xlfn.XMATCH(100,International!W$3:W$2000,1,1)+ROW()-ROW($A$3))=""),NA(),INDEX(International!W$3:W$2000,_xlfn.XMATCH(100,International!W$3:W$2000,1,1)+ROW()-ROW($A$3))-0), NA())</f>
        <v>26098</v>
      </c>
      <c r="FS78" s="1" cm="1">
        <f t="array" aca="1" ref="FS78" ca="1">IFERROR(IF(ISNA($A78),NA(),INDEX(International!Y$3:Y$2000,_xlfn.XMATCH(100,International!W$3:W$2000,1,1)+ROW()-ROW($A$3))-0), NA())</f>
        <v>737</v>
      </c>
      <c r="FT78" s="1">
        <f t="shared" si="210"/>
        <v>9.3425399976001682</v>
      </c>
      <c r="FU78" s="1">
        <f t="shared" si="211"/>
        <v>346</v>
      </c>
      <c r="FV78" s="1">
        <f t="shared" si="212"/>
        <v>23.707263017957164</v>
      </c>
      <c r="FW78" s="1" cm="1">
        <f t="array" ref="FW78">IFERROR(IF(OR(ISNA($A78),INDEX(International!AA$3:AA$2000,_xlfn.XMATCH(100,International!AA$3:AA$2000,1,1)+ROW()-ROW($A$3))=""),NA(),INDEX(International!AA$3:AA$2000,_xlfn.XMATCH(100,International!AA$3:AA$2000,1,1)+ROW()-ROW($A$3))-0), NA())</f>
        <v>248818</v>
      </c>
      <c r="FX78" s="1" cm="1">
        <f t="array" aca="1" ref="FX78" ca="1">IFERROR(IF(ISNA($A78),NA(),INDEX(International!AC$3:AC$2000,_xlfn.XMATCH(100,International!AA$3:AA$2000,1,1)+ROW()-ROW($A$3))-0), NA())</f>
        <v>3193.5714285714284</v>
      </c>
      <c r="FY78" s="1">
        <f t="shared" si="213"/>
        <v>6.6484203627754574</v>
      </c>
      <c r="FZ78" s="1">
        <f t="shared" si="214"/>
        <v>3316</v>
      </c>
      <c r="GA78" s="1">
        <f t="shared" si="215"/>
        <v>71.156800379960558</v>
      </c>
      <c r="GB78" s="1" cm="1">
        <f t="array" ref="GB78">IFERROR(IF(OR(ISNA($A78),INDEX(International!AE$3:AE$2000,_xlfn.XMATCH(100,International!AE$3:AE$2000,1,1)+ROW()-ROW($A$3))=""),NA(),INDEX(International!AE$3:AE$2000,_xlfn.XMATCH(100,International!AE$3:AE$2000,1,1)+ROW()-ROW($A$3))-0), NA())</f>
        <v>1486757</v>
      </c>
      <c r="GC78" s="1" cm="1">
        <f t="array" aca="1" ref="GC78" ca="1">IFERROR(IF(ISNA($A78),NA(),INDEX(International!AG$3:AG$2000,_xlfn.XMATCH(100,International!AE$3:AE$2000,1,1)+ROW()-ROW($A$3))-0), NA())</f>
        <v>22499.571428571428</v>
      </c>
      <c r="GD78" s="1">
        <f t="shared" si="216"/>
        <v>5.411301775169731</v>
      </c>
      <c r="GE78" s="1">
        <f t="shared" si="217"/>
        <v>19821</v>
      </c>
      <c r="GF78" s="1">
        <f t="shared" si="218"/>
        <v>54.072151701754692</v>
      </c>
    </row>
    <row r="79" spans="1:188" x14ac:dyDescent="0.2">
      <c r="A79" s="4">
        <f>IF(OR(Daily!$A79="",Daily!$B79="*"),NA(),Daily!A79)</f>
        <v>43930</v>
      </c>
      <c r="B79" s="1">
        <f>IF(_xlfn.IFNA($A79,"")="","",Daily!C79+IF(ROW()&gt;ROW($A$3),B78,0))</f>
        <v>100</v>
      </c>
      <c r="C79" s="1">
        <f>IF(_xlfn.IFNA($A79,"")="","",Daily!D79+IF(ROW()&gt;ROW($A$3),C78,0))</f>
        <v>54</v>
      </c>
      <c r="D79" s="1">
        <f>IF(_xlfn.IFNA($A79,"")="","",Daily!E79+IF(ROW()&gt;ROW($A$3),D78,0))</f>
        <v>2</v>
      </c>
      <c r="E79" s="1">
        <f t="shared" si="141"/>
        <v>44</v>
      </c>
      <c r="F79" s="1">
        <f>IF(_xlfn.IFNA($A79,"")="","",Daily!F79+IF(ROW()&gt;ROW($A$3),F78,0))</f>
        <v>2773</v>
      </c>
      <c r="G79" s="1">
        <f>IF(_xlfn.IFNA($A79,"")="","",Daily!G79+IF(ROW()&gt;ROW($A$3),G78,0))</f>
        <v>4</v>
      </c>
      <c r="H79" s="1">
        <f>IF(_xlfn.IFNA($A79,"")="","",Daily!H79+IF(ROW()&gt;ROW($A$3),H78,0))</f>
        <v>21</v>
      </c>
      <c r="I79" s="1">
        <f t="shared" si="142"/>
        <v>2748</v>
      </c>
      <c r="J79" s="1">
        <f>IF(_xlfn.IFNA($A79,"")="","",Daily!I79+IF(ROW()&gt;ROW($A$3),J78,0))</f>
        <v>28</v>
      </c>
      <c r="K79" s="1">
        <f>IF(_xlfn.IFNA($A79,"")="","",Daily!J79+IF(ROW()&gt;ROW($A$3),K78,0))</f>
        <v>2</v>
      </c>
      <c r="L79" s="1">
        <f>IF(_xlfn.IFNA($A79,"")="","",Daily!K79+IF(ROW()&gt;ROW($A$3),L78,0))</f>
        <v>0</v>
      </c>
      <c r="M79" s="1">
        <f t="shared" si="143"/>
        <v>26</v>
      </c>
      <c r="N79" s="1">
        <f>IF(_xlfn.IFNA($A79,"")="","",Daily!L79+IF(ROW()&gt;ROW($A$3),N78,0))</f>
        <v>953</v>
      </c>
      <c r="O79" s="1">
        <f>IF(_xlfn.IFNA($A79,"")="","",Daily!M79+IF(ROW()&gt;ROW($A$3),O78,0))</f>
        <v>372</v>
      </c>
      <c r="P79" s="1">
        <f>IF(_xlfn.IFNA($A79,"")="","",Daily!N79+IF(ROW()&gt;ROW($A$3),P78,0))</f>
        <v>5</v>
      </c>
      <c r="Q79" s="1">
        <f t="shared" si="144"/>
        <v>576</v>
      </c>
      <c r="R79" s="1">
        <f>IF(_xlfn.IFNA($A79,"")="","",Daily!O79+IF(ROW()&gt;ROW($A$3),R78,0))</f>
        <v>421</v>
      </c>
      <c r="S79" s="1">
        <f>IF(_xlfn.IFNA($A79,"")="","",Daily!P79+IF(ROW()&gt;ROW($A$3),S78,0))</f>
        <v>167</v>
      </c>
      <c r="T79" s="1">
        <f>IF(_xlfn.IFNA($A79,"")="","",Daily!Q79+IF(ROW()&gt;ROW($A$3),T78,0))</f>
        <v>3</v>
      </c>
      <c r="U79" s="1">
        <f t="shared" si="145"/>
        <v>251</v>
      </c>
      <c r="V79" s="1">
        <f>IF(_xlfn.IFNA($A79,"")="","",Daily!R79+IF(ROW()&gt;ROW($A$3),V78,0))</f>
        <v>111</v>
      </c>
      <c r="W79" s="1">
        <f>IF(_xlfn.IFNA($A79,"")="","",Daily!S79+IF(ROW()&gt;ROW($A$3),W78,0))</f>
        <v>48</v>
      </c>
      <c r="X79" s="1">
        <f>IF(_xlfn.IFNA($A79,"")="","",Daily!T79+IF(ROW()&gt;ROW($A$3),X78,0))</f>
        <v>3</v>
      </c>
      <c r="Y79" s="1">
        <f t="shared" si="146"/>
        <v>60</v>
      </c>
      <c r="Z79" s="1">
        <f>IF(_xlfn.IFNA($A79,"")="","",Daily!U79+IF(ROW()&gt;ROW($A$3),Z78,0))</f>
        <v>1228</v>
      </c>
      <c r="AA79" s="1">
        <f>IF(_xlfn.IFNA($A79,"")="","",Daily!V79+IF(ROW()&gt;ROW($A$3),AA78,0))</f>
        <v>806</v>
      </c>
      <c r="AB79" s="1">
        <f>IF(_xlfn.IFNA($A79,"")="","",Daily!W79+IF(ROW()&gt;ROW($A$3),AB78,0))</f>
        <v>12</v>
      </c>
      <c r="AC79" s="1">
        <f t="shared" si="147"/>
        <v>410</v>
      </c>
      <c r="AD79" s="1">
        <f>IF(_xlfn.IFNA($A79,"")="","",Daily!X79+IF(ROW()&gt;ROW($A$3),AD78,0))</f>
        <v>495</v>
      </c>
      <c r="AE79" s="1">
        <f>IF(_xlfn.IFNA($A79,"")="","",Daily!Y79+IF(ROW()&gt;ROW($A$3),AE78,0))</f>
        <v>187</v>
      </c>
      <c r="AF79" s="1">
        <f>IF(_xlfn.IFNA($A79,"")="","",Daily!Z79+IF(ROW()&gt;ROW($A$3),AF78,0))</f>
        <v>6</v>
      </c>
      <c r="AG79" s="1">
        <f t="shared" si="148"/>
        <v>302</v>
      </c>
      <c r="AH79" s="1">
        <f>IF(_xlfn.IFNA($A79,"")="","",Daily!C79+Daily!F79+Daily!I79+Daily!O79+Daily!L79+Daily!R79+Daily!X79+Daily!U79)</f>
        <v>85</v>
      </c>
      <c r="AI79" s="1">
        <f>IF(_xlfn.IFNA($A79,"")="","",Daily!D79+Daily!G79+Daily!J79+Daily!P79+Daily!M79+Daily!S79+Daily!Y79+Daily!V79+Daily!AA79)</f>
        <v>527</v>
      </c>
      <c r="AJ79" s="1">
        <f>IF(_xlfn.IFNA($A79,"")="","",Daily!E79+Daily!H79+Daily!K79+Daily!Q79+Daily!N79+Daily!T79+Daily!Z79+Daily!W79)</f>
        <v>1</v>
      </c>
      <c r="AK79" s="1">
        <f t="shared" si="149"/>
        <v>6109</v>
      </c>
      <c r="AL79" s="1">
        <f t="shared" si="150"/>
        <v>1640</v>
      </c>
      <c r="AM79" s="1">
        <f t="shared" si="151"/>
        <v>52</v>
      </c>
      <c r="AN79" s="7">
        <f t="shared" si="152"/>
        <v>0.80952380952380953</v>
      </c>
      <c r="AO79" s="1">
        <f t="shared" si="153"/>
        <v>4417</v>
      </c>
      <c r="AP79" s="1">
        <f t="shared" si="154"/>
        <v>3336</v>
      </c>
      <c r="AQ79" s="1">
        <f t="shared" si="155"/>
        <v>1636</v>
      </c>
      <c r="AR79" s="1">
        <f t="shared" si="156"/>
        <v>31</v>
      </c>
      <c r="AS79" s="1">
        <f t="shared" si="157"/>
        <v>1669</v>
      </c>
      <c r="AT79" s="10">
        <f t="shared" si="158"/>
        <v>3.0732860520094562E-2</v>
      </c>
      <c r="AU79" s="10">
        <f t="shared" si="159"/>
        <v>0.96926713947990539</v>
      </c>
      <c r="AV79" s="10">
        <f t="shared" si="160"/>
        <v>1.636929120969062E-2</v>
      </c>
      <c r="AW79" s="10">
        <f t="shared" si="161"/>
        <v>0.45392044524472092</v>
      </c>
      <c r="AX79" s="10">
        <f t="shared" si="162"/>
        <v>4.5834015387133734E-3</v>
      </c>
      <c r="AY79" s="10">
        <f t="shared" si="163"/>
        <v>0.1559993452283516</v>
      </c>
      <c r="AZ79" s="10">
        <f t="shared" si="164"/>
        <v>6.8914715992797512E-2</v>
      </c>
      <c r="BA79" s="10">
        <f t="shared" si="165"/>
        <v>1.8169913242756588E-2</v>
      </c>
      <c r="BB79" s="10">
        <f t="shared" si="166"/>
        <v>0.20101489605500081</v>
      </c>
      <c r="BC79" s="10">
        <f t="shared" si="167"/>
        <v>8.1027991487968576E-2</v>
      </c>
      <c r="BD79" s="8">
        <f t="shared" ca="1" si="168"/>
        <v>138.85714285714286</v>
      </c>
      <c r="BE79" s="9">
        <f t="shared" ca="1" si="169"/>
        <v>972</v>
      </c>
      <c r="BF79" s="10">
        <f t="shared" si="170"/>
        <v>1.4110225763612217E-2</v>
      </c>
      <c r="BG79" s="10">
        <f t="shared" si="171"/>
        <v>-0.19047619047619047</v>
      </c>
      <c r="BH79" s="1" t="e">
        <f t="shared" si="172"/>
        <v>#N/A</v>
      </c>
      <c r="BI79" s="1">
        <f t="shared" si="173"/>
        <v>14</v>
      </c>
      <c r="BJ79" s="8">
        <f>IF(_xlfn.IFNA($A79,"")="","",AK79/(Configuration!$B$1/1000000))</f>
        <v>240.85032900572853</v>
      </c>
      <c r="BK79" s="1">
        <f>IF(OR(_xlfn.IFNA($A79,"")="", ROW()&lt;=ROW($A$3),MAX(International!$C$3:$C$2000)&lt;$AK79),"",$A79-_xlfn.XLOOKUP($AK79,International!$C$3:$C$2000,International!$A$3:$A$2000,NA(),1,1))</f>
        <v>14</v>
      </c>
      <c r="BL79" s="1">
        <f>IF(OR(_xlfn.IFNA($A79,"")="", ROW()&lt;=ROW($A$3),MAX(International!$D$3:$D$2000)&lt;$BJ79),"",$A79-_xlfn.XLOOKUP($BJ79,International!$D$3:$D$2000,International!$A$3:$A$2000,NA(),1,1))</f>
        <v>19</v>
      </c>
      <c r="BM79" s="1">
        <f>IF(OR(_xlfn.IFNA($A79,"")="", ROW()&lt;=ROW($A$3),MAX(International!$G$3:$G$2000)&lt;$AK79),"",$A79-_xlfn.XLOOKUP($AK79,International!$G$3:$G$2000,International!$A$3:$A$2000,NA(),1,1))</f>
        <v>-3</v>
      </c>
      <c r="BN79" s="1">
        <f>IF(OR(_xlfn.IFNA($A79,"")="", ROW()&lt;=ROW($A$3),MAX(International!$H$3:$H$2000)&lt;$BJ79),"",$A79-_xlfn.XLOOKUP($BJ79,International!$H$3:$H$2000,International!$A$3:$A$2000,NA(),1,1))</f>
        <v>17</v>
      </c>
      <c r="BO79" s="1">
        <f>IF(OR(_xlfn.IFNA($A79,"")="", ROW()&lt;=ROW($A$3),MAX(International!$K$3:$K$2000)&lt;$AK79),"",$A79-_xlfn.XLOOKUP($AK79,International!$K$3:$K$2000,International!$A$3:$A$2000,NA(),1,1))</f>
        <v>24</v>
      </c>
      <c r="BP79" s="1">
        <f>IF(OR(_xlfn.IFNA($A79,"")="", ROW()&lt;=ROW($A$3),MAX(International!$L$3:$L$2000)&lt;$BJ79),"",$A79-_xlfn.XLOOKUP($BJ79,International!$L$3:$L$2000,International!$A$3:$A$2000,NA(),1,1))</f>
        <v>17</v>
      </c>
      <c r="BQ79" s="1">
        <f>IF(OR(_xlfn.IFNA($A79,"")="", ROW()&lt;=ROW($A$3),MAX(International!$O$3:$O$2000)&lt;$AK79),"",$A79-_xlfn.XLOOKUP($AK79,International!$O$3:$O$2000,International!$A$3:$A$2000,NA(),1,1))</f>
        <v>32</v>
      </c>
      <c r="BR79" s="1">
        <f>IF(OR(_xlfn.IFNA($A79,"")="", ROW()&lt;=ROW($A$3),MAX(International!$P$3:$P$2000)&lt;$BJ79),"",$A79-_xlfn.XLOOKUP($BJ79,International!$P$3:$P$2000,International!$A$3:$A$2000,NA(),1,1))</f>
        <v>28</v>
      </c>
      <c r="BS79" s="1">
        <f>IF(OR(_xlfn.IFNA($A79,"")="", ROW()&lt;=ROW($A$3),MAX(International!$S$3:$S$2000)&lt;$AK79),"",$A79-_xlfn.XLOOKUP($AK79,International!$S$3:$S$2000,International!$A$3:$A$2000,NA(),1,1))</f>
        <v>34</v>
      </c>
      <c r="BT79" s="1" t="str">
        <f>IF(OR(_xlfn.IFNA($A79,"")="", ROW()&lt;=ROW($A$3),MAX(International!$T$3:$T$2000)&lt;$BJ79),"",$A79-_xlfn.XLOOKUP($BJ79,International!$T$3:$T$2000,International!$A$3:$A$2000,NA(),1,1))</f>
        <v/>
      </c>
      <c r="BU79" s="1">
        <f>IF(OR(_xlfn.IFNA($A79,"")="", ROW()&lt;=ROW($A$3),MAX(International!$W$3:$W$2000)&lt;$AK79),"",$A79-_xlfn.XLOOKUP($AK79,International!$W$3:$W$2000,International!$A$3:$A$2000,NA(),1,1))</f>
        <v>-10</v>
      </c>
      <c r="BV79" s="1">
        <f>IF(OR(_xlfn.IFNA($A79,"")="", ROW()&lt;=ROW($A$3),MAX(International!$X$3:$X$2000)&lt;$BJ79),"",$A79-_xlfn.XLOOKUP($BJ79,International!$X$3:$X$2000,International!$A$3:$A$2000,NA(),1,1))</f>
        <v>3</v>
      </c>
      <c r="BW79" s="1">
        <f>IF(OR(_xlfn.IFNA($A79,"")="", ROW()&lt;=ROW($A$3),MAX(International!$AA$3:$AA$2000)&lt;$AK79),"",$A79-_xlfn.XLOOKUP($AK79,International!$AA$3:$AA$2000,International!$A$3:$A$2000,NA(),1,1))</f>
        <v>17</v>
      </c>
      <c r="BX79" s="1">
        <f>IF(OR(_xlfn.IFNA($A79,"")="", ROW()&lt;=ROW($A$3),MAX(International!$AB$3:$AB$2000)&lt;$BJ79),"",$A79-_xlfn.XLOOKUP($BJ79,International!$AB$3:$AB$2000,International!$A$3:$A$2000,NA(),1,1))</f>
        <v>12</v>
      </c>
      <c r="BY79" s="1">
        <f>IF(OR(_xlfn.IFNA($A79,"")="", ROW()&lt;=ROW($A$3),MAX(International!$AE$3:$AE$2000)&lt;$AK79),"",$A79-_xlfn.XLOOKUP($AK79,International!$AE$3:$AE$2000,International!$A$3:$A$2000,NA(),1,1))</f>
        <v>23</v>
      </c>
      <c r="BZ79" s="1">
        <f>IF(OR(_xlfn.IFNA($A79,"")="", ROW()&lt;=ROW($A$3),MAX(International!$AF$3:$AF$2000)&lt;$BJ79),"",$A79-_xlfn.XLOOKUP($BJ79,International!$AF$3:$AF$2000,International!$A$3:$A$2000,NA(),1,1))</f>
        <v>14</v>
      </c>
      <c r="CA79" s="1">
        <f t="shared" si="174"/>
        <v>30</v>
      </c>
      <c r="CB79" s="1" t="e">
        <f t="shared" si="121"/>
        <v>#N/A</v>
      </c>
      <c r="CC79" s="1" t="e">
        <f t="shared" si="122"/>
        <v>#N/A</v>
      </c>
      <c r="CD79" s="1">
        <f t="shared" si="123"/>
        <v>102400</v>
      </c>
      <c r="CE79" s="1">
        <f t="shared" si="124"/>
        <v>18100</v>
      </c>
      <c r="CF79" s="1">
        <f t="shared" si="125"/>
        <v>6400</v>
      </c>
      <c r="CG79" s="1">
        <f t="shared" si="126"/>
        <v>3200</v>
      </c>
      <c r="CH79" s="1">
        <f t="shared" si="127"/>
        <v>1950</v>
      </c>
      <c r="CI79" s="1">
        <f t="shared" si="128"/>
        <v>506</v>
      </c>
      <c r="CJ79" s="1">
        <f t="shared" si="129"/>
        <v>2787</v>
      </c>
      <c r="CK79" s="1">
        <f t="shared" si="175"/>
        <v>6109</v>
      </c>
      <c r="CL79" s="1">
        <f t="shared" si="130"/>
        <v>5.0565794706403162</v>
      </c>
      <c r="CM79" s="1">
        <f>IF(OR(ISNA($A79),$AK79&lt;100),NA(),IF($CA79=0,0,FLOOR((CK79-_xlfn.XLOOKUP(_xlfn.AGGREGATE(5,6,$CA$3:$CA2030),$CA$3:$CA$2000,CK$3:CK$2000,1,1))/_xlfn.XLOOKUP($CA79,$CA$3:$CA$2000,$CA$3:$CA$2000,1,1), 1)))</f>
        <v>199</v>
      </c>
      <c r="CN79" s="1">
        <f t="shared" si="176"/>
        <v>49.46951267091076</v>
      </c>
      <c r="CO79" s="1" cm="1">
        <f t="array" ref="CO79">IFERROR(IF(OR(ISNA($A79),$AK79&lt;100,INDEX(International!C$3:C$2000,_xlfn.XMATCH(100,International!C$3:C$2000,1,1)+$CA79)=""),NA(),INDEX(International!C$3:C$2000,_xlfn.XMATCH(100,International!C$3:C$2000,1,1)+$CA79)), NA())</f>
        <v>19691</v>
      </c>
      <c r="CP79" s="1">
        <f t="shared" si="131"/>
        <v>3.9362885097498714</v>
      </c>
      <c r="CQ79" s="1">
        <f>IF(OR(ISNA($A79),$AK79&lt;100),NA(),IF($CA79=0,0,FLOOR((CO79-_xlfn.XLOOKUP(_xlfn.AGGREGATE(5,6,$CA$3:$CA2030),$CA$3:$CA$2000,CO$3:CO$2000,1,1))/_xlfn.XLOOKUP($CA79,$CA$3:$CA$2000,$CA$3:$CA$2000,1,1), 1)))</f>
        <v>652</v>
      </c>
      <c r="CR79" s="1">
        <f t="shared" si="177"/>
        <v>4.3167885477066443</v>
      </c>
      <c r="CS79" s="1" cm="1">
        <f t="array" ref="CS79">IFERROR(IF(OR(ISNA($A79),$AK79&lt;100,INDEX(International!G$3:G$2000,_xlfn.XMATCH(100,International!G$3:G$2000,1,1)+$CA79)=""),NA(),INDEX(International!G$3:G$2000,_xlfn.XMATCH(100,International!G$3:G$2000,1,1)+$CA79)), NA())</f>
        <v>5635</v>
      </c>
      <c r="CT79" s="1">
        <f t="shared" si="132"/>
        <v>5.1578795064571805</v>
      </c>
      <c r="CU79" s="1">
        <f>IF(OR(ISNA($A79),$AK79&lt;100),NA(),IF($CA79=0,0,FLOOR((CS79-_xlfn.XLOOKUP(_xlfn.AGGREGATE(5,6,$CA$3:$CA2030),$CA$3:$CA$2000,CS$3:CS$2000,1,1))/_xlfn.XLOOKUP($CA79,$CA$3:$CA$2000,$CA$3:$CA$2000,1,1), 1)))</f>
        <v>179</v>
      </c>
      <c r="CV79" s="1">
        <f t="shared" si="178"/>
        <v>6.5726628652379349</v>
      </c>
      <c r="CW79" s="1" cm="1">
        <f t="array" ref="CW79">IFERROR(IF(OR(ISNA($A79),$AK79&lt;100,INDEX(International!K$3:K$2000,_xlfn.XMATCH(100,International!K$3:K$2000,1,1)+$CA79)=""),NA(),INDEX(International!K$3:K$2000,_xlfn.XMATCH(100,International!K$3:K$2000,1,1)+$CA79)), NA())</f>
        <v>44550</v>
      </c>
      <c r="CX79" s="1">
        <f t="shared" si="133"/>
        <v>3.4093692292588775</v>
      </c>
      <c r="CY79" s="1">
        <f>IF(OR(ISNA($A79),$AK79&lt;100),NA(),IF($CA79=0,0,FLOOR((CW79-_xlfn.XLOOKUP(_xlfn.AGGREGATE(5,6,$CA$3:$CA2030),$CA$3:$CA$2000,CW$3:CW$2000,1,1))/_xlfn.XLOOKUP($CA79,$CA$3:$CA$2000,$CA$3:$CA$2000,1,1), 1)))</f>
        <v>1481</v>
      </c>
      <c r="CZ79" s="1">
        <f t="shared" si="179"/>
        <v>4.0707939132809461</v>
      </c>
      <c r="DA79" s="1" cm="1">
        <f t="array" ref="DA79">IFERROR(IF(OR(ISNA($A79),$AK79&lt;100,INDEX(International!O$3:O$2000,_xlfn.XMATCH(100,International!O$3:O$2000,1,1)+$CA79)=""),NA(),INDEX(International!O$3:O$2000,_xlfn.XMATCH(100,International!O$3:O$2000,1,1)+$CA79)), NA())</f>
        <v>69176</v>
      </c>
      <c r="DB79" s="1">
        <f t="shared" si="134"/>
        <v>3.1799442074847866</v>
      </c>
      <c r="DC79" s="1">
        <f>IF(OR(ISNA($A79),$AK79&lt;100),NA(),IF($CA79=0,0,FLOOR((DA79-_xlfn.XLOOKUP(_xlfn.AGGREGATE(5,6,$CA$3:$CA2030),$CA$3:$CA$2000,DA$3:DA$2000,1,1))/_xlfn.XLOOKUP($CA79,$CA$3:$CA$2000,$CA$3:$CA$2000,1,1), 1)))</f>
        <v>2300</v>
      </c>
      <c r="DD79" s="1">
        <f t="shared" si="180"/>
        <v>8.7837800270212885</v>
      </c>
      <c r="DE79" s="1" cm="1">
        <f t="array" ref="DE79">IFERROR(IF(OR(ISNA($A79),$AK79&lt;100,INDEX(International!S$3:S$2000,_xlfn.XMATCH(100,International!S$3:S$2000,1,1)+$CA79)=""),NA(),INDEX(International!S$3:S$2000,_xlfn.XMATCH(100,International!S$3:S$2000,1,1)+$CA79)), NA())</f>
        <v>8799</v>
      </c>
      <c r="DF79" s="1">
        <f t="shared" si="135"/>
        <v>4.6444893675247059</v>
      </c>
      <c r="DG79" s="1">
        <f>IF(OR(ISNA($A79),$AK79&lt;100),NA(),IF($CA79=0,0,FLOOR((DE79-_xlfn.XLOOKUP(_xlfn.AGGREGATE(5,6,$CA$3:$CA2030),$CA$3:$CA$2000,DE$3:DE$2000,1,1))/_xlfn.XLOOKUP($CA79,$CA$3:$CA$2000,$CA$3:$CA$2000,1,1), 1)))</f>
        <v>289</v>
      </c>
      <c r="DH79" s="1">
        <f t="shared" si="181"/>
        <v>25.71598079706467</v>
      </c>
      <c r="DI79" s="1" cm="1">
        <f t="array" ref="DI79">IFERROR(IF(OR(ISNA($A79),$AK79&lt;100,INDEX(International!W$3:W$2000,_xlfn.XMATCH(100,International!W$3:W$2000,1,1)+$CA79)=""),NA(),INDEX(International!W$3:W$2000,_xlfn.XMATCH(100,International!W$3:W$2000,1,1)+$CA79)), NA())</f>
        <v>879</v>
      </c>
      <c r="DJ79" s="1">
        <f t="shared" si="136"/>
        <v>9.5667439610595828</v>
      </c>
      <c r="DK79" s="1">
        <f>IF(OR(ISNA($A79),$AK79&lt;100),NA(),IF($CA79=0,0,FLOOR((DI79-_xlfn.XLOOKUP(_xlfn.AGGREGATE(5,6,$CA$3:$CA2030),$CA$3:$CA$2000,DI$3:DI$2000,1,1))/_xlfn.XLOOKUP($CA79,$CA$3:$CA$2000,$CA$3:$CA$2000,1,1), 1)))</f>
        <v>25</v>
      </c>
      <c r="DL79" s="1">
        <f t="shared" si="182"/>
        <v>7.5608118732881042</v>
      </c>
      <c r="DM79" s="1" cm="1">
        <f t="array" ref="DM79">IFERROR(IF(OR(ISNA($A79),$AK79&lt;100,INDEX(International!AA$3:AA$2000,_xlfn.XMATCH(100,International!AA$3:AA$2000,1,1)+$CA79)=""),NA(),INDEX(International!AA$3:AA$2000,_xlfn.XMATCH(100,International!AA$3:AA$2000,1,1)+$CA79)), NA())</f>
        <v>41903</v>
      </c>
      <c r="DN79" s="1">
        <f t="shared" si="137"/>
        <v>3.4439571692347726</v>
      </c>
      <c r="DO79" s="1">
        <f>IF(OR(ISNA($A79),$AK79&lt;100),NA(),IF($CA79=0,0,FLOOR((DM79-_xlfn.XLOOKUP(_xlfn.AGGREGATE(5,6,$CA$3:$CA2030),$CA$3:$CA$2000,DM$3:DM$2000,1,1))/_xlfn.XLOOKUP($CA79,$CA$3:$CA$2000,$CA$3:$CA$2000,1,1), 1)))</f>
        <v>1392</v>
      </c>
      <c r="DP79" s="1">
        <f t="shared" si="183"/>
        <v>3.1894409482766513</v>
      </c>
      <c r="DQ79" s="1" cm="1">
        <f t="array" ref="DQ79">IFERROR(IF(OR(ISNA($A79),$AK79&lt;100,INDEX(International!AE$3:AE$2000,_xlfn.XMATCH(100,International!AE$3:AE$2000,1,1)+$CA79)=""),NA(),INDEX(International!AE$3:AE$2000,_xlfn.XMATCH(100,International!AE$3:AE$2000,1,1)+$CA79)), NA())</f>
        <v>244008</v>
      </c>
      <c r="DR79" s="1">
        <f t="shared" si="138"/>
        <v>2.6660238034529304</v>
      </c>
      <c r="DS79" s="1">
        <f>IF(OR(ISNA($A79),$AK79&lt;100),NA(),IF($CA79=0,0,FLOOR((DQ79-_xlfn.XLOOKUP(_xlfn.AGGREGATE(5,6,$CA$3:$CA2030),$CA$3:$CA$2000,DQ$3:DQ$2000,1,1))/_xlfn.XLOOKUP($CA79,$CA$3:$CA$2000,$CA$3:$CA$2000,1,1), 1)))</f>
        <v>8129</v>
      </c>
      <c r="DT79" s="1">
        <f t="shared" si="184"/>
        <v>2.6675453381459708</v>
      </c>
      <c r="DU79" s="1">
        <f t="shared" si="139"/>
        <v>76</v>
      </c>
      <c r="DV79" s="1" t="e" cm="1">
        <f t="array" ref="DV79">IFERROR(IF(ISNA($A79),NA(),INDEX(B$3:B$2000,_xlfn.XMATCH(Configuration!$B$12,B$3:B$2000,1,1)+ROW()-ROW($A$3))-0), NA())</f>
        <v>#N/A</v>
      </c>
      <c r="DW79" s="1" t="e" cm="1">
        <f t="array" ref="DW79">IFERROR(IF(ISNA($A79),NA(),INDEX(F$3:F$2000,_xlfn.XMATCH(Configuration!$B$12,F$3:F$2000,1,1)+ROW()-ROW($A$3))-0), NA())</f>
        <v>#N/A</v>
      </c>
      <c r="DX79" s="1" cm="1">
        <f t="array" ref="DX79">IFERROR(IF(ISNA($A79),NA(),INDEX(J$3:J$2000,_xlfn.XMATCH(Configuration!$B$12,J$3:J$2000,1,1)+ROW()-ROW($A$3))-0), NA())</f>
        <v>0</v>
      </c>
      <c r="DY79" s="1" t="e" cm="1">
        <f t="array" ref="DY79">IFERROR(IF(ISNA($A79),NA(),INDEX(N$3:N$2000,_xlfn.XMATCH(Configuration!$B$12,N$3:N$2000,1,1)+ROW()-ROW($A$3))-0), NA())</f>
        <v>#N/A</v>
      </c>
      <c r="DZ79" s="1" t="e" cm="1">
        <f t="array" ref="DZ79">IFERROR(IF(ISNA($A79),NA(),INDEX(R$3:R$2000,_xlfn.XMATCH(Configuration!$B$12,R$3:R$2000,1,1)+ROW()-ROW($A$3))-0), NA())</f>
        <v>#N/A</v>
      </c>
      <c r="EA79" s="1" t="e" cm="1">
        <f t="array" ref="EA79">IFERROR(IF(ISNA($A79),NA(),INDEX(V$3:V$2000,_xlfn.XMATCH(Configuration!$B$12,V$3:V$2000,1,1)+ROW()-ROW($A$3))-0), NA())</f>
        <v>#N/A</v>
      </c>
      <c r="EB79" s="1" t="e" cm="1">
        <f t="array" ref="EB79">IFERROR(IF(ISNA($A79),NA(),INDEX(Z$3:Z$2000,_xlfn.XMATCH(Configuration!$B$12,Z$3:Z$2000,1,1)+ROW()-ROW($A$3))-0), NA())</f>
        <v>#N/A</v>
      </c>
      <c r="EC79" s="1" t="e" cm="1">
        <f t="array" ref="EC79">IFERROR(IF(ISNA($A79),NA(),INDEX(AD$3:AD$2000,_xlfn.XMATCH(Configuration!$B$12,AD$3:AD$2000,1,1)+ROW()-ROW($A$3))-0), NA())</f>
        <v>#N/A</v>
      </c>
      <c r="ED79" s="1">
        <f t="shared" si="140"/>
        <v>76</v>
      </c>
      <c r="EE79" s="1" t="e">
        <f t="shared" ca="1" si="185"/>
        <v>#N/A</v>
      </c>
      <c r="EF79" s="1" t="e">
        <f t="shared" ca="1" si="186"/>
        <v>#N/A</v>
      </c>
      <c r="EG79" s="1" t="e">
        <f t="shared" ca="1" si="187"/>
        <v>#N/A</v>
      </c>
      <c r="EH79" s="1" t="e">
        <f t="shared" ca="1" si="188"/>
        <v>#N/A</v>
      </c>
      <c r="EI79" s="1" t="e">
        <f t="shared" ca="1" si="189"/>
        <v>#N/A</v>
      </c>
      <c r="EJ79" s="1">
        <f t="shared" ca="1" si="190"/>
        <v>650198</v>
      </c>
      <c r="EK79" s="1">
        <f t="shared" ca="1" si="191"/>
        <v>185492</v>
      </c>
      <c r="EL79" s="1" cm="1">
        <f t="array" aca="1" ref="EL79" ca="1">IFERROR(IF(ISNA($ED79),NA(),IF(FLOOR((2^(($ED79+LOOKUP(2, 1/(ISNA(EP$3:EP$2000)+ISBLANK(EP$3:EP$300)-1),EP$3:EP$2000)*LOG(100)/LOG(2))/LOOKUP(2, 1/(ISNA(EP$3:EP$2000)+ISBLANK(EP$3:EP$300)-1),EP$3:EP$2000))),2)&gt;_xlfn.AGGREGATE(4,6,$EN$3:$GC$2000)+2000,NA(),FLOOR((2^(($ED79+LOOKUP(2, 1/(ISNA(EP$3:EP$2000)+ISBLANK(EP$3:EP$300)-1),EP$3:EP$2000)*LOG(100)/LOG(2))/LOOKUP(2, 1/(ISNA(EP$3:EP$2000)+ISBLANK(EP$3:EP$300)-1),EP$3:EP$2000))),2))),NA())</f>
        <v>6084</v>
      </c>
      <c r="EM79" s="1" cm="1">
        <f t="array" ref="EM79">IF(ISNA($ED79),NA(),FLOOR(EN$3+(LOOKUP(2, 1/(ISNA(EN$3:EN$2000)+ISBLANK(EN$3:EN$300)-1),EN$3:EN$2000)-EN$3)/LOOKUP(2, 1/(ISNA(EN$3:EN$2000)+ISBLANK(EN$3:EN$300)-1),ED$3:ED$2000)*ED79, 1))</f>
        <v>6888</v>
      </c>
      <c r="EN79" s="1" cm="1">
        <f t="array" ref="EN79">IFERROR(IF(ISNA($A79),NA(),INDEX(AK$3:AK$2000,_xlfn.XMATCH(100,AK$3:AK$2000,1,1)+ROW()-ROW($A$3))-0), NA())</f>
        <v>7117</v>
      </c>
      <c r="EO79" s="1" cm="1">
        <f t="array" aca="1" ref="EO79" ca="1">IFERROR(IF(ISNA($A79),NA(),INDEX(BD$3:BD$2000,_xlfn.XMATCH(100,AK$3:AK$2000,1,1)+ROW()-ROW($A$3))-0), NA())</f>
        <v>8.2857142857142865</v>
      </c>
      <c r="EP79" s="1">
        <f t="shared" si="192"/>
        <v>12.351302243940655</v>
      </c>
      <c r="EQ79" s="1">
        <f t="shared" si="193"/>
        <v>92</v>
      </c>
      <c r="ER79" s="1">
        <f t="shared" si="194"/>
        <v>1232.9355149472917</v>
      </c>
      <c r="ES79" s="1" cm="1">
        <f t="array" ref="ES79">IFERROR(IF(OR(ISNA($A79),INDEX(International!C$3:C$2000,_xlfn.XMATCH(100,International!C$3:C$2000,1,1)+ROW()-ROW($A$3))=""),NA(),INDEX(International!C$3:C$2000,_xlfn.XMATCH(100,International!C$3:C$2000,1,1)+ROW()-ROW($A$3))), NA())</f>
        <v>56235</v>
      </c>
      <c r="ET79" s="1" cm="1">
        <f t="array" aca="1" ref="ET79" ca="1">IFERROR(IF(ISNA($A79),NA(),INDEX(International!E$3:E$2000,_xlfn.XMATCH(100,International!C$3:C$2000,1,1)+ROW()-ROW($A$3))-0), NA())</f>
        <v>278.14285714285717</v>
      </c>
      <c r="EU79" s="1">
        <f t="shared" si="195"/>
        <v>8.3193541582322919</v>
      </c>
      <c r="EV79" s="1">
        <f t="shared" si="196"/>
        <v>738</v>
      </c>
      <c r="EW79" s="1">
        <f t="shared" si="197"/>
        <v>154.33226102694243</v>
      </c>
      <c r="EX79" s="1" cm="1">
        <f t="array" ref="EX79">IFERROR(IF(OR(ISNA($A79),INDEX(International!G$3:G$2000,_xlfn.XMATCH(100,International!G$3:G$2000,1,1)+ROW()-ROW($A$3))=""),NA(),INDEX(International!G$3:G$2000,_xlfn.XMATCH(100,International!G$3:G$2000,1,1)+ROW()-ROW($A$3))-0), NA())</f>
        <v>11387</v>
      </c>
      <c r="EY79" s="1" cm="1">
        <f t="array" aca="1" ref="EY79" ca="1">IFERROR(IF(ISNA($A79),NA(),INDEX(International!I$3:I$2000,_xlfn.XMATCH(100,International!G$3:G$2000,1,1)+ROW()-ROW($A$3))-0), NA())</f>
        <v>59.857142857142854</v>
      </c>
      <c r="EZ79" s="1">
        <f t="shared" si="198"/>
        <v>11.125353031969338</v>
      </c>
      <c r="FA79" s="1">
        <f t="shared" si="199"/>
        <v>146</v>
      </c>
      <c r="FB79" s="1">
        <f t="shared" si="200"/>
        <v>291.9816946572667</v>
      </c>
      <c r="FC79" s="1" cm="1">
        <f t="array" ref="FC79">IFERROR(IF(OR(ISNA($A79),INDEX(International!K$3:K$2000,_xlfn.XMATCH(100,International!K$3:K$2000,1,1)+ROW()-ROW($A$3))=""),NA(),INDEX(International!K$3:K$2000,_xlfn.XMATCH(100,International!K$3:K$2000,1,1)+ROW()-ROW($A$3))), NA())</f>
        <v>177319</v>
      </c>
      <c r="FD79" s="1" cm="1">
        <f t="array" aca="1" ref="FD79" ca="1">IFERROR(IF(ISNA($A79),NA(),INDEX(International!M$3:M$2000,_xlfn.XMATCH(100,International!K$3:K$2000,1,1)+ROW()-ROW($A$3))-0), NA())</f>
        <v>428.71428571428572</v>
      </c>
      <c r="FE79" s="1">
        <f t="shared" si="201"/>
        <v>7.0421677673703185</v>
      </c>
      <c r="FF79" s="1">
        <f t="shared" si="202"/>
        <v>2331</v>
      </c>
      <c r="FG79" s="1">
        <f t="shared" si="203"/>
        <v>202.13784927680351</v>
      </c>
      <c r="FH79" s="1" cm="1">
        <f t="array" ref="FH79">IFERROR(IF(OR(ISNA($A79),INDEX(International!O$3:O$2000,_xlfn.XMATCH(100,International!O$3:O$2000,1,1)+ROW()-ROW($A$3))=""),NA(),INDEX(International!O$3:O$2000,_xlfn.XMATCH(100,International!O$3:O$2000,1,1)+ROW()-ROW($A$3))-0), NA())</f>
        <v>218268</v>
      </c>
      <c r="FI79" s="1" cm="1">
        <f t="array" aca="1" ref="FI79" ca="1">IFERROR(IF(ISNA($A79),NA(),INDEX(International!Q$3:Q$2000,_xlfn.XMATCH(100,International!O$3:O$2000,1,1)+ROW()-ROW($A$3))-0), NA())</f>
        <v>1277.1428571428571</v>
      </c>
      <c r="FJ79" s="1">
        <f t="shared" si="204"/>
        <v>6.8518561593982179</v>
      </c>
      <c r="FK79" s="1">
        <f t="shared" si="205"/>
        <v>2869</v>
      </c>
      <c r="FL79" s="1">
        <f t="shared" si="206"/>
        <v>139.35013706677844</v>
      </c>
      <c r="FM79" s="1" cm="1">
        <f t="array" ref="FM79">IFERROR(IF(OR(ISNA($A79),INDEX(International!S$3:S$2000,_xlfn.XMATCH(100,International!S$3:S$2000,1,1)+ROW()-ROW($A$3))=""),NA(),INDEX(International!S$3:S$2000,_xlfn.XMATCH(100,International!S$3:S$2000,1,1)+ROW()-ROW($A$3))-0), NA())</f>
        <v>10810</v>
      </c>
      <c r="FN79" s="1" cm="1">
        <f t="array" aca="1" ref="FN79" ca="1">IFERROR(IF(ISNA($A79),NA(),INDEX(International!U$3:U$2000,_xlfn.XMATCH(100,International!S$3:S$2000,1,1)+ROW()-ROW($A$3))-0), NA())</f>
        <v>6.4285714285714288</v>
      </c>
      <c r="FO79" s="1">
        <f t="shared" si="207"/>
        <v>11.248889095305028</v>
      </c>
      <c r="FP79" s="1">
        <f t="shared" si="208"/>
        <v>140</v>
      </c>
      <c r="FQ79" s="1">
        <f t="shared" si="209"/>
        <v>1872.8836604953774</v>
      </c>
      <c r="FR79" s="1" cm="1">
        <f t="array" ref="FR79">IFERROR(IF(OR(ISNA($A79),INDEX(International!W$3:W$2000,_xlfn.XMATCH(100,International!W$3:W$2000,1,1)+ROW()-ROW($A$3))=""),NA(),INDEX(International!W$3:W$2000,_xlfn.XMATCH(100,International!W$3:W$2000,1,1)+ROW()-ROW($A$3))-0), NA())</f>
        <v>26891</v>
      </c>
      <c r="FS79" s="1" cm="1">
        <f t="array" aca="1" ref="FS79" ca="1">IFERROR(IF(ISNA($A79),NA(),INDEX(International!Y$3:Y$2000,_xlfn.XMATCH(100,International!W$3:W$2000,1,1)+ROW()-ROW($A$3))-0), NA())</f>
        <v>740.57142857142856</v>
      </c>
      <c r="FT79" s="1">
        <f t="shared" si="210"/>
        <v>9.4164529966492019</v>
      </c>
      <c r="FU79" s="1">
        <f t="shared" si="211"/>
        <v>352</v>
      </c>
      <c r="FV79" s="1">
        <f t="shared" si="212"/>
        <v>23.156641742297481</v>
      </c>
      <c r="FW79" s="1" cm="1">
        <f t="array" ref="FW79">IFERROR(IF(OR(ISNA($A79),INDEX(International!AA$3:AA$2000,_xlfn.XMATCH(100,International!AA$3:AA$2000,1,1)+ROW()-ROW($A$3))=""),NA(),INDEX(International!AA$3:AA$2000,_xlfn.XMATCH(100,International!AA$3:AA$2000,1,1)+ROW()-ROW($A$3))-0), NA())</f>
        <v>248293</v>
      </c>
      <c r="FX79" s="1" cm="1">
        <f t="array" aca="1" ref="FX79" ca="1">IFERROR(IF(ISNA($A79),NA(),INDEX(International!AC$3:AC$2000,_xlfn.XMATCH(100,International!AA$3:AA$2000,1,1)+ROW()-ROW($A$3))-0), NA())</f>
        <v>2655.4285714285716</v>
      </c>
      <c r="FY79" s="1">
        <f t="shared" si="213"/>
        <v>6.7388863220808206</v>
      </c>
      <c r="FZ79" s="1">
        <f t="shared" si="214"/>
        <v>3265</v>
      </c>
      <c r="GA79" s="1">
        <f t="shared" si="215"/>
        <v>-328.16281901839005</v>
      </c>
      <c r="GB79" s="1" cm="1">
        <f t="array" ref="GB79">IFERROR(IF(OR(ISNA($A79),INDEX(International!AE$3:AE$2000,_xlfn.XMATCH(100,International!AE$3:AE$2000,1,1)+ROW()-ROW($A$3))=""),NA(),INDEX(International!AE$3:AE$2000,_xlfn.XMATCH(100,International!AE$3:AE$2000,1,1)+ROW()-ROW($A$3))-0), NA())</f>
        <v>1508308</v>
      </c>
      <c r="GC79" s="1" cm="1">
        <f t="array" aca="1" ref="GC79" ca="1">IFERROR(IF(ISNA($A79),NA(),INDEX(International!AG$3:AG$2000,_xlfn.XMATCH(100,International!AE$3:AE$2000,1,1)+ROW()-ROW($A$3))-0), NA())</f>
        <v>22918.142857142859</v>
      </c>
      <c r="GD79" s="1">
        <f t="shared" si="216"/>
        <v>5.4752505047010418</v>
      </c>
      <c r="GE79" s="1">
        <f t="shared" si="217"/>
        <v>19844</v>
      </c>
      <c r="GF79" s="1">
        <f t="shared" si="218"/>
        <v>48.164471045522056</v>
      </c>
    </row>
    <row r="80" spans="1:188" x14ac:dyDescent="0.2">
      <c r="A80" s="4">
        <f>IF(OR(Daily!$A80="",Daily!$B80="*"),NA(),Daily!A80)</f>
        <v>43931</v>
      </c>
      <c r="B80" s="1">
        <f>IF(_xlfn.IFNA($A80,"")="","",Daily!C80+IF(ROW()&gt;ROW($A$3),B79,0))</f>
        <v>103</v>
      </c>
      <c r="C80" s="1">
        <f>IF(_xlfn.IFNA($A80,"")="","",Daily!D80+IF(ROW()&gt;ROW($A$3),C79,0))</f>
        <v>59</v>
      </c>
      <c r="D80" s="1">
        <f>IF(_xlfn.IFNA($A80,"")="","",Daily!E80+IF(ROW()&gt;ROW($A$3),D79,0))</f>
        <v>2</v>
      </c>
      <c r="E80" s="1">
        <f t="shared" si="141"/>
        <v>42</v>
      </c>
      <c r="F80" s="1">
        <f>IF(_xlfn.IFNA($A80,"")="","",Daily!F80+IF(ROW()&gt;ROW($A$3),F79,0))</f>
        <v>2822</v>
      </c>
      <c r="G80" s="1">
        <f>IF(_xlfn.IFNA($A80,"")="","",Daily!G80+IF(ROW()&gt;ROW($A$3),G79,0))</f>
        <v>4</v>
      </c>
      <c r="H80" s="1">
        <f>IF(_xlfn.IFNA($A80,"")="","",Daily!H80+IF(ROW()&gt;ROW($A$3),H79,0))</f>
        <v>22</v>
      </c>
      <c r="I80" s="1">
        <f t="shared" si="142"/>
        <v>2796</v>
      </c>
      <c r="J80" s="1">
        <f>IF(_xlfn.IFNA($A80,"")="","",Daily!I80+IF(ROW()&gt;ROW($A$3),J79,0))</f>
        <v>28</v>
      </c>
      <c r="K80" s="1">
        <f>IF(_xlfn.IFNA($A80,"")="","",Daily!J80+IF(ROW()&gt;ROW($A$3),K79,0))</f>
        <v>2</v>
      </c>
      <c r="L80" s="1">
        <f>IF(_xlfn.IFNA($A80,"")="","",Daily!K80+IF(ROW()&gt;ROW($A$3),L79,0))</f>
        <v>0</v>
      </c>
      <c r="M80" s="1">
        <f t="shared" si="143"/>
        <v>26</v>
      </c>
      <c r="N80" s="1">
        <f>IF(_xlfn.IFNA($A80,"")="","",Daily!L80+IF(ROW()&gt;ROW($A$3),N79,0))</f>
        <v>965</v>
      </c>
      <c r="O80" s="1">
        <f>IF(_xlfn.IFNA($A80,"")="","",Daily!M80+IF(ROW()&gt;ROW($A$3),O79,0))</f>
        <v>368</v>
      </c>
      <c r="P80" s="1">
        <f>IF(_xlfn.IFNA($A80,"")="","",Daily!N80+IF(ROW()&gt;ROW($A$3),P79,0))</f>
        <v>5</v>
      </c>
      <c r="Q80" s="1">
        <f t="shared" si="144"/>
        <v>592</v>
      </c>
      <c r="R80" s="1">
        <f>IF(_xlfn.IFNA($A80,"")="","",Daily!O80+IF(ROW()&gt;ROW($A$3),R79,0))</f>
        <v>428</v>
      </c>
      <c r="S80" s="1">
        <f>IF(_xlfn.IFNA($A80,"")="","",Daily!P80+IF(ROW()&gt;ROW($A$3),S79,0))</f>
        <v>179</v>
      </c>
      <c r="T80" s="1">
        <f>IF(_xlfn.IFNA($A80,"")="","",Daily!Q80+IF(ROW()&gt;ROW($A$3),T79,0))</f>
        <v>3</v>
      </c>
      <c r="U80" s="1">
        <f t="shared" si="145"/>
        <v>246</v>
      </c>
      <c r="V80" s="1">
        <f>IF(_xlfn.IFNA($A80,"")="","",Daily!R80+IF(ROW()&gt;ROW($A$3),V79,0))</f>
        <v>122</v>
      </c>
      <c r="W80" s="1">
        <f>IF(_xlfn.IFNA($A80,"")="","",Daily!S80+IF(ROW()&gt;ROW($A$3),W79,0))</f>
        <v>48</v>
      </c>
      <c r="X80" s="1">
        <f>IF(_xlfn.IFNA($A80,"")="","",Daily!T80+IF(ROW()&gt;ROW($A$3),X79,0))</f>
        <v>4</v>
      </c>
      <c r="Y80" s="1">
        <f t="shared" si="146"/>
        <v>70</v>
      </c>
      <c r="Z80" s="1">
        <f>IF(_xlfn.IFNA($A80,"")="","",Daily!U80+IF(ROW()&gt;ROW($A$3),Z79,0))</f>
        <v>1241</v>
      </c>
      <c r="AA80" s="1">
        <f>IF(_xlfn.IFNA($A80,"")="","",Daily!V80+IF(ROW()&gt;ROW($A$3),AA79,0))</f>
        <v>926</v>
      </c>
      <c r="AB80" s="1">
        <f>IF(_xlfn.IFNA($A80,"")="","",Daily!W80+IF(ROW()&gt;ROW($A$3),AB79,0))</f>
        <v>13</v>
      </c>
      <c r="AC80" s="1">
        <f t="shared" si="147"/>
        <v>302</v>
      </c>
      <c r="AD80" s="1">
        <f>IF(_xlfn.IFNA($A80,"")="","",Daily!X80+IF(ROW()&gt;ROW($A$3),AD79,0))</f>
        <v>506</v>
      </c>
      <c r="AE80" s="1">
        <f>IF(_xlfn.IFNA($A80,"")="","",Daily!Y80+IF(ROW()&gt;ROW($A$3),AE79,0))</f>
        <v>203</v>
      </c>
      <c r="AF80" s="1">
        <f>IF(_xlfn.IFNA($A80,"")="","",Daily!Z80+IF(ROW()&gt;ROW($A$3),AF79,0))</f>
        <v>6</v>
      </c>
      <c r="AG80" s="1">
        <f t="shared" si="148"/>
        <v>297</v>
      </c>
      <c r="AH80" s="1">
        <f>IF(_xlfn.IFNA($A80,"")="","",Daily!C80+Daily!F80+Daily!I80+Daily!O80+Daily!L80+Daily!R80+Daily!X80+Daily!U80)</f>
        <v>106</v>
      </c>
      <c r="AI80" s="1">
        <f>IF(_xlfn.IFNA($A80,"")="","",Daily!D80+Daily!G80+Daily!J80+Daily!P80+Daily!M80+Daily!S80+Daily!Y80+Daily!V80+Daily!AA80)</f>
        <v>149</v>
      </c>
      <c r="AJ80" s="1">
        <f>IF(_xlfn.IFNA($A80,"")="","",Daily!E80+Daily!H80+Daily!K80+Daily!Q80+Daily!N80+Daily!T80+Daily!Z80+Daily!W80)</f>
        <v>3</v>
      </c>
      <c r="AK80" s="1">
        <f t="shared" si="149"/>
        <v>6215</v>
      </c>
      <c r="AL80" s="1">
        <f t="shared" si="150"/>
        <v>1789</v>
      </c>
      <c r="AM80" s="1">
        <f t="shared" si="151"/>
        <v>55</v>
      </c>
      <c r="AN80" s="7">
        <f t="shared" si="152"/>
        <v>1.2470588235294118</v>
      </c>
      <c r="AO80" s="1">
        <f t="shared" si="153"/>
        <v>4371</v>
      </c>
      <c r="AP80" s="1">
        <f t="shared" si="154"/>
        <v>3393</v>
      </c>
      <c r="AQ80" s="1">
        <f t="shared" si="155"/>
        <v>1785</v>
      </c>
      <c r="AR80" s="1">
        <f t="shared" si="156"/>
        <v>33</v>
      </c>
      <c r="AS80" s="1">
        <f t="shared" si="157"/>
        <v>1575</v>
      </c>
      <c r="AT80" s="10">
        <f t="shared" si="158"/>
        <v>2.9826464208242951E-2</v>
      </c>
      <c r="AU80" s="10">
        <f t="shared" si="159"/>
        <v>0.97017353579175702</v>
      </c>
      <c r="AV80" s="10">
        <f t="shared" si="160"/>
        <v>1.6572807723250201E-2</v>
      </c>
      <c r="AW80" s="10">
        <f t="shared" si="161"/>
        <v>0.45406275140788416</v>
      </c>
      <c r="AX80" s="10">
        <f t="shared" si="162"/>
        <v>4.5052292839903463E-3</v>
      </c>
      <c r="AY80" s="10">
        <f t="shared" si="163"/>
        <v>0.15526950925181013</v>
      </c>
      <c r="AZ80" s="10">
        <f t="shared" si="164"/>
        <v>6.8865647626709575E-2</v>
      </c>
      <c r="BA80" s="10">
        <f t="shared" si="165"/>
        <v>1.9629927594529365E-2</v>
      </c>
      <c r="BB80" s="10">
        <f t="shared" si="166"/>
        <v>0.19967819790828639</v>
      </c>
      <c r="BC80" s="10">
        <f t="shared" si="167"/>
        <v>8.1415929203539822E-2</v>
      </c>
      <c r="BD80" s="8">
        <f t="shared" ca="1" si="168"/>
        <v>121.85714285714286</v>
      </c>
      <c r="BE80" s="9">
        <f t="shared" ca="1" si="169"/>
        <v>853</v>
      </c>
      <c r="BF80" s="10">
        <f t="shared" si="170"/>
        <v>1.7351448682272057E-2</v>
      </c>
      <c r="BG80" s="10">
        <f t="shared" si="171"/>
        <v>0.24705882352941178</v>
      </c>
      <c r="BH80" s="1" t="e">
        <f t="shared" si="172"/>
        <v>#N/A</v>
      </c>
      <c r="BI80" s="1">
        <f t="shared" si="173"/>
        <v>15</v>
      </c>
      <c r="BJ80" s="8">
        <f>IF(_xlfn.IFNA($A80,"")="","",AK80/(Configuration!$B$1/1000000))</f>
        <v>245.02943112957976</v>
      </c>
      <c r="BK80" s="1">
        <f>IF(OR(_xlfn.IFNA($A80,"")="", ROW()&lt;=ROW($A$3),MAX(International!$C$3:$C$2000)&lt;$AK80),"",$A80-_xlfn.XLOOKUP($AK80,International!$C$3:$C$2000,International!$A$3:$A$2000,NA(),1,1))</f>
        <v>15</v>
      </c>
      <c r="BL80" s="1">
        <f>IF(OR(_xlfn.IFNA($A80,"")="", ROW()&lt;=ROW($A$3),MAX(International!$D$3:$D$2000)&lt;$BJ80),"",$A80-_xlfn.XLOOKUP($BJ80,International!$D$3:$D$2000,International!$A$3:$A$2000,NA(),1,1))</f>
        <v>20</v>
      </c>
      <c r="BM80" s="1">
        <f>IF(OR(_xlfn.IFNA($A80,"")="", ROW()&lt;=ROW($A$3),MAX(International!$G$3:$G$2000)&lt;$AK80),"",$A80-_xlfn.XLOOKUP($AK80,International!$G$3:$G$2000,International!$A$3:$A$2000,NA(),1,1))</f>
        <v>-3</v>
      </c>
      <c r="BN80" s="1">
        <f>IF(OR(_xlfn.IFNA($A80,"")="", ROW()&lt;=ROW($A$3),MAX(International!$H$3:$H$2000)&lt;$BJ80),"",$A80-_xlfn.XLOOKUP($BJ80,International!$H$3:$H$2000,International!$A$3:$A$2000,NA(),1,1))</f>
        <v>18</v>
      </c>
      <c r="BO80" s="1">
        <f>IF(OR(_xlfn.IFNA($A80,"")="", ROW()&lt;=ROW($A$3),MAX(International!$K$3:$K$2000)&lt;$AK80),"",$A80-_xlfn.XLOOKUP($AK80,International!$K$3:$K$2000,International!$A$3:$A$2000,NA(),1,1))</f>
        <v>25</v>
      </c>
      <c r="BP80" s="1">
        <f>IF(OR(_xlfn.IFNA($A80,"")="", ROW()&lt;=ROW($A$3),MAX(International!$L$3:$L$2000)&lt;$BJ80),"",$A80-_xlfn.XLOOKUP($BJ80,International!$L$3:$L$2000,International!$A$3:$A$2000,NA(),1,1))</f>
        <v>18</v>
      </c>
      <c r="BQ80" s="1">
        <f>IF(OR(_xlfn.IFNA($A80,"")="", ROW()&lt;=ROW($A$3),MAX(International!$O$3:$O$2000)&lt;$AK80),"",$A80-_xlfn.XLOOKUP($AK80,International!$O$3:$O$2000,International!$A$3:$A$2000,NA(),1,1))</f>
        <v>33</v>
      </c>
      <c r="BR80" s="1">
        <f>IF(OR(_xlfn.IFNA($A80,"")="", ROW()&lt;=ROW($A$3),MAX(International!$P$3:$P$2000)&lt;$BJ80),"",$A80-_xlfn.XLOOKUP($BJ80,International!$P$3:$P$2000,International!$A$3:$A$2000,NA(),1,1))</f>
        <v>29</v>
      </c>
      <c r="BS80" s="1">
        <f>IF(OR(_xlfn.IFNA($A80,"")="", ROW()&lt;=ROW($A$3),MAX(International!$S$3:$S$2000)&lt;$AK80),"",$A80-_xlfn.XLOOKUP($AK80,International!$S$3:$S$2000,International!$A$3:$A$2000,NA(),1,1))</f>
        <v>35</v>
      </c>
      <c r="BT80" s="1" t="str">
        <f>IF(OR(_xlfn.IFNA($A80,"")="", ROW()&lt;=ROW($A$3),MAX(International!$T$3:$T$2000)&lt;$BJ80),"",$A80-_xlfn.XLOOKUP($BJ80,International!$T$3:$T$2000,International!$A$3:$A$2000,NA(),1,1))</f>
        <v/>
      </c>
      <c r="BU80" s="1">
        <f>IF(OR(_xlfn.IFNA($A80,"")="", ROW()&lt;=ROW($A$3),MAX(International!$W$3:$W$2000)&lt;$AK80),"",$A80-_xlfn.XLOOKUP($AK80,International!$W$3:$W$2000,International!$A$3:$A$2000,NA(),1,1))</f>
        <v>-9</v>
      </c>
      <c r="BV80" s="1">
        <f>IF(OR(_xlfn.IFNA($A80,"")="", ROW()&lt;=ROW($A$3),MAX(International!$X$3:$X$2000)&lt;$BJ80),"",$A80-_xlfn.XLOOKUP($BJ80,International!$X$3:$X$2000,International!$A$3:$A$2000,NA(),1,1))</f>
        <v>3</v>
      </c>
      <c r="BW80" s="1">
        <f>IF(OR(_xlfn.IFNA($A80,"")="", ROW()&lt;=ROW($A$3),MAX(International!$AA$3:$AA$2000)&lt;$AK80),"",$A80-_xlfn.XLOOKUP($AK80,International!$AA$3:$AA$2000,International!$A$3:$A$2000,NA(),1,1))</f>
        <v>18</v>
      </c>
      <c r="BX80" s="1">
        <f>IF(OR(_xlfn.IFNA($A80,"")="", ROW()&lt;=ROW($A$3),MAX(International!$AB$3:$AB$2000)&lt;$BJ80),"",$A80-_xlfn.XLOOKUP($BJ80,International!$AB$3:$AB$2000,International!$A$3:$A$2000,NA(),1,1))</f>
        <v>13</v>
      </c>
      <c r="BY80" s="1">
        <f>IF(OR(_xlfn.IFNA($A80,"")="", ROW()&lt;=ROW($A$3),MAX(International!$AE$3:$AE$2000)&lt;$AK80),"",$A80-_xlfn.XLOOKUP($AK80,International!$AE$3:$AE$2000,International!$A$3:$A$2000,NA(),1,1))</f>
        <v>24</v>
      </c>
      <c r="BZ80" s="1">
        <f>IF(OR(_xlfn.IFNA($A80,"")="", ROW()&lt;=ROW($A$3),MAX(International!$AF$3:$AF$2000)&lt;$BJ80),"",$A80-_xlfn.XLOOKUP($BJ80,International!$AF$3:$AF$2000,International!$A$3:$A$2000,NA(),1,1))</f>
        <v>15</v>
      </c>
      <c r="CA80" s="1">
        <f t="shared" si="174"/>
        <v>31</v>
      </c>
      <c r="CB80" s="1" t="e">
        <f t="shared" si="121"/>
        <v>#N/A</v>
      </c>
      <c r="CC80" s="1" t="e">
        <f t="shared" si="122"/>
        <v>#N/A</v>
      </c>
      <c r="CD80" s="1">
        <f t="shared" si="123"/>
        <v>129014</v>
      </c>
      <c r="CE80" s="1">
        <f t="shared" si="124"/>
        <v>21526</v>
      </c>
      <c r="CF80" s="1">
        <f t="shared" si="125"/>
        <v>7350</v>
      </c>
      <c r="CG80" s="1">
        <f t="shared" si="126"/>
        <v>3590</v>
      </c>
      <c r="CH80" s="1">
        <f t="shared" si="127"/>
        <v>2152</v>
      </c>
      <c r="CI80" s="1">
        <f t="shared" si="128"/>
        <v>534</v>
      </c>
      <c r="CJ80" s="1">
        <f t="shared" si="129"/>
        <v>2876</v>
      </c>
      <c r="CK80" s="1">
        <f t="shared" si="175"/>
        <v>6215</v>
      </c>
      <c r="CL80" s="1">
        <f t="shared" si="130"/>
        <v>5.203365582504258</v>
      </c>
      <c r="CM80" s="1">
        <f>IF(OR(ISNA($A80),$AK80&lt;100),NA(),IF($CA80=0,0,FLOOR((CK80-_xlfn.XLOOKUP(_xlfn.AGGREGATE(5,6,$CA$3:$CA2031),$CA$3:$CA$2000,CK$3:CK$2000,1,1))/_xlfn.XLOOKUP($CA80,$CA$3:$CA$2000,$CA$3:$CA$2000,1,1), 1)))</f>
        <v>196</v>
      </c>
      <c r="CN80" s="1">
        <f t="shared" si="176"/>
        <v>40.293090555257884</v>
      </c>
      <c r="CO80" s="1" cm="1">
        <f t="array" ref="CO80">IFERROR(IF(OR(ISNA($A80),$AK80&lt;100,INDEX(International!C$3:C$2000,_xlfn.XMATCH(100,International!C$3:C$2000,1,1)+$CA80)=""),NA(),INDEX(International!C$3:C$2000,_xlfn.XMATCH(100,International!C$3:C$2000,1,1)+$CA80)), NA())</f>
        <v>20814</v>
      </c>
      <c r="CP80" s="1">
        <f t="shared" si="131"/>
        <v>4.0252367091298424</v>
      </c>
      <c r="CQ80" s="1">
        <f>IF(OR(ISNA($A80),$AK80&lt;100),NA(),IF($CA80=0,0,FLOOR((CO80-_xlfn.XLOOKUP(_xlfn.AGGREGATE(5,6,$CA$3:$CA2031),$CA$3:$CA$2000,CO$3:CO$2000,1,1))/_xlfn.XLOOKUP($CA80,$CA$3:$CA$2000,$CA$3:$CA$2000,1,1), 1)))</f>
        <v>667</v>
      </c>
      <c r="CR80" s="1">
        <f t="shared" si="177"/>
        <v>5.700607581860476</v>
      </c>
      <c r="CS80" s="1" cm="1">
        <f t="array" ref="CS80">IFERROR(IF(OR(ISNA($A80),$AK80&lt;100,INDEX(International!G$3:G$2000,_xlfn.XMATCH(100,International!G$3:G$2000,1,1)+$CA80)=""),NA(),INDEX(International!G$3:G$2000,_xlfn.XMATCH(100,International!G$3:G$2000,1,1)+$CA80)), NA())</f>
        <v>5819</v>
      </c>
      <c r="CT80" s="1">
        <f t="shared" si="132"/>
        <v>5.2876666867989304</v>
      </c>
      <c r="CU80" s="1">
        <f>IF(OR(ISNA($A80),$AK80&lt;100),NA(),IF($CA80=0,0,FLOOR((CS80-_xlfn.XLOOKUP(_xlfn.AGGREGATE(5,6,$CA$3:$CA2031),$CA$3:$CA$2000,CS$3:CS$2000,1,1))/_xlfn.XLOOKUP($CA80,$CA$3:$CA$2000,$CA$3:$CA$2000,1,1), 1)))</f>
        <v>179</v>
      </c>
      <c r="CV80" s="1">
        <f t="shared" si="178"/>
        <v>9.3216099335853162</v>
      </c>
      <c r="CW80" s="1" cm="1">
        <f t="array" ref="CW80">IFERROR(IF(OR(ISNA($A80),$AK80&lt;100,INDEX(International!K$3:K$2000,_xlfn.XMATCH(100,International!K$3:K$2000,1,1)+$CA80)=""),NA(),INDEX(International!K$3:K$2000,_xlfn.XMATCH(100,International!K$3:K$2000,1,1)+$CA80)), NA())</f>
        <v>52128</v>
      </c>
      <c r="CX80" s="1">
        <f t="shared" si="133"/>
        <v>3.4345549492386045</v>
      </c>
      <c r="CY80" s="1">
        <f>IF(OR(ISNA($A80),$AK80&lt;100),NA(),IF($CA80=0,0,FLOOR((CW80-_xlfn.XLOOKUP(_xlfn.AGGREGATE(5,6,$CA$3:$CA2031),$CA$3:$CA$2000,CW$3:CW$2000,1,1))/_xlfn.XLOOKUP($CA80,$CA$3:$CA$2000,$CA$3:$CA$2000,1,1), 1)))</f>
        <v>1678</v>
      </c>
      <c r="CZ80" s="1">
        <f t="shared" si="179"/>
        <v>2.6610154094068221</v>
      </c>
      <c r="DA80" s="1" cm="1">
        <f t="array" ref="DA80">IFERROR(IF(OR(ISNA($A80),$AK80&lt;100,INDEX(International!O$3:O$2000,_xlfn.XMATCH(100,International!O$3:O$2000,1,1)+$CA80)=""),NA(),INDEX(International!O$3:O$2000,_xlfn.XMATCH(100,International!O$3:O$2000,1,1)+$CA80)), NA())</f>
        <v>74386</v>
      </c>
      <c r="DB80" s="1">
        <f t="shared" si="134"/>
        <v>3.2498549348895773</v>
      </c>
      <c r="DC80" s="1">
        <f>IF(OR(ISNA($A80),$AK80&lt;100),NA(),IF($CA80=0,0,FLOOR((DA80-_xlfn.XLOOKUP(_xlfn.AGGREGATE(5,6,$CA$3:$CA2031),$CA$3:$CA$2000,DA$3:DA$2000,1,1))/_xlfn.XLOOKUP($CA80,$CA$3:$CA$2000,$CA$3:$CA$2000,1,1), 1)))</f>
        <v>2394</v>
      </c>
      <c r="DD80" s="1">
        <f t="shared" si="180"/>
        <v>9.5456712472392908</v>
      </c>
      <c r="DE80" s="1" cm="1">
        <f t="array" ref="DE80">IFERROR(IF(OR(ISNA($A80),$AK80&lt;100,INDEX(International!S$3:S$2000,_xlfn.XMATCH(100,International!S$3:S$2000,1,1)+$CA80)=""),NA(),INDEX(International!S$3:S$2000,_xlfn.XMATCH(100,International!S$3:S$2000,1,1)+$CA80)), NA())</f>
        <v>8961</v>
      </c>
      <c r="DF80" s="1">
        <f t="shared" si="135"/>
        <v>4.7798288755008711</v>
      </c>
      <c r="DG80" s="1">
        <f>IF(OR(ISNA($A80),$AK80&lt;100),NA(),IF($CA80=0,0,FLOOR((DE80-_xlfn.XLOOKUP(_xlfn.AGGREGATE(5,6,$CA$3:$CA2031),$CA$3:$CA$2000,DE$3:DE$2000,1,1))/_xlfn.XLOOKUP($CA80,$CA$3:$CA$2000,$CA$3:$CA$2000,1,1), 1)))</f>
        <v>285</v>
      </c>
      <c r="DH80" s="1">
        <f t="shared" si="181"/>
        <v>19.752667733441275</v>
      </c>
      <c r="DI80" s="1" cm="1">
        <f t="array" ref="DI80">IFERROR(IF(OR(ISNA($A80),$AK80&lt;100,INDEX(International!W$3:W$2000,_xlfn.XMATCH(100,International!W$3:W$2000,1,1)+$CA80)=""),NA(),INDEX(International!W$3:W$2000,_xlfn.XMATCH(100,International!W$3:W$2000,1,1)+$CA80)), NA())</f>
        <v>926</v>
      </c>
      <c r="DJ80" s="1">
        <f t="shared" si="136"/>
        <v>9.6542766367853332</v>
      </c>
      <c r="DK80" s="1">
        <f>IF(OR(ISNA($A80),$AK80&lt;100),NA(),IF($CA80=0,0,FLOOR((DI80-_xlfn.XLOOKUP(_xlfn.AGGREGATE(5,6,$CA$3:$CA2031),$CA$3:$CA$2000,DI$3:DI$2000,1,1))/_xlfn.XLOOKUP($CA80,$CA$3:$CA$2000,$CA$3:$CA$2000,1,1), 1)))</f>
        <v>26</v>
      </c>
      <c r="DL80" s="1">
        <f t="shared" si="182"/>
        <v>7.4755626909558197</v>
      </c>
      <c r="DM80" s="1" cm="1">
        <f t="array" ref="DM80">IFERROR(IF(OR(ISNA($A80),$AK80&lt;100,INDEX(International!AA$3:AA$2000,_xlfn.XMATCH(100,International!AA$3:AA$2000,1,1)+$CA80)=""),NA(),INDEX(International!AA$3:AA$2000,_xlfn.XMATCH(100,International!AA$3:AA$2000,1,1)+$CA80)), NA())</f>
        <v>47806</v>
      </c>
      <c r="DN80" s="1">
        <f t="shared" si="137"/>
        <v>3.4827360092781992</v>
      </c>
      <c r="DO80" s="1">
        <f>IF(OR(ISNA($A80),$AK80&lt;100),NA(),IF($CA80=0,0,FLOOR((DM80-_xlfn.XLOOKUP(_xlfn.AGGREGATE(5,6,$CA$3:$CA2031),$CA$3:$CA$2000,DM$3:DM$2000,1,1))/_xlfn.XLOOKUP($CA80,$CA$3:$CA$2000,$CA$3:$CA$2000,1,1), 1)))</f>
        <v>1538</v>
      </c>
      <c r="DP80" s="1">
        <f t="shared" si="183"/>
        <v>3.078551329027055</v>
      </c>
      <c r="DQ80" s="1" cm="1">
        <f t="array" ref="DQ80">IFERROR(IF(OR(ISNA($A80),$AK80&lt;100,INDEX(International!AE$3:AE$2000,_xlfn.XMATCH(100,International!AE$3:AE$2000,1,1)+$CA80)=""),NA(),INDEX(International!AE$3:AE$2000,_xlfn.XMATCH(100,International!AE$3:AE$2000,1,1)+$CA80)), NA())</f>
        <v>275798</v>
      </c>
      <c r="DR80" s="1">
        <f t="shared" si="138"/>
        <v>2.712304240896513</v>
      </c>
      <c r="DS80" s="1">
        <f>IF(OR(ISNA($A80),$AK80&lt;100),NA(),IF($CA80=0,0,FLOOR((DQ80-_xlfn.XLOOKUP(_xlfn.AGGREGATE(5,6,$CA$3:$CA2031),$CA$3:$CA$2000,DQ$3:DQ$2000,1,1))/_xlfn.XLOOKUP($CA80,$CA$3:$CA$2000,$CA$3:$CA$2000,1,1), 1)))</f>
        <v>8892</v>
      </c>
      <c r="DT80" s="1">
        <f t="shared" si="184"/>
        <v>2.7123289812676274</v>
      </c>
      <c r="DU80" s="1">
        <f t="shared" si="139"/>
        <v>77</v>
      </c>
      <c r="DV80" s="1" t="e" cm="1">
        <f t="array" ref="DV80">IFERROR(IF(ISNA($A80),NA(),INDEX(B$3:B$2000,_xlfn.XMATCH(Configuration!$B$12,B$3:B$2000,1,1)+ROW()-ROW($A$3))-0), NA())</f>
        <v>#N/A</v>
      </c>
      <c r="DW80" s="1" t="e" cm="1">
        <f t="array" ref="DW80">IFERROR(IF(ISNA($A80),NA(),INDEX(F$3:F$2000,_xlfn.XMATCH(Configuration!$B$12,F$3:F$2000,1,1)+ROW()-ROW($A$3))-0), NA())</f>
        <v>#N/A</v>
      </c>
      <c r="DX80" s="1" cm="1">
        <f t="array" ref="DX80">IFERROR(IF(ISNA($A80),NA(),INDEX(J$3:J$2000,_xlfn.XMATCH(Configuration!$B$12,J$3:J$2000,1,1)+ROW()-ROW($A$3))-0), NA())</f>
        <v>0</v>
      </c>
      <c r="DY80" s="1" t="e" cm="1">
        <f t="array" ref="DY80">IFERROR(IF(ISNA($A80),NA(),INDEX(N$3:N$2000,_xlfn.XMATCH(Configuration!$B$12,N$3:N$2000,1,1)+ROW()-ROW($A$3))-0), NA())</f>
        <v>#N/A</v>
      </c>
      <c r="DZ80" s="1" t="e" cm="1">
        <f t="array" ref="DZ80">IFERROR(IF(ISNA($A80),NA(),INDEX(R$3:R$2000,_xlfn.XMATCH(Configuration!$B$12,R$3:R$2000,1,1)+ROW()-ROW($A$3))-0), NA())</f>
        <v>#N/A</v>
      </c>
      <c r="EA80" s="1" t="e" cm="1">
        <f t="array" ref="EA80">IFERROR(IF(ISNA($A80),NA(),INDEX(V$3:V$2000,_xlfn.XMATCH(Configuration!$B$12,V$3:V$2000,1,1)+ROW()-ROW($A$3))-0), NA())</f>
        <v>#N/A</v>
      </c>
      <c r="EB80" s="1" t="e" cm="1">
        <f t="array" ref="EB80">IFERROR(IF(ISNA($A80),NA(),INDEX(Z$3:Z$2000,_xlfn.XMATCH(Configuration!$B$12,Z$3:Z$2000,1,1)+ROW()-ROW($A$3))-0), NA())</f>
        <v>#N/A</v>
      </c>
      <c r="EC80" s="1" t="e" cm="1">
        <f t="array" ref="EC80">IFERROR(IF(ISNA($A80),NA(),INDEX(AD$3:AD$2000,_xlfn.XMATCH(Configuration!$B$12,AD$3:AD$2000,1,1)+ROW()-ROW($A$3))-0), NA())</f>
        <v>#N/A</v>
      </c>
      <c r="ED80" s="1">
        <f t="shared" si="140"/>
        <v>77</v>
      </c>
      <c r="EE80" s="1" t="e">
        <f t="shared" ca="1" si="185"/>
        <v>#N/A</v>
      </c>
      <c r="EF80" s="1" t="e">
        <f t="shared" ca="1" si="186"/>
        <v>#N/A</v>
      </c>
      <c r="EG80" s="1" t="e">
        <f t="shared" ca="1" si="187"/>
        <v>#N/A</v>
      </c>
      <c r="EH80" s="1" t="e">
        <f t="shared" ca="1" si="188"/>
        <v>#N/A</v>
      </c>
      <c r="EI80" s="1" t="e">
        <f t="shared" ca="1" si="189"/>
        <v>#N/A</v>
      </c>
      <c r="EJ80" s="1">
        <f t="shared" ca="1" si="190"/>
        <v>729824</v>
      </c>
      <c r="EK80" s="1">
        <f t="shared" ca="1" si="191"/>
        <v>204800</v>
      </c>
      <c r="EL80" s="1" cm="1">
        <f t="array" aca="1" ref="EL80" ca="1">IFERROR(IF(ISNA($ED80),NA(),IF(FLOOR((2^(($ED80+LOOKUP(2, 1/(ISNA(EP$3:EP$2000)+ISBLANK(EP$3:EP$300)-1),EP$3:EP$2000)*LOG(100)/LOG(2))/LOOKUP(2, 1/(ISNA(EP$3:EP$2000)+ISBLANK(EP$3:EP$300)-1),EP$3:EP$2000))),2)&gt;_xlfn.AGGREGATE(4,6,$EN$3:$GC$2000)+2000,NA(),FLOOR((2^(($ED80+LOOKUP(2, 1/(ISNA(EP$3:EP$2000)+ISBLANK(EP$3:EP$300)-1),EP$3:EP$2000)*LOG(100)/LOG(2))/LOOKUP(2, 1/(ISNA(EP$3:EP$2000)+ISBLANK(EP$3:EP$300)-1),EP$3:EP$2000))),2))),NA())</f>
        <v>6422</v>
      </c>
      <c r="EM80" s="1" cm="1">
        <f t="array" ref="EM80">IF(ISNA($ED80),NA(),FLOOR(EN$3+(LOOKUP(2, 1/(ISNA(EN$3:EN$2000)+ISBLANK(EN$3:EN$300)-1),EN$3:EN$2000)-EN$3)/LOOKUP(2, 1/(ISNA(EN$3:EN$2000)+ISBLANK(EN$3:EN$300)-1),ED$3:ED$2000)*ED80, 1))</f>
        <v>6977</v>
      </c>
      <c r="EN80" s="1" cm="1">
        <f t="array" ref="EN80">IFERROR(IF(ISNA($A80),NA(),INDEX(AK$3:AK$2000,_xlfn.XMATCH(100,AK$3:AK$2000,1,1)+ROW()-ROW($A$3))-0), NA())</f>
        <v>7132</v>
      </c>
      <c r="EO80" s="1" cm="1">
        <f t="array" aca="1" ref="EO80" ca="1">IFERROR(IF(ISNA($A80),NA(),INDEX(BD$3:BD$2000,_xlfn.XMATCH(100,AK$3:AK$2000,1,1)+ROW()-ROW($A$3))-0), NA())</f>
        <v>9.2857142857142865</v>
      </c>
      <c r="EP80" s="1">
        <f t="shared" si="192"/>
        <v>12.507645099385758</v>
      </c>
      <c r="EQ80" s="1">
        <f t="shared" si="193"/>
        <v>91</v>
      </c>
      <c r="ER80" s="1">
        <f t="shared" si="194"/>
        <v>329.22168424662834</v>
      </c>
      <c r="ES80" s="1" cm="1">
        <f t="array" ref="ES80">IFERROR(IF(OR(ISNA($A80),INDEX(International!C$3:C$2000,_xlfn.XMATCH(100,International!C$3:C$2000,1,1)+ROW()-ROW($A$3))=""),NA(),INDEX(International!C$3:C$2000,_xlfn.XMATCH(100,International!C$3:C$2000,1,1)+ROW()-ROW($A$3))), NA())</f>
        <v>56511</v>
      </c>
      <c r="ET80" s="1" cm="1">
        <f t="array" aca="1" ref="ET80" ca="1">IFERROR(IF(ISNA($A80),NA(),INDEX(International!E$3:E$2000,_xlfn.XMATCH(100,International!C$3:C$2000,1,1)+ROW()-ROW($A$3))-0), NA())</f>
        <v>266.71428571428572</v>
      </c>
      <c r="EU80" s="1">
        <f t="shared" si="195"/>
        <v>8.4223072537967631</v>
      </c>
      <c r="EV80" s="1">
        <f t="shared" si="196"/>
        <v>732</v>
      </c>
      <c r="EW80" s="1">
        <f t="shared" si="197"/>
        <v>141.57502882713047</v>
      </c>
      <c r="EX80" s="1" cm="1">
        <f t="array" ref="EX80">IFERROR(IF(OR(ISNA($A80),INDEX(International!G$3:G$2000,_xlfn.XMATCH(100,International!G$3:G$2000,1,1)+ROW()-ROW($A$3))=""),NA(),INDEX(International!G$3:G$2000,_xlfn.XMATCH(100,International!G$3:G$2000,1,1)+ROW()-ROW($A$3))-0), NA())</f>
        <v>11428</v>
      </c>
      <c r="EY80" s="1" cm="1">
        <f t="array" aca="1" ref="EY80" ca="1">IFERROR(IF(ISNA($A80),NA(),INDEX(International!I$3:I$2000,_xlfn.XMATCH(100,International!G$3:G$2000,1,1)+ROW()-ROW($A$3))-0), NA())</f>
        <v>54.857142857142854</v>
      </c>
      <c r="EZ80" s="1">
        <f t="shared" si="198"/>
        <v>11.263189966969811</v>
      </c>
      <c r="FA80" s="1">
        <f t="shared" si="199"/>
        <v>145</v>
      </c>
      <c r="FB80" s="1">
        <f t="shared" si="200"/>
        <v>192.85531586413191</v>
      </c>
      <c r="FC80" s="1" cm="1">
        <f t="array" ref="FC80">IFERROR(IF(OR(ISNA($A80),INDEX(International!K$3:K$2000,_xlfn.XMATCH(100,International!K$3:K$2000,1,1)+ROW()-ROW($A$3))=""),NA(),INDEX(International!K$3:K$2000,_xlfn.XMATCH(100,International!K$3:K$2000,1,1)+ROW()-ROW($A$3))), NA())</f>
        <v>177207</v>
      </c>
      <c r="FD80" s="1" cm="1">
        <f t="array" aca="1" ref="FD80" ca="1">IFERROR(IF(ISNA($A80),NA(),INDEX(International!M$3:M$2000,_xlfn.XMATCH(100,International!K$3:K$2000,1,1)+ROW()-ROW($A$3))-0), NA())</f>
        <v>349.85714285714283</v>
      </c>
      <c r="FE80" s="1">
        <f t="shared" si="201"/>
        <v>7.1354305504881967</v>
      </c>
      <c r="FF80" s="1">
        <f t="shared" si="202"/>
        <v>2300</v>
      </c>
      <c r="FG80" s="1">
        <f t="shared" si="203"/>
        <v>-1097.0477194647767</v>
      </c>
      <c r="FH80" s="1" cm="1">
        <f t="array" ref="FH80">IFERROR(IF(OR(ISNA($A80),INDEX(International!O$3:O$2000,_xlfn.XMATCH(100,International!O$3:O$2000,1,1)+ROW()-ROW($A$3))=""),NA(),INDEX(International!O$3:O$2000,_xlfn.XMATCH(100,International!O$3:O$2000,1,1)+ROW()-ROW($A$3))-0), NA())</f>
        <v>219070</v>
      </c>
      <c r="FI80" s="1" cm="1">
        <f t="array" aca="1" ref="FI80" ca="1">IFERROR(IF(ISNA($A80),NA(),INDEX(International!Q$3:Q$2000,_xlfn.XMATCH(100,International!O$3:O$2000,1,1)+ROW()-ROW($A$3))-0), NA())</f>
        <v>1193.2857142857142</v>
      </c>
      <c r="FJ80" s="1">
        <f t="shared" si="204"/>
        <v>6.938702107617031</v>
      </c>
      <c r="FK80" s="1">
        <f t="shared" si="205"/>
        <v>2843</v>
      </c>
      <c r="FL80" s="1">
        <f t="shared" si="206"/>
        <v>188.98956473925122</v>
      </c>
      <c r="FM80" s="1" cm="1">
        <f t="array" ref="FM80">IFERROR(IF(OR(ISNA($A80),INDEX(International!S$3:S$2000,_xlfn.XMATCH(100,International!S$3:S$2000,1,1)+ROW()-ROW($A$3))=""),NA(),INDEX(International!S$3:S$2000,_xlfn.XMATCH(100,International!S$3:S$2000,1,1)+ROW()-ROW($A$3))-0), NA())</f>
        <v>10822</v>
      </c>
      <c r="FN80" s="1" cm="1">
        <f t="array" aca="1" ref="FN80" ca="1">IFERROR(IF(ISNA($A80),NA(),INDEX(International!U$3:U$2000,_xlfn.XMATCH(100,International!S$3:S$2000,1,1)+ROW()-ROW($A$3))-0), NA())</f>
        <v>6.8571428571428568</v>
      </c>
      <c r="FO80" s="1">
        <f t="shared" si="207"/>
        <v>11.394201382483892</v>
      </c>
      <c r="FP80" s="1">
        <f t="shared" si="208"/>
        <v>139</v>
      </c>
      <c r="FQ80" s="1">
        <f t="shared" si="209"/>
        <v>624.75659465929994</v>
      </c>
      <c r="FR80" s="1" cm="1">
        <f t="array" ref="FR80">IFERROR(IF(OR(ISNA($A80),INDEX(International!W$3:W$2000,_xlfn.XMATCH(100,International!W$3:W$2000,1,1)+ROW()-ROW($A$3))=""),NA(),INDEX(International!W$3:W$2000,_xlfn.XMATCH(100,International!W$3:W$2000,1,1)+ROW()-ROW($A$3))-0), NA())</f>
        <v>27356</v>
      </c>
      <c r="FS80" s="1" cm="1">
        <f t="array" aca="1" ref="FS80" ca="1">IFERROR(IF(ISNA($A80),NA(),INDEX(International!Y$3:Y$2000,_xlfn.XMATCH(100,International!W$3:W$2000,1,1)+ROW()-ROW($A$3))-0), NA())</f>
        <v>699.42857142857144</v>
      </c>
      <c r="FT80" s="1">
        <f t="shared" si="210"/>
        <v>9.5112061648166613</v>
      </c>
      <c r="FU80" s="1">
        <f t="shared" si="211"/>
        <v>353</v>
      </c>
      <c r="FV80" s="1">
        <f t="shared" si="212"/>
        <v>40.430359289593333</v>
      </c>
      <c r="FW80" s="1" cm="1">
        <f t="array" ref="FW80">IFERROR(IF(OR(ISNA($A80),INDEX(International!AA$3:AA$2000,_xlfn.XMATCH(100,International!AA$3:AA$2000,1,1)+ROW()-ROW($A$3))=""),NA(),INDEX(International!AA$3:AA$2000,_xlfn.XMATCH(100,International!AA$3:AA$2000,1,1)+ROW()-ROW($A$3))-0), NA())</f>
        <v>250908</v>
      </c>
      <c r="FX80" s="1" cm="1">
        <f t="array" aca="1" ref="FX80" ca="1">IFERROR(IF(ISNA($A80),NA(),INDEX(International!AC$3:AC$2000,_xlfn.XMATCH(100,International!AA$3:AA$2000,1,1)+ROW()-ROW($A$3))-0), NA())</f>
        <v>2536.7142857142858</v>
      </c>
      <c r="FY80" s="1">
        <f t="shared" si="213"/>
        <v>6.8184176319995329</v>
      </c>
      <c r="FZ80" s="1">
        <f t="shared" si="214"/>
        <v>3257</v>
      </c>
      <c r="GA80" s="1">
        <f t="shared" si="215"/>
        <v>66.159961887375005</v>
      </c>
      <c r="GB80" s="1" cm="1">
        <f t="array" ref="GB80">IFERROR(IF(OR(ISNA($A80),INDEX(International!AE$3:AE$2000,_xlfn.XMATCH(100,International!AE$3:AE$2000,1,1)+ROW()-ROW($A$3))=""),NA(),INDEX(International!AE$3:AE$2000,_xlfn.XMATCH(100,International!AE$3:AE$2000,1,1)+ROW()-ROW($A$3))-0), NA())</f>
        <v>1528568</v>
      </c>
      <c r="GC80" s="1" cm="1">
        <f t="array" aca="1" ref="GC80" ca="1">IFERROR(IF(ISNA($A80),NA(),INDEX(International!AG$3:AG$2000,_xlfn.XMATCH(100,International!AE$3:AE$2000,1,1)+ROW()-ROW($A$3))-0), NA())</f>
        <v>22741.714285714286</v>
      </c>
      <c r="GD80" s="1">
        <f t="shared" si="216"/>
        <v>5.5396109433176344</v>
      </c>
      <c r="GE80" s="1">
        <f t="shared" si="217"/>
        <v>19850</v>
      </c>
      <c r="GF80" s="1">
        <f t="shared" si="218"/>
        <v>51.94893405446323</v>
      </c>
    </row>
    <row r="81" spans="1:188" x14ac:dyDescent="0.2">
      <c r="A81" s="4">
        <f>IF(OR(Daily!$A81="",Daily!$B81="*"),NA(),Daily!A81)</f>
        <v>43932</v>
      </c>
      <c r="B81" s="1">
        <f>IF(_xlfn.IFNA($A81,"")="","",Daily!C81+IF(ROW()&gt;ROW($A$3),B80,0))</f>
        <v>103</v>
      </c>
      <c r="C81" s="1">
        <f>IF(_xlfn.IFNA($A81,"")="","",Daily!D81+IF(ROW()&gt;ROW($A$3),C80,0))</f>
        <v>62</v>
      </c>
      <c r="D81" s="1">
        <f>IF(_xlfn.IFNA($A81,"")="","",Daily!E81+IF(ROW()&gt;ROW($A$3),D80,0))</f>
        <v>2</v>
      </c>
      <c r="E81" s="1">
        <f t="shared" si="141"/>
        <v>39</v>
      </c>
      <c r="F81" s="1">
        <f>IF(_xlfn.IFNA($A81,"")="","",Daily!F81+IF(ROW()&gt;ROW($A$3),F80,0))</f>
        <v>2847</v>
      </c>
      <c r="G81" s="1">
        <f>IF(_xlfn.IFNA($A81,"")="","",Daily!G81+IF(ROW()&gt;ROW($A$3),G80,0))</f>
        <v>4</v>
      </c>
      <c r="H81" s="1">
        <f>IF(_xlfn.IFNA($A81,"")="","",Daily!H81+IF(ROW()&gt;ROW($A$3),H80,0))</f>
        <v>23</v>
      </c>
      <c r="I81" s="1">
        <f t="shared" si="142"/>
        <v>2820</v>
      </c>
      <c r="J81" s="1">
        <f>IF(_xlfn.IFNA($A81,"")="","",Daily!I81+IF(ROW()&gt;ROW($A$3),J80,0))</f>
        <v>28</v>
      </c>
      <c r="K81" s="1">
        <f>IF(_xlfn.IFNA($A81,"")="","",Daily!J81+IF(ROW()&gt;ROW($A$3),K80,0))</f>
        <v>2</v>
      </c>
      <c r="L81" s="1">
        <f>IF(_xlfn.IFNA($A81,"")="","",Daily!K81+IF(ROW()&gt;ROW($A$3),L80,0))</f>
        <v>0</v>
      </c>
      <c r="M81" s="1">
        <f t="shared" si="143"/>
        <v>26</v>
      </c>
      <c r="N81" s="1">
        <f>IF(_xlfn.IFNA($A81,"")="","",Daily!L81+IF(ROW()&gt;ROW($A$3),N80,0))</f>
        <v>974</v>
      </c>
      <c r="O81" s="1">
        <f>IF(_xlfn.IFNA($A81,"")="","",Daily!M81+IF(ROW()&gt;ROW($A$3),O80,0))</f>
        <v>368</v>
      </c>
      <c r="P81" s="1">
        <f>IF(_xlfn.IFNA($A81,"")="","",Daily!N81+IF(ROW()&gt;ROW($A$3),P80,0))</f>
        <v>5</v>
      </c>
      <c r="Q81" s="1">
        <f t="shared" si="144"/>
        <v>601</v>
      </c>
      <c r="R81" s="1">
        <f>IF(_xlfn.IFNA($A81,"")="","",Daily!O81+IF(ROW()&gt;ROW($A$3),R80,0))</f>
        <v>429</v>
      </c>
      <c r="S81" s="1">
        <f>IF(_xlfn.IFNA($A81,"")="","",Daily!P81+IF(ROW()&gt;ROW($A$3),S80,0))</f>
        <v>225</v>
      </c>
      <c r="T81" s="1">
        <f>IF(_xlfn.IFNA($A81,"")="","",Daily!Q81+IF(ROW()&gt;ROW($A$3),T80,0))</f>
        <v>3</v>
      </c>
      <c r="U81" s="1">
        <f t="shared" si="145"/>
        <v>201</v>
      </c>
      <c r="V81" s="1">
        <f>IF(_xlfn.IFNA($A81,"")="","",Daily!R81+IF(ROW()&gt;ROW($A$3),V80,0))</f>
        <v>133</v>
      </c>
      <c r="W81" s="1">
        <f>IF(_xlfn.IFNA($A81,"")="","",Daily!S81+IF(ROW()&gt;ROW($A$3),W80,0))</f>
        <v>48</v>
      </c>
      <c r="X81" s="1">
        <f>IF(_xlfn.IFNA($A81,"")="","",Daily!T81+IF(ROW()&gt;ROW($A$3),X80,0))</f>
        <v>4</v>
      </c>
      <c r="Y81" s="1">
        <f t="shared" si="146"/>
        <v>81</v>
      </c>
      <c r="Z81" s="1">
        <f>IF(_xlfn.IFNA($A81,"")="","",Daily!U81+IF(ROW()&gt;ROW($A$3),Z80,0))</f>
        <v>1265</v>
      </c>
      <c r="AA81" s="1">
        <f>IF(_xlfn.IFNA($A81,"")="","",Daily!V81+IF(ROW()&gt;ROW($A$3),AA80,0))</f>
        <v>986</v>
      </c>
      <c r="AB81" s="1">
        <f>IF(_xlfn.IFNA($A81,"")="","",Daily!W81+IF(ROW()&gt;ROW($A$3),AB80,0))</f>
        <v>14</v>
      </c>
      <c r="AC81" s="1">
        <f t="shared" si="147"/>
        <v>265</v>
      </c>
      <c r="AD81" s="1">
        <f>IF(_xlfn.IFNA($A81,"")="","",Daily!X81+IF(ROW()&gt;ROW($A$3),AD80,0))</f>
        <v>514</v>
      </c>
      <c r="AE81" s="1">
        <f>IF(_xlfn.IFNA($A81,"")="","",Daily!Y81+IF(ROW()&gt;ROW($A$3),AE80,0))</f>
        <v>216</v>
      </c>
      <c r="AF81" s="1">
        <f>IF(_xlfn.IFNA($A81,"")="","",Daily!Z81+IF(ROW()&gt;ROW($A$3),AF80,0))</f>
        <v>6</v>
      </c>
      <c r="AG81" s="1">
        <f t="shared" si="148"/>
        <v>292</v>
      </c>
      <c r="AH81" s="1">
        <f>IF(_xlfn.IFNA($A81,"")="","",Daily!C81+Daily!F81+Daily!I81+Daily!O81+Daily!L81+Daily!R81+Daily!X81+Daily!U81)</f>
        <v>78</v>
      </c>
      <c r="AI81" s="1">
        <f>IF(_xlfn.IFNA($A81,"")="","",Daily!D81+Daily!G81+Daily!J81+Daily!P81+Daily!M81+Daily!S81+Daily!Y81+Daily!V81+Daily!AA81)</f>
        <v>122</v>
      </c>
      <c r="AJ81" s="1">
        <f>IF(_xlfn.IFNA($A81,"")="","",Daily!E81+Daily!H81+Daily!K81+Daily!Q81+Daily!N81+Daily!T81+Daily!Z81+Daily!W81)</f>
        <v>2</v>
      </c>
      <c r="AK81" s="1">
        <f t="shared" si="149"/>
        <v>6293</v>
      </c>
      <c r="AL81" s="1">
        <f t="shared" si="150"/>
        <v>1911</v>
      </c>
      <c r="AM81" s="1">
        <f t="shared" si="151"/>
        <v>57</v>
      </c>
      <c r="AN81" s="7">
        <f t="shared" si="152"/>
        <v>0.73584905660377353</v>
      </c>
      <c r="AO81" s="1">
        <f t="shared" si="153"/>
        <v>4325</v>
      </c>
      <c r="AP81" s="1">
        <f t="shared" si="154"/>
        <v>3446</v>
      </c>
      <c r="AQ81" s="1">
        <f t="shared" si="155"/>
        <v>1907</v>
      </c>
      <c r="AR81" s="1">
        <f t="shared" si="156"/>
        <v>34</v>
      </c>
      <c r="AS81" s="1">
        <f t="shared" si="157"/>
        <v>1505</v>
      </c>
      <c r="AT81" s="10">
        <f t="shared" si="158"/>
        <v>2.8963414634146343E-2</v>
      </c>
      <c r="AU81" s="10">
        <f t="shared" si="159"/>
        <v>0.97103658536585369</v>
      </c>
      <c r="AV81" s="10">
        <f t="shared" si="160"/>
        <v>1.6367392340696011E-2</v>
      </c>
      <c r="AW81" s="10">
        <f t="shared" si="161"/>
        <v>0.45240743683457812</v>
      </c>
      <c r="AX81" s="10">
        <f t="shared" si="162"/>
        <v>4.4493882091212458E-3</v>
      </c>
      <c r="AY81" s="10">
        <f t="shared" si="163"/>
        <v>0.15477514698871761</v>
      </c>
      <c r="AZ81" s="10">
        <f t="shared" si="164"/>
        <v>6.8170983632607665E-2</v>
      </c>
      <c r="BA81" s="10">
        <f t="shared" si="165"/>
        <v>2.1134593993325918E-2</v>
      </c>
      <c r="BB81" s="10">
        <f t="shared" si="166"/>
        <v>0.2010170030192277</v>
      </c>
      <c r="BC81" s="10">
        <f t="shared" si="167"/>
        <v>8.1678054981725728E-2</v>
      </c>
      <c r="BD81" s="8">
        <f t="shared" ca="1" si="168"/>
        <v>105.85714285714286</v>
      </c>
      <c r="BE81" s="9">
        <f t="shared" ca="1" si="169"/>
        <v>741</v>
      </c>
      <c r="BF81" s="10">
        <f t="shared" si="170"/>
        <v>1.255028157683025E-2</v>
      </c>
      <c r="BG81" s="10">
        <f t="shared" si="171"/>
        <v>-0.26415094339622641</v>
      </c>
      <c r="BH81" s="1" t="e">
        <f t="shared" si="172"/>
        <v>#N/A</v>
      </c>
      <c r="BI81" s="1">
        <f t="shared" si="173"/>
        <v>16</v>
      </c>
      <c r="BJ81" s="8">
        <f>IF(_xlfn.IFNA($A81,"")="","",AK81/(Configuration!$B$1/1000000))</f>
        <v>248.10461948486653</v>
      </c>
      <c r="BK81" s="1">
        <f>IF(OR(_xlfn.IFNA($A81,"")="", ROW()&lt;=ROW($A$3),MAX(International!$C$3:$C$2000)&lt;$AK81),"",$A81-_xlfn.XLOOKUP($AK81,International!$C$3:$C$2000,International!$A$3:$A$2000,NA(),1,1))</f>
        <v>15</v>
      </c>
      <c r="BL81" s="1">
        <f>IF(OR(_xlfn.IFNA($A81,"")="", ROW()&lt;=ROW($A$3),MAX(International!$D$3:$D$2000)&lt;$BJ81),"",$A81-_xlfn.XLOOKUP($BJ81,International!$D$3:$D$2000,International!$A$3:$A$2000,NA(),1,1))</f>
        <v>20</v>
      </c>
      <c r="BM81" s="1">
        <f>IF(OR(_xlfn.IFNA($A81,"")="", ROW()&lt;=ROW($A$3),MAX(International!$G$3:$G$2000)&lt;$AK81),"",$A81-_xlfn.XLOOKUP($AK81,International!$G$3:$G$2000,International!$A$3:$A$2000,NA(),1,1))</f>
        <v>-2</v>
      </c>
      <c r="BN81" s="1">
        <f>IF(OR(_xlfn.IFNA($A81,"")="", ROW()&lt;=ROW($A$3),MAX(International!$H$3:$H$2000)&lt;$BJ81),"",$A81-_xlfn.XLOOKUP($BJ81,International!$H$3:$H$2000,International!$A$3:$A$2000,NA(),1,1))</f>
        <v>19</v>
      </c>
      <c r="BO81" s="1">
        <f>IF(OR(_xlfn.IFNA($A81,"")="", ROW()&lt;=ROW($A$3),MAX(International!$K$3:$K$2000)&lt;$AK81),"",$A81-_xlfn.XLOOKUP($AK81,International!$K$3:$K$2000,International!$A$3:$A$2000,NA(),1,1))</f>
        <v>26</v>
      </c>
      <c r="BP81" s="1">
        <f>IF(OR(_xlfn.IFNA($A81,"")="", ROW()&lt;=ROW($A$3),MAX(International!$L$3:$L$2000)&lt;$BJ81),"",$A81-_xlfn.XLOOKUP($BJ81,International!$L$3:$L$2000,International!$A$3:$A$2000,NA(),1,1))</f>
        <v>19</v>
      </c>
      <c r="BQ81" s="1">
        <f>IF(OR(_xlfn.IFNA($A81,"")="", ROW()&lt;=ROW($A$3),MAX(International!$O$3:$O$2000)&lt;$AK81),"",$A81-_xlfn.XLOOKUP($AK81,International!$O$3:$O$2000,International!$A$3:$A$2000,NA(),1,1))</f>
        <v>34</v>
      </c>
      <c r="BR81" s="1">
        <f>IF(OR(_xlfn.IFNA($A81,"")="", ROW()&lt;=ROW($A$3),MAX(International!$P$3:$P$2000)&lt;$BJ81),"",$A81-_xlfn.XLOOKUP($BJ81,International!$P$3:$P$2000,International!$A$3:$A$2000,NA(),1,1))</f>
        <v>30</v>
      </c>
      <c r="BS81" s="1">
        <f>IF(OR(_xlfn.IFNA($A81,"")="", ROW()&lt;=ROW($A$3),MAX(International!$S$3:$S$2000)&lt;$AK81),"",$A81-_xlfn.XLOOKUP($AK81,International!$S$3:$S$2000,International!$A$3:$A$2000,NA(),1,1))</f>
        <v>36</v>
      </c>
      <c r="BT81" s="1" t="str">
        <f>IF(OR(_xlfn.IFNA($A81,"")="", ROW()&lt;=ROW($A$3),MAX(International!$T$3:$T$2000)&lt;$BJ81),"",$A81-_xlfn.XLOOKUP($BJ81,International!$T$3:$T$2000,International!$A$3:$A$2000,NA(),1,1))</f>
        <v/>
      </c>
      <c r="BU81" s="1">
        <f>IF(OR(_xlfn.IFNA($A81,"")="", ROW()&lt;=ROW($A$3),MAX(International!$W$3:$W$2000)&lt;$AK81),"",$A81-_xlfn.XLOOKUP($AK81,International!$W$3:$W$2000,International!$A$3:$A$2000,NA(),1,1))</f>
        <v>-8</v>
      </c>
      <c r="BV81" s="1">
        <f>IF(OR(_xlfn.IFNA($A81,"")="", ROW()&lt;=ROW($A$3),MAX(International!$X$3:$X$2000)&lt;$BJ81),"",$A81-_xlfn.XLOOKUP($BJ81,International!$X$3:$X$2000,International!$A$3:$A$2000,NA(),1,1))</f>
        <v>4</v>
      </c>
      <c r="BW81" s="1">
        <f>IF(OR(_xlfn.IFNA($A81,"")="", ROW()&lt;=ROW($A$3),MAX(International!$AA$3:$AA$2000)&lt;$AK81),"",$A81-_xlfn.XLOOKUP($AK81,International!$AA$3:$AA$2000,International!$A$3:$A$2000,NA(),1,1))</f>
        <v>19</v>
      </c>
      <c r="BX81" s="1">
        <f>IF(OR(_xlfn.IFNA($A81,"")="", ROW()&lt;=ROW($A$3),MAX(International!$AB$3:$AB$2000)&lt;$BJ81),"",$A81-_xlfn.XLOOKUP($BJ81,International!$AB$3:$AB$2000,International!$A$3:$A$2000,NA(),1,1))</f>
        <v>14</v>
      </c>
      <c r="BY81" s="1">
        <f>IF(OR(_xlfn.IFNA($A81,"")="", ROW()&lt;=ROW($A$3),MAX(International!$AE$3:$AE$2000)&lt;$AK81),"",$A81-_xlfn.XLOOKUP($AK81,International!$AE$3:$AE$2000,International!$A$3:$A$2000,NA(),1,1))</f>
        <v>25</v>
      </c>
      <c r="BZ81" s="1">
        <f>IF(OR(_xlfn.IFNA($A81,"")="", ROW()&lt;=ROW($A$3),MAX(International!$AF$3:$AF$2000)&lt;$BJ81),"",$A81-_xlfn.XLOOKUP($BJ81,International!$AF$3:$AF$2000,International!$A$3:$A$2000,NA(),1,1))</f>
        <v>16</v>
      </c>
      <c r="CA81" s="1">
        <f t="shared" si="174"/>
        <v>32</v>
      </c>
      <c r="CB81" s="1" t="e">
        <f t="shared" si="121"/>
        <v>#N/A</v>
      </c>
      <c r="CC81" s="1" t="e">
        <f t="shared" si="122"/>
        <v>#N/A</v>
      </c>
      <c r="CD81" s="1">
        <f t="shared" si="123"/>
        <v>162548</v>
      </c>
      <c r="CE81" s="1">
        <f t="shared" si="124"/>
        <v>25600</v>
      </c>
      <c r="CF81" s="1">
        <f t="shared" si="125"/>
        <v>8444</v>
      </c>
      <c r="CG81" s="1">
        <f t="shared" si="126"/>
        <v>4030</v>
      </c>
      <c r="CH81" s="1">
        <f t="shared" si="127"/>
        <v>2376</v>
      </c>
      <c r="CI81" s="1">
        <f t="shared" si="128"/>
        <v>562</v>
      </c>
      <c r="CJ81" s="1">
        <f t="shared" si="129"/>
        <v>2965</v>
      </c>
      <c r="CK81" s="1">
        <f t="shared" si="175"/>
        <v>6293</v>
      </c>
      <c r="CL81" s="1">
        <f t="shared" si="130"/>
        <v>5.3550426424715303</v>
      </c>
      <c r="CM81" s="1">
        <f>IF(OR(ISNA($A81),$AK81&lt;100),NA(),IF($CA81=0,0,FLOOR((CK81-_xlfn.XLOOKUP(_xlfn.AGGREGATE(5,6,$CA$3:$CA2032),$CA$3:$CA$2000,CK$3:CK$2000,1,1))/_xlfn.XLOOKUP($CA81,$CA$3:$CA$2000,$CA$3:$CA$2000,1,1), 1)))</f>
        <v>193</v>
      </c>
      <c r="CN81" s="1">
        <f t="shared" si="176"/>
        <v>55.575465057728358</v>
      </c>
      <c r="CO81" s="1" cm="1">
        <f t="array" ref="CO81">IFERROR(IF(OR(ISNA($A81),$AK81&lt;100,INDEX(International!C$3:C$2000,_xlfn.XMATCH(100,International!C$3:C$2000,1,1)+$CA81)=""),NA(),INDEX(International!C$3:C$2000,_xlfn.XMATCH(100,International!C$3:C$2000,1,1)+$CA81)), NA())</f>
        <v>22194</v>
      </c>
      <c r="CP81" s="1">
        <f t="shared" si="131"/>
        <v>4.1057087090426121</v>
      </c>
      <c r="CQ81" s="1">
        <f>IF(OR(ISNA($A81),$AK81&lt;100),NA(),IF($CA81=0,0,FLOOR((CO81-_xlfn.XLOOKUP(_xlfn.AGGREGATE(5,6,$CA$3:$CA2032),$CA$3:$CA$2000,CO$3:CO$2000,1,1))/_xlfn.XLOOKUP($CA81,$CA$3:$CA$2000,$CA$3:$CA$2000,1,1), 1)))</f>
        <v>690</v>
      </c>
      <c r="CR81" s="1">
        <f t="shared" si="177"/>
        <v>5.7926242888987272</v>
      </c>
      <c r="CS81" s="1" cm="1">
        <f t="array" ref="CS81">IFERROR(IF(OR(ISNA($A81),$AK81&lt;100,INDEX(International!G$3:G$2000,_xlfn.XMATCH(100,International!G$3:G$2000,1,1)+$CA81)=""),NA(),INDEX(International!G$3:G$2000,_xlfn.XMATCH(100,International!G$3:G$2000,1,1)+$CA81)), NA())</f>
        <v>5996</v>
      </c>
      <c r="CT81" s="1">
        <f t="shared" si="132"/>
        <v>5.4182843761593391</v>
      </c>
      <c r="CU81" s="1">
        <f>IF(OR(ISNA($A81),$AK81&lt;100),NA(),IF($CA81=0,0,FLOOR((CS81-_xlfn.XLOOKUP(_xlfn.AGGREGATE(5,6,$CA$3:$CA2032),$CA$3:$CA$2000,CS$3:CS$2000,1,1))/_xlfn.XLOOKUP($CA81,$CA$3:$CA$2000,$CA$3:$CA$2000,1,1), 1)))</f>
        <v>179</v>
      </c>
      <c r="CV81" s="1">
        <f t="shared" si="178"/>
        <v>11.162611320644061</v>
      </c>
      <c r="CW81" s="1" cm="1">
        <f t="array" ref="CW81">IFERROR(IF(OR(ISNA($A81),$AK81&lt;100,INDEX(International!K$3:K$2000,_xlfn.XMATCH(100,International!K$3:K$2000,1,1)+$CA81)=""),NA(),INDEX(International!K$3:K$2000,_xlfn.XMATCH(100,International!K$3:K$2000,1,1)+$CA81)), NA())</f>
        <v>56989</v>
      </c>
      <c r="CX81" s="1">
        <f t="shared" si="133"/>
        <v>3.4955334907907556</v>
      </c>
      <c r="CY81" s="1">
        <f>IF(OR(ISNA($A81),$AK81&lt;100),NA(),IF($CA81=0,0,FLOOR((CW81-_xlfn.XLOOKUP(_xlfn.AGGREGATE(5,6,$CA$3:$CA2032),$CA$3:$CA$2000,CW$3:CW$2000,1,1))/_xlfn.XLOOKUP($CA81,$CA$3:$CA$2000,$CA$3:$CA$2000,1,1), 1)))</f>
        <v>1777</v>
      </c>
      <c r="CZ81" s="1">
        <f t="shared" si="179"/>
        <v>2.8148553192217207</v>
      </c>
      <c r="DA81" s="1" cm="1">
        <f t="array" ref="DA81">IFERROR(IF(OR(ISNA($A81),$AK81&lt;100,INDEX(International!O$3:O$2000,_xlfn.XMATCH(100,International!O$3:O$2000,1,1)+$CA81)=""),NA(),INDEX(International!O$3:O$2000,_xlfn.XMATCH(100,International!O$3:O$2000,1,1)+$CA81)), NA())</f>
        <v>80589</v>
      </c>
      <c r="DB81" s="1">
        <f t="shared" si="134"/>
        <v>3.3145374473015821</v>
      </c>
      <c r="DC81" s="1">
        <f>IF(OR(ISNA($A81),$AK81&lt;100),NA(),IF($CA81=0,0,FLOOR((DA81-_xlfn.XLOOKUP(_xlfn.AGGREGATE(5,6,$CA$3:$CA2032),$CA$3:$CA$2000,DA$3:DA$2000,1,1))/_xlfn.XLOOKUP($CA81,$CA$3:$CA$2000,$CA$3:$CA$2000,1,1), 1)))</f>
        <v>2513</v>
      </c>
      <c r="DD81" s="1">
        <f t="shared" si="180"/>
        <v>8.6541266238023731</v>
      </c>
      <c r="DE81" s="1" cm="1">
        <f t="array" ref="DE81">IFERROR(IF(OR(ISNA($A81),$AK81&lt;100,INDEX(International!S$3:S$2000,_xlfn.XMATCH(100,International!S$3:S$2000,1,1)+$CA81)=""),NA(),INDEX(International!S$3:S$2000,_xlfn.XMATCH(100,International!S$3:S$2000,1,1)+$CA81)), NA())</f>
        <v>8961</v>
      </c>
      <c r="DF81" s="1">
        <f t="shared" si="135"/>
        <v>4.934016903742835</v>
      </c>
      <c r="DG81" s="1">
        <f>IF(OR(ISNA($A81),$AK81&lt;100),NA(),IF($CA81=0,0,FLOOR((DE81-_xlfn.XLOOKUP(_xlfn.AGGREGATE(5,6,$CA$3:$CA2032),$CA$3:$CA$2000,DE$3:DE$2000,1,1))/_xlfn.XLOOKUP($CA81,$CA$3:$CA$2000,$CA$3:$CA$2000,1,1), 1)))</f>
        <v>276</v>
      </c>
      <c r="DH81" s="1">
        <f t="shared" si="181"/>
        <v>37.993680547370879</v>
      </c>
      <c r="DI81" s="1" cm="1">
        <f t="array" ref="DI81">IFERROR(IF(OR(ISNA($A81),$AK81&lt;100,INDEX(International!W$3:W$2000,_xlfn.XMATCH(100,International!W$3:W$2000,1,1)+$CA81)=""),NA(),INDEX(International!W$3:W$2000,_xlfn.XMATCH(100,International!W$3:W$2000,1,1)+$CA81)), NA())</f>
        <v>1000</v>
      </c>
      <c r="DJ81" s="1">
        <f t="shared" si="136"/>
        <v>9.6329598612473983</v>
      </c>
      <c r="DK81" s="1">
        <f>IF(OR(ISNA($A81),$AK81&lt;100),NA(),IF($CA81=0,0,FLOOR((DI81-_xlfn.XLOOKUP(_xlfn.AGGREGATE(5,6,$CA$3:$CA2032),$CA$3:$CA$2000,DI$3:DI$2000,1,1))/_xlfn.XLOOKUP($CA81,$CA$3:$CA$2000,$CA$3:$CA$2000,1,1), 1)))</f>
        <v>28</v>
      </c>
      <c r="DL81" s="1">
        <f t="shared" si="182"/>
        <v>5.3744679482953774</v>
      </c>
      <c r="DM81" s="1" cm="1">
        <f t="array" ref="DM81">IFERROR(IF(OR(ISNA($A81),$AK81&lt;100,INDEX(International!AA$3:AA$2000,_xlfn.XMATCH(100,International!AA$3:AA$2000,1,1)+$CA81)=""),NA(),INDEX(International!AA$3:AA$2000,_xlfn.XMATCH(100,International!AA$3:AA$2000,1,1)+$CA81)), NA())</f>
        <v>51608</v>
      </c>
      <c r="DN81" s="1">
        <f t="shared" si="137"/>
        <v>3.5510374870184225</v>
      </c>
      <c r="DO81" s="1">
        <f>IF(OR(ISNA($A81),$AK81&lt;100),NA(),IF($CA81=0,0,FLOOR((DM81-_xlfn.XLOOKUP(_xlfn.AGGREGATE(5,6,$CA$3:$CA2032),$CA$3:$CA$2000,DM$3:DM$2000,1,1))/_xlfn.XLOOKUP($CA81,$CA$3:$CA$2000,$CA$3:$CA$2000,1,1), 1)))</f>
        <v>1609</v>
      </c>
      <c r="DP81" s="1">
        <f t="shared" si="183"/>
        <v>3.327330981892541</v>
      </c>
      <c r="DQ81" s="1" cm="1">
        <f t="array" ref="DQ81">IFERROR(IF(OR(ISNA($A81),$AK81&lt;100,INDEX(International!AE$3:AE$2000,_xlfn.XMATCH(100,International!AE$3:AE$2000,1,1)+$CA81)=""),NA(),INDEX(International!AE$3:AE$2000,_xlfn.XMATCH(100,International!AE$3:AE$2000,1,1)+$CA81)), NA())</f>
        <v>309027</v>
      </c>
      <c r="DR81" s="1">
        <f t="shared" si="138"/>
        <v>2.7601632454281142</v>
      </c>
      <c r="DS81" s="1">
        <f>IF(OR(ISNA($A81),$AK81&lt;100),NA(),IF($CA81=0,0,FLOOR((DQ81-_xlfn.XLOOKUP(_xlfn.AGGREGATE(5,6,$CA$3:$CA2032),$CA$3:$CA$2000,DQ$3:DQ$2000,1,1))/_xlfn.XLOOKUP($CA81,$CA$3:$CA$2000,$CA$3:$CA$2000,1,1), 1)))</f>
        <v>9653</v>
      </c>
      <c r="DT81" s="1">
        <f t="shared" si="184"/>
        <v>2.9342340308883377</v>
      </c>
      <c r="DU81" s="1">
        <f t="shared" si="139"/>
        <v>78</v>
      </c>
      <c r="DV81" s="1" t="e" cm="1">
        <f t="array" ref="DV81">IFERROR(IF(ISNA($A81),NA(),INDEX(B$3:B$2000,_xlfn.XMATCH(Configuration!$B$12,B$3:B$2000,1,1)+ROW()-ROW($A$3))-0), NA())</f>
        <v>#N/A</v>
      </c>
      <c r="DW81" s="1" t="e" cm="1">
        <f t="array" ref="DW81">IFERROR(IF(ISNA($A81),NA(),INDEX(F$3:F$2000,_xlfn.XMATCH(Configuration!$B$12,F$3:F$2000,1,1)+ROW()-ROW($A$3))-0), NA())</f>
        <v>#N/A</v>
      </c>
      <c r="DX81" s="1" cm="1">
        <f t="array" ref="DX81">IFERROR(IF(ISNA($A81),NA(),INDEX(J$3:J$2000,_xlfn.XMATCH(Configuration!$B$12,J$3:J$2000,1,1)+ROW()-ROW($A$3))-0), NA())</f>
        <v>0</v>
      </c>
      <c r="DY81" s="1" t="e" cm="1">
        <f t="array" ref="DY81">IFERROR(IF(ISNA($A81),NA(),INDEX(N$3:N$2000,_xlfn.XMATCH(Configuration!$B$12,N$3:N$2000,1,1)+ROW()-ROW($A$3))-0), NA())</f>
        <v>#N/A</v>
      </c>
      <c r="DZ81" s="1" t="e" cm="1">
        <f t="array" ref="DZ81">IFERROR(IF(ISNA($A81),NA(),INDEX(R$3:R$2000,_xlfn.XMATCH(Configuration!$B$12,R$3:R$2000,1,1)+ROW()-ROW($A$3))-0), NA())</f>
        <v>#N/A</v>
      </c>
      <c r="EA81" s="1" t="e" cm="1">
        <f t="array" ref="EA81">IFERROR(IF(ISNA($A81),NA(),INDEX(V$3:V$2000,_xlfn.XMATCH(Configuration!$B$12,V$3:V$2000,1,1)+ROW()-ROW($A$3))-0), NA())</f>
        <v>#N/A</v>
      </c>
      <c r="EB81" s="1" t="e" cm="1">
        <f t="array" ref="EB81">IFERROR(IF(ISNA($A81),NA(),INDEX(Z$3:Z$2000,_xlfn.XMATCH(Configuration!$B$12,Z$3:Z$2000,1,1)+ROW()-ROW($A$3))-0), NA())</f>
        <v>#N/A</v>
      </c>
      <c r="EC81" s="1" t="e" cm="1">
        <f t="array" ref="EC81">IFERROR(IF(ISNA($A81),NA(),INDEX(AD$3:AD$2000,_xlfn.XMATCH(Configuration!$B$12,AD$3:AD$2000,1,1)+ROW()-ROW($A$3))-0), NA())</f>
        <v>#N/A</v>
      </c>
      <c r="ED81" s="1">
        <f t="shared" si="140"/>
        <v>78</v>
      </c>
      <c r="EE81" s="1" t="e">
        <f t="shared" ca="1" si="185"/>
        <v>#N/A</v>
      </c>
      <c r="EF81" s="1" t="e">
        <f t="shared" ca="1" si="186"/>
        <v>#N/A</v>
      </c>
      <c r="EG81" s="1" t="e">
        <f t="shared" ca="1" si="187"/>
        <v>#N/A</v>
      </c>
      <c r="EH81" s="1" t="e">
        <f t="shared" ca="1" si="188"/>
        <v>#N/A</v>
      </c>
      <c r="EI81" s="1" t="e">
        <f t="shared" ca="1" si="189"/>
        <v>#N/A</v>
      </c>
      <c r="EJ81" s="1">
        <f t="shared" ca="1" si="190"/>
        <v>819198</v>
      </c>
      <c r="EK81" s="1">
        <f t="shared" ca="1" si="191"/>
        <v>226116</v>
      </c>
      <c r="EL81" s="1" cm="1">
        <f t="array" aca="1" ref="EL81" ca="1">IFERROR(IF(ISNA($ED81),NA(),IF(FLOOR((2^(($ED81+LOOKUP(2, 1/(ISNA(EP$3:EP$2000)+ISBLANK(EP$3:EP$300)-1),EP$3:EP$2000)*LOG(100)/LOG(2))/LOOKUP(2, 1/(ISNA(EP$3:EP$2000)+ISBLANK(EP$3:EP$300)-1),EP$3:EP$2000))),2)&gt;_xlfn.AGGREGATE(4,6,$EN$3:$GC$2000)+2000,NA(),FLOOR((2^(($ED81+LOOKUP(2, 1/(ISNA(EP$3:EP$2000)+ISBLANK(EP$3:EP$300)-1),EP$3:EP$2000)*LOG(100)/LOG(2))/LOOKUP(2, 1/(ISNA(EP$3:EP$2000)+ISBLANK(EP$3:EP$300)-1),EP$3:EP$2000))),2))),NA())</f>
        <v>6778</v>
      </c>
      <c r="EM81" s="1" cm="1">
        <f t="array" ref="EM81">IF(ISNA($ED81),NA(),FLOOR(EN$3+(LOOKUP(2, 1/(ISNA(EN$3:EN$2000)+ISBLANK(EN$3:EN$300)-1),EN$3:EN$2000)-EN$3)/LOOKUP(2, 1/(ISNA(EN$3:EN$2000)+ISBLANK(EN$3:EN$300)-1),ED$3:ED$2000)*ED81, 1))</f>
        <v>7066</v>
      </c>
      <c r="EN81" s="1" cm="1">
        <f t="array" ref="EN81">IFERROR(IF(ISNA($A81),NA(),INDEX(AK$3:AK$2000,_xlfn.XMATCH(100,AK$3:AK$2000,1,1)+ROW()-ROW($A$3))-0), NA())</f>
        <v>7138</v>
      </c>
      <c r="EO81" s="1" cm="1">
        <f t="array" aca="1" ref="EO81" ca="1">IFERROR(IF(ISNA($A81),NA(),INDEX(BD$3:BD$2000,_xlfn.XMATCH(100,AK$3:AK$2000,1,1)+ROW()-ROW($A$3))-0), NA())</f>
        <v>8.5714285714285712</v>
      </c>
      <c r="EP81" s="1">
        <f t="shared" si="192"/>
        <v>12.667585669776773</v>
      </c>
      <c r="EQ81" s="1">
        <f t="shared" si="193"/>
        <v>90</v>
      </c>
      <c r="ER81" s="1">
        <f t="shared" si="194"/>
        <v>824.26747364209893</v>
      </c>
      <c r="ES81" s="1" cm="1">
        <f t="array" ref="ES81">IFERROR(IF(OR(ISNA($A81),INDEX(International!C$3:C$2000,_xlfn.XMATCH(100,International!C$3:C$2000,1,1)+ROW()-ROW($A$3))=""),NA(),INDEX(International!C$3:C$2000,_xlfn.XMATCH(100,International!C$3:C$2000,1,1)+ROW()-ROW($A$3))), NA())</f>
        <v>56810</v>
      </c>
      <c r="ET81" s="1" cm="1">
        <f t="array" aca="1" ref="ET81" ca="1">IFERROR(IF(ISNA($A81),NA(),INDEX(International!E$3:E$2000,_xlfn.XMATCH(100,International!C$3:C$2000,1,1)+ROW()-ROW($A$3))-0), NA())</f>
        <v>260.14285714285717</v>
      </c>
      <c r="EU81" s="1">
        <f t="shared" si="195"/>
        <v>8.5245891458708556</v>
      </c>
      <c r="EV81" s="1">
        <f t="shared" si="196"/>
        <v>726</v>
      </c>
      <c r="EW81" s="1">
        <f t="shared" si="197"/>
        <v>131.3510859014788</v>
      </c>
      <c r="EX81" s="1" cm="1">
        <f t="array" ref="EX81">IFERROR(IF(OR(ISNA($A81),INDEX(International!G$3:G$2000,_xlfn.XMATCH(100,International!G$3:G$2000,1,1)+ROW()-ROW($A$3))=""),NA(),INDEX(International!G$3:G$2000,_xlfn.XMATCH(100,International!G$3:G$2000,1,1)+ROW()-ROW($A$3))-0), NA())</f>
        <v>11480</v>
      </c>
      <c r="EY81" s="1" cm="1">
        <f t="array" aca="1" ref="EY81" ca="1">IFERROR(IF(ISNA($A81),NA(),INDEX(International!I$3:I$2000,_xlfn.XMATCH(100,International!G$3:G$2000,1,1)+ROW()-ROW($A$3))-0), NA())</f>
        <v>51.857142857142854</v>
      </c>
      <c r="EZ81" s="1">
        <f t="shared" si="198"/>
        <v>11.398544686074338</v>
      </c>
      <c r="FA81" s="1">
        <f t="shared" si="199"/>
        <v>143</v>
      </c>
      <c r="FB81" s="1">
        <f t="shared" si="200"/>
        <v>152.67873403660639</v>
      </c>
      <c r="FC81" s="1" cm="1">
        <f t="array" ref="FC81">IFERROR(IF(OR(ISNA($A81),INDEX(International!K$3:K$2000,_xlfn.XMATCH(100,International!K$3:K$2000,1,1)+ROW()-ROW($A$3))=""),NA(),INDEX(International!K$3:K$2000,_xlfn.XMATCH(100,International!K$3:K$2000,1,1)+ROW()-ROW($A$3))), NA())</f>
        <v>177240</v>
      </c>
      <c r="FD81" s="1" cm="1">
        <f t="array" aca="1" ref="FD81" ca="1">IFERROR(IF(ISNA($A81),NA(),INDEX(International!M$3:M$2000,_xlfn.XMATCH(100,International!K$3:K$2000,1,1)+ROW()-ROW($A$3))-0), NA())</f>
        <v>316.14285714285717</v>
      </c>
      <c r="FE81" s="1">
        <f t="shared" si="201"/>
        <v>7.2279185471056007</v>
      </c>
      <c r="FF81" s="1">
        <f t="shared" si="202"/>
        <v>2271</v>
      </c>
      <c r="FG81" s="1">
        <f t="shared" si="203"/>
        <v>3722.4839090595888</v>
      </c>
      <c r="FH81" s="1" cm="1">
        <f t="array" ref="FH81">IFERROR(IF(OR(ISNA($A81),INDEX(International!O$3:O$2000,_xlfn.XMATCH(100,International!O$3:O$2000,1,1)+ROW()-ROW($A$3))=""),NA(),INDEX(International!O$3:O$2000,_xlfn.XMATCH(100,International!O$3:O$2000,1,1)+ROW()-ROW($A$3))-0), NA())</f>
        <v>219814</v>
      </c>
      <c r="FI81" s="1" cm="1">
        <f t="array" aca="1" ref="FI81" ca="1">IFERROR(IF(ISNA($A81),NA(),INDEX(International!Q$3:Q$2000,_xlfn.XMATCH(100,International!O$3:O$2000,1,1)+ROW()-ROW($A$3))-0), NA())</f>
        <v>1125.1428571428571</v>
      </c>
      <c r="FJ81" s="1">
        <f t="shared" si="204"/>
        <v>7.0257183702480956</v>
      </c>
      <c r="FK81" s="1">
        <f t="shared" si="205"/>
        <v>2816</v>
      </c>
      <c r="FL81" s="1">
        <f t="shared" si="206"/>
        <v>204.44281974826609</v>
      </c>
      <c r="FM81" s="1" cm="1">
        <f t="array" ref="FM81">IFERROR(IF(OR(ISNA($A81),INDEX(International!S$3:S$2000,_xlfn.XMATCH(100,International!S$3:S$2000,1,1)+ROW()-ROW($A$3))=""),NA(),INDEX(International!S$3:S$2000,_xlfn.XMATCH(100,International!S$3:S$2000,1,1)+ROW()-ROW($A$3))-0), NA())</f>
        <v>10840</v>
      </c>
      <c r="FN81" s="1" cm="1">
        <f t="array" aca="1" ref="FN81" ca="1">IFERROR(IF(ISNA($A81),NA(),INDEX(International!U$3:U$2000,_xlfn.XMATCH(100,International!S$3:S$2000,1,1)+ROW()-ROW($A$3))-0), NA())</f>
        <v>8.5714285714285712</v>
      </c>
      <c r="FO81" s="1">
        <f t="shared" si="207"/>
        <v>11.538084423227279</v>
      </c>
      <c r="FP81" s="1">
        <f t="shared" si="208"/>
        <v>137</v>
      </c>
      <c r="FQ81" s="1">
        <f t="shared" si="209"/>
        <v>417.08196581870595</v>
      </c>
      <c r="FR81" s="1" cm="1">
        <f t="array" ref="FR81">IFERROR(IF(OR(ISNA($A81),INDEX(International!W$3:W$2000,_xlfn.XMATCH(100,International!W$3:W$2000,1,1)+ROW()-ROW($A$3))=""),NA(),INDEX(International!W$3:W$2000,_xlfn.XMATCH(100,International!W$3:W$2000,1,1)+ROW()-ROW($A$3))-0), NA())</f>
        <v>28038</v>
      </c>
      <c r="FS81" s="1" cm="1">
        <f t="array" aca="1" ref="FS81" ca="1">IFERROR(IF(ISNA($A81),NA(),INDEX(International!Y$3:Y$2000,_xlfn.XMATCH(100,International!W$3:W$2000,1,1)+ROW()-ROW($A$3))-0), NA())</f>
        <v>671.71428571428567</v>
      </c>
      <c r="FT81" s="1">
        <f t="shared" si="210"/>
        <v>9.5926332911471341</v>
      </c>
      <c r="FU81" s="1">
        <f t="shared" si="211"/>
        <v>358</v>
      </c>
      <c r="FV81" s="1">
        <f t="shared" si="212"/>
        <v>28.148280647761467</v>
      </c>
      <c r="FW81" s="1" cm="1">
        <f t="array" ref="FW81">IFERROR(IF(OR(ISNA($A81),INDEX(International!AA$3:AA$2000,_xlfn.XMATCH(100,International!AA$3:AA$2000,1,1)+ROW()-ROW($A$3))=""),NA(),INDEX(International!AA$3:AA$2000,_xlfn.XMATCH(100,International!AA$3:AA$2000,1,1)+ROW()-ROW($A$3))-0), NA())</f>
        <v>254195</v>
      </c>
      <c r="FX81" s="1" cm="1">
        <f t="array" aca="1" ref="FX81" ca="1">IFERROR(IF(ISNA($A81),NA(),INDEX(International!AC$3:AC$2000,_xlfn.XMATCH(100,International!AA$3:AA$2000,1,1)+ROW()-ROW($A$3))-0), NA())</f>
        <v>2497.7142857142858</v>
      </c>
      <c r="FY81" s="1">
        <f t="shared" si="213"/>
        <v>6.895503109212874</v>
      </c>
      <c r="FZ81" s="1">
        <f t="shared" si="214"/>
        <v>3257</v>
      </c>
      <c r="GA81" s="1">
        <f t="shared" si="215"/>
        <v>53.256126870768291</v>
      </c>
      <c r="GB81" s="1" cm="1">
        <f t="array" ref="GB81">IFERROR(IF(OR(ISNA($A81),INDEX(International!AE$3:AE$2000,_xlfn.XMATCH(100,International!AE$3:AE$2000,1,1)+ROW()-ROW($A$3))=""),NA(),INDEX(International!AE$3:AE$2000,_xlfn.XMATCH(100,International!AE$3:AE$2000,1,1)+ROW()-ROW($A$3))-0), NA())</f>
        <v>1551853</v>
      </c>
      <c r="GC81" s="1" cm="1">
        <f t="array" aca="1" ref="GC81" ca="1">IFERROR(IF(ISNA($A81),NA(),INDEX(International!AG$3:AG$2000,_xlfn.XMATCH(100,International!AE$3:AE$2000,1,1)+ROW()-ROW($A$3))-0), NA())</f>
        <v>23063.857142857141</v>
      </c>
      <c r="GD81" s="1">
        <f t="shared" si="216"/>
        <v>5.6027623063339735</v>
      </c>
      <c r="GE81" s="1">
        <f t="shared" si="217"/>
        <v>19894</v>
      </c>
      <c r="GF81" s="1">
        <f t="shared" si="218"/>
        <v>45.848066631919934</v>
      </c>
    </row>
    <row r="82" spans="1:188" x14ac:dyDescent="0.2">
      <c r="A82" s="4">
        <f>IF(OR(Daily!$A82="",Daily!$B82="*"),NA(),Daily!A82)</f>
        <v>43933</v>
      </c>
      <c r="B82" s="1">
        <f>IF(_xlfn.IFNA($A82,"")="","",Daily!C82+IF(ROW()&gt;ROW($A$3),B81,0))</f>
        <v>102</v>
      </c>
      <c r="C82" s="1">
        <f>IF(_xlfn.IFNA($A82,"")="","",Daily!D82+IF(ROW()&gt;ROW($A$3),C81,0))</f>
        <v>67</v>
      </c>
      <c r="D82" s="1">
        <f>IF(_xlfn.IFNA($A82,"")="","",Daily!E82+IF(ROW()&gt;ROW($A$3),D81,0))</f>
        <v>2</v>
      </c>
      <c r="E82" s="1">
        <f t="shared" si="141"/>
        <v>33</v>
      </c>
      <c r="F82" s="1">
        <f>IF(_xlfn.IFNA($A82,"")="","",Daily!F82+IF(ROW()&gt;ROW($A$3),F81,0))</f>
        <v>2854</v>
      </c>
      <c r="G82" s="1">
        <f>IF(_xlfn.IFNA($A82,"")="","",Daily!G82+IF(ROW()&gt;ROW($A$3),G81,0))</f>
        <v>4</v>
      </c>
      <c r="H82" s="1">
        <f>IF(_xlfn.IFNA($A82,"")="","",Daily!H82+IF(ROW()&gt;ROW($A$3),H81,0))</f>
        <v>24</v>
      </c>
      <c r="I82" s="1">
        <f t="shared" si="142"/>
        <v>2826</v>
      </c>
      <c r="J82" s="1">
        <f>IF(_xlfn.IFNA($A82,"")="","",Daily!I82+IF(ROW()&gt;ROW($A$3),J81,0))</f>
        <v>28</v>
      </c>
      <c r="K82" s="1">
        <f>IF(_xlfn.IFNA($A82,"")="","",Daily!J82+IF(ROW()&gt;ROW($A$3),K81,0))</f>
        <v>2</v>
      </c>
      <c r="L82" s="1">
        <f>IF(_xlfn.IFNA($A82,"")="","",Daily!K82+IF(ROW()&gt;ROW($A$3),L81,0))</f>
        <v>0</v>
      </c>
      <c r="M82" s="1">
        <f t="shared" si="143"/>
        <v>26</v>
      </c>
      <c r="N82" s="1">
        <f>IF(_xlfn.IFNA($A82,"")="","",Daily!L82+IF(ROW()&gt;ROW($A$3),N81,0))</f>
        <v>983</v>
      </c>
      <c r="O82" s="1">
        <f>IF(_xlfn.IFNA($A82,"")="","",Daily!M82+IF(ROW()&gt;ROW($A$3),O81,0))</f>
        <v>368</v>
      </c>
      <c r="P82" s="1">
        <f>IF(_xlfn.IFNA($A82,"")="","",Daily!N82+IF(ROW()&gt;ROW($A$3),P81,0))</f>
        <v>5</v>
      </c>
      <c r="Q82" s="1">
        <f t="shared" si="144"/>
        <v>610</v>
      </c>
      <c r="R82" s="1">
        <f>IF(_xlfn.IFNA($A82,"")="","",Daily!O82+IF(ROW()&gt;ROW($A$3),R81,0))</f>
        <v>429</v>
      </c>
      <c r="S82" s="1">
        <f>IF(_xlfn.IFNA($A82,"")="","",Daily!P82+IF(ROW()&gt;ROW($A$3),S81,0))</f>
        <v>239</v>
      </c>
      <c r="T82" s="1">
        <f>IF(_xlfn.IFNA($A82,"")="","",Daily!Q82+IF(ROW()&gt;ROW($A$3),T81,0))</f>
        <v>4</v>
      </c>
      <c r="U82" s="1">
        <f t="shared" si="145"/>
        <v>186</v>
      </c>
      <c r="V82" s="1">
        <f>IF(_xlfn.IFNA($A82,"")="","",Daily!R82+IF(ROW()&gt;ROW($A$3),V81,0))</f>
        <v>144</v>
      </c>
      <c r="W82" s="1">
        <f>IF(_xlfn.IFNA($A82,"")="","",Daily!S82+IF(ROW()&gt;ROW($A$3),W81,0))</f>
        <v>48</v>
      </c>
      <c r="X82" s="1">
        <f>IF(_xlfn.IFNA($A82,"")="","",Daily!T82+IF(ROW()&gt;ROW($A$3),X81,0))</f>
        <v>5</v>
      </c>
      <c r="Y82" s="1">
        <f t="shared" si="146"/>
        <v>91</v>
      </c>
      <c r="Z82" s="1">
        <f>IF(_xlfn.IFNA($A82,"")="","",Daily!U82+IF(ROW()&gt;ROW($A$3),Z81,0))</f>
        <v>1268</v>
      </c>
      <c r="AA82" s="1">
        <f>IF(_xlfn.IFNA($A82,"")="","",Daily!V82+IF(ROW()&gt;ROW($A$3),AA81,0))</f>
        <v>1015</v>
      </c>
      <c r="AB82" s="1">
        <f>IF(_xlfn.IFNA($A82,"")="","",Daily!W82+IF(ROW()&gt;ROW($A$3),AB81,0))</f>
        <v>14</v>
      </c>
      <c r="AC82" s="1">
        <f t="shared" si="147"/>
        <v>239</v>
      </c>
      <c r="AD82" s="1">
        <f>IF(_xlfn.IFNA($A82,"")="","",Daily!X82+IF(ROW()&gt;ROW($A$3),AD81,0))</f>
        <v>517</v>
      </c>
      <c r="AE82" s="1">
        <f>IF(_xlfn.IFNA($A82,"")="","",Daily!Y82+IF(ROW()&gt;ROW($A$3),AE81,0))</f>
        <v>239</v>
      </c>
      <c r="AF82" s="1">
        <f>IF(_xlfn.IFNA($A82,"")="","",Daily!Z82+IF(ROW()&gt;ROW($A$3),AF81,0))</f>
        <v>6</v>
      </c>
      <c r="AG82" s="1">
        <f t="shared" si="148"/>
        <v>272</v>
      </c>
      <c r="AH82" s="1">
        <f>IF(_xlfn.IFNA($A82,"")="","",Daily!C82+Daily!F82+Daily!I82+Daily!O82+Daily!L82+Daily!R82+Daily!X82+Daily!U82)</f>
        <v>32</v>
      </c>
      <c r="AI82" s="1">
        <f>IF(_xlfn.IFNA($A82,"")="","",Daily!D82+Daily!G82+Daily!J82+Daily!P82+Daily!M82+Daily!S82+Daily!Y82+Daily!V82+Daily!AA82)</f>
        <v>71</v>
      </c>
      <c r="AJ82" s="1">
        <f>IF(_xlfn.IFNA($A82,"")="","",Daily!E82+Daily!H82+Daily!K82+Daily!Q82+Daily!N82+Daily!T82+Daily!Z82+Daily!W82)</f>
        <v>3</v>
      </c>
      <c r="AK82" s="1">
        <f t="shared" si="149"/>
        <v>6325</v>
      </c>
      <c r="AL82" s="1">
        <f t="shared" si="150"/>
        <v>1982</v>
      </c>
      <c r="AM82" s="1">
        <f t="shared" si="151"/>
        <v>60</v>
      </c>
      <c r="AN82" s="7">
        <f t="shared" si="152"/>
        <v>0.41025641025641024</v>
      </c>
      <c r="AO82" s="1">
        <f t="shared" si="153"/>
        <v>4283</v>
      </c>
      <c r="AP82" s="1">
        <f t="shared" si="154"/>
        <v>3471</v>
      </c>
      <c r="AQ82" s="1">
        <f t="shared" si="155"/>
        <v>1978</v>
      </c>
      <c r="AR82" s="1">
        <f t="shared" si="156"/>
        <v>36</v>
      </c>
      <c r="AS82" s="1">
        <f t="shared" si="157"/>
        <v>1457</v>
      </c>
      <c r="AT82" s="10">
        <f t="shared" si="158"/>
        <v>2.9382957884427033E-2</v>
      </c>
      <c r="AU82" s="10">
        <f t="shared" si="159"/>
        <v>0.97061704211557298</v>
      </c>
      <c r="AV82" s="10">
        <f t="shared" si="160"/>
        <v>1.6126482213438736E-2</v>
      </c>
      <c r="AW82" s="10">
        <f t="shared" si="161"/>
        <v>0.45122529644268777</v>
      </c>
      <c r="AX82" s="10">
        <f t="shared" si="162"/>
        <v>4.426877470355731E-3</v>
      </c>
      <c r="AY82" s="10">
        <f t="shared" si="163"/>
        <v>0.15541501976284586</v>
      </c>
      <c r="AZ82" s="10">
        <f t="shared" si="164"/>
        <v>6.7826086956521744E-2</v>
      </c>
      <c r="BA82" s="10">
        <f t="shared" si="165"/>
        <v>2.276679841897233E-2</v>
      </c>
      <c r="BB82" s="10">
        <f t="shared" si="166"/>
        <v>0.20047430830039525</v>
      </c>
      <c r="BC82" s="10">
        <f t="shared" si="167"/>
        <v>8.1739130434782606E-2</v>
      </c>
      <c r="BD82" s="8">
        <f t="shared" ca="1" si="168"/>
        <v>90.285714285714292</v>
      </c>
      <c r="BE82" s="9">
        <f t="shared" ca="1" si="169"/>
        <v>632</v>
      </c>
      <c r="BF82" s="10">
        <f t="shared" si="170"/>
        <v>5.0850150961385667E-3</v>
      </c>
      <c r="BG82" s="10">
        <f t="shared" si="171"/>
        <v>-0.58974358974358976</v>
      </c>
      <c r="BH82" s="1" t="e">
        <f t="shared" si="172"/>
        <v>#N/A</v>
      </c>
      <c r="BI82" s="1">
        <f t="shared" si="173"/>
        <v>17</v>
      </c>
      <c r="BJ82" s="8">
        <f>IF(_xlfn.IFNA($A82,"")="","",AK82/(Configuration!$B$1/1000000))</f>
        <v>249.36623522036879</v>
      </c>
      <c r="BK82" s="1">
        <f>IF(OR(_xlfn.IFNA($A82,"")="", ROW()&lt;=ROW($A$3),MAX(International!$C$3:$C$2000)&lt;$AK82),"",$A82-_xlfn.XLOOKUP($AK82,International!$C$3:$C$2000,International!$A$3:$A$2000,NA(),1,1))</f>
        <v>16</v>
      </c>
      <c r="BL82" s="1">
        <f>IF(OR(_xlfn.IFNA($A82,"")="", ROW()&lt;=ROW($A$3),MAX(International!$D$3:$D$2000)&lt;$BJ82),"",$A82-_xlfn.XLOOKUP($BJ82,International!$D$3:$D$2000,International!$A$3:$A$2000,NA(),1,1))</f>
        <v>21</v>
      </c>
      <c r="BM82" s="1">
        <f>IF(OR(_xlfn.IFNA($A82,"")="", ROW()&lt;=ROW($A$3),MAX(International!$G$3:$G$2000)&lt;$AK82),"",$A82-_xlfn.XLOOKUP($AK82,International!$G$3:$G$2000,International!$A$3:$A$2000,NA(),1,1))</f>
        <v>-2</v>
      </c>
      <c r="BN82" s="1">
        <f>IF(OR(_xlfn.IFNA($A82,"")="", ROW()&lt;=ROW($A$3),MAX(International!$H$3:$H$2000)&lt;$BJ82),"",$A82-_xlfn.XLOOKUP($BJ82,International!$H$3:$H$2000,International!$A$3:$A$2000,NA(),1,1))</f>
        <v>19</v>
      </c>
      <c r="BO82" s="1">
        <f>IF(OR(_xlfn.IFNA($A82,"")="", ROW()&lt;=ROW($A$3),MAX(International!$K$3:$K$2000)&lt;$AK82),"",$A82-_xlfn.XLOOKUP($AK82,International!$K$3:$K$2000,International!$A$3:$A$2000,NA(),1,1))</f>
        <v>27</v>
      </c>
      <c r="BP82" s="1">
        <f>IF(OR(_xlfn.IFNA($A82,"")="", ROW()&lt;=ROW($A$3),MAX(International!$L$3:$L$2000)&lt;$BJ82),"",$A82-_xlfn.XLOOKUP($BJ82,International!$L$3:$L$2000,International!$A$3:$A$2000,NA(),1,1))</f>
        <v>20</v>
      </c>
      <c r="BQ82" s="1">
        <f>IF(OR(_xlfn.IFNA($A82,"")="", ROW()&lt;=ROW($A$3),MAX(International!$O$3:$O$2000)&lt;$AK82),"",$A82-_xlfn.XLOOKUP($AK82,International!$O$3:$O$2000,International!$A$3:$A$2000,NA(),1,1))</f>
        <v>35</v>
      </c>
      <c r="BR82" s="1">
        <f>IF(OR(_xlfn.IFNA($A82,"")="", ROW()&lt;=ROW($A$3),MAX(International!$P$3:$P$2000)&lt;$BJ82),"",$A82-_xlfn.XLOOKUP($BJ82,International!$P$3:$P$2000,International!$A$3:$A$2000,NA(),1,1))</f>
        <v>31</v>
      </c>
      <c r="BS82" s="1">
        <f>IF(OR(_xlfn.IFNA($A82,"")="", ROW()&lt;=ROW($A$3),MAX(International!$S$3:$S$2000)&lt;$AK82),"",$A82-_xlfn.XLOOKUP($AK82,International!$S$3:$S$2000,International!$A$3:$A$2000,NA(),1,1))</f>
        <v>37</v>
      </c>
      <c r="BT82" s="1" t="str">
        <f>IF(OR(_xlfn.IFNA($A82,"")="", ROW()&lt;=ROW($A$3),MAX(International!$T$3:$T$2000)&lt;$BJ82),"",$A82-_xlfn.XLOOKUP($BJ82,International!$T$3:$T$2000,International!$A$3:$A$2000,NA(),1,1))</f>
        <v/>
      </c>
      <c r="BU82" s="1">
        <f>IF(OR(_xlfn.IFNA($A82,"")="", ROW()&lt;=ROW($A$3),MAX(International!$W$3:$W$2000)&lt;$AK82),"",$A82-_xlfn.XLOOKUP($AK82,International!$W$3:$W$2000,International!$A$3:$A$2000,NA(),1,1))</f>
        <v>-7</v>
      </c>
      <c r="BV82" s="1">
        <f>IF(OR(_xlfn.IFNA($A82,"")="", ROW()&lt;=ROW($A$3),MAX(International!$X$3:$X$2000)&lt;$BJ82),"",$A82-_xlfn.XLOOKUP($BJ82,International!$X$3:$X$2000,International!$A$3:$A$2000,NA(),1,1))</f>
        <v>5</v>
      </c>
      <c r="BW82" s="1">
        <f>IF(OR(_xlfn.IFNA($A82,"")="", ROW()&lt;=ROW($A$3),MAX(International!$AA$3:$AA$2000)&lt;$AK82),"",$A82-_xlfn.XLOOKUP($AK82,International!$AA$3:$AA$2000,International!$A$3:$A$2000,NA(),1,1))</f>
        <v>20</v>
      </c>
      <c r="BX82" s="1">
        <f>IF(OR(_xlfn.IFNA($A82,"")="", ROW()&lt;=ROW($A$3),MAX(International!$AB$3:$AB$2000)&lt;$BJ82),"",$A82-_xlfn.XLOOKUP($BJ82,International!$AB$3:$AB$2000,International!$A$3:$A$2000,NA(),1,1))</f>
        <v>15</v>
      </c>
      <c r="BY82" s="1">
        <f>IF(OR(_xlfn.IFNA($A82,"")="", ROW()&lt;=ROW($A$3),MAX(International!$AE$3:$AE$2000)&lt;$AK82),"",$A82-_xlfn.XLOOKUP($AK82,International!$AE$3:$AE$2000,International!$A$3:$A$2000,NA(),1,1))</f>
        <v>26</v>
      </c>
      <c r="BZ82" s="1">
        <f>IF(OR(_xlfn.IFNA($A82,"")="", ROW()&lt;=ROW($A$3),MAX(International!$AF$3:$AF$2000)&lt;$BJ82),"",$A82-_xlfn.XLOOKUP($BJ82,International!$AF$3:$AF$2000,International!$A$3:$A$2000,NA(),1,1))</f>
        <v>17</v>
      </c>
      <c r="CA82" s="1">
        <f t="shared" si="174"/>
        <v>33</v>
      </c>
      <c r="CB82" s="1" t="e">
        <f t="shared" si="121"/>
        <v>#N/A</v>
      </c>
      <c r="CC82" s="1" t="e">
        <f t="shared" si="122"/>
        <v>#N/A</v>
      </c>
      <c r="CD82" s="1">
        <f t="shared" si="123"/>
        <v>204800</v>
      </c>
      <c r="CE82" s="1">
        <f t="shared" si="124"/>
        <v>30442</v>
      </c>
      <c r="CF82" s="1">
        <f t="shared" si="125"/>
        <v>9700</v>
      </c>
      <c r="CG82" s="1">
        <f t="shared" si="126"/>
        <v>4524</v>
      </c>
      <c r="CH82" s="1">
        <f t="shared" si="127"/>
        <v>2624</v>
      </c>
      <c r="CI82" s="1">
        <f t="shared" si="128"/>
        <v>594</v>
      </c>
      <c r="CJ82" s="1">
        <f t="shared" si="129"/>
        <v>3055</v>
      </c>
      <c r="CK82" s="1">
        <f t="shared" si="175"/>
        <v>6325</v>
      </c>
      <c r="CL82" s="1">
        <f t="shared" si="130"/>
        <v>5.5156335349542935</v>
      </c>
      <c r="CM82" s="1">
        <f>IF(OR(ISNA($A82),$AK82&lt;100),NA(),IF($CA82=0,0,FLOOR((CK82-_xlfn.XLOOKUP(_xlfn.AGGREGATE(5,6,$CA$3:$CA2033),$CA$3:$CA$2000,CK$3:CK$2000,1,1))/_xlfn.XLOOKUP($CA82,$CA$3:$CA$2000,$CA$3:$CA$2000,1,1), 1)))</f>
        <v>188</v>
      </c>
      <c r="CN82" s="1">
        <f t="shared" si="176"/>
        <v>136.65800583967595</v>
      </c>
      <c r="CO82" s="1" cm="1">
        <f t="array" ref="CO82">IFERROR(IF(OR(ISNA($A82),$AK82&lt;100,INDEX(International!C$3:C$2000,_xlfn.XMATCH(100,International!C$3:C$2000,1,1)+$CA82)=""),NA(),INDEX(International!C$3:C$2000,_xlfn.XMATCH(100,International!C$3:C$2000,1,1)+$CA82)), NA())</f>
        <v>23403</v>
      </c>
      <c r="CP82" s="1">
        <f t="shared" si="131"/>
        <v>4.1928456574674753</v>
      </c>
      <c r="CQ82" s="1">
        <f>IF(OR(ISNA($A82),$AK82&lt;100),NA(),IF($CA82=0,0,FLOOR((CO82-_xlfn.XLOOKUP(_xlfn.AGGREGATE(5,6,$CA$3:$CA2033),$CA$3:$CA$2000,CO$3:CO$2000,1,1))/_xlfn.XLOOKUP($CA82,$CA$3:$CA$2000,$CA$3:$CA$2000,1,1), 1)))</f>
        <v>705</v>
      </c>
      <c r="CR82" s="1">
        <f t="shared" si="177"/>
        <v>5.9122888629883832</v>
      </c>
      <c r="CS82" s="1" cm="1">
        <f t="array" ref="CS82">IFERROR(IF(OR(ISNA($A82),$AK82&lt;100,INDEX(International!G$3:G$2000,_xlfn.XMATCH(100,International!G$3:G$2000,1,1)+$CA82)=""),NA(),INDEX(International!G$3:G$2000,_xlfn.XMATCH(100,International!G$3:G$2000,1,1)+$CA82)), NA())</f>
        <v>6174</v>
      </c>
      <c r="CT82" s="1">
        <f t="shared" si="132"/>
        <v>5.5479587955019278</v>
      </c>
      <c r="CU82" s="1">
        <f>IF(OR(ISNA($A82),$AK82&lt;100),NA(),IF($CA82=0,0,FLOOR((CS82-_xlfn.XLOOKUP(_xlfn.AGGREGATE(5,6,$CA$3:$CA2033),$CA$3:$CA$2000,CS$3:CS$2000,1,1))/_xlfn.XLOOKUP($CA82,$CA$3:$CA$2000,$CA$3:$CA$2000,1,1), 1)))</f>
        <v>179</v>
      </c>
      <c r="CV82" s="1">
        <f t="shared" si="178"/>
        <v>11.704909374846874</v>
      </c>
      <c r="CW82" s="1" cm="1">
        <f t="array" ref="CW82">IFERROR(IF(OR(ISNA($A82),$AK82&lt;100,INDEX(International!K$3:K$2000,_xlfn.XMATCH(100,International!K$3:K$2000,1,1)+$CA82)=""),NA(),INDEX(International!K$3:K$2000,_xlfn.XMATCH(100,International!K$3:K$2000,1,1)+$CA82)), NA())</f>
        <v>59105</v>
      </c>
      <c r="CX82" s="1">
        <f t="shared" si="133"/>
        <v>3.5841763032829896</v>
      </c>
      <c r="CY82" s="1">
        <f>IF(OR(ISNA($A82),$AK82&lt;100),NA(),IF($CA82=0,0,FLOOR((CW82-_xlfn.XLOOKUP(_xlfn.AGGREGATE(5,6,$CA$3:$CA2033),$CA$3:$CA$2000,CW$3:CW$2000,1,1))/_xlfn.XLOOKUP($CA82,$CA$3:$CA$2000,$CA$3:$CA$2000,1,1), 1)))</f>
        <v>1788</v>
      </c>
      <c r="CZ82" s="1">
        <f t="shared" si="179"/>
        <v>5.5181038267598508</v>
      </c>
      <c r="DA82" s="1" cm="1">
        <f t="array" ref="DA82">IFERROR(IF(OR(ISNA($A82),$AK82&lt;100,INDEX(International!O$3:O$2000,_xlfn.XMATCH(100,International!O$3:O$2000,1,1)+$CA82)=""),NA(),INDEX(International!O$3:O$2000,_xlfn.XMATCH(100,International!O$3:O$2000,1,1)+$CA82)), NA())</f>
        <v>86498</v>
      </c>
      <c r="DB82" s="1">
        <f t="shared" si="134"/>
        <v>3.3823525161872441</v>
      </c>
      <c r="DC82" s="1">
        <f>IF(OR(ISNA($A82),$AK82&lt;100),NA(),IF($CA82=0,0,FLOOR((DA82-_xlfn.XLOOKUP(_xlfn.AGGREGATE(5,6,$CA$3:$CA2033),$CA$3:$CA$2000,DA$3:DA$2000,1,1))/_xlfn.XLOOKUP($CA82,$CA$3:$CA$2000,$CA$3:$CA$2000,1,1), 1)))</f>
        <v>2616</v>
      </c>
      <c r="DD82" s="1">
        <f t="shared" si="180"/>
        <v>9.795869383129153</v>
      </c>
      <c r="DE82" s="1" cm="1">
        <f t="array" ref="DE82">IFERROR(IF(OR(ISNA($A82),$AK82&lt;100,INDEX(International!S$3:S$2000,_xlfn.XMATCH(100,International!S$3:S$2000,1,1)+$CA82)=""),NA(),INDEX(International!S$3:S$2000,_xlfn.XMATCH(100,International!S$3:S$2000,1,1)+$CA82)), NA())</f>
        <v>9037</v>
      </c>
      <c r="DF82" s="1">
        <f t="shared" si="135"/>
        <v>5.0786638728884217</v>
      </c>
      <c r="DG82" s="1">
        <f>IF(OR(ISNA($A82),$AK82&lt;100),NA(),IF($CA82=0,0,FLOOR((DE82-_xlfn.XLOOKUP(_xlfn.AGGREGATE(5,6,$CA$3:$CA2033),$CA$3:$CA$2000,DE$3:DE$2000,1,1))/_xlfn.XLOOKUP($CA82,$CA$3:$CA$2000,$CA$3:$CA$2000,1,1), 1)))</f>
        <v>270</v>
      </c>
      <c r="DH82" s="1">
        <f t="shared" si="181"/>
        <v>82.073610566120038</v>
      </c>
      <c r="DI82" s="1" cm="1">
        <f t="array" ref="DI82">IFERROR(IF(OR(ISNA($A82),$AK82&lt;100,INDEX(International!W$3:W$2000,_xlfn.XMATCH(100,International!W$3:W$2000,1,1)+$CA82)=""),NA(),INDEX(International!W$3:W$2000,_xlfn.XMATCH(100,International!W$3:W$2000,1,1)+$CA82)), NA())</f>
        <v>1049</v>
      </c>
      <c r="DJ82" s="1">
        <f t="shared" si="136"/>
        <v>9.7318068192363505</v>
      </c>
      <c r="DK82" s="1">
        <f>IF(OR(ISNA($A82),$AK82&lt;100),NA(),IF($CA82=0,0,FLOOR((DI82-_xlfn.XLOOKUP(_xlfn.AGGREGATE(5,6,$CA$3:$CA2033),$CA$3:$CA$2000,DI$3:DI$2000,1,1))/_xlfn.XLOOKUP($CA82,$CA$3:$CA$2000,$CA$3:$CA$2000,1,1), 1)))</f>
        <v>28</v>
      </c>
      <c r="DL82" s="1">
        <f t="shared" si="182"/>
        <v>5.5576989958890506</v>
      </c>
      <c r="DM82" s="1" cm="1">
        <f t="array" ref="DM82">IFERROR(IF(OR(ISNA($A82),$AK82&lt;100,INDEX(International!AA$3:AA$2000,_xlfn.XMATCH(100,International!AA$3:AA$2000,1,1)+$CA82)=""),NA(),INDEX(International!AA$3:AA$2000,_xlfn.XMATCH(100,International!AA$3:AA$2000,1,1)+$CA82)), NA())</f>
        <v>55242</v>
      </c>
      <c r="DN82" s="1">
        <f t="shared" si="137"/>
        <v>3.6225433869956962</v>
      </c>
      <c r="DO82" s="1">
        <f>IF(OR(ISNA($A82),$AK82&lt;100),NA(),IF($CA82=0,0,FLOOR((DM82-_xlfn.XLOOKUP(_xlfn.AGGREGATE(5,6,$CA$3:$CA2033),$CA$3:$CA$2000,DM$3:DM$2000,1,1))/_xlfn.XLOOKUP($CA82,$CA$3:$CA$2000,$CA$3:$CA$2000,1,1), 1)))</f>
        <v>1670</v>
      </c>
      <c r="DP82" s="1">
        <f t="shared" si="183"/>
        <v>4.7944647921568224</v>
      </c>
      <c r="DQ82" s="1" cm="1">
        <f t="array" ref="DQ82">IFERROR(IF(OR(ISNA($A82),$AK82&lt;100,INDEX(International!AE$3:AE$2000,_xlfn.XMATCH(100,International!AE$3:AE$2000,1,1)+$CA82)=""),NA(),INDEX(International!AE$3:AE$2000,_xlfn.XMATCH(100,International!AE$3:AE$2000,1,1)+$CA82)), NA())</f>
        <v>336802</v>
      </c>
      <c r="DR82" s="1">
        <f t="shared" si="138"/>
        <v>2.8162559437160577</v>
      </c>
      <c r="DS82" s="1">
        <f>IF(OR(ISNA($A82),$AK82&lt;100),NA(),IF($CA82=0,0,FLOOR((DQ82-_xlfn.XLOOKUP(_xlfn.AGGREGATE(5,6,$CA$3:$CA2033),$CA$3:$CA$2000,DQ$3:DQ$2000,1,1))/_xlfn.XLOOKUP($CA82,$CA$3:$CA$2000,$CA$3:$CA$2000,1,1), 1)))</f>
        <v>10202</v>
      </c>
      <c r="DT82" s="1">
        <f t="shared" si="184"/>
        <v>3.4687449194925959</v>
      </c>
      <c r="DU82" s="1">
        <f t="shared" si="139"/>
        <v>79</v>
      </c>
      <c r="DV82" s="1" t="e" cm="1">
        <f t="array" ref="DV82">IFERROR(IF(ISNA($A82),NA(),INDEX(B$3:B$2000,_xlfn.XMATCH(Configuration!$B$12,B$3:B$2000,1,1)+ROW()-ROW($A$3))-0), NA())</f>
        <v>#N/A</v>
      </c>
      <c r="DW82" s="1" t="e" cm="1">
        <f t="array" ref="DW82">IFERROR(IF(ISNA($A82),NA(),INDEX(F$3:F$2000,_xlfn.XMATCH(Configuration!$B$12,F$3:F$2000,1,1)+ROW()-ROW($A$3))-0), NA())</f>
        <v>#N/A</v>
      </c>
      <c r="DX82" s="1" cm="1">
        <f t="array" ref="DX82">IFERROR(IF(ISNA($A82),NA(),INDEX(J$3:J$2000,_xlfn.XMATCH(Configuration!$B$12,J$3:J$2000,1,1)+ROW()-ROW($A$3))-0), NA())</f>
        <v>0</v>
      </c>
      <c r="DY82" s="1" t="e" cm="1">
        <f t="array" ref="DY82">IFERROR(IF(ISNA($A82),NA(),INDEX(N$3:N$2000,_xlfn.XMATCH(Configuration!$B$12,N$3:N$2000,1,1)+ROW()-ROW($A$3))-0), NA())</f>
        <v>#N/A</v>
      </c>
      <c r="DZ82" s="1" t="e" cm="1">
        <f t="array" ref="DZ82">IFERROR(IF(ISNA($A82),NA(),INDEX(R$3:R$2000,_xlfn.XMATCH(Configuration!$B$12,R$3:R$2000,1,1)+ROW()-ROW($A$3))-0), NA())</f>
        <v>#N/A</v>
      </c>
      <c r="EA82" s="1" t="e" cm="1">
        <f t="array" ref="EA82">IFERROR(IF(ISNA($A82),NA(),INDEX(V$3:V$2000,_xlfn.XMATCH(Configuration!$B$12,V$3:V$2000,1,1)+ROW()-ROW($A$3))-0), NA())</f>
        <v>#N/A</v>
      </c>
      <c r="EB82" s="1" t="e" cm="1">
        <f t="array" ref="EB82">IFERROR(IF(ISNA($A82),NA(),INDEX(Z$3:Z$2000,_xlfn.XMATCH(Configuration!$B$12,Z$3:Z$2000,1,1)+ROW()-ROW($A$3))-0), NA())</f>
        <v>#N/A</v>
      </c>
      <c r="EC82" s="1" t="e" cm="1">
        <f t="array" ref="EC82">IFERROR(IF(ISNA($A82),NA(),INDEX(AD$3:AD$2000,_xlfn.XMATCH(Configuration!$B$12,AD$3:AD$2000,1,1)+ROW()-ROW($A$3))-0), NA())</f>
        <v>#N/A</v>
      </c>
      <c r="ED82" s="1">
        <f t="shared" si="140"/>
        <v>79</v>
      </c>
      <c r="EE82" s="1" t="e">
        <f t="shared" ca="1" si="185"/>
        <v>#N/A</v>
      </c>
      <c r="EF82" s="1" t="e">
        <f t="shared" ca="1" si="186"/>
        <v>#N/A</v>
      </c>
      <c r="EG82" s="1" t="e">
        <f t="shared" ca="1" si="187"/>
        <v>#N/A</v>
      </c>
      <c r="EH82" s="1" t="e">
        <f t="shared" ca="1" si="188"/>
        <v>#N/A</v>
      </c>
      <c r="EI82" s="1" t="e">
        <f t="shared" ca="1" si="189"/>
        <v>#N/A</v>
      </c>
      <c r="EJ82" s="1">
        <f t="shared" ca="1" si="190"/>
        <v>919520</v>
      </c>
      <c r="EK82" s="1">
        <f t="shared" ca="1" si="191"/>
        <v>249652</v>
      </c>
      <c r="EL82" s="1" cm="1">
        <f t="array" aca="1" ref="EL82" ca="1">IFERROR(IF(ISNA($ED82),NA(),IF(FLOOR((2^(($ED82+LOOKUP(2, 1/(ISNA(EP$3:EP$2000)+ISBLANK(EP$3:EP$300)-1),EP$3:EP$2000)*LOG(100)/LOG(2))/LOOKUP(2, 1/(ISNA(EP$3:EP$2000)+ISBLANK(EP$3:EP$300)-1),EP$3:EP$2000))),2)&gt;_xlfn.AGGREGATE(4,6,$EN$3:$GC$2000)+2000,NA(),FLOOR((2^(($ED82+LOOKUP(2, 1/(ISNA(EP$3:EP$2000)+ISBLANK(EP$3:EP$300)-1),EP$3:EP$2000)*LOG(100)/LOG(2))/LOOKUP(2, 1/(ISNA(EP$3:EP$2000)+ISBLANK(EP$3:EP$300)-1),EP$3:EP$2000))),2))),NA())</f>
        <v>7156</v>
      </c>
      <c r="EM82" s="1" cm="1">
        <f t="array" ref="EM82">IF(ISNA($ED82),NA(),FLOOR(EN$3+(LOOKUP(2, 1/(ISNA(EN$3:EN$2000)+ISBLANK(EN$3:EN$300)-1),EN$3:EN$2000)-EN$3)/LOOKUP(2, 1/(ISNA(EN$3:EN$2000)+ISBLANK(EN$3:EN$300)-1),ED$3:ED$2000)*ED82, 1))</f>
        <v>7156</v>
      </c>
      <c r="EN82" s="1" cm="1">
        <f t="array" ref="EN82">IFERROR(IF(ISNA($A82),NA(),INDEX(AK$3:AK$2000,_xlfn.XMATCH(100,AK$3:AK$2000,1,1)+ROW()-ROW($A$3))-0), NA())</f>
        <v>7156</v>
      </c>
      <c r="EO82" s="1" cm="1">
        <f t="array" aca="1" ref="EO82" ca="1">IFERROR(IF(ISNA($A82),NA(),INDEX(BD$3:BD$2000,_xlfn.XMATCH(100,AK$3:AK$2000,1,1)+ROW()-ROW($A$3))-0), NA())</f>
        <v>10.857142857142858</v>
      </c>
      <c r="EP82" s="1">
        <f t="shared" si="192"/>
        <v>12.822424151871626</v>
      </c>
      <c r="EQ82" s="1">
        <f t="shared" si="193"/>
        <v>89</v>
      </c>
      <c r="ER82" s="1">
        <f t="shared" si="194"/>
        <v>275.21779338239116</v>
      </c>
      <c r="ES82" s="1" cm="1">
        <f t="array" ref="ES82">IFERROR(IF(OR(ISNA($A82),INDEX(International!C$3:C$2000,_xlfn.XMATCH(100,International!C$3:C$2000,1,1)+ROW()-ROW($A$3))=""),NA(),INDEX(International!C$3:C$2000,_xlfn.XMATCH(100,International!C$3:C$2000,1,1)+ROW()-ROW($A$3))), NA())</f>
        <v>57092</v>
      </c>
      <c r="ET82" s="1" cm="1">
        <f t="array" aca="1" ref="ET82" ca="1">IFERROR(IF(ISNA($A82),NA(),INDEX(International!E$3:E$2000,_xlfn.XMATCH(100,International!C$3:C$2000,1,1)+ROW()-ROW($A$3))-0), NA())</f>
        <v>258.85714285714283</v>
      </c>
      <c r="EU82" s="1">
        <f t="shared" si="195"/>
        <v>8.6271432626503337</v>
      </c>
      <c r="EV82" s="1">
        <f t="shared" si="196"/>
        <v>721</v>
      </c>
      <c r="EW82" s="1">
        <f t="shared" si="197"/>
        <v>139.9834908621319</v>
      </c>
      <c r="EX82" s="1" t="e" cm="1">
        <f t="array" ref="EX82">IFERROR(IF(OR(ISNA($A82),INDEX(International!G$3:G$2000,_xlfn.XMATCH(100,International!G$3:G$2000,1,1)+ROW()-ROW($A$3))=""),NA(),INDEX(International!G$3:G$2000,_xlfn.XMATCH(100,International!G$3:G$2000,1,1)+ROW()-ROW($A$3))-0), NA())</f>
        <v>#N/A</v>
      </c>
      <c r="EY82" s="1" t="e" cm="1">
        <f t="array" aca="1" ref="EY82" ca="1">IFERROR(IF(ISNA($A82),NA(),INDEX(International!I$3:I$2000,_xlfn.XMATCH(100,International!G$3:G$2000,1,1)+ROW()-ROW($A$3))-0), NA())</f>
        <v>#N/A</v>
      </c>
      <c r="EZ82" s="1" t="e">
        <f t="shared" si="198"/>
        <v>#N/A</v>
      </c>
      <c r="FA82" s="1" t="e">
        <f t="shared" si="199"/>
        <v>#N/A</v>
      </c>
      <c r="FB82" s="1" t="e">
        <f t="shared" si="200"/>
        <v>#N/A</v>
      </c>
      <c r="FC82" s="1" cm="1">
        <f t="array" ref="FC82">IFERROR(IF(OR(ISNA($A82),INDEX(International!K$3:K$2000,_xlfn.XMATCH(100,International!K$3:K$2000,1,1)+ROW()-ROW($A$3))=""),NA(),INDEX(International!K$3:K$2000,_xlfn.XMATCH(100,International!K$3:K$2000,1,1)+ROW()-ROW($A$3))), NA())</f>
        <v>177554</v>
      </c>
      <c r="FD82" s="1" cm="1">
        <f t="array" aca="1" ref="FD82" ca="1">IFERROR(IF(ISNA($A82),NA(),INDEX(International!M$3:M$2000,_xlfn.XMATCH(100,International!K$3:K$2000,1,1)+ROW()-ROW($A$3))-0), NA())</f>
        <v>296.42857142857144</v>
      </c>
      <c r="FE82" s="1">
        <f t="shared" si="201"/>
        <v>7.3188522820821973</v>
      </c>
      <c r="FF82" s="1">
        <f t="shared" si="202"/>
        <v>2246</v>
      </c>
      <c r="FG82" s="1">
        <f t="shared" si="203"/>
        <v>391.59935759847019</v>
      </c>
      <c r="FH82" s="1" cm="1">
        <f t="array" ref="FH82">IFERROR(IF(OR(ISNA($A82),INDEX(International!O$3:O$2000,_xlfn.XMATCH(100,International!O$3:O$2000,1,1)+ROW()-ROW($A$3))=""),NA(),INDEX(International!O$3:O$2000,_xlfn.XMATCH(100,International!O$3:O$2000,1,1)+ROW()-ROW($A$3))-0), NA())</f>
        <v>221216</v>
      </c>
      <c r="FI82" s="1" cm="1">
        <f t="array" aca="1" ref="FI82" ca="1">IFERROR(IF(ISNA($A82),NA(),INDEX(International!Q$3:Q$2000,_xlfn.XMATCH(100,International!O$3:O$2000,1,1)+ROW()-ROW($A$3))-0), NA())</f>
        <v>1171.8571428571429</v>
      </c>
      <c r="FJ82" s="1">
        <f t="shared" si="204"/>
        <v>7.1099175118182982</v>
      </c>
      <c r="FK82" s="1">
        <f t="shared" si="205"/>
        <v>2798</v>
      </c>
      <c r="FL82" s="1">
        <f t="shared" si="206"/>
        <v>109.02199404025322</v>
      </c>
      <c r="FM82" s="1" cm="1">
        <f t="array" ref="FM82">IFERROR(IF(OR(ISNA($A82),INDEX(International!S$3:S$2000,_xlfn.XMATCH(100,International!S$3:S$2000,1,1)+ROW()-ROW($A$3))=""),NA(),INDEX(International!S$3:S$2000,_xlfn.XMATCH(100,International!S$3:S$2000,1,1)+ROW()-ROW($A$3))-0), NA())</f>
        <v>10874</v>
      </c>
      <c r="FN82" s="1" cm="1">
        <f t="array" aca="1" ref="FN82" ca="1">IFERROR(IF(ISNA($A82),NA(),INDEX(International!U$3:U$2000,_xlfn.XMATCH(100,International!S$3:S$2000,1,1)+ROW()-ROW($A$3))-0), NA())</f>
        <v>11.571428571428571</v>
      </c>
      <c r="FO82" s="1">
        <f t="shared" si="207"/>
        <v>11.67820383002932</v>
      </c>
      <c r="FP82" s="1">
        <f t="shared" si="208"/>
        <v>136</v>
      </c>
      <c r="FQ82" s="1">
        <f t="shared" si="209"/>
        <v>221.3380232086308</v>
      </c>
      <c r="FR82" s="1" cm="1">
        <f t="array" ref="FR82">IFERROR(IF(OR(ISNA($A82),INDEX(International!W$3:W$2000,_xlfn.XMATCH(100,International!W$3:W$2000,1,1)+ROW()-ROW($A$3))=""),NA(),INDEX(International!W$3:W$2000,_xlfn.XMATCH(100,International!W$3:W$2000,1,1)+ROW()-ROW($A$3))-0), NA())</f>
        <v>28343</v>
      </c>
      <c r="FS82" s="1" cm="1">
        <f t="array" aca="1" ref="FS82" ca="1">IFERROR(IF(ISNA($A82),NA(),INDEX(International!Y$3:Y$2000,_xlfn.XMATCH(100,International!W$3:W$2000,1,1)+ROW()-ROW($A$3))-0), NA())</f>
        <v>645.85714285714289</v>
      </c>
      <c r="FT82" s="1">
        <f t="shared" si="210"/>
        <v>9.6970010487950198</v>
      </c>
      <c r="FU82" s="1">
        <f t="shared" si="211"/>
        <v>357</v>
      </c>
      <c r="FV82" s="1">
        <f t="shared" si="212"/>
        <v>64.065491751120376</v>
      </c>
      <c r="FW82" s="1" cm="1">
        <f t="array" ref="FW82">IFERROR(IF(OR(ISNA($A82),INDEX(International!AA$3:AA$2000,_xlfn.XMATCH(100,International!AA$3:AA$2000,1,1)+ROW()-ROW($A$3))=""),NA(),INDEX(International!AA$3:AA$2000,_xlfn.XMATCH(100,International!AA$3:AA$2000,1,1)+ROW()-ROW($A$3))-0), NA())</f>
        <v>257154</v>
      </c>
      <c r="FX82" s="1" cm="1">
        <f t="array" aca="1" ref="FX82" ca="1">IFERROR(IF(ISNA($A82),NA(),INDEX(International!AC$3:AC$2000,_xlfn.XMATCH(100,International!AA$3:AA$2000,1,1)+ROW()-ROW($A$3))-0), NA())</f>
        <v>2427.5714285714284</v>
      </c>
      <c r="FY82" s="1">
        <f t="shared" si="213"/>
        <v>6.9736134219351174</v>
      </c>
      <c r="FZ82" s="1">
        <f t="shared" si="214"/>
        <v>3253</v>
      </c>
      <c r="GA82" s="1">
        <f t="shared" si="215"/>
        <v>59.891206727036788</v>
      </c>
      <c r="GB82" s="1" cm="1">
        <f t="array" ref="GB82">IFERROR(IF(OR(ISNA($A82),INDEX(International!AE$3:AE$2000,_xlfn.XMATCH(100,International!AE$3:AE$2000,1,1)+ROW()-ROW($A$3))=""),NA(),INDEX(International!AE$3:AE$2000,_xlfn.XMATCH(100,International!AE$3:AE$2000,1,1)+ROW()-ROW($A$3))-0), NA())</f>
        <v>1577147</v>
      </c>
      <c r="GC82" s="1" cm="1">
        <f t="array" aca="1" ref="GC82" ca="1">IFERROR(IF(ISNA($A82),NA(),INDEX(International!AG$3:AG$2000,_xlfn.XMATCH(100,International!AE$3:AE$2000,1,1)+ROW()-ROW($A$3))-0), NA())</f>
        <v>22767.571428571428</v>
      </c>
      <c r="GD82" s="1">
        <f t="shared" si="216"/>
        <v>5.6651009536894916</v>
      </c>
      <c r="GE82" s="1">
        <f t="shared" si="217"/>
        <v>19962</v>
      </c>
      <c r="GF82" s="1">
        <f t="shared" si="218"/>
        <v>42.872030611247474</v>
      </c>
    </row>
    <row r="83" spans="1:188" x14ac:dyDescent="0.2">
      <c r="A83" s="4">
        <f>IF(OR(Daily!$A83="",Daily!$B83="*"),NA(),Daily!A83)</f>
        <v>43934</v>
      </c>
      <c r="B83" s="1">
        <f>IF(_xlfn.IFNA($A83,"")="","",Daily!C83+IF(ROW()&gt;ROW($A$3),B82,0))</f>
        <v>103</v>
      </c>
      <c r="C83" s="1">
        <f>IF(_xlfn.IFNA($A83,"")="","",Daily!D83+IF(ROW()&gt;ROW($A$3),C82,0))</f>
        <v>72</v>
      </c>
      <c r="D83" s="1">
        <f>IF(_xlfn.IFNA($A83,"")="","",Daily!E83+IF(ROW()&gt;ROW($A$3),D82,0))</f>
        <v>2</v>
      </c>
      <c r="E83" s="1">
        <f t="shared" si="141"/>
        <v>29</v>
      </c>
      <c r="F83" s="1">
        <f>IF(_xlfn.IFNA($A83,"")="","",Daily!F83+IF(ROW()&gt;ROW($A$3),F82,0))</f>
        <v>2863</v>
      </c>
      <c r="G83" s="1">
        <f>IF(_xlfn.IFNA($A83,"")="","",Daily!G83+IF(ROW()&gt;ROW($A$3),G82,0))</f>
        <v>4</v>
      </c>
      <c r="H83" s="1">
        <f>IF(_xlfn.IFNA($A83,"")="","",Daily!H83+IF(ROW()&gt;ROW($A$3),H82,0))</f>
        <v>26</v>
      </c>
      <c r="I83" s="1">
        <f t="shared" si="142"/>
        <v>2833</v>
      </c>
      <c r="J83" s="1">
        <f>IF(_xlfn.IFNA($A83,"")="","",Daily!I83+IF(ROW()&gt;ROW($A$3),J82,0))</f>
        <v>28</v>
      </c>
      <c r="K83" s="1">
        <f>IF(_xlfn.IFNA($A83,"")="","",Daily!J83+IF(ROW()&gt;ROW($A$3),K82,0))</f>
        <v>2</v>
      </c>
      <c r="L83" s="1">
        <f>IF(_xlfn.IFNA($A83,"")="","",Daily!K83+IF(ROW()&gt;ROW($A$3),L82,0))</f>
        <v>0</v>
      </c>
      <c r="M83" s="1">
        <f t="shared" si="143"/>
        <v>26</v>
      </c>
      <c r="N83" s="1">
        <f>IF(_xlfn.IFNA($A83,"")="","",Daily!L83+IF(ROW()&gt;ROW($A$3),N82,0))</f>
        <v>987</v>
      </c>
      <c r="O83" s="1">
        <f>IF(_xlfn.IFNA($A83,"")="","",Daily!M83+IF(ROW()&gt;ROW($A$3),O82,0))</f>
        <v>442</v>
      </c>
      <c r="P83" s="1">
        <f>IF(_xlfn.IFNA($A83,"")="","",Daily!N83+IF(ROW()&gt;ROW($A$3),P82,0))</f>
        <v>5</v>
      </c>
      <c r="Q83" s="1">
        <f t="shared" si="144"/>
        <v>540</v>
      </c>
      <c r="R83" s="1">
        <f>IF(_xlfn.IFNA($A83,"")="","",Daily!O83+IF(ROW()&gt;ROW($A$3),R82,0))</f>
        <v>431</v>
      </c>
      <c r="S83" s="1">
        <f>IF(_xlfn.IFNA($A83,"")="","",Daily!P83+IF(ROW()&gt;ROW($A$3),S82,0))</f>
        <v>240</v>
      </c>
      <c r="T83" s="1">
        <f>IF(_xlfn.IFNA($A83,"")="","",Daily!Q83+IF(ROW()&gt;ROW($A$3),T82,0))</f>
        <v>4</v>
      </c>
      <c r="U83" s="1">
        <f t="shared" si="145"/>
        <v>187</v>
      </c>
      <c r="V83" s="1">
        <f>IF(_xlfn.IFNA($A83,"")="","",Daily!R83+IF(ROW()&gt;ROW($A$3),V82,0))</f>
        <v>150</v>
      </c>
      <c r="W83" s="1">
        <f>IF(_xlfn.IFNA($A83,"")="","",Daily!S83+IF(ROW()&gt;ROW($A$3),W82,0))</f>
        <v>48</v>
      </c>
      <c r="X83" s="1">
        <f>IF(_xlfn.IFNA($A83,"")="","",Daily!T83+IF(ROW()&gt;ROW($A$3),X82,0))</f>
        <v>5</v>
      </c>
      <c r="Y83" s="1">
        <f t="shared" si="146"/>
        <v>97</v>
      </c>
      <c r="Z83" s="1">
        <f>IF(_xlfn.IFNA($A83,"")="","",Daily!U83+IF(ROW()&gt;ROW($A$3),Z82,0))</f>
        <v>1281</v>
      </c>
      <c r="AA83" s="1">
        <f>IF(_xlfn.IFNA($A83,"")="","",Daily!V83+IF(ROW()&gt;ROW($A$3),AA82,0))</f>
        <v>1075</v>
      </c>
      <c r="AB83" s="1">
        <f>IF(_xlfn.IFNA($A83,"")="","",Daily!W83+IF(ROW()&gt;ROW($A$3),AB82,0))</f>
        <v>14</v>
      </c>
      <c r="AC83" s="1">
        <f t="shared" si="147"/>
        <v>192</v>
      </c>
      <c r="AD83" s="1">
        <f>IF(_xlfn.IFNA($A83,"")="","",Daily!X83+IF(ROW()&gt;ROW($A$3),AD82,0))</f>
        <v>523</v>
      </c>
      <c r="AE83" s="1">
        <f>IF(_xlfn.IFNA($A83,"")="","",Daily!Y83+IF(ROW()&gt;ROW($A$3),AE82,0))</f>
        <v>251</v>
      </c>
      <c r="AF83" s="1">
        <f>IF(_xlfn.IFNA($A83,"")="","",Daily!Z83+IF(ROW()&gt;ROW($A$3),AF82,0))</f>
        <v>6</v>
      </c>
      <c r="AG83" s="1">
        <f t="shared" si="148"/>
        <v>266</v>
      </c>
      <c r="AH83" s="1">
        <f>IF(_xlfn.IFNA($A83,"")="","",Daily!C83+Daily!F83+Daily!I83+Daily!O83+Daily!L83+Daily!R83+Daily!X83+Daily!U83)</f>
        <v>41</v>
      </c>
      <c r="AI83" s="1">
        <f>IF(_xlfn.IFNA($A83,"")="","",Daily!D83+Daily!G83+Daily!J83+Daily!P83+Daily!M83+Daily!S83+Daily!Y83+Daily!V83+Daily!AA83)</f>
        <v>152</v>
      </c>
      <c r="AJ83" s="1">
        <f>IF(_xlfn.IFNA($A83,"")="","",Daily!E83+Daily!H83+Daily!K83+Daily!Q83+Daily!N83+Daily!T83+Daily!Z83+Daily!W83)</f>
        <v>2</v>
      </c>
      <c r="AK83" s="1">
        <f t="shared" si="149"/>
        <v>6366</v>
      </c>
      <c r="AL83" s="1">
        <f t="shared" si="150"/>
        <v>2134</v>
      </c>
      <c r="AM83" s="1">
        <f t="shared" si="151"/>
        <v>62</v>
      </c>
      <c r="AN83" s="7">
        <f t="shared" si="152"/>
        <v>1.28125</v>
      </c>
      <c r="AO83" s="1">
        <f t="shared" si="153"/>
        <v>4170</v>
      </c>
      <c r="AP83" s="1">
        <f t="shared" si="154"/>
        <v>3503</v>
      </c>
      <c r="AQ83" s="1">
        <f t="shared" si="155"/>
        <v>2130</v>
      </c>
      <c r="AR83" s="1">
        <f t="shared" si="156"/>
        <v>36</v>
      </c>
      <c r="AS83" s="1">
        <f t="shared" si="157"/>
        <v>1337</v>
      </c>
      <c r="AT83" s="10">
        <f t="shared" si="158"/>
        <v>2.8233151183970857E-2</v>
      </c>
      <c r="AU83" s="10">
        <f t="shared" si="159"/>
        <v>0.97176684881602915</v>
      </c>
      <c r="AV83" s="10">
        <f t="shared" si="160"/>
        <v>1.6179704681118443E-2</v>
      </c>
      <c r="AW83" s="10">
        <f t="shared" si="161"/>
        <v>0.44973295633050581</v>
      </c>
      <c r="AX83" s="10">
        <f t="shared" si="162"/>
        <v>4.3983663210807418E-3</v>
      </c>
      <c r="AY83" s="10">
        <f t="shared" si="163"/>
        <v>0.15504241281809614</v>
      </c>
      <c r="AZ83" s="10">
        <f t="shared" si="164"/>
        <v>6.7703424442349988E-2</v>
      </c>
      <c r="BA83" s="10">
        <f t="shared" si="165"/>
        <v>2.35626767200754E-2</v>
      </c>
      <c r="BB83" s="10">
        <f t="shared" si="166"/>
        <v>0.20122525918944392</v>
      </c>
      <c r="BC83" s="10">
        <f t="shared" si="167"/>
        <v>8.2155199497329565E-2</v>
      </c>
      <c r="BD83" s="8">
        <f t="shared" ca="1" si="168"/>
        <v>80.857142857142861</v>
      </c>
      <c r="BE83" s="9">
        <f t="shared" ca="1" si="169"/>
        <v>566</v>
      </c>
      <c r="BF83" s="10">
        <f t="shared" si="170"/>
        <v>6.4822134387351781E-3</v>
      </c>
      <c r="BG83" s="10">
        <f t="shared" si="171"/>
        <v>0.28125</v>
      </c>
      <c r="BH83" s="1" t="e">
        <f t="shared" si="172"/>
        <v>#N/A</v>
      </c>
      <c r="BI83" s="1">
        <f t="shared" si="173"/>
        <v>17</v>
      </c>
      <c r="BJ83" s="8">
        <f>IF(_xlfn.IFNA($A83,"")="","",AK83/(Configuration!$B$1/1000000))</f>
        <v>250.98268038148106</v>
      </c>
      <c r="BK83" s="1">
        <f>IF(OR(_xlfn.IFNA($A83,"")="", ROW()&lt;=ROW($A$3),MAX(International!$C$3:$C$2000)&lt;$AK83),"",$A83-_xlfn.XLOOKUP($AK83,International!$C$3:$C$2000,International!$A$3:$A$2000,NA(),1,1))</f>
        <v>17</v>
      </c>
      <c r="BL83" s="1">
        <f>IF(OR(_xlfn.IFNA($A83,"")="", ROW()&lt;=ROW($A$3),MAX(International!$D$3:$D$2000)&lt;$BJ83),"",$A83-_xlfn.XLOOKUP($BJ83,International!$D$3:$D$2000,International!$A$3:$A$2000,NA(),1,1))</f>
        <v>22</v>
      </c>
      <c r="BM83" s="1">
        <f>IF(OR(_xlfn.IFNA($A83,"")="", ROW()&lt;=ROW($A$3),MAX(International!$G$3:$G$2000)&lt;$AK83),"",$A83-_xlfn.XLOOKUP($AK83,International!$G$3:$G$2000,International!$A$3:$A$2000,NA(),1,1))</f>
        <v>-1</v>
      </c>
      <c r="BN83" s="1">
        <f>IF(OR(_xlfn.IFNA($A83,"")="", ROW()&lt;=ROW($A$3),MAX(International!$H$3:$H$2000)&lt;$BJ83),"",$A83-_xlfn.XLOOKUP($BJ83,International!$H$3:$H$2000,International!$A$3:$A$2000,NA(),1,1))</f>
        <v>20</v>
      </c>
      <c r="BO83" s="1">
        <f>IF(OR(_xlfn.IFNA($A83,"")="", ROW()&lt;=ROW($A$3),MAX(International!$K$3:$K$2000)&lt;$AK83),"",$A83-_xlfn.XLOOKUP($AK83,International!$K$3:$K$2000,International!$A$3:$A$2000,NA(),1,1))</f>
        <v>28</v>
      </c>
      <c r="BP83" s="1">
        <f>IF(OR(_xlfn.IFNA($A83,"")="", ROW()&lt;=ROW($A$3),MAX(International!$L$3:$L$2000)&lt;$BJ83),"",$A83-_xlfn.XLOOKUP($BJ83,International!$L$3:$L$2000,International!$A$3:$A$2000,NA(),1,1))</f>
        <v>21</v>
      </c>
      <c r="BQ83" s="1">
        <f>IF(OR(_xlfn.IFNA($A83,"")="", ROW()&lt;=ROW($A$3),MAX(International!$O$3:$O$2000)&lt;$AK83),"",$A83-_xlfn.XLOOKUP($AK83,International!$O$3:$O$2000,International!$A$3:$A$2000,NA(),1,1))</f>
        <v>36</v>
      </c>
      <c r="BR83" s="1">
        <f>IF(OR(_xlfn.IFNA($A83,"")="", ROW()&lt;=ROW($A$3),MAX(International!$P$3:$P$2000)&lt;$BJ83),"",$A83-_xlfn.XLOOKUP($BJ83,International!$P$3:$P$2000,International!$A$3:$A$2000,NA(),1,1))</f>
        <v>31</v>
      </c>
      <c r="BS83" s="1">
        <f>IF(OR(_xlfn.IFNA($A83,"")="", ROW()&lt;=ROW($A$3),MAX(International!$S$3:$S$2000)&lt;$AK83),"",$A83-_xlfn.XLOOKUP($AK83,International!$S$3:$S$2000,International!$A$3:$A$2000,NA(),1,1))</f>
        <v>38</v>
      </c>
      <c r="BT83" s="1" t="str">
        <f>IF(OR(_xlfn.IFNA($A83,"")="", ROW()&lt;=ROW($A$3),MAX(International!$T$3:$T$2000)&lt;$BJ83),"",$A83-_xlfn.XLOOKUP($BJ83,International!$T$3:$T$2000,International!$A$3:$A$2000,NA(),1,1))</f>
        <v/>
      </c>
      <c r="BU83" s="1">
        <f>IF(OR(_xlfn.IFNA($A83,"")="", ROW()&lt;=ROW($A$3),MAX(International!$W$3:$W$2000)&lt;$AK83),"",$A83-_xlfn.XLOOKUP($AK83,International!$W$3:$W$2000,International!$A$3:$A$2000,NA(),1,1))</f>
        <v>-6</v>
      </c>
      <c r="BV83" s="1">
        <f>IF(OR(_xlfn.IFNA($A83,"")="", ROW()&lt;=ROW($A$3),MAX(International!$X$3:$X$2000)&lt;$BJ83),"",$A83-_xlfn.XLOOKUP($BJ83,International!$X$3:$X$2000,International!$A$3:$A$2000,NA(),1,1))</f>
        <v>6</v>
      </c>
      <c r="BW83" s="1">
        <f>IF(OR(_xlfn.IFNA($A83,"")="", ROW()&lt;=ROW($A$3),MAX(International!$AA$3:$AA$2000)&lt;$AK83),"",$A83-_xlfn.XLOOKUP($AK83,International!$AA$3:$AA$2000,International!$A$3:$A$2000,NA(),1,1))</f>
        <v>21</v>
      </c>
      <c r="BX83" s="1">
        <f>IF(OR(_xlfn.IFNA($A83,"")="", ROW()&lt;=ROW($A$3),MAX(International!$AB$3:$AB$2000)&lt;$BJ83),"",$A83-_xlfn.XLOOKUP($BJ83,International!$AB$3:$AB$2000,International!$A$3:$A$2000,NA(),1,1))</f>
        <v>16</v>
      </c>
      <c r="BY83" s="1">
        <f>IF(OR(_xlfn.IFNA($A83,"")="", ROW()&lt;=ROW($A$3),MAX(International!$AE$3:$AE$2000)&lt;$AK83),"",$A83-_xlfn.XLOOKUP($AK83,International!$AE$3:$AE$2000,International!$A$3:$A$2000,NA(),1,1))</f>
        <v>27</v>
      </c>
      <c r="BZ83" s="1">
        <f>IF(OR(_xlfn.IFNA($A83,"")="", ROW()&lt;=ROW($A$3),MAX(International!$AF$3:$AF$2000)&lt;$BJ83),"",$A83-_xlfn.XLOOKUP($BJ83,International!$AF$3:$AF$2000,International!$A$3:$A$2000,NA(),1,1))</f>
        <v>18</v>
      </c>
      <c r="CA83" s="1">
        <f t="shared" si="174"/>
        <v>34</v>
      </c>
      <c r="CB83" s="1" t="e">
        <f t="shared" si="121"/>
        <v>#N/A</v>
      </c>
      <c r="CC83" s="1" t="e">
        <f t="shared" si="122"/>
        <v>#N/A</v>
      </c>
      <c r="CD83" s="1">
        <f t="shared" si="123"/>
        <v>258030</v>
      </c>
      <c r="CE83" s="1">
        <f t="shared" si="124"/>
        <v>36202</v>
      </c>
      <c r="CF83" s="1">
        <f t="shared" si="125"/>
        <v>11142</v>
      </c>
      <c r="CG83" s="1">
        <f t="shared" si="126"/>
        <v>5078</v>
      </c>
      <c r="CH83" s="1">
        <f t="shared" si="127"/>
        <v>2898</v>
      </c>
      <c r="CI83" s="1">
        <f t="shared" si="128"/>
        <v>628</v>
      </c>
      <c r="CJ83" s="1">
        <f t="shared" si="129"/>
        <v>3144</v>
      </c>
      <c r="CK83" s="1">
        <f t="shared" si="175"/>
        <v>6366</v>
      </c>
      <c r="CL83" s="1">
        <f t="shared" si="130"/>
        <v>5.67393379202466</v>
      </c>
      <c r="CM83" s="1">
        <f>IF(OR(ISNA($A83),$AK83&lt;100),NA(),IF($CA83=0,0,FLOOR((CK83-_xlfn.XLOOKUP(_xlfn.AGGREGATE(5,6,$CA$3:$CA2034),$CA$3:$CA$2000,CK$3:CK$2000,1,1))/_xlfn.XLOOKUP($CA83,$CA$3:$CA$2000,$CA$3:$CA$2000,1,1), 1)))</f>
        <v>183</v>
      </c>
      <c r="CN83" s="1">
        <f t="shared" si="176"/>
        <v>107.27683249451518</v>
      </c>
      <c r="CO83" s="1" cm="1">
        <f t="array" ref="CO83">IFERROR(IF(OR(ISNA($A83),$AK83&lt;100,INDEX(International!C$3:C$2000,_xlfn.XMATCH(100,International!C$3:C$2000,1,1)+$CA83)=""),NA(),INDEX(International!C$3:C$2000,_xlfn.XMATCH(100,International!C$3:C$2000,1,1)+$CA83)), NA())</f>
        <v>24983</v>
      </c>
      <c r="CP83" s="1">
        <f t="shared" si="131"/>
        <v>4.2687810795349526</v>
      </c>
      <c r="CQ83" s="1">
        <f>IF(OR(ISNA($A83),$AK83&lt;100),NA(),IF($CA83=0,0,FLOOR((CO83-_xlfn.XLOOKUP(_xlfn.AGGREGATE(5,6,$CA$3:$CA2034),$CA$3:$CA$2000,CO$3:CO$2000,1,1))/_xlfn.XLOOKUP($CA83,$CA$3:$CA$2000,$CA$3:$CA$2000,1,1), 1)))</f>
        <v>731</v>
      </c>
      <c r="CR83" s="1">
        <f t="shared" si="177"/>
        <v>5.8555886896125191</v>
      </c>
      <c r="CS83" s="1" cm="1">
        <f t="array" ref="CS83">IFERROR(IF(OR(ISNA($A83),$AK83&lt;100,INDEX(International!G$3:G$2000,_xlfn.XMATCH(100,International!G$3:G$2000,1,1)+$CA83)=""),NA(),INDEX(International!G$3:G$2000,_xlfn.XMATCH(100,International!G$3:G$2000,1,1)+$CA83)), NA())</f>
        <v>6318</v>
      </c>
      <c r="CT83" s="1">
        <f t="shared" si="132"/>
        <v>5.684291730268483</v>
      </c>
      <c r="CU83" s="1">
        <f>IF(OR(ISNA($A83),$AK83&lt;100),NA(),IF($CA83=0,0,FLOOR((CS83-_xlfn.XLOOKUP(_xlfn.AGGREGATE(5,6,$CA$3:$CA2034),$CA$3:$CA$2000,CS$3:CS$2000,1,1))/_xlfn.XLOOKUP($CA83,$CA$3:$CA$2000,$CA$3:$CA$2000,1,1), 1)))</f>
        <v>178</v>
      </c>
      <c r="CV83" s="1">
        <f t="shared" si="178"/>
        <v>13.250727626116245</v>
      </c>
      <c r="CW83" s="1" cm="1">
        <f t="array" ref="CW83">IFERROR(IF(OR(ISNA($A83),$AK83&lt;100,INDEX(International!K$3:K$2000,_xlfn.XMATCH(100,International!K$3:K$2000,1,1)+$CA83)=""),NA(),INDEX(International!K$3:K$2000,_xlfn.XMATCH(100,International!K$3:K$2000,1,1)+$CA83)), NA())</f>
        <v>64338</v>
      </c>
      <c r="CX83" s="1">
        <f t="shared" si="133"/>
        <v>3.6443432751618481</v>
      </c>
      <c r="CY83" s="1">
        <f>IF(OR(ISNA($A83),$AK83&lt;100),NA(),IF($CA83=0,0,FLOOR((CW83-_xlfn.XLOOKUP(_xlfn.AGGREGATE(5,6,$CA$3:$CA2034),$CA$3:$CA$2000,CW$3:CW$2000,1,1))/_xlfn.XLOOKUP($CA83,$CA$3:$CA$2000,$CA$3:$CA$2000,1,1), 1)))</f>
        <v>1889</v>
      </c>
      <c r="CZ83" s="1">
        <f t="shared" si="179"/>
        <v>5.7146902575042855</v>
      </c>
      <c r="DA83" s="1" cm="1">
        <f t="array" ref="DA83">IFERROR(IF(OR(ISNA($A83),$AK83&lt;100,INDEX(International!O$3:O$2000,_xlfn.XMATCH(100,International!O$3:O$2000,1,1)+$CA83)=""),NA(),INDEX(International!O$3:O$2000,_xlfn.XMATCH(100,International!O$3:O$2000,1,1)+$CA83)), NA())</f>
        <v>92472</v>
      </c>
      <c r="DB83" s="1">
        <f t="shared" si="134"/>
        <v>3.4507702224140688</v>
      </c>
      <c r="DC83" s="1">
        <f>IF(OR(ISNA($A83),$AK83&lt;100),NA(),IF($CA83=0,0,FLOOR((DA83-_xlfn.XLOOKUP(_xlfn.AGGREGATE(5,6,$CA$3:$CA2034),$CA$3:$CA$2000,DA$3:DA$2000,1,1))/_xlfn.XLOOKUP($CA83,$CA$3:$CA$2000,$CA$3:$CA$2000,1,1), 1)))</f>
        <v>2715</v>
      </c>
      <c r="DD83" s="1">
        <f t="shared" si="180"/>
        <v>10.37884695075987</v>
      </c>
      <c r="DE83" s="1" cm="1">
        <f t="array" ref="DE83">IFERROR(IF(OR(ISNA($A83),$AK83&lt;100,INDEX(International!S$3:S$2000,_xlfn.XMATCH(100,International!S$3:S$2000,1,1)+$CA83)=""),NA(),INDEX(International!S$3:S$2000,_xlfn.XMATCH(100,International!S$3:S$2000,1,1)+$CA83)), NA())</f>
        <v>9137</v>
      </c>
      <c r="DF83" s="1">
        <f t="shared" si="135"/>
        <v>5.2198087164572158</v>
      </c>
      <c r="DG83" s="1">
        <f>IF(OR(ISNA($A83),$AK83&lt;100),NA(),IF($CA83=0,0,FLOOR((DE83-_xlfn.XLOOKUP(_xlfn.AGGREGATE(5,6,$CA$3:$CA2034),$CA$3:$CA$2000,DE$3:DE$2000,1,1))/_xlfn.XLOOKUP($CA83,$CA$3:$CA$2000,$CA$3:$CA$2000,1,1), 1)))</f>
        <v>265</v>
      </c>
      <c r="DH83" s="1">
        <f t="shared" si="181"/>
        <v>35.636881270119105</v>
      </c>
      <c r="DI83" s="1" cm="1">
        <f t="array" ref="DI83">IFERROR(IF(OR(ISNA($A83),$AK83&lt;100,INDEX(International!W$3:W$2000,_xlfn.XMATCH(100,International!W$3:W$2000,1,1)+$CA83)=""),NA(),INDEX(International!W$3:W$2000,_xlfn.XMATCH(100,International!W$3:W$2000,1,1)+$CA83)), NA())</f>
        <v>1114</v>
      </c>
      <c r="DJ83" s="1">
        <f t="shared" si="136"/>
        <v>9.7766402105519994</v>
      </c>
      <c r="DK83" s="1">
        <f>IF(OR(ISNA($A83),$AK83&lt;100),NA(),IF($CA83=0,0,FLOOR((DI83-_xlfn.XLOOKUP(_xlfn.AGGREGATE(5,6,$CA$3:$CA2034),$CA$3:$CA$2000,DI$3:DI$2000,1,1))/_xlfn.XLOOKUP($CA83,$CA$3:$CA$2000,$CA$3:$CA$2000,1,1), 1)))</f>
        <v>29</v>
      </c>
      <c r="DL83" s="1">
        <f t="shared" si="182"/>
        <v>6.4205773781741833</v>
      </c>
      <c r="DM83" s="1" cm="1">
        <f t="array" ref="DM83">IFERROR(IF(OR(ISNA($A83),$AK83&lt;100,INDEX(International!AA$3:AA$2000,_xlfn.XMATCH(100,International!AA$3:AA$2000,1,1)+$CA83)=""),NA(),INDEX(International!AA$3:AA$2000,_xlfn.XMATCH(100,International!AA$3:AA$2000,1,1)+$CA83)), NA())</f>
        <v>60733</v>
      </c>
      <c r="DN83" s="1">
        <f t="shared" si="137"/>
        <v>3.6771318895250937</v>
      </c>
      <c r="DO83" s="1">
        <f>IF(OR(ISNA($A83),$AK83&lt;100),NA(),IF($CA83=0,0,FLOOR((DM83-_xlfn.XLOOKUP(_xlfn.AGGREGATE(5,6,$CA$3:$CA2034),$CA$3:$CA$2000,DM$3:DM$2000,1,1))/_xlfn.XLOOKUP($CA83,$CA$3:$CA$2000,$CA$3:$CA$2000,1,1), 1)))</f>
        <v>1782</v>
      </c>
      <c r="DP83" s="1">
        <f t="shared" si="183"/>
        <v>4.2573860078669084</v>
      </c>
      <c r="DQ83" s="1" cm="1">
        <f t="array" ref="DQ83">IFERROR(IF(OR(ISNA($A83),$AK83&lt;100,INDEX(International!AE$3:AE$2000,_xlfn.XMATCH(100,International!AE$3:AE$2000,1,1)+$CA83)=""),NA(),INDEX(International!AE$3:AE$2000,_xlfn.XMATCH(100,International!AE$3:AE$2000,1,1)+$CA83)), NA())</f>
        <v>366317</v>
      </c>
      <c r="DR83" s="1">
        <f t="shared" si="138"/>
        <v>2.8718940295755186</v>
      </c>
      <c r="DS83" s="1">
        <f>IF(OR(ISNA($A83),$AK83&lt;100),NA(),IF($CA83=0,0,FLOOR((DQ83-_xlfn.XLOOKUP(_xlfn.AGGREGATE(5,6,$CA$3:$CA2034),$CA$3:$CA$2000,DQ$3:DQ$2000,1,1))/_xlfn.XLOOKUP($CA83,$CA$3:$CA$2000,$CA$3:$CA$2000,1,1), 1)))</f>
        <v>10770</v>
      </c>
      <c r="DT83" s="1">
        <f t="shared" si="184"/>
        <v>4.0756479104112993</v>
      </c>
      <c r="DU83" s="1">
        <f t="shared" si="139"/>
        <v>80</v>
      </c>
      <c r="DV83" s="1" t="e" cm="1">
        <f t="array" ref="DV83">IFERROR(IF(ISNA($A83),NA(),INDEX(B$3:B$2000,_xlfn.XMATCH(Configuration!$B$12,B$3:B$2000,1,1)+ROW()-ROW($A$3))-0), NA())</f>
        <v>#N/A</v>
      </c>
      <c r="DW83" s="1" t="e" cm="1">
        <f t="array" ref="DW83">IFERROR(IF(ISNA($A83),NA(),INDEX(F$3:F$2000,_xlfn.XMATCH(Configuration!$B$12,F$3:F$2000,1,1)+ROW()-ROW($A$3))-0), NA())</f>
        <v>#N/A</v>
      </c>
      <c r="DX83" s="1" cm="1">
        <f t="array" ref="DX83">IFERROR(IF(ISNA($A83),NA(),INDEX(J$3:J$2000,_xlfn.XMATCH(Configuration!$B$12,J$3:J$2000,1,1)+ROW()-ROW($A$3))-0), NA())</f>
        <v>0</v>
      </c>
      <c r="DY83" s="1" t="e" cm="1">
        <f t="array" ref="DY83">IFERROR(IF(ISNA($A83),NA(),INDEX(N$3:N$2000,_xlfn.XMATCH(Configuration!$B$12,N$3:N$2000,1,1)+ROW()-ROW($A$3))-0), NA())</f>
        <v>#N/A</v>
      </c>
      <c r="DZ83" s="1" t="e" cm="1">
        <f t="array" ref="DZ83">IFERROR(IF(ISNA($A83),NA(),INDEX(R$3:R$2000,_xlfn.XMATCH(Configuration!$B$12,R$3:R$2000,1,1)+ROW()-ROW($A$3))-0), NA())</f>
        <v>#N/A</v>
      </c>
      <c r="EA83" s="1" t="e" cm="1">
        <f t="array" ref="EA83">IFERROR(IF(ISNA($A83),NA(),INDEX(V$3:V$2000,_xlfn.XMATCH(Configuration!$B$12,V$3:V$2000,1,1)+ROW()-ROW($A$3))-0), NA())</f>
        <v>#N/A</v>
      </c>
      <c r="EB83" s="1" t="e" cm="1">
        <f t="array" ref="EB83">IFERROR(IF(ISNA($A83),NA(),INDEX(Z$3:Z$2000,_xlfn.XMATCH(Configuration!$B$12,Z$3:Z$2000,1,1)+ROW()-ROW($A$3))-0), NA())</f>
        <v>#N/A</v>
      </c>
      <c r="EC83" s="1" t="e" cm="1">
        <f t="array" ref="EC83">IFERROR(IF(ISNA($A83),NA(),INDEX(AD$3:AD$2000,_xlfn.XMATCH(Configuration!$B$12,AD$3:AD$2000,1,1)+ROW()-ROW($A$3))-0), NA())</f>
        <v>#N/A</v>
      </c>
      <c r="ED83" s="1">
        <f t="shared" si="140"/>
        <v>80</v>
      </c>
      <c r="EE83" s="1" t="e">
        <f t="shared" ca="1" si="185"/>
        <v>#N/A</v>
      </c>
      <c r="EF83" s="1" t="e">
        <f t="shared" ca="1" si="186"/>
        <v>#N/A</v>
      </c>
      <c r="EG83" s="1" t="e">
        <f t="shared" ca="1" si="187"/>
        <v>#N/A</v>
      </c>
      <c r="EH83" s="1" t="e">
        <f t="shared" ca="1" si="188"/>
        <v>#N/A</v>
      </c>
      <c r="EI83" s="1" t="e">
        <f t="shared" ca="1" si="189"/>
        <v>#N/A</v>
      </c>
      <c r="EJ83" s="1">
        <f t="shared" ca="1" si="190"/>
        <v>1032126</v>
      </c>
      <c r="EK83" s="1">
        <f t="shared" ca="1" si="191"/>
        <v>275640</v>
      </c>
      <c r="EL83" s="1" cm="1">
        <f t="array" aca="1" ref="EL83" ca="1">IFERROR(IF(ISNA($ED83),NA(),IF(FLOOR((2^(($ED83+LOOKUP(2, 1/(ISNA(EP$3:EP$2000)+ISBLANK(EP$3:EP$300)-1),EP$3:EP$2000)*LOG(100)/LOG(2))/LOOKUP(2, 1/(ISNA(EP$3:EP$2000)+ISBLANK(EP$3:EP$300)-1),EP$3:EP$2000))),2)&gt;_xlfn.AGGREGATE(4,6,$EN$3:$GC$2000)+2000,NA(),FLOOR((2^(($ED83+LOOKUP(2, 1/(ISNA(EP$3:EP$2000)+ISBLANK(EP$3:EP$300)-1),EP$3:EP$2000)*LOG(100)/LOG(2))/LOOKUP(2, 1/(ISNA(EP$3:EP$2000)+ISBLANK(EP$3:EP$300)-1),EP$3:EP$2000))),2))),NA())</f>
        <v>7552</v>
      </c>
      <c r="EM83" s="1" cm="1">
        <f t="array" ref="EM83">IF(ISNA($ED83),NA(),FLOOR(EN$3+(LOOKUP(2, 1/(ISNA(EN$3:EN$2000)+ISBLANK(EN$3:EN$300)-1),EN$3:EN$2000)-EN$3)/LOOKUP(2, 1/(ISNA(EN$3:EN$2000)+ISBLANK(EN$3:EN$300)-1),ED$3:ED$2000)*ED83, 1))</f>
        <v>7245</v>
      </c>
      <c r="EN83" s="1" t="e" cm="1">
        <f t="array" ref="EN83">IFERROR(IF(ISNA($A83),NA(),INDEX(AK$3:AK$2000,_xlfn.XMATCH(100,AK$3:AK$2000,1,1)+ROW()-ROW($A$3))-0), NA())</f>
        <v>#N/A</v>
      </c>
      <c r="EO83" s="1" t="e" cm="1">
        <f t="array" aca="1" ref="EO83" ca="1">IFERROR(IF(ISNA($A83),NA(),INDEX(BD$3:BD$2000,_xlfn.XMATCH(100,AK$3:AK$2000,1,1)+ROW()-ROW($A$3))-0), NA())</f>
        <v>#N/A</v>
      </c>
      <c r="EP83" s="1" t="e">
        <f t="shared" si="192"/>
        <v>#N/A</v>
      </c>
      <c r="EQ83" s="1" t="e">
        <f t="shared" si="193"/>
        <v>#N/A</v>
      </c>
      <c r="ER83" s="1" t="e">
        <f t="shared" si="194"/>
        <v>#N/A</v>
      </c>
      <c r="ES83" s="1" cm="1">
        <f t="array" ref="ES83">IFERROR(IF(OR(ISNA($A83),INDEX(International!C$3:C$2000,_xlfn.XMATCH(100,International!C$3:C$2000,1,1)+ROW()-ROW($A$3))=""),NA(),INDEX(International!C$3:C$2000,_xlfn.XMATCH(100,International!C$3:C$2000,1,1)+ROW()-ROW($A$3))), NA())</f>
        <v>57342</v>
      </c>
      <c r="ET83" s="1" cm="1">
        <f t="array" aca="1" ref="ET83" ca="1">IFERROR(IF(ISNA($A83),NA(),INDEX(International!E$3:E$2000,_xlfn.XMATCH(100,International!C$3:C$2000,1,1)+ROW()-ROW($A$3))-0), NA())</f>
        <v>254.71428571428572</v>
      </c>
      <c r="EU83" s="1">
        <f t="shared" si="195"/>
        <v>8.7303377924917545</v>
      </c>
      <c r="EV83" s="1">
        <f t="shared" si="196"/>
        <v>715</v>
      </c>
      <c r="EW83" s="1">
        <f t="shared" si="197"/>
        <v>158.6389565376256</v>
      </c>
      <c r="EX83" s="1" t="e" cm="1">
        <f t="array" ref="EX83">IFERROR(IF(OR(ISNA($A83),INDEX(International!G$3:G$2000,_xlfn.XMATCH(100,International!G$3:G$2000,1,1)+ROW()-ROW($A$3))=""),NA(),INDEX(International!G$3:G$2000,_xlfn.XMATCH(100,International!G$3:G$2000,1,1)+ROW()-ROW($A$3))-0), NA())</f>
        <v>#N/A</v>
      </c>
      <c r="EY83" s="1" t="e" cm="1">
        <f t="array" aca="1" ref="EY83" ca="1">IFERROR(IF(ISNA($A83),NA(),INDEX(International!I$3:I$2000,_xlfn.XMATCH(100,International!G$3:G$2000,1,1)+ROW()-ROW($A$3))-0), NA())</f>
        <v>#N/A</v>
      </c>
      <c r="EZ83" s="1" t="e">
        <f t="shared" si="198"/>
        <v>#N/A</v>
      </c>
      <c r="FA83" s="1" t="e">
        <f t="shared" si="199"/>
        <v>#N/A</v>
      </c>
      <c r="FB83" s="1" t="e">
        <f t="shared" si="200"/>
        <v>#N/A</v>
      </c>
      <c r="FC83" s="1" cm="1">
        <f t="array" ref="FC83">IFERROR(IF(OR(ISNA($A83),INDEX(International!K$3:K$2000,_xlfn.XMATCH(100,International!K$3:K$2000,1,1)+ROW()-ROW($A$3))=""),NA(),INDEX(International!K$3:K$2000,_xlfn.XMATCH(100,International!K$3:K$2000,1,1)+ROW()-ROW($A$3))), NA())</f>
        <v>178428</v>
      </c>
      <c r="FD83" s="1" cm="1">
        <f t="array" aca="1" ref="FD83" ca="1">IFERROR(IF(ISNA($A83),NA(),INDEX(International!M$3:M$2000,_xlfn.XMATCH(100,International!K$3:K$2000,1,1)+ROW()-ROW($A$3))-0), NA())</f>
        <v>317.28571428571428</v>
      </c>
      <c r="FE83" s="1">
        <f t="shared" si="201"/>
        <v>7.4066349817141663</v>
      </c>
      <c r="FF83" s="1">
        <f t="shared" si="202"/>
        <v>2229</v>
      </c>
      <c r="FG83" s="1">
        <f t="shared" si="203"/>
        <v>141.15985345414583</v>
      </c>
      <c r="FH83" s="1" cm="1">
        <f t="array" ref="FH83">IFERROR(IF(OR(ISNA($A83),INDEX(International!O$3:O$2000,_xlfn.XMATCH(100,International!O$3:O$2000,1,1)+ROW()-ROW($A$3))=""),NA(),INDEX(International!O$3:O$2000,_xlfn.XMATCH(100,International!O$3:O$2000,1,1)+ROW()-ROW($A$3))-0), NA())</f>
        <v>222104</v>
      </c>
      <c r="FI83" s="1" cm="1">
        <f t="array" aca="1" ref="FI83" ca="1">IFERROR(IF(ISNA($A83),NA(),INDEX(International!Q$3:Q$2000,_xlfn.XMATCH(100,International!O$3:O$2000,1,1)+ROW()-ROW($A$3))-0), NA())</f>
        <v>1092.4285714285713</v>
      </c>
      <c r="FJ83" s="1">
        <f t="shared" si="204"/>
        <v>7.1961732951705137</v>
      </c>
      <c r="FK83" s="1">
        <f t="shared" si="205"/>
        <v>2774</v>
      </c>
      <c r="FL83" s="1">
        <f t="shared" si="206"/>
        <v>173.02116954552056</v>
      </c>
      <c r="FM83" s="1" cm="1">
        <f t="array" ref="FM83">IFERROR(IF(OR(ISNA($A83),INDEX(International!S$3:S$2000,_xlfn.XMATCH(100,International!S$3:S$2000,1,1)+ROW()-ROW($A$3))=""),NA(),INDEX(International!S$3:S$2000,_xlfn.XMATCH(100,International!S$3:S$2000,1,1)+ROW()-ROW($A$3))-0), NA())</f>
        <v>10909</v>
      </c>
      <c r="FN83" s="1" cm="1">
        <f t="array" aca="1" ref="FN83" ca="1">IFERROR(IF(ISNA($A83),NA(),INDEX(International!U$3:U$2000,_xlfn.XMATCH(100,International!S$3:S$2000,1,1)+ROW()-ROW($A$3))-0), NA())</f>
        <v>15.428571428571429</v>
      </c>
      <c r="FO83" s="1">
        <f t="shared" si="207"/>
        <v>11.817929929541108</v>
      </c>
      <c r="FP83" s="1">
        <f t="shared" si="208"/>
        <v>135</v>
      </c>
      <c r="FQ83" s="1">
        <f t="shared" si="209"/>
        <v>215.697314867633</v>
      </c>
      <c r="FR83" s="1" cm="1">
        <f t="array" ref="FR83">IFERROR(IF(OR(ISNA($A83),INDEX(International!W$3:W$2000,_xlfn.XMATCH(100,International!W$3:W$2000,1,1)+ROW()-ROW($A$3))=""),NA(),INDEX(International!W$3:W$2000,_xlfn.XMATCH(100,International!W$3:W$2000,1,1)+ROW()-ROW($A$3))-0), NA())</f>
        <v>28794</v>
      </c>
      <c r="FS83" s="1" cm="1">
        <f t="array" aca="1" ref="FS83" ca="1">IFERROR(IF(ISNA($A83),NA(),INDEX(International!Y$3:Y$2000,_xlfn.XMATCH(100,International!W$3:W$2000,1,1)+ROW()-ROW($A$3))-0), NA())</f>
        <v>589</v>
      </c>
      <c r="FT83" s="1">
        <f t="shared" si="210"/>
        <v>9.7923718396616071</v>
      </c>
      <c r="FU83" s="1">
        <f t="shared" si="211"/>
        <v>358</v>
      </c>
      <c r="FV83" s="1">
        <f t="shared" si="212"/>
        <v>43.906350259986439</v>
      </c>
      <c r="FW83" s="1" cm="1">
        <f t="array" ref="FW83">IFERROR(IF(OR(ISNA($A83),INDEX(International!AA$3:AA$2000,_xlfn.XMATCH(100,International!AA$3:AA$2000,1,1)+ROW()-ROW($A$3))=""),NA(),INDEX(International!AA$3:AA$2000,_xlfn.XMATCH(100,International!AA$3:AA$2000,1,1)+ROW()-ROW($A$3))-0), NA())</f>
        <v>259559</v>
      </c>
      <c r="FX83" s="1" cm="1">
        <f t="array" aca="1" ref="FX83" ca="1">IFERROR(IF(ISNA($A83),NA(),INDEX(International!AC$3:AC$2000,_xlfn.XMATCH(100,International!AA$3:AA$2000,1,1)+ROW()-ROW($A$3))-0), NA())</f>
        <v>2266.2857142857142</v>
      </c>
      <c r="FY83" s="1">
        <f t="shared" si="213"/>
        <v>7.0535250059336754</v>
      </c>
      <c r="FZ83" s="1">
        <f t="shared" si="214"/>
        <v>3243</v>
      </c>
      <c r="GA83" s="1">
        <f t="shared" si="215"/>
        <v>74.460618036906794</v>
      </c>
      <c r="GB83" s="1" cm="1">
        <f t="array" ref="GB83">IFERROR(IF(OR(ISNA($A83),INDEX(International!AE$3:AE$2000,_xlfn.XMATCH(100,International!AE$3:AE$2000,1,1)+ROW()-ROW($A$3))=""),NA(),INDEX(International!AE$3:AE$2000,_xlfn.XMATCH(100,International!AE$3:AE$2000,1,1)+ROW()-ROW($A$3))-0), NA())</f>
        <v>1600937</v>
      </c>
      <c r="GC83" s="1" cm="1">
        <f t="array" aca="1" ref="GC83" ca="1">IFERROR(IF(ISNA($A83),NA(),INDEX(International!AG$3:AG$2000,_xlfn.XMATCH(100,International!AE$3:AE$2000,1,1)+ROW()-ROW($A$3))-0), NA())</f>
        <v>22587.571428571428</v>
      </c>
      <c r="GD83" s="1">
        <f t="shared" si="216"/>
        <v>5.7279391099416888</v>
      </c>
      <c r="GE83" s="1">
        <f t="shared" si="217"/>
        <v>20010</v>
      </c>
      <c r="GF83" s="1">
        <f t="shared" si="218"/>
        <v>46.297579183662087</v>
      </c>
    </row>
    <row r="84" spans="1:188" x14ac:dyDescent="0.2">
      <c r="A84" s="4">
        <f>IF(OR(Daily!$A84="",Daily!$B84="*"),NA(),Daily!A84)</f>
        <v>43935</v>
      </c>
      <c r="B84" s="1">
        <f>IF(_xlfn.IFNA($A84,"")="","",Daily!C84+IF(ROW()&gt;ROW($A$3),B83,0))</f>
        <v>103</v>
      </c>
      <c r="C84" s="1">
        <f>IF(_xlfn.IFNA($A84,"")="","",Daily!D84+IF(ROW()&gt;ROW($A$3),C83,0))</f>
        <v>75</v>
      </c>
      <c r="D84" s="1">
        <f>IF(_xlfn.IFNA($A84,"")="","",Daily!E84+IF(ROW()&gt;ROW($A$3),D83,0))</f>
        <v>2</v>
      </c>
      <c r="E84" s="1">
        <f t="shared" si="141"/>
        <v>26</v>
      </c>
      <c r="F84" s="1">
        <f>IF(_xlfn.IFNA($A84,"")="","",Daily!F84+IF(ROW()&gt;ROW($A$3),F83,0))</f>
        <v>2870</v>
      </c>
      <c r="G84" s="1">
        <f>IF(_xlfn.IFNA($A84,"")="","",Daily!G84+IF(ROW()&gt;ROW($A$3),G83,0))</f>
        <v>4</v>
      </c>
      <c r="H84" s="1">
        <f>IF(_xlfn.IFNA($A84,"")="","",Daily!H84+IF(ROW()&gt;ROW($A$3),H83,0))</f>
        <v>26</v>
      </c>
      <c r="I84" s="1">
        <f t="shared" si="142"/>
        <v>2840</v>
      </c>
      <c r="J84" s="1">
        <f>IF(_xlfn.IFNA($A84,"")="","",Daily!I84+IF(ROW()&gt;ROW($A$3),J83,0))</f>
        <v>28</v>
      </c>
      <c r="K84" s="1">
        <f>IF(_xlfn.IFNA($A84,"")="","",Daily!J84+IF(ROW()&gt;ROW($A$3),K83,0))</f>
        <v>6</v>
      </c>
      <c r="L84" s="1">
        <f>IF(_xlfn.IFNA($A84,"")="","",Daily!K84+IF(ROW()&gt;ROW($A$3),L83,0))</f>
        <v>0</v>
      </c>
      <c r="M84" s="1">
        <f t="shared" si="143"/>
        <v>22</v>
      </c>
      <c r="N84" s="1">
        <f>IF(_xlfn.IFNA($A84,"")="","",Daily!L84+IF(ROW()&gt;ROW($A$3),N83,0))</f>
        <v>998</v>
      </c>
      <c r="O84" s="1">
        <f>IF(_xlfn.IFNA($A84,"")="","",Daily!M84+IF(ROW()&gt;ROW($A$3),O83,0))</f>
        <v>442</v>
      </c>
      <c r="P84" s="1">
        <f>IF(_xlfn.IFNA($A84,"")="","",Daily!N84+IF(ROW()&gt;ROW($A$3),P83,0))</f>
        <v>5</v>
      </c>
      <c r="Q84" s="1">
        <f t="shared" si="144"/>
        <v>551</v>
      </c>
      <c r="R84" s="1">
        <f>IF(_xlfn.IFNA($A84,"")="","",Daily!O84+IF(ROW()&gt;ROW($A$3),R83,0))</f>
        <v>433</v>
      </c>
      <c r="S84" s="1">
        <f>IF(_xlfn.IFNA($A84,"")="","",Daily!P84+IF(ROW()&gt;ROW($A$3),S83,0))</f>
        <v>253</v>
      </c>
      <c r="T84" s="1">
        <f>IF(_xlfn.IFNA($A84,"")="","",Daily!Q84+IF(ROW()&gt;ROW($A$3),T83,0))</f>
        <v>4</v>
      </c>
      <c r="U84" s="1">
        <f t="shared" si="145"/>
        <v>176</v>
      </c>
      <c r="V84" s="1">
        <f>IF(_xlfn.IFNA($A84,"")="","",Daily!R84+IF(ROW()&gt;ROW($A$3),V83,0))</f>
        <v>165</v>
      </c>
      <c r="W84" s="1">
        <f>IF(_xlfn.IFNA($A84,"")="","",Daily!S84+IF(ROW()&gt;ROW($A$3),W83,0))</f>
        <v>53</v>
      </c>
      <c r="X84" s="1">
        <f>IF(_xlfn.IFNA($A84,"")="","",Daily!T84+IF(ROW()&gt;ROW($A$3),X83,0))</f>
        <v>5</v>
      </c>
      <c r="Y84" s="1">
        <f t="shared" si="146"/>
        <v>107</v>
      </c>
      <c r="Z84" s="1">
        <f>IF(_xlfn.IFNA($A84,"")="","",Daily!U84+IF(ROW()&gt;ROW($A$3),Z83,0))</f>
        <v>1291</v>
      </c>
      <c r="AA84" s="1">
        <f>IF(_xlfn.IFNA($A84,"")="","",Daily!V84+IF(ROW()&gt;ROW($A$3),AA83,0))</f>
        <v>1118</v>
      </c>
      <c r="AB84" s="1">
        <f>IF(_xlfn.IFNA($A84,"")="","",Daily!W84+IF(ROW()&gt;ROW($A$3),AB83,0))</f>
        <v>14</v>
      </c>
      <c r="AC84" s="1">
        <f t="shared" si="147"/>
        <v>159</v>
      </c>
      <c r="AD84" s="1">
        <f>IF(_xlfn.IFNA($A84,"")="","",Daily!X84+IF(ROW()&gt;ROW($A$3),AD83,0))</f>
        <v>527</v>
      </c>
      <c r="AE84" s="1">
        <f>IF(_xlfn.IFNA($A84,"")="","",Daily!Y84+IF(ROW()&gt;ROW($A$3),AE83,0))</f>
        <v>296</v>
      </c>
      <c r="AF84" s="1">
        <f>IF(_xlfn.IFNA($A84,"")="","",Daily!Z84+IF(ROW()&gt;ROW($A$3),AF83,0))</f>
        <v>6</v>
      </c>
      <c r="AG84" s="1">
        <f t="shared" si="148"/>
        <v>225</v>
      </c>
      <c r="AH84" s="1">
        <f>IF(_xlfn.IFNA($A84,"")="","",Daily!C84+Daily!F84+Daily!I84+Daily!O84+Daily!L84+Daily!R84+Daily!X84+Daily!U84)</f>
        <v>49</v>
      </c>
      <c r="AI84" s="1">
        <f>IF(_xlfn.IFNA($A84,"")="","",Daily!D84+Daily!G84+Daily!J84+Daily!P84+Daily!M84+Daily!S84+Daily!Y84+Daily!V84+Daily!AA84)</f>
        <v>113</v>
      </c>
      <c r="AJ84" s="1">
        <f>IF(_xlfn.IFNA($A84,"")="","",Daily!E84+Daily!H84+Daily!K84+Daily!Q84+Daily!N84+Daily!T84+Daily!Z84+Daily!W84)</f>
        <v>0</v>
      </c>
      <c r="AK84" s="1">
        <f t="shared" si="149"/>
        <v>6415</v>
      </c>
      <c r="AL84" s="1">
        <f t="shared" si="150"/>
        <v>2247</v>
      </c>
      <c r="AM84" s="1">
        <f t="shared" si="151"/>
        <v>62</v>
      </c>
      <c r="AN84" s="7">
        <f t="shared" si="152"/>
        <v>1.1951219512195121</v>
      </c>
      <c r="AO84" s="1">
        <f t="shared" si="153"/>
        <v>4106</v>
      </c>
      <c r="AP84" s="1">
        <f t="shared" si="154"/>
        <v>3545</v>
      </c>
      <c r="AQ84" s="1">
        <f t="shared" si="155"/>
        <v>2243</v>
      </c>
      <c r="AR84" s="1">
        <f t="shared" si="156"/>
        <v>36</v>
      </c>
      <c r="AS84" s="1">
        <f t="shared" si="157"/>
        <v>1266</v>
      </c>
      <c r="AT84" s="10">
        <f t="shared" si="158"/>
        <v>2.6851450844521438E-2</v>
      </c>
      <c r="AU84" s="10">
        <f t="shared" si="159"/>
        <v>0.97314854915547855</v>
      </c>
      <c r="AV84" s="10">
        <f t="shared" si="160"/>
        <v>1.6056118472330475E-2</v>
      </c>
      <c r="AW84" s="10">
        <f t="shared" si="161"/>
        <v>0.44738893219017928</v>
      </c>
      <c r="AX84" s="10">
        <f t="shared" si="162"/>
        <v>4.36477007014809E-3</v>
      </c>
      <c r="AY84" s="10">
        <f t="shared" si="163"/>
        <v>0.15557287607170694</v>
      </c>
      <c r="AZ84" s="10">
        <f t="shared" si="164"/>
        <v>6.7498051441932966E-2</v>
      </c>
      <c r="BA84" s="10">
        <f t="shared" si="165"/>
        <v>2.5720966484801246E-2</v>
      </c>
      <c r="BB84" s="10">
        <f t="shared" si="166"/>
        <v>0.20124707716289947</v>
      </c>
      <c r="BC84" s="10">
        <f t="shared" si="167"/>
        <v>8.2151208106001558E-2</v>
      </c>
      <c r="BD84" s="8">
        <f t="shared" ca="1" si="168"/>
        <v>70.857142857142861</v>
      </c>
      <c r="BE84" s="9">
        <f t="shared" ca="1" si="169"/>
        <v>496</v>
      </c>
      <c r="BF84" s="10">
        <f t="shared" si="170"/>
        <v>7.6971410618912979E-3</v>
      </c>
      <c r="BG84" s="10">
        <f t="shared" si="171"/>
        <v>0.1951219512195122</v>
      </c>
      <c r="BH84" s="1" t="e">
        <f t="shared" si="172"/>
        <v>#N/A</v>
      </c>
      <c r="BI84" s="1">
        <f t="shared" si="173"/>
        <v>18</v>
      </c>
      <c r="BJ84" s="8">
        <f>IF(_xlfn.IFNA($A84,"")="","",AK84/(Configuration!$B$1/1000000))</f>
        <v>252.91452947646889</v>
      </c>
      <c r="BK84" s="1">
        <f>IF(OR(_xlfn.IFNA($A84,"")="", ROW()&lt;=ROW($A$3),MAX(International!$C$3:$C$2000)&lt;$AK84),"",$A84-_xlfn.XLOOKUP($AK84,International!$C$3:$C$2000,International!$A$3:$A$2000,NA(),1,1))</f>
        <v>18</v>
      </c>
      <c r="BL84" s="1">
        <f>IF(OR(_xlfn.IFNA($A84,"")="", ROW()&lt;=ROW($A$3),MAX(International!$D$3:$D$2000)&lt;$BJ84),"",$A84-_xlfn.XLOOKUP($BJ84,International!$D$3:$D$2000,International!$A$3:$A$2000,NA(),1,1))</f>
        <v>23</v>
      </c>
      <c r="BM84" s="1">
        <f>IF(OR(_xlfn.IFNA($A84,"")="", ROW()&lt;=ROW($A$3),MAX(International!$G$3:$G$2000)&lt;$AK84),"",$A84-_xlfn.XLOOKUP($AK84,International!$G$3:$G$2000,International!$A$3:$A$2000,NA(),1,1))</f>
        <v>0</v>
      </c>
      <c r="BN84" s="1">
        <f>IF(OR(_xlfn.IFNA($A84,"")="", ROW()&lt;=ROW($A$3),MAX(International!$H$3:$H$2000)&lt;$BJ84),"",$A84-_xlfn.XLOOKUP($BJ84,International!$H$3:$H$2000,International!$A$3:$A$2000,NA(),1,1))</f>
        <v>21</v>
      </c>
      <c r="BO84" s="1">
        <f>IF(OR(_xlfn.IFNA($A84,"")="", ROW()&lt;=ROW($A$3),MAX(International!$K$3:$K$2000)&lt;$AK84),"",$A84-_xlfn.XLOOKUP($AK84,International!$K$3:$K$2000,International!$A$3:$A$2000,NA(),1,1))</f>
        <v>29</v>
      </c>
      <c r="BP84" s="1">
        <f>IF(OR(_xlfn.IFNA($A84,"")="", ROW()&lt;=ROW($A$3),MAX(International!$L$3:$L$2000)&lt;$BJ84),"",$A84-_xlfn.XLOOKUP($BJ84,International!$L$3:$L$2000,International!$A$3:$A$2000,NA(),1,1))</f>
        <v>22</v>
      </c>
      <c r="BQ84" s="1">
        <f>IF(OR(_xlfn.IFNA($A84,"")="", ROW()&lt;=ROW($A$3),MAX(International!$O$3:$O$2000)&lt;$AK84),"",$A84-_xlfn.XLOOKUP($AK84,International!$O$3:$O$2000,International!$A$3:$A$2000,NA(),1,1))</f>
        <v>37</v>
      </c>
      <c r="BR84" s="1">
        <f>IF(OR(_xlfn.IFNA($A84,"")="", ROW()&lt;=ROW($A$3),MAX(International!$P$3:$P$2000)&lt;$BJ84),"",$A84-_xlfn.XLOOKUP($BJ84,International!$P$3:$P$2000,International!$A$3:$A$2000,NA(),1,1))</f>
        <v>32</v>
      </c>
      <c r="BS84" s="1">
        <f>IF(OR(_xlfn.IFNA($A84,"")="", ROW()&lt;=ROW($A$3),MAX(International!$S$3:$S$2000)&lt;$AK84),"",$A84-_xlfn.XLOOKUP($AK84,International!$S$3:$S$2000,International!$A$3:$A$2000,NA(),1,1))</f>
        <v>39</v>
      </c>
      <c r="BT84" s="1" t="str">
        <f>IF(OR(_xlfn.IFNA($A84,"")="", ROW()&lt;=ROW($A$3),MAX(International!$T$3:$T$2000)&lt;$BJ84),"",$A84-_xlfn.XLOOKUP($BJ84,International!$T$3:$T$2000,International!$A$3:$A$2000,NA(),1,1))</f>
        <v/>
      </c>
      <c r="BU84" s="1">
        <f>IF(OR(_xlfn.IFNA($A84,"")="", ROW()&lt;=ROW($A$3),MAX(International!$W$3:$W$2000)&lt;$AK84),"",$A84-_xlfn.XLOOKUP($AK84,International!$W$3:$W$2000,International!$A$3:$A$2000,NA(),1,1))</f>
        <v>-5</v>
      </c>
      <c r="BV84" s="1">
        <f>IF(OR(_xlfn.IFNA($A84,"")="", ROW()&lt;=ROW($A$3),MAX(International!$X$3:$X$2000)&lt;$BJ84),"",$A84-_xlfn.XLOOKUP($BJ84,International!$X$3:$X$2000,International!$A$3:$A$2000,NA(),1,1))</f>
        <v>7</v>
      </c>
      <c r="BW84" s="1">
        <f>IF(OR(_xlfn.IFNA($A84,"")="", ROW()&lt;=ROW($A$3),MAX(International!$AA$3:$AA$2000)&lt;$AK84),"",$A84-_xlfn.XLOOKUP($AK84,International!$AA$3:$AA$2000,International!$A$3:$A$2000,NA(),1,1))</f>
        <v>22</v>
      </c>
      <c r="BX84" s="1">
        <f>IF(OR(_xlfn.IFNA($A84,"")="", ROW()&lt;=ROW($A$3),MAX(International!$AB$3:$AB$2000)&lt;$BJ84),"",$A84-_xlfn.XLOOKUP($BJ84,International!$AB$3:$AB$2000,International!$A$3:$A$2000,NA(),1,1))</f>
        <v>17</v>
      </c>
      <c r="BY84" s="1">
        <f>IF(OR(_xlfn.IFNA($A84,"")="", ROW()&lt;=ROW($A$3),MAX(International!$AE$3:$AE$2000)&lt;$AK84),"",$A84-_xlfn.XLOOKUP($AK84,International!$AE$3:$AE$2000,International!$A$3:$A$2000,NA(),1,1))</f>
        <v>28</v>
      </c>
      <c r="BZ84" s="1">
        <f>IF(OR(_xlfn.IFNA($A84,"")="", ROW()&lt;=ROW($A$3),MAX(International!$AF$3:$AF$2000)&lt;$BJ84),"",$A84-_xlfn.XLOOKUP($BJ84,International!$AF$3:$AF$2000,International!$A$3:$A$2000,NA(),1,1))</f>
        <v>19</v>
      </c>
      <c r="CA84" s="1">
        <f t="shared" si="174"/>
        <v>35</v>
      </c>
      <c r="CB84" s="1" t="e">
        <f t="shared" si="121"/>
        <v>#N/A</v>
      </c>
      <c r="CC84" s="1" t="e">
        <f t="shared" si="122"/>
        <v>#N/A</v>
      </c>
      <c r="CD84" s="1">
        <f t="shared" si="123"/>
        <v>325098</v>
      </c>
      <c r="CE84" s="1">
        <f t="shared" si="124"/>
        <v>43052</v>
      </c>
      <c r="CF84" s="1">
        <f t="shared" si="125"/>
        <v>12800</v>
      </c>
      <c r="CG84" s="1">
        <f t="shared" si="126"/>
        <v>5700</v>
      </c>
      <c r="CH84" s="1">
        <f t="shared" si="127"/>
        <v>3200</v>
      </c>
      <c r="CI84" s="1">
        <f t="shared" si="128"/>
        <v>662</v>
      </c>
      <c r="CJ84" s="1">
        <f t="shared" si="129"/>
        <v>3233</v>
      </c>
      <c r="CK84" s="1">
        <f t="shared" si="175"/>
        <v>6415</v>
      </c>
      <c r="CL84" s="1">
        <f t="shared" si="130"/>
        <v>5.8300516359378856</v>
      </c>
      <c r="CM84" s="1">
        <f>IF(OR(ISNA($A84),$AK84&lt;100),NA(),IF($CA84=0,0,FLOOR((CK84-_xlfn.XLOOKUP(_xlfn.AGGREGATE(5,6,$CA$3:$CA2035),$CA$3:$CA$2000,CK$3:CK$2000,1,1))/_xlfn.XLOOKUP($CA84,$CA$3:$CA$2000,$CA$3:$CA$2000,1,1), 1)))</f>
        <v>180</v>
      </c>
      <c r="CN84" s="1">
        <f t="shared" si="176"/>
        <v>90.398680718254226</v>
      </c>
      <c r="CO84" s="1" cm="1">
        <f t="array" ref="CO84">IFERROR(IF(OR(ISNA($A84),$AK84&lt;100,INDEX(International!C$3:C$2000,_xlfn.XMATCH(100,International!C$3:C$2000,1,1)+$CA84)=""),NA(),INDEX(International!C$3:C$2000,_xlfn.XMATCH(100,International!C$3:C$2000,1,1)+$CA84)), NA())</f>
        <v>26667</v>
      </c>
      <c r="CP84" s="1">
        <f t="shared" si="131"/>
        <v>4.3430181648128006</v>
      </c>
      <c r="CQ84" s="1">
        <f>IF(OR(ISNA($A84),$AK84&lt;100),NA(),IF($CA84=0,0,FLOOR((CO84-_xlfn.XLOOKUP(_xlfn.AGGREGATE(5,6,$CA$3:$CA2035),$CA$3:$CA$2000,CO$3:CO$2000,1,1))/_xlfn.XLOOKUP($CA84,$CA$3:$CA$2000,$CA$3:$CA$2000,1,1), 1)))</f>
        <v>758</v>
      </c>
      <c r="CR84" s="1">
        <f t="shared" si="177"/>
        <v>5.3089249069737336</v>
      </c>
      <c r="CS84" s="1" cm="1">
        <f t="array" ref="CS84">IFERROR(IF(OR(ISNA($A84),$AK84&lt;100,INDEX(International!G$3:G$2000,_xlfn.XMATCH(100,International!G$3:G$2000,1,1)+$CA84)=""),NA(),INDEX(International!G$3:G$2000,_xlfn.XMATCH(100,International!G$3:G$2000,1,1)+$CA84)), NA())</f>
        <v>6511</v>
      </c>
      <c r="CT84" s="1">
        <f t="shared" si="132"/>
        <v>5.8093144965643999</v>
      </c>
      <c r="CU84" s="1">
        <f>IF(OR(ISNA($A84),$AK84&lt;100),NA(),IF($CA84=0,0,FLOOR((CS84-_xlfn.XLOOKUP(_xlfn.AGGREGATE(5,6,$CA$3:$CA2035),$CA$3:$CA$2000,CS$3:CS$2000,1,1))/_xlfn.XLOOKUP($CA84,$CA$3:$CA$2000,$CA$3:$CA$2000,1,1), 1)))</f>
        <v>178</v>
      </c>
      <c r="CV84" s="1">
        <f t="shared" si="178"/>
        <v>13.042289332549458</v>
      </c>
      <c r="CW84" s="1" cm="1">
        <f t="array" ref="CW84">IFERROR(IF(OR(ISNA($A84),$AK84&lt;100,INDEX(International!K$3:K$2000,_xlfn.XMATCH(100,International!K$3:K$2000,1,1)+$CA84)=""),NA(),INDEX(International!K$3:K$2000,_xlfn.XMATCH(100,International!K$3:K$2000,1,1)+$CA84)), NA())</f>
        <v>68605</v>
      </c>
      <c r="CX84" s="1">
        <f t="shared" si="133"/>
        <v>3.7146432632391031</v>
      </c>
      <c r="CY84" s="1">
        <f>IF(OR(ISNA($A84),$AK84&lt;100),NA(),IF($CA84=0,0,FLOOR((CW84-_xlfn.XLOOKUP(_xlfn.AGGREGATE(5,6,$CA$3:$CA2035),$CA$3:$CA$2000,CW$3:CW$2000,1,1))/_xlfn.XLOOKUP($CA84,$CA$3:$CA$2000,$CA$3:$CA$2000,1,1), 1)))</f>
        <v>1957</v>
      </c>
      <c r="CZ84" s="1">
        <f t="shared" si="179"/>
        <v>4.6504372228216493</v>
      </c>
      <c r="DA84" s="1" cm="1">
        <f t="array" ref="DA84">IFERROR(IF(OR(ISNA($A84),$AK84&lt;100,INDEX(International!O$3:O$2000,_xlfn.XMATCH(100,International!O$3:O$2000,1,1)+$CA84)=""),NA(),INDEX(International!O$3:O$2000,_xlfn.XMATCH(100,International!O$3:O$2000,1,1)+$CA84)), NA())</f>
        <v>97689</v>
      </c>
      <c r="DB84" s="1">
        <f t="shared" si="134"/>
        <v>3.5239443879354839</v>
      </c>
      <c r="DC84" s="1">
        <f>IF(OR(ISNA($A84),$AK84&lt;100),NA(),IF($CA84=0,0,FLOOR((DA84-_xlfn.XLOOKUP(_xlfn.AGGREGATE(5,6,$CA$3:$CA2035),$CA$3:$CA$2000,DA$3:DA$2000,1,1))/_xlfn.XLOOKUP($CA84,$CA$3:$CA$2000,$CA$3:$CA$2000,1,1), 1)))</f>
        <v>2786</v>
      </c>
      <c r="DD84" s="1">
        <f t="shared" si="180"/>
        <v>12.629527037215043</v>
      </c>
      <c r="DE84" s="1" cm="1">
        <f t="array" ref="DE84">IFERROR(IF(OR(ISNA($A84),$AK84&lt;100,INDEX(International!S$3:S$2000,_xlfn.XMATCH(100,International!S$3:S$2000,1,1)+$CA84)=""),NA(),INDEX(International!S$3:S$2000,_xlfn.XMATCH(100,International!S$3:S$2000,1,1)+$CA84)), NA())</f>
        <v>9241</v>
      </c>
      <c r="DF84" s="1">
        <f t="shared" si="135"/>
        <v>5.35989630650527</v>
      </c>
      <c r="DG84" s="1">
        <f>IF(OR(ISNA($A84),$AK84&lt;100),NA(),IF($CA84=0,0,FLOOR((DE84-_xlfn.XLOOKUP(_xlfn.AGGREGATE(5,6,$CA$3:$CA2035),$CA$3:$CA$2000,DE$3:DE$2000,1,1))/_xlfn.XLOOKUP($CA84,$CA$3:$CA$2000,$CA$3:$CA$2000,1,1), 1)))</f>
        <v>261</v>
      </c>
      <c r="DH84" s="1">
        <f t="shared" si="181"/>
        <v>31.051024725703904</v>
      </c>
      <c r="DI84" s="1" cm="1">
        <f t="array" ref="DI84">IFERROR(IF(OR(ISNA($A84),$AK84&lt;100,INDEX(International!W$3:W$2000,_xlfn.XMATCH(100,International!W$3:W$2000,1,1)+$CA84)=""),NA(),INDEX(International!W$3:W$2000,_xlfn.XMATCH(100,International!W$3:W$2000,1,1)+$CA84)), NA())</f>
        <v>1189</v>
      </c>
      <c r="DJ84" s="1">
        <f t="shared" si="136"/>
        <v>9.7993188807821774</v>
      </c>
      <c r="DK84" s="1">
        <f>IF(OR(ISNA($A84),$AK84&lt;100),NA(),IF($CA84=0,0,FLOOR((DI84-_xlfn.XLOOKUP(_xlfn.AGGREGATE(5,6,$CA$3:$CA2035),$CA$3:$CA$2000,DI$3:DI$2000,1,1))/_xlfn.XLOOKUP($CA84,$CA$3:$CA$2000,$CA$3:$CA$2000,1,1), 1)))</f>
        <v>31</v>
      </c>
      <c r="DL84" s="1">
        <f t="shared" si="182"/>
        <v>5.5329921008089293</v>
      </c>
      <c r="DM84" s="1" cm="1">
        <f t="array" ref="DM84">IFERROR(IF(OR(ISNA($A84),$AK84&lt;100,INDEX(International!AA$3:AA$2000,_xlfn.XMATCH(100,International!AA$3:AA$2000,1,1)+$CA84)=""),NA(),INDEX(International!AA$3:AA$2000,_xlfn.XMATCH(100,International!AA$3:AA$2000,1,1)+$CA84)), NA())</f>
        <v>65077</v>
      </c>
      <c r="DN84" s="1">
        <f t="shared" si="137"/>
        <v>3.7449160349975323</v>
      </c>
      <c r="DO84" s="1">
        <f>IF(OR(ISNA($A84),$AK84&lt;100),NA(),IF($CA84=0,0,FLOOR((DM84-_xlfn.XLOOKUP(_xlfn.AGGREGATE(5,6,$CA$3:$CA2035),$CA$3:$CA$2000,DM$3:DM$2000,1,1))/_xlfn.XLOOKUP($CA84,$CA$3:$CA$2000,$CA$3:$CA$2000,1,1), 1)))</f>
        <v>1856</v>
      </c>
      <c r="DP84" s="1">
        <f t="shared" si="183"/>
        <v>4.2304371032383825</v>
      </c>
      <c r="DQ84" s="1" cm="1">
        <f t="array" ref="DQ84">IFERROR(IF(OR(ISNA($A84),$AK84&lt;100,INDEX(International!AE$3:AE$2000,_xlfn.XMATCH(100,International!AE$3:AE$2000,1,1)+$CA84)=""),NA(),INDEX(International!AE$3:AE$2000,_xlfn.XMATCH(100,International!AE$3:AE$2000,1,1)+$CA84)), NA())</f>
        <v>397121</v>
      </c>
      <c r="DR84" s="1">
        <f t="shared" si="138"/>
        <v>2.9275564599016808</v>
      </c>
      <c r="DS84" s="1">
        <f>IF(OR(ISNA($A84),$AK84&lt;100),NA(),IF($CA84=0,0,FLOOR((DQ84-_xlfn.XLOOKUP(_xlfn.AGGREGATE(5,6,$CA$3:$CA2035),$CA$3:$CA$2000,DQ$3:DQ$2000,1,1))/_xlfn.XLOOKUP($CA84,$CA$3:$CA$2000,$CA$3:$CA$2000,1,1), 1)))</f>
        <v>11342</v>
      </c>
      <c r="DT84" s="1">
        <f t="shared" si="184"/>
        <v>4.2073739206094185</v>
      </c>
      <c r="DU84" s="1">
        <f t="shared" si="139"/>
        <v>81</v>
      </c>
      <c r="DV84" s="1" t="e" cm="1">
        <f t="array" ref="DV84">IFERROR(IF(ISNA($A84),NA(),INDEX(B$3:B$2000,_xlfn.XMATCH(Configuration!$B$12,B$3:B$2000,1,1)+ROW()-ROW($A$3))-0), NA())</f>
        <v>#N/A</v>
      </c>
      <c r="DW84" s="1" t="e" cm="1">
        <f t="array" ref="DW84">IFERROR(IF(ISNA($A84),NA(),INDEX(F$3:F$2000,_xlfn.XMATCH(Configuration!$B$12,F$3:F$2000,1,1)+ROW()-ROW($A$3))-0), NA())</f>
        <v>#N/A</v>
      </c>
      <c r="DX84" s="1" cm="1">
        <f t="array" ref="DX84">IFERROR(IF(ISNA($A84),NA(),INDEX(J$3:J$2000,_xlfn.XMATCH(Configuration!$B$12,J$3:J$2000,1,1)+ROW()-ROW($A$3))-0), NA())</f>
        <v>0</v>
      </c>
      <c r="DY84" s="1" t="e" cm="1">
        <f t="array" ref="DY84">IFERROR(IF(ISNA($A84),NA(),INDEX(N$3:N$2000,_xlfn.XMATCH(Configuration!$B$12,N$3:N$2000,1,1)+ROW()-ROW($A$3))-0), NA())</f>
        <v>#N/A</v>
      </c>
      <c r="DZ84" s="1" t="e" cm="1">
        <f t="array" ref="DZ84">IFERROR(IF(ISNA($A84),NA(),INDEX(R$3:R$2000,_xlfn.XMATCH(Configuration!$B$12,R$3:R$2000,1,1)+ROW()-ROW($A$3))-0), NA())</f>
        <v>#N/A</v>
      </c>
      <c r="EA84" s="1" t="e" cm="1">
        <f t="array" ref="EA84">IFERROR(IF(ISNA($A84),NA(),INDEX(V$3:V$2000,_xlfn.XMATCH(Configuration!$B$12,V$3:V$2000,1,1)+ROW()-ROW($A$3))-0), NA())</f>
        <v>#N/A</v>
      </c>
      <c r="EB84" s="1" t="e" cm="1">
        <f t="array" ref="EB84">IFERROR(IF(ISNA($A84),NA(),INDEX(Z$3:Z$2000,_xlfn.XMATCH(Configuration!$B$12,Z$3:Z$2000,1,1)+ROW()-ROW($A$3))-0), NA())</f>
        <v>#N/A</v>
      </c>
      <c r="EC84" s="1" t="e" cm="1">
        <f t="array" ref="EC84">IFERROR(IF(ISNA($A84),NA(),INDEX(AD$3:AD$2000,_xlfn.XMATCH(Configuration!$B$12,AD$3:AD$2000,1,1)+ROW()-ROW($A$3))-0), NA())</f>
        <v>#N/A</v>
      </c>
      <c r="ED84" s="1">
        <f t="shared" si="140"/>
        <v>81</v>
      </c>
      <c r="EE84" s="1" t="e">
        <f t="shared" ca="1" si="185"/>
        <v>#N/A</v>
      </c>
      <c r="EF84" s="1" t="e">
        <f t="shared" ca="1" si="186"/>
        <v>#N/A</v>
      </c>
      <c r="EG84" s="1" t="e">
        <f t="shared" ca="1" si="187"/>
        <v>#N/A</v>
      </c>
      <c r="EH84" s="1" t="e">
        <f t="shared" ca="1" si="188"/>
        <v>#N/A</v>
      </c>
      <c r="EI84" s="1" t="e">
        <f t="shared" ca="1" si="189"/>
        <v>#N/A</v>
      </c>
      <c r="EJ84" s="1">
        <f t="shared" ca="1" si="190"/>
        <v>1158522</v>
      </c>
      <c r="EK84" s="1">
        <f t="shared" ca="1" si="191"/>
        <v>304330</v>
      </c>
      <c r="EL84" s="1" cm="1">
        <f t="array" aca="1" ref="EL84" ca="1">IFERROR(IF(ISNA($ED84),NA(),IF(FLOOR((2^(($ED84+LOOKUP(2, 1/(ISNA(EP$3:EP$2000)+ISBLANK(EP$3:EP$300)-1),EP$3:EP$2000)*LOG(100)/LOG(2))/LOOKUP(2, 1/(ISNA(EP$3:EP$2000)+ISBLANK(EP$3:EP$300)-1),EP$3:EP$2000))),2)&gt;_xlfn.AGGREGATE(4,6,$EN$3:$GC$2000)+2000,NA(),FLOOR((2^(($ED84+LOOKUP(2, 1/(ISNA(EP$3:EP$2000)+ISBLANK(EP$3:EP$300)-1),EP$3:EP$2000)*LOG(100)/LOG(2))/LOOKUP(2, 1/(ISNA(EP$3:EP$2000)+ISBLANK(EP$3:EP$300)-1),EP$3:EP$2000))),2))),NA())</f>
        <v>7972</v>
      </c>
      <c r="EM84" s="1" cm="1">
        <f t="array" ref="EM84">IF(ISNA($ED84),NA(),FLOOR(EN$3+(LOOKUP(2, 1/(ISNA(EN$3:EN$2000)+ISBLANK(EN$3:EN$300)-1),EN$3:EN$2000)-EN$3)/LOOKUP(2, 1/(ISNA(EN$3:EN$2000)+ISBLANK(EN$3:EN$300)-1),ED$3:ED$2000)*ED84, 1))</f>
        <v>7334</v>
      </c>
      <c r="EN84" s="1" t="e" cm="1">
        <f t="array" ref="EN84">IFERROR(IF(ISNA($A84),NA(),INDEX(AK$3:AK$2000,_xlfn.XMATCH(100,AK$3:AK$2000,1,1)+ROW()-ROW($A$3))-0), NA())</f>
        <v>#N/A</v>
      </c>
      <c r="EO84" s="1" t="e" cm="1">
        <f t="array" aca="1" ref="EO84" ca="1">IFERROR(IF(ISNA($A84),NA(),INDEX(BD$3:BD$2000,_xlfn.XMATCH(100,AK$3:AK$2000,1,1)+ROW()-ROW($A$3))-0), NA())</f>
        <v>#N/A</v>
      </c>
      <c r="EP84" s="1" t="e">
        <f t="shared" si="192"/>
        <v>#N/A</v>
      </c>
      <c r="EQ84" s="1" t="e">
        <f t="shared" si="193"/>
        <v>#N/A</v>
      </c>
      <c r="ER84" s="1" t="e">
        <f t="shared" si="194"/>
        <v>#N/A</v>
      </c>
      <c r="ES84" s="1" cm="1">
        <f t="array" ref="ES84">IFERROR(IF(OR(ISNA($A84),INDEX(International!C$3:C$2000,_xlfn.XMATCH(100,International!C$3:C$2000,1,1)+ROW()-ROW($A$3))=""),NA(),INDEX(International!C$3:C$2000,_xlfn.XMATCH(100,International!C$3:C$2000,1,1)+ROW()-ROW($A$3))), NA())</f>
        <v>57455</v>
      </c>
      <c r="ET84" s="1" cm="1">
        <f t="array" aca="1" ref="ET84" ca="1">IFERROR(IF(ISNA($A84),NA(),INDEX(International!E$3:E$2000,_xlfn.XMATCH(100,International!C$3:C$2000,1,1)+ROW()-ROW($A$3))-0), NA())</f>
        <v>237.71428571428572</v>
      </c>
      <c r="EU84" s="1">
        <f t="shared" si="195"/>
        <v>8.8367280584253685</v>
      </c>
      <c r="EV84" s="1">
        <f t="shared" si="196"/>
        <v>707</v>
      </c>
      <c r="EW84" s="1">
        <f t="shared" si="197"/>
        <v>352.08491675614596</v>
      </c>
      <c r="EX84" s="1" t="e" cm="1">
        <f t="array" ref="EX84">IFERROR(IF(OR(ISNA($A84),INDEX(International!G$3:G$2000,_xlfn.XMATCH(100,International!G$3:G$2000,1,1)+ROW()-ROW($A$3))=""),NA(),INDEX(International!G$3:G$2000,_xlfn.XMATCH(100,International!G$3:G$2000,1,1)+ROW()-ROW($A$3))-0), NA())</f>
        <v>#N/A</v>
      </c>
      <c r="EY84" s="1" t="e" cm="1">
        <f t="array" aca="1" ref="EY84" ca="1">IFERROR(IF(ISNA($A84),NA(),INDEX(International!I$3:I$2000,_xlfn.XMATCH(100,International!G$3:G$2000,1,1)+ROW()-ROW($A$3))-0), NA())</f>
        <v>#N/A</v>
      </c>
      <c r="EZ84" s="1" t="e">
        <f t="shared" si="198"/>
        <v>#N/A</v>
      </c>
      <c r="FA84" s="1" t="e">
        <f t="shared" si="199"/>
        <v>#N/A</v>
      </c>
      <c r="FB84" s="1" t="e">
        <f t="shared" si="200"/>
        <v>#N/A</v>
      </c>
      <c r="FC84" s="1" cm="1">
        <f t="array" ref="FC84">IFERROR(IF(OR(ISNA($A84),INDEX(International!K$3:K$2000,_xlfn.XMATCH(100,International!K$3:K$2000,1,1)+ROW()-ROW($A$3))=""),NA(),INDEX(International!K$3:K$2000,_xlfn.XMATCH(100,International!K$3:K$2000,1,1)+ROW()-ROW($A$3))), NA())</f>
        <v>179069</v>
      </c>
      <c r="FD84" s="1" cm="1">
        <f t="array" aca="1" ref="FD84" ca="1">IFERROR(IF(ISNA($A84),NA(),INDEX(International!M$3:M$2000,_xlfn.XMATCH(100,International!K$3:K$2000,1,1)+ROW()-ROW($A$3))-0), NA())</f>
        <v>441.14285714285717</v>
      </c>
      <c r="FE84" s="1">
        <f t="shared" si="201"/>
        <v>7.4956276285164316</v>
      </c>
      <c r="FF84" s="1">
        <f t="shared" si="202"/>
        <v>2209</v>
      </c>
      <c r="FG84" s="1">
        <f t="shared" si="203"/>
        <v>193.28999380457157</v>
      </c>
      <c r="FH84" s="1" cm="1">
        <f t="array" ref="FH84">IFERROR(IF(OR(ISNA($A84),INDEX(International!O$3:O$2000,_xlfn.XMATCH(100,International!O$3:O$2000,1,1)+ROW()-ROW($A$3))=""),NA(),INDEX(International!O$3:O$2000,_xlfn.XMATCH(100,International!O$3:O$2000,1,1)+ROW()-ROW($A$3))-0), NA())</f>
        <v>223096</v>
      </c>
      <c r="FI84" s="1" cm="1">
        <f t="array" aca="1" ref="FI84" ca="1">IFERROR(IF(ISNA($A84),NA(),INDEX(International!Q$3:Q$2000,_xlfn.XMATCH(100,International!O$3:O$2000,1,1)+ROW()-ROW($A$3))-0), NA())</f>
        <v>1034</v>
      </c>
      <c r="FJ84" s="1">
        <f t="shared" si="204"/>
        <v>7.2819141345051595</v>
      </c>
      <c r="FK84" s="1">
        <f t="shared" si="205"/>
        <v>2752</v>
      </c>
      <c r="FL84" s="1">
        <f t="shared" si="206"/>
        <v>155.53861596619444</v>
      </c>
      <c r="FM84" s="1" cm="1">
        <f t="array" ref="FM84">IFERROR(IF(OR(ISNA($A84),INDEX(International!S$3:S$2000,_xlfn.XMATCH(100,International!S$3:S$2000,1,1)+ROW()-ROW($A$3))=""),NA(),INDEX(International!S$3:S$2000,_xlfn.XMATCH(100,International!S$3:S$2000,1,1)+ROW()-ROW($A$3))-0), NA())</f>
        <v>10936</v>
      </c>
      <c r="FN84" s="1" cm="1">
        <f t="array" aca="1" ref="FN84" ca="1">IFERROR(IF(ISNA($A84),NA(),INDEX(International!U$3:U$2000,_xlfn.XMATCH(100,International!S$3:S$2000,1,1)+ROW()-ROW($A$3))-0), NA())</f>
        <v>18.857142857142858</v>
      </c>
      <c r="FO84" s="1">
        <f t="shared" si="207"/>
        <v>11.959353545196336</v>
      </c>
      <c r="FP84" s="1">
        <f t="shared" si="208"/>
        <v>133</v>
      </c>
      <c r="FQ84" s="1">
        <f t="shared" si="209"/>
        <v>280.40356386814904</v>
      </c>
      <c r="FR84" s="1" cm="1">
        <f t="array" ref="FR84">IFERROR(IF(OR(ISNA($A84),INDEX(International!W$3:W$2000,_xlfn.XMATCH(100,International!W$3:W$2000,1,1)+ROW()-ROW($A$3))=""),NA(),INDEX(International!W$3:W$2000,_xlfn.XMATCH(100,International!W$3:W$2000,1,1)+ROW()-ROW($A$3))-0), NA())</f>
        <v>29364</v>
      </c>
      <c r="FS84" s="1" cm="1">
        <f t="array" aca="1" ref="FS84" ca="1">IFERROR(IF(ISNA($A84),NA(),INDEX(International!Y$3:Y$2000,_xlfn.XMATCH(100,International!W$3:W$2000,1,1)+ROW()-ROW($A$3))-0), NA())</f>
        <v>574</v>
      </c>
      <c r="FT84" s="1">
        <f t="shared" si="210"/>
        <v>9.8805735115933455</v>
      </c>
      <c r="FU84" s="1">
        <f t="shared" si="211"/>
        <v>361</v>
      </c>
      <c r="FV84" s="1">
        <f t="shared" si="212"/>
        <v>35.360318365826963</v>
      </c>
      <c r="FW84" s="1" cm="1">
        <f t="array" ref="FW84">IFERROR(IF(OR(ISNA($A84),INDEX(International!AA$3:AA$2000,_xlfn.XMATCH(100,International!AA$3:AA$2000,1,1)+ROW()-ROW($A$3))=""),NA(),INDEX(International!AA$3:AA$2000,_xlfn.XMATCH(100,International!AA$3:AA$2000,1,1)+ROW()-ROW($A$3))-0), NA())</f>
        <v>261184</v>
      </c>
      <c r="FX84" s="1" cm="1">
        <f t="array" aca="1" ref="FX84" ca="1">IFERROR(IF(ISNA($A84),NA(),INDEX(International!AC$3:AC$2000,_xlfn.XMATCH(100,International!AA$3:AA$2000,1,1)+ROW()-ROW($A$3))-0), NA())</f>
        <v>2111.1428571428573</v>
      </c>
      <c r="FY84" s="1">
        <f t="shared" si="213"/>
        <v>7.1360289539591584</v>
      </c>
      <c r="FZ84" s="1">
        <f t="shared" si="214"/>
        <v>3223</v>
      </c>
      <c r="GA84" s="1">
        <f t="shared" si="215"/>
        <v>111.06165249887313</v>
      </c>
      <c r="GB84" s="1" cm="1">
        <f t="array" ref="GB84">IFERROR(IF(OR(ISNA($A84),INDEX(International!AE$3:AE$2000,_xlfn.XMATCH(100,International!AE$3:AE$2000,1,1)+ROW()-ROW($A$3))=""),NA(),INDEX(International!AE$3:AE$2000,_xlfn.XMATCH(100,International!AE$3:AE$2000,1,1)+ROW()-ROW($A$3))-0), NA())</f>
        <v>1622612</v>
      </c>
      <c r="GC84" s="1" cm="1">
        <f t="array" aca="1" ref="GC84" ca="1">IFERROR(IF(ISNA($A84),NA(),INDEX(International!AG$3:AG$2000,_xlfn.XMATCH(100,International!AE$3:AE$2000,1,1)+ROW()-ROW($A$3))-0), NA())</f>
        <v>22113.142857142859</v>
      </c>
      <c r="GD84" s="1">
        <f t="shared" si="216"/>
        <v>5.7914931854920022</v>
      </c>
      <c r="GE84" s="1">
        <f t="shared" si="217"/>
        <v>20030</v>
      </c>
      <c r="GF84" s="1">
        <f t="shared" si="218"/>
        <v>51.542335106110279</v>
      </c>
    </row>
    <row r="85" spans="1:188" x14ac:dyDescent="0.2">
      <c r="A85" s="4">
        <f>IF(OR(Daily!$A85="",Daily!$B85="*"),NA(),Daily!A85)</f>
        <v>43936</v>
      </c>
      <c r="B85" s="1">
        <f>IF(_xlfn.IFNA($A85,"")="","",Daily!C85+IF(ROW()&gt;ROW($A$3),B84,0))</f>
        <v>103</v>
      </c>
      <c r="C85" s="1">
        <f>IF(_xlfn.IFNA($A85,"")="","",Daily!D85+IF(ROW()&gt;ROW($A$3),C84,0))</f>
        <v>75</v>
      </c>
      <c r="D85" s="1">
        <f>IF(_xlfn.IFNA($A85,"")="","",Daily!E85+IF(ROW()&gt;ROW($A$3),D84,0))</f>
        <v>3</v>
      </c>
      <c r="E85" s="1">
        <f t="shared" si="141"/>
        <v>25</v>
      </c>
      <c r="F85" s="1">
        <f>IF(_xlfn.IFNA($A85,"")="","",Daily!F85+IF(ROW()&gt;ROW($A$3),F84,0))</f>
        <v>2886</v>
      </c>
      <c r="G85" s="1">
        <f>IF(_xlfn.IFNA($A85,"")="","",Daily!G85+IF(ROW()&gt;ROW($A$3),G84,0))</f>
        <v>4</v>
      </c>
      <c r="H85" s="1">
        <f>IF(_xlfn.IFNA($A85,"")="","",Daily!H85+IF(ROW()&gt;ROW($A$3),H84,0))</f>
        <v>26</v>
      </c>
      <c r="I85" s="1">
        <f t="shared" si="142"/>
        <v>2856</v>
      </c>
      <c r="J85" s="1">
        <f>IF(_xlfn.IFNA($A85,"")="","",Daily!I85+IF(ROW()&gt;ROW($A$3),J84,0))</f>
        <v>28</v>
      </c>
      <c r="K85" s="1">
        <f>IF(_xlfn.IFNA($A85,"")="","",Daily!J85+IF(ROW()&gt;ROW($A$3),K84,0))</f>
        <v>6</v>
      </c>
      <c r="L85" s="1">
        <f>IF(_xlfn.IFNA($A85,"")="","",Daily!K85+IF(ROW()&gt;ROW($A$3),L84,0))</f>
        <v>0</v>
      </c>
      <c r="M85" s="1">
        <f t="shared" si="143"/>
        <v>22</v>
      </c>
      <c r="N85" s="1">
        <f>IF(_xlfn.IFNA($A85,"")="","",Daily!L85+IF(ROW()&gt;ROW($A$3),N84,0))</f>
        <v>999</v>
      </c>
      <c r="O85" s="1">
        <f>IF(_xlfn.IFNA($A85,"")="","",Daily!M85+IF(ROW()&gt;ROW($A$3),O84,0))</f>
        <v>442</v>
      </c>
      <c r="P85" s="1">
        <f>IF(_xlfn.IFNA($A85,"")="","",Daily!N85+IF(ROW()&gt;ROW($A$3),P84,0))</f>
        <v>5</v>
      </c>
      <c r="Q85" s="1">
        <f t="shared" si="144"/>
        <v>552</v>
      </c>
      <c r="R85" s="1">
        <f>IF(_xlfn.IFNA($A85,"")="","",Daily!O85+IF(ROW()&gt;ROW($A$3),R84,0))</f>
        <v>433</v>
      </c>
      <c r="S85" s="1">
        <f>IF(_xlfn.IFNA($A85,"")="","",Daily!P85+IF(ROW()&gt;ROW($A$3),S84,0))</f>
        <v>276</v>
      </c>
      <c r="T85" s="1">
        <f>IF(_xlfn.IFNA($A85,"")="","",Daily!Q85+IF(ROW()&gt;ROW($A$3),T84,0))</f>
        <v>4</v>
      </c>
      <c r="U85" s="1">
        <f t="shared" si="145"/>
        <v>153</v>
      </c>
      <c r="V85" s="1">
        <f>IF(_xlfn.IFNA($A85,"")="","",Daily!R85+IF(ROW()&gt;ROW($A$3),V84,0))</f>
        <v>169</v>
      </c>
      <c r="W85" s="1">
        <f>IF(_xlfn.IFNA($A85,"")="","",Daily!S85+IF(ROW()&gt;ROW($A$3),W84,0))</f>
        <v>53</v>
      </c>
      <c r="X85" s="1">
        <f>IF(_xlfn.IFNA($A85,"")="","",Daily!T85+IF(ROW()&gt;ROW($A$3),X84,0))</f>
        <v>6</v>
      </c>
      <c r="Y85" s="1">
        <f t="shared" si="146"/>
        <v>110</v>
      </c>
      <c r="Z85" s="1">
        <f>IF(_xlfn.IFNA($A85,"")="","",Daily!U85+IF(ROW()&gt;ROW($A$3),Z84,0))</f>
        <v>1299</v>
      </c>
      <c r="AA85" s="1">
        <f>IF(_xlfn.IFNA($A85,"")="","",Daily!V85+IF(ROW()&gt;ROW($A$3),AA84,0))</f>
        <v>1137</v>
      </c>
      <c r="AB85" s="1">
        <f>IF(_xlfn.IFNA($A85,"")="","",Daily!W85+IF(ROW()&gt;ROW($A$3),AB84,0))</f>
        <v>14</v>
      </c>
      <c r="AC85" s="1">
        <f t="shared" si="147"/>
        <v>148</v>
      </c>
      <c r="AD85" s="1">
        <f>IF(_xlfn.IFNA($A85,"")="","",Daily!X85+IF(ROW()&gt;ROW($A$3),AD84,0))</f>
        <v>532</v>
      </c>
      <c r="AE85" s="1">
        <f>IF(_xlfn.IFNA($A85,"")="","",Daily!Y85+IF(ROW()&gt;ROW($A$3),AE84,0))</f>
        <v>338</v>
      </c>
      <c r="AF85" s="1">
        <f>IF(_xlfn.IFNA($A85,"")="","",Daily!Z85+IF(ROW()&gt;ROW($A$3),AF84,0))</f>
        <v>6</v>
      </c>
      <c r="AG85" s="1">
        <f t="shared" si="148"/>
        <v>188</v>
      </c>
      <c r="AH85" s="1">
        <f>IF(_xlfn.IFNA($A85,"")="","",Daily!C85+Daily!F85+Daily!I85+Daily!O85+Daily!L85+Daily!R85+Daily!X85+Daily!U85)</f>
        <v>34</v>
      </c>
      <c r="AI85" s="1">
        <f>IF(_xlfn.IFNA($A85,"")="","",Daily!D85+Daily!G85+Daily!J85+Daily!P85+Daily!M85+Daily!S85+Daily!Y85+Daily!V85+Daily!AA85)</f>
        <v>84</v>
      </c>
      <c r="AJ85" s="1">
        <f>IF(_xlfn.IFNA($A85,"")="","",Daily!E85+Daily!H85+Daily!K85+Daily!Q85+Daily!N85+Daily!T85+Daily!Z85+Daily!W85)</f>
        <v>2</v>
      </c>
      <c r="AK85" s="1">
        <f t="shared" si="149"/>
        <v>6449</v>
      </c>
      <c r="AL85" s="1">
        <f t="shared" si="150"/>
        <v>2331</v>
      </c>
      <c r="AM85" s="1">
        <f t="shared" si="151"/>
        <v>64</v>
      </c>
      <c r="AN85" s="7">
        <f t="shared" si="152"/>
        <v>0.69387755102040816</v>
      </c>
      <c r="AO85" s="1">
        <f t="shared" si="153"/>
        <v>4054</v>
      </c>
      <c r="AP85" s="1">
        <f t="shared" si="154"/>
        <v>3563</v>
      </c>
      <c r="AQ85" s="1">
        <f t="shared" si="155"/>
        <v>2327</v>
      </c>
      <c r="AR85" s="1">
        <f t="shared" si="156"/>
        <v>38</v>
      </c>
      <c r="AS85" s="1">
        <f t="shared" si="157"/>
        <v>1198</v>
      </c>
      <c r="AT85" s="10">
        <f t="shared" si="158"/>
        <v>2.6722338204592903E-2</v>
      </c>
      <c r="AU85" s="10">
        <f t="shared" si="159"/>
        <v>0.97327766179540709</v>
      </c>
      <c r="AV85" s="10">
        <f t="shared" si="160"/>
        <v>1.5971468444720111E-2</v>
      </c>
      <c r="AW85" s="10">
        <f t="shared" si="161"/>
        <v>0.4475112420530315</v>
      </c>
      <c r="AX85" s="10">
        <f t="shared" si="162"/>
        <v>4.3417584121569234E-3</v>
      </c>
      <c r="AY85" s="10">
        <f t="shared" si="163"/>
        <v>0.15490773763374166</v>
      </c>
      <c r="AZ85" s="10">
        <f t="shared" si="164"/>
        <v>6.714219258799814E-2</v>
      </c>
      <c r="BA85" s="10">
        <f t="shared" si="165"/>
        <v>2.6205613273375717E-2</v>
      </c>
      <c r="BB85" s="10">
        <f t="shared" si="166"/>
        <v>0.20142657776399442</v>
      </c>
      <c r="BC85" s="10">
        <f t="shared" si="167"/>
        <v>8.2493409830981551E-2</v>
      </c>
      <c r="BD85" s="8">
        <f t="shared" ca="1" si="168"/>
        <v>60.714285714285715</v>
      </c>
      <c r="BE85" s="9">
        <f t="shared" ca="1" si="169"/>
        <v>425</v>
      </c>
      <c r="BF85" s="10">
        <f t="shared" si="170"/>
        <v>5.3000779423226811E-3</v>
      </c>
      <c r="BG85" s="10">
        <f t="shared" si="171"/>
        <v>-0.30612244897959184</v>
      </c>
      <c r="BH85" s="1" t="e">
        <f t="shared" si="172"/>
        <v>#N/A</v>
      </c>
      <c r="BI85" s="1">
        <f t="shared" si="173"/>
        <v>19</v>
      </c>
      <c r="BJ85" s="8">
        <f>IF(_xlfn.IFNA($A85,"")="","",AK85/(Configuration!$B$1/1000000))</f>
        <v>254.25499619544004</v>
      </c>
      <c r="BK85" s="1">
        <f>IF(OR(_xlfn.IFNA($A85,"")="", ROW()&lt;=ROW($A$3),MAX(International!$C$3:$C$2000)&lt;$AK85),"",$A85-_xlfn.XLOOKUP($AK85,International!$C$3:$C$2000,International!$A$3:$A$2000,NA(),1,1))</f>
        <v>19</v>
      </c>
      <c r="BL85" s="1">
        <f>IF(OR(_xlfn.IFNA($A85,"")="", ROW()&lt;=ROW($A$3),MAX(International!$D$3:$D$2000)&lt;$BJ85),"",$A85-_xlfn.XLOOKUP($BJ85,International!$D$3:$D$2000,International!$A$3:$A$2000,NA(),1,1))</f>
        <v>24</v>
      </c>
      <c r="BM85" s="1">
        <f>IF(OR(_xlfn.IFNA($A85,"")="", ROW()&lt;=ROW($A$3),MAX(International!$G$3:$G$2000)&lt;$AK85),"",$A85-_xlfn.XLOOKUP($AK85,International!$G$3:$G$2000,International!$A$3:$A$2000,NA(),1,1))</f>
        <v>1</v>
      </c>
      <c r="BN85" s="1">
        <f>IF(OR(_xlfn.IFNA($A85,"")="", ROW()&lt;=ROW($A$3),MAX(International!$H$3:$H$2000)&lt;$BJ85),"",$A85-_xlfn.XLOOKUP($BJ85,International!$H$3:$H$2000,International!$A$3:$A$2000,NA(),1,1))</f>
        <v>22</v>
      </c>
      <c r="BO85" s="1">
        <f>IF(OR(_xlfn.IFNA($A85,"")="", ROW()&lt;=ROW($A$3),MAX(International!$K$3:$K$2000)&lt;$AK85),"",$A85-_xlfn.XLOOKUP($AK85,International!$K$3:$K$2000,International!$A$3:$A$2000,NA(),1,1))</f>
        <v>30</v>
      </c>
      <c r="BP85" s="1">
        <f>IF(OR(_xlfn.IFNA($A85,"")="", ROW()&lt;=ROW($A$3),MAX(International!$L$3:$L$2000)&lt;$BJ85),"",$A85-_xlfn.XLOOKUP($BJ85,International!$L$3:$L$2000,International!$A$3:$A$2000,NA(),1,1))</f>
        <v>23</v>
      </c>
      <c r="BQ85" s="1">
        <f>IF(OR(_xlfn.IFNA($A85,"")="", ROW()&lt;=ROW($A$3),MAX(International!$O$3:$O$2000)&lt;$AK85),"",$A85-_xlfn.XLOOKUP($AK85,International!$O$3:$O$2000,International!$A$3:$A$2000,NA(),1,1))</f>
        <v>38</v>
      </c>
      <c r="BR85" s="1">
        <f>IF(OR(_xlfn.IFNA($A85,"")="", ROW()&lt;=ROW($A$3),MAX(International!$P$3:$P$2000)&lt;$BJ85),"",$A85-_xlfn.XLOOKUP($BJ85,International!$P$3:$P$2000,International!$A$3:$A$2000,NA(),1,1))</f>
        <v>33</v>
      </c>
      <c r="BS85" s="1">
        <f>IF(OR(_xlfn.IFNA($A85,"")="", ROW()&lt;=ROW($A$3),MAX(International!$S$3:$S$2000)&lt;$AK85),"",$A85-_xlfn.XLOOKUP($AK85,International!$S$3:$S$2000,International!$A$3:$A$2000,NA(),1,1))</f>
        <v>40</v>
      </c>
      <c r="BT85" s="1" t="str">
        <f>IF(OR(_xlfn.IFNA($A85,"")="", ROW()&lt;=ROW($A$3),MAX(International!$T$3:$T$2000)&lt;$BJ85),"",$A85-_xlfn.XLOOKUP($BJ85,International!$T$3:$T$2000,International!$A$3:$A$2000,NA(),1,1))</f>
        <v/>
      </c>
      <c r="BU85" s="1">
        <f>IF(OR(_xlfn.IFNA($A85,"")="", ROW()&lt;=ROW($A$3),MAX(International!$W$3:$W$2000)&lt;$AK85),"",$A85-_xlfn.XLOOKUP($AK85,International!$W$3:$W$2000,International!$A$3:$A$2000,NA(),1,1))</f>
        <v>-4</v>
      </c>
      <c r="BV85" s="1">
        <f>IF(OR(_xlfn.IFNA($A85,"")="", ROW()&lt;=ROW($A$3),MAX(International!$X$3:$X$2000)&lt;$BJ85),"",$A85-_xlfn.XLOOKUP($BJ85,International!$X$3:$X$2000,International!$A$3:$A$2000,NA(),1,1))</f>
        <v>8</v>
      </c>
      <c r="BW85" s="1">
        <f>IF(OR(_xlfn.IFNA($A85,"")="", ROW()&lt;=ROW($A$3),MAX(International!$AA$3:$AA$2000)&lt;$AK85),"",$A85-_xlfn.XLOOKUP($AK85,International!$AA$3:$AA$2000,International!$A$3:$A$2000,NA(),1,1))</f>
        <v>23</v>
      </c>
      <c r="BX85" s="1">
        <f>IF(OR(_xlfn.IFNA($A85,"")="", ROW()&lt;=ROW($A$3),MAX(International!$AB$3:$AB$2000)&lt;$BJ85),"",$A85-_xlfn.XLOOKUP($BJ85,International!$AB$3:$AB$2000,International!$A$3:$A$2000,NA(),1,1))</f>
        <v>18</v>
      </c>
      <c r="BY85" s="1">
        <f>IF(OR(_xlfn.IFNA($A85,"")="", ROW()&lt;=ROW($A$3),MAX(International!$AE$3:$AE$2000)&lt;$AK85),"",$A85-_xlfn.XLOOKUP($AK85,International!$AE$3:$AE$2000,International!$A$3:$A$2000,NA(),1,1))</f>
        <v>28</v>
      </c>
      <c r="BZ85" s="1">
        <f>IF(OR(_xlfn.IFNA($A85,"")="", ROW()&lt;=ROW($A$3),MAX(International!$AF$3:$AF$2000)&lt;$BJ85),"",$A85-_xlfn.XLOOKUP($BJ85,International!$AF$3:$AF$2000,International!$A$3:$A$2000,NA(),1,1))</f>
        <v>20</v>
      </c>
      <c r="CA85" s="1">
        <f t="shared" si="174"/>
        <v>36</v>
      </c>
      <c r="CB85" s="1" t="e">
        <f t="shared" si="121"/>
        <v>#N/A</v>
      </c>
      <c r="CC85" s="1" t="e">
        <f t="shared" si="122"/>
        <v>#N/A</v>
      </c>
      <c r="CD85" s="1">
        <f t="shared" si="123"/>
        <v>409600</v>
      </c>
      <c r="CE85" s="1">
        <f t="shared" si="124"/>
        <v>51200</v>
      </c>
      <c r="CF85" s="1">
        <f t="shared" si="125"/>
        <v>14702</v>
      </c>
      <c r="CG85" s="1">
        <f t="shared" si="126"/>
        <v>6400</v>
      </c>
      <c r="CH85" s="1">
        <f t="shared" si="127"/>
        <v>3532</v>
      </c>
      <c r="CI85" s="1">
        <f t="shared" si="128"/>
        <v>700</v>
      </c>
      <c r="CJ85" s="1">
        <f t="shared" si="129"/>
        <v>3322</v>
      </c>
      <c r="CK85" s="1">
        <f t="shared" si="175"/>
        <v>6449</v>
      </c>
      <c r="CL85" s="1">
        <f t="shared" si="130"/>
        <v>5.9890165783652725</v>
      </c>
      <c r="CM85" s="1">
        <f>IF(OR(ISNA($A85),$AK85&lt;100),NA(),IF($CA85=0,0,FLOOR((CK85-_xlfn.XLOOKUP(_xlfn.AGGREGATE(5,6,$CA$3:$CA2036),$CA$3:$CA$2000,CK$3:CK$2000,1,1))/_xlfn.XLOOKUP($CA85,$CA$3:$CA$2000,$CA$3:$CA$2000,1,1), 1)))</f>
        <v>176</v>
      </c>
      <c r="CN85" s="1">
        <f t="shared" si="176"/>
        <v>131.12683188059171</v>
      </c>
      <c r="CO85" s="1" cm="1">
        <f t="array" ref="CO85">IFERROR(IF(OR(ISNA($A85),$AK85&lt;100,INDEX(International!C$3:C$2000,_xlfn.XMATCH(100,International!C$3:C$2000,1,1)+$CA85)=""),NA(),INDEX(International!C$3:C$2000,_xlfn.XMATCH(100,International!C$3:C$2000,1,1)+$CA85)), NA())</f>
        <v>28018</v>
      </c>
      <c r="CP85" s="1">
        <f t="shared" si="131"/>
        <v>4.4279298155831324</v>
      </c>
      <c r="CQ85" s="1">
        <f>IF(OR(ISNA($A85),$AK85&lt;100),NA(),IF($CA85=0,0,FLOOR((CO85-_xlfn.XLOOKUP(_xlfn.AGGREGATE(5,6,$CA$3:$CA2036),$CA$3:$CA$2000,CO$3:CO$2000,1,1))/_xlfn.XLOOKUP($CA85,$CA$3:$CA$2000,$CA$3:$CA$2000,1,1), 1)))</f>
        <v>775</v>
      </c>
      <c r="CR85" s="1">
        <f t="shared" si="177"/>
        <v>6.0456843061448184</v>
      </c>
      <c r="CS85" s="1" cm="1">
        <f t="array" ref="CS85">IFERROR(IF(OR(ISNA($A85),$AK85&lt;100,INDEX(International!G$3:G$2000,_xlfn.XMATCH(100,International!G$3:G$2000,1,1)+$CA85)=""),NA(),INDEX(International!G$3:G$2000,_xlfn.XMATCH(100,International!G$3:G$2000,1,1)+$CA85)), NA())</f>
        <v>6681</v>
      </c>
      <c r="CT85" s="1">
        <f t="shared" si="132"/>
        <v>5.9386418007525457</v>
      </c>
      <c r="CU85" s="1">
        <f>IF(OR(ISNA($A85),$AK85&lt;100),NA(),IF($CA85=0,0,FLOOR((CS85-_xlfn.XLOOKUP(_xlfn.AGGREGATE(5,6,$CA$3:$CA2036),$CA$3:$CA$2000,CS$3:CS$2000,1,1))/_xlfn.XLOOKUP($CA85,$CA$3:$CA$2000,$CA$3:$CA$2000,1,1), 1)))</f>
        <v>178</v>
      </c>
      <c r="CV85" s="1">
        <f t="shared" si="178"/>
        <v>12.407544905846603</v>
      </c>
      <c r="CW85" s="1" cm="1">
        <f t="array" ref="CW85">IFERROR(IF(OR(ISNA($A85),$AK85&lt;100,INDEX(International!K$3:K$2000,_xlfn.XMATCH(100,International!K$3:K$2000,1,1)+$CA85)=""),NA(),INDEX(International!K$3:K$2000,_xlfn.XMATCH(100,International!K$3:K$2000,1,1)+$CA85)), NA())</f>
        <v>70478</v>
      </c>
      <c r="CX85" s="1">
        <f t="shared" si="133"/>
        <v>3.8050828653733575</v>
      </c>
      <c r="CY85" s="1">
        <f>IF(OR(ISNA($A85),$AK85&lt;100),NA(),IF($CA85=0,0,FLOOR((CW85-_xlfn.XLOOKUP(_xlfn.AGGREGATE(5,6,$CA$3:$CA2036),$CA$3:$CA$2000,CW$3:CW$2000,1,1))/_xlfn.XLOOKUP($CA85,$CA$3:$CA$2000,$CA$3:$CA$2000,1,1), 1)))</f>
        <v>1954</v>
      </c>
      <c r="CZ85" s="1">
        <f t="shared" si="179"/>
        <v>7.6044531394427786</v>
      </c>
      <c r="DA85" s="1" cm="1">
        <f t="array" ref="DA85">IFERROR(IF(OR(ISNA($A85),$AK85&lt;100,INDEX(International!O$3:O$2000,_xlfn.XMATCH(100,International!O$3:O$2000,1,1)+$CA85)=""),NA(),INDEX(International!O$3:O$2000,_xlfn.XMATCH(100,International!O$3:O$2000,1,1)+$CA85)), NA())</f>
        <v>101739</v>
      </c>
      <c r="DB85" s="1">
        <f t="shared" si="134"/>
        <v>3.6033665880395715</v>
      </c>
      <c r="DC85" s="1">
        <f>IF(OR(ISNA($A85),$AK85&lt;100),NA(),IF($CA85=0,0,FLOOR((DA85-_xlfn.XLOOKUP(_xlfn.AGGREGATE(5,6,$CA$3:$CA2036),$CA$3:$CA$2000,DA$3:DA$2000,1,1))/_xlfn.XLOOKUP($CA85,$CA$3:$CA$2000,$CA$3:$CA$2000,1,1), 1)))</f>
        <v>2821</v>
      </c>
      <c r="DD85" s="1">
        <f t="shared" si="180"/>
        <v>17.063450688140712</v>
      </c>
      <c r="DE85" s="1" cm="1">
        <f t="array" ref="DE85">IFERROR(IF(OR(ISNA($A85),$AK85&lt;100,INDEX(International!S$3:S$2000,_xlfn.XMATCH(100,International!S$3:S$2000,1,1)+$CA85)=""),NA(),INDEX(International!S$3:S$2000,_xlfn.XMATCH(100,International!S$3:S$2000,1,1)+$CA85)), NA())</f>
        <v>9332</v>
      </c>
      <c r="DF85" s="1">
        <f t="shared" si="135"/>
        <v>5.5011263231959093</v>
      </c>
      <c r="DG85" s="1">
        <f>IF(OR(ISNA($A85),$AK85&lt;100),NA(),IF($CA85=0,0,FLOOR((DE85-_xlfn.XLOOKUP(_xlfn.AGGREGATE(5,6,$CA$3:$CA2036),$CA$3:$CA$2000,DE$3:DE$2000,1,1))/_xlfn.XLOOKUP($CA85,$CA$3:$CA$2000,$CA$3:$CA$2000,1,1), 1)))</f>
        <v>256</v>
      </c>
      <c r="DH85" s="1">
        <f t="shared" si="181"/>
        <v>32.823742479536797</v>
      </c>
      <c r="DI85" s="1" cm="1">
        <f t="array" ref="DI85">IFERROR(IF(OR(ISNA($A85),$AK85&lt;100,INDEX(International!W$3:W$2000,_xlfn.XMATCH(100,International!W$3:W$2000,1,1)+$CA85)=""),NA(),INDEX(International!W$3:W$2000,_xlfn.XMATCH(100,International!W$3:W$2000,1,1)+$CA85)), NA())</f>
        <v>1309</v>
      </c>
      <c r="DJ85" s="1">
        <f t="shared" si="136"/>
        <v>9.7024757580855265</v>
      </c>
      <c r="DK85" s="1">
        <f>IF(OR(ISNA($A85),$AK85&lt;100),NA(),IF($CA85=0,0,FLOOR((DI85-_xlfn.XLOOKUP(_xlfn.AGGREGATE(5,6,$CA$3:$CA2036),$CA$3:$CA$2000,DI$3:DI$2000,1,1))/_xlfn.XLOOKUP($CA85,$CA$3:$CA$2000,$CA$3:$CA$2000,1,1), 1)))</f>
        <v>33</v>
      </c>
      <c r="DL85" s="1">
        <f t="shared" si="182"/>
        <v>4.2970856400205077</v>
      </c>
      <c r="DM85" s="1" cm="1">
        <f t="array" ref="DM85">IFERROR(IF(OR(ISNA($A85),$AK85&lt;100,INDEX(International!AA$3:AA$2000,_xlfn.XMATCH(100,International!AA$3:AA$2000,1,1)+$CA85)=""),NA(),INDEX(International!AA$3:AA$2000,_xlfn.XMATCH(100,International!AA$3:AA$2000,1,1)+$CA85)), NA())</f>
        <v>73758</v>
      </c>
      <c r="DN85" s="1">
        <f t="shared" si="137"/>
        <v>3.7788706796975831</v>
      </c>
      <c r="DO85" s="1">
        <f>IF(OR(ISNA($A85),$AK85&lt;100),NA(),IF($CA85=0,0,FLOOR((DM85-_xlfn.XLOOKUP(_xlfn.AGGREGATE(5,6,$CA$3:$CA2036),$CA$3:$CA$2000,DM$3:DM$2000,1,1))/_xlfn.XLOOKUP($CA85,$CA$3:$CA$2000,$CA$3:$CA$2000,1,1), 1)))</f>
        <v>2045</v>
      </c>
      <c r="DP85" s="1">
        <f t="shared" si="183"/>
        <v>3.5673655775089785</v>
      </c>
      <c r="DQ85" s="1" cm="1">
        <f t="array" ref="DQ85">IFERROR(IF(OR(ISNA($A85),$AK85&lt;100,INDEX(International!AE$3:AE$2000,_xlfn.XMATCH(100,International!AE$3:AE$2000,1,1)+$CA85)=""),NA(),INDEX(International!AE$3:AE$2000,_xlfn.XMATCH(100,International!AE$3:AE$2000,1,1)+$CA85)), NA())</f>
        <v>428654</v>
      </c>
      <c r="DR85" s="1">
        <f t="shared" si="138"/>
        <v>2.9836896875036194</v>
      </c>
      <c r="DS85" s="1">
        <f>IF(OR(ISNA($A85),$AK85&lt;100),NA(),IF($CA85=0,0,FLOOR((DQ85-_xlfn.XLOOKUP(_xlfn.AGGREGATE(5,6,$CA$3:$CA2036),$CA$3:$CA$2000,DQ$3:DQ$2000,1,1))/_xlfn.XLOOKUP($CA85,$CA$3:$CA$2000,$CA$3:$CA$2000,1,1), 1)))</f>
        <v>11903</v>
      </c>
      <c r="DT85" s="1">
        <f t="shared" si="184"/>
        <v>4.4107083869094437</v>
      </c>
      <c r="DU85" s="1">
        <f t="shared" si="139"/>
        <v>82</v>
      </c>
      <c r="DV85" s="1" t="e" cm="1">
        <f t="array" ref="DV85">IFERROR(IF(ISNA($A85),NA(),INDEX(B$3:B$2000,_xlfn.XMATCH(Configuration!$B$12,B$3:B$2000,1,1)+ROW()-ROW($A$3))-0), NA())</f>
        <v>#N/A</v>
      </c>
      <c r="DW85" s="1" t="e" cm="1">
        <f t="array" ref="DW85">IFERROR(IF(ISNA($A85),NA(),INDEX(F$3:F$2000,_xlfn.XMATCH(Configuration!$B$12,F$3:F$2000,1,1)+ROW()-ROW($A$3))-0), NA())</f>
        <v>#N/A</v>
      </c>
      <c r="DX85" s="1" cm="1">
        <f t="array" ref="DX85">IFERROR(IF(ISNA($A85),NA(),INDEX(J$3:J$2000,_xlfn.XMATCH(Configuration!$B$12,J$3:J$2000,1,1)+ROW()-ROW($A$3))-0), NA())</f>
        <v>0</v>
      </c>
      <c r="DY85" s="1" t="e" cm="1">
        <f t="array" ref="DY85">IFERROR(IF(ISNA($A85),NA(),INDEX(N$3:N$2000,_xlfn.XMATCH(Configuration!$B$12,N$3:N$2000,1,1)+ROW()-ROW($A$3))-0), NA())</f>
        <v>#N/A</v>
      </c>
      <c r="DZ85" s="1" t="e" cm="1">
        <f t="array" ref="DZ85">IFERROR(IF(ISNA($A85),NA(),INDEX(R$3:R$2000,_xlfn.XMATCH(Configuration!$B$12,R$3:R$2000,1,1)+ROW()-ROW($A$3))-0), NA())</f>
        <v>#N/A</v>
      </c>
      <c r="EA85" s="1" t="e" cm="1">
        <f t="array" ref="EA85">IFERROR(IF(ISNA($A85),NA(),INDEX(V$3:V$2000,_xlfn.XMATCH(Configuration!$B$12,V$3:V$2000,1,1)+ROW()-ROW($A$3))-0), NA())</f>
        <v>#N/A</v>
      </c>
      <c r="EB85" s="1" t="e" cm="1">
        <f t="array" ref="EB85">IFERROR(IF(ISNA($A85),NA(),INDEX(Z$3:Z$2000,_xlfn.XMATCH(Configuration!$B$12,Z$3:Z$2000,1,1)+ROW()-ROW($A$3))-0), NA())</f>
        <v>#N/A</v>
      </c>
      <c r="EC85" s="1" t="e" cm="1">
        <f t="array" ref="EC85">IFERROR(IF(ISNA($A85),NA(),INDEX(AD$3:AD$2000,_xlfn.XMATCH(Configuration!$B$12,AD$3:AD$2000,1,1)+ROW()-ROW($A$3))-0), NA())</f>
        <v>#N/A</v>
      </c>
      <c r="ED85" s="1">
        <f t="shared" si="140"/>
        <v>82</v>
      </c>
      <c r="EE85" s="1" t="e">
        <f t="shared" ca="1" si="185"/>
        <v>#N/A</v>
      </c>
      <c r="EF85" s="1" t="e">
        <f t="shared" ca="1" si="186"/>
        <v>#N/A</v>
      </c>
      <c r="EG85" s="1" t="e">
        <f t="shared" ca="1" si="187"/>
        <v>#N/A</v>
      </c>
      <c r="EH85" s="1" t="e">
        <f t="shared" ca="1" si="188"/>
        <v>#N/A</v>
      </c>
      <c r="EI85" s="1" t="e">
        <f t="shared" ca="1" si="189"/>
        <v>#N/A</v>
      </c>
      <c r="EJ85" s="1">
        <f t="shared" ca="1" si="190"/>
        <v>1300398</v>
      </c>
      <c r="EK85" s="1">
        <f t="shared" ca="1" si="191"/>
        <v>336008</v>
      </c>
      <c r="EL85" s="1" cm="1">
        <f t="array" aca="1" ref="EL85" ca="1">IFERROR(IF(ISNA($ED85),NA(),IF(FLOOR((2^(($ED85+LOOKUP(2, 1/(ISNA(EP$3:EP$2000)+ISBLANK(EP$3:EP$300)-1),EP$3:EP$2000)*LOG(100)/LOG(2))/LOOKUP(2, 1/(ISNA(EP$3:EP$2000)+ISBLANK(EP$3:EP$300)-1),EP$3:EP$2000))),2)&gt;_xlfn.AGGREGATE(4,6,$EN$3:$GC$2000)+2000,NA(),FLOOR((2^(($ED85+LOOKUP(2, 1/(ISNA(EP$3:EP$2000)+ISBLANK(EP$3:EP$300)-1),EP$3:EP$2000)*LOG(100)/LOG(2))/LOOKUP(2, 1/(ISNA(EP$3:EP$2000)+ISBLANK(EP$3:EP$300)-1),EP$3:EP$2000))),2))),NA())</f>
        <v>8414</v>
      </c>
      <c r="EM85" s="1" cm="1">
        <f t="array" ref="EM85">IF(ISNA($ED85),NA(),FLOOR(EN$3+(LOOKUP(2, 1/(ISNA(EN$3:EN$2000)+ISBLANK(EN$3:EN$300)-1),EN$3:EN$2000)-EN$3)/LOOKUP(2, 1/(ISNA(EN$3:EN$2000)+ISBLANK(EN$3:EN$300)-1),ED$3:ED$2000)*ED85, 1))</f>
        <v>7423</v>
      </c>
      <c r="EN85" s="1" t="e" cm="1">
        <f t="array" ref="EN85">IFERROR(IF(ISNA($A85),NA(),INDEX(AK$3:AK$2000,_xlfn.XMATCH(100,AK$3:AK$2000,1,1)+ROW()-ROW($A$3))-0), NA())</f>
        <v>#N/A</v>
      </c>
      <c r="EO85" s="1" t="e" cm="1">
        <f t="array" aca="1" ref="EO85" ca="1">IFERROR(IF(ISNA($A85),NA(),INDEX(BD$3:BD$2000,_xlfn.XMATCH(100,AK$3:AK$2000,1,1)+ROW()-ROW($A$3))-0), NA())</f>
        <v>#N/A</v>
      </c>
      <c r="EP85" s="1" t="e">
        <f t="shared" si="192"/>
        <v>#N/A</v>
      </c>
      <c r="EQ85" s="1" t="e">
        <f t="shared" si="193"/>
        <v>#N/A</v>
      </c>
      <c r="ER85" s="1" t="e">
        <f t="shared" si="194"/>
        <v>#N/A</v>
      </c>
      <c r="ES85" s="1" cm="1">
        <f t="array" ref="ES85">IFERROR(IF(OR(ISNA($A85),INDEX(International!C$3:C$2000,_xlfn.XMATCH(100,International!C$3:C$2000,1,1)+ROW()-ROW($A$3))=""),NA(),INDEX(International!C$3:C$2000,_xlfn.XMATCH(100,International!C$3:C$2000,1,1)+ROW()-ROW($A$3))), NA())</f>
        <v>57592</v>
      </c>
      <c r="ET85" s="1" cm="1">
        <f t="array" aca="1" ref="ET85" ca="1">IFERROR(IF(ISNA($A85),NA(),INDEX(International!E$3:E$2000,_xlfn.XMATCH(100,International!C$3:C$2000,1,1)+ROW()-ROW($A$3))-0), NA())</f>
        <v>229.85714285714286</v>
      </c>
      <c r="EU85" s="1">
        <f t="shared" si="195"/>
        <v>8.9424713891435825</v>
      </c>
      <c r="EV85" s="1">
        <f t="shared" si="196"/>
        <v>701</v>
      </c>
      <c r="EW85" s="1">
        <f t="shared" si="197"/>
        <v>291.03819703670314</v>
      </c>
      <c r="EX85" s="1" t="e" cm="1">
        <f t="array" ref="EX85">IFERROR(IF(OR(ISNA($A85),INDEX(International!G$3:G$2000,_xlfn.XMATCH(100,International!G$3:G$2000,1,1)+ROW()-ROW($A$3))=""),NA(),INDEX(International!G$3:G$2000,_xlfn.XMATCH(100,International!G$3:G$2000,1,1)+ROW()-ROW($A$3))-0), NA())</f>
        <v>#N/A</v>
      </c>
      <c r="EY85" s="1" t="e" cm="1">
        <f t="array" aca="1" ref="EY85" ca="1">IFERROR(IF(ISNA($A85),NA(),INDEX(International!I$3:I$2000,_xlfn.XMATCH(100,International!G$3:G$2000,1,1)+ROW()-ROW($A$3))-0), NA())</f>
        <v>#N/A</v>
      </c>
      <c r="EZ85" s="1" t="e">
        <f t="shared" si="198"/>
        <v>#N/A</v>
      </c>
      <c r="FA85" s="1" t="e">
        <f t="shared" si="199"/>
        <v>#N/A</v>
      </c>
      <c r="FB85" s="1" t="e">
        <f t="shared" si="200"/>
        <v>#N/A</v>
      </c>
      <c r="FC85" s="1" cm="1">
        <f t="array" ref="FC85">IFERROR(IF(OR(ISNA($A85),INDEX(International!K$3:K$2000,_xlfn.XMATCH(100,International!K$3:K$2000,1,1)+ROW()-ROW($A$3))=""),NA(),INDEX(International!K$3:K$2000,_xlfn.XMATCH(100,International!K$3:K$2000,1,1)+ROW()-ROW($A$3))), NA())</f>
        <v>179306</v>
      </c>
      <c r="FD85" s="1" cm="1">
        <f t="array" aca="1" ref="FD85" ca="1">IFERROR(IF(ISNA($A85),NA(),INDEX(International!M$3:M$2000,_xlfn.XMATCH(100,International!K$3:K$2000,1,1)+ROW()-ROW($A$3))-0), NA())</f>
        <v>370.57142857142856</v>
      </c>
      <c r="FE85" s="1">
        <f t="shared" si="201"/>
        <v>7.5868265695274175</v>
      </c>
      <c r="FF85" s="1">
        <f t="shared" si="202"/>
        <v>2185</v>
      </c>
      <c r="FG85" s="1">
        <f t="shared" si="203"/>
        <v>524.06452451530947</v>
      </c>
      <c r="FH85" s="1" cm="1">
        <f t="array" ref="FH85">IFERROR(IF(OR(ISNA($A85),INDEX(International!O$3:O$2000,_xlfn.XMATCH(100,International!O$3:O$2000,1,1)+ROW()-ROW($A$3))=""),NA(),INDEX(International!O$3:O$2000,_xlfn.XMATCH(100,International!O$3:O$2000,1,1)+ROW()-ROW($A$3))-0), NA())</f>
        <v>223885</v>
      </c>
      <c r="FI85" s="1" cm="1">
        <f t="array" aca="1" ref="FI85" ca="1">IFERROR(IF(ISNA($A85),NA(),INDEX(International!Q$3:Q$2000,_xlfn.XMATCH(100,International!O$3:O$2000,1,1)+ROW()-ROW($A$3))-0), NA())</f>
        <v>957.14285714285711</v>
      </c>
      <c r="FJ85" s="1">
        <f t="shared" si="204"/>
        <v>7.3684404336195239</v>
      </c>
      <c r="FK85" s="1">
        <f t="shared" si="205"/>
        <v>2728</v>
      </c>
      <c r="FL85" s="1">
        <f t="shared" si="206"/>
        <v>196.33922568194492</v>
      </c>
      <c r="FM85" s="1" cm="1">
        <f t="array" ref="FM85">IFERROR(IF(OR(ISNA($A85),INDEX(International!S$3:S$2000,_xlfn.XMATCH(100,International!S$3:S$2000,1,1)+ROW()-ROW($A$3))=""),NA(),INDEX(International!S$3:S$2000,_xlfn.XMATCH(100,International!S$3:S$2000,1,1)+ROW()-ROW($A$3))-0), NA())</f>
        <v>10962</v>
      </c>
      <c r="FN85" s="1" cm="1">
        <f t="array" aca="1" ref="FN85" ca="1">IFERROR(IF(ISNA($A85),NA(),INDEX(International!U$3:U$2000,_xlfn.XMATCH(100,International!S$3:S$2000,1,1)+ROW()-ROW($A$3))-0), NA())</f>
        <v>22.285714285714285</v>
      </c>
      <c r="FO85" s="1">
        <f t="shared" si="207"/>
        <v>12.10087901407255</v>
      </c>
      <c r="FP85" s="1">
        <f t="shared" si="208"/>
        <v>132</v>
      </c>
      <c r="FQ85" s="1">
        <f t="shared" si="209"/>
        <v>291.89480437157653</v>
      </c>
      <c r="FR85" s="1" cm="1">
        <f t="array" ref="FR85">IFERROR(IF(OR(ISNA($A85),INDEX(International!W$3:W$2000,_xlfn.XMATCH(100,International!W$3:W$2000,1,1)+ROW()-ROW($A$3))=""),NA(),INDEX(International!W$3:W$2000,_xlfn.XMATCH(100,International!W$3:W$2000,1,1)+ROW()-ROW($A$3))-0), NA())</f>
        <v>29812</v>
      </c>
      <c r="FS85" s="1" cm="1">
        <f t="array" aca="1" ref="FS85" ca="1">IFERROR(IF(ISNA($A85),NA(),INDEX(International!Y$3:Y$2000,_xlfn.XMATCH(100,International!W$3:W$2000,1,1)+ROW()-ROW($A$3))-0), NA())</f>
        <v>530.57142857142856</v>
      </c>
      <c r="FT85" s="1">
        <f t="shared" si="210"/>
        <v>9.9759732886066637</v>
      </c>
      <c r="FU85" s="1">
        <f t="shared" si="211"/>
        <v>362</v>
      </c>
      <c r="FV85" s="1">
        <f t="shared" si="212"/>
        <v>45.777783379896846</v>
      </c>
      <c r="FW85" s="1" cm="1">
        <f t="array" ref="FW85">IFERROR(IF(OR(ISNA($A85),INDEX(International!AA$3:AA$2000,_xlfn.XMATCH(100,International!AA$3:AA$2000,1,1)+ROW()-ROW($A$3))=""),NA(),INDEX(International!AA$3:AA$2000,_xlfn.XMATCH(100,International!AA$3:AA$2000,1,1)+ROW()-ROW($A$3))-0), NA())</f>
        <v>265227</v>
      </c>
      <c r="FX85" s="1" cm="1">
        <f t="array" aca="1" ref="FX85" ca="1">IFERROR(IF(ISNA($A85),NA(),INDEX(International!AC$3:AC$2000,_xlfn.XMATCH(100,International!AA$3:AA$2000,1,1)+ROW()-ROW($A$3))-0), NA())</f>
        <v>2344.1428571428573</v>
      </c>
      <c r="FY85" s="1">
        <f t="shared" si="213"/>
        <v>7.2100513461630502</v>
      </c>
      <c r="FZ85" s="1">
        <f t="shared" si="214"/>
        <v>3233</v>
      </c>
      <c r="GA85" s="1">
        <f t="shared" si="215"/>
        <v>45.124057127620773</v>
      </c>
      <c r="GB85" s="1" cm="1">
        <f t="array" ref="GB85">IFERROR(IF(OR(ISNA($A85),INDEX(International!AE$3:AE$2000,_xlfn.XMATCH(100,International!AE$3:AE$2000,1,1)+ROW()-ROW($A$3))=""),NA(),INDEX(International!AE$3:AE$2000,_xlfn.XMATCH(100,International!AE$3:AE$2000,1,1)+ROW()-ROW($A$3))-0), NA())</f>
        <v>1643246</v>
      </c>
      <c r="GC85" s="1" cm="1">
        <f t="array" aca="1" ref="GC85" ca="1">IFERROR(IF(ISNA($A85),NA(),INDEX(International!AG$3:AG$2000,_xlfn.XMATCH(100,International!AE$3:AE$2000,1,1)+ROW()-ROW($A$3))-0), NA())</f>
        <v>22355.571428571428</v>
      </c>
      <c r="GD85" s="1">
        <f t="shared" si="216"/>
        <v>5.8553607978310529</v>
      </c>
      <c r="GE85" s="1">
        <f t="shared" si="217"/>
        <v>20038</v>
      </c>
      <c r="GF85" s="1">
        <f t="shared" si="218"/>
        <v>54.853400775057402</v>
      </c>
    </row>
    <row r="86" spans="1:188" x14ac:dyDescent="0.2">
      <c r="A86" s="4">
        <f>IF(OR(Daily!$A86="",Daily!$B86="*"),NA(),Daily!A86)</f>
        <v>43937</v>
      </c>
      <c r="B86" s="1">
        <f>IF(_xlfn.IFNA($A86,"")="","",Daily!C86+IF(ROW()&gt;ROW($A$3),B85,0))</f>
        <v>103</v>
      </c>
      <c r="C86" s="1">
        <f>IF(_xlfn.IFNA($A86,"")="","",Daily!D86+IF(ROW()&gt;ROW($A$3),C85,0))</f>
        <v>79</v>
      </c>
      <c r="D86" s="1">
        <f>IF(_xlfn.IFNA($A86,"")="","",Daily!E86+IF(ROW()&gt;ROW($A$3),D85,0))</f>
        <v>3</v>
      </c>
      <c r="E86" s="1">
        <f t="shared" si="141"/>
        <v>21</v>
      </c>
      <c r="F86" s="1">
        <f>IF(_xlfn.IFNA($A86,"")="","",Daily!F86+IF(ROW()&gt;ROW($A$3),F85,0))</f>
        <v>2897</v>
      </c>
      <c r="G86" s="1">
        <f>IF(_xlfn.IFNA($A86,"")="","",Daily!G86+IF(ROW()&gt;ROW($A$3),G85,0))</f>
        <v>4</v>
      </c>
      <c r="H86" s="1">
        <f>IF(_xlfn.IFNA($A86,"")="","",Daily!H86+IF(ROW()&gt;ROW($A$3),H85,0))</f>
        <v>26</v>
      </c>
      <c r="I86" s="1">
        <f t="shared" si="142"/>
        <v>2867</v>
      </c>
      <c r="J86" s="1">
        <f>IF(_xlfn.IFNA($A86,"")="","",Daily!I86+IF(ROW()&gt;ROW($A$3),J85,0))</f>
        <v>28</v>
      </c>
      <c r="K86" s="1">
        <f>IF(_xlfn.IFNA($A86,"")="","",Daily!J86+IF(ROW()&gt;ROW($A$3),K85,0))</f>
        <v>6</v>
      </c>
      <c r="L86" s="1">
        <f>IF(_xlfn.IFNA($A86,"")="","",Daily!K86+IF(ROW()&gt;ROW($A$3),L85,0))</f>
        <v>0</v>
      </c>
      <c r="M86" s="1">
        <f t="shared" si="143"/>
        <v>22</v>
      </c>
      <c r="N86" s="1">
        <f>IF(_xlfn.IFNA($A86,"")="","",Daily!L86+IF(ROW()&gt;ROW($A$3),N85,0))</f>
        <v>1001</v>
      </c>
      <c r="O86" s="1">
        <f>IF(_xlfn.IFNA($A86,"")="","",Daily!M86+IF(ROW()&gt;ROW($A$3),O85,0))</f>
        <v>442</v>
      </c>
      <c r="P86" s="1">
        <f>IF(_xlfn.IFNA($A86,"")="","",Daily!N86+IF(ROW()&gt;ROW($A$3),P85,0))</f>
        <v>5</v>
      </c>
      <c r="Q86" s="1">
        <f t="shared" si="144"/>
        <v>554</v>
      </c>
      <c r="R86" s="1">
        <f>IF(_xlfn.IFNA($A86,"")="","",Daily!O86+IF(ROW()&gt;ROW($A$3),R85,0))</f>
        <v>434</v>
      </c>
      <c r="S86" s="1">
        <f>IF(_xlfn.IFNA($A86,"")="","",Daily!P86+IF(ROW()&gt;ROW($A$3),S85,0))</f>
        <v>308</v>
      </c>
      <c r="T86" s="1">
        <f>IF(_xlfn.IFNA($A86,"")="","",Daily!Q86+IF(ROW()&gt;ROW($A$3),T85,0))</f>
        <v>4</v>
      </c>
      <c r="U86" s="1">
        <f t="shared" si="145"/>
        <v>122</v>
      </c>
      <c r="V86" s="1">
        <f>IF(_xlfn.IFNA($A86,"")="","",Daily!R86+IF(ROW()&gt;ROW($A$3),V85,0))</f>
        <v>180</v>
      </c>
      <c r="W86" s="1">
        <f>IF(_xlfn.IFNA($A86,"")="","",Daily!S86+IF(ROW()&gt;ROW($A$3),W85,0))</f>
        <v>67</v>
      </c>
      <c r="X86" s="1">
        <f>IF(_xlfn.IFNA($A86,"")="","",Daily!T86+IF(ROW()&gt;ROW($A$3),X85,0))</f>
        <v>6</v>
      </c>
      <c r="Y86" s="1">
        <f t="shared" si="146"/>
        <v>107</v>
      </c>
      <c r="Z86" s="1">
        <f>IF(_xlfn.IFNA($A86,"")="","",Daily!U86+IF(ROW()&gt;ROW($A$3),Z85,0))</f>
        <v>1301</v>
      </c>
      <c r="AA86" s="1">
        <f>IF(_xlfn.IFNA($A86,"")="","",Daily!V86+IF(ROW()&gt;ROW($A$3),AA85,0))</f>
        <v>1137</v>
      </c>
      <c r="AB86" s="1">
        <f>IF(_xlfn.IFNA($A86,"")="","",Daily!W86+IF(ROW()&gt;ROW($A$3),AB85,0))</f>
        <v>14</v>
      </c>
      <c r="AC86" s="1">
        <f t="shared" si="147"/>
        <v>150</v>
      </c>
      <c r="AD86" s="1">
        <f>IF(_xlfn.IFNA($A86,"")="","",Daily!X86+IF(ROW()&gt;ROW($A$3),AD85,0))</f>
        <v>535</v>
      </c>
      <c r="AE86" s="1">
        <f>IF(_xlfn.IFNA($A86,"")="","",Daily!Y86+IF(ROW()&gt;ROW($A$3),AE85,0))</f>
        <v>340</v>
      </c>
      <c r="AF86" s="1">
        <f>IF(_xlfn.IFNA($A86,"")="","",Daily!Z86+IF(ROW()&gt;ROW($A$3),AF85,0))</f>
        <v>6</v>
      </c>
      <c r="AG86" s="1">
        <f t="shared" si="148"/>
        <v>189</v>
      </c>
      <c r="AH86" s="1">
        <f>IF(_xlfn.IFNA($A86,"")="","",Daily!C86+Daily!F86+Daily!I86+Daily!O86+Daily!L86+Daily!R86+Daily!X86+Daily!U86)</f>
        <v>30</v>
      </c>
      <c r="AI86" s="1">
        <f>IF(_xlfn.IFNA($A86,"")="","",Daily!D86+Daily!G86+Daily!J86+Daily!P86+Daily!M86+Daily!S86+Daily!Y86+Daily!V86+Daily!AA86)</f>
        <v>52</v>
      </c>
      <c r="AJ86" s="1">
        <f>IF(_xlfn.IFNA($A86,"")="","",Daily!E86+Daily!H86+Daily!K86+Daily!Q86+Daily!N86+Daily!T86+Daily!Z86+Daily!W86)</f>
        <v>0</v>
      </c>
      <c r="AK86" s="1">
        <f t="shared" si="149"/>
        <v>6479</v>
      </c>
      <c r="AL86" s="1">
        <f t="shared" si="150"/>
        <v>2383</v>
      </c>
      <c r="AM86" s="1">
        <f t="shared" si="151"/>
        <v>64</v>
      </c>
      <c r="AN86" s="7">
        <f t="shared" si="152"/>
        <v>0.88235294117647056</v>
      </c>
      <c r="AO86" s="1">
        <f t="shared" si="153"/>
        <v>4032</v>
      </c>
      <c r="AP86" s="1">
        <f t="shared" si="154"/>
        <v>3582</v>
      </c>
      <c r="AQ86" s="1">
        <f t="shared" si="155"/>
        <v>2379</v>
      </c>
      <c r="AR86" s="1">
        <f t="shared" si="156"/>
        <v>38</v>
      </c>
      <c r="AS86" s="1">
        <f t="shared" si="157"/>
        <v>1165</v>
      </c>
      <c r="AT86" s="10">
        <f t="shared" si="158"/>
        <v>2.6154474867184307E-2</v>
      </c>
      <c r="AU86" s="10">
        <f t="shared" si="159"/>
        <v>0.97384552513281575</v>
      </c>
      <c r="AV86" s="10">
        <f t="shared" si="160"/>
        <v>1.5897515048618614E-2</v>
      </c>
      <c r="AW86" s="10">
        <f t="shared" si="161"/>
        <v>0.44713690384318566</v>
      </c>
      <c r="AX86" s="10">
        <f t="shared" si="162"/>
        <v>4.3216545763235066E-3</v>
      </c>
      <c r="AY86" s="10">
        <f t="shared" si="163"/>
        <v>0.15449915110356535</v>
      </c>
      <c r="AZ86" s="10">
        <f t="shared" si="164"/>
        <v>6.6985645933014357E-2</v>
      </c>
      <c r="BA86" s="10">
        <f t="shared" si="165"/>
        <v>2.7782065133508258E-2</v>
      </c>
      <c r="BB86" s="10">
        <f t="shared" si="166"/>
        <v>0.2008025929927458</v>
      </c>
      <c r="BC86" s="10">
        <f t="shared" si="167"/>
        <v>8.2574471369038435E-2</v>
      </c>
      <c r="BD86" s="8">
        <f t="shared" ca="1" si="168"/>
        <v>52.857142857142854</v>
      </c>
      <c r="BE86" s="9">
        <f t="shared" ca="1" si="169"/>
        <v>370</v>
      </c>
      <c r="BF86" s="10">
        <f t="shared" si="170"/>
        <v>4.6518840130252755E-3</v>
      </c>
      <c r="BG86" s="10">
        <f t="shared" si="171"/>
        <v>-0.11764705882352941</v>
      </c>
      <c r="BH86" s="1" t="e">
        <f t="shared" si="172"/>
        <v>#N/A</v>
      </c>
      <c r="BI86" s="1">
        <f t="shared" si="173"/>
        <v>20</v>
      </c>
      <c r="BJ86" s="8">
        <f>IF(_xlfn.IFNA($A86,"")="","",AK86/(Configuration!$B$1/1000000))</f>
        <v>255.43776094747341</v>
      </c>
      <c r="BK86" s="1">
        <f>IF(OR(_xlfn.IFNA($A86,"")="", ROW()&lt;=ROW($A$3),MAX(International!$C$3:$C$2000)&lt;$AK86),"",$A86-_xlfn.XLOOKUP($AK86,International!$C$3:$C$2000,International!$A$3:$A$2000,NA(),1,1))</f>
        <v>20</v>
      </c>
      <c r="BL86" s="1">
        <f>IF(OR(_xlfn.IFNA($A86,"")="", ROW()&lt;=ROW($A$3),MAX(International!$D$3:$D$2000)&lt;$BJ86),"",$A86-_xlfn.XLOOKUP($BJ86,International!$D$3:$D$2000,International!$A$3:$A$2000,NA(),1,1))</f>
        <v>25</v>
      </c>
      <c r="BM86" s="1">
        <f>IF(OR(_xlfn.IFNA($A86,"")="", ROW()&lt;=ROW($A$3),MAX(International!$G$3:$G$2000)&lt;$AK86),"",$A86-_xlfn.XLOOKUP($AK86,International!$G$3:$G$2000,International!$A$3:$A$2000,NA(),1,1))</f>
        <v>2</v>
      </c>
      <c r="BN86" s="1">
        <f>IF(OR(_xlfn.IFNA($A86,"")="", ROW()&lt;=ROW($A$3),MAX(International!$H$3:$H$2000)&lt;$BJ86),"",$A86-_xlfn.XLOOKUP($BJ86,International!$H$3:$H$2000,International!$A$3:$A$2000,NA(),1,1))</f>
        <v>23</v>
      </c>
      <c r="BO86" s="1">
        <f>IF(OR(_xlfn.IFNA($A86,"")="", ROW()&lt;=ROW($A$3),MAX(International!$K$3:$K$2000)&lt;$AK86),"",$A86-_xlfn.XLOOKUP($AK86,International!$K$3:$K$2000,International!$A$3:$A$2000,NA(),1,1))</f>
        <v>31</v>
      </c>
      <c r="BP86" s="1">
        <f>IF(OR(_xlfn.IFNA($A86,"")="", ROW()&lt;=ROW($A$3),MAX(International!$L$3:$L$2000)&lt;$BJ86),"",$A86-_xlfn.XLOOKUP($BJ86,International!$L$3:$L$2000,International!$A$3:$A$2000,NA(),1,1))</f>
        <v>24</v>
      </c>
      <c r="BQ86" s="1">
        <f>IF(OR(_xlfn.IFNA($A86,"")="", ROW()&lt;=ROW($A$3),MAX(International!$O$3:$O$2000)&lt;$AK86),"",$A86-_xlfn.XLOOKUP($AK86,International!$O$3:$O$2000,International!$A$3:$A$2000,NA(),1,1))</f>
        <v>39</v>
      </c>
      <c r="BR86" s="1">
        <f>IF(OR(_xlfn.IFNA($A86,"")="", ROW()&lt;=ROW($A$3),MAX(International!$P$3:$P$2000)&lt;$BJ86),"",$A86-_xlfn.XLOOKUP($BJ86,International!$P$3:$P$2000,International!$A$3:$A$2000,NA(),1,1))</f>
        <v>34</v>
      </c>
      <c r="BS86" s="1">
        <f>IF(OR(_xlfn.IFNA($A86,"")="", ROW()&lt;=ROW($A$3),MAX(International!$S$3:$S$2000)&lt;$AK86),"",$A86-_xlfn.XLOOKUP($AK86,International!$S$3:$S$2000,International!$A$3:$A$2000,NA(),1,1))</f>
        <v>41</v>
      </c>
      <c r="BT86" s="1" t="str">
        <f>IF(OR(_xlfn.IFNA($A86,"")="", ROW()&lt;=ROW($A$3),MAX(International!$T$3:$T$2000)&lt;$BJ86),"",$A86-_xlfn.XLOOKUP($BJ86,International!$T$3:$T$2000,International!$A$3:$A$2000,NA(),1,1))</f>
        <v/>
      </c>
      <c r="BU86" s="1">
        <f>IF(OR(_xlfn.IFNA($A86,"")="", ROW()&lt;=ROW($A$3),MAX(International!$W$3:$W$2000)&lt;$AK86),"",$A86-_xlfn.XLOOKUP($AK86,International!$W$3:$W$2000,International!$A$3:$A$2000,NA(),1,1))</f>
        <v>-3</v>
      </c>
      <c r="BV86" s="1">
        <f>IF(OR(_xlfn.IFNA($A86,"")="", ROW()&lt;=ROW($A$3),MAX(International!$X$3:$X$2000)&lt;$BJ86),"",$A86-_xlfn.XLOOKUP($BJ86,International!$X$3:$X$2000,International!$A$3:$A$2000,NA(),1,1))</f>
        <v>9</v>
      </c>
      <c r="BW86" s="1">
        <f>IF(OR(_xlfn.IFNA($A86,"")="", ROW()&lt;=ROW($A$3),MAX(International!$AA$3:$AA$2000)&lt;$AK86),"",$A86-_xlfn.XLOOKUP($AK86,International!$AA$3:$AA$2000,International!$A$3:$A$2000,NA(),1,1))</f>
        <v>24</v>
      </c>
      <c r="BX86" s="1">
        <f>IF(OR(_xlfn.IFNA($A86,"")="", ROW()&lt;=ROW($A$3),MAX(International!$AB$3:$AB$2000)&lt;$BJ86),"",$A86-_xlfn.XLOOKUP($BJ86,International!$AB$3:$AB$2000,International!$A$3:$A$2000,NA(),1,1))</f>
        <v>19</v>
      </c>
      <c r="BY86" s="1">
        <f>IF(OR(_xlfn.IFNA($A86,"")="", ROW()&lt;=ROW($A$3),MAX(International!$AE$3:$AE$2000)&lt;$AK86),"",$A86-_xlfn.XLOOKUP($AK86,International!$AE$3:$AE$2000,International!$A$3:$A$2000,NA(),1,1))</f>
        <v>29</v>
      </c>
      <c r="BZ86" s="1">
        <f>IF(OR(_xlfn.IFNA($A86,"")="", ROW()&lt;=ROW($A$3),MAX(International!$AF$3:$AF$2000)&lt;$BJ86),"",$A86-_xlfn.XLOOKUP($BJ86,International!$AF$3:$AF$2000,International!$A$3:$A$2000,NA(),1,1))</f>
        <v>20</v>
      </c>
      <c r="CA86" s="1">
        <f t="shared" si="174"/>
        <v>37</v>
      </c>
      <c r="CB86" s="1" t="e">
        <f t="shared" si="121"/>
        <v>#N/A</v>
      </c>
      <c r="CC86" s="1" t="e">
        <f t="shared" si="122"/>
        <v>#N/A</v>
      </c>
      <c r="CD86" s="1">
        <f t="shared" si="123"/>
        <v>516062</v>
      </c>
      <c r="CE86" s="1">
        <f t="shared" si="124"/>
        <v>60886</v>
      </c>
      <c r="CF86" s="1">
        <f t="shared" si="125"/>
        <v>16888</v>
      </c>
      <c r="CG86" s="1">
        <f t="shared" si="126"/>
        <v>7182</v>
      </c>
      <c r="CH86" s="1">
        <f t="shared" si="127"/>
        <v>3900</v>
      </c>
      <c r="CI86" s="1">
        <f t="shared" si="128"/>
        <v>738</v>
      </c>
      <c r="CJ86" s="1">
        <f t="shared" si="129"/>
        <v>3411</v>
      </c>
      <c r="CK86" s="1">
        <f t="shared" si="175"/>
        <v>6479</v>
      </c>
      <c r="CL86" s="1">
        <f t="shared" si="130"/>
        <v>6.148529271123313</v>
      </c>
      <c r="CM86" s="1">
        <f>IF(OR(ISNA($A86),$AK86&lt;100),NA(),IF($CA86=0,0,FLOOR((CK86-_xlfn.XLOOKUP(_xlfn.AGGREGATE(5,6,$CA$3:$CA2037),$CA$3:$CA$2000,CK$3:CK$2000,1,1))/_xlfn.XLOOKUP($CA86,$CA$3:$CA$2000,$CA$3:$CA$2000,1,1), 1)))</f>
        <v>172</v>
      </c>
      <c r="CN86" s="1">
        <f t="shared" si="176"/>
        <v>149.34984442444821</v>
      </c>
      <c r="CO86" s="1" cm="1">
        <f t="array" ref="CO86">IFERROR(IF(OR(ISNA($A86),$AK86&lt;100,INDEX(International!C$3:C$2000,_xlfn.XMATCH(100,International!C$3:C$2000,1,1)+$CA86)=""),NA(),INDEX(International!C$3:C$2000,_xlfn.XMATCH(100,International!C$3:C$2000,1,1)+$CA86)), NA())</f>
        <v>29647</v>
      </c>
      <c r="CP86" s="1">
        <f t="shared" si="131"/>
        <v>4.5057429449555633</v>
      </c>
      <c r="CQ86" s="1">
        <f>IF(OR(ISNA($A86),$AK86&lt;100),NA(),IF($CA86=0,0,FLOOR((CO86-_xlfn.XLOOKUP(_xlfn.AGGREGATE(5,6,$CA$3:$CA2037),$CA$3:$CA$2000,CO$3:CO$2000,1,1))/_xlfn.XLOOKUP($CA86,$CA$3:$CA$2000,$CA$3:$CA$2000,1,1), 1)))</f>
        <v>798</v>
      </c>
      <c r="CR86" s="1">
        <f t="shared" si="177"/>
        <v>6.5431926083319691</v>
      </c>
      <c r="CS86" s="1" cm="1">
        <f t="array" ref="CS86">IFERROR(IF(OR(ISNA($A86),$AK86&lt;100,INDEX(International!G$3:G$2000,_xlfn.XMATCH(100,International!G$3:G$2000,1,1)+$CA86)=""),NA(),INDEX(International!G$3:G$2000,_xlfn.XMATCH(100,International!G$3:G$2000,1,1)+$CA86)), NA())</f>
        <v>6879</v>
      </c>
      <c r="CT86" s="1">
        <f t="shared" si="132"/>
        <v>6.0614728854556734</v>
      </c>
      <c r="CU86" s="1">
        <f>IF(OR(ISNA($A86),$AK86&lt;100),NA(),IF($CA86=0,0,FLOOR((CS86-_xlfn.XLOOKUP(_xlfn.AGGREGATE(5,6,$CA$3:$CA2037),$CA$3:$CA$2000,CS$3:CS$2000,1,1))/_xlfn.XLOOKUP($CA86,$CA$3:$CA$2000,$CA$3:$CA$2000,1,1), 1)))</f>
        <v>178</v>
      </c>
      <c r="CV86" s="1">
        <f t="shared" si="178"/>
        <v>12.607205827565618</v>
      </c>
      <c r="CW86" s="1" cm="1">
        <f t="array" ref="CW86">IFERROR(IF(OR(ISNA($A86),$AK86&lt;100,INDEX(International!K$3:K$2000,_xlfn.XMATCH(100,International!K$3:K$2000,1,1)+$CA86)=""),NA(),INDEX(International!K$3:K$2000,_xlfn.XMATCH(100,International!K$3:K$2000,1,1)+$CA86)), NA())</f>
        <v>74390</v>
      </c>
      <c r="CX86" s="1">
        <f t="shared" si="133"/>
        <v>3.8788275705547068</v>
      </c>
      <c r="CY86" s="1">
        <f>IF(OR(ISNA($A86),$AK86&lt;100),NA(),IF($CA86=0,0,FLOOR((CW86-_xlfn.XLOOKUP(_xlfn.AGGREGATE(5,6,$CA$3:$CA2037),$CA$3:$CA$2000,CW$3:CW$2000,1,1))/_xlfn.XLOOKUP($CA86,$CA$3:$CA$2000,$CA$3:$CA$2000,1,1), 1)))</f>
        <v>2007</v>
      </c>
      <c r="CZ86" s="1">
        <f t="shared" si="179"/>
        <v>8.5620123825438625</v>
      </c>
      <c r="DA86" s="1" cm="1">
        <f t="array" ref="DA86">IFERROR(IF(OR(ISNA($A86),$AK86&lt;100,INDEX(International!O$3:O$2000,_xlfn.XMATCH(100,International!O$3:O$2000,1,1)+$CA86)=""),NA(),INDEX(International!O$3:O$2000,_xlfn.XMATCH(100,International!O$3:O$2000,1,1)+$CA86)), NA())</f>
        <v>105792</v>
      </c>
      <c r="DB86" s="1">
        <f t="shared" si="134"/>
        <v>3.6826859186196135</v>
      </c>
      <c r="DC86" s="1">
        <f>IF(OR(ISNA($A86),$AK86&lt;100),NA(),IF($CA86=0,0,FLOOR((DA86-_xlfn.XLOOKUP(_xlfn.AGGREGATE(5,6,$CA$3:$CA2037),$CA$3:$CA$2000,DA$3:DA$2000,1,1))/_xlfn.XLOOKUP($CA86,$CA$3:$CA$2000,$CA$3:$CA$2000,1,1), 1)))</f>
        <v>2855</v>
      </c>
      <c r="DD86" s="1">
        <f t="shared" si="180"/>
        <v>17.743799324217839</v>
      </c>
      <c r="DE86" s="1" cm="1">
        <f t="array" ref="DE86">IFERROR(IF(OR(ISNA($A86),$AK86&lt;100,INDEX(International!S$3:S$2000,_xlfn.XMATCH(100,International!S$3:S$2000,1,1)+$CA86)=""),NA(),INDEX(International!S$3:S$2000,_xlfn.XMATCH(100,International!S$3:S$2000,1,1)+$CA86)), NA())</f>
        <v>9478</v>
      </c>
      <c r="DF86" s="1">
        <f t="shared" si="135"/>
        <v>5.6346515486924176</v>
      </c>
      <c r="DG86" s="1">
        <f>IF(OR(ISNA($A86),$AK86&lt;100),NA(),IF($CA86=0,0,FLOOR((DE86-_xlfn.XLOOKUP(_xlfn.AGGREGATE(5,6,$CA$3:$CA2037),$CA$3:$CA$2000,DE$3:DE$2000,1,1))/_xlfn.XLOOKUP($CA86,$CA$3:$CA$2000,$CA$3:$CA$2000,1,1), 1)))</f>
        <v>253</v>
      </c>
      <c r="DH86" s="1">
        <f t="shared" si="181"/>
        <v>27.372001577988147</v>
      </c>
      <c r="DI86" s="1" cm="1">
        <f t="array" ref="DI86">IFERROR(IF(OR(ISNA($A86),$AK86&lt;100,INDEX(International!W$3:W$2000,_xlfn.XMATCH(100,International!W$3:W$2000,1,1)+$CA86)=""),NA(),INDEX(International!W$3:W$2000,_xlfn.XMATCH(100,International!W$3:W$2000,1,1)+$CA86)), NA())</f>
        <v>1375</v>
      </c>
      <c r="DJ86" s="1">
        <f t="shared" si="136"/>
        <v>9.7848400583693138</v>
      </c>
      <c r="DK86" s="1">
        <f>IF(OR(ISNA($A86),$AK86&lt;100),NA(),IF($CA86=0,0,FLOOR((DI86-_xlfn.XLOOKUP(_xlfn.AGGREGATE(5,6,$CA$3:$CA2037),$CA$3:$CA$2000,DI$3:DI$2000,1,1))/_xlfn.XLOOKUP($CA86,$CA$3:$CA$2000,$CA$3:$CA$2000,1,1), 1)))</f>
        <v>34</v>
      </c>
      <c r="DL86" s="1">
        <f t="shared" si="182"/>
        <v>4.7691060313067606</v>
      </c>
      <c r="DM86" s="1" cm="1">
        <f t="array" ref="DM86">IFERROR(IF(OR(ISNA($A86),$AK86&lt;100,INDEX(International!AA$3:AA$2000,_xlfn.XMATCH(100,International!AA$3:AA$2000,1,1)+$CA86)=""),NA(),INDEX(International!AA$3:AA$2000,_xlfn.XMATCH(100,International!AA$3:AA$2000,1,1)+$CA86)), NA())</f>
        <v>78991</v>
      </c>
      <c r="DN86" s="1">
        <f t="shared" si="137"/>
        <v>3.8439383966388263</v>
      </c>
      <c r="DO86" s="1">
        <f>IF(OR(ISNA($A86),$AK86&lt;100),NA(),IF($CA86=0,0,FLOOR((DM86-_xlfn.XLOOKUP(_xlfn.AGGREGATE(5,6,$CA$3:$CA2037),$CA$3:$CA$2000,DM$3:DM$2000,1,1))/_xlfn.XLOOKUP($CA86,$CA$3:$CA$2000,$CA$3:$CA$2000,1,1), 1)))</f>
        <v>2131</v>
      </c>
      <c r="DP86" s="1">
        <f t="shared" si="183"/>
        <v>3.5772986520049059</v>
      </c>
      <c r="DQ86" s="1" cm="1">
        <f t="array" ref="DQ86">IFERROR(IF(OR(ISNA($A86),$AK86&lt;100,INDEX(International!AE$3:AE$2000,_xlfn.XMATCH(100,International!AE$3:AE$2000,1,1)+$CA86)=""),NA(),INDEX(International!AE$3:AE$2000,_xlfn.XMATCH(100,International!AE$3:AE$2000,1,1)+$CA86)), NA())</f>
        <v>463327</v>
      </c>
      <c r="DR86" s="1">
        <f t="shared" si="138"/>
        <v>3.0383118707555239</v>
      </c>
      <c r="DS86" s="1">
        <f>IF(OR(ISNA($A86),$AK86&lt;100),NA(),IF($CA86=0,0,FLOOR((DQ86-_xlfn.XLOOKUP(_xlfn.AGGREGATE(5,6,$CA$3:$CA2037),$CA$3:$CA$2000,DQ$3:DQ$2000,1,1))/_xlfn.XLOOKUP($CA86,$CA$3:$CA$2000,$CA$3:$CA$2000,1,1), 1)))</f>
        <v>12519</v>
      </c>
      <c r="DT86" s="1">
        <f t="shared" si="184"/>
        <v>4.4953497203945405</v>
      </c>
      <c r="DU86" s="1">
        <f t="shared" si="139"/>
        <v>83</v>
      </c>
      <c r="DV86" s="1" t="e" cm="1">
        <f t="array" ref="DV86">IFERROR(IF(ISNA($A86),NA(),INDEX(B$3:B$2000,_xlfn.XMATCH(Configuration!$B$12,B$3:B$2000,1,1)+ROW()-ROW($A$3))-0), NA())</f>
        <v>#N/A</v>
      </c>
      <c r="DW86" s="1" t="e" cm="1">
        <f t="array" ref="DW86">IFERROR(IF(ISNA($A86),NA(),INDEX(F$3:F$2000,_xlfn.XMATCH(Configuration!$B$12,F$3:F$2000,1,1)+ROW()-ROW($A$3))-0), NA())</f>
        <v>#N/A</v>
      </c>
      <c r="DX86" s="1" cm="1">
        <f t="array" ref="DX86">IFERROR(IF(ISNA($A86),NA(),INDEX(J$3:J$2000,_xlfn.XMATCH(Configuration!$B$12,J$3:J$2000,1,1)+ROW()-ROW($A$3))-0), NA())</f>
        <v>0</v>
      </c>
      <c r="DY86" s="1" t="e" cm="1">
        <f t="array" ref="DY86">IFERROR(IF(ISNA($A86),NA(),INDEX(N$3:N$2000,_xlfn.XMATCH(Configuration!$B$12,N$3:N$2000,1,1)+ROW()-ROW($A$3))-0), NA())</f>
        <v>#N/A</v>
      </c>
      <c r="DZ86" s="1" t="e" cm="1">
        <f t="array" ref="DZ86">IFERROR(IF(ISNA($A86),NA(),INDEX(R$3:R$2000,_xlfn.XMATCH(Configuration!$B$12,R$3:R$2000,1,1)+ROW()-ROW($A$3))-0), NA())</f>
        <v>#N/A</v>
      </c>
      <c r="EA86" s="1" t="e" cm="1">
        <f t="array" ref="EA86">IFERROR(IF(ISNA($A86),NA(),INDEX(V$3:V$2000,_xlfn.XMATCH(Configuration!$B$12,V$3:V$2000,1,1)+ROW()-ROW($A$3))-0), NA())</f>
        <v>#N/A</v>
      </c>
      <c r="EB86" s="1" t="e" cm="1">
        <f t="array" ref="EB86">IFERROR(IF(ISNA($A86),NA(),INDEX(Z$3:Z$2000,_xlfn.XMATCH(Configuration!$B$12,Z$3:Z$2000,1,1)+ROW()-ROW($A$3))-0), NA())</f>
        <v>#N/A</v>
      </c>
      <c r="EC86" s="1" t="e" cm="1">
        <f t="array" ref="EC86">IFERROR(IF(ISNA($A86),NA(),INDEX(AD$3:AD$2000,_xlfn.XMATCH(Configuration!$B$12,AD$3:AD$2000,1,1)+ROW()-ROW($A$3))-0), NA())</f>
        <v>#N/A</v>
      </c>
      <c r="ED86" s="1">
        <f t="shared" si="140"/>
        <v>83</v>
      </c>
      <c r="EE86" s="1" t="e">
        <f t="shared" ca="1" si="185"/>
        <v>#N/A</v>
      </c>
      <c r="EF86" s="1" t="e">
        <f t="shared" ca="1" si="186"/>
        <v>#N/A</v>
      </c>
      <c r="EG86" s="1" t="e">
        <f t="shared" ca="1" si="187"/>
        <v>#N/A</v>
      </c>
      <c r="EH86" s="1" t="e">
        <f t="shared" ca="1" si="188"/>
        <v>#N/A</v>
      </c>
      <c r="EI86" s="1" t="e">
        <f t="shared" ca="1" si="189"/>
        <v>#N/A</v>
      </c>
      <c r="EJ86" s="1">
        <f t="shared" ca="1" si="190"/>
        <v>1459648</v>
      </c>
      <c r="EK86" s="1">
        <f t="shared" ca="1" si="191"/>
        <v>370984</v>
      </c>
      <c r="EL86" s="1" cm="1">
        <f t="array" aca="1" ref="EL86" ca="1">IFERROR(IF(ISNA($ED86),NA(),IF(FLOOR((2^(($ED86+LOOKUP(2, 1/(ISNA(EP$3:EP$2000)+ISBLANK(EP$3:EP$300)-1),EP$3:EP$2000)*LOG(100)/LOG(2))/LOOKUP(2, 1/(ISNA(EP$3:EP$2000)+ISBLANK(EP$3:EP$300)-1),EP$3:EP$2000))),2)&gt;_xlfn.AGGREGATE(4,6,$EN$3:$GC$2000)+2000,NA(),FLOOR((2^(($ED86+LOOKUP(2, 1/(ISNA(EP$3:EP$2000)+ISBLANK(EP$3:EP$300)-1),EP$3:EP$2000)*LOG(100)/LOG(2))/LOOKUP(2, 1/(ISNA(EP$3:EP$2000)+ISBLANK(EP$3:EP$300)-1),EP$3:EP$2000))),2))),NA())</f>
        <v>8882</v>
      </c>
      <c r="EM86" s="1" cm="1">
        <f t="array" ref="EM86">IF(ISNA($ED86),NA(),FLOOR(EN$3+(LOOKUP(2, 1/(ISNA(EN$3:EN$2000)+ISBLANK(EN$3:EN$300)-1),EN$3:EN$2000)-EN$3)/LOOKUP(2, 1/(ISNA(EN$3:EN$2000)+ISBLANK(EN$3:EN$300)-1),ED$3:ED$2000)*ED86, 1))</f>
        <v>7512</v>
      </c>
      <c r="EN86" s="1" t="e" cm="1">
        <f t="array" ref="EN86">IFERROR(IF(ISNA($A86),NA(),INDEX(AK$3:AK$2000,_xlfn.XMATCH(100,AK$3:AK$2000,1,1)+ROW()-ROW($A$3))-0), NA())</f>
        <v>#N/A</v>
      </c>
      <c r="EO86" s="1" t="e" cm="1">
        <f t="array" aca="1" ref="EO86" ca="1">IFERROR(IF(ISNA($A86),NA(),INDEX(BD$3:BD$2000,_xlfn.XMATCH(100,AK$3:AK$2000,1,1)+ROW()-ROW($A$3))-0), NA())</f>
        <v>#N/A</v>
      </c>
      <c r="EP86" s="1" t="e">
        <f t="shared" si="192"/>
        <v>#N/A</v>
      </c>
      <c r="EQ86" s="1" t="e">
        <f t="shared" si="193"/>
        <v>#N/A</v>
      </c>
      <c r="ER86" s="1" t="e">
        <f t="shared" si="194"/>
        <v>#N/A</v>
      </c>
      <c r="ES86" s="1" t="e" cm="1">
        <f t="array" ref="ES86">IFERROR(IF(OR(ISNA($A86),INDEX(International!C$3:C$2000,_xlfn.XMATCH(100,International!C$3:C$2000,1,1)+ROW()-ROW($A$3))=""),NA(),INDEX(International!C$3:C$2000,_xlfn.XMATCH(100,International!C$3:C$2000,1,1)+ROW()-ROW($A$3))), NA())</f>
        <v>#N/A</v>
      </c>
      <c r="ET86" s="1" t="e" cm="1">
        <f t="array" aca="1" ref="ET86" ca="1">IFERROR(IF(ISNA($A86),NA(),INDEX(International!E$3:E$2000,_xlfn.XMATCH(100,International!C$3:C$2000,1,1)+ROW()-ROW($A$3))-0), NA())</f>
        <v>#N/A</v>
      </c>
      <c r="EU86" s="1" t="e">
        <f t="shared" si="195"/>
        <v>#N/A</v>
      </c>
      <c r="EV86" s="1" t="e">
        <f t="shared" si="196"/>
        <v>#N/A</v>
      </c>
      <c r="EW86" s="1" t="e">
        <f t="shared" si="197"/>
        <v>#N/A</v>
      </c>
      <c r="EX86" s="1" t="e" cm="1">
        <f t="array" ref="EX86">IFERROR(IF(OR(ISNA($A86),INDEX(International!G$3:G$2000,_xlfn.XMATCH(100,International!G$3:G$2000,1,1)+ROW()-ROW($A$3))=""),NA(),INDEX(International!G$3:G$2000,_xlfn.XMATCH(100,International!G$3:G$2000,1,1)+ROW()-ROW($A$3))-0), NA())</f>
        <v>#N/A</v>
      </c>
      <c r="EY86" s="1" t="e" cm="1">
        <f t="array" aca="1" ref="EY86" ca="1">IFERROR(IF(ISNA($A86),NA(),INDEX(International!I$3:I$2000,_xlfn.XMATCH(100,International!G$3:G$2000,1,1)+ROW()-ROW($A$3))-0), NA())</f>
        <v>#N/A</v>
      </c>
      <c r="EZ86" s="1" t="e">
        <f t="shared" si="198"/>
        <v>#N/A</v>
      </c>
      <c r="FA86" s="1" t="e">
        <f t="shared" si="199"/>
        <v>#N/A</v>
      </c>
      <c r="FB86" s="1" t="e">
        <f t="shared" si="200"/>
        <v>#N/A</v>
      </c>
      <c r="FC86" s="1" cm="1">
        <f t="array" ref="FC86">IFERROR(IF(OR(ISNA($A86),INDEX(International!K$3:K$2000,_xlfn.XMATCH(100,International!K$3:K$2000,1,1)+ROW()-ROW($A$3))=""),NA(),INDEX(International!K$3:K$2000,_xlfn.XMATCH(100,International!K$3:K$2000,1,1)+ROW()-ROW($A$3))), NA())</f>
        <v>179645</v>
      </c>
      <c r="FD86" s="1" cm="1">
        <f t="array" aca="1" ref="FD86" ca="1">IFERROR(IF(ISNA($A86),NA(),INDEX(International!M$3:M$2000,_xlfn.XMATCH(100,International!K$3:K$2000,1,1)+ROW()-ROW($A$3))-0), NA())</f>
        <v>332.28571428571428</v>
      </c>
      <c r="FE86" s="1">
        <f t="shared" si="201"/>
        <v>7.6774131788076092</v>
      </c>
      <c r="FF86" s="1">
        <f t="shared" si="202"/>
        <v>2163</v>
      </c>
      <c r="FG86" s="1">
        <f t="shared" si="203"/>
        <v>366.97020595424488</v>
      </c>
      <c r="FH86" s="1" cm="1">
        <f t="array" ref="FH86">IFERROR(IF(OR(ISNA($A86),INDEX(International!O$3:O$2000,_xlfn.XMATCH(100,International!O$3:O$2000,1,1)+ROW()-ROW($A$3))=""),NA(),INDEX(International!O$3:O$2000,_xlfn.XMATCH(100,International!O$3:O$2000,1,1)+ROW()-ROW($A$3))-0), NA())</f>
        <v>224760</v>
      </c>
      <c r="FI86" s="1" cm="1">
        <f t="array" aca="1" ref="FI86" ca="1">IFERROR(IF(ISNA($A86),NA(),INDEX(International!Q$3:Q$2000,_xlfn.XMATCH(100,International!O$3:O$2000,1,1)+ROW()-ROW($A$3))-0), NA())</f>
        <v>927.42857142857144</v>
      </c>
      <c r="FJ86" s="1">
        <f t="shared" si="204"/>
        <v>7.454529889141666</v>
      </c>
      <c r="FK86" s="1">
        <f t="shared" si="205"/>
        <v>2706</v>
      </c>
      <c r="FL86" s="1">
        <f t="shared" si="206"/>
        <v>177.70092716020508</v>
      </c>
      <c r="FM86" s="1" cm="1">
        <f t="array" ref="FM86">IFERROR(IF(OR(ISNA($A86),INDEX(International!S$3:S$2000,_xlfn.XMATCH(100,International!S$3:S$2000,1,1)+ROW()-ROW($A$3))=""),NA(),INDEX(International!S$3:S$2000,_xlfn.XMATCH(100,International!S$3:S$2000,1,1)+ROW()-ROW($A$3))-0), NA())</f>
        <v>10991</v>
      </c>
      <c r="FN86" s="1" cm="1">
        <f t="array" aca="1" ref="FN86" ca="1">IFERROR(IF(ISNA($A86),NA(),INDEX(International!U$3:U$2000,_xlfn.XMATCH(100,International!S$3:S$2000,1,1)+ROW()-ROW($A$3))-0), NA())</f>
        <v>25.857142857142858</v>
      </c>
      <c r="FO86" s="1">
        <f t="shared" si="207"/>
        <v>12.241564996368368</v>
      </c>
      <c r="FP86" s="1">
        <f t="shared" si="208"/>
        <v>131</v>
      </c>
      <c r="FQ86" s="1">
        <f t="shared" si="209"/>
        <v>262.3560552335145</v>
      </c>
      <c r="FR86" s="1" cm="1">
        <f t="array" ref="FR86">IFERROR(IF(OR(ISNA($A86),INDEX(International!W$3:W$2000,_xlfn.XMATCH(100,International!W$3:W$2000,1,1)+ROW()-ROW($A$3))=""),NA(),INDEX(International!W$3:W$2000,_xlfn.XMATCH(100,International!W$3:W$2000,1,1)+ROW()-ROW($A$3))-0), NA())</f>
        <v>30426</v>
      </c>
      <c r="FS86" s="1" cm="1">
        <f t="array" aca="1" ref="FS86" ca="1">IFERROR(IF(ISNA($A86),NA(),INDEX(International!Y$3:Y$2000,_xlfn.XMATCH(100,International!W$3:W$2000,1,1)+ROW()-ROW($A$3))-0), NA())</f>
        <v>505</v>
      </c>
      <c r="FT86" s="1">
        <f t="shared" si="210"/>
        <v>10.06162945636294</v>
      </c>
      <c r="FU86" s="1">
        <f t="shared" si="211"/>
        <v>365</v>
      </c>
      <c r="FV86" s="1">
        <f t="shared" si="212"/>
        <v>34.000288123351019</v>
      </c>
      <c r="FW86" s="1" cm="1">
        <f t="array" ref="FW86">IFERROR(IF(OR(ISNA($A86),INDEX(International!AA$3:AA$2000,_xlfn.XMATCH(100,International!AA$3:AA$2000,1,1)+ROW()-ROW($A$3))=""),NA(),INDEX(International!AA$3:AA$2000,_xlfn.XMATCH(100,International!AA$3:AA$2000,1,1)+ROW()-ROW($A$3))-0), NA())</f>
        <v>267240</v>
      </c>
      <c r="FX86" s="1" cm="1">
        <f t="array" aca="1" ref="FX86" ca="1">IFERROR(IF(ISNA($A86),NA(),INDEX(International!AC$3:AC$2000,_xlfn.XMATCH(100,International!AA$3:AA$2000,1,1)+ROW()-ROW($A$3))-0), NA())</f>
        <v>2706.7142857142858</v>
      </c>
      <c r="FY86" s="1">
        <f t="shared" si="213"/>
        <v>7.2909857226072905</v>
      </c>
      <c r="FZ86" s="1">
        <f t="shared" si="214"/>
        <v>3218</v>
      </c>
      <c r="GA86" s="1">
        <f t="shared" si="215"/>
        <v>91.673184664651544</v>
      </c>
      <c r="GB86" s="1" cm="1">
        <f t="array" ref="GB86">IFERROR(IF(OR(ISNA($A86),INDEX(International!AE$3:AE$2000,_xlfn.XMATCH(100,International!AE$3:AE$2000,1,1)+ROW()-ROW($A$3))=""),NA(),INDEX(International!AE$3:AE$2000,_xlfn.XMATCH(100,International!AE$3:AE$2000,1,1)+ROW()-ROW($A$3))-0), NA())</f>
        <v>1662302</v>
      </c>
      <c r="GC86" s="1" cm="1">
        <f t="array" aca="1" ref="GC86" ca="1">IFERROR(IF(ISNA($A86),NA(),INDEX(International!AG$3:AG$2000,_xlfn.XMATCH(100,International!AE$3:AE$2000,1,1)+ROW()-ROW($A$3))-0), NA())</f>
        <v>21999.142857142859</v>
      </c>
      <c r="GD86" s="1">
        <f t="shared" si="216"/>
        <v>5.9197362694602544</v>
      </c>
      <c r="GE86" s="1">
        <f t="shared" si="217"/>
        <v>20026</v>
      </c>
      <c r="GF86" s="1">
        <f t="shared" si="218"/>
        <v>60.117702935424767</v>
      </c>
    </row>
    <row r="87" spans="1:188" x14ac:dyDescent="0.2">
      <c r="A87" s="4">
        <f>IF(OR(Daily!$A87="",Daily!$B87="*"),NA(),Daily!A87)</f>
        <v>43938</v>
      </c>
      <c r="B87" s="1">
        <f>IF(_xlfn.IFNA($A87,"")="","",Daily!C87+IF(ROW()&gt;ROW($A$3),B86,0))</f>
        <v>103</v>
      </c>
      <c r="C87" s="1">
        <f>IF(_xlfn.IFNA($A87,"")="","",Daily!D87+IF(ROW()&gt;ROW($A$3),C86,0))</f>
        <v>81</v>
      </c>
      <c r="D87" s="1">
        <f>IF(_xlfn.IFNA($A87,"")="","",Daily!E87+IF(ROW()&gt;ROW($A$3),D86,0))</f>
        <v>3</v>
      </c>
      <c r="E87" s="1">
        <f t="shared" si="141"/>
        <v>19</v>
      </c>
      <c r="F87" s="1">
        <f>IF(_xlfn.IFNA($A87,"")="","",Daily!F87+IF(ROW()&gt;ROW($A$3),F86,0))</f>
        <v>2926</v>
      </c>
      <c r="G87" s="1">
        <f>IF(_xlfn.IFNA($A87,"")="","",Daily!G87+IF(ROW()&gt;ROW($A$3),G86,0))</f>
        <v>1379</v>
      </c>
      <c r="H87" s="1">
        <f>IF(_xlfn.IFNA($A87,"")="","",Daily!H87+IF(ROW()&gt;ROW($A$3),H86,0))</f>
        <v>26</v>
      </c>
      <c r="I87" s="1">
        <f t="shared" si="142"/>
        <v>1521</v>
      </c>
      <c r="J87" s="1">
        <f>IF(_xlfn.IFNA($A87,"")="","",Daily!I87+IF(ROW()&gt;ROW($A$3),J86,0))</f>
        <v>28</v>
      </c>
      <c r="K87" s="1">
        <f>IF(_xlfn.IFNA($A87,"")="","",Daily!J87+IF(ROW()&gt;ROW($A$3),K86,0))</f>
        <v>9</v>
      </c>
      <c r="L87" s="1">
        <f>IF(_xlfn.IFNA($A87,"")="","",Daily!K87+IF(ROW()&gt;ROW($A$3),L86,0))</f>
        <v>0</v>
      </c>
      <c r="M87" s="1">
        <f t="shared" si="143"/>
        <v>19</v>
      </c>
      <c r="N87" s="1">
        <f>IF(_xlfn.IFNA($A87,"")="","",Daily!L87+IF(ROW()&gt;ROW($A$3),N86,0))</f>
        <v>1007</v>
      </c>
      <c r="O87" s="1">
        <f>IF(_xlfn.IFNA($A87,"")="","",Daily!M87+IF(ROW()&gt;ROW($A$3),O86,0))</f>
        <v>442</v>
      </c>
      <c r="P87" s="1">
        <f>IF(_xlfn.IFNA($A87,"")="","",Daily!N87+IF(ROW()&gt;ROW($A$3),P86,0))</f>
        <v>5</v>
      </c>
      <c r="Q87" s="1">
        <f t="shared" si="144"/>
        <v>560</v>
      </c>
      <c r="R87" s="1">
        <f>IF(_xlfn.IFNA($A87,"")="","",Daily!O87+IF(ROW()&gt;ROW($A$3),R86,0))</f>
        <v>435</v>
      </c>
      <c r="S87" s="1">
        <f>IF(_xlfn.IFNA($A87,"")="","",Daily!P87+IF(ROW()&gt;ROW($A$3),S86,0))</f>
        <v>333</v>
      </c>
      <c r="T87" s="1">
        <f>IF(_xlfn.IFNA($A87,"")="","",Daily!Q87+IF(ROW()&gt;ROW($A$3),T86,0))</f>
        <v>4</v>
      </c>
      <c r="U87" s="1">
        <f t="shared" si="145"/>
        <v>98</v>
      </c>
      <c r="V87" s="1">
        <f>IF(_xlfn.IFNA($A87,"")="","",Daily!R87+IF(ROW()&gt;ROW($A$3),V86,0))</f>
        <v>184</v>
      </c>
      <c r="W87" s="1">
        <f>IF(_xlfn.IFNA($A87,"")="","",Daily!S87+IF(ROW()&gt;ROW($A$3),W86,0))</f>
        <v>67</v>
      </c>
      <c r="X87" s="1">
        <f>IF(_xlfn.IFNA($A87,"")="","",Daily!T87+IF(ROW()&gt;ROW($A$3),X86,0))</f>
        <v>7</v>
      </c>
      <c r="Y87" s="1">
        <f t="shared" si="146"/>
        <v>110</v>
      </c>
      <c r="Z87" s="1">
        <f>IF(_xlfn.IFNA($A87,"")="","",Daily!U87+IF(ROW()&gt;ROW($A$3),Z86,0))</f>
        <v>1302</v>
      </c>
      <c r="AA87" s="1">
        <f>IF(_xlfn.IFNA($A87,"")="","",Daily!V87+IF(ROW()&gt;ROW($A$3),AA86,0))</f>
        <v>1159</v>
      </c>
      <c r="AB87" s="1">
        <f>IF(_xlfn.IFNA($A87,"")="","",Daily!W87+IF(ROW()&gt;ROW($A$3),AB86,0))</f>
        <v>14</v>
      </c>
      <c r="AC87" s="1">
        <f t="shared" si="147"/>
        <v>129</v>
      </c>
      <c r="AD87" s="1">
        <f>IF(_xlfn.IFNA($A87,"")="","",Daily!X87+IF(ROW()&gt;ROW($A$3),AD86,0))</f>
        <v>541</v>
      </c>
      <c r="AE87" s="1">
        <f>IF(_xlfn.IFNA($A87,"")="","",Daily!Y87+IF(ROW()&gt;ROW($A$3),AE86,0))</f>
        <v>377</v>
      </c>
      <c r="AF87" s="1">
        <f>IF(_xlfn.IFNA($A87,"")="","",Daily!Z87+IF(ROW()&gt;ROW($A$3),AF86,0))</f>
        <v>7</v>
      </c>
      <c r="AG87" s="1">
        <f t="shared" si="148"/>
        <v>157</v>
      </c>
      <c r="AH87" s="1">
        <f>IF(_xlfn.IFNA($A87,"")="","",Daily!C87+Daily!F87+Daily!I87+Daily!O87+Daily!L87+Daily!R87+Daily!X87+Daily!U87)</f>
        <v>47</v>
      </c>
      <c r="AI87" s="1">
        <f>IF(_xlfn.IFNA($A87,"")="","",Daily!D87+Daily!G87+Daily!J87+Daily!P87+Daily!M87+Daily!S87+Daily!Y87+Daily!V87+Daily!AA87)</f>
        <v>1464</v>
      </c>
      <c r="AJ87" s="1">
        <f>IF(_xlfn.IFNA($A87,"")="","",Daily!E87+Daily!H87+Daily!K87+Daily!Q87+Daily!N87+Daily!T87+Daily!Z87+Daily!W87)</f>
        <v>2</v>
      </c>
      <c r="AK87" s="1">
        <f t="shared" si="149"/>
        <v>6526</v>
      </c>
      <c r="AL87" s="1">
        <f t="shared" si="150"/>
        <v>3847</v>
      </c>
      <c r="AM87" s="1">
        <f t="shared" si="151"/>
        <v>66</v>
      </c>
      <c r="AN87" s="7">
        <f t="shared" si="152"/>
        <v>1.5666666666666667</v>
      </c>
      <c r="AO87" s="1">
        <f t="shared" si="153"/>
        <v>2613</v>
      </c>
      <c r="AP87" s="1">
        <f t="shared" si="154"/>
        <v>3600</v>
      </c>
      <c r="AQ87" s="1">
        <f t="shared" si="155"/>
        <v>2468</v>
      </c>
      <c r="AR87" s="1">
        <f t="shared" si="156"/>
        <v>40</v>
      </c>
      <c r="AS87" s="1">
        <f t="shared" si="157"/>
        <v>1092</v>
      </c>
      <c r="AT87" s="10">
        <f t="shared" si="158"/>
        <v>1.6866854076156401E-2</v>
      </c>
      <c r="AU87" s="10">
        <f t="shared" si="159"/>
        <v>0.9831331459238436</v>
      </c>
      <c r="AV87" s="10">
        <f t="shared" si="160"/>
        <v>1.5783021759117378E-2</v>
      </c>
      <c r="AW87" s="10">
        <f t="shared" si="161"/>
        <v>0.44836040453570336</v>
      </c>
      <c r="AX87" s="10">
        <f t="shared" si="162"/>
        <v>4.2905301869445292E-3</v>
      </c>
      <c r="AY87" s="10">
        <f t="shared" si="163"/>
        <v>0.15430585350904075</v>
      </c>
      <c r="AZ87" s="10">
        <f t="shared" si="164"/>
        <v>6.6656451118602508E-2</v>
      </c>
      <c r="BA87" s="10">
        <f t="shared" si="165"/>
        <v>2.8194912657064052E-2</v>
      </c>
      <c r="BB87" s="10">
        <f t="shared" si="166"/>
        <v>0.19950965369292062</v>
      </c>
      <c r="BC87" s="10">
        <f t="shared" si="167"/>
        <v>8.2899172540606803E-2</v>
      </c>
      <c r="BD87" s="8">
        <f t="shared" ca="1" si="168"/>
        <v>44.428571428571431</v>
      </c>
      <c r="BE87" s="9">
        <f t="shared" ca="1" si="169"/>
        <v>311</v>
      </c>
      <c r="BF87" s="10">
        <f t="shared" si="170"/>
        <v>7.2542058959716004E-3</v>
      </c>
      <c r="BG87" s="10">
        <f t="shared" si="171"/>
        <v>0.56666666666666665</v>
      </c>
      <c r="BH87" s="1" t="e">
        <f t="shared" si="172"/>
        <v>#N/A</v>
      </c>
      <c r="BI87" s="1">
        <f t="shared" si="173"/>
        <v>21</v>
      </c>
      <c r="BJ87" s="8">
        <f>IF(_xlfn.IFNA($A87,"")="","",AK87/(Configuration!$B$1/1000000))</f>
        <v>257.29075905899236</v>
      </c>
      <c r="BK87" s="1">
        <f>IF(OR(_xlfn.IFNA($A87,"")="", ROW()&lt;=ROW($A$3),MAX(International!$C$3:$C$2000)&lt;$AK87),"",$A87-_xlfn.XLOOKUP($AK87,International!$C$3:$C$2000,International!$A$3:$A$2000,NA(),1,1))</f>
        <v>21</v>
      </c>
      <c r="BL87" s="1">
        <f>IF(OR(_xlfn.IFNA($A87,"")="", ROW()&lt;=ROW($A$3),MAX(International!$D$3:$D$2000)&lt;$BJ87),"",$A87-_xlfn.XLOOKUP($BJ87,International!$D$3:$D$2000,International!$A$3:$A$2000,NA(),1,1))</f>
        <v>26</v>
      </c>
      <c r="BM87" s="1">
        <f>IF(OR(_xlfn.IFNA($A87,"")="", ROW()&lt;=ROW($A$3),MAX(International!$G$3:$G$2000)&lt;$AK87),"",$A87-_xlfn.XLOOKUP($AK87,International!$G$3:$G$2000,International!$A$3:$A$2000,NA(),1,1))</f>
        <v>2</v>
      </c>
      <c r="BN87" s="1">
        <f>IF(OR(_xlfn.IFNA($A87,"")="", ROW()&lt;=ROW($A$3),MAX(International!$H$3:$H$2000)&lt;$BJ87),"",$A87-_xlfn.XLOOKUP($BJ87,International!$H$3:$H$2000,International!$A$3:$A$2000,NA(),1,1))</f>
        <v>24</v>
      </c>
      <c r="BO87" s="1">
        <f>IF(OR(_xlfn.IFNA($A87,"")="", ROW()&lt;=ROW($A$3),MAX(International!$K$3:$K$2000)&lt;$AK87),"",$A87-_xlfn.XLOOKUP($AK87,International!$K$3:$K$2000,International!$A$3:$A$2000,NA(),1,1))</f>
        <v>32</v>
      </c>
      <c r="BP87" s="1">
        <f>IF(OR(_xlfn.IFNA($A87,"")="", ROW()&lt;=ROW($A$3),MAX(International!$L$3:$L$2000)&lt;$BJ87),"",$A87-_xlfn.XLOOKUP($BJ87,International!$L$3:$L$2000,International!$A$3:$A$2000,NA(),1,1))</f>
        <v>25</v>
      </c>
      <c r="BQ87" s="1">
        <f>IF(OR(_xlfn.IFNA($A87,"")="", ROW()&lt;=ROW($A$3),MAX(International!$O$3:$O$2000)&lt;$AK87),"",$A87-_xlfn.XLOOKUP($AK87,International!$O$3:$O$2000,International!$A$3:$A$2000,NA(),1,1))</f>
        <v>40</v>
      </c>
      <c r="BR87" s="1">
        <f>IF(OR(_xlfn.IFNA($A87,"")="", ROW()&lt;=ROW($A$3),MAX(International!$P$3:$P$2000)&lt;$BJ87),"",$A87-_xlfn.XLOOKUP($BJ87,International!$P$3:$P$2000,International!$A$3:$A$2000,NA(),1,1))</f>
        <v>35</v>
      </c>
      <c r="BS87" s="1">
        <f>IF(OR(_xlfn.IFNA($A87,"")="", ROW()&lt;=ROW($A$3),MAX(International!$S$3:$S$2000)&lt;$AK87),"",$A87-_xlfn.XLOOKUP($AK87,International!$S$3:$S$2000,International!$A$3:$A$2000,NA(),1,1))</f>
        <v>42</v>
      </c>
      <c r="BT87" s="1" t="str">
        <f>IF(OR(_xlfn.IFNA($A87,"")="", ROW()&lt;=ROW($A$3),MAX(International!$T$3:$T$2000)&lt;$BJ87),"",$A87-_xlfn.XLOOKUP($BJ87,International!$T$3:$T$2000,International!$A$3:$A$2000,NA(),1,1))</f>
        <v/>
      </c>
      <c r="BU87" s="1">
        <f>IF(OR(_xlfn.IFNA($A87,"")="", ROW()&lt;=ROW($A$3),MAX(International!$W$3:$W$2000)&lt;$AK87),"",$A87-_xlfn.XLOOKUP($AK87,International!$W$3:$W$2000,International!$A$3:$A$2000,NA(),1,1))</f>
        <v>-2</v>
      </c>
      <c r="BV87" s="1">
        <f>IF(OR(_xlfn.IFNA($A87,"")="", ROW()&lt;=ROW($A$3),MAX(International!$X$3:$X$2000)&lt;$BJ87),"",$A87-_xlfn.XLOOKUP($BJ87,International!$X$3:$X$2000,International!$A$3:$A$2000,NA(),1,1))</f>
        <v>10</v>
      </c>
      <c r="BW87" s="1">
        <f>IF(OR(_xlfn.IFNA($A87,"")="", ROW()&lt;=ROW($A$3),MAX(International!$AA$3:$AA$2000)&lt;$AK87),"",$A87-_xlfn.XLOOKUP($AK87,International!$AA$3:$AA$2000,International!$A$3:$A$2000,NA(),1,1))</f>
        <v>25</v>
      </c>
      <c r="BX87" s="1">
        <f>IF(OR(_xlfn.IFNA($A87,"")="", ROW()&lt;=ROW($A$3),MAX(International!$AB$3:$AB$2000)&lt;$BJ87),"",$A87-_xlfn.XLOOKUP($BJ87,International!$AB$3:$AB$2000,International!$A$3:$A$2000,NA(),1,1))</f>
        <v>20</v>
      </c>
      <c r="BY87" s="1">
        <f>IF(OR(_xlfn.IFNA($A87,"")="", ROW()&lt;=ROW($A$3),MAX(International!$AE$3:$AE$2000)&lt;$AK87),"",$A87-_xlfn.XLOOKUP($AK87,International!$AE$3:$AE$2000,International!$A$3:$A$2000,NA(),1,1))</f>
        <v>30</v>
      </c>
      <c r="BZ87" s="1">
        <f>IF(OR(_xlfn.IFNA($A87,"")="", ROW()&lt;=ROW($A$3),MAX(International!$AF$3:$AF$2000)&lt;$BJ87),"",$A87-_xlfn.XLOOKUP($BJ87,International!$AF$3:$AF$2000,International!$A$3:$A$2000,NA(),1,1))</f>
        <v>21</v>
      </c>
      <c r="CA87" s="1">
        <f t="shared" si="174"/>
        <v>38</v>
      </c>
      <c r="CB87" s="1" t="e">
        <f t="shared" si="121"/>
        <v>#N/A</v>
      </c>
      <c r="CC87" s="1" t="e">
        <f t="shared" si="122"/>
        <v>#N/A</v>
      </c>
      <c r="CD87" s="1">
        <f t="shared" si="123"/>
        <v>650198</v>
      </c>
      <c r="CE87" s="1">
        <f t="shared" si="124"/>
        <v>72406</v>
      </c>
      <c r="CF87" s="1">
        <f t="shared" si="125"/>
        <v>19400</v>
      </c>
      <c r="CG87" s="1">
        <f t="shared" si="126"/>
        <v>8062</v>
      </c>
      <c r="CH87" s="1">
        <f t="shared" si="127"/>
        <v>4306</v>
      </c>
      <c r="CI87" s="1">
        <f t="shared" si="128"/>
        <v>780</v>
      </c>
      <c r="CJ87" s="1">
        <f t="shared" si="129"/>
        <v>3500</v>
      </c>
      <c r="CK87" s="1">
        <f t="shared" si="175"/>
        <v>6526</v>
      </c>
      <c r="CL87" s="1">
        <f t="shared" si="130"/>
        <v>6.3037821666814065</v>
      </c>
      <c r="CM87" s="1">
        <f>IF(OR(ISNA($A87),$AK87&lt;100),NA(),IF($CA87=0,0,FLOOR((CK87-_xlfn.XLOOKUP(_xlfn.AGGREGATE(5,6,$CA$3:$CA2038),$CA$3:$CA$2000,CK$3:CK$2000,1,1))/_xlfn.XLOOKUP($CA87,$CA$3:$CA$2000,$CA$3:$CA$2000,1,1), 1)))</f>
        <v>168</v>
      </c>
      <c r="CN87" s="1">
        <f t="shared" si="176"/>
        <v>95.897232314600657</v>
      </c>
      <c r="CO87" s="1" cm="1">
        <f t="array" ref="CO87">IFERROR(IF(OR(ISNA($A87),$AK87&lt;100,INDEX(International!C$3:C$2000,_xlfn.XMATCH(100,International!C$3:C$2000,1,1)+$CA87)=""),NA(),INDEX(International!C$3:C$2000,_xlfn.XMATCH(100,International!C$3:C$2000,1,1)+$CA87)), NA())</f>
        <v>30589</v>
      </c>
      <c r="CP87" s="1">
        <f t="shared" si="131"/>
        <v>4.6022286880396441</v>
      </c>
      <c r="CQ87" s="1">
        <f>IF(OR(ISNA($A87),$AK87&lt;100),NA(),IF($CA87=0,0,FLOOR((CO87-_xlfn.XLOOKUP(_xlfn.AGGREGATE(5,6,$CA$3:$CA2038),$CA$3:$CA$2000,CO$3:CO$2000,1,1))/_xlfn.XLOOKUP($CA87,$CA$3:$CA$2000,$CA$3:$CA$2000,1,1), 1)))</f>
        <v>802</v>
      </c>
      <c r="CR87" s="1">
        <f t="shared" si="177"/>
        <v>7.8952167166660754</v>
      </c>
      <c r="CS87" s="1" cm="1">
        <f t="array" ref="CS87">IFERROR(IF(OR(ISNA($A87),$AK87&lt;100,INDEX(International!G$3:G$2000,_xlfn.XMATCH(100,International!G$3:G$2000,1,1)+$CA87)=""),NA(),INDEX(International!G$3:G$2000,_xlfn.XMATCH(100,International!G$3:G$2000,1,1)+$CA87)), NA())</f>
        <v>7073</v>
      </c>
      <c r="CT87" s="1">
        <f t="shared" si="132"/>
        <v>6.1846438209852304</v>
      </c>
      <c r="CU87" s="1">
        <f>IF(OR(ISNA($A87),$AK87&lt;100),NA(),IF($CA87=0,0,FLOOR((CS87-_xlfn.XLOOKUP(_xlfn.AGGREGATE(5,6,$CA$3:$CA2038),$CA$3:$CA$2000,CS$3:CS$2000,1,1))/_xlfn.XLOOKUP($CA87,$CA$3:$CA$2000,$CA$3:$CA$2000,1,1), 1)))</f>
        <v>179</v>
      </c>
      <c r="CV87" s="1">
        <f t="shared" si="178"/>
        <v>12.156842359049486</v>
      </c>
      <c r="CW87" s="1" cm="1">
        <f t="array" ref="CW87">IFERROR(IF(OR(ISNA($A87),$AK87&lt;100,INDEX(International!K$3:K$2000,_xlfn.XMATCH(100,International!K$3:K$2000,1,1)+$CA87)=""),NA(),INDEX(International!K$3:K$2000,_xlfn.XMATCH(100,International!K$3:K$2000,1,1)+$CA87)), NA())</f>
        <v>78167</v>
      </c>
      <c r="CX87" s="1">
        <f t="shared" si="133"/>
        <v>3.9540432545240884</v>
      </c>
      <c r="CY87" s="1">
        <f>IF(OR(ISNA($A87),$AK87&lt;100),NA(),IF($CA87=0,0,FLOOR((CW87-_xlfn.XLOOKUP(_xlfn.AGGREGATE(5,6,$CA$3:$CA2038),$CA$3:$CA$2000,CW$3:CW$2000,1,1))/_xlfn.XLOOKUP($CA87,$CA$3:$CA$2000,$CA$3:$CA$2000,1,1), 1)))</f>
        <v>2054</v>
      </c>
      <c r="CZ87" s="1">
        <f t="shared" si="179"/>
        <v>6.6940370415210246</v>
      </c>
      <c r="DA87" s="1" cm="1">
        <f t="array" ref="DA87">IFERROR(IF(OR(ISNA($A87),$AK87&lt;100,INDEX(International!O$3:O$2000,_xlfn.XMATCH(100,International!O$3:O$2000,1,1)+$CA87)=""),NA(),INDEX(International!O$3:O$2000,_xlfn.XMATCH(100,International!O$3:O$2000,1,1)+$CA87)), NA())</f>
        <v>110574</v>
      </c>
      <c r="DB87" s="1">
        <f t="shared" si="134"/>
        <v>3.7583587085895851</v>
      </c>
      <c r="DC87" s="1">
        <f>IF(OR(ISNA($A87),$AK87&lt;100),NA(),IF($CA87=0,0,FLOOR((DA87-_xlfn.XLOOKUP(_xlfn.AGGREGATE(5,6,$CA$3:$CA2038),$CA$3:$CA$2000,DA$3:DA$2000,1,1))/_xlfn.XLOOKUP($CA87,$CA$3:$CA$2000,$CA$3:$CA$2000,1,1), 1)))</f>
        <v>2905</v>
      </c>
      <c r="DD87" s="1">
        <f t="shared" si="180"/>
        <v>15.67848811419948</v>
      </c>
      <c r="DE87" s="1" cm="1">
        <f t="array" ref="DE87">IFERROR(IF(OR(ISNA($A87),$AK87&lt;100,INDEX(International!S$3:S$2000,_xlfn.XMATCH(100,International!S$3:S$2000,1,1)+$CA87)=""),NA(),INDEX(International!S$3:S$2000,_xlfn.XMATCH(100,International!S$3:S$2000,1,1)+$CA87)), NA())</f>
        <v>9583</v>
      </c>
      <c r="DF87" s="1">
        <f t="shared" si="135"/>
        <v>5.7729655534709652</v>
      </c>
      <c r="DG87" s="1">
        <f>IF(OR(ISNA($A87),$AK87&lt;100),NA(),IF($CA87=0,0,FLOOR((DE87-_xlfn.XLOOKUP(_xlfn.AGGREGATE(5,6,$CA$3:$CA2038),$CA$3:$CA$2000,DE$3:DE$2000,1,1))/_xlfn.XLOOKUP($CA87,$CA$3:$CA$2000,$CA$3:$CA$2000,1,1), 1)))</f>
        <v>249</v>
      </c>
      <c r="DH87" s="1">
        <f t="shared" si="181"/>
        <v>26.115755615853416</v>
      </c>
      <c r="DI87" s="1" cm="1">
        <f t="array" ref="DI87">IFERROR(IF(OR(ISNA($A87),$AK87&lt;100,INDEX(International!W$3:W$2000,_xlfn.XMATCH(100,International!W$3:W$2000,1,1)+$CA87)=""),NA(),INDEX(International!W$3:W$2000,_xlfn.XMATCH(100,International!W$3:W$2000,1,1)+$CA87)), NA())</f>
        <v>1481</v>
      </c>
      <c r="DJ87" s="1">
        <f t="shared" si="136"/>
        <v>9.7724064767039973</v>
      </c>
      <c r="DK87" s="1">
        <f>IF(OR(ISNA($A87),$AK87&lt;100),NA(),IF($CA87=0,0,FLOOR((DI87-_xlfn.XLOOKUP(_xlfn.AGGREGATE(5,6,$CA$3:$CA2038),$CA$3:$CA$2000,DI$3:DI$2000,1,1))/_xlfn.XLOOKUP($CA87,$CA$3:$CA$2000,$CA$3:$CA$2000,1,1), 1)))</f>
        <v>36</v>
      </c>
      <c r="DL87" s="1">
        <f t="shared" si="182"/>
        <v>5.6146168536367496</v>
      </c>
      <c r="DM87" s="1" cm="1">
        <f t="array" ref="DM87">IFERROR(IF(OR(ISNA($A87),$AK87&lt;100,INDEX(International!AA$3:AA$2000,_xlfn.XMATCH(100,International!AA$3:AA$2000,1,1)+$CA87)=""),NA(),INDEX(International!AA$3:AA$2000,_xlfn.XMATCH(100,International!AA$3:AA$2000,1,1)+$CA87)), NA())</f>
        <v>84279</v>
      </c>
      <c r="DN87" s="1">
        <f t="shared" si="137"/>
        <v>3.9098554486258763</v>
      </c>
      <c r="DO87" s="1">
        <f>IF(OR(ISNA($A87),$AK87&lt;100),NA(),IF($CA87=0,0,FLOOR((DM87-_xlfn.XLOOKUP(_xlfn.AGGREGATE(5,6,$CA$3:$CA2038),$CA$3:$CA$2000,DM$3:DM$2000,1,1))/_xlfn.XLOOKUP($CA87,$CA$3:$CA$2000,$CA$3:$CA$2000,1,1), 1)))</f>
        <v>2214</v>
      </c>
      <c r="DP87" s="1">
        <f t="shared" si="183"/>
        <v>5.1982168570468055</v>
      </c>
      <c r="DQ87" s="1" cm="1">
        <f t="array" ref="DQ87">IFERROR(IF(OR(ISNA($A87),$AK87&lt;100,INDEX(International!AE$3:AE$2000,_xlfn.XMATCH(100,International!AE$3:AE$2000,1,1)+$CA87)=""),NA(),INDEX(International!AE$3:AE$2000,_xlfn.XMATCH(100,International!AE$3:AE$2000,1,1)+$CA87)), NA())</f>
        <v>496846</v>
      </c>
      <c r="DR87" s="1">
        <f t="shared" si="138"/>
        <v>3.0948196458791624</v>
      </c>
      <c r="DS87" s="1">
        <f>IF(OR(ISNA($A87),$AK87&lt;100),NA(),IF($CA87=0,0,FLOOR((DQ87-_xlfn.XLOOKUP(_xlfn.AGGREGATE(5,6,$CA$3:$CA2038),$CA$3:$CA$2000,DQ$3:DQ$2000,1,1))/_xlfn.XLOOKUP($CA87,$CA$3:$CA$2000,$CA$3:$CA$2000,1,1), 1)))</f>
        <v>13071</v>
      </c>
      <c r="DT87" s="1">
        <f t="shared" si="184"/>
        <v>4.695163146858242</v>
      </c>
      <c r="DU87" s="1">
        <f t="shared" si="139"/>
        <v>84</v>
      </c>
      <c r="DV87" s="1" t="e" cm="1">
        <f t="array" ref="DV87">IFERROR(IF(ISNA($A87),NA(),INDEX(B$3:B$2000,_xlfn.XMATCH(Configuration!$B$12,B$3:B$2000,1,1)+ROW()-ROW($A$3))-0), NA())</f>
        <v>#N/A</v>
      </c>
      <c r="DW87" s="1" t="e" cm="1">
        <f t="array" ref="DW87">IFERROR(IF(ISNA($A87),NA(),INDEX(F$3:F$2000,_xlfn.XMATCH(Configuration!$B$12,F$3:F$2000,1,1)+ROW()-ROW($A$3))-0), NA())</f>
        <v>#N/A</v>
      </c>
      <c r="DX87" s="1" cm="1">
        <f t="array" ref="DX87">IFERROR(IF(ISNA($A87),NA(),INDEX(J$3:J$2000,_xlfn.XMATCH(Configuration!$B$12,J$3:J$2000,1,1)+ROW()-ROW($A$3))-0), NA())</f>
        <v>0</v>
      </c>
      <c r="DY87" s="1" t="e" cm="1">
        <f t="array" ref="DY87">IFERROR(IF(ISNA($A87),NA(),INDEX(N$3:N$2000,_xlfn.XMATCH(Configuration!$B$12,N$3:N$2000,1,1)+ROW()-ROW($A$3))-0), NA())</f>
        <v>#N/A</v>
      </c>
      <c r="DZ87" s="1" t="e" cm="1">
        <f t="array" ref="DZ87">IFERROR(IF(ISNA($A87),NA(),INDEX(R$3:R$2000,_xlfn.XMATCH(Configuration!$B$12,R$3:R$2000,1,1)+ROW()-ROW($A$3))-0), NA())</f>
        <v>#N/A</v>
      </c>
      <c r="EA87" s="1" t="e" cm="1">
        <f t="array" ref="EA87">IFERROR(IF(ISNA($A87),NA(),INDEX(V$3:V$2000,_xlfn.XMATCH(Configuration!$B$12,V$3:V$2000,1,1)+ROW()-ROW($A$3))-0), NA())</f>
        <v>#N/A</v>
      </c>
      <c r="EB87" s="1" t="e" cm="1">
        <f t="array" ref="EB87">IFERROR(IF(ISNA($A87),NA(),INDEX(Z$3:Z$2000,_xlfn.XMATCH(Configuration!$B$12,Z$3:Z$2000,1,1)+ROW()-ROW($A$3))-0), NA())</f>
        <v>#N/A</v>
      </c>
      <c r="EC87" s="1" t="e" cm="1">
        <f t="array" ref="EC87">IFERROR(IF(ISNA($A87),NA(),INDEX(AD$3:AD$2000,_xlfn.XMATCH(Configuration!$B$12,AD$3:AD$2000,1,1)+ROW()-ROW($A$3))-0), NA())</f>
        <v>#N/A</v>
      </c>
      <c r="ED87" s="1">
        <f t="shared" si="140"/>
        <v>84</v>
      </c>
      <c r="EE87" s="1" t="e">
        <f t="shared" ca="1" si="185"/>
        <v>#N/A</v>
      </c>
      <c r="EF87" s="1" t="e">
        <f t="shared" ca="1" si="186"/>
        <v>#N/A</v>
      </c>
      <c r="EG87" s="1" t="e">
        <f t="shared" ca="1" si="187"/>
        <v>#N/A</v>
      </c>
      <c r="EH87" s="1" t="e">
        <f t="shared" ca="1" si="188"/>
        <v>#N/A</v>
      </c>
      <c r="EI87" s="1" t="e">
        <f t="shared" ca="1" si="189"/>
        <v>#N/A</v>
      </c>
      <c r="EJ87" s="1">
        <f t="shared" ca="1" si="190"/>
        <v>1638398</v>
      </c>
      <c r="EK87" s="1">
        <f t="shared" ca="1" si="191"/>
        <v>409600</v>
      </c>
      <c r="EL87" s="1" cm="1">
        <f t="array" aca="1" ref="EL87" ca="1">IFERROR(IF(ISNA($ED87),NA(),IF(FLOOR((2^(($ED87+LOOKUP(2, 1/(ISNA(EP$3:EP$2000)+ISBLANK(EP$3:EP$300)-1),EP$3:EP$2000)*LOG(100)/LOG(2))/LOOKUP(2, 1/(ISNA(EP$3:EP$2000)+ISBLANK(EP$3:EP$300)-1),EP$3:EP$2000))),2)&gt;_xlfn.AGGREGATE(4,6,$EN$3:$GC$2000)+2000,NA(),FLOOR((2^(($ED87+LOOKUP(2, 1/(ISNA(EP$3:EP$2000)+ISBLANK(EP$3:EP$300)-1),EP$3:EP$2000)*LOG(100)/LOG(2))/LOOKUP(2, 1/(ISNA(EP$3:EP$2000)+ISBLANK(EP$3:EP$300)-1),EP$3:EP$2000))),2))),NA())</f>
        <v>9376</v>
      </c>
      <c r="EM87" s="1" cm="1">
        <f t="array" ref="EM87">IF(ISNA($ED87),NA(),FLOOR(EN$3+(LOOKUP(2, 1/(ISNA(EN$3:EN$2000)+ISBLANK(EN$3:EN$300)-1),EN$3:EN$2000)-EN$3)/LOOKUP(2, 1/(ISNA(EN$3:EN$2000)+ISBLANK(EN$3:EN$300)-1),ED$3:ED$2000)*ED87, 1))</f>
        <v>7601</v>
      </c>
      <c r="EN87" s="1" t="e" cm="1">
        <f t="array" ref="EN87">IFERROR(IF(ISNA($A87),NA(),INDEX(AK$3:AK$2000,_xlfn.XMATCH(100,AK$3:AK$2000,1,1)+ROW()-ROW($A$3))-0), NA())</f>
        <v>#N/A</v>
      </c>
      <c r="EO87" s="1" t="e" cm="1">
        <f t="array" aca="1" ref="EO87" ca="1">IFERROR(IF(ISNA($A87),NA(),INDEX(BD$3:BD$2000,_xlfn.XMATCH(100,AK$3:AK$2000,1,1)+ROW()-ROW($A$3))-0), NA())</f>
        <v>#N/A</v>
      </c>
      <c r="EP87" s="1" t="e">
        <f t="shared" si="192"/>
        <v>#N/A</v>
      </c>
      <c r="EQ87" s="1" t="e">
        <f t="shared" si="193"/>
        <v>#N/A</v>
      </c>
      <c r="ER87" s="1" t="e">
        <f t="shared" si="194"/>
        <v>#N/A</v>
      </c>
      <c r="ES87" s="1" t="e" cm="1">
        <f t="array" ref="ES87">IFERROR(IF(OR(ISNA($A87),INDEX(International!C$3:C$2000,_xlfn.XMATCH(100,International!C$3:C$2000,1,1)+ROW()-ROW($A$3))=""),NA(),INDEX(International!C$3:C$2000,_xlfn.XMATCH(100,International!C$3:C$2000,1,1)+ROW()-ROW($A$3))), NA())</f>
        <v>#N/A</v>
      </c>
      <c r="ET87" s="1" t="e" cm="1">
        <f t="array" aca="1" ref="ET87" ca="1">IFERROR(IF(ISNA($A87),NA(),INDEX(International!E$3:E$2000,_xlfn.XMATCH(100,International!C$3:C$2000,1,1)+ROW()-ROW($A$3))-0), NA())</f>
        <v>#N/A</v>
      </c>
      <c r="EU87" s="1" t="e">
        <f t="shared" si="195"/>
        <v>#N/A</v>
      </c>
      <c r="EV87" s="1" t="e">
        <f t="shared" si="196"/>
        <v>#N/A</v>
      </c>
      <c r="EW87" s="1" t="e">
        <f t="shared" si="197"/>
        <v>#N/A</v>
      </c>
      <c r="EX87" s="1" t="e" cm="1">
        <f t="array" ref="EX87">IFERROR(IF(OR(ISNA($A87),INDEX(International!G$3:G$2000,_xlfn.XMATCH(100,International!G$3:G$2000,1,1)+ROW()-ROW($A$3))=""),NA(),INDEX(International!G$3:G$2000,_xlfn.XMATCH(100,International!G$3:G$2000,1,1)+ROW()-ROW($A$3))-0), NA())</f>
        <v>#N/A</v>
      </c>
      <c r="EY87" s="1" t="e" cm="1">
        <f t="array" aca="1" ref="EY87" ca="1">IFERROR(IF(ISNA($A87),NA(),INDEX(International!I$3:I$2000,_xlfn.XMATCH(100,International!G$3:G$2000,1,1)+ROW()-ROW($A$3))-0), NA())</f>
        <v>#N/A</v>
      </c>
      <c r="EZ87" s="1" t="e">
        <f t="shared" si="198"/>
        <v>#N/A</v>
      </c>
      <c r="FA87" s="1" t="e">
        <f t="shared" si="199"/>
        <v>#N/A</v>
      </c>
      <c r="FB87" s="1" t="e">
        <f t="shared" si="200"/>
        <v>#N/A</v>
      </c>
      <c r="FC87" s="1" cm="1">
        <f t="array" ref="FC87">IFERROR(IF(OR(ISNA($A87),INDEX(International!K$3:K$2000,_xlfn.XMATCH(100,International!K$3:K$2000,1,1)+ROW()-ROW($A$3))=""),NA(),INDEX(International!K$3:K$2000,_xlfn.XMATCH(100,International!K$3:K$2000,1,1)+ROW()-ROW($A$3))), NA())</f>
        <v>179964</v>
      </c>
      <c r="FD87" s="1" cm="1">
        <f t="array" aca="1" ref="FD87" ca="1">IFERROR(IF(ISNA($A87),NA(),INDEX(International!M$3:M$2000,_xlfn.XMATCH(100,International!K$3:K$2000,1,1)+ROW()-ROW($A$3))-0), NA())</f>
        <v>393.85714285714283</v>
      </c>
      <c r="FE87" s="1">
        <f t="shared" si="201"/>
        <v>7.7680729923102625</v>
      </c>
      <c r="FF87" s="1">
        <f t="shared" si="202"/>
        <v>2141</v>
      </c>
      <c r="FG87" s="1">
        <f t="shared" si="203"/>
        <v>390.69263177497231</v>
      </c>
      <c r="FH87" s="1" cm="1">
        <f t="array" ref="FH87">IFERROR(IF(OR(ISNA($A87),INDEX(International!O$3:O$2000,_xlfn.XMATCH(100,International!O$3:O$2000,1,1)+ROW()-ROW($A$3))=""),NA(),INDEX(International!O$3:O$2000,_xlfn.XMATCH(100,International!O$3:O$2000,1,1)+ROW()-ROW($A$3))-0), NA())</f>
        <v>225435</v>
      </c>
      <c r="FI87" s="1" cm="1">
        <f t="array" aca="1" ref="FI87" ca="1">IFERROR(IF(ISNA($A87),NA(),INDEX(International!Q$3:Q$2000,_xlfn.XMATCH(100,International!O$3:O$2000,1,1)+ROW()-ROW($A$3))-0), NA())</f>
        <v>909.28571428571433</v>
      </c>
      <c r="FJ87" s="1">
        <f t="shared" si="204"/>
        <v>7.5414132644120953</v>
      </c>
      <c r="FK87" s="1">
        <f t="shared" si="205"/>
        <v>2681</v>
      </c>
      <c r="FL87" s="1">
        <f t="shared" si="206"/>
        <v>231.1490082342292</v>
      </c>
      <c r="FM87" s="1" cm="1">
        <f t="array" ref="FM87">IFERROR(IF(OR(ISNA($A87),INDEX(International!S$3:S$2000,_xlfn.XMATCH(100,International!S$3:S$2000,1,1)+ROW()-ROW($A$3))=""),NA(),INDEX(International!S$3:S$2000,_xlfn.XMATCH(100,International!S$3:S$2000,1,1)+ROW()-ROW($A$3))-0), NA())</f>
        <v>11018</v>
      </c>
      <c r="FN87" s="1" cm="1">
        <f t="array" aca="1" ref="FN87" ca="1">IFERROR(IF(ISNA($A87),NA(),INDEX(International!U$3:U$2000,_xlfn.XMATCH(100,International!S$3:S$2000,1,1)+ROW()-ROW($A$3))-0), NA())</f>
        <v>28</v>
      </c>
      <c r="FO87" s="1">
        <f t="shared" si="207"/>
        <v>12.382589177956847</v>
      </c>
      <c r="FP87" s="1">
        <f t="shared" si="208"/>
        <v>129</v>
      </c>
      <c r="FQ87" s="1">
        <f t="shared" si="209"/>
        <v>282.50867859158905</v>
      </c>
      <c r="FR87" s="1" cm="1">
        <f t="array" ref="FR87">IFERROR(IF(OR(ISNA($A87),INDEX(International!W$3:W$2000,_xlfn.XMATCH(100,International!W$3:W$2000,1,1)+ROW()-ROW($A$3))=""),NA(),INDEX(International!W$3:W$2000,_xlfn.XMATCH(100,International!W$3:W$2000,1,1)+ROW()-ROW($A$3))-0), NA())</f>
        <v>31068</v>
      </c>
      <c r="FS87" s="1" cm="1">
        <f t="array" aca="1" ref="FS87" ca="1">IFERROR(IF(ISNA($A87),NA(),INDEX(International!Y$3:Y$2000,_xlfn.XMATCH(100,International!W$3:W$2000,1,1)+ROW()-ROW($A$3))-0), NA())</f>
        <v>530.28571428571433</v>
      </c>
      <c r="FT87" s="1">
        <f t="shared" si="210"/>
        <v>10.145802966048576</v>
      </c>
      <c r="FU87" s="1">
        <f t="shared" si="211"/>
        <v>368</v>
      </c>
      <c r="FV87" s="1">
        <f t="shared" si="212"/>
        <v>33.195361423884002</v>
      </c>
      <c r="FW87" s="1" t="e" cm="1">
        <f t="array" ref="FW87">IFERROR(IF(OR(ISNA($A87),INDEX(International!AA$3:AA$2000,_xlfn.XMATCH(100,International!AA$3:AA$2000,1,1)+ROW()-ROW($A$3))=""),NA(),INDEX(International!AA$3:AA$2000,_xlfn.XMATCH(100,International!AA$3:AA$2000,1,1)+ROW()-ROW($A$3))-0), NA())</f>
        <v>#N/A</v>
      </c>
      <c r="FX87" s="1" t="e" cm="1">
        <f t="array" aca="1" ref="FX87" ca="1">IFERROR(IF(ISNA($A87),NA(),INDEX(International!AC$3:AC$2000,_xlfn.XMATCH(100,International!AA$3:AA$2000,1,1)+ROW()-ROW($A$3))-0), NA())</f>
        <v>#N/A</v>
      </c>
      <c r="FY87" s="1" t="e">
        <f t="shared" si="213"/>
        <v>#N/A</v>
      </c>
      <c r="FZ87" s="1" t="e">
        <f t="shared" si="214"/>
        <v>#N/A</v>
      </c>
      <c r="GA87" s="1" t="e">
        <f t="shared" si="215"/>
        <v>#N/A</v>
      </c>
      <c r="GB87" s="1" cm="1">
        <f t="array" ref="GB87">IFERROR(IF(OR(ISNA($A87),INDEX(International!AE$3:AE$2000,_xlfn.XMATCH(100,International!AE$3:AE$2000,1,1)+ROW()-ROW($A$3))=""),NA(),INDEX(International!AE$3:AE$2000,_xlfn.XMATCH(100,International!AE$3:AE$2000,1,1)+ROW()-ROW($A$3))-0), NA())</f>
        <v>1680913</v>
      </c>
      <c r="GC87" s="1" cm="1">
        <f t="array" aca="1" ref="GC87" ca="1">IFERROR(IF(ISNA($A87),NA(),INDEX(International!AG$3:AG$2000,_xlfn.XMATCH(100,International!AE$3:AE$2000,1,1)+ROW()-ROW($A$3))-0), NA())</f>
        <v>21763.571428571428</v>
      </c>
      <c r="GD87" s="1">
        <f t="shared" si="216"/>
        <v>5.9842028007229153</v>
      </c>
      <c r="GE87" s="1">
        <f t="shared" si="217"/>
        <v>20009</v>
      </c>
      <c r="GF87" s="1">
        <f t="shared" si="218"/>
        <v>62.256625477644754</v>
      </c>
    </row>
    <row r="88" spans="1:188" x14ac:dyDescent="0.2">
      <c r="A88" s="4">
        <f>IF(OR(Daily!$A88="",Daily!$B88="*"),NA(),Daily!A88)</f>
        <v>43939</v>
      </c>
      <c r="B88" s="1">
        <f>IF(_xlfn.IFNA($A88,"")="","",Daily!C88+IF(ROW()&gt;ROW($A$3),B87,0))</f>
        <v>103</v>
      </c>
      <c r="C88" s="1">
        <f>IF(_xlfn.IFNA($A88,"")="","",Daily!D88+IF(ROW()&gt;ROW($A$3),C87,0))</f>
        <v>88</v>
      </c>
      <c r="D88" s="1">
        <f>IF(_xlfn.IFNA($A88,"")="","",Daily!E88+IF(ROW()&gt;ROW($A$3),D87,0))</f>
        <v>3</v>
      </c>
      <c r="E88" s="1">
        <f t="shared" si="141"/>
        <v>12</v>
      </c>
      <c r="F88" s="1">
        <f>IF(_xlfn.IFNA($A88,"")="","",Daily!F88+IF(ROW()&gt;ROW($A$3),F87,0))</f>
        <v>2936</v>
      </c>
      <c r="G88" s="1">
        <f>IF(_xlfn.IFNA($A88,"")="","",Daily!G88+IF(ROW()&gt;ROW($A$3),G87,0))</f>
        <v>1379</v>
      </c>
      <c r="H88" s="1">
        <f>IF(_xlfn.IFNA($A88,"")="","",Daily!H88+IF(ROW()&gt;ROW($A$3),H87,0))</f>
        <v>27</v>
      </c>
      <c r="I88" s="1">
        <f t="shared" si="142"/>
        <v>1530</v>
      </c>
      <c r="J88" s="1">
        <f>IF(_xlfn.IFNA($A88,"")="","",Daily!I88+IF(ROW()&gt;ROW($A$3),J87,0))</f>
        <v>28</v>
      </c>
      <c r="K88" s="1">
        <f>IF(_xlfn.IFNA($A88,"")="","",Daily!J88+IF(ROW()&gt;ROW($A$3),K87,0))</f>
        <v>11</v>
      </c>
      <c r="L88" s="1">
        <f>IF(_xlfn.IFNA($A88,"")="","",Daily!K88+IF(ROW()&gt;ROW($A$3),L87,0))</f>
        <v>0</v>
      </c>
      <c r="M88" s="1">
        <f t="shared" si="143"/>
        <v>17</v>
      </c>
      <c r="N88" s="1">
        <f>IF(_xlfn.IFNA($A88,"")="","",Daily!L88+IF(ROW()&gt;ROW($A$3),N87,0))</f>
        <v>1015</v>
      </c>
      <c r="O88" s="1">
        <f>IF(_xlfn.IFNA($A88,"")="","",Daily!M88+IF(ROW()&gt;ROW($A$3),O87,0))</f>
        <v>738</v>
      </c>
      <c r="P88" s="1">
        <f>IF(_xlfn.IFNA($A88,"")="","",Daily!N88+IF(ROW()&gt;ROW($A$3),P87,0))</f>
        <v>6</v>
      </c>
      <c r="Q88" s="1">
        <f t="shared" si="144"/>
        <v>271</v>
      </c>
      <c r="R88" s="1">
        <f>IF(_xlfn.IFNA($A88,"")="","",Daily!O88+IF(ROW()&gt;ROW($A$3),R87,0))</f>
        <v>435</v>
      </c>
      <c r="S88" s="1">
        <f>IF(_xlfn.IFNA($A88,"")="","",Daily!P88+IF(ROW()&gt;ROW($A$3),S87,0))</f>
        <v>346</v>
      </c>
      <c r="T88" s="1">
        <f>IF(_xlfn.IFNA($A88,"")="","",Daily!Q88+IF(ROW()&gt;ROW($A$3),T87,0))</f>
        <v>4</v>
      </c>
      <c r="U88" s="1">
        <f t="shared" si="145"/>
        <v>85</v>
      </c>
      <c r="V88" s="1">
        <f>IF(_xlfn.IFNA($A88,"")="","",Daily!R88+IF(ROW()&gt;ROW($A$3),V87,0))</f>
        <v>188</v>
      </c>
      <c r="W88" s="1">
        <f>IF(_xlfn.IFNA($A88,"")="","",Daily!S88+IF(ROW()&gt;ROW($A$3),W87,0))</f>
        <v>67</v>
      </c>
      <c r="X88" s="1">
        <f>IF(_xlfn.IFNA($A88,"")="","",Daily!T88+IF(ROW()&gt;ROW($A$3),X87,0))</f>
        <v>8</v>
      </c>
      <c r="Y88" s="1">
        <f t="shared" si="146"/>
        <v>113</v>
      </c>
      <c r="Z88" s="1">
        <f>IF(_xlfn.IFNA($A88,"")="","",Daily!U88+IF(ROW()&gt;ROW($A$3),Z87,0))</f>
        <v>1319</v>
      </c>
      <c r="AA88" s="1">
        <f>IF(_xlfn.IFNA($A88,"")="","",Daily!V88+IF(ROW()&gt;ROW($A$3),AA87,0))</f>
        <v>1172</v>
      </c>
      <c r="AB88" s="1">
        <f>IF(_xlfn.IFNA($A88,"")="","",Daily!W88+IF(ROW()&gt;ROW($A$3),AB87,0))</f>
        <v>14</v>
      </c>
      <c r="AC88" s="1">
        <f t="shared" si="147"/>
        <v>133</v>
      </c>
      <c r="AD88" s="1">
        <f>IF(_xlfn.IFNA($A88,"")="","",Daily!X88+IF(ROW()&gt;ROW($A$3),AD87,0))</f>
        <v>544</v>
      </c>
      <c r="AE88" s="1">
        <f>IF(_xlfn.IFNA($A88,"")="","",Daily!Y88+IF(ROW()&gt;ROW($A$3),AE87,0))</f>
        <v>388</v>
      </c>
      <c r="AF88" s="1">
        <f>IF(_xlfn.IFNA($A88,"")="","",Daily!Z88+IF(ROW()&gt;ROW($A$3),AF87,0))</f>
        <v>7</v>
      </c>
      <c r="AG88" s="1">
        <f t="shared" si="148"/>
        <v>149</v>
      </c>
      <c r="AH88" s="1">
        <f>IF(_xlfn.IFNA($A88,"")="","",Daily!C88+Daily!F88+Daily!I88+Daily!O88+Daily!L88+Daily!R88+Daily!X88+Daily!U88)</f>
        <v>42</v>
      </c>
      <c r="AI88" s="1">
        <f>IF(_xlfn.IFNA($A88,"")="","",Daily!D88+Daily!G88+Daily!J88+Daily!P88+Daily!M88+Daily!S88+Daily!Y88+Daily!V88+Daily!AA88)</f>
        <v>342</v>
      </c>
      <c r="AJ88" s="1">
        <f>IF(_xlfn.IFNA($A88,"")="","",Daily!E88+Daily!H88+Daily!K88+Daily!Q88+Daily!N88+Daily!T88+Daily!Z88+Daily!W88)</f>
        <v>3</v>
      </c>
      <c r="AK88" s="1">
        <f t="shared" si="149"/>
        <v>6568</v>
      </c>
      <c r="AL88" s="1">
        <f t="shared" si="150"/>
        <v>4189</v>
      </c>
      <c r="AM88" s="1">
        <f t="shared" si="151"/>
        <v>69</v>
      </c>
      <c r="AN88" s="7">
        <f t="shared" si="152"/>
        <v>0.8936170212765957</v>
      </c>
      <c r="AO88" s="1">
        <f t="shared" si="153"/>
        <v>2310</v>
      </c>
      <c r="AP88" s="1">
        <f t="shared" si="154"/>
        <v>3632</v>
      </c>
      <c r="AQ88" s="1">
        <f t="shared" si="155"/>
        <v>2810</v>
      </c>
      <c r="AR88" s="1">
        <f t="shared" si="156"/>
        <v>42</v>
      </c>
      <c r="AS88" s="1">
        <f t="shared" si="157"/>
        <v>780</v>
      </c>
      <c r="AT88" s="10">
        <f t="shared" si="158"/>
        <v>1.6204790981681542E-2</v>
      </c>
      <c r="AU88" s="10">
        <f t="shared" si="159"/>
        <v>0.98379520901831841</v>
      </c>
      <c r="AV88" s="10">
        <f t="shared" si="160"/>
        <v>1.5682095006090135E-2</v>
      </c>
      <c r="AW88" s="10">
        <f t="shared" si="161"/>
        <v>0.44701583434835568</v>
      </c>
      <c r="AX88" s="10">
        <f t="shared" si="162"/>
        <v>4.2630937880633376E-3</v>
      </c>
      <c r="AY88" s="10">
        <f t="shared" si="163"/>
        <v>0.15453714981729599</v>
      </c>
      <c r="AZ88" s="10">
        <f t="shared" si="164"/>
        <v>6.6230207064555416E-2</v>
      </c>
      <c r="BA88" s="10">
        <f t="shared" si="165"/>
        <v>2.8623629719853837E-2</v>
      </c>
      <c r="BB88" s="10">
        <f t="shared" si="166"/>
        <v>0.20082216808769793</v>
      </c>
      <c r="BC88" s="10">
        <f t="shared" si="167"/>
        <v>8.2825822168087704E-2</v>
      </c>
      <c r="BD88" s="8">
        <f t="shared" ca="1" si="168"/>
        <v>39.285714285714285</v>
      </c>
      <c r="BE88" s="9">
        <f t="shared" ca="1" si="169"/>
        <v>275</v>
      </c>
      <c r="BF88" s="10">
        <f t="shared" si="170"/>
        <v>6.4357952804167942E-3</v>
      </c>
      <c r="BG88" s="10">
        <f t="shared" si="171"/>
        <v>-0.10638297872340426</v>
      </c>
      <c r="BH88" s="1" t="e">
        <f t="shared" si="172"/>
        <v>#N/A</v>
      </c>
      <c r="BI88" s="1">
        <f t="shared" si="173"/>
        <v>22</v>
      </c>
      <c r="BJ88" s="8">
        <f>IF(_xlfn.IFNA($A88,"")="","",AK88/(Configuration!$B$1/1000000))</f>
        <v>258.94662971183908</v>
      </c>
      <c r="BK88" s="1">
        <f>IF(OR(_xlfn.IFNA($A88,"")="", ROW()&lt;=ROW($A$3),MAX(International!$C$3:$C$2000)&lt;$AK88),"",$A88-_xlfn.XLOOKUP($AK88,International!$C$3:$C$2000,International!$A$3:$A$2000,NA(),1,1))</f>
        <v>22</v>
      </c>
      <c r="BL88" s="1">
        <f>IF(OR(_xlfn.IFNA($A88,"")="", ROW()&lt;=ROW($A$3),MAX(International!$D$3:$D$2000)&lt;$BJ88),"",$A88-_xlfn.XLOOKUP($BJ88,International!$D$3:$D$2000,International!$A$3:$A$2000,NA(),1,1))</f>
        <v>27</v>
      </c>
      <c r="BM88" s="1">
        <f>IF(OR(_xlfn.IFNA($A88,"")="", ROW()&lt;=ROW($A$3),MAX(International!$G$3:$G$2000)&lt;$AK88),"",$A88-_xlfn.XLOOKUP($AK88,International!$G$3:$G$2000,International!$A$3:$A$2000,NA(),1,1))</f>
        <v>3</v>
      </c>
      <c r="BN88" s="1">
        <f>IF(OR(_xlfn.IFNA($A88,"")="", ROW()&lt;=ROW($A$3),MAX(International!$H$3:$H$2000)&lt;$BJ88),"",$A88-_xlfn.XLOOKUP($BJ88,International!$H$3:$H$2000,International!$A$3:$A$2000,NA(),1,1))</f>
        <v>25</v>
      </c>
      <c r="BO88" s="1">
        <f>IF(OR(_xlfn.IFNA($A88,"")="", ROW()&lt;=ROW($A$3),MAX(International!$K$3:$K$2000)&lt;$AK88),"",$A88-_xlfn.XLOOKUP($AK88,International!$K$3:$K$2000,International!$A$3:$A$2000,NA(),1,1))</f>
        <v>33</v>
      </c>
      <c r="BP88" s="1">
        <f>IF(OR(_xlfn.IFNA($A88,"")="", ROW()&lt;=ROW($A$3),MAX(International!$L$3:$L$2000)&lt;$BJ88),"",$A88-_xlfn.XLOOKUP($BJ88,International!$L$3:$L$2000,International!$A$3:$A$2000,NA(),1,1))</f>
        <v>26</v>
      </c>
      <c r="BQ88" s="1">
        <f>IF(OR(_xlfn.IFNA($A88,"")="", ROW()&lt;=ROW($A$3),MAX(International!$O$3:$O$2000)&lt;$AK88),"",$A88-_xlfn.XLOOKUP($AK88,International!$O$3:$O$2000,International!$A$3:$A$2000,NA(),1,1))</f>
        <v>41</v>
      </c>
      <c r="BR88" s="1">
        <f>IF(OR(_xlfn.IFNA($A88,"")="", ROW()&lt;=ROW($A$3),MAX(International!$P$3:$P$2000)&lt;$BJ88),"",$A88-_xlfn.XLOOKUP($BJ88,International!$P$3:$P$2000,International!$A$3:$A$2000,NA(),1,1))</f>
        <v>36</v>
      </c>
      <c r="BS88" s="1">
        <f>IF(OR(_xlfn.IFNA($A88,"")="", ROW()&lt;=ROW($A$3),MAX(International!$S$3:$S$2000)&lt;$AK88),"",$A88-_xlfn.XLOOKUP($AK88,International!$S$3:$S$2000,International!$A$3:$A$2000,NA(),1,1))</f>
        <v>43</v>
      </c>
      <c r="BT88" s="1" t="str">
        <f>IF(OR(_xlfn.IFNA($A88,"")="", ROW()&lt;=ROW($A$3),MAX(International!$T$3:$T$2000)&lt;$BJ88),"",$A88-_xlfn.XLOOKUP($BJ88,International!$T$3:$T$2000,International!$A$3:$A$2000,NA(),1,1))</f>
        <v/>
      </c>
      <c r="BU88" s="1">
        <f>IF(OR(_xlfn.IFNA($A88,"")="", ROW()&lt;=ROW($A$3),MAX(International!$W$3:$W$2000)&lt;$AK88),"",$A88-_xlfn.XLOOKUP($AK88,International!$W$3:$W$2000,International!$A$3:$A$2000,NA(),1,1))</f>
        <v>-1</v>
      </c>
      <c r="BV88" s="1">
        <f>IF(OR(_xlfn.IFNA($A88,"")="", ROW()&lt;=ROW($A$3),MAX(International!$X$3:$X$2000)&lt;$BJ88),"",$A88-_xlfn.XLOOKUP($BJ88,International!$X$3:$X$2000,International!$A$3:$A$2000,NA(),1,1))</f>
        <v>11</v>
      </c>
      <c r="BW88" s="1">
        <f>IF(OR(_xlfn.IFNA($A88,"")="", ROW()&lt;=ROW($A$3),MAX(International!$AA$3:$AA$2000)&lt;$AK88),"",$A88-_xlfn.XLOOKUP($AK88,International!$AA$3:$AA$2000,International!$A$3:$A$2000,NA(),1,1))</f>
        <v>26</v>
      </c>
      <c r="BX88" s="1">
        <f>IF(OR(_xlfn.IFNA($A88,"")="", ROW()&lt;=ROW($A$3),MAX(International!$AB$3:$AB$2000)&lt;$BJ88),"",$A88-_xlfn.XLOOKUP($BJ88,International!$AB$3:$AB$2000,International!$A$3:$A$2000,NA(),1,1))</f>
        <v>21</v>
      </c>
      <c r="BY88" s="1">
        <f>IF(OR(_xlfn.IFNA($A88,"")="", ROW()&lt;=ROW($A$3),MAX(International!$AE$3:$AE$2000)&lt;$AK88),"",$A88-_xlfn.XLOOKUP($AK88,International!$AE$3:$AE$2000,International!$A$3:$A$2000,NA(),1,1))</f>
        <v>31</v>
      </c>
      <c r="BZ88" s="1">
        <f>IF(OR(_xlfn.IFNA($A88,"")="", ROW()&lt;=ROW($A$3),MAX(International!$AF$3:$AF$2000)&lt;$BJ88),"",$A88-_xlfn.XLOOKUP($BJ88,International!$AF$3:$AF$2000,International!$A$3:$A$2000,NA(),1,1))</f>
        <v>22</v>
      </c>
      <c r="CA88" s="1">
        <f t="shared" si="174"/>
        <v>39</v>
      </c>
      <c r="CB88" s="1" t="e">
        <f t="shared" si="121"/>
        <v>#N/A</v>
      </c>
      <c r="CC88" s="1" t="e">
        <f t="shared" si="122"/>
        <v>#N/A</v>
      </c>
      <c r="CD88" s="1">
        <f t="shared" si="123"/>
        <v>819198</v>
      </c>
      <c r="CE88" s="1">
        <f t="shared" si="124"/>
        <v>86106</v>
      </c>
      <c r="CF88" s="1">
        <f t="shared" si="125"/>
        <v>22286</v>
      </c>
      <c r="CG88" s="1">
        <f t="shared" si="126"/>
        <v>9050</v>
      </c>
      <c r="CH88" s="1">
        <f t="shared" si="127"/>
        <v>4754</v>
      </c>
      <c r="CI88" s="1">
        <f t="shared" si="128"/>
        <v>822</v>
      </c>
      <c r="CJ88" s="1">
        <f t="shared" si="129"/>
        <v>3589</v>
      </c>
      <c r="CK88" s="1">
        <f t="shared" si="175"/>
        <v>6568</v>
      </c>
      <c r="CL88" s="1">
        <f t="shared" si="130"/>
        <v>6.4597533443990889</v>
      </c>
      <c r="CM88" s="1">
        <f>IF(OR(ISNA($A88),$AK88&lt;100),NA(),IF($CA88=0,0,FLOOR((CK88-_xlfn.XLOOKUP(_xlfn.AGGREGATE(5,6,$CA$3:$CA2039),$CA$3:$CA$2000,CK$3:CK$2000,1,1))/_xlfn.XLOOKUP($CA88,$CA$3:$CA$2000,$CA$3:$CA$2000,1,1), 1)))</f>
        <v>165</v>
      </c>
      <c r="CN88" s="1">
        <f t="shared" si="176"/>
        <v>108.04807209113022</v>
      </c>
      <c r="CO88" s="1" cm="1">
        <f t="array" ref="CO88">IFERROR(IF(OR(ISNA($A88),$AK88&lt;100,INDEX(International!C$3:C$2000,_xlfn.XMATCH(100,International!C$3:C$2000,1,1)+$CA88)=""),NA(),INDEX(International!C$3:C$2000,_xlfn.XMATCH(100,International!C$3:C$2000,1,1)+$CA88)), NA())</f>
        <v>31119</v>
      </c>
      <c r="CP88" s="1">
        <f t="shared" si="131"/>
        <v>4.7092054238446304</v>
      </c>
      <c r="CQ88" s="1">
        <f>IF(OR(ISNA($A88),$AK88&lt;100),NA(),IF($CA88=0,0,FLOOR((CO88-_xlfn.XLOOKUP(_xlfn.AGGREGATE(5,6,$CA$3:$CA2039),$CA$3:$CA$2000,CO$3:CO$2000,1,1))/_xlfn.XLOOKUP($CA88,$CA$3:$CA$2000,$CA$3:$CA$2000,1,1), 1)))</f>
        <v>795</v>
      </c>
      <c r="CR88" s="1">
        <f t="shared" si="177"/>
        <v>14.304192111088527</v>
      </c>
      <c r="CS88" s="1" cm="1">
        <f t="array" ref="CS88">IFERROR(IF(OR(ISNA($A88),$AK88&lt;100,INDEX(International!G$3:G$2000,_xlfn.XMATCH(100,International!G$3:G$2000,1,1)+$CA88)=""),NA(),INDEX(International!G$3:G$2000,_xlfn.XMATCH(100,International!G$3:G$2000,1,1)+$CA88)), NA())</f>
        <v>7242</v>
      </c>
      <c r="CT88" s="1">
        <f t="shared" si="132"/>
        <v>6.3123994118966902</v>
      </c>
      <c r="CU88" s="1">
        <f>IF(OR(ISNA($A88),$AK88&lt;100),NA(),IF($CA88=0,0,FLOOR((CS88-_xlfn.XLOOKUP(_xlfn.AGGREGATE(5,6,$CA$3:$CA2039),$CA$3:$CA$2000,CS$3:CS$2000,1,1))/_xlfn.XLOOKUP($CA88,$CA$3:$CA$2000,$CA$3:$CA$2000,1,1), 1)))</f>
        <v>178</v>
      </c>
      <c r="CV88" s="1">
        <f t="shared" si="178"/>
        <v>13.479028843673849</v>
      </c>
      <c r="CW88" s="1" cm="1">
        <f t="array" ref="CW88">IFERROR(IF(OR(ISNA($A88),$AK88&lt;100,INDEX(International!K$3:K$2000,_xlfn.XMATCH(100,International!K$3:K$2000,1,1)+$CA88)=""),NA(),INDEX(International!K$3:K$2000,_xlfn.XMATCH(100,International!K$3:K$2000,1,1)+$CA88)), NA())</f>
        <v>82048</v>
      </c>
      <c r="CX88" s="1">
        <f t="shared" si="133"/>
        <v>4.0287906233665494</v>
      </c>
      <c r="CY88" s="1">
        <f>IF(OR(ISNA($A88),$AK88&lt;100),NA(),IF($CA88=0,0,FLOOR((CW88-_xlfn.XLOOKUP(_xlfn.AGGREGATE(5,6,$CA$3:$CA2039),$CA$3:$CA$2000,CW$3:CW$2000,1,1))/_xlfn.XLOOKUP($CA88,$CA$3:$CA$2000,$CA$3:$CA$2000,1,1), 1)))</f>
        <v>2101</v>
      </c>
      <c r="CZ88" s="1">
        <f t="shared" si="179"/>
        <v>7.0741635087989341</v>
      </c>
      <c r="DA88" s="1" cm="1">
        <f t="array" ref="DA88">IFERROR(IF(OR(ISNA($A88),$AK88&lt;100,INDEX(International!O$3:O$2000,_xlfn.XMATCH(100,International!O$3:O$2000,1,1)+$CA88)=""),NA(),INDEX(International!O$3:O$2000,_xlfn.XMATCH(100,International!O$3:O$2000,1,1)+$CA88)), NA())</f>
        <v>115242</v>
      </c>
      <c r="DB88" s="1">
        <f t="shared" si="134"/>
        <v>3.8346382504475858</v>
      </c>
      <c r="DC88" s="1">
        <f>IF(OR(ISNA($A88),$AK88&lt;100),NA(),IF($CA88=0,0,FLOOR((DA88-_xlfn.XLOOKUP(_xlfn.AGGREGATE(5,6,$CA$3:$CA2039),$CA$3:$CA$2000,DA$3:DA$2000,1,1))/_xlfn.XLOOKUP($CA88,$CA$3:$CA$2000,$CA$3:$CA$2000,1,1), 1)))</f>
        <v>2950</v>
      </c>
      <c r="DD88" s="1">
        <f t="shared" si="180"/>
        <v>16.763220436322783</v>
      </c>
      <c r="DE88" s="1" cm="1">
        <f t="array" ref="DE88">IFERROR(IF(OR(ISNA($A88),$AK88&lt;100,INDEX(International!S$3:S$2000,_xlfn.XMATCH(100,International!S$3:S$2000,1,1)+$CA88)=""),NA(),INDEX(International!S$3:S$2000,_xlfn.XMATCH(100,International!S$3:S$2000,1,1)+$CA88)), NA())</f>
        <v>9661</v>
      </c>
      <c r="DF88" s="1">
        <f t="shared" si="135"/>
        <v>5.91437744532226</v>
      </c>
      <c r="DG88" s="1">
        <f>IF(OR(ISNA($A88),$AK88&lt;100),NA(),IF($CA88=0,0,FLOOR((DE88-_xlfn.XLOOKUP(_xlfn.AGGREGATE(5,6,$CA$3:$CA2039),$CA$3:$CA$2000,DE$3:DE$2000,1,1))/_xlfn.XLOOKUP($CA88,$CA$3:$CA$2000,$CA$3:$CA$2000,1,1), 1)))</f>
        <v>245</v>
      </c>
      <c r="DH88" s="1">
        <f t="shared" si="181"/>
        <v>36.245190148445957</v>
      </c>
      <c r="DI88" s="1" cm="1">
        <f t="array" ref="DI88">IFERROR(IF(OR(ISNA($A88),$AK88&lt;100,INDEX(International!W$3:W$2000,_xlfn.XMATCH(100,International!W$3:W$2000,1,1)+$CA88)=""),NA(),INDEX(International!W$3:W$2000,_xlfn.XMATCH(100,International!W$3:W$2000,1,1)+$CA88)), NA())</f>
        <v>1623</v>
      </c>
      <c r="DJ88" s="1">
        <f t="shared" si="136"/>
        <v>9.7000662541136933</v>
      </c>
      <c r="DK88" s="1">
        <f>IF(OR(ISNA($A88),$AK88&lt;100),NA(),IF($CA88=0,0,FLOOR((DI88-_xlfn.XLOOKUP(_xlfn.AGGREGATE(5,6,$CA$3:$CA2039),$CA$3:$CA$2000,DI$3:DI$2000,1,1))/_xlfn.XLOOKUP($CA88,$CA$3:$CA$2000,$CA$3:$CA$2000,1,1), 1)))</f>
        <v>39</v>
      </c>
      <c r="DL88" s="1">
        <f t="shared" si="182"/>
        <v>4.1800536149598733</v>
      </c>
      <c r="DM88" s="1" cm="1">
        <f t="array" ref="DM88">IFERROR(IF(OR(ISNA($A88),$AK88&lt;100,INDEX(International!AA$3:AA$2000,_xlfn.XMATCH(100,International!AA$3:AA$2000,1,1)+$CA88)=""),NA(),INDEX(International!AA$3:AA$2000,_xlfn.XMATCH(100,International!AA$3:AA$2000,1,1)+$CA88)), NA())</f>
        <v>88621</v>
      </c>
      <c r="DN88" s="1">
        <f t="shared" si="137"/>
        <v>3.9830445689662413</v>
      </c>
      <c r="DO88" s="1">
        <f>IF(OR(ISNA($A88),$AK88&lt;100),NA(),IF($CA88=0,0,FLOOR((DM88-_xlfn.XLOOKUP(_xlfn.AGGREGATE(5,6,$CA$3:$CA2039),$CA$3:$CA$2000,DM$3:DM$2000,1,1))/_xlfn.XLOOKUP($CA88,$CA$3:$CA$2000,$CA$3:$CA$2000,1,1), 1)))</f>
        <v>2269</v>
      </c>
      <c r="DP88" s="1">
        <f t="shared" si="183"/>
        <v>6.0255367054108664</v>
      </c>
      <c r="DQ88" s="1" cm="1">
        <f t="array" ref="DQ88">IFERROR(IF(OR(ISNA($A88),$AK88&lt;100,INDEX(International!AE$3:AE$2000,_xlfn.XMATCH(100,International!AE$3:AE$2000,1,1)+$CA88)=""),NA(),INDEX(International!AE$3:AE$2000,_xlfn.XMATCH(100,International!AE$3:AE$2000,1,1)+$CA88)), NA())</f>
        <v>526776</v>
      </c>
      <c r="DR88" s="1">
        <f t="shared" si="138"/>
        <v>3.1545807916522461</v>
      </c>
      <c r="DS88" s="1">
        <f>IF(OR(ISNA($A88),$AK88&lt;100),NA(),IF($CA88=0,0,FLOOR((DQ88-_xlfn.XLOOKUP(_xlfn.AGGREGATE(5,6,$CA$3:$CA2039),$CA$3:$CA$2000,DQ$3:DQ$2000,1,1))/_xlfn.XLOOKUP($CA88,$CA$3:$CA$2000,$CA$3:$CA$2000,1,1), 1)))</f>
        <v>13504</v>
      </c>
      <c r="DT88" s="1">
        <f t="shared" si="184"/>
        <v>5.4007677228575357</v>
      </c>
      <c r="DU88" s="1">
        <f t="shared" si="139"/>
        <v>85</v>
      </c>
      <c r="DV88" s="1" t="e" cm="1">
        <f t="array" ref="DV88">IFERROR(IF(ISNA($A88),NA(),INDEX(B$3:B$2000,_xlfn.XMATCH(Configuration!$B$12,B$3:B$2000,1,1)+ROW()-ROW($A$3))-0), NA())</f>
        <v>#N/A</v>
      </c>
      <c r="DW88" s="1" t="e" cm="1">
        <f t="array" ref="DW88">IFERROR(IF(ISNA($A88),NA(),INDEX(F$3:F$2000,_xlfn.XMATCH(Configuration!$B$12,F$3:F$2000,1,1)+ROW()-ROW($A$3))-0), NA())</f>
        <v>#N/A</v>
      </c>
      <c r="DX88" s="1" cm="1">
        <f t="array" ref="DX88">IFERROR(IF(ISNA($A88),NA(),INDEX(J$3:J$2000,_xlfn.XMATCH(Configuration!$B$12,J$3:J$2000,1,1)+ROW()-ROW($A$3))-0), NA())</f>
        <v>0</v>
      </c>
      <c r="DY88" s="1" t="e" cm="1">
        <f t="array" ref="DY88">IFERROR(IF(ISNA($A88),NA(),INDEX(N$3:N$2000,_xlfn.XMATCH(Configuration!$B$12,N$3:N$2000,1,1)+ROW()-ROW($A$3))-0), NA())</f>
        <v>#N/A</v>
      </c>
      <c r="DZ88" s="1" t="e" cm="1">
        <f t="array" ref="DZ88">IFERROR(IF(ISNA($A88),NA(),INDEX(R$3:R$2000,_xlfn.XMATCH(Configuration!$B$12,R$3:R$2000,1,1)+ROW()-ROW($A$3))-0), NA())</f>
        <v>#N/A</v>
      </c>
      <c r="EA88" s="1" t="e" cm="1">
        <f t="array" ref="EA88">IFERROR(IF(ISNA($A88),NA(),INDEX(V$3:V$2000,_xlfn.XMATCH(Configuration!$B$12,V$3:V$2000,1,1)+ROW()-ROW($A$3))-0), NA())</f>
        <v>#N/A</v>
      </c>
      <c r="EB88" s="1" t="e" cm="1">
        <f t="array" ref="EB88">IFERROR(IF(ISNA($A88),NA(),INDEX(Z$3:Z$2000,_xlfn.XMATCH(Configuration!$B$12,Z$3:Z$2000,1,1)+ROW()-ROW($A$3))-0), NA())</f>
        <v>#N/A</v>
      </c>
      <c r="EC88" s="1" t="e" cm="1">
        <f t="array" ref="EC88">IFERROR(IF(ISNA($A88),NA(),INDEX(AD$3:AD$2000,_xlfn.XMATCH(Configuration!$B$12,AD$3:AD$2000,1,1)+ROW()-ROW($A$3))-0), NA())</f>
        <v>#N/A</v>
      </c>
      <c r="ED88" s="1">
        <f t="shared" si="140"/>
        <v>85</v>
      </c>
      <c r="EE88" s="1" t="e">
        <f t="shared" ca="1" si="185"/>
        <v>#N/A</v>
      </c>
      <c r="EF88" s="1" t="e">
        <f t="shared" ca="1" si="186"/>
        <v>#N/A</v>
      </c>
      <c r="EG88" s="1" t="e">
        <f t="shared" ca="1" si="187"/>
        <v>#N/A</v>
      </c>
      <c r="EH88" s="1" t="e">
        <f t="shared" ca="1" si="188"/>
        <v>#N/A</v>
      </c>
      <c r="EI88" s="1" t="e">
        <f t="shared" ca="1" si="189"/>
        <v>#N/A</v>
      </c>
      <c r="EJ88" s="1" t="e">
        <f t="shared" ca="1" si="190"/>
        <v>#N/A</v>
      </c>
      <c r="EK88" s="1">
        <f t="shared" ca="1" si="191"/>
        <v>452234</v>
      </c>
      <c r="EL88" s="1" cm="1">
        <f t="array" aca="1" ref="EL88" ca="1">IFERROR(IF(ISNA($ED88),NA(),IF(FLOOR((2^(($ED88+LOOKUP(2, 1/(ISNA(EP$3:EP$2000)+ISBLANK(EP$3:EP$300)-1),EP$3:EP$2000)*LOG(100)/LOG(2))/LOOKUP(2, 1/(ISNA(EP$3:EP$2000)+ISBLANK(EP$3:EP$300)-1),EP$3:EP$2000))),2)&gt;_xlfn.AGGREGATE(4,6,$EN$3:$GC$2000)+2000,NA(),FLOOR((2^(($ED88+LOOKUP(2, 1/(ISNA(EP$3:EP$2000)+ISBLANK(EP$3:EP$300)-1),EP$3:EP$2000)*LOG(100)/LOG(2))/LOOKUP(2, 1/(ISNA(EP$3:EP$2000)+ISBLANK(EP$3:EP$300)-1),EP$3:EP$2000))),2))),NA())</f>
        <v>9896</v>
      </c>
      <c r="EM88" s="1" cm="1">
        <f t="array" ref="EM88">IF(ISNA($ED88),NA(),FLOOR(EN$3+(LOOKUP(2, 1/(ISNA(EN$3:EN$2000)+ISBLANK(EN$3:EN$300)-1),EN$3:EN$2000)-EN$3)/LOOKUP(2, 1/(ISNA(EN$3:EN$2000)+ISBLANK(EN$3:EN$300)-1),ED$3:ED$2000)*ED88, 1))</f>
        <v>7690</v>
      </c>
      <c r="EN88" s="1" t="e" cm="1">
        <f t="array" ref="EN88">IFERROR(IF(ISNA($A88),NA(),INDEX(AK$3:AK$2000,_xlfn.XMATCH(100,AK$3:AK$2000,1,1)+ROW()-ROW($A$3))-0), NA())</f>
        <v>#N/A</v>
      </c>
      <c r="EO88" s="1" t="e" cm="1">
        <f t="array" aca="1" ref="EO88" ca="1">IFERROR(IF(ISNA($A88),NA(),INDEX(BD$3:BD$2000,_xlfn.XMATCH(100,AK$3:AK$2000,1,1)+ROW()-ROW($A$3))-0), NA())</f>
        <v>#N/A</v>
      </c>
      <c r="EP88" s="1" t="e">
        <f t="shared" si="192"/>
        <v>#N/A</v>
      </c>
      <c r="EQ88" s="1" t="e">
        <f t="shared" si="193"/>
        <v>#N/A</v>
      </c>
      <c r="ER88" s="1" t="e">
        <f t="shared" si="194"/>
        <v>#N/A</v>
      </c>
      <c r="ES88" s="1" t="e" cm="1">
        <f t="array" ref="ES88">IFERROR(IF(OR(ISNA($A88),INDEX(International!C$3:C$2000,_xlfn.XMATCH(100,International!C$3:C$2000,1,1)+ROW()-ROW($A$3))=""),NA(),INDEX(International!C$3:C$2000,_xlfn.XMATCH(100,International!C$3:C$2000,1,1)+ROW()-ROW($A$3))), NA())</f>
        <v>#N/A</v>
      </c>
      <c r="ET88" s="1" t="e" cm="1">
        <f t="array" aca="1" ref="ET88" ca="1">IFERROR(IF(ISNA($A88),NA(),INDEX(International!E$3:E$2000,_xlfn.XMATCH(100,International!C$3:C$2000,1,1)+ROW()-ROW($A$3))-0), NA())</f>
        <v>#N/A</v>
      </c>
      <c r="EU88" s="1" t="e">
        <f t="shared" si="195"/>
        <v>#N/A</v>
      </c>
      <c r="EV88" s="1" t="e">
        <f t="shared" si="196"/>
        <v>#N/A</v>
      </c>
      <c r="EW88" s="1" t="e">
        <f t="shared" si="197"/>
        <v>#N/A</v>
      </c>
      <c r="EX88" s="1" t="e" cm="1">
        <f t="array" ref="EX88">IFERROR(IF(OR(ISNA($A88),INDEX(International!G$3:G$2000,_xlfn.XMATCH(100,International!G$3:G$2000,1,1)+ROW()-ROW($A$3))=""),NA(),INDEX(International!G$3:G$2000,_xlfn.XMATCH(100,International!G$3:G$2000,1,1)+ROW()-ROW($A$3))-0), NA())</f>
        <v>#N/A</v>
      </c>
      <c r="EY88" s="1" t="e" cm="1">
        <f t="array" aca="1" ref="EY88" ca="1">IFERROR(IF(ISNA($A88),NA(),INDEX(International!I$3:I$2000,_xlfn.XMATCH(100,International!G$3:G$2000,1,1)+ROW()-ROW($A$3))-0), NA())</f>
        <v>#N/A</v>
      </c>
      <c r="EZ88" s="1" t="e">
        <f t="shared" si="198"/>
        <v>#N/A</v>
      </c>
      <c r="FA88" s="1" t="e">
        <f t="shared" si="199"/>
        <v>#N/A</v>
      </c>
      <c r="FB88" s="1" t="e">
        <f t="shared" si="200"/>
        <v>#N/A</v>
      </c>
      <c r="FC88" s="1" cm="1">
        <f t="array" ref="FC88">IFERROR(IF(OR(ISNA($A88),INDEX(International!K$3:K$2000,_xlfn.XMATCH(100,International!K$3:K$2000,1,1)+ROW()-ROW($A$3))=""),NA(),INDEX(International!K$3:K$2000,_xlfn.XMATCH(100,International!K$3:K$2000,1,1)+ROW()-ROW($A$3))), NA())</f>
        <v>179859</v>
      </c>
      <c r="FD88" s="1" cm="1">
        <f t="array" aca="1" ref="FD88" ca="1">IFERROR(IF(ISNA($A88),NA(),INDEX(International!M$3:M$2000,_xlfn.XMATCH(100,International!K$3:K$2000,1,1)+ROW()-ROW($A$3))-0), NA())</f>
        <v>374.14285714285717</v>
      </c>
      <c r="FE88" s="1">
        <f t="shared" si="201"/>
        <v>7.8611621564117256</v>
      </c>
      <c r="FF88" s="1">
        <f t="shared" si="202"/>
        <v>2114</v>
      </c>
      <c r="FG88" s="1">
        <f t="shared" si="203"/>
        <v>-1187.6680517678408</v>
      </c>
      <c r="FH88" s="1" cm="1">
        <f t="array" ref="FH88">IFERROR(IF(OR(ISNA($A88),INDEX(International!O$3:O$2000,_xlfn.XMATCH(100,International!O$3:O$2000,1,1)+ROW()-ROW($A$3))=""),NA(),INDEX(International!O$3:O$2000,_xlfn.XMATCH(100,International!O$3:O$2000,1,1)+ROW()-ROW($A$3))-0), NA())</f>
        <v>225886</v>
      </c>
      <c r="FI88" s="1" cm="1">
        <f t="array" aca="1" ref="FI88" ca="1">IFERROR(IF(ISNA($A88),NA(),INDEX(International!Q$3:Q$2000,_xlfn.XMATCH(100,International!O$3:O$2000,1,1)+ROW()-ROW($A$3))-0), NA())</f>
        <v>867.42857142857144</v>
      </c>
      <c r="FJ88" s="1">
        <f t="shared" si="204"/>
        <v>7.6292170755786639</v>
      </c>
      <c r="FK88" s="1">
        <f t="shared" si="205"/>
        <v>2655</v>
      </c>
      <c r="FL88" s="1">
        <f t="shared" si="206"/>
        <v>346.82014916681487</v>
      </c>
      <c r="FM88" s="1" cm="1">
        <f t="array" ref="FM88">IFERROR(IF(OR(ISNA($A88),INDEX(International!S$3:S$2000,_xlfn.XMATCH(100,International!S$3:S$2000,1,1)+ROW()-ROW($A$3))=""),NA(),INDEX(International!S$3:S$2000,_xlfn.XMATCH(100,International!S$3:S$2000,1,1)+ROW()-ROW($A$3))-0), NA())</f>
        <v>11037</v>
      </c>
      <c r="FN88" s="1" cm="1">
        <f t="array" aca="1" ref="FN88" ca="1">IFERROR(IF(ISNA($A88),NA(),INDEX(International!U$3:U$2000,_xlfn.XMATCH(100,International!S$3:S$2000,1,1)+ROW()-ROW($A$3))-0), NA())</f>
        <v>28.142857142857142</v>
      </c>
      <c r="FO88" s="1">
        <f t="shared" si="207"/>
        <v>12.525411348391177</v>
      </c>
      <c r="FP88" s="1">
        <f t="shared" si="208"/>
        <v>128</v>
      </c>
      <c r="FQ88" s="1">
        <f t="shared" si="209"/>
        <v>402.29887593153671</v>
      </c>
      <c r="FR88" s="1" cm="1">
        <f t="array" ref="FR88">IFERROR(IF(OR(ISNA($A88),INDEX(International!W$3:W$2000,_xlfn.XMATCH(100,International!W$3:W$2000,1,1)+ROW()-ROW($A$3))=""),NA(),INDEX(International!W$3:W$2000,_xlfn.XMATCH(100,International!W$3:W$2000,1,1)+ROW()-ROW($A$3))-0), NA())</f>
        <v>31616</v>
      </c>
      <c r="FS88" s="1" cm="1">
        <f t="array" aca="1" ref="FS88" ca="1">IFERROR(IF(ISNA($A88),NA(),INDEX(International!Y$3:Y$2000,_xlfn.XMATCH(100,International!W$3:W$2000,1,1)+ROW()-ROW($A$3))-0), NA())</f>
        <v>511.14285714285717</v>
      </c>
      <c r="FT88" s="1">
        <f t="shared" si="210"/>
        <v>10.235400925118695</v>
      </c>
      <c r="FU88" s="1">
        <f t="shared" si="211"/>
        <v>370</v>
      </c>
      <c r="FV88" s="1">
        <f t="shared" si="212"/>
        <v>39.642455240021008</v>
      </c>
      <c r="FW88" s="1" t="e" cm="1">
        <f t="array" ref="FW88">IFERROR(IF(OR(ISNA($A88),INDEX(International!AA$3:AA$2000,_xlfn.XMATCH(100,International!AA$3:AA$2000,1,1)+ROW()-ROW($A$3))=""),NA(),INDEX(International!AA$3:AA$2000,_xlfn.XMATCH(100,International!AA$3:AA$2000,1,1)+ROW()-ROW($A$3))-0), NA())</f>
        <v>#N/A</v>
      </c>
      <c r="FX88" s="1" t="e" cm="1">
        <f t="array" aca="1" ref="FX88" ca="1">IFERROR(IF(ISNA($A88),NA(),INDEX(International!AC$3:AC$2000,_xlfn.XMATCH(100,International!AA$3:AA$2000,1,1)+ROW()-ROW($A$3))-0), NA())</f>
        <v>#N/A</v>
      </c>
      <c r="FY88" s="1" t="e">
        <f t="shared" si="213"/>
        <v>#N/A</v>
      </c>
      <c r="FZ88" s="1" t="e">
        <f t="shared" si="214"/>
        <v>#N/A</v>
      </c>
      <c r="GA88" s="1" t="e">
        <f t="shared" si="215"/>
        <v>#N/A</v>
      </c>
      <c r="GB88" s="1" cm="1">
        <f t="array" ref="GB88">IFERROR(IF(OR(ISNA($A88),INDEX(International!AE$3:AE$2000,_xlfn.XMATCH(100,International!AE$3:AE$2000,1,1)+ROW()-ROW($A$3))=""),NA(),INDEX(International!AE$3:AE$2000,_xlfn.XMATCH(100,International!AE$3:AE$2000,1,1)+ROW()-ROW($A$3))-0), NA())</f>
        <v>1699176</v>
      </c>
      <c r="GC88" s="1" cm="1">
        <f t="array" aca="1" ref="GC88" ca="1">IFERROR(IF(ISNA($A88),NA(),INDEX(International!AG$3:AG$2000,_xlfn.XMATCH(100,International!AE$3:AE$2000,1,1)+ROW()-ROW($A$3))-0), NA())</f>
        <v>21046.142857142859</v>
      </c>
      <c r="GD88" s="1">
        <f t="shared" si="216"/>
        <v>6.0487252542552055</v>
      </c>
      <c r="GE88" s="1">
        <f t="shared" si="217"/>
        <v>19988</v>
      </c>
      <c r="GF88" s="1">
        <f t="shared" si="218"/>
        <v>64.142702759060313</v>
      </c>
    </row>
    <row r="89" spans="1:188" x14ac:dyDescent="0.2">
      <c r="A89" s="4">
        <f>IF(OR(Daily!$A89="",Daily!$B89="*"),NA(),Daily!A89)</f>
        <v>43940</v>
      </c>
      <c r="B89" s="1">
        <f>IF(_xlfn.IFNA($A89,"")="","",Daily!C89+IF(ROW()&gt;ROW($A$3),B88,0))</f>
        <v>103</v>
      </c>
      <c r="C89" s="1">
        <f>IF(_xlfn.IFNA($A89,"")="","",Daily!D89+IF(ROW()&gt;ROW($A$3),C88,0))</f>
        <v>89</v>
      </c>
      <c r="D89" s="1">
        <f>IF(_xlfn.IFNA($A89,"")="","",Daily!E89+IF(ROW()&gt;ROW($A$3),D88,0))</f>
        <v>3</v>
      </c>
      <c r="E89" s="1">
        <f t="shared" si="141"/>
        <v>11</v>
      </c>
      <c r="F89" s="1">
        <f>IF(_xlfn.IFNA($A89,"")="","",Daily!F89+IF(ROW()&gt;ROW($A$3),F88,0))</f>
        <v>2957</v>
      </c>
      <c r="G89" s="1">
        <f>IF(_xlfn.IFNA($A89,"")="","",Daily!G89+IF(ROW()&gt;ROW($A$3),G88,0))</f>
        <v>1379</v>
      </c>
      <c r="H89" s="1">
        <f>IF(_xlfn.IFNA($A89,"")="","",Daily!H89+IF(ROW()&gt;ROW($A$3),H88,0))</f>
        <v>28</v>
      </c>
      <c r="I89" s="1">
        <f t="shared" si="142"/>
        <v>1550</v>
      </c>
      <c r="J89" s="1">
        <f>IF(_xlfn.IFNA($A89,"")="","",Daily!I89+IF(ROW()&gt;ROW($A$3),J88,0))</f>
        <v>28</v>
      </c>
      <c r="K89" s="1">
        <f>IF(_xlfn.IFNA($A89,"")="","",Daily!J89+IF(ROW()&gt;ROW($A$3),K88,0))</f>
        <v>11</v>
      </c>
      <c r="L89" s="1">
        <f>IF(_xlfn.IFNA($A89,"")="","",Daily!K89+IF(ROW()&gt;ROW($A$3),L88,0))</f>
        <v>0</v>
      </c>
      <c r="M89" s="1">
        <f t="shared" si="143"/>
        <v>17</v>
      </c>
      <c r="N89" s="1">
        <f>IF(_xlfn.IFNA($A89,"")="","",Daily!L89+IF(ROW()&gt;ROW($A$3),N88,0))</f>
        <v>1019</v>
      </c>
      <c r="O89" s="1">
        <f>IF(_xlfn.IFNA($A89,"")="","",Daily!M89+IF(ROW()&gt;ROW($A$3),O88,0))</f>
        <v>738</v>
      </c>
      <c r="P89" s="1">
        <f>IF(_xlfn.IFNA($A89,"")="","",Daily!N89+IF(ROW()&gt;ROW($A$3),P88,0))</f>
        <v>6</v>
      </c>
      <c r="Q89" s="1">
        <f t="shared" si="144"/>
        <v>275</v>
      </c>
      <c r="R89" s="1">
        <f>IF(_xlfn.IFNA($A89,"")="","",Daily!O89+IF(ROW()&gt;ROW($A$3),R88,0))</f>
        <v>435</v>
      </c>
      <c r="S89" s="1">
        <f>IF(_xlfn.IFNA($A89,"")="","",Daily!P89+IF(ROW()&gt;ROW($A$3),S88,0))</f>
        <v>354</v>
      </c>
      <c r="T89" s="1">
        <f>IF(_xlfn.IFNA($A89,"")="","",Daily!Q89+IF(ROW()&gt;ROW($A$3),T88,0))</f>
        <v>4</v>
      </c>
      <c r="U89" s="1">
        <f t="shared" si="145"/>
        <v>77</v>
      </c>
      <c r="V89" s="1">
        <f>IF(_xlfn.IFNA($A89,"")="","",Daily!R89+IF(ROW()&gt;ROW($A$3),V88,0))</f>
        <v>197</v>
      </c>
      <c r="W89" s="1">
        <f>IF(_xlfn.IFNA($A89,"")="","",Daily!S89+IF(ROW()&gt;ROW($A$3),W88,0))</f>
        <v>67</v>
      </c>
      <c r="X89" s="1">
        <f>IF(_xlfn.IFNA($A89,"")="","",Daily!T89+IF(ROW()&gt;ROW($A$3),X88,0))</f>
        <v>8</v>
      </c>
      <c r="Y89" s="1">
        <f t="shared" si="146"/>
        <v>122</v>
      </c>
      <c r="Z89" s="1">
        <f>IF(_xlfn.IFNA($A89,"")="","",Daily!U89+IF(ROW()&gt;ROW($A$3),Z88,0))</f>
        <v>1328</v>
      </c>
      <c r="AA89" s="1">
        <f>IF(_xlfn.IFNA($A89,"")="","",Daily!V89+IF(ROW()&gt;ROW($A$3),AA88,0))</f>
        <v>1188</v>
      </c>
      <c r="AB89" s="1">
        <f>IF(_xlfn.IFNA($A89,"")="","",Daily!W89+IF(ROW()&gt;ROW($A$3),AB88,0))</f>
        <v>15</v>
      </c>
      <c r="AC89" s="1">
        <f t="shared" si="147"/>
        <v>125</v>
      </c>
      <c r="AD89" s="1">
        <f>IF(_xlfn.IFNA($A89,"")="","",Daily!X89+IF(ROW()&gt;ROW($A$3),AD88,0))</f>
        <v>545</v>
      </c>
      <c r="AE89" s="1">
        <f>IF(_xlfn.IFNA($A89,"")="","",Daily!Y89+IF(ROW()&gt;ROW($A$3),AE88,0))</f>
        <v>426</v>
      </c>
      <c r="AF89" s="1">
        <f>IF(_xlfn.IFNA($A89,"")="","",Daily!Z89+IF(ROW()&gt;ROW($A$3),AF88,0))</f>
        <v>7</v>
      </c>
      <c r="AG89" s="1">
        <f t="shared" si="148"/>
        <v>112</v>
      </c>
      <c r="AH89" s="1">
        <f>IF(_xlfn.IFNA($A89,"")="","",Daily!C89+Daily!F89+Daily!I89+Daily!O89+Daily!L89+Daily!R89+Daily!X89+Daily!U89)</f>
        <v>44</v>
      </c>
      <c r="AI89" s="1">
        <f>IF(_xlfn.IFNA($A89,"")="","",Daily!D89+Daily!G89+Daily!J89+Daily!P89+Daily!M89+Daily!S89+Daily!Y89+Daily!V89+Daily!AA89)</f>
        <v>63</v>
      </c>
      <c r="AJ89" s="1">
        <f>IF(_xlfn.IFNA($A89,"")="","",Daily!E89+Daily!H89+Daily!K89+Daily!Q89+Daily!N89+Daily!T89+Daily!Z89+Daily!W89)</f>
        <v>2</v>
      </c>
      <c r="AK89" s="1">
        <f t="shared" si="149"/>
        <v>6612</v>
      </c>
      <c r="AL89" s="1">
        <f t="shared" si="150"/>
        <v>4252</v>
      </c>
      <c r="AM89" s="1">
        <f t="shared" si="151"/>
        <v>71</v>
      </c>
      <c r="AN89" s="7">
        <f t="shared" si="152"/>
        <v>1.0476190476190477</v>
      </c>
      <c r="AO89" s="1">
        <f t="shared" si="153"/>
        <v>2289</v>
      </c>
      <c r="AP89" s="1">
        <f t="shared" si="154"/>
        <v>3655</v>
      </c>
      <c r="AQ89" s="1">
        <f t="shared" si="155"/>
        <v>2873</v>
      </c>
      <c r="AR89" s="1">
        <f t="shared" si="156"/>
        <v>43</v>
      </c>
      <c r="AS89" s="1">
        <f t="shared" si="157"/>
        <v>739</v>
      </c>
      <c r="AT89" s="10">
        <f t="shared" si="158"/>
        <v>1.642377978255841E-2</v>
      </c>
      <c r="AU89" s="10">
        <f t="shared" si="159"/>
        <v>0.98357622021744162</v>
      </c>
      <c r="AV89" s="10">
        <f t="shared" si="160"/>
        <v>1.5577737447065941E-2</v>
      </c>
      <c r="AW89" s="10">
        <f t="shared" si="161"/>
        <v>0.44721718088324258</v>
      </c>
      <c r="AX89" s="10">
        <f t="shared" si="162"/>
        <v>4.2347247428917122E-3</v>
      </c>
      <c r="AY89" s="10">
        <f t="shared" si="163"/>
        <v>0.15411373260738051</v>
      </c>
      <c r="AZ89" s="10">
        <f t="shared" si="164"/>
        <v>6.5789473684210523E-2</v>
      </c>
      <c r="BA89" s="10">
        <f t="shared" si="165"/>
        <v>2.9794313369630974E-2</v>
      </c>
      <c r="BB89" s="10">
        <f t="shared" si="166"/>
        <v>0.20084694494857835</v>
      </c>
      <c r="BC89" s="10">
        <f t="shared" si="167"/>
        <v>8.24258923169994E-2</v>
      </c>
      <c r="BD89" s="8">
        <f t="shared" ca="1" si="168"/>
        <v>41</v>
      </c>
      <c r="BE89" s="9">
        <f t="shared" ca="1" si="169"/>
        <v>287</v>
      </c>
      <c r="BF89" s="10">
        <f t="shared" si="170"/>
        <v>6.6991473812423874E-3</v>
      </c>
      <c r="BG89" s="10">
        <f t="shared" si="171"/>
        <v>4.7619047619047616E-2</v>
      </c>
      <c r="BH89" s="1" t="e">
        <f t="shared" si="172"/>
        <v>#N/A</v>
      </c>
      <c r="BI89" s="1">
        <f t="shared" si="173"/>
        <v>23</v>
      </c>
      <c r="BJ89" s="8">
        <f>IF(_xlfn.IFNA($A89,"")="","",AK89/(Configuration!$B$1/1000000))</f>
        <v>260.68135134815469</v>
      </c>
      <c r="BK89" s="1">
        <f>IF(OR(_xlfn.IFNA($A89,"")="", ROW()&lt;=ROW($A$3),MAX(International!$C$3:$C$2000)&lt;$AK89),"",$A89-_xlfn.XLOOKUP($AK89,International!$C$3:$C$2000,International!$A$3:$A$2000,NA(),1,1))</f>
        <v>23</v>
      </c>
      <c r="BL89" s="1">
        <f>IF(OR(_xlfn.IFNA($A89,"")="", ROW()&lt;=ROW($A$3),MAX(International!$D$3:$D$2000)&lt;$BJ89),"",$A89-_xlfn.XLOOKUP($BJ89,International!$D$3:$D$2000,International!$A$3:$A$2000,NA(),1,1))</f>
        <v>28</v>
      </c>
      <c r="BM89" s="1">
        <f>IF(OR(_xlfn.IFNA($A89,"")="", ROW()&lt;=ROW($A$3),MAX(International!$G$3:$G$2000)&lt;$AK89),"",$A89-_xlfn.XLOOKUP($AK89,International!$G$3:$G$2000,International!$A$3:$A$2000,NA(),1,1))</f>
        <v>4</v>
      </c>
      <c r="BN89" s="1">
        <f>IF(OR(_xlfn.IFNA($A89,"")="", ROW()&lt;=ROW($A$3),MAX(International!$H$3:$H$2000)&lt;$BJ89),"",$A89-_xlfn.XLOOKUP($BJ89,International!$H$3:$H$2000,International!$A$3:$A$2000,NA(),1,1))</f>
        <v>26</v>
      </c>
      <c r="BO89" s="1">
        <f>IF(OR(_xlfn.IFNA($A89,"")="", ROW()&lt;=ROW($A$3),MAX(International!$K$3:$K$2000)&lt;$AK89),"",$A89-_xlfn.XLOOKUP($AK89,International!$K$3:$K$2000,International!$A$3:$A$2000,NA(),1,1))</f>
        <v>34</v>
      </c>
      <c r="BP89" s="1">
        <f>IF(OR(_xlfn.IFNA($A89,"")="", ROW()&lt;=ROW($A$3),MAX(International!$L$3:$L$2000)&lt;$BJ89),"",$A89-_xlfn.XLOOKUP($BJ89,International!$L$3:$L$2000,International!$A$3:$A$2000,NA(),1,1))</f>
        <v>27</v>
      </c>
      <c r="BQ89" s="1">
        <f>IF(OR(_xlfn.IFNA($A89,"")="", ROW()&lt;=ROW($A$3),MAX(International!$O$3:$O$2000)&lt;$AK89),"",$A89-_xlfn.XLOOKUP($AK89,International!$O$3:$O$2000,International!$A$3:$A$2000,NA(),1,1))</f>
        <v>42</v>
      </c>
      <c r="BR89" s="1">
        <f>IF(OR(_xlfn.IFNA($A89,"")="", ROW()&lt;=ROW($A$3),MAX(International!$P$3:$P$2000)&lt;$BJ89),"",$A89-_xlfn.XLOOKUP($BJ89,International!$P$3:$P$2000,International!$A$3:$A$2000,NA(),1,1))</f>
        <v>37</v>
      </c>
      <c r="BS89" s="1">
        <f>IF(OR(_xlfn.IFNA($A89,"")="", ROW()&lt;=ROW($A$3),MAX(International!$S$3:$S$2000)&lt;$AK89),"",$A89-_xlfn.XLOOKUP($AK89,International!$S$3:$S$2000,International!$A$3:$A$2000,NA(),1,1))</f>
        <v>43</v>
      </c>
      <c r="BT89" s="1" t="str">
        <f>IF(OR(_xlfn.IFNA($A89,"")="", ROW()&lt;=ROW($A$3),MAX(International!$T$3:$T$2000)&lt;$BJ89),"",$A89-_xlfn.XLOOKUP($BJ89,International!$T$3:$T$2000,International!$A$3:$A$2000,NA(),1,1))</f>
        <v/>
      </c>
      <c r="BU89" s="1">
        <f>IF(OR(_xlfn.IFNA($A89,"")="", ROW()&lt;=ROW($A$3),MAX(International!$W$3:$W$2000)&lt;$AK89),"",$A89-_xlfn.XLOOKUP($AK89,International!$W$3:$W$2000,International!$A$3:$A$2000,NA(),1,1))</f>
        <v>-1</v>
      </c>
      <c r="BV89" s="1">
        <f>IF(OR(_xlfn.IFNA($A89,"")="", ROW()&lt;=ROW($A$3),MAX(International!$X$3:$X$2000)&lt;$BJ89),"",$A89-_xlfn.XLOOKUP($BJ89,International!$X$3:$X$2000,International!$A$3:$A$2000,NA(),1,1))</f>
        <v>11</v>
      </c>
      <c r="BW89" s="1">
        <f>IF(OR(_xlfn.IFNA($A89,"")="", ROW()&lt;=ROW($A$3),MAX(International!$AA$3:$AA$2000)&lt;$AK89),"",$A89-_xlfn.XLOOKUP($AK89,International!$AA$3:$AA$2000,International!$A$3:$A$2000,NA(),1,1))</f>
        <v>27</v>
      </c>
      <c r="BX89" s="1">
        <f>IF(OR(_xlfn.IFNA($A89,"")="", ROW()&lt;=ROW($A$3),MAX(International!$AB$3:$AB$2000)&lt;$BJ89),"",$A89-_xlfn.XLOOKUP($BJ89,International!$AB$3:$AB$2000,International!$A$3:$A$2000,NA(),1,1))</f>
        <v>22</v>
      </c>
      <c r="BY89" s="1">
        <f>IF(OR(_xlfn.IFNA($A89,"")="", ROW()&lt;=ROW($A$3),MAX(International!$AE$3:$AE$2000)&lt;$AK89),"",$A89-_xlfn.XLOOKUP($AK89,International!$AE$3:$AE$2000,International!$A$3:$A$2000,NA(),1,1))</f>
        <v>32</v>
      </c>
      <c r="BZ89" s="1">
        <f>IF(OR(_xlfn.IFNA($A89,"")="", ROW()&lt;=ROW($A$3),MAX(International!$AF$3:$AF$2000)&lt;$BJ89),"",$A89-_xlfn.XLOOKUP($BJ89,International!$AF$3:$AF$2000,International!$A$3:$A$2000,NA(),1,1))</f>
        <v>23</v>
      </c>
      <c r="CA89" s="1">
        <f t="shared" si="174"/>
        <v>40</v>
      </c>
      <c r="CB89" s="1" t="e">
        <f t="shared" si="121"/>
        <v>#N/A</v>
      </c>
      <c r="CC89" s="1" t="e">
        <f t="shared" si="122"/>
        <v>#N/A</v>
      </c>
      <c r="CD89" s="1">
        <f t="shared" si="123"/>
        <v>1032126</v>
      </c>
      <c r="CE89" s="1">
        <f t="shared" si="124"/>
        <v>102400</v>
      </c>
      <c r="CF89" s="1">
        <f t="shared" si="125"/>
        <v>25600</v>
      </c>
      <c r="CG89" s="1">
        <f t="shared" si="126"/>
        <v>10158</v>
      </c>
      <c r="CH89" s="1">
        <f t="shared" si="127"/>
        <v>5250</v>
      </c>
      <c r="CI89" s="1">
        <f t="shared" si="128"/>
        <v>868</v>
      </c>
      <c r="CJ89" s="1">
        <f t="shared" si="129"/>
        <v>3679</v>
      </c>
      <c r="CK89" s="1">
        <f t="shared" si="175"/>
        <v>6612</v>
      </c>
      <c r="CL89" s="1">
        <f t="shared" si="130"/>
        <v>6.614834127889746</v>
      </c>
      <c r="CM89" s="1">
        <f>IF(OR(ISNA($A89),$AK89&lt;100),NA(),IF($CA89=0,0,FLOOR((CK89-_xlfn.XLOOKUP(_xlfn.AGGREGATE(5,6,$CA$3:$CA2040),$CA$3:$CA$2000,CK$3:CK$2000,1,1))/_xlfn.XLOOKUP($CA89,$CA$3:$CA$2000,$CA$3:$CA$2000,1,1), 1)))</f>
        <v>162</v>
      </c>
      <c r="CN89" s="1">
        <f t="shared" si="176"/>
        <v>103.81415796660963</v>
      </c>
      <c r="CO89" s="1" cm="1">
        <f t="array" ref="CO89">IFERROR(IF(OR(ISNA($A89),$AK89&lt;100,INDEX(International!C$3:C$2000,_xlfn.XMATCH(100,International!C$3:C$2000,1,1)+$CA89)=""),NA(),INDEX(International!C$3:C$2000,_xlfn.XMATCH(100,International!C$3:C$2000,1,1)+$CA89)), NA())</f>
        <v>33573</v>
      </c>
      <c r="CP89" s="1">
        <f t="shared" si="131"/>
        <v>4.7669227151849363</v>
      </c>
      <c r="CQ89" s="1">
        <f>IF(OR(ISNA($A89),$AK89&lt;100),NA(),IF($CA89=0,0,FLOOR((CO89-_xlfn.XLOOKUP(_xlfn.AGGREGATE(5,6,$CA$3:$CA2040),$CA$3:$CA$2000,CO$3:CO$2000,1,1))/_xlfn.XLOOKUP($CA89,$CA$3:$CA$2000,$CA$3:$CA$2000,1,1), 1)))</f>
        <v>836</v>
      </c>
      <c r="CR89" s="1">
        <f t="shared" si="177"/>
        <v>7.4466532209151115</v>
      </c>
      <c r="CS89" s="1" cm="1">
        <f t="array" ref="CS89">IFERROR(IF(OR(ISNA($A89),$AK89&lt;100,INDEX(International!G$3:G$2000,_xlfn.XMATCH(100,International!G$3:G$2000,1,1)+$CA89)=""),NA(),INDEX(International!G$3:G$2000,_xlfn.XMATCH(100,International!G$3:G$2000,1,1)+$CA89)), NA())</f>
        <v>7384</v>
      </c>
      <c r="CT89" s="1">
        <f t="shared" si="132"/>
        <v>6.4450320599211315</v>
      </c>
      <c r="CU89" s="1">
        <f>IF(OR(ISNA($A89),$AK89&lt;100),NA(),IF($CA89=0,0,FLOOR((CS89-_xlfn.XLOOKUP(_xlfn.AGGREGATE(5,6,$CA$3:$CA2040),$CA$3:$CA$2000,CS$3:CS$2000,1,1))/_xlfn.XLOOKUP($CA89,$CA$3:$CA$2000,$CA$3:$CA$2000,1,1), 1)))</f>
        <v>178</v>
      </c>
      <c r="CV89" s="1">
        <f t="shared" si="178"/>
        <v>16.108171739045329</v>
      </c>
      <c r="CW89" s="1" cm="1">
        <f t="array" ref="CW89">IFERROR(IF(OR(ISNA($A89),$AK89&lt;100,INDEX(International!K$3:K$2000,_xlfn.XMATCH(100,International!K$3:K$2000,1,1)+$CA89)=""),NA(),INDEX(International!K$3:K$2000,_xlfn.XMATCH(100,International!K$3:K$2000,1,1)+$CA89)), NA())</f>
        <v>86334</v>
      </c>
      <c r="CX89" s="1">
        <f t="shared" si="133"/>
        <v>4.1009720747893397</v>
      </c>
      <c r="CY89" s="1">
        <f>IF(OR(ISNA($A89),$AK89&lt;100),NA(),IF($CA89=0,0,FLOOR((CW89-_xlfn.XLOOKUP(_xlfn.AGGREGATE(5,6,$CA$3:$CA2040),$CA$3:$CA$2000,CW$3:CW$2000,1,1))/_xlfn.XLOOKUP($CA89,$CA$3:$CA$2000,$CA$3:$CA$2000,1,1), 1)))</f>
        <v>2155</v>
      </c>
      <c r="CZ89" s="1">
        <f t="shared" si="179"/>
        <v>6.9750005936043475</v>
      </c>
      <c r="DA89" s="1" cm="1">
        <f t="array" ref="DA89">IFERROR(IF(OR(ISNA($A89),$AK89&lt;100,INDEX(International!O$3:O$2000,_xlfn.XMATCH(100,International!O$3:O$2000,1,1)+$CA89)=""),NA(),INDEX(International!O$3:O$2000,_xlfn.XMATCH(100,International!O$3:O$2000,1,1)+$CA89)), NA())</f>
        <v>119827</v>
      </c>
      <c r="DB89" s="1">
        <f t="shared" si="134"/>
        <v>3.9113158780940385</v>
      </c>
      <c r="DC89" s="1">
        <f>IF(OR(ISNA($A89),$AK89&lt;100),NA(),IF($CA89=0,0,FLOOR((DA89-_xlfn.XLOOKUP(_xlfn.AGGREGATE(5,6,$CA$3:$CA2040),$CA$3:$CA$2000,DA$3:DA$2000,1,1))/_xlfn.XLOOKUP($CA89,$CA$3:$CA$2000,$CA$3:$CA$2000,1,1), 1)))</f>
        <v>2991</v>
      </c>
      <c r="DD89" s="1">
        <f t="shared" si="180"/>
        <v>17.76627587444538</v>
      </c>
      <c r="DE89" s="1" cm="1">
        <f t="array" ref="DE89">IFERROR(IF(OR(ISNA($A89),$AK89&lt;100,INDEX(International!S$3:S$2000,_xlfn.XMATCH(100,International!S$3:S$2000,1,1)+$CA89)=""),NA(),INDEX(International!S$3:S$2000,_xlfn.XMATCH(100,International!S$3:S$2000,1,1)+$CA89)), NA())</f>
        <v>9786</v>
      </c>
      <c r="DF89" s="1">
        <f t="shared" si="135"/>
        <v>6.049014519531946</v>
      </c>
      <c r="DG89" s="1">
        <f>IF(OR(ISNA($A89),$AK89&lt;100),NA(),IF($CA89=0,0,FLOOR((DE89-_xlfn.XLOOKUP(_xlfn.AGGREGATE(5,6,$CA$3:$CA2040),$CA$3:$CA$2000,DE$3:DE$2000,1,1))/_xlfn.XLOOKUP($CA89,$CA$3:$CA$2000,$CA$3:$CA$2000,1,1), 1)))</f>
        <v>242</v>
      </c>
      <c r="DH89" s="1">
        <f t="shared" si="181"/>
        <v>33.066690028727969</v>
      </c>
      <c r="DI89" s="1" cm="1">
        <f t="array" ref="DI89">IFERROR(IF(OR(ISNA($A89),$AK89&lt;100,INDEX(International!W$3:W$2000,_xlfn.XMATCH(100,International!W$3:W$2000,1,1)+$CA89)=""),NA(),INDEX(International!W$3:W$2000,_xlfn.XMATCH(100,International!W$3:W$2000,1,1)+$CA89)), NA())</f>
        <v>1910</v>
      </c>
      <c r="DJ89" s="1">
        <f t="shared" si="136"/>
        <v>9.3995988975911722</v>
      </c>
      <c r="DK89" s="1">
        <f>IF(OR(ISNA($A89),$AK89&lt;100),NA(),IF($CA89=0,0,FLOOR((DI89-_xlfn.XLOOKUP(_xlfn.AGGREGATE(5,6,$CA$3:$CA2040),$CA$3:$CA$2000,DI$3:DI$2000,1,1))/_xlfn.XLOOKUP($CA89,$CA$3:$CA$2000,$CA$3:$CA$2000,1,1), 1)))</f>
        <v>45</v>
      </c>
      <c r="DL89" s="1">
        <f t="shared" si="182"/>
        <v>2.7247882334002673</v>
      </c>
      <c r="DM89" s="1" cm="1">
        <f t="array" ref="DM89">IFERROR(IF(OR(ISNA($A89),$AK89&lt;100,INDEX(International!AA$3:AA$2000,_xlfn.XMATCH(100,International!AA$3:AA$2000,1,1)+$CA89)=""),NA(),INDEX(International!AA$3:AA$2000,_xlfn.XMATCH(100,International!AA$3:AA$2000,1,1)+$CA89)), NA())</f>
        <v>93873</v>
      </c>
      <c r="DN89" s="1">
        <f t="shared" si="137"/>
        <v>4.0508107550857897</v>
      </c>
      <c r="DO89" s="1">
        <f>IF(OR(ISNA($A89),$AK89&lt;100),NA(),IF($CA89=0,0,FLOOR((DM89-_xlfn.XLOOKUP(_xlfn.AGGREGATE(5,6,$CA$3:$CA2040),$CA$3:$CA$2000,DM$3:DM$2000,1,1))/_xlfn.XLOOKUP($CA89,$CA$3:$CA$2000,$CA$3:$CA$2000,1,1), 1)))</f>
        <v>2343</v>
      </c>
      <c r="DP89" s="1">
        <f t="shared" si="183"/>
        <v>6.4293354791585164</v>
      </c>
      <c r="DQ89" s="1" cm="1">
        <f t="array" ref="DQ89">IFERROR(IF(OR(ISNA($A89),$AK89&lt;100,INDEX(International!AE$3:AE$2000,_xlfn.XMATCH(100,International!AE$3:AE$2000,1,1)+$CA89)=""),NA(),INDEX(International!AE$3:AE$2000,_xlfn.XMATCH(100,International!AE$3:AE$2000,1,1)+$CA89)), NA())</f>
        <v>555313</v>
      </c>
      <c r="DR89" s="1">
        <f t="shared" si="138"/>
        <v>3.2156704884261011</v>
      </c>
      <c r="DS89" s="1">
        <f>IF(OR(ISNA($A89),$AK89&lt;100),NA(),IF($CA89=0,0,FLOOR((DQ89-_xlfn.XLOOKUP(_xlfn.AGGREGATE(5,6,$CA$3:$CA2040),$CA$3:$CA$2000,DQ$3:DQ$2000,1,1))/_xlfn.XLOOKUP($CA89,$CA$3:$CA$2000,$CA$3:$CA$2000,1,1), 1)))</f>
        <v>13879</v>
      </c>
      <c r="DT89" s="1">
        <f t="shared" si="184"/>
        <v>6.2304356576681892</v>
      </c>
      <c r="DU89" s="1">
        <f t="shared" si="139"/>
        <v>86</v>
      </c>
      <c r="DV89" s="1" t="e" cm="1">
        <f t="array" ref="DV89">IFERROR(IF(ISNA($A89),NA(),INDEX(B$3:B$2000,_xlfn.XMATCH(Configuration!$B$12,B$3:B$2000,1,1)+ROW()-ROW($A$3))-0), NA())</f>
        <v>#N/A</v>
      </c>
      <c r="DW89" s="1" t="e" cm="1">
        <f t="array" ref="DW89">IFERROR(IF(ISNA($A89),NA(),INDEX(F$3:F$2000,_xlfn.XMATCH(Configuration!$B$12,F$3:F$2000,1,1)+ROW()-ROW($A$3))-0), NA())</f>
        <v>#N/A</v>
      </c>
      <c r="DX89" s="1" cm="1">
        <f t="array" ref="DX89">IFERROR(IF(ISNA($A89),NA(),INDEX(J$3:J$2000,_xlfn.XMATCH(Configuration!$B$12,J$3:J$2000,1,1)+ROW()-ROW($A$3))-0), NA())</f>
        <v>0</v>
      </c>
      <c r="DY89" s="1" t="e" cm="1">
        <f t="array" ref="DY89">IFERROR(IF(ISNA($A89),NA(),INDEX(N$3:N$2000,_xlfn.XMATCH(Configuration!$B$12,N$3:N$2000,1,1)+ROW()-ROW($A$3))-0), NA())</f>
        <v>#N/A</v>
      </c>
      <c r="DZ89" s="1" t="e" cm="1">
        <f t="array" ref="DZ89">IFERROR(IF(ISNA($A89),NA(),INDEX(R$3:R$2000,_xlfn.XMATCH(Configuration!$B$12,R$3:R$2000,1,1)+ROW()-ROW($A$3))-0), NA())</f>
        <v>#N/A</v>
      </c>
      <c r="EA89" s="1" t="e" cm="1">
        <f t="array" ref="EA89">IFERROR(IF(ISNA($A89),NA(),INDEX(V$3:V$2000,_xlfn.XMATCH(Configuration!$B$12,V$3:V$2000,1,1)+ROW()-ROW($A$3))-0), NA())</f>
        <v>#N/A</v>
      </c>
      <c r="EB89" s="1" t="e" cm="1">
        <f t="array" ref="EB89">IFERROR(IF(ISNA($A89),NA(),INDEX(Z$3:Z$2000,_xlfn.XMATCH(Configuration!$B$12,Z$3:Z$2000,1,1)+ROW()-ROW($A$3))-0), NA())</f>
        <v>#N/A</v>
      </c>
      <c r="EC89" s="1" t="e" cm="1">
        <f t="array" ref="EC89">IFERROR(IF(ISNA($A89),NA(),INDEX(AD$3:AD$2000,_xlfn.XMATCH(Configuration!$B$12,AD$3:AD$2000,1,1)+ROW()-ROW($A$3))-0), NA())</f>
        <v>#N/A</v>
      </c>
      <c r="ED89" s="1">
        <f t="shared" si="140"/>
        <v>86</v>
      </c>
      <c r="EE89" s="1" t="e">
        <f t="shared" ca="1" si="185"/>
        <v>#N/A</v>
      </c>
      <c r="EF89" s="1" t="e">
        <f t="shared" ca="1" si="186"/>
        <v>#N/A</v>
      </c>
      <c r="EG89" s="1" t="e">
        <f t="shared" ca="1" si="187"/>
        <v>#N/A</v>
      </c>
      <c r="EH89" s="1" t="e">
        <f t="shared" ca="1" si="188"/>
        <v>#N/A</v>
      </c>
      <c r="EI89" s="1" t="e">
        <f t="shared" ca="1" si="189"/>
        <v>#N/A</v>
      </c>
      <c r="EJ89" s="1" t="e">
        <f t="shared" ca="1" si="190"/>
        <v>#N/A</v>
      </c>
      <c r="EK89" s="1">
        <f t="shared" ca="1" si="191"/>
        <v>499306</v>
      </c>
      <c r="EL89" s="1" cm="1">
        <f t="array" aca="1" ref="EL89" ca="1">IFERROR(IF(ISNA($ED89),NA(),IF(FLOOR((2^(($ED89+LOOKUP(2, 1/(ISNA(EP$3:EP$2000)+ISBLANK(EP$3:EP$300)-1),EP$3:EP$2000)*LOG(100)/LOG(2))/LOOKUP(2, 1/(ISNA(EP$3:EP$2000)+ISBLANK(EP$3:EP$300)-1),EP$3:EP$2000))),2)&gt;_xlfn.AGGREGATE(4,6,$EN$3:$GC$2000)+2000,NA(),FLOOR((2^(($ED89+LOOKUP(2, 1/(ISNA(EP$3:EP$2000)+ISBLANK(EP$3:EP$300)-1),EP$3:EP$2000)*LOG(100)/LOG(2))/LOOKUP(2, 1/(ISNA(EP$3:EP$2000)+ISBLANK(EP$3:EP$300)-1),EP$3:EP$2000))),2))),NA())</f>
        <v>10446</v>
      </c>
      <c r="EM89" s="1" cm="1">
        <f t="array" ref="EM89">IF(ISNA($ED89),NA(),FLOOR(EN$3+(LOOKUP(2, 1/(ISNA(EN$3:EN$2000)+ISBLANK(EN$3:EN$300)-1),EN$3:EN$2000)-EN$3)/LOOKUP(2, 1/(ISNA(EN$3:EN$2000)+ISBLANK(EN$3:EN$300)-1),ED$3:ED$2000)*ED89, 1))</f>
        <v>7780</v>
      </c>
      <c r="EN89" s="1" t="e" cm="1">
        <f t="array" ref="EN89">IFERROR(IF(ISNA($A89),NA(),INDEX(AK$3:AK$2000,_xlfn.XMATCH(100,AK$3:AK$2000,1,1)+ROW()-ROW($A$3))-0), NA())</f>
        <v>#N/A</v>
      </c>
      <c r="EO89" s="1" t="e" cm="1">
        <f t="array" aca="1" ref="EO89" ca="1">IFERROR(IF(ISNA($A89),NA(),INDEX(BD$3:BD$2000,_xlfn.XMATCH(100,AK$3:AK$2000,1,1)+ROW()-ROW($A$3))-0), NA())</f>
        <v>#N/A</v>
      </c>
      <c r="EP89" s="1" t="e">
        <f t="shared" si="192"/>
        <v>#N/A</v>
      </c>
      <c r="EQ89" s="1" t="e">
        <f t="shared" si="193"/>
        <v>#N/A</v>
      </c>
      <c r="ER89" s="1" t="e">
        <f t="shared" si="194"/>
        <v>#N/A</v>
      </c>
      <c r="ES89" s="1" t="e" cm="1">
        <f t="array" ref="ES89">IFERROR(IF(OR(ISNA($A89),INDEX(International!C$3:C$2000,_xlfn.XMATCH(100,International!C$3:C$2000,1,1)+ROW()-ROW($A$3))=""),NA(),INDEX(International!C$3:C$2000,_xlfn.XMATCH(100,International!C$3:C$2000,1,1)+ROW()-ROW($A$3))), NA())</f>
        <v>#N/A</v>
      </c>
      <c r="ET89" s="1" t="e" cm="1">
        <f t="array" aca="1" ref="ET89" ca="1">IFERROR(IF(ISNA($A89),NA(),INDEX(International!E$3:E$2000,_xlfn.XMATCH(100,International!C$3:C$2000,1,1)+ROW()-ROW($A$3))-0), NA())</f>
        <v>#N/A</v>
      </c>
      <c r="EU89" s="1" t="e">
        <f t="shared" si="195"/>
        <v>#N/A</v>
      </c>
      <c r="EV89" s="1" t="e">
        <f t="shared" si="196"/>
        <v>#N/A</v>
      </c>
      <c r="EW89" s="1" t="e">
        <f t="shared" si="197"/>
        <v>#N/A</v>
      </c>
      <c r="EX89" s="1" t="e" cm="1">
        <f t="array" ref="EX89">IFERROR(IF(OR(ISNA($A89),INDEX(International!G$3:G$2000,_xlfn.XMATCH(100,International!G$3:G$2000,1,1)+ROW()-ROW($A$3))=""),NA(),INDEX(International!G$3:G$2000,_xlfn.XMATCH(100,International!G$3:G$2000,1,1)+ROW()-ROW($A$3))-0), NA())</f>
        <v>#N/A</v>
      </c>
      <c r="EY89" s="1" t="e" cm="1">
        <f t="array" aca="1" ref="EY89" ca="1">IFERROR(IF(ISNA($A89),NA(),INDEX(International!I$3:I$2000,_xlfn.XMATCH(100,International!G$3:G$2000,1,1)+ROW()-ROW($A$3))-0), NA())</f>
        <v>#N/A</v>
      </c>
      <c r="EZ89" s="1" t="e">
        <f t="shared" si="198"/>
        <v>#N/A</v>
      </c>
      <c r="FA89" s="1" t="e">
        <f t="shared" si="199"/>
        <v>#N/A</v>
      </c>
      <c r="FB89" s="1" t="e">
        <f t="shared" si="200"/>
        <v>#N/A</v>
      </c>
      <c r="FC89" s="1" cm="1">
        <f t="array" ref="FC89">IFERROR(IF(OR(ISNA($A89),INDEX(International!K$3:K$2000,_xlfn.XMATCH(100,International!K$3:K$2000,1,1)+ROW()-ROW($A$3))=""),NA(),INDEX(International!K$3:K$2000,_xlfn.XMATCH(100,International!K$3:K$2000,1,1)+ROW()-ROW($A$3))), NA())</f>
        <v>180166</v>
      </c>
      <c r="FD89" s="1" cm="1">
        <f t="array" aca="1" ref="FD89" ca="1">IFERROR(IF(ISNA($A89),NA(),INDEX(International!M$3:M$2000,_xlfn.XMATCH(100,International!K$3:K$2000,1,1)+ROW()-ROW($A$3))-0), NA())</f>
        <v>373.14285714285717</v>
      </c>
      <c r="FE89" s="1">
        <f t="shared" si="201"/>
        <v>7.9518369709666104</v>
      </c>
      <c r="FF89" s="1">
        <f t="shared" si="202"/>
        <v>2093</v>
      </c>
      <c r="FG89" s="1">
        <f t="shared" si="203"/>
        <v>406.43363712704314</v>
      </c>
      <c r="FH89" s="1" cm="1">
        <f t="array" ref="FH89">IFERROR(IF(OR(ISNA($A89),INDEX(International!O$3:O$2000,_xlfn.XMATCH(100,International!O$3:O$2000,1,1)+ROW()-ROW($A$3))=""),NA(),INDEX(International!O$3:O$2000,_xlfn.XMATCH(100,International!O$3:O$2000,1,1)+ROW()-ROW($A$3))-0), NA())</f>
        <v>226699</v>
      </c>
      <c r="FI89" s="1" cm="1">
        <f t="array" aca="1" ref="FI89" ca="1">IFERROR(IF(ISNA($A89),NA(),INDEX(International!Q$3:Q$2000,_xlfn.XMATCH(100,International!O$3:O$2000,1,1)+ROW()-ROW($A$3))-0), NA())</f>
        <v>783.28571428571433</v>
      </c>
      <c r="FJ89" s="1">
        <f t="shared" si="204"/>
        <v>7.715383236023813</v>
      </c>
      <c r="FK89" s="1">
        <f t="shared" si="205"/>
        <v>2634</v>
      </c>
      <c r="FL89" s="1">
        <f t="shared" si="206"/>
        <v>192.93215208014152</v>
      </c>
      <c r="FM89" s="1" cm="1">
        <f t="array" ref="FM89">IFERROR(IF(OR(ISNA($A89),INDEX(International!S$3:S$2000,_xlfn.XMATCH(100,International!S$3:S$2000,1,1)+ROW()-ROW($A$3))=""),NA(),INDEX(International!S$3:S$2000,_xlfn.XMATCH(100,International!S$3:S$2000,1,1)+ROW()-ROW($A$3))-0), NA())</f>
        <v>11050</v>
      </c>
      <c r="FN89" s="1" cm="1">
        <f t="array" aca="1" ref="FN89" ca="1">IFERROR(IF(ISNA($A89),NA(),INDEX(International!U$3:U$2000,_xlfn.XMATCH(100,International!S$3:S$2000,1,1)+ROW()-ROW($A$3))-0), NA())</f>
        <v>25.142857142857142</v>
      </c>
      <c r="FO89" s="1">
        <f t="shared" si="207"/>
        <v>12.669598487534907</v>
      </c>
      <c r="FP89" s="1">
        <f t="shared" si="208"/>
        <v>127</v>
      </c>
      <c r="FQ89" s="1">
        <f t="shared" si="209"/>
        <v>588.82846189005977</v>
      </c>
      <c r="FR89" s="1" cm="1">
        <f t="array" ref="FR89">IFERROR(IF(OR(ISNA($A89),INDEX(International!W$3:W$2000,_xlfn.XMATCH(100,International!W$3:W$2000,1,1)+ROW()-ROW($A$3))=""),NA(),INDEX(International!W$3:W$2000,_xlfn.XMATCH(100,International!W$3:W$2000,1,1)+ROW()-ROW($A$3))-0), NA())</f>
        <v>31960</v>
      </c>
      <c r="FS89" s="1" cm="1">
        <f t="array" aca="1" ref="FS89" ca="1">IFERROR(IF(ISNA($A89),NA(),INDEX(International!Y$3:Y$2000,_xlfn.XMATCH(100,International!W$3:W$2000,1,1)+ROW()-ROW($A$3))-0), NA())</f>
        <v>516.71428571428567</v>
      </c>
      <c r="FT89" s="1">
        <f t="shared" si="210"/>
        <v>10.336384909023824</v>
      </c>
      <c r="FU89" s="1">
        <f t="shared" si="211"/>
        <v>370</v>
      </c>
      <c r="FV89" s="1">
        <f t="shared" si="212"/>
        <v>64.051010303879835</v>
      </c>
      <c r="FW89" s="1" t="e" cm="1">
        <f t="array" ref="FW89">IFERROR(IF(OR(ISNA($A89),INDEX(International!AA$3:AA$2000,_xlfn.XMATCH(100,International!AA$3:AA$2000,1,1)+ROW()-ROW($A$3))=""),NA(),INDEX(International!AA$3:AA$2000,_xlfn.XMATCH(100,International!AA$3:AA$2000,1,1)+ROW()-ROW($A$3))-0), NA())</f>
        <v>#N/A</v>
      </c>
      <c r="FX89" s="1" t="e" cm="1">
        <f t="array" aca="1" ref="FX89" ca="1">IFERROR(IF(ISNA($A89),NA(),INDEX(International!AC$3:AC$2000,_xlfn.XMATCH(100,International!AA$3:AA$2000,1,1)+ROW()-ROW($A$3))-0), NA())</f>
        <v>#N/A</v>
      </c>
      <c r="FY89" s="1" t="e">
        <f t="shared" si="213"/>
        <v>#N/A</v>
      </c>
      <c r="FZ89" s="1" t="e">
        <f t="shared" si="214"/>
        <v>#N/A</v>
      </c>
      <c r="GA89" s="1" t="e">
        <f t="shared" si="215"/>
        <v>#N/A</v>
      </c>
      <c r="GB89" s="1" t="e" cm="1">
        <f t="array" ref="GB89">IFERROR(IF(OR(ISNA($A89),INDEX(International!AE$3:AE$2000,_xlfn.XMATCH(100,International!AE$3:AE$2000,1,1)+ROW()-ROW($A$3))=""),NA(),INDEX(International!AE$3:AE$2000,_xlfn.XMATCH(100,International!AE$3:AE$2000,1,1)+ROW()-ROW($A$3))-0), NA())</f>
        <v>#N/A</v>
      </c>
      <c r="GC89" s="1" t="e" cm="1">
        <f t="array" aca="1" ref="GC89" ca="1">IFERROR(IF(ISNA($A89),NA(),INDEX(International!AG$3:AG$2000,_xlfn.XMATCH(100,International!AE$3:AE$2000,1,1)+ROW()-ROW($A$3))-0), NA())</f>
        <v>#N/A</v>
      </c>
      <c r="GD89" s="1" t="e">
        <f t="shared" si="216"/>
        <v>#N/A</v>
      </c>
      <c r="GE89" s="1" t="e">
        <f t="shared" si="217"/>
        <v>#N/A</v>
      </c>
      <c r="GF89" s="1" t="e">
        <f t="shared" si="218"/>
        <v>#N/A</v>
      </c>
    </row>
    <row r="90" spans="1:188" x14ac:dyDescent="0.2">
      <c r="A90" s="4">
        <f>IF(OR(Daily!$A90="",Daily!$B90="*"),NA(),Daily!A90)</f>
        <v>43941</v>
      </c>
      <c r="B90" s="1">
        <f>IF(_xlfn.IFNA($A90,"")="","",Daily!C90+IF(ROW()&gt;ROW($A$3),B89,0))</f>
        <v>104</v>
      </c>
      <c r="C90" s="1">
        <f>IF(_xlfn.IFNA($A90,"")="","",Daily!D90+IF(ROW()&gt;ROW($A$3),C89,0))</f>
        <v>91</v>
      </c>
      <c r="D90" s="1">
        <f>IF(_xlfn.IFNA($A90,"")="","",Daily!E90+IF(ROW()&gt;ROW($A$3),D89,0))</f>
        <v>3</v>
      </c>
      <c r="E90" s="1">
        <f t="shared" si="141"/>
        <v>10</v>
      </c>
      <c r="F90" s="1">
        <f>IF(_xlfn.IFNA($A90,"")="","",Daily!F90+IF(ROW()&gt;ROW($A$3),F89,0))</f>
        <v>2963</v>
      </c>
      <c r="G90" s="1">
        <f>IF(_xlfn.IFNA($A90,"")="","",Daily!G90+IF(ROW()&gt;ROW($A$3),G89,0))</f>
        <v>1379</v>
      </c>
      <c r="H90" s="1">
        <f>IF(_xlfn.IFNA($A90,"")="","",Daily!H90+IF(ROW()&gt;ROW($A$3),H89,0))</f>
        <v>29</v>
      </c>
      <c r="I90" s="1">
        <f t="shared" si="142"/>
        <v>1555</v>
      </c>
      <c r="J90" s="1">
        <f>IF(_xlfn.IFNA($A90,"")="","",Daily!I90+IF(ROW()&gt;ROW($A$3),J89,0))</f>
        <v>28</v>
      </c>
      <c r="K90" s="1">
        <f>IF(_xlfn.IFNA($A90,"")="","",Daily!J90+IF(ROW()&gt;ROW($A$3),K89,0))</f>
        <v>12</v>
      </c>
      <c r="L90" s="1">
        <f>IF(_xlfn.IFNA($A90,"")="","",Daily!K90+IF(ROW()&gt;ROW($A$3),L89,0))</f>
        <v>0</v>
      </c>
      <c r="M90" s="1">
        <f t="shared" si="143"/>
        <v>16</v>
      </c>
      <c r="N90" s="1">
        <f>IF(_xlfn.IFNA($A90,"")="","",Daily!L90+IF(ROW()&gt;ROW($A$3),N89,0))</f>
        <v>1019</v>
      </c>
      <c r="O90" s="1">
        <f>IF(_xlfn.IFNA($A90,"")="","",Daily!M90+IF(ROW()&gt;ROW($A$3),O89,0))</f>
        <v>738</v>
      </c>
      <c r="P90" s="1">
        <f>IF(_xlfn.IFNA($A90,"")="","",Daily!N90+IF(ROW()&gt;ROW($A$3),P89,0))</f>
        <v>6</v>
      </c>
      <c r="Q90" s="1">
        <f t="shared" si="144"/>
        <v>275</v>
      </c>
      <c r="R90" s="1">
        <f>IF(_xlfn.IFNA($A90,"")="","",Daily!O90+IF(ROW()&gt;ROW($A$3),R89,0))</f>
        <v>435</v>
      </c>
      <c r="S90" s="1">
        <f>IF(_xlfn.IFNA($A90,"")="","",Daily!P90+IF(ROW()&gt;ROW($A$3),S89,0))</f>
        <v>369</v>
      </c>
      <c r="T90" s="1">
        <f>IF(_xlfn.IFNA($A90,"")="","",Daily!Q90+IF(ROW()&gt;ROW($A$3),T89,0))</f>
        <v>4</v>
      </c>
      <c r="U90" s="1">
        <f t="shared" si="145"/>
        <v>62</v>
      </c>
      <c r="V90" s="1">
        <f>IF(_xlfn.IFNA($A90,"")="","",Daily!R90+IF(ROW()&gt;ROW($A$3),V89,0))</f>
        <v>200</v>
      </c>
      <c r="W90" s="1">
        <f>IF(_xlfn.IFNA($A90,"")="","",Daily!S90+IF(ROW()&gt;ROW($A$3),W89,0))</f>
        <v>71</v>
      </c>
      <c r="X90" s="1">
        <f>IF(_xlfn.IFNA($A90,"")="","",Daily!T90+IF(ROW()&gt;ROW($A$3),X89,0))</f>
        <v>8</v>
      </c>
      <c r="Y90" s="1">
        <f t="shared" si="146"/>
        <v>121</v>
      </c>
      <c r="Z90" s="1">
        <f>IF(_xlfn.IFNA($A90,"")="","",Daily!U90+IF(ROW()&gt;ROW($A$3),Z89,0))</f>
        <v>1329</v>
      </c>
      <c r="AA90" s="1">
        <f>IF(_xlfn.IFNA($A90,"")="","",Daily!V90+IF(ROW()&gt;ROW($A$3),AA89,0))</f>
        <v>1196</v>
      </c>
      <c r="AB90" s="1">
        <f>IF(_xlfn.IFNA($A90,"")="","",Daily!W90+IF(ROW()&gt;ROW($A$3),AB89,0))</f>
        <v>15</v>
      </c>
      <c r="AC90" s="1">
        <f t="shared" si="147"/>
        <v>118</v>
      </c>
      <c r="AD90" s="1">
        <f>IF(_xlfn.IFNA($A90,"")="","",Daily!X90+IF(ROW()&gt;ROW($A$3),AD89,0))</f>
        <v>545</v>
      </c>
      <c r="AE90" s="1">
        <f>IF(_xlfn.IFNA($A90,"")="","",Daily!Y90+IF(ROW()&gt;ROW($A$3),AE89,0))</f>
        <v>435</v>
      </c>
      <c r="AF90" s="1">
        <f>IF(_xlfn.IFNA($A90,"")="","",Daily!Z90+IF(ROW()&gt;ROW($A$3),AF89,0))</f>
        <v>7</v>
      </c>
      <c r="AG90" s="1">
        <f t="shared" si="148"/>
        <v>103</v>
      </c>
      <c r="AH90" s="1">
        <f>IF(_xlfn.IFNA($A90,"")="","",Daily!C90+Daily!F90+Daily!I90+Daily!O90+Daily!L90+Daily!R90+Daily!X90+Daily!U90)</f>
        <v>11</v>
      </c>
      <c r="AI90" s="1">
        <f>IF(_xlfn.IFNA($A90,"")="","",Daily!D90+Daily!G90+Daily!J90+Daily!P90+Daily!M90+Daily!S90+Daily!Y90+Daily!V90+Daily!AA90)</f>
        <v>39</v>
      </c>
      <c r="AJ90" s="1">
        <f>IF(_xlfn.IFNA($A90,"")="","",Daily!E90+Daily!H90+Daily!K90+Daily!Q90+Daily!N90+Daily!T90+Daily!Z90+Daily!W90)</f>
        <v>1</v>
      </c>
      <c r="AK90" s="1">
        <f t="shared" si="149"/>
        <v>6623</v>
      </c>
      <c r="AL90" s="1">
        <f t="shared" si="150"/>
        <v>4291</v>
      </c>
      <c r="AM90" s="1">
        <f t="shared" si="151"/>
        <v>72</v>
      </c>
      <c r="AN90" s="7">
        <f t="shared" si="152"/>
        <v>0.25</v>
      </c>
      <c r="AO90" s="1">
        <f t="shared" si="153"/>
        <v>2260</v>
      </c>
      <c r="AP90" s="1">
        <f t="shared" si="154"/>
        <v>3660</v>
      </c>
      <c r="AQ90" s="1">
        <f t="shared" si="155"/>
        <v>2912</v>
      </c>
      <c r="AR90" s="1">
        <f t="shared" si="156"/>
        <v>43</v>
      </c>
      <c r="AS90" s="1">
        <f t="shared" si="157"/>
        <v>705</v>
      </c>
      <c r="AT90" s="10">
        <f t="shared" si="158"/>
        <v>1.6502406600962641E-2</v>
      </c>
      <c r="AU90" s="10">
        <f t="shared" si="159"/>
        <v>0.98349759339903731</v>
      </c>
      <c r="AV90" s="10">
        <f t="shared" si="160"/>
        <v>1.5702853691680507E-2</v>
      </c>
      <c r="AW90" s="10">
        <f t="shared" si="161"/>
        <v>0.44738034123508985</v>
      </c>
      <c r="AX90" s="10">
        <f t="shared" si="162"/>
        <v>4.2276913785293671E-3</v>
      </c>
      <c r="AY90" s="10">
        <f t="shared" si="163"/>
        <v>0.15385776838290804</v>
      </c>
      <c r="AZ90" s="10">
        <f t="shared" si="164"/>
        <v>6.5680205345009818E-2</v>
      </c>
      <c r="BA90" s="10">
        <f t="shared" si="165"/>
        <v>3.0197795560924053E-2</v>
      </c>
      <c r="BB90" s="10">
        <f t="shared" si="166"/>
        <v>0.20066435150234033</v>
      </c>
      <c r="BC90" s="10">
        <f t="shared" si="167"/>
        <v>8.2288992903518043E-2</v>
      </c>
      <c r="BD90" s="8">
        <f t="shared" ca="1" si="168"/>
        <v>36.714285714285715</v>
      </c>
      <c r="BE90" s="9">
        <f t="shared" ca="1" si="169"/>
        <v>257</v>
      </c>
      <c r="BF90" s="10">
        <f t="shared" si="170"/>
        <v>1.663641863278887E-3</v>
      </c>
      <c r="BG90" s="10">
        <f t="shared" si="171"/>
        <v>-0.75</v>
      </c>
      <c r="BH90" s="1" t="e">
        <f t="shared" si="172"/>
        <v>#N/A</v>
      </c>
      <c r="BI90" s="1">
        <f t="shared" si="173"/>
        <v>24</v>
      </c>
      <c r="BJ90" s="8">
        <f>IF(_xlfn.IFNA($A90,"")="","",AK90/(Configuration!$B$1/1000000))</f>
        <v>261.11503175723357</v>
      </c>
      <c r="BK90" s="1">
        <f>IF(OR(_xlfn.IFNA($A90,"")="", ROW()&lt;=ROW($A$3),MAX(International!$C$3:$C$2000)&lt;$AK90),"",$A90-_xlfn.XLOOKUP($AK90,International!$C$3:$C$2000,International!$A$3:$A$2000,NA(),1,1))</f>
        <v>24</v>
      </c>
      <c r="BL90" s="1">
        <f>IF(OR(_xlfn.IFNA($A90,"")="", ROW()&lt;=ROW($A$3),MAX(International!$D$3:$D$2000)&lt;$BJ90),"",$A90-_xlfn.XLOOKUP($BJ90,International!$D$3:$D$2000,International!$A$3:$A$2000,NA(),1,1))</f>
        <v>29</v>
      </c>
      <c r="BM90" s="1">
        <f>IF(OR(_xlfn.IFNA($A90,"")="", ROW()&lt;=ROW($A$3),MAX(International!$G$3:$G$2000)&lt;$AK90),"",$A90-_xlfn.XLOOKUP($AK90,International!$G$3:$G$2000,International!$A$3:$A$2000,NA(),1,1))</f>
        <v>5</v>
      </c>
      <c r="BN90" s="1">
        <f>IF(OR(_xlfn.IFNA($A90,"")="", ROW()&lt;=ROW($A$3),MAX(International!$H$3:$H$2000)&lt;$BJ90),"",$A90-_xlfn.XLOOKUP($BJ90,International!$H$3:$H$2000,International!$A$3:$A$2000,NA(),1,1))</f>
        <v>27</v>
      </c>
      <c r="BO90" s="1">
        <f>IF(OR(_xlfn.IFNA($A90,"")="", ROW()&lt;=ROW($A$3),MAX(International!$K$3:$K$2000)&lt;$AK90),"",$A90-_xlfn.XLOOKUP($AK90,International!$K$3:$K$2000,International!$A$3:$A$2000,NA(),1,1))</f>
        <v>35</v>
      </c>
      <c r="BP90" s="1">
        <f>IF(OR(_xlfn.IFNA($A90,"")="", ROW()&lt;=ROW($A$3),MAX(International!$L$3:$L$2000)&lt;$BJ90),"",$A90-_xlfn.XLOOKUP($BJ90,International!$L$3:$L$2000,International!$A$3:$A$2000,NA(),1,1))</f>
        <v>28</v>
      </c>
      <c r="BQ90" s="1">
        <f>IF(OR(_xlfn.IFNA($A90,"")="", ROW()&lt;=ROW($A$3),MAX(International!$O$3:$O$2000)&lt;$AK90),"",$A90-_xlfn.XLOOKUP($AK90,International!$O$3:$O$2000,International!$A$3:$A$2000,NA(),1,1))</f>
        <v>43</v>
      </c>
      <c r="BR90" s="1">
        <f>IF(OR(_xlfn.IFNA($A90,"")="", ROW()&lt;=ROW($A$3),MAX(International!$P$3:$P$2000)&lt;$BJ90),"",$A90-_xlfn.XLOOKUP($BJ90,International!$P$3:$P$2000,International!$A$3:$A$2000,NA(),1,1))</f>
        <v>38</v>
      </c>
      <c r="BS90" s="1">
        <f>IF(OR(_xlfn.IFNA($A90,"")="", ROW()&lt;=ROW($A$3),MAX(International!$S$3:$S$2000)&lt;$AK90),"",$A90-_xlfn.XLOOKUP($AK90,International!$S$3:$S$2000,International!$A$3:$A$2000,NA(),1,1))</f>
        <v>44</v>
      </c>
      <c r="BT90" s="1" t="str">
        <f>IF(OR(_xlfn.IFNA($A90,"")="", ROW()&lt;=ROW($A$3),MAX(International!$T$3:$T$2000)&lt;$BJ90),"",$A90-_xlfn.XLOOKUP($BJ90,International!$T$3:$T$2000,International!$A$3:$A$2000,NA(),1,1))</f>
        <v/>
      </c>
      <c r="BU90" s="1">
        <f>IF(OR(_xlfn.IFNA($A90,"")="", ROW()&lt;=ROW($A$3),MAX(International!$W$3:$W$2000)&lt;$AK90),"",$A90-_xlfn.XLOOKUP($AK90,International!$W$3:$W$2000,International!$A$3:$A$2000,NA(),1,1))</f>
        <v>0</v>
      </c>
      <c r="BV90" s="1">
        <f>IF(OR(_xlfn.IFNA($A90,"")="", ROW()&lt;=ROW($A$3),MAX(International!$X$3:$X$2000)&lt;$BJ90),"",$A90-_xlfn.XLOOKUP($BJ90,International!$X$3:$X$2000,International!$A$3:$A$2000,NA(),1,1))</f>
        <v>12</v>
      </c>
      <c r="BW90" s="1">
        <f>IF(OR(_xlfn.IFNA($A90,"")="", ROW()&lt;=ROW($A$3),MAX(International!$AA$3:$AA$2000)&lt;$AK90),"",$A90-_xlfn.XLOOKUP($AK90,International!$AA$3:$AA$2000,International!$A$3:$A$2000,NA(),1,1))</f>
        <v>28</v>
      </c>
      <c r="BX90" s="1">
        <f>IF(OR(_xlfn.IFNA($A90,"")="", ROW()&lt;=ROW($A$3),MAX(International!$AB$3:$AB$2000)&lt;$BJ90),"",$A90-_xlfn.XLOOKUP($BJ90,International!$AB$3:$AB$2000,International!$A$3:$A$2000,NA(),1,1))</f>
        <v>23</v>
      </c>
      <c r="BY90" s="1">
        <f>IF(OR(_xlfn.IFNA($A90,"")="", ROW()&lt;=ROW($A$3),MAX(International!$AE$3:$AE$2000)&lt;$AK90),"",$A90-_xlfn.XLOOKUP($AK90,International!$AE$3:$AE$2000,International!$A$3:$A$2000,NA(),1,1))</f>
        <v>33</v>
      </c>
      <c r="BZ90" s="1">
        <f>IF(OR(_xlfn.IFNA($A90,"")="", ROW()&lt;=ROW($A$3),MAX(International!$AF$3:$AF$2000)&lt;$BJ90),"",$A90-_xlfn.XLOOKUP($BJ90,International!$AF$3:$AF$2000,International!$A$3:$A$2000,NA(),1,1))</f>
        <v>24</v>
      </c>
      <c r="CA90" s="1">
        <f t="shared" si="174"/>
        <v>41</v>
      </c>
      <c r="CB90" s="1" t="e">
        <f t="shared" si="121"/>
        <v>#N/A</v>
      </c>
      <c r="CC90" s="1" t="e">
        <f t="shared" si="122"/>
        <v>#N/A</v>
      </c>
      <c r="CD90" s="1">
        <f t="shared" si="123"/>
        <v>1300398</v>
      </c>
      <c r="CE90" s="1">
        <f t="shared" si="124"/>
        <v>121774</v>
      </c>
      <c r="CF90" s="1">
        <f t="shared" si="125"/>
        <v>29406</v>
      </c>
      <c r="CG90" s="1">
        <f t="shared" si="126"/>
        <v>11402</v>
      </c>
      <c r="CH90" s="1">
        <f t="shared" si="127"/>
        <v>5796</v>
      </c>
      <c r="CI90" s="1">
        <f t="shared" si="128"/>
        <v>916</v>
      </c>
      <c r="CJ90" s="1">
        <f t="shared" si="129"/>
        <v>3768</v>
      </c>
      <c r="CK90" s="1">
        <f t="shared" si="175"/>
        <v>6623</v>
      </c>
      <c r="CL90" s="1">
        <f t="shared" si="130"/>
        <v>6.7775171438518571</v>
      </c>
      <c r="CM90" s="1">
        <f>IF(OR(ISNA($A90),$AK90&lt;100),NA(),IF($CA90=0,0,FLOOR((CK90-_xlfn.XLOOKUP(_xlfn.AGGREGATE(5,6,$CA$3:$CA2041),$CA$3:$CA$2000,CK$3:CK$2000,1,1))/_xlfn.XLOOKUP($CA90,$CA$3:$CA$2000,$CA$3:$CA$2000,1,1), 1)))</f>
        <v>158</v>
      </c>
      <c r="CN90" s="1">
        <f t="shared" si="176"/>
        <v>416.99094647097229</v>
      </c>
      <c r="CO90" s="1" cm="1">
        <f t="array" ref="CO90">IFERROR(IF(OR(ISNA($A90),$AK90&lt;100,INDEX(International!C$3:C$2000,_xlfn.XMATCH(100,International!C$3:C$2000,1,1)+$CA90)=""),NA(),INDEX(International!C$3:C$2000,_xlfn.XMATCH(100,International!C$3:C$2000,1,1)+$CA90)), NA())</f>
        <v>34809</v>
      </c>
      <c r="CP90" s="1">
        <f t="shared" si="131"/>
        <v>4.8559117399462934</v>
      </c>
      <c r="CQ90" s="1">
        <f>IF(OR(ISNA($A90),$AK90&lt;100),NA(),IF($CA90=0,0,FLOOR((CO90-_xlfn.XLOOKUP(_xlfn.AGGREGATE(5,6,$CA$3:$CA2041),$CA$3:$CA$2000,CO$3:CO$2000,1,1))/_xlfn.XLOOKUP($CA90,$CA$3:$CA$2000,$CA$3:$CA$2000,1,1), 1)))</f>
        <v>846</v>
      </c>
      <c r="CR90" s="1">
        <f t="shared" si="177"/>
        <v>6.185643477454378</v>
      </c>
      <c r="CS90" s="1" cm="1">
        <f t="array" ref="CS90">IFERROR(IF(OR(ISNA($A90),$AK90&lt;100,INDEX(International!G$3:G$2000,_xlfn.XMATCH(100,International!G$3:G$2000,1,1)+$CA90)=""),NA(),INDEX(International!G$3:G$2000,_xlfn.XMATCH(100,International!G$3:G$2000,1,1)+$CA90)), NA())</f>
        <v>7515</v>
      </c>
      <c r="CT90" s="1">
        <f t="shared" si="132"/>
        <v>6.5792628193387142</v>
      </c>
      <c r="CU90" s="1">
        <f>IF(OR(ISNA($A90),$AK90&lt;100),NA(),IF($CA90=0,0,FLOOR((CS90-_xlfn.XLOOKUP(_xlfn.AGGREGATE(5,6,$CA$3:$CA2041),$CA$3:$CA$2000,CS$3:CS$2000,1,1))/_xlfn.XLOOKUP($CA90,$CA$3:$CA$2000,$CA$3:$CA$2000,1,1), 1)))</f>
        <v>176</v>
      </c>
      <c r="CV90" s="1">
        <f t="shared" si="178"/>
        <v>18.731879016419477</v>
      </c>
      <c r="CW90" s="1" cm="1">
        <f t="array" ref="CW90">IFERROR(IF(OR(ISNA($A90),$AK90&lt;100,INDEX(International!K$3:K$2000,_xlfn.XMATCH(100,International!K$3:K$2000,1,1)+$CA90)=""),NA(),INDEX(International!K$3:K$2000,_xlfn.XMATCH(100,International!K$3:K$2000,1,1)+$CA90)), NA())</f>
        <v>90676</v>
      </c>
      <c r="CX90" s="1">
        <f t="shared" si="133"/>
        <v>4.1732076860219944</v>
      </c>
      <c r="CY90" s="1">
        <f>IF(OR(ISNA($A90),$AK90&lt;100),NA(),IF($CA90=0,0,FLOOR((CW90-_xlfn.XLOOKUP(_xlfn.AGGREGATE(5,6,$CA$3:$CA2041),$CA$3:$CA$2000,CW$3:CW$2000,1,1))/_xlfn.XLOOKUP($CA90,$CA$3:$CA$2000,$CA$3:$CA$2000,1,1), 1)))</f>
        <v>2209</v>
      </c>
      <c r="CZ90" s="1">
        <f t="shared" si="179"/>
        <v>6.9322848483591848</v>
      </c>
      <c r="DA90" s="1" cm="1">
        <f t="array" ref="DA90">IFERROR(IF(OR(ISNA($A90),$AK90&lt;100,INDEX(International!O$3:O$2000,_xlfn.XMATCH(100,International!O$3:O$2000,1,1)+$CA90)=""),NA(),INDEX(International!O$3:O$2000,_xlfn.XMATCH(100,International!O$3:O$2000,1,1)+$CA90)), NA())</f>
        <v>124632</v>
      </c>
      <c r="DB90" s="1">
        <f t="shared" si="134"/>
        <v>3.9869853824023536</v>
      </c>
      <c r="DC90" s="1">
        <f>IF(OR(ISNA($A90),$AK90&lt;100),NA(),IF($CA90=0,0,FLOOR((DA90-_xlfn.XLOOKUP(_xlfn.AGGREGATE(5,6,$CA$3:$CA2041),$CA$3:$CA$2000,DA$3:DA$2000,1,1))/_xlfn.XLOOKUP($CA90,$CA$3:$CA$2000,$CA$3:$CA$2000,1,1), 1)))</f>
        <v>3036</v>
      </c>
      <c r="DD90" s="1">
        <f t="shared" si="180"/>
        <v>17.62999405263735</v>
      </c>
      <c r="DE90" s="1" cm="1">
        <f t="array" ref="DE90">IFERROR(IF(OR(ISNA($A90),$AK90&lt;100,INDEX(International!S$3:S$2000,_xlfn.XMATCH(100,International!S$3:S$2000,1,1)+$CA90)=""),NA(),INDEX(International!S$3:S$2000,_xlfn.XMATCH(100,International!S$3:S$2000,1,1)+$CA90)), NA())</f>
        <v>9887</v>
      </c>
      <c r="DF90" s="1">
        <f t="shared" si="135"/>
        <v>6.1863812477843778</v>
      </c>
      <c r="DG90" s="1">
        <f>IF(OR(ISNA($A90),$AK90&lt;100),NA(),IF($CA90=0,0,FLOOR((DE90-_xlfn.XLOOKUP(_xlfn.AGGREGATE(5,6,$CA$3:$CA2041),$CA$3:$CA$2000,DE$3:DE$2000,1,1))/_xlfn.XLOOKUP($CA90,$CA$3:$CA$2000,$CA$3:$CA$2000,1,1), 1)))</f>
        <v>238</v>
      </c>
      <c r="DH90" s="1">
        <f t="shared" si="181"/>
        <v>29.975746388125131</v>
      </c>
      <c r="DI90" s="1" cm="1">
        <f t="array" ref="DI90">IFERROR(IF(OR(ISNA($A90),$AK90&lt;100,INDEX(International!W$3:W$2000,_xlfn.XMATCH(100,International!W$3:W$2000,1,1)+$CA90)=""),NA(),INDEX(International!W$3:W$2000,_xlfn.XMATCH(100,International!W$3:W$2000,1,1)+$CA90)), NA())</f>
        <v>2108</v>
      </c>
      <c r="DJ90" s="1">
        <f t="shared" si="136"/>
        <v>9.3228369609893367</v>
      </c>
      <c r="DK90" s="1">
        <f>IF(OR(ISNA($A90),$AK90&lt;100),NA(),IF($CA90=0,0,FLOOR((DI90-_xlfn.XLOOKUP(_xlfn.AGGREGATE(5,6,$CA$3:$CA2041),$CA$3:$CA$2000,DI$3:DI$2000,1,1))/_xlfn.XLOOKUP($CA90,$CA$3:$CA$2000,$CA$3:$CA$2000,1,1), 1)))</f>
        <v>48</v>
      </c>
      <c r="DL90" s="1">
        <f t="shared" si="182"/>
        <v>2.651030063599281</v>
      </c>
      <c r="DM90" s="1" cm="1">
        <f t="array" ref="DM90">IFERROR(IF(OR(ISNA($A90),$AK90&lt;100,INDEX(International!AA$3:AA$2000,_xlfn.XMATCH(100,International!AA$3:AA$2000,1,1)+$CA90)=""),NA(),INDEX(International!AA$3:AA$2000,_xlfn.XMATCH(100,International!AA$3:AA$2000,1,1)+$CA90)), NA())</f>
        <v>98476</v>
      </c>
      <c r="DN90" s="1">
        <f t="shared" si="137"/>
        <v>4.1232434026088765</v>
      </c>
      <c r="DO90" s="1">
        <f>IF(OR(ISNA($A90),$AK90&lt;100),NA(),IF($CA90=0,0,FLOOR((DM90-_xlfn.XLOOKUP(_xlfn.AGGREGATE(5,6,$CA$3:$CA2041),$CA$3:$CA$2000,DM$3:DM$2000,1,1))/_xlfn.XLOOKUP($CA90,$CA$3:$CA$2000,$CA$3:$CA$2000,1,1), 1)))</f>
        <v>2399</v>
      </c>
      <c r="DP90" s="1">
        <f t="shared" si="183"/>
        <v>6.5736039004662468</v>
      </c>
      <c r="DQ90" s="1" cm="1">
        <f t="array" ref="DQ90">IFERROR(IF(OR(ISNA($A90),$AK90&lt;100,INDEX(International!AE$3:AE$2000,_xlfn.XMATCH(100,International!AE$3:AE$2000,1,1)+$CA90)=""),NA(),INDEX(International!AE$3:AE$2000,_xlfn.XMATCH(100,International!AE$3:AE$2000,1,1)+$CA90)), NA())</f>
        <v>580624</v>
      </c>
      <c r="DR90" s="1">
        <f t="shared" si="138"/>
        <v>3.2791111008116056</v>
      </c>
      <c r="DS90" s="1">
        <f>IF(OR(ISNA($A90),$AK90&lt;100),NA(),IF($CA90=0,0,FLOOR((DQ90-_xlfn.XLOOKUP(_xlfn.AGGREGATE(5,6,$CA$3:$CA2041),$CA$3:$CA$2000,DQ$3:DQ$2000,1,1))/_xlfn.XLOOKUP($CA90,$CA$3:$CA$2000,$CA$3:$CA$2000,1,1), 1)))</f>
        <v>14158</v>
      </c>
      <c r="DT90" s="1">
        <f t="shared" si="184"/>
        <v>7.1217670931057864</v>
      </c>
      <c r="DU90" s="1">
        <f t="shared" si="139"/>
        <v>87</v>
      </c>
      <c r="DV90" s="1" t="e" cm="1">
        <f t="array" ref="DV90">IFERROR(IF(ISNA($A90),NA(),INDEX(B$3:B$2000,_xlfn.XMATCH(Configuration!$B$12,B$3:B$2000,1,1)+ROW()-ROW($A$3))-0), NA())</f>
        <v>#N/A</v>
      </c>
      <c r="DW90" s="1" t="e" cm="1">
        <f t="array" ref="DW90">IFERROR(IF(ISNA($A90),NA(),INDEX(F$3:F$2000,_xlfn.XMATCH(Configuration!$B$12,F$3:F$2000,1,1)+ROW()-ROW($A$3))-0), NA())</f>
        <v>#N/A</v>
      </c>
      <c r="DX90" s="1" cm="1">
        <f t="array" ref="DX90">IFERROR(IF(ISNA($A90),NA(),INDEX(J$3:J$2000,_xlfn.XMATCH(Configuration!$B$12,J$3:J$2000,1,1)+ROW()-ROW($A$3))-0), NA())</f>
        <v>0</v>
      </c>
      <c r="DY90" s="1" t="e" cm="1">
        <f t="array" ref="DY90">IFERROR(IF(ISNA($A90),NA(),INDEX(N$3:N$2000,_xlfn.XMATCH(Configuration!$B$12,N$3:N$2000,1,1)+ROW()-ROW($A$3))-0), NA())</f>
        <v>#N/A</v>
      </c>
      <c r="DZ90" s="1" t="e" cm="1">
        <f t="array" ref="DZ90">IFERROR(IF(ISNA($A90),NA(),INDEX(R$3:R$2000,_xlfn.XMATCH(Configuration!$B$12,R$3:R$2000,1,1)+ROW()-ROW($A$3))-0), NA())</f>
        <v>#N/A</v>
      </c>
      <c r="EA90" s="1" t="e" cm="1">
        <f t="array" ref="EA90">IFERROR(IF(ISNA($A90),NA(),INDEX(V$3:V$2000,_xlfn.XMATCH(Configuration!$B$12,V$3:V$2000,1,1)+ROW()-ROW($A$3))-0), NA())</f>
        <v>#N/A</v>
      </c>
      <c r="EB90" s="1" t="e" cm="1">
        <f t="array" ref="EB90">IFERROR(IF(ISNA($A90),NA(),INDEX(Z$3:Z$2000,_xlfn.XMATCH(Configuration!$B$12,Z$3:Z$2000,1,1)+ROW()-ROW($A$3))-0), NA())</f>
        <v>#N/A</v>
      </c>
      <c r="EC90" s="1" t="e" cm="1">
        <f t="array" ref="EC90">IFERROR(IF(ISNA($A90),NA(),INDEX(AD$3:AD$2000,_xlfn.XMATCH(Configuration!$B$12,AD$3:AD$2000,1,1)+ROW()-ROW($A$3))-0), NA())</f>
        <v>#N/A</v>
      </c>
      <c r="ED90" s="1">
        <f t="shared" si="140"/>
        <v>87</v>
      </c>
      <c r="EE90" s="1" t="e">
        <f t="shared" ca="1" si="185"/>
        <v>#N/A</v>
      </c>
      <c r="EF90" s="1" t="e">
        <f t="shared" ca="1" si="186"/>
        <v>#N/A</v>
      </c>
      <c r="EG90" s="1" t="e">
        <f t="shared" ca="1" si="187"/>
        <v>#N/A</v>
      </c>
      <c r="EH90" s="1" t="e">
        <f t="shared" ca="1" si="188"/>
        <v>#N/A</v>
      </c>
      <c r="EI90" s="1" t="e">
        <f t="shared" ca="1" si="189"/>
        <v>#N/A</v>
      </c>
      <c r="EJ90" s="1" t="e">
        <f t="shared" ca="1" si="190"/>
        <v>#N/A</v>
      </c>
      <c r="EK90" s="1">
        <f t="shared" ca="1" si="191"/>
        <v>551280</v>
      </c>
      <c r="EL90" s="1" cm="1">
        <f t="array" aca="1" ref="EL90" ca="1">IFERROR(IF(ISNA($ED90),NA(),IF(FLOOR((2^(($ED90+LOOKUP(2, 1/(ISNA(EP$3:EP$2000)+ISBLANK(EP$3:EP$300)-1),EP$3:EP$2000)*LOG(100)/LOG(2))/LOOKUP(2, 1/(ISNA(EP$3:EP$2000)+ISBLANK(EP$3:EP$300)-1),EP$3:EP$2000))),2)&gt;_xlfn.AGGREGATE(4,6,$EN$3:$GC$2000)+2000,NA(),FLOOR((2^(($ED90+LOOKUP(2, 1/(ISNA(EP$3:EP$2000)+ISBLANK(EP$3:EP$300)-1),EP$3:EP$2000)*LOG(100)/LOG(2))/LOOKUP(2, 1/(ISNA(EP$3:EP$2000)+ISBLANK(EP$3:EP$300)-1),EP$3:EP$2000))),2))),NA())</f>
        <v>11026</v>
      </c>
      <c r="EM90" s="1" cm="1">
        <f t="array" ref="EM90">IF(ISNA($ED90),NA(),FLOOR(EN$3+(LOOKUP(2, 1/(ISNA(EN$3:EN$2000)+ISBLANK(EN$3:EN$300)-1),EN$3:EN$2000)-EN$3)/LOOKUP(2, 1/(ISNA(EN$3:EN$2000)+ISBLANK(EN$3:EN$300)-1),ED$3:ED$2000)*ED90, 1))</f>
        <v>7869</v>
      </c>
      <c r="EN90" s="1" t="e" cm="1">
        <f t="array" ref="EN90">IFERROR(IF(ISNA($A90),NA(),INDEX(AK$3:AK$2000,_xlfn.XMATCH(100,AK$3:AK$2000,1,1)+ROW()-ROW($A$3))-0), NA())</f>
        <v>#N/A</v>
      </c>
      <c r="EO90" s="1" t="e" cm="1">
        <f t="array" aca="1" ref="EO90" ca="1">IFERROR(IF(ISNA($A90),NA(),INDEX(BD$3:BD$2000,_xlfn.XMATCH(100,AK$3:AK$2000,1,1)+ROW()-ROW($A$3))-0), NA())</f>
        <v>#N/A</v>
      </c>
      <c r="EP90" s="1" t="e">
        <f t="shared" si="192"/>
        <v>#N/A</v>
      </c>
      <c r="EQ90" s="1" t="e">
        <f t="shared" si="193"/>
        <v>#N/A</v>
      </c>
      <c r="ER90" s="1" t="e">
        <f t="shared" si="194"/>
        <v>#N/A</v>
      </c>
      <c r="ES90" s="1" t="e" cm="1">
        <f t="array" ref="ES90">IFERROR(IF(OR(ISNA($A90),INDEX(International!C$3:C$2000,_xlfn.XMATCH(100,International!C$3:C$2000,1,1)+ROW()-ROW($A$3))=""),NA(),INDEX(International!C$3:C$2000,_xlfn.XMATCH(100,International!C$3:C$2000,1,1)+ROW()-ROW($A$3))), NA())</f>
        <v>#N/A</v>
      </c>
      <c r="ET90" s="1" t="e" cm="1">
        <f t="array" aca="1" ref="ET90" ca="1">IFERROR(IF(ISNA($A90),NA(),INDEX(International!E$3:E$2000,_xlfn.XMATCH(100,International!C$3:C$2000,1,1)+ROW()-ROW($A$3))-0), NA())</f>
        <v>#N/A</v>
      </c>
      <c r="EU90" s="1" t="e">
        <f t="shared" si="195"/>
        <v>#N/A</v>
      </c>
      <c r="EV90" s="1" t="e">
        <f t="shared" si="196"/>
        <v>#N/A</v>
      </c>
      <c r="EW90" s="1" t="e">
        <f t="shared" si="197"/>
        <v>#N/A</v>
      </c>
      <c r="EX90" s="1" t="e" cm="1">
        <f t="array" ref="EX90">IFERROR(IF(OR(ISNA($A90),INDEX(International!G$3:G$2000,_xlfn.XMATCH(100,International!G$3:G$2000,1,1)+ROW()-ROW($A$3))=""),NA(),INDEX(International!G$3:G$2000,_xlfn.XMATCH(100,International!G$3:G$2000,1,1)+ROW()-ROW($A$3))-0), NA())</f>
        <v>#N/A</v>
      </c>
      <c r="EY90" s="1" t="e" cm="1">
        <f t="array" aca="1" ref="EY90" ca="1">IFERROR(IF(ISNA($A90),NA(),INDEX(International!I$3:I$2000,_xlfn.XMATCH(100,International!G$3:G$2000,1,1)+ROW()-ROW($A$3))-0), NA())</f>
        <v>#N/A</v>
      </c>
      <c r="EZ90" s="1" t="e">
        <f t="shared" si="198"/>
        <v>#N/A</v>
      </c>
      <c r="FA90" s="1" t="e">
        <f t="shared" si="199"/>
        <v>#N/A</v>
      </c>
      <c r="FB90" s="1" t="e">
        <f t="shared" si="200"/>
        <v>#N/A</v>
      </c>
      <c r="FC90" s="1" cm="1">
        <f t="array" ref="FC90">IFERROR(IF(OR(ISNA($A90),INDEX(International!K$3:K$2000,_xlfn.XMATCH(100,International!K$3:K$2000,1,1)+ROW()-ROW($A$3))=""),NA(),INDEX(International!K$3:K$2000,_xlfn.XMATCH(100,International!K$3:K$2000,1,1)+ROW()-ROW($A$3))), NA())</f>
        <v>179887</v>
      </c>
      <c r="FD90" s="1" cm="1">
        <f t="array" aca="1" ref="FD90" ca="1">IFERROR(IF(ISNA($A90),NA(),INDEX(International!M$3:M$2000,_xlfn.XMATCH(100,International!K$3:K$2000,1,1)+ROW()-ROW($A$3))-0), NA())</f>
        <v>208.42857142857142</v>
      </c>
      <c r="FE90" s="1">
        <f t="shared" si="201"/>
        <v>8.0459635638740377</v>
      </c>
      <c r="FF90" s="1">
        <f t="shared" si="202"/>
        <v>2066</v>
      </c>
      <c r="FG90" s="1">
        <f t="shared" si="203"/>
        <v>-447.25747643532759</v>
      </c>
      <c r="FH90" s="1" cm="1">
        <f t="array" ref="FH90">IFERROR(IF(OR(ISNA($A90),INDEX(International!O$3:O$2000,_xlfn.XMATCH(100,International!O$3:O$2000,1,1)+ROW()-ROW($A$3))=""),NA(),INDEX(International!O$3:O$2000,_xlfn.XMATCH(100,International!O$3:O$2000,1,1)+ROW()-ROW($A$3))-0), NA())</f>
        <v>227364</v>
      </c>
      <c r="FI90" s="1" cm="1">
        <f t="array" aca="1" ref="FI90" ca="1">IFERROR(IF(ISNA($A90),NA(),INDEX(International!Q$3:Q$2000,_xlfn.XMATCH(100,International!O$3:O$2000,1,1)+ROW()-ROW($A$3))-0), NA())</f>
        <v>751.42857142857144</v>
      </c>
      <c r="FJ90" s="1">
        <f t="shared" si="204"/>
        <v>7.802139097106692</v>
      </c>
      <c r="FK90" s="1">
        <f t="shared" si="205"/>
        <v>2611</v>
      </c>
      <c r="FL90" s="1">
        <f t="shared" si="206"/>
        <v>236.64079941439866</v>
      </c>
      <c r="FM90" s="1" cm="1">
        <f t="array" ref="FM90">IFERROR(IF(OR(ISNA($A90),INDEX(International!S$3:S$2000,_xlfn.XMATCH(100,International!S$3:S$2000,1,1)+ROW()-ROW($A$3))=""),NA(),INDEX(International!S$3:S$2000,_xlfn.XMATCH(100,International!S$3:S$2000,1,1)+ROW()-ROW($A$3))-0), NA())</f>
        <v>11065</v>
      </c>
      <c r="FN90" s="1" cm="1">
        <f t="array" aca="1" ref="FN90" ca="1">IFERROR(IF(ISNA($A90),NA(),INDEX(International!U$3:U$2000,_xlfn.XMATCH(100,International!S$3:S$2000,1,1)+ROW()-ROW($A$3))-0), NA())</f>
        <v>22.285714285714285</v>
      </c>
      <c r="FO90" s="1">
        <f t="shared" si="207"/>
        <v>12.813225103471096</v>
      </c>
      <c r="FP90" s="1">
        <f t="shared" si="208"/>
        <v>125</v>
      </c>
      <c r="FQ90" s="1">
        <f t="shared" si="209"/>
        <v>510.96491824563424</v>
      </c>
      <c r="FR90" s="1" cm="1">
        <f t="array" ref="FR90">IFERROR(IF(OR(ISNA($A90),INDEX(International!W$3:W$2000,_xlfn.XMATCH(100,International!W$3:W$2000,1,1)+ROW()-ROW($A$3))=""),NA(),INDEX(International!W$3:W$2000,_xlfn.XMATCH(100,International!W$3:W$2000,1,1)+ROW()-ROW($A$3))-0), NA())</f>
        <v>32343</v>
      </c>
      <c r="FS90" s="1" cm="1">
        <f t="array" aca="1" ref="FS90" ca="1">IFERROR(IF(ISNA($A90),NA(),INDEX(International!Y$3:Y$2000,_xlfn.XMATCH(100,International!W$3:W$2000,1,1)+ROW()-ROW($A$3))-0), NA())</f>
        <v>507</v>
      </c>
      <c r="FT90" s="1">
        <f t="shared" si="210"/>
        <v>10.435020792393688</v>
      </c>
      <c r="FU90" s="1">
        <f t="shared" si="211"/>
        <v>370</v>
      </c>
      <c r="FV90" s="1">
        <f t="shared" si="212"/>
        <v>58.186574508960675</v>
      </c>
      <c r="FW90" s="1" t="e" cm="1">
        <f t="array" ref="FW90">IFERROR(IF(OR(ISNA($A90),INDEX(International!AA$3:AA$2000,_xlfn.XMATCH(100,International!AA$3:AA$2000,1,1)+ROW()-ROW($A$3))=""),NA(),INDEX(International!AA$3:AA$2000,_xlfn.XMATCH(100,International!AA$3:AA$2000,1,1)+ROW()-ROW($A$3))-0), NA())</f>
        <v>#N/A</v>
      </c>
      <c r="FX90" s="1" t="e" cm="1">
        <f t="array" aca="1" ref="FX90" ca="1">IFERROR(IF(ISNA($A90),NA(),INDEX(International!AC$3:AC$2000,_xlfn.XMATCH(100,International!AA$3:AA$2000,1,1)+ROW()-ROW($A$3))-0), NA())</f>
        <v>#N/A</v>
      </c>
      <c r="FY90" s="1" t="e">
        <f t="shared" si="213"/>
        <v>#N/A</v>
      </c>
      <c r="FZ90" s="1" t="e">
        <f t="shared" si="214"/>
        <v>#N/A</v>
      </c>
      <c r="GA90" s="1" t="e">
        <f t="shared" si="215"/>
        <v>#N/A</v>
      </c>
      <c r="GB90" s="1" t="e" cm="1">
        <f t="array" ref="GB90">IFERROR(IF(OR(ISNA($A90),INDEX(International!AE$3:AE$2000,_xlfn.XMATCH(100,International!AE$3:AE$2000,1,1)+ROW()-ROW($A$3))=""),NA(),INDEX(International!AE$3:AE$2000,_xlfn.XMATCH(100,International!AE$3:AE$2000,1,1)+ROW()-ROW($A$3))-0), NA())</f>
        <v>#N/A</v>
      </c>
      <c r="GC90" s="1" t="e" cm="1">
        <f t="array" aca="1" ref="GC90" ca="1">IFERROR(IF(ISNA($A90),NA(),INDEX(International!AG$3:AG$2000,_xlfn.XMATCH(100,International!AE$3:AE$2000,1,1)+ROW()-ROW($A$3))-0), NA())</f>
        <v>#N/A</v>
      </c>
      <c r="GD90" s="1" t="e">
        <f t="shared" si="216"/>
        <v>#N/A</v>
      </c>
      <c r="GE90" s="1" t="e">
        <f t="shared" si="217"/>
        <v>#N/A</v>
      </c>
      <c r="GF90" s="1" t="e">
        <f t="shared" si="218"/>
        <v>#N/A</v>
      </c>
    </row>
    <row r="91" spans="1:188" x14ac:dyDescent="0.2">
      <c r="A91" s="4">
        <f>IF(OR(Daily!$A91="",Daily!$B91="*"),NA(),Daily!A91)</f>
        <v>43942</v>
      </c>
      <c r="B91" s="1">
        <f>IF(_xlfn.IFNA($A91,"")="","",Daily!C91+IF(ROW()&gt;ROW($A$3),B90,0))</f>
        <v>104</v>
      </c>
      <c r="C91" s="1">
        <f>IF(_xlfn.IFNA($A91,"")="","",Daily!D91+IF(ROW()&gt;ROW($A$3),C90,0))</f>
        <v>92</v>
      </c>
      <c r="D91" s="1">
        <f>IF(_xlfn.IFNA($A91,"")="","",Daily!E91+IF(ROW()&gt;ROW($A$3),D90,0))</f>
        <v>3</v>
      </c>
      <c r="E91" s="1">
        <f t="shared" si="141"/>
        <v>9</v>
      </c>
      <c r="F91" s="1">
        <f>IF(_xlfn.IFNA($A91,"")="","",Daily!F91+IF(ROW()&gt;ROW($A$3),F90,0))</f>
        <v>2969</v>
      </c>
      <c r="G91" s="1">
        <f>IF(_xlfn.IFNA($A91,"")="","",Daily!G91+IF(ROW()&gt;ROW($A$3),G90,0))</f>
        <v>1775</v>
      </c>
      <c r="H91" s="1">
        <f>IF(_xlfn.IFNA($A91,"")="","",Daily!H91+IF(ROW()&gt;ROW($A$3),H90,0))</f>
        <v>29</v>
      </c>
      <c r="I91" s="1">
        <f t="shared" si="142"/>
        <v>1165</v>
      </c>
      <c r="J91" s="1">
        <f>IF(_xlfn.IFNA($A91,"")="","",Daily!I91+IF(ROW()&gt;ROW($A$3),J90,0))</f>
        <v>28</v>
      </c>
      <c r="K91" s="1">
        <f>IF(_xlfn.IFNA($A91,"")="","",Daily!J91+IF(ROW()&gt;ROW($A$3),K90,0))</f>
        <v>12</v>
      </c>
      <c r="L91" s="1">
        <f>IF(_xlfn.IFNA($A91,"")="","",Daily!K91+IF(ROW()&gt;ROW($A$3),L90,0))</f>
        <v>0</v>
      </c>
      <c r="M91" s="1">
        <f t="shared" si="143"/>
        <v>16</v>
      </c>
      <c r="N91" s="1">
        <f>IF(_xlfn.IFNA($A91,"")="","",Daily!L91+IF(ROW()&gt;ROW($A$3),N90,0))</f>
        <v>1024</v>
      </c>
      <c r="O91" s="1">
        <f>IF(_xlfn.IFNA($A91,"")="","",Daily!M91+IF(ROW()&gt;ROW($A$3),O90,0))</f>
        <v>738</v>
      </c>
      <c r="P91" s="1">
        <f>IF(_xlfn.IFNA($A91,"")="","",Daily!N91+IF(ROW()&gt;ROW($A$3),P90,0))</f>
        <v>6</v>
      </c>
      <c r="Q91" s="1">
        <f t="shared" si="144"/>
        <v>280</v>
      </c>
      <c r="R91" s="1">
        <f>IF(_xlfn.IFNA($A91,"")="","",Daily!O91+IF(ROW()&gt;ROW($A$3),R90,0))</f>
        <v>437</v>
      </c>
      <c r="S91" s="1">
        <f>IF(_xlfn.IFNA($A91,"")="","",Daily!P91+IF(ROW()&gt;ROW($A$3),S90,0))</f>
        <v>376</v>
      </c>
      <c r="T91" s="1">
        <f>IF(_xlfn.IFNA($A91,"")="","",Daily!Q91+IF(ROW()&gt;ROW($A$3),T90,0))</f>
        <v>4</v>
      </c>
      <c r="U91" s="1">
        <f t="shared" si="145"/>
        <v>57</v>
      </c>
      <c r="V91" s="1">
        <f>IF(_xlfn.IFNA($A91,"")="","",Daily!R91+IF(ROW()&gt;ROW($A$3),V90,0))</f>
        <v>201</v>
      </c>
      <c r="W91" s="1">
        <f>IF(_xlfn.IFNA($A91,"")="","",Daily!S91+IF(ROW()&gt;ROW($A$3),W90,0))</f>
        <v>74</v>
      </c>
      <c r="X91" s="1">
        <f>IF(_xlfn.IFNA($A91,"")="","",Daily!T91+IF(ROW()&gt;ROW($A$3),X90,0))</f>
        <v>8</v>
      </c>
      <c r="Y91" s="1">
        <f t="shared" si="146"/>
        <v>119</v>
      </c>
      <c r="Z91" s="1">
        <f>IF(_xlfn.IFNA($A91,"")="","",Daily!U91+IF(ROW()&gt;ROW($A$3),Z90,0))</f>
        <v>1336</v>
      </c>
      <c r="AA91" s="1">
        <f>IF(_xlfn.IFNA($A91,"")="","",Daily!V91+IF(ROW()&gt;ROW($A$3),AA90,0))</f>
        <v>1202</v>
      </c>
      <c r="AB91" s="1">
        <f>IF(_xlfn.IFNA($A91,"")="","",Daily!W91+IF(ROW()&gt;ROW($A$3),AB90,0))</f>
        <v>15</v>
      </c>
      <c r="AC91" s="1">
        <f t="shared" si="147"/>
        <v>119</v>
      </c>
      <c r="AD91" s="1">
        <f>IF(_xlfn.IFNA($A91,"")="","",Daily!X91+IF(ROW()&gt;ROW($A$3),AD90,0))</f>
        <v>546</v>
      </c>
      <c r="AE91" s="1">
        <f>IF(_xlfn.IFNA($A91,"")="","",Daily!Y91+IF(ROW()&gt;ROW($A$3),AE90,0))</f>
        <v>443</v>
      </c>
      <c r="AF91" s="1">
        <f>IF(_xlfn.IFNA($A91,"")="","",Daily!Z91+IF(ROW()&gt;ROW($A$3),AF90,0))</f>
        <v>7</v>
      </c>
      <c r="AG91" s="1">
        <f t="shared" si="148"/>
        <v>96</v>
      </c>
      <c r="AH91" s="1">
        <f>IF(_xlfn.IFNA($A91,"")="","",Daily!C91+Daily!F91+Daily!I91+Daily!O91+Daily!L91+Daily!R91+Daily!X91+Daily!U91)</f>
        <v>22</v>
      </c>
      <c r="AI91" s="1">
        <f>IF(_xlfn.IFNA($A91,"")="","",Daily!D91+Daily!G91+Daily!J91+Daily!P91+Daily!M91+Daily!S91+Daily!Y91+Daily!V91+Daily!AA91)</f>
        <v>421</v>
      </c>
      <c r="AJ91" s="1">
        <f>IF(_xlfn.IFNA($A91,"")="","",Daily!E91+Daily!H91+Daily!K91+Daily!Q91+Daily!N91+Daily!T91+Daily!Z91+Daily!W91)</f>
        <v>0</v>
      </c>
      <c r="AK91" s="1">
        <f t="shared" si="149"/>
        <v>6645</v>
      </c>
      <c r="AL91" s="1">
        <f t="shared" si="150"/>
        <v>4712</v>
      </c>
      <c r="AM91" s="1">
        <f t="shared" si="151"/>
        <v>72</v>
      </c>
      <c r="AN91" s="7">
        <f t="shared" si="152"/>
        <v>2</v>
      </c>
      <c r="AO91" s="1">
        <f t="shared" si="153"/>
        <v>1861</v>
      </c>
      <c r="AP91" s="1">
        <f t="shared" si="154"/>
        <v>3676</v>
      </c>
      <c r="AQ91" s="1">
        <f t="shared" si="155"/>
        <v>2937</v>
      </c>
      <c r="AR91" s="1">
        <f t="shared" si="156"/>
        <v>43</v>
      </c>
      <c r="AS91" s="1">
        <f t="shared" si="157"/>
        <v>696</v>
      </c>
      <c r="AT91" s="10">
        <f t="shared" si="158"/>
        <v>1.5050167224080268E-2</v>
      </c>
      <c r="AU91" s="10">
        <f t="shared" si="159"/>
        <v>0.98494983277591974</v>
      </c>
      <c r="AV91" s="10">
        <f t="shared" si="160"/>
        <v>1.565086531226486E-2</v>
      </c>
      <c r="AW91" s="10">
        <f t="shared" si="161"/>
        <v>0.44680210684725358</v>
      </c>
      <c r="AX91" s="10">
        <f t="shared" si="162"/>
        <v>4.2136945071482319E-3</v>
      </c>
      <c r="AY91" s="10">
        <f t="shared" si="163"/>
        <v>0.15410082768999248</v>
      </c>
      <c r="AZ91" s="10">
        <f t="shared" si="164"/>
        <v>6.5763732129420618E-2</v>
      </c>
      <c r="BA91" s="10">
        <f t="shared" si="165"/>
        <v>3.0248306997742665E-2</v>
      </c>
      <c r="BB91" s="10">
        <f t="shared" si="166"/>
        <v>0.20105342362678705</v>
      </c>
      <c r="BC91" s="10">
        <f t="shared" si="167"/>
        <v>8.2167042889390515E-2</v>
      </c>
      <c r="BD91" s="8">
        <f t="shared" ca="1" si="168"/>
        <v>32.857142857142854</v>
      </c>
      <c r="BE91" s="9">
        <f t="shared" ca="1" si="169"/>
        <v>230</v>
      </c>
      <c r="BF91" s="10">
        <f t="shared" si="170"/>
        <v>3.3217575117016457E-3</v>
      </c>
      <c r="BG91" s="10">
        <f t="shared" si="171"/>
        <v>1</v>
      </c>
      <c r="BH91" s="1" t="e">
        <f t="shared" si="172"/>
        <v>#N/A</v>
      </c>
      <c r="BI91" s="1">
        <f t="shared" si="173"/>
        <v>25</v>
      </c>
      <c r="BJ91" s="8">
        <f>IF(_xlfn.IFNA($A91,"")="","",AK91/(Configuration!$B$1/1000000))</f>
        <v>261.98239257539137</v>
      </c>
      <c r="BK91" s="1">
        <f>IF(OR(_xlfn.IFNA($A91,"")="", ROW()&lt;=ROW($A$3),MAX(International!$C$3:$C$2000)&lt;$AK91),"",$A91-_xlfn.XLOOKUP($AK91,International!$C$3:$C$2000,International!$A$3:$A$2000,NA(),1,1))</f>
        <v>25</v>
      </c>
      <c r="BL91" s="1">
        <f>IF(OR(_xlfn.IFNA($A91,"")="", ROW()&lt;=ROW($A$3),MAX(International!$D$3:$D$2000)&lt;$BJ91),"",$A91-_xlfn.XLOOKUP($BJ91,International!$D$3:$D$2000,International!$A$3:$A$2000,NA(),1,1))</f>
        <v>30</v>
      </c>
      <c r="BM91" s="1">
        <f>IF(OR(_xlfn.IFNA($A91,"")="", ROW()&lt;=ROW($A$3),MAX(International!$G$3:$G$2000)&lt;$AK91),"",$A91-_xlfn.XLOOKUP($AK91,International!$G$3:$G$2000,International!$A$3:$A$2000,NA(),1,1))</f>
        <v>6</v>
      </c>
      <c r="BN91" s="1">
        <f>IF(OR(_xlfn.IFNA($A91,"")="", ROW()&lt;=ROW($A$3),MAX(International!$H$3:$H$2000)&lt;$BJ91),"",$A91-_xlfn.XLOOKUP($BJ91,International!$H$3:$H$2000,International!$A$3:$A$2000,NA(),1,1))</f>
        <v>28</v>
      </c>
      <c r="BO91" s="1">
        <f>IF(OR(_xlfn.IFNA($A91,"")="", ROW()&lt;=ROW($A$3),MAX(International!$K$3:$K$2000)&lt;$AK91),"",$A91-_xlfn.XLOOKUP($AK91,International!$K$3:$K$2000,International!$A$3:$A$2000,NA(),1,1))</f>
        <v>35</v>
      </c>
      <c r="BP91" s="1">
        <f>IF(OR(_xlfn.IFNA($A91,"")="", ROW()&lt;=ROW($A$3),MAX(International!$L$3:$L$2000)&lt;$BJ91),"",$A91-_xlfn.XLOOKUP($BJ91,International!$L$3:$L$2000,International!$A$3:$A$2000,NA(),1,1))</f>
        <v>29</v>
      </c>
      <c r="BQ91" s="1">
        <f>IF(OR(_xlfn.IFNA($A91,"")="", ROW()&lt;=ROW($A$3),MAX(International!$O$3:$O$2000)&lt;$AK91),"",$A91-_xlfn.XLOOKUP($AK91,International!$O$3:$O$2000,International!$A$3:$A$2000,NA(),1,1))</f>
        <v>44</v>
      </c>
      <c r="BR91" s="1">
        <f>IF(OR(_xlfn.IFNA($A91,"")="", ROW()&lt;=ROW($A$3),MAX(International!$P$3:$P$2000)&lt;$BJ91),"",$A91-_xlfn.XLOOKUP($BJ91,International!$P$3:$P$2000,International!$A$3:$A$2000,NA(),1,1))</f>
        <v>39</v>
      </c>
      <c r="BS91" s="1">
        <f>IF(OR(_xlfn.IFNA($A91,"")="", ROW()&lt;=ROW($A$3),MAX(International!$S$3:$S$2000)&lt;$AK91),"",$A91-_xlfn.XLOOKUP($AK91,International!$S$3:$S$2000,International!$A$3:$A$2000,NA(),1,1))</f>
        <v>45</v>
      </c>
      <c r="BT91" s="1" t="str">
        <f>IF(OR(_xlfn.IFNA($A91,"")="", ROW()&lt;=ROW($A$3),MAX(International!$T$3:$T$2000)&lt;$BJ91),"",$A91-_xlfn.XLOOKUP($BJ91,International!$T$3:$T$2000,International!$A$3:$A$2000,NA(),1,1))</f>
        <v/>
      </c>
      <c r="BU91" s="1">
        <f>IF(OR(_xlfn.IFNA($A91,"")="", ROW()&lt;=ROW($A$3),MAX(International!$W$3:$W$2000)&lt;$AK91),"",$A91-_xlfn.XLOOKUP($AK91,International!$W$3:$W$2000,International!$A$3:$A$2000,NA(),1,1))</f>
        <v>1</v>
      </c>
      <c r="BV91" s="1">
        <f>IF(OR(_xlfn.IFNA($A91,"")="", ROW()&lt;=ROW($A$3),MAX(International!$X$3:$X$2000)&lt;$BJ91),"",$A91-_xlfn.XLOOKUP($BJ91,International!$X$3:$X$2000,International!$A$3:$A$2000,NA(),1,1))</f>
        <v>13</v>
      </c>
      <c r="BW91" s="1">
        <f>IF(OR(_xlfn.IFNA($A91,"")="", ROW()&lt;=ROW($A$3),MAX(International!$AA$3:$AA$2000)&lt;$AK91),"",$A91-_xlfn.XLOOKUP($AK91,International!$AA$3:$AA$2000,International!$A$3:$A$2000,NA(),1,1))</f>
        <v>29</v>
      </c>
      <c r="BX91" s="1">
        <f>IF(OR(_xlfn.IFNA($A91,"")="", ROW()&lt;=ROW($A$3),MAX(International!$AB$3:$AB$2000)&lt;$BJ91),"",$A91-_xlfn.XLOOKUP($BJ91,International!$AB$3:$AB$2000,International!$A$3:$A$2000,NA(),1,1))</f>
        <v>24</v>
      </c>
      <c r="BY91" s="1">
        <f>IF(OR(_xlfn.IFNA($A91,"")="", ROW()&lt;=ROW($A$3),MAX(International!$AE$3:$AE$2000)&lt;$AK91),"",$A91-_xlfn.XLOOKUP($AK91,International!$AE$3:$AE$2000,International!$A$3:$A$2000,NA(),1,1))</f>
        <v>34</v>
      </c>
      <c r="BZ91" s="1">
        <f>IF(OR(_xlfn.IFNA($A91,"")="", ROW()&lt;=ROW($A$3),MAX(International!$AF$3:$AF$2000)&lt;$BJ91),"",$A91-_xlfn.XLOOKUP($BJ91,International!$AF$3:$AF$2000,International!$A$3:$A$2000,NA(),1,1))</f>
        <v>25</v>
      </c>
      <c r="CA91" s="1">
        <f t="shared" si="174"/>
        <v>42</v>
      </c>
      <c r="CB91" s="1" t="e">
        <f t="shared" si="121"/>
        <v>#N/A</v>
      </c>
      <c r="CC91" s="1" t="e">
        <f t="shared" si="122"/>
        <v>#N/A</v>
      </c>
      <c r="CD91" s="1" t="e">
        <f t="shared" si="123"/>
        <v>#N/A</v>
      </c>
      <c r="CE91" s="1">
        <f t="shared" si="124"/>
        <v>144814</v>
      </c>
      <c r="CF91" s="1">
        <f t="shared" si="125"/>
        <v>33778</v>
      </c>
      <c r="CG91" s="1">
        <f t="shared" si="126"/>
        <v>12800</v>
      </c>
      <c r="CH91" s="1">
        <f t="shared" si="127"/>
        <v>6400</v>
      </c>
      <c r="CI91" s="1">
        <f t="shared" si="128"/>
        <v>968</v>
      </c>
      <c r="CJ91" s="1">
        <f t="shared" si="129"/>
        <v>3857</v>
      </c>
      <c r="CK91" s="1">
        <f t="shared" si="175"/>
        <v>6645</v>
      </c>
      <c r="CL91" s="1">
        <f t="shared" si="130"/>
        <v>6.9373358610111193</v>
      </c>
      <c r="CM91" s="1">
        <f>IF(OR(ISNA($A91),$AK91&lt;100),NA(),IF($CA91=0,0,FLOOR((CK91-_xlfn.XLOOKUP(_xlfn.AGGREGATE(5,6,$CA$3:$CA2042),$CA$3:$CA$2000,CK$3:CK$2000,1,1))/_xlfn.XLOOKUP($CA91,$CA$3:$CA$2000,$CA$3:$CA$2000,1,1), 1)))</f>
        <v>155</v>
      </c>
      <c r="CN91" s="1">
        <f t="shared" si="176"/>
        <v>209.01519007461434</v>
      </c>
      <c r="CO91" s="1" cm="1">
        <f t="array" ref="CO91">IFERROR(IF(OR(ISNA($A91),$AK91&lt;100,INDEX(International!C$3:C$2000,_xlfn.XMATCH(100,International!C$3:C$2000,1,1)+$CA91)=""),NA(),INDEX(International!C$3:C$2000,_xlfn.XMATCH(100,International!C$3:C$2000,1,1)+$CA91)), NA())</f>
        <v>36138</v>
      </c>
      <c r="CP91" s="1">
        <f t="shared" si="131"/>
        <v>4.9427041415056188</v>
      </c>
      <c r="CQ91" s="1">
        <f>IF(OR(ISNA($A91),$AK91&lt;100),NA(),IF($CA91=0,0,FLOOR((CO91-_xlfn.XLOOKUP(_xlfn.AGGREGATE(5,6,$CA$3:$CA2042),$CA$3:$CA$2000,CO$3:CO$2000,1,1))/_xlfn.XLOOKUP($CA91,$CA$3:$CA$2000,$CA$3:$CA$2000,1,1), 1)))</f>
        <v>857</v>
      </c>
      <c r="CR91" s="1">
        <f t="shared" si="177"/>
        <v>9.4148477864018449</v>
      </c>
      <c r="CS91" s="1" cm="1">
        <f t="array" ref="CS91">IFERROR(IF(OR(ISNA($A91),$AK91&lt;100,INDEX(International!G$3:G$2000,_xlfn.XMATCH(100,International!G$3:G$2000,1,1)+$CA91)=""),NA(),INDEX(International!G$3:G$2000,_xlfn.XMATCH(100,International!G$3:G$2000,1,1)+$CA91)), NA())</f>
        <v>7695</v>
      </c>
      <c r="CT91" s="1">
        <f t="shared" si="132"/>
        <v>6.7030018079084313</v>
      </c>
      <c r="CU91" s="1">
        <f>IF(OR(ISNA($A91),$AK91&lt;100),NA(),IF($CA91=0,0,FLOOR((CS91-_xlfn.XLOOKUP(_xlfn.AGGREGATE(5,6,$CA$3:$CA2042),$CA$3:$CA$2000,CS$3:CS$2000,1,1))/_xlfn.XLOOKUP($CA91,$CA$3:$CA$2000,$CA$3:$CA$2000,1,1), 1)))</f>
        <v>176</v>
      </c>
      <c r="CV91" s="1">
        <f t="shared" si="178"/>
        <v>16.801421467922044</v>
      </c>
      <c r="CW91" s="1" cm="1">
        <f t="array" ref="CW91">IFERROR(IF(OR(ISNA($A91),$AK91&lt;100,INDEX(International!K$3:K$2000,_xlfn.XMATCH(100,International!K$3:K$2000,1,1)+$CA91)=""),NA(),INDEX(International!K$3:K$2000,_xlfn.XMATCH(100,International!K$3:K$2000,1,1)+$CA91)), NA())</f>
        <v>93790</v>
      </c>
      <c r="CX91" s="1">
        <f t="shared" si="133"/>
        <v>4.2539010531055386</v>
      </c>
      <c r="CY91" s="1">
        <f>IF(OR(ISNA($A91),$AK91&lt;100),NA(),IF($CA91=0,0,FLOOR((CW91-_xlfn.XLOOKUP(_xlfn.AGGREGATE(5,6,$CA$3:$CA2042),$CA$3:$CA$2000,CW$3:CW$2000,1,1))/_xlfn.XLOOKUP($CA91,$CA$3:$CA$2000,$CA$3:$CA$2000,1,1), 1)))</f>
        <v>2230</v>
      </c>
      <c r="CZ91" s="1">
        <f t="shared" si="179"/>
        <v>8.367831352407757</v>
      </c>
      <c r="DA91" s="1" cm="1">
        <f t="array" ref="DA91">IFERROR(IF(OR(ISNA($A91),$AK91&lt;100,INDEX(International!O$3:O$2000,_xlfn.XMATCH(100,International!O$3:O$2000,1,1)+$CA91)=""),NA(),INDEX(International!O$3:O$2000,_xlfn.XMATCH(100,International!O$3:O$2000,1,1)+$CA91)), NA())</f>
        <v>128948</v>
      </c>
      <c r="DB91" s="1">
        <f t="shared" si="134"/>
        <v>4.0648149526272164</v>
      </c>
      <c r="DC91" s="1">
        <f>IF(OR(ISNA($A91),$AK91&lt;100),NA(),IF($CA91=0,0,FLOOR((DA91-_xlfn.XLOOKUP(_xlfn.AGGREGATE(5,6,$CA$3:$CA2042),$CA$3:$CA$2000,DA$3:DA$2000,1,1))/_xlfn.XLOOKUP($CA91,$CA$3:$CA$2000,$CA$3:$CA$2000,1,1), 1)))</f>
        <v>3066</v>
      </c>
      <c r="DD91" s="1">
        <f t="shared" si="180"/>
        <v>20.360436514162952</v>
      </c>
      <c r="DE91" s="1" cm="1">
        <f t="array" ref="DE91">IFERROR(IF(OR(ISNA($A91),$AK91&lt;100,INDEX(International!S$3:S$2000,_xlfn.XMATCH(100,International!S$3:S$2000,1,1)+$CA91)=""),NA(),INDEX(International!S$3:S$2000,_xlfn.XMATCH(100,International!S$3:S$2000,1,1)+$CA91)), NA())</f>
        <v>9976</v>
      </c>
      <c r="DF91" s="1">
        <f t="shared" si="135"/>
        <v>6.3249301294986786</v>
      </c>
      <c r="DG91" s="1">
        <f>IF(OR(ISNA($A91),$AK91&lt;100),NA(),IF($CA91=0,0,FLOOR((DE91-_xlfn.XLOOKUP(_xlfn.AGGREGATE(5,6,$CA$3:$CA2042),$CA$3:$CA$2000,DE$3:DE$2000,1,1))/_xlfn.XLOOKUP($CA91,$CA$3:$CA$2000,$CA$3:$CA$2000,1,1), 1)))</f>
        <v>235</v>
      </c>
      <c r="DH91" s="1">
        <f t="shared" si="181"/>
        <v>36.04619080442243</v>
      </c>
      <c r="DI91" s="1" cm="1">
        <f t="array" ref="DI91">IFERROR(IF(OR(ISNA($A91),$AK91&lt;100,INDEX(International!W$3:W$2000,_xlfn.XMATCH(100,International!W$3:W$2000,1,1)+$CA91)=""),NA(),INDEX(International!W$3:W$2000,_xlfn.XMATCH(100,International!W$3:W$2000,1,1)+$CA91)), NA())</f>
        <v>2299</v>
      </c>
      <c r="DJ91" s="1">
        <f t="shared" si="136"/>
        <v>9.2860065592545453</v>
      </c>
      <c r="DK91" s="1">
        <f>IF(OR(ISNA($A91),$AK91&lt;100),NA(),IF($CA91=0,0,FLOOR((DI91-_xlfn.XLOOKUP(_xlfn.AGGREGATE(5,6,$CA$3:$CA2042),$CA$3:$CA$2000,DI$3:DI$2000,1,1))/_xlfn.XLOOKUP($CA91,$CA$3:$CA$2000,$CA$3:$CA$2000,1,1), 1)))</f>
        <v>52</v>
      </c>
      <c r="DL91" s="1">
        <f t="shared" si="182"/>
        <v>3.7392427436901787</v>
      </c>
      <c r="DM91" s="1" cm="1">
        <f t="array" ref="DM91">IFERROR(IF(OR(ISNA($A91),$AK91&lt;100,INDEX(International!AA$3:AA$2000,_xlfn.XMATCH(100,International!AA$3:AA$2000,1,1)+$CA91)=""),NA(),INDEX(International!AA$3:AA$2000,_xlfn.XMATCH(100,International!AA$3:AA$2000,1,1)+$CA91)), NA())</f>
        <v>103093</v>
      </c>
      <c r="DN91" s="1">
        <f t="shared" si="137"/>
        <v>4.1959170949363198</v>
      </c>
      <c r="DO91" s="1">
        <f>IF(OR(ISNA($A91),$AK91&lt;100),NA(),IF($CA91=0,0,FLOOR((DM91-_xlfn.XLOOKUP(_xlfn.AGGREGATE(5,6,$CA$3:$CA2042),$CA$3:$CA$2000,DM$3:DM$2000,1,1))/_xlfn.XLOOKUP($CA91,$CA$3:$CA$2000,$CA$3:$CA$2000,1,1), 1)))</f>
        <v>2451</v>
      </c>
      <c r="DP91" s="1">
        <f t="shared" si="183"/>
        <v>7.3984084029942281</v>
      </c>
      <c r="DQ91" s="1" cm="1">
        <f t="array" ref="DQ91">IFERROR(IF(OR(ISNA($A91),$AK91&lt;100,INDEX(International!AE$3:AE$2000,_xlfn.XMATCH(100,International!AE$3:AE$2000,1,1)+$CA91)=""),NA(),INDEX(International!AE$3:AE$2000,_xlfn.XMATCH(100,International!AE$3:AE$2000,1,1)+$CA91)), NA())</f>
        <v>607670</v>
      </c>
      <c r="DR91" s="1">
        <f t="shared" si="138"/>
        <v>3.3415353828015846</v>
      </c>
      <c r="DS91" s="1">
        <f>IF(OR(ISNA($A91),$AK91&lt;100),NA(),IF($CA91=0,0,FLOOR((DQ91-_xlfn.XLOOKUP(_xlfn.AGGREGATE(5,6,$CA$3:$CA2042),$CA$3:$CA$2000,DQ$3:DQ$2000,1,1))/_xlfn.XLOOKUP($CA91,$CA$3:$CA$2000,$CA$3:$CA$2000,1,1), 1)))</f>
        <v>14465</v>
      </c>
      <c r="DT91" s="1">
        <f t="shared" si="184"/>
        <v>7.6930829634540503</v>
      </c>
      <c r="DU91" s="1">
        <f t="shared" si="139"/>
        <v>88</v>
      </c>
      <c r="DV91" s="1" t="e" cm="1">
        <f t="array" ref="DV91">IFERROR(IF(ISNA($A91),NA(),INDEX(B$3:B$2000,_xlfn.XMATCH(Configuration!$B$12,B$3:B$2000,1,1)+ROW()-ROW($A$3))-0), NA())</f>
        <v>#N/A</v>
      </c>
      <c r="DW91" s="1" t="e" cm="1">
        <f t="array" ref="DW91">IFERROR(IF(ISNA($A91),NA(),INDEX(F$3:F$2000,_xlfn.XMATCH(Configuration!$B$12,F$3:F$2000,1,1)+ROW()-ROW($A$3))-0), NA())</f>
        <v>#N/A</v>
      </c>
      <c r="DX91" s="1" cm="1">
        <f t="array" ref="DX91">IFERROR(IF(ISNA($A91),NA(),INDEX(J$3:J$2000,_xlfn.XMATCH(Configuration!$B$12,J$3:J$2000,1,1)+ROW()-ROW($A$3))-0), NA())</f>
        <v>0</v>
      </c>
      <c r="DY91" s="1" t="e" cm="1">
        <f t="array" ref="DY91">IFERROR(IF(ISNA($A91),NA(),INDEX(N$3:N$2000,_xlfn.XMATCH(Configuration!$B$12,N$3:N$2000,1,1)+ROW()-ROW($A$3))-0), NA())</f>
        <v>#N/A</v>
      </c>
      <c r="DZ91" s="1" t="e" cm="1">
        <f t="array" ref="DZ91">IFERROR(IF(ISNA($A91),NA(),INDEX(R$3:R$2000,_xlfn.XMATCH(Configuration!$B$12,R$3:R$2000,1,1)+ROW()-ROW($A$3))-0), NA())</f>
        <v>#N/A</v>
      </c>
      <c r="EA91" s="1" t="e" cm="1">
        <f t="array" ref="EA91">IFERROR(IF(ISNA($A91),NA(),INDEX(V$3:V$2000,_xlfn.XMATCH(Configuration!$B$12,V$3:V$2000,1,1)+ROW()-ROW($A$3))-0), NA())</f>
        <v>#N/A</v>
      </c>
      <c r="EB91" s="1" t="e" cm="1">
        <f t="array" ref="EB91">IFERROR(IF(ISNA($A91),NA(),INDEX(Z$3:Z$2000,_xlfn.XMATCH(Configuration!$B$12,Z$3:Z$2000,1,1)+ROW()-ROW($A$3))-0), NA())</f>
        <v>#N/A</v>
      </c>
      <c r="EC91" s="1" t="e" cm="1">
        <f t="array" ref="EC91">IFERROR(IF(ISNA($A91),NA(),INDEX(AD$3:AD$2000,_xlfn.XMATCH(Configuration!$B$12,AD$3:AD$2000,1,1)+ROW()-ROW($A$3))-0), NA())</f>
        <v>#N/A</v>
      </c>
      <c r="ED91" s="1">
        <f t="shared" si="140"/>
        <v>88</v>
      </c>
      <c r="EE91" s="1" t="e">
        <f t="shared" ca="1" si="185"/>
        <v>#N/A</v>
      </c>
      <c r="EF91" s="1" t="e">
        <f t="shared" ca="1" si="186"/>
        <v>#N/A</v>
      </c>
      <c r="EG91" s="1" t="e">
        <f t="shared" ca="1" si="187"/>
        <v>#N/A</v>
      </c>
      <c r="EH91" s="1" t="e">
        <f t="shared" ca="1" si="188"/>
        <v>#N/A</v>
      </c>
      <c r="EI91" s="1" t="e">
        <f t="shared" ca="1" si="189"/>
        <v>#N/A</v>
      </c>
      <c r="EJ91" s="1" t="e">
        <f t="shared" ca="1" si="190"/>
        <v>#N/A</v>
      </c>
      <c r="EK91" s="1">
        <f t="shared" ca="1" si="191"/>
        <v>608662</v>
      </c>
      <c r="EL91" s="1" cm="1">
        <f t="array" aca="1" ref="EL91" ca="1">IFERROR(IF(ISNA($ED91),NA(),IF(FLOOR((2^(($ED91+LOOKUP(2, 1/(ISNA(EP$3:EP$2000)+ISBLANK(EP$3:EP$300)-1),EP$3:EP$2000)*LOG(100)/LOG(2))/LOOKUP(2, 1/(ISNA(EP$3:EP$2000)+ISBLANK(EP$3:EP$300)-1),EP$3:EP$2000))),2)&gt;_xlfn.AGGREGATE(4,6,$EN$3:$GC$2000)+2000,NA(),FLOOR((2^(($ED91+LOOKUP(2, 1/(ISNA(EP$3:EP$2000)+ISBLANK(EP$3:EP$300)-1),EP$3:EP$2000)*LOG(100)/LOG(2))/LOOKUP(2, 1/(ISNA(EP$3:EP$2000)+ISBLANK(EP$3:EP$300)-1),EP$3:EP$2000))),2))),NA())</f>
        <v>11640</v>
      </c>
      <c r="EM91" s="1" cm="1">
        <f t="array" ref="EM91">IF(ISNA($ED91),NA(),FLOOR(EN$3+(LOOKUP(2, 1/(ISNA(EN$3:EN$2000)+ISBLANK(EN$3:EN$300)-1),EN$3:EN$2000)-EN$3)/LOOKUP(2, 1/(ISNA(EN$3:EN$2000)+ISBLANK(EN$3:EN$300)-1),ED$3:ED$2000)*ED91, 1))</f>
        <v>7958</v>
      </c>
      <c r="EN91" s="1" t="e" cm="1">
        <f t="array" ref="EN91">IFERROR(IF(ISNA($A91),NA(),INDEX(AK$3:AK$2000,_xlfn.XMATCH(100,AK$3:AK$2000,1,1)+ROW()-ROW($A$3))-0), NA())</f>
        <v>#N/A</v>
      </c>
      <c r="EO91" s="1" t="e" cm="1">
        <f t="array" aca="1" ref="EO91" ca="1">IFERROR(IF(ISNA($A91),NA(),INDEX(BD$3:BD$2000,_xlfn.XMATCH(100,AK$3:AK$2000,1,1)+ROW()-ROW($A$3))-0), NA())</f>
        <v>#N/A</v>
      </c>
      <c r="EP91" s="1" t="e">
        <f t="shared" si="192"/>
        <v>#N/A</v>
      </c>
      <c r="EQ91" s="1" t="e">
        <f t="shared" si="193"/>
        <v>#N/A</v>
      </c>
      <c r="ER91" s="1" t="e">
        <f t="shared" si="194"/>
        <v>#N/A</v>
      </c>
      <c r="ES91" s="1" t="e" cm="1">
        <f t="array" ref="ES91">IFERROR(IF(OR(ISNA($A91),INDEX(International!C$3:C$2000,_xlfn.XMATCH(100,International!C$3:C$2000,1,1)+ROW()-ROW($A$3))=""),NA(),INDEX(International!C$3:C$2000,_xlfn.XMATCH(100,International!C$3:C$2000,1,1)+ROW()-ROW($A$3))), NA())</f>
        <v>#N/A</v>
      </c>
      <c r="ET91" s="1" t="e" cm="1">
        <f t="array" aca="1" ref="ET91" ca="1">IFERROR(IF(ISNA($A91),NA(),INDEX(International!E$3:E$2000,_xlfn.XMATCH(100,International!C$3:C$2000,1,1)+ROW()-ROW($A$3))-0), NA())</f>
        <v>#N/A</v>
      </c>
      <c r="EU91" s="1" t="e">
        <f t="shared" si="195"/>
        <v>#N/A</v>
      </c>
      <c r="EV91" s="1" t="e">
        <f t="shared" si="196"/>
        <v>#N/A</v>
      </c>
      <c r="EW91" s="1" t="e">
        <f t="shared" si="197"/>
        <v>#N/A</v>
      </c>
      <c r="EX91" s="1" t="e" cm="1">
        <f t="array" ref="EX91">IFERROR(IF(OR(ISNA($A91),INDEX(International!G$3:G$2000,_xlfn.XMATCH(100,International!G$3:G$2000,1,1)+ROW()-ROW($A$3))=""),NA(),INDEX(International!G$3:G$2000,_xlfn.XMATCH(100,International!G$3:G$2000,1,1)+ROW()-ROW($A$3))-0), NA())</f>
        <v>#N/A</v>
      </c>
      <c r="EY91" s="1" t="e" cm="1">
        <f t="array" aca="1" ref="EY91" ca="1">IFERROR(IF(ISNA($A91),NA(),INDEX(International!I$3:I$2000,_xlfn.XMATCH(100,International!G$3:G$2000,1,1)+ROW()-ROW($A$3))-0), NA())</f>
        <v>#N/A</v>
      </c>
      <c r="EZ91" s="1" t="e">
        <f t="shared" si="198"/>
        <v>#N/A</v>
      </c>
      <c r="FA91" s="1" t="e">
        <f t="shared" si="199"/>
        <v>#N/A</v>
      </c>
      <c r="FB91" s="1" t="e">
        <f t="shared" si="200"/>
        <v>#N/A</v>
      </c>
      <c r="FC91" s="1" cm="1">
        <f t="array" ref="FC91">IFERROR(IF(OR(ISNA($A91),INDEX(International!K$3:K$2000,_xlfn.XMATCH(100,International!K$3:K$2000,1,1)+ROW()-ROW($A$3))=""),NA(),INDEX(International!K$3:K$2000,_xlfn.XMATCH(100,International!K$3:K$2000,1,1)+ROW()-ROW($A$3))), NA())</f>
        <v>180044</v>
      </c>
      <c r="FD91" s="1" cm="1">
        <f t="array" aca="1" ref="FD91" ca="1">IFERROR(IF(ISNA($A91),NA(),INDEX(International!M$3:M$2000,_xlfn.XMATCH(100,International!K$3:K$2000,1,1)+ROW()-ROW($A$3))-0), NA())</f>
        <v>139.28571428571428</v>
      </c>
      <c r="FE91" s="1">
        <f t="shared" si="201"/>
        <v>8.1374987189244212</v>
      </c>
      <c r="FF91" s="1">
        <f t="shared" si="202"/>
        <v>2044</v>
      </c>
      <c r="FG91" s="1">
        <f t="shared" si="203"/>
        <v>794.53866886396145</v>
      </c>
      <c r="FH91" s="1" cm="1">
        <f t="array" ref="FH91">IFERROR(IF(OR(ISNA($A91),INDEX(International!O$3:O$2000,_xlfn.XMATCH(100,International!O$3:O$2000,1,1)+ROW()-ROW($A$3))=""),NA(),INDEX(International!O$3:O$2000,_xlfn.XMATCH(100,International!O$3:O$2000,1,1)+ROW()-ROW($A$3))-0), NA())</f>
        <v>228006</v>
      </c>
      <c r="FI91" s="1" cm="1">
        <f t="array" aca="1" ref="FI91" ca="1">IFERROR(IF(ISNA($A91),NA(),INDEX(International!Q$3:Q$2000,_xlfn.XMATCH(100,International!O$3:O$2000,1,1)+ROW()-ROW($A$3))-0), NA())</f>
        <v>701.42857142857144</v>
      </c>
      <c r="FJ91" s="1">
        <f t="shared" si="204"/>
        <v>7.8889408715405729</v>
      </c>
      <c r="FK91" s="1">
        <f t="shared" si="205"/>
        <v>2589</v>
      </c>
      <c r="FL91" s="1">
        <f t="shared" si="206"/>
        <v>245.82416081354384</v>
      </c>
      <c r="FM91" s="1" cm="1">
        <f t="array" ref="FM91">IFERROR(IF(OR(ISNA($A91),INDEX(International!S$3:S$2000,_xlfn.XMATCH(100,International!S$3:S$2000,1,1)+ROW()-ROW($A$3))=""),NA(),INDEX(International!S$3:S$2000,_xlfn.XMATCH(100,International!S$3:S$2000,1,1)+ROW()-ROW($A$3))-0), NA())</f>
        <v>11078</v>
      </c>
      <c r="FN91" s="1" cm="1">
        <f t="array" aca="1" ref="FN91" ca="1">IFERROR(IF(ISNA($A91),NA(),INDEX(International!U$3:U$2000,_xlfn.XMATCH(100,International!S$3:S$2000,1,1)+ROW()-ROW($A$3))-0), NA())</f>
        <v>20.285714285714285</v>
      </c>
      <c r="FO91" s="1">
        <f t="shared" si="207"/>
        <v>12.957270861762014</v>
      </c>
      <c r="FP91" s="1">
        <f t="shared" si="208"/>
        <v>124</v>
      </c>
      <c r="FQ91" s="1">
        <f t="shared" si="209"/>
        <v>590.32139445093662</v>
      </c>
      <c r="FR91" s="1" cm="1">
        <f t="array" ref="FR91">IFERROR(IF(OR(ISNA($A91),INDEX(International!W$3:W$2000,_xlfn.XMATCH(100,International!W$3:W$2000,1,1)+ROW()-ROW($A$3))=""),NA(),INDEX(International!W$3:W$2000,_xlfn.XMATCH(100,International!W$3:W$2000,1,1)+ROW()-ROW($A$3))-0), NA())</f>
        <v>32876</v>
      </c>
      <c r="FS91" s="1" cm="1">
        <f t="array" aca="1" ref="FS91" ca="1">IFERROR(IF(ISNA($A91),NA(),INDEX(International!Y$3:Y$2000,_xlfn.XMATCH(100,International!W$3:W$2000,1,1)+ROW()-ROW($A$3))-0), NA())</f>
        <v>501.71428571428572</v>
      </c>
      <c r="FT91" s="1">
        <f t="shared" si="210"/>
        <v>10.525194065944119</v>
      </c>
      <c r="FU91" s="1">
        <f t="shared" si="211"/>
        <v>372</v>
      </c>
      <c r="FV91" s="1">
        <f t="shared" si="212"/>
        <v>42.40652862935552</v>
      </c>
      <c r="FW91" s="1" t="e" cm="1">
        <f t="array" ref="FW91">IFERROR(IF(OR(ISNA($A91),INDEX(International!AA$3:AA$2000,_xlfn.XMATCH(100,International!AA$3:AA$2000,1,1)+ROW()-ROW($A$3))=""),NA(),INDEX(International!AA$3:AA$2000,_xlfn.XMATCH(100,International!AA$3:AA$2000,1,1)+ROW()-ROW($A$3))-0), NA())</f>
        <v>#N/A</v>
      </c>
      <c r="FX91" s="1" t="e" cm="1">
        <f t="array" aca="1" ref="FX91" ca="1">IFERROR(IF(ISNA($A91),NA(),INDEX(International!AC$3:AC$2000,_xlfn.XMATCH(100,International!AA$3:AA$2000,1,1)+ROW()-ROW($A$3))-0), NA())</f>
        <v>#N/A</v>
      </c>
      <c r="FY91" s="1" t="e">
        <f t="shared" si="213"/>
        <v>#N/A</v>
      </c>
      <c r="FZ91" s="1" t="e">
        <f t="shared" si="214"/>
        <v>#N/A</v>
      </c>
      <c r="GA91" s="1" t="e">
        <f t="shared" si="215"/>
        <v>#N/A</v>
      </c>
      <c r="GB91" s="1" t="e" cm="1">
        <f t="array" ref="GB91">IFERROR(IF(OR(ISNA($A91),INDEX(International!AE$3:AE$2000,_xlfn.XMATCH(100,International!AE$3:AE$2000,1,1)+ROW()-ROW($A$3))=""),NA(),INDEX(International!AE$3:AE$2000,_xlfn.XMATCH(100,International!AE$3:AE$2000,1,1)+ROW()-ROW($A$3))-0), NA())</f>
        <v>#N/A</v>
      </c>
      <c r="GC91" s="1" t="e" cm="1">
        <f t="array" aca="1" ref="GC91" ca="1">IFERROR(IF(ISNA($A91),NA(),INDEX(International!AG$3:AG$2000,_xlfn.XMATCH(100,International!AE$3:AE$2000,1,1)+ROW()-ROW($A$3))-0), NA())</f>
        <v>#N/A</v>
      </c>
      <c r="GD91" s="1" t="e">
        <f t="shared" si="216"/>
        <v>#N/A</v>
      </c>
      <c r="GE91" s="1" t="e">
        <f t="shared" si="217"/>
        <v>#N/A</v>
      </c>
      <c r="GF91" s="1" t="e">
        <f t="shared" si="218"/>
        <v>#N/A</v>
      </c>
    </row>
    <row r="92" spans="1:188" x14ac:dyDescent="0.2">
      <c r="A92" s="4">
        <f>IF(OR(Daily!$A92="",Daily!$B92="*"),NA(),Daily!A92)</f>
        <v>43943</v>
      </c>
      <c r="B92" s="1">
        <f>IF(_xlfn.IFNA($A92,"")="","",Daily!C92+IF(ROW()&gt;ROW($A$3),B91,0))</f>
        <v>104</v>
      </c>
      <c r="C92" s="1">
        <f>IF(_xlfn.IFNA($A92,"")="","",Daily!D92+IF(ROW()&gt;ROW($A$3),C91,0))</f>
        <v>93</v>
      </c>
      <c r="D92" s="1">
        <f>IF(_xlfn.IFNA($A92,"")="","",Daily!E92+IF(ROW()&gt;ROW($A$3),D91,0))</f>
        <v>3</v>
      </c>
      <c r="E92" s="1">
        <f t="shared" si="141"/>
        <v>8</v>
      </c>
      <c r="F92" s="1">
        <f>IF(_xlfn.IFNA($A92,"")="","",Daily!F92+IF(ROW()&gt;ROW($A$3),F91,0))</f>
        <v>2971</v>
      </c>
      <c r="G92" s="1">
        <f>IF(_xlfn.IFNA($A92,"")="","",Daily!G92+IF(ROW()&gt;ROW($A$3),G91,0))</f>
        <v>1946</v>
      </c>
      <c r="H92" s="1">
        <f>IF(_xlfn.IFNA($A92,"")="","",Daily!H92+IF(ROW()&gt;ROW($A$3),H91,0))</f>
        <v>32</v>
      </c>
      <c r="I92" s="1">
        <f t="shared" si="142"/>
        <v>993</v>
      </c>
      <c r="J92" s="1">
        <f>IF(_xlfn.IFNA($A92,"")="","",Daily!I92+IF(ROW()&gt;ROW($A$3),J91,0))</f>
        <v>28</v>
      </c>
      <c r="K92" s="1">
        <f>IF(_xlfn.IFNA($A92,"")="","",Daily!J92+IF(ROW()&gt;ROW($A$3),K91,0))</f>
        <v>16</v>
      </c>
      <c r="L92" s="1">
        <f>IF(_xlfn.IFNA($A92,"")="","",Daily!K92+IF(ROW()&gt;ROW($A$3),L91,0))</f>
        <v>0</v>
      </c>
      <c r="M92" s="1">
        <f t="shared" si="143"/>
        <v>12</v>
      </c>
      <c r="N92" s="1">
        <f>IF(_xlfn.IFNA($A92,"")="","",Daily!L92+IF(ROW()&gt;ROW($A$3),N91,0))</f>
        <v>1024</v>
      </c>
      <c r="O92" s="1">
        <f>IF(_xlfn.IFNA($A92,"")="","",Daily!M92+IF(ROW()&gt;ROW($A$3),O91,0))</f>
        <v>738</v>
      </c>
      <c r="P92" s="1">
        <f>IF(_xlfn.IFNA($A92,"")="","",Daily!N92+IF(ROW()&gt;ROW($A$3),P91,0))</f>
        <v>6</v>
      </c>
      <c r="Q92" s="1">
        <f t="shared" si="144"/>
        <v>280</v>
      </c>
      <c r="R92" s="1">
        <f>IF(_xlfn.IFNA($A92,"")="","",Daily!O92+IF(ROW()&gt;ROW($A$3),R91,0))</f>
        <v>438</v>
      </c>
      <c r="S92" s="1">
        <f>IF(_xlfn.IFNA($A92,"")="","",Daily!P92+IF(ROW()&gt;ROW($A$3),S91,0))</f>
        <v>388</v>
      </c>
      <c r="T92" s="1">
        <f>IF(_xlfn.IFNA($A92,"")="","",Daily!Q92+IF(ROW()&gt;ROW($A$3),T91,0))</f>
        <v>4</v>
      </c>
      <c r="U92" s="1">
        <f t="shared" si="145"/>
        <v>46</v>
      </c>
      <c r="V92" s="1">
        <f>IF(_xlfn.IFNA($A92,"")="","",Daily!R92+IF(ROW()&gt;ROW($A$3),V91,0))</f>
        <v>205</v>
      </c>
      <c r="W92" s="1">
        <f>IF(_xlfn.IFNA($A92,"")="","",Daily!S92+IF(ROW()&gt;ROW($A$3),W91,0))</f>
        <v>77</v>
      </c>
      <c r="X92" s="1">
        <f>IF(_xlfn.IFNA($A92,"")="","",Daily!T92+IF(ROW()&gt;ROW($A$3),X91,0))</f>
        <v>8</v>
      </c>
      <c r="Y92" s="1">
        <f t="shared" si="146"/>
        <v>120</v>
      </c>
      <c r="Z92" s="1">
        <f>IF(_xlfn.IFNA($A92,"")="","",Daily!U92+IF(ROW()&gt;ROW($A$3),Z91,0))</f>
        <v>1336</v>
      </c>
      <c r="AA92" s="1">
        <f>IF(_xlfn.IFNA($A92,"")="","",Daily!V92+IF(ROW()&gt;ROW($A$3),AA91,0))</f>
        <v>1243</v>
      </c>
      <c r="AB92" s="1">
        <f>IF(_xlfn.IFNA($A92,"")="","",Daily!W92+IF(ROW()&gt;ROW($A$3),AB91,0))</f>
        <v>15</v>
      </c>
      <c r="AC92" s="1">
        <f t="shared" si="147"/>
        <v>78</v>
      </c>
      <c r="AD92" s="1">
        <f>IF(_xlfn.IFNA($A92,"")="","",Daily!X92+IF(ROW()&gt;ROW($A$3),AD91,0))</f>
        <v>546</v>
      </c>
      <c r="AE92" s="1">
        <f>IF(_xlfn.IFNA($A92,"")="","",Daily!Y92+IF(ROW()&gt;ROW($A$3),AE91,0))</f>
        <v>451</v>
      </c>
      <c r="AF92" s="1">
        <f>IF(_xlfn.IFNA($A92,"")="","",Daily!Z92+IF(ROW()&gt;ROW($A$3),AF91,0))</f>
        <v>7</v>
      </c>
      <c r="AG92" s="1">
        <f t="shared" si="148"/>
        <v>88</v>
      </c>
      <c r="AH92" s="1">
        <f>IF(_xlfn.IFNA($A92,"")="","",Daily!C92+Daily!F92+Daily!I92+Daily!O92+Daily!L92+Daily!R92+Daily!X92+Daily!U92)</f>
        <v>7</v>
      </c>
      <c r="AI92" s="1">
        <f>IF(_xlfn.IFNA($A92,"")="","",Daily!D92+Daily!G92+Daily!J92+Daily!P92+Daily!M92+Daily!S92+Daily!Y92+Daily!V92+Daily!AA92)</f>
        <v>240</v>
      </c>
      <c r="AJ92" s="1">
        <f>IF(_xlfn.IFNA($A92,"")="","",Daily!E92+Daily!H92+Daily!K92+Daily!Q92+Daily!N92+Daily!T92+Daily!Z92+Daily!W92)</f>
        <v>3</v>
      </c>
      <c r="AK92" s="1">
        <f t="shared" si="149"/>
        <v>6652</v>
      </c>
      <c r="AL92" s="1">
        <f t="shared" si="150"/>
        <v>4952</v>
      </c>
      <c r="AM92" s="1">
        <f t="shared" si="151"/>
        <v>75</v>
      </c>
      <c r="AN92" s="7">
        <f t="shared" si="152"/>
        <v>0.31818181818181818</v>
      </c>
      <c r="AO92" s="1">
        <f t="shared" si="153"/>
        <v>1625</v>
      </c>
      <c r="AP92" s="1">
        <f t="shared" si="154"/>
        <v>3681</v>
      </c>
      <c r="AQ92" s="1">
        <f t="shared" si="155"/>
        <v>3006</v>
      </c>
      <c r="AR92" s="1">
        <f t="shared" si="156"/>
        <v>43</v>
      </c>
      <c r="AS92" s="1">
        <f t="shared" si="157"/>
        <v>632</v>
      </c>
      <c r="AT92" s="10">
        <f t="shared" si="158"/>
        <v>1.491943505072608E-2</v>
      </c>
      <c r="AU92" s="10">
        <f t="shared" si="159"/>
        <v>0.98508056494927387</v>
      </c>
      <c r="AV92" s="10">
        <f t="shared" si="160"/>
        <v>1.5634395670475046E-2</v>
      </c>
      <c r="AW92" s="10">
        <f t="shared" si="161"/>
        <v>0.44663259170174385</v>
      </c>
      <c r="AX92" s="10">
        <f t="shared" si="162"/>
        <v>4.2092603728202047E-3</v>
      </c>
      <c r="AY92" s="10">
        <f t="shared" si="163"/>
        <v>0.15393866506313891</v>
      </c>
      <c r="AZ92" s="10">
        <f t="shared" si="164"/>
        <v>6.5844858689116062E-2</v>
      </c>
      <c r="BA92" s="10">
        <f t="shared" si="165"/>
        <v>3.0817799158147925E-2</v>
      </c>
      <c r="BB92" s="10">
        <f t="shared" si="166"/>
        <v>0.20084185207456404</v>
      </c>
      <c r="BC92" s="10">
        <f t="shared" si="167"/>
        <v>8.2080577269993987E-2</v>
      </c>
      <c r="BD92" s="8">
        <f t="shared" ca="1" si="168"/>
        <v>29</v>
      </c>
      <c r="BE92" s="9">
        <f t="shared" ca="1" si="169"/>
        <v>203</v>
      </c>
      <c r="BF92" s="10">
        <f t="shared" si="170"/>
        <v>1.053423626787058E-3</v>
      </c>
      <c r="BG92" s="10">
        <f t="shared" si="171"/>
        <v>-0.68181818181818177</v>
      </c>
      <c r="BH92" s="1" t="e">
        <f t="shared" si="172"/>
        <v>#N/A</v>
      </c>
      <c r="BI92" s="1">
        <f t="shared" si="173"/>
        <v>26</v>
      </c>
      <c r="BJ92" s="8">
        <f>IF(_xlfn.IFNA($A92,"")="","",AK92/(Configuration!$B$1/1000000))</f>
        <v>262.25837101753251</v>
      </c>
      <c r="BK92" s="1">
        <f>IF(OR(_xlfn.IFNA($A92,"")="", ROW()&lt;=ROW($A$3),MAX(International!$C$3:$C$2000)&lt;$AK92),"",$A92-_xlfn.XLOOKUP($AK92,International!$C$3:$C$2000,International!$A$3:$A$2000,NA(),1,1))</f>
        <v>26</v>
      </c>
      <c r="BL92" s="1">
        <f>IF(OR(_xlfn.IFNA($A92,"")="", ROW()&lt;=ROW($A$3),MAX(International!$D$3:$D$2000)&lt;$BJ92),"",$A92-_xlfn.XLOOKUP($BJ92,International!$D$3:$D$2000,International!$A$3:$A$2000,NA(),1,1))</f>
        <v>31</v>
      </c>
      <c r="BM92" s="1">
        <f>IF(OR(_xlfn.IFNA($A92,"")="", ROW()&lt;=ROW($A$3),MAX(International!$G$3:$G$2000)&lt;$AK92),"",$A92-_xlfn.XLOOKUP($AK92,International!$G$3:$G$2000,International!$A$3:$A$2000,NA(),1,1))</f>
        <v>7</v>
      </c>
      <c r="BN92" s="1">
        <f>IF(OR(_xlfn.IFNA($A92,"")="", ROW()&lt;=ROW($A$3),MAX(International!$H$3:$H$2000)&lt;$BJ92),"",$A92-_xlfn.XLOOKUP($BJ92,International!$H$3:$H$2000,International!$A$3:$A$2000,NA(),1,1))</f>
        <v>29</v>
      </c>
      <c r="BO92" s="1">
        <f>IF(OR(_xlfn.IFNA($A92,"")="", ROW()&lt;=ROW($A$3),MAX(International!$K$3:$K$2000)&lt;$AK92),"",$A92-_xlfn.XLOOKUP($AK92,International!$K$3:$K$2000,International!$A$3:$A$2000,NA(),1,1))</f>
        <v>36</v>
      </c>
      <c r="BP92" s="1">
        <f>IF(OR(_xlfn.IFNA($A92,"")="", ROW()&lt;=ROW($A$3),MAX(International!$L$3:$L$2000)&lt;$BJ92),"",$A92-_xlfn.XLOOKUP($BJ92,International!$L$3:$L$2000,International!$A$3:$A$2000,NA(),1,1))</f>
        <v>30</v>
      </c>
      <c r="BQ92" s="1">
        <f>IF(OR(_xlfn.IFNA($A92,"")="", ROW()&lt;=ROW($A$3),MAX(International!$O$3:$O$2000)&lt;$AK92),"",$A92-_xlfn.XLOOKUP($AK92,International!$O$3:$O$2000,International!$A$3:$A$2000,NA(),1,1))</f>
        <v>45</v>
      </c>
      <c r="BR92" s="1">
        <f>IF(OR(_xlfn.IFNA($A92,"")="", ROW()&lt;=ROW($A$3),MAX(International!$P$3:$P$2000)&lt;$BJ92),"",$A92-_xlfn.XLOOKUP($BJ92,International!$P$3:$P$2000,International!$A$3:$A$2000,NA(),1,1))</f>
        <v>40</v>
      </c>
      <c r="BS92" s="1">
        <f>IF(OR(_xlfn.IFNA($A92,"")="", ROW()&lt;=ROW($A$3),MAX(International!$S$3:$S$2000)&lt;$AK92),"",$A92-_xlfn.XLOOKUP($AK92,International!$S$3:$S$2000,International!$A$3:$A$2000,NA(),1,1))</f>
        <v>46</v>
      </c>
      <c r="BT92" s="1" t="str">
        <f>IF(OR(_xlfn.IFNA($A92,"")="", ROW()&lt;=ROW($A$3),MAX(International!$T$3:$T$2000)&lt;$BJ92),"",$A92-_xlfn.XLOOKUP($BJ92,International!$T$3:$T$2000,International!$A$3:$A$2000,NA(),1,1))</f>
        <v/>
      </c>
      <c r="BU92" s="1">
        <f>IF(OR(_xlfn.IFNA($A92,"")="", ROW()&lt;=ROW($A$3),MAX(International!$W$3:$W$2000)&lt;$AK92),"",$A92-_xlfn.XLOOKUP($AK92,International!$W$3:$W$2000,International!$A$3:$A$2000,NA(),1,1))</f>
        <v>2</v>
      </c>
      <c r="BV92" s="1">
        <f>IF(OR(_xlfn.IFNA($A92,"")="", ROW()&lt;=ROW($A$3),MAX(International!$X$3:$X$2000)&lt;$BJ92),"",$A92-_xlfn.XLOOKUP($BJ92,International!$X$3:$X$2000,International!$A$3:$A$2000,NA(),1,1))</f>
        <v>14</v>
      </c>
      <c r="BW92" s="1">
        <f>IF(OR(_xlfn.IFNA($A92,"")="", ROW()&lt;=ROW($A$3),MAX(International!$AA$3:$AA$2000)&lt;$AK92),"",$A92-_xlfn.XLOOKUP($AK92,International!$AA$3:$AA$2000,International!$A$3:$A$2000,NA(),1,1))</f>
        <v>29</v>
      </c>
      <c r="BX92" s="1">
        <f>IF(OR(_xlfn.IFNA($A92,"")="", ROW()&lt;=ROW($A$3),MAX(International!$AB$3:$AB$2000)&lt;$BJ92),"",$A92-_xlfn.XLOOKUP($BJ92,International!$AB$3:$AB$2000,International!$A$3:$A$2000,NA(),1,1))</f>
        <v>25</v>
      </c>
      <c r="BY92" s="1">
        <f>IF(OR(_xlfn.IFNA($A92,"")="", ROW()&lt;=ROW($A$3),MAX(International!$AE$3:$AE$2000)&lt;$AK92),"",$A92-_xlfn.XLOOKUP($AK92,International!$AE$3:$AE$2000,International!$A$3:$A$2000,NA(),1,1))</f>
        <v>35</v>
      </c>
      <c r="BZ92" s="1">
        <f>IF(OR(_xlfn.IFNA($A92,"")="", ROW()&lt;=ROW($A$3),MAX(International!$AF$3:$AF$2000)&lt;$BJ92),"",$A92-_xlfn.XLOOKUP($BJ92,International!$AF$3:$AF$2000,International!$A$3:$A$2000,NA(),1,1))</f>
        <v>26</v>
      </c>
      <c r="CA92" s="1">
        <f t="shared" si="174"/>
        <v>43</v>
      </c>
      <c r="CB92" s="1" t="e">
        <f t="shared" si="121"/>
        <v>#N/A</v>
      </c>
      <c r="CC92" s="1" t="e">
        <f t="shared" si="122"/>
        <v>#N/A</v>
      </c>
      <c r="CD92" s="1" t="e">
        <f t="shared" si="123"/>
        <v>#N/A</v>
      </c>
      <c r="CE92" s="1">
        <f t="shared" si="124"/>
        <v>172214</v>
      </c>
      <c r="CF92" s="1">
        <f t="shared" si="125"/>
        <v>38802</v>
      </c>
      <c r="CG92" s="1">
        <f t="shared" si="126"/>
        <v>14366</v>
      </c>
      <c r="CH92" s="1">
        <f t="shared" si="127"/>
        <v>7066</v>
      </c>
      <c r="CI92" s="1">
        <f t="shared" si="128"/>
        <v>1022</v>
      </c>
      <c r="CJ92" s="1">
        <f t="shared" si="129"/>
        <v>3946</v>
      </c>
      <c r="CK92" s="1">
        <f t="shared" si="175"/>
        <v>6652</v>
      </c>
      <c r="CL92" s="1">
        <f t="shared" si="130"/>
        <v>7.1007289854525606</v>
      </c>
      <c r="CM92" s="1">
        <f>IF(OR(ISNA($A92),$AK92&lt;100),NA(),IF($CA92=0,0,FLOOR((CK92-_xlfn.XLOOKUP(_xlfn.AGGREGATE(5,6,$CA$3:$CA2043),$CA$3:$CA$2000,CK$3:CK$2000,1,1))/_xlfn.XLOOKUP($CA92,$CA$3:$CA$2000,$CA$3:$CA$2000,1,1), 1)))</f>
        <v>152</v>
      </c>
      <c r="CN92" s="1">
        <f t="shared" si="176"/>
        <v>658.34122917721527</v>
      </c>
      <c r="CO92" s="1" cm="1">
        <f t="array" ref="CO92">IFERROR(IF(OR(ISNA($A92),$AK92&lt;100,INDEX(International!C$3:C$2000,_xlfn.XMATCH(100,International!C$3:C$2000,1,1)+$CA92)=""),NA(),INDEX(International!C$3:C$2000,_xlfn.XMATCH(100,International!C$3:C$2000,1,1)+$CA92)), NA())</f>
        <v>37183</v>
      </c>
      <c r="CP92" s="1">
        <f t="shared" si="131"/>
        <v>5.0360137262301059</v>
      </c>
      <c r="CQ92" s="1">
        <f>IF(OR(ISNA($A92),$AK92&lt;100),NA(),IF($CA92=0,0,FLOOR((CO92-_xlfn.XLOOKUP(_xlfn.AGGREGATE(5,6,$CA$3:$CA2043),$CA$3:$CA$2000,CO$3:CO$2000,1,1))/_xlfn.XLOOKUP($CA92,$CA$3:$CA$2000,$CA$3:$CA$2000,1,1), 1)))</f>
        <v>862</v>
      </c>
      <c r="CR92" s="1">
        <f t="shared" si="177"/>
        <v>10.506099190417967</v>
      </c>
      <c r="CS92" s="1" cm="1">
        <f t="array" ref="CS92">IFERROR(IF(OR(ISNA($A92),$AK92&lt;100,INDEX(International!G$3:G$2000,_xlfn.XMATCH(100,International!G$3:G$2000,1,1)+$CA92)=""),NA(),INDEX(International!G$3:G$2000,_xlfn.XMATCH(100,International!G$3:G$2000,1,1)+$CA92)), NA())</f>
        <v>7912</v>
      </c>
      <c r="CT92" s="1">
        <f t="shared" si="132"/>
        <v>6.8189345092732117</v>
      </c>
      <c r="CU92" s="1">
        <f>IF(OR(ISNA($A92),$AK92&lt;100),NA(),IF($CA92=0,0,FLOOR((CS92-_xlfn.XLOOKUP(_xlfn.AGGREGATE(5,6,$CA$3:$CA2043),$CA$3:$CA$2000,CS$3:CS$2000,1,1))/_xlfn.XLOOKUP($CA92,$CA$3:$CA$2000,$CA$3:$CA$2000,1,1), 1)))</f>
        <v>177</v>
      </c>
      <c r="CV92" s="1">
        <f t="shared" si="178"/>
        <v>13.464509620819388</v>
      </c>
      <c r="CW92" s="1" cm="1">
        <f t="array" ref="CW92">IFERROR(IF(OR(ISNA($A92),$AK92&lt;100,INDEX(International!K$3:K$2000,_xlfn.XMATCH(100,International!K$3:K$2000,1,1)+$CA92)=""),NA(),INDEX(International!K$3:K$2000,_xlfn.XMATCH(100,International!K$3:K$2000,1,1)+$CA92)), NA())</f>
        <v>120633</v>
      </c>
      <c r="CX92" s="1">
        <f t="shared" si="133"/>
        <v>4.2006919026221823</v>
      </c>
      <c r="CY92" s="1">
        <f>IF(OR(ISNA($A92),$AK92&lt;100),NA(),IF($CA92=0,0,FLOOR((CW92-_xlfn.XLOOKUP(_xlfn.AGGREGATE(5,6,$CA$3:$CA2043),$CA$3:$CA$2000,CW$3:CW$2000,1,1))/_xlfn.XLOOKUP($CA92,$CA$3:$CA$2000,$CA$3:$CA$2000,1,1), 1)))</f>
        <v>2803</v>
      </c>
      <c r="CZ92" s="1">
        <f t="shared" si="179"/>
        <v>2.4281748035878032</v>
      </c>
      <c r="DA92" s="1" cm="1">
        <f t="array" ref="DA92">IFERROR(IF(OR(ISNA($A92),$AK92&lt;100,INDEX(International!O$3:O$2000,_xlfn.XMATCH(100,International!O$3:O$2000,1,1)+$CA92)=""),NA(),INDEX(International!O$3:O$2000,_xlfn.XMATCH(100,International!O$3:O$2000,1,1)+$CA92)), NA())</f>
        <v>132547</v>
      </c>
      <c r="DB92" s="1">
        <f t="shared" si="134"/>
        <v>4.1456618585891682</v>
      </c>
      <c r="DC92" s="1">
        <f>IF(OR(ISNA($A92),$AK92&lt;100),NA(),IF($CA92=0,0,FLOOR((DA92-_xlfn.XLOOKUP(_xlfn.AGGREGATE(5,6,$CA$3:$CA2043),$CA$3:$CA$2000,DA$3:DA$2000,1,1))/_xlfn.XLOOKUP($CA92,$CA$3:$CA$2000,$CA$3:$CA$2000,1,1), 1)))</f>
        <v>3078</v>
      </c>
      <c r="DD92" s="1">
        <f t="shared" si="180"/>
        <v>25.179643887161543</v>
      </c>
      <c r="DE92" s="1" cm="1">
        <f t="array" ref="DE92">IFERROR(IF(OR(ISNA($A92),$AK92&lt;100,INDEX(International!S$3:S$2000,_xlfn.XMATCH(100,International!S$3:S$2000,1,1)+$CA92)=""),NA(),INDEX(International!S$3:S$2000,_xlfn.XMATCH(100,International!S$3:S$2000,1,1)+$CA92)), NA())</f>
        <v>10062</v>
      </c>
      <c r="DF92" s="1">
        <f t="shared" si="135"/>
        <v>6.4634699186449236</v>
      </c>
      <c r="DG92" s="1">
        <f>IF(OR(ISNA($A92),$AK92&lt;100),NA(),IF($CA92=0,0,FLOOR((DE92-_xlfn.XLOOKUP(_xlfn.AGGREGATE(5,6,$CA$3:$CA2043),$CA$3:$CA$2000,DE$3:DE$2000,1,1))/_xlfn.XLOOKUP($CA92,$CA$3:$CA$2000,$CA$3:$CA$2000,1,1), 1)))</f>
        <v>231</v>
      </c>
      <c r="DH92" s="1">
        <f t="shared" si="181"/>
        <v>39.5063954267344</v>
      </c>
      <c r="DI92" s="1" cm="1">
        <f t="array" ref="DI92">IFERROR(IF(OR(ISNA($A92),$AK92&lt;100,INDEX(International!W$3:W$2000,_xlfn.XMATCH(100,International!W$3:W$2000,1,1)+$CA92)=""),NA(),INDEX(International!W$3:W$2000,_xlfn.XMATCH(100,International!W$3:W$2000,1,1)+$CA92)), NA())</f>
        <v>2532</v>
      </c>
      <c r="DJ92" s="1">
        <f t="shared" si="136"/>
        <v>9.223102671727947</v>
      </c>
      <c r="DK92" s="1">
        <f>IF(OR(ISNA($A92),$AK92&lt;100),NA(),IF($CA92=0,0,FLOOR((DI92-_xlfn.XLOOKUP(_xlfn.AGGREGATE(5,6,$CA$3:$CA2043),$CA$3:$CA$2000,DI$3:DI$2000,1,1))/_xlfn.XLOOKUP($CA92,$CA$3:$CA$2000,$CA$3:$CA$2000,1,1), 1)))</f>
        <v>56</v>
      </c>
      <c r="DL92" s="1">
        <f t="shared" si="182"/>
        <v>3.7821119583579117</v>
      </c>
      <c r="DM92" s="1" cm="1">
        <f t="array" ref="DM92">IFERROR(IF(OR(ISNA($A92),$AK92&lt;100,INDEX(International!AA$3:AA$2000,_xlfn.XMATCH(100,International!AA$3:AA$2000,1,1)+$CA92)=""),NA(),INDEX(International!AA$3:AA$2000,_xlfn.XMATCH(100,International!AA$3:AA$2000,1,1)+$CA92)), NA())</f>
        <v>108692</v>
      </c>
      <c r="DN92" s="1">
        <f t="shared" si="137"/>
        <v>4.2633226171869234</v>
      </c>
      <c r="DO92" s="1">
        <f>IF(OR(ISNA($A92),$AK92&lt;100),NA(),IF($CA92=0,0,FLOOR((DM92-_xlfn.XLOOKUP(_xlfn.AGGREGATE(5,6,$CA$3:$CA2043),$CA$3:$CA$2000,DM$3:DM$2000,1,1))/_xlfn.XLOOKUP($CA92,$CA$3:$CA$2000,$CA$3:$CA$2000,1,1), 1)))</f>
        <v>2525</v>
      </c>
      <c r="DP92" s="1">
        <f t="shared" si="183"/>
        <v>7.0223885141275391</v>
      </c>
      <c r="DQ92" s="1" cm="1">
        <f t="array" ref="DQ92">IFERROR(IF(OR(ISNA($A92),$AK92&lt;100,INDEX(International!AE$3:AE$2000,_xlfn.XMATCH(100,International!AE$3:AE$2000,1,1)+$CA92)=""),NA(),INDEX(International!AE$3:AE$2000,_xlfn.XMATCH(100,International!AE$3:AE$2000,1,1)+$CA92)), NA())</f>
        <v>636674</v>
      </c>
      <c r="DR92" s="1">
        <f t="shared" si="138"/>
        <v>3.4028842960427625</v>
      </c>
      <c r="DS92" s="1">
        <f>IF(OR(ISNA($A92),$AK92&lt;100),NA(),IF($CA92=0,0,FLOOR((DQ92-_xlfn.XLOOKUP(_xlfn.AGGREGATE(5,6,$CA$3:$CA2043),$CA$3:$CA$2000,DQ$3:DQ$2000,1,1))/_xlfn.XLOOKUP($CA92,$CA$3:$CA$2000,$CA$3:$CA$2000,1,1), 1)))</f>
        <v>14803</v>
      </c>
      <c r="DT92" s="1">
        <f t="shared" si="184"/>
        <v>7.5215882937160359</v>
      </c>
      <c r="DU92" s="1">
        <f t="shared" si="139"/>
        <v>89</v>
      </c>
      <c r="DV92" s="1" t="e" cm="1">
        <f t="array" ref="DV92">IFERROR(IF(ISNA($A92),NA(),INDEX(B$3:B$2000,_xlfn.XMATCH(Configuration!$B$12,B$3:B$2000,1,1)+ROW()-ROW($A$3))-0), NA())</f>
        <v>#N/A</v>
      </c>
      <c r="DW92" s="1" t="e" cm="1">
        <f t="array" ref="DW92">IFERROR(IF(ISNA($A92),NA(),INDEX(F$3:F$2000,_xlfn.XMATCH(Configuration!$B$12,F$3:F$2000,1,1)+ROW()-ROW($A$3))-0), NA())</f>
        <v>#N/A</v>
      </c>
      <c r="DX92" s="1" cm="1">
        <f t="array" ref="DX92">IFERROR(IF(ISNA($A92),NA(),INDEX(J$3:J$2000,_xlfn.XMATCH(Configuration!$B$12,J$3:J$2000,1,1)+ROW()-ROW($A$3))-0), NA())</f>
        <v>0</v>
      </c>
      <c r="DY92" s="1" t="e" cm="1">
        <f t="array" ref="DY92">IFERROR(IF(ISNA($A92),NA(),INDEX(N$3:N$2000,_xlfn.XMATCH(Configuration!$B$12,N$3:N$2000,1,1)+ROW()-ROW($A$3))-0), NA())</f>
        <v>#N/A</v>
      </c>
      <c r="DZ92" s="1" t="e" cm="1">
        <f t="array" ref="DZ92">IFERROR(IF(ISNA($A92),NA(),INDEX(R$3:R$2000,_xlfn.XMATCH(Configuration!$B$12,R$3:R$2000,1,1)+ROW()-ROW($A$3))-0), NA())</f>
        <v>#N/A</v>
      </c>
      <c r="EA92" s="1" t="e" cm="1">
        <f t="array" ref="EA92">IFERROR(IF(ISNA($A92),NA(),INDEX(V$3:V$2000,_xlfn.XMATCH(Configuration!$B$12,V$3:V$2000,1,1)+ROW()-ROW($A$3))-0), NA())</f>
        <v>#N/A</v>
      </c>
      <c r="EB92" s="1" t="e" cm="1">
        <f t="array" ref="EB92">IFERROR(IF(ISNA($A92),NA(),INDEX(Z$3:Z$2000,_xlfn.XMATCH(Configuration!$B$12,Z$3:Z$2000,1,1)+ROW()-ROW($A$3))-0), NA())</f>
        <v>#N/A</v>
      </c>
      <c r="EC92" s="1" t="e" cm="1">
        <f t="array" ref="EC92">IFERROR(IF(ISNA($A92),NA(),INDEX(AD$3:AD$2000,_xlfn.XMATCH(Configuration!$B$12,AD$3:AD$2000,1,1)+ROW()-ROW($A$3))-0), NA())</f>
        <v>#N/A</v>
      </c>
      <c r="ED92" s="1">
        <f t="shared" si="140"/>
        <v>89</v>
      </c>
      <c r="EE92" s="1" t="e">
        <f t="shared" ca="1" si="185"/>
        <v>#N/A</v>
      </c>
      <c r="EF92" s="1" t="e">
        <f t="shared" ca="1" si="186"/>
        <v>#N/A</v>
      </c>
      <c r="EG92" s="1" t="e">
        <f t="shared" ca="1" si="187"/>
        <v>#N/A</v>
      </c>
      <c r="EH92" s="1" t="e">
        <f t="shared" ca="1" si="188"/>
        <v>#N/A</v>
      </c>
      <c r="EI92" s="1" t="e">
        <f t="shared" ca="1" si="189"/>
        <v>#N/A</v>
      </c>
      <c r="EJ92" s="1" t="e">
        <f t="shared" ca="1" si="190"/>
        <v>#N/A</v>
      </c>
      <c r="EK92" s="1">
        <f t="shared" ca="1" si="191"/>
        <v>672018</v>
      </c>
      <c r="EL92" s="1" cm="1">
        <f t="array" aca="1" ref="EL92" ca="1">IFERROR(IF(ISNA($ED92),NA(),IF(FLOOR((2^(($ED92+LOOKUP(2, 1/(ISNA(EP$3:EP$2000)+ISBLANK(EP$3:EP$300)-1),EP$3:EP$2000)*LOG(100)/LOG(2))/LOOKUP(2, 1/(ISNA(EP$3:EP$2000)+ISBLANK(EP$3:EP$300)-1),EP$3:EP$2000))),2)&gt;_xlfn.AGGREGATE(4,6,$EN$3:$GC$2000)+2000,NA(),FLOOR((2^(($ED92+LOOKUP(2, 1/(ISNA(EP$3:EP$2000)+ISBLANK(EP$3:EP$300)-1),EP$3:EP$2000)*LOG(100)/LOG(2))/LOOKUP(2, 1/(ISNA(EP$3:EP$2000)+ISBLANK(EP$3:EP$300)-1),EP$3:EP$2000))),2))),NA())</f>
        <v>12286</v>
      </c>
      <c r="EM92" s="1" cm="1">
        <f t="array" ref="EM92">IF(ISNA($ED92),NA(),FLOOR(EN$3+(LOOKUP(2, 1/(ISNA(EN$3:EN$2000)+ISBLANK(EN$3:EN$300)-1),EN$3:EN$2000)-EN$3)/LOOKUP(2, 1/(ISNA(EN$3:EN$2000)+ISBLANK(EN$3:EN$300)-1),ED$3:ED$2000)*ED92, 1))</f>
        <v>8047</v>
      </c>
      <c r="EN92" s="1" t="e" cm="1">
        <f t="array" ref="EN92">IFERROR(IF(ISNA($A92),NA(),INDEX(AK$3:AK$2000,_xlfn.XMATCH(100,AK$3:AK$2000,1,1)+ROW()-ROW($A$3))-0), NA())</f>
        <v>#N/A</v>
      </c>
      <c r="EO92" s="1" t="e" cm="1">
        <f t="array" aca="1" ref="EO92" ca="1">IFERROR(IF(ISNA($A92),NA(),INDEX(BD$3:BD$2000,_xlfn.XMATCH(100,AK$3:AK$2000,1,1)+ROW()-ROW($A$3))-0), NA())</f>
        <v>#N/A</v>
      </c>
      <c r="EP92" s="1" t="e">
        <f t="shared" si="192"/>
        <v>#N/A</v>
      </c>
      <c r="EQ92" s="1" t="e">
        <f t="shared" si="193"/>
        <v>#N/A</v>
      </c>
      <c r="ER92" s="1" t="e">
        <f t="shared" si="194"/>
        <v>#N/A</v>
      </c>
      <c r="ES92" s="1" t="e" cm="1">
        <f t="array" ref="ES92">IFERROR(IF(OR(ISNA($A92),INDEX(International!C$3:C$2000,_xlfn.XMATCH(100,International!C$3:C$2000,1,1)+ROW()-ROW($A$3))=""),NA(),INDEX(International!C$3:C$2000,_xlfn.XMATCH(100,International!C$3:C$2000,1,1)+ROW()-ROW($A$3))), NA())</f>
        <v>#N/A</v>
      </c>
      <c r="ET92" s="1" t="e" cm="1">
        <f t="array" aca="1" ref="ET92" ca="1">IFERROR(IF(ISNA($A92),NA(),INDEX(International!E$3:E$2000,_xlfn.XMATCH(100,International!C$3:C$2000,1,1)+ROW()-ROW($A$3))-0), NA())</f>
        <v>#N/A</v>
      </c>
      <c r="EU92" s="1" t="e">
        <f t="shared" si="195"/>
        <v>#N/A</v>
      </c>
      <c r="EV92" s="1" t="e">
        <f t="shared" si="196"/>
        <v>#N/A</v>
      </c>
      <c r="EW92" s="1" t="e">
        <f t="shared" si="197"/>
        <v>#N/A</v>
      </c>
      <c r="EX92" s="1" t="e" cm="1">
        <f t="array" ref="EX92">IFERROR(IF(OR(ISNA($A92),INDEX(International!G$3:G$2000,_xlfn.XMATCH(100,International!G$3:G$2000,1,1)+ROW()-ROW($A$3))=""),NA(),INDEX(International!G$3:G$2000,_xlfn.XMATCH(100,International!G$3:G$2000,1,1)+ROW()-ROW($A$3))-0), NA())</f>
        <v>#N/A</v>
      </c>
      <c r="EY92" s="1" t="e" cm="1">
        <f t="array" aca="1" ref="EY92" ca="1">IFERROR(IF(ISNA($A92),NA(),INDEX(International!I$3:I$2000,_xlfn.XMATCH(100,International!G$3:G$2000,1,1)+ROW()-ROW($A$3))-0), NA())</f>
        <v>#N/A</v>
      </c>
      <c r="EZ92" s="1" t="e">
        <f t="shared" si="198"/>
        <v>#N/A</v>
      </c>
      <c r="FA92" s="1" t="e">
        <f t="shared" si="199"/>
        <v>#N/A</v>
      </c>
      <c r="FB92" s="1" t="e">
        <f t="shared" si="200"/>
        <v>#N/A</v>
      </c>
      <c r="FC92" s="1" t="e" cm="1">
        <f t="array" ref="FC92">IFERROR(IF(OR(ISNA($A92),INDEX(International!K$3:K$2000,_xlfn.XMATCH(100,International!K$3:K$2000,1,1)+ROW()-ROW($A$3))=""),NA(),INDEX(International!K$3:K$2000,_xlfn.XMATCH(100,International!K$3:K$2000,1,1)+ROW()-ROW($A$3))), NA())</f>
        <v>#N/A</v>
      </c>
      <c r="FD92" s="1" t="e" cm="1">
        <f t="array" aca="1" ref="FD92" ca="1">IFERROR(IF(ISNA($A92),NA(),INDEX(International!M$3:M$2000,_xlfn.XMATCH(100,International!K$3:K$2000,1,1)+ROW()-ROW($A$3))-0), NA())</f>
        <v>#N/A</v>
      </c>
      <c r="FE92" s="1" t="e">
        <f t="shared" si="201"/>
        <v>#N/A</v>
      </c>
      <c r="FF92" s="1" t="e">
        <f t="shared" si="202"/>
        <v>#N/A</v>
      </c>
      <c r="FG92" s="1" t="e">
        <f t="shared" si="203"/>
        <v>#N/A</v>
      </c>
      <c r="FH92" s="1" cm="1">
        <f t="array" ref="FH92">IFERROR(IF(OR(ISNA($A92),INDEX(International!O$3:O$2000,_xlfn.XMATCH(100,International!O$3:O$2000,1,1)+ROW()-ROW($A$3))=""),NA(),INDEX(International!O$3:O$2000,_xlfn.XMATCH(100,International!O$3:O$2000,1,1)+ROW()-ROW($A$3))-0), NA())</f>
        <v>228658</v>
      </c>
      <c r="FI92" s="1" cm="1">
        <f t="array" aca="1" ref="FI92" ca="1">IFERROR(IF(ISNA($A92),NA(),INDEX(International!Q$3:Q$2000,_xlfn.XMATCH(100,International!O$3:O$2000,1,1)+ROW()-ROW($A$3))-0), NA())</f>
        <v>681.85714285714289</v>
      </c>
      <c r="FJ92" s="1">
        <f t="shared" si="204"/>
        <v>7.9756424382498743</v>
      </c>
      <c r="FK92" s="1">
        <f t="shared" si="205"/>
        <v>2567</v>
      </c>
      <c r="FL92" s="1">
        <f t="shared" si="206"/>
        <v>242.74167866704838</v>
      </c>
      <c r="FM92" s="1" cm="1">
        <f t="array" ref="FM92">IFERROR(IF(OR(ISNA($A92),INDEX(International!S$3:S$2000,_xlfn.XMATCH(100,International!S$3:S$2000,1,1)+ROW()-ROW($A$3))=""),NA(),INDEX(International!S$3:S$2000,_xlfn.XMATCH(100,International!S$3:S$2000,1,1)+ROW()-ROW($A$3))-0), NA())</f>
        <v>11110</v>
      </c>
      <c r="FN92" s="1" cm="1">
        <f t="array" aca="1" ref="FN92" ca="1">IFERROR(IF(ISNA($A92),NA(),INDEX(International!U$3:U$2000,_xlfn.XMATCH(100,International!S$3:S$2000,1,1)+ROW()-ROW($A$3))-0), NA())</f>
        <v>21.142857142857142</v>
      </c>
      <c r="FO92" s="1">
        <f t="shared" si="207"/>
        <v>13.096487994986573</v>
      </c>
      <c r="FP92" s="1">
        <f t="shared" si="208"/>
        <v>123</v>
      </c>
      <c r="FQ92" s="1">
        <f t="shared" si="209"/>
        <v>240.30529654837514</v>
      </c>
      <c r="FR92" s="1" t="e" cm="1">
        <f t="array" ref="FR92">IFERROR(IF(OR(ISNA($A92),INDEX(International!W$3:W$2000,_xlfn.XMATCH(100,International!W$3:W$2000,1,1)+ROW()-ROW($A$3))=""),NA(),INDEX(International!W$3:W$2000,_xlfn.XMATCH(100,International!W$3:W$2000,1,1)+ROW()-ROW($A$3))-0), NA())</f>
        <v>#N/A</v>
      </c>
      <c r="FS92" s="1" t="e" cm="1">
        <f t="array" aca="1" ref="FS92" ca="1">IFERROR(IF(ISNA($A92),NA(),INDEX(International!Y$3:Y$2000,_xlfn.XMATCH(100,International!W$3:W$2000,1,1)+ROW()-ROW($A$3))-0), NA())</f>
        <v>#N/A</v>
      </c>
      <c r="FT92" s="1" t="e">
        <f t="shared" si="210"/>
        <v>#N/A</v>
      </c>
      <c r="FU92" s="1" t="e">
        <f t="shared" si="211"/>
        <v>#N/A</v>
      </c>
      <c r="FV92" s="1" t="e">
        <f t="shared" si="212"/>
        <v>#N/A</v>
      </c>
      <c r="FW92" s="1" t="e" cm="1">
        <f t="array" ref="FW92">IFERROR(IF(OR(ISNA($A92),INDEX(International!AA$3:AA$2000,_xlfn.XMATCH(100,International!AA$3:AA$2000,1,1)+ROW()-ROW($A$3))=""),NA(),INDEX(International!AA$3:AA$2000,_xlfn.XMATCH(100,International!AA$3:AA$2000,1,1)+ROW()-ROW($A$3))-0), NA())</f>
        <v>#N/A</v>
      </c>
      <c r="FX92" s="1" t="e" cm="1">
        <f t="array" aca="1" ref="FX92" ca="1">IFERROR(IF(ISNA($A92),NA(),INDEX(International!AC$3:AC$2000,_xlfn.XMATCH(100,International!AA$3:AA$2000,1,1)+ROW()-ROW($A$3))-0), NA())</f>
        <v>#N/A</v>
      </c>
      <c r="FY92" s="1" t="e">
        <f t="shared" si="213"/>
        <v>#N/A</v>
      </c>
      <c r="FZ92" s="1" t="e">
        <f t="shared" si="214"/>
        <v>#N/A</v>
      </c>
      <c r="GA92" s="1" t="e">
        <f t="shared" si="215"/>
        <v>#N/A</v>
      </c>
      <c r="GB92" s="1" t="e" cm="1">
        <f t="array" ref="GB92">IFERROR(IF(OR(ISNA($A92),INDEX(International!AE$3:AE$2000,_xlfn.XMATCH(100,International!AE$3:AE$2000,1,1)+ROW()-ROW($A$3))=""),NA(),INDEX(International!AE$3:AE$2000,_xlfn.XMATCH(100,International!AE$3:AE$2000,1,1)+ROW()-ROW($A$3))-0), NA())</f>
        <v>#N/A</v>
      </c>
      <c r="GC92" s="1" t="e" cm="1">
        <f t="array" aca="1" ref="GC92" ca="1">IFERROR(IF(ISNA($A92),NA(),INDEX(International!AG$3:AG$2000,_xlfn.XMATCH(100,International!AE$3:AE$2000,1,1)+ROW()-ROW($A$3))-0), NA())</f>
        <v>#N/A</v>
      </c>
      <c r="GD92" s="1" t="e">
        <f t="shared" si="216"/>
        <v>#N/A</v>
      </c>
      <c r="GE92" s="1" t="e">
        <f t="shared" si="217"/>
        <v>#N/A</v>
      </c>
      <c r="GF92" s="1" t="e">
        <f t="shared" si="218"/>
        <v>#N/A</v>
      </c>
    </row>
    <row r="93" spans="1:188" x14ac:dyDescent="0.2">
      <c r="A93" s="4">
        <f>IF(OR(Daily!$A93="",Daily!$B93="*"),NA(),Daily!A93)</f>
        <v>43944</v>
      </c>
      <c r="B93" s="1">
        <f>IF(_xlfn.IFNA($A93,"")="","",Daily!C93+IF(ROW()&gt;ROW($A$3),B92,0))</f>
        <v>104</v>
      </c>
      <c r="C93" s="1">
        <f>IF(_xlfn.IFNA($A93,"")="","",Daily!D93+IF(ROW()&gt;ROW($A$3),C92,0))</f>
        <v>93</v>
      </c>
      <c r="D93" s="1">
        <f>IF(_xlfn.IFNA($A93,"")="","",Daily!E93+IF(ROW()&gt;ROW($A$3),D92,0))</f>
        <v>3</v>
      </c>
      <c r="E93" s="1">
        <f t="shared" si="141"/>
        <v>8</v>
      </c>
      <c r="F93" s="1">
        <f>IF(_xlfn.IFNA($A93,"")="","",Daily!F93+IF(ROW()&gt;ROW($A$3),F92,0))</f>
        <v>2976</v>
      </c>
      <c r="G93" s="1">
        <f>IF(_xlfn.IFNA($A93,"")="","",Daily!G93+IF(ROW()&gt;ROW($A$3),G92,0))</f>
        <v>2006</v>
      </c>
      <c r="H93" s="1">
        <f>IF(_xlfn.IFNA($A93,"")="","",Daily!H93+IF(ROW()&gt;ROW($A$3),H92,0))</f>
        <v>32</v>
      </c>
      <c r="I93" s="1">
        <f t="shared" si="142"/>
        <v>938</v>
      </c>
      <c r="J93" s="1">
        <f>IF(_xlfn.IFNA($A93,"")="","",Daily!I93+IF(ROW()&gt;ROW($A$3),J92,0))</f>
        <v>28</v>
      </c>
      <c r="K93" s="1">
        <f>IF(_xlfn.IFNA($A93,"")="","",Daily!J93+IF(ROW()&gt;ROW($A$3),K92,0))</f>
        <v>16</v>
      </c>
      <c r="L93" s="1">
        <f>IF(_xlfn.IFNA($A93,"")="","",Daily!K93+IF(ROW()&gt;ROW($A$3),L92,0))</f>
        <v>0</v>
      </c>
      <c r="M93" s="1">
        <f t="shared" si="143"/>
        <v>12</v>
      </c>
      <c r="N93" s="1">
        <f>IF(_xlfn.IFNA($A93,"")="","",Daily!L93+IF(ROW()&gt;ROW($A$3),N92,0))</f>
        <v>1024</v>
      </c>
      <c r="O93" s="1">
        <f>IF(_xlfn.IFNA($A93,"")="","",Daily!M93+IF(ROW()&gt;ROW($A$3),O92,0))</f>
        <v>738</v>
      </c>
      <c r="P93" s="1">
        <f>IF(_xlfn.IFNA($A93,"")="","",Daily!N93+IF(ROW()&gt;ROW($A$3),P92,0))</f>
        <v>6</v>
      </c>
      <c r="Q93" s="1">
        <f t="shared" si="144"/>
        <v>280</v>
      </c>
      <c r="R93" s="1">
        <f>IF(_xlfn.IFNA($A93,"")="","",Daily!O93+IF(ROW()&gt;ROW($A$3),R92,0))</f>
        <v>438</v>
      </c>
      <c r="S93" s="1">
        <f>IF(_xlfn.IFNA($A93,"")="","",Daily!P93+IF(ROW()&gt;ROW($A$3),S92,0))</f>
        <v>394</v>
      </c>
      <c r="T93" s="1">
        <f>IF(_xlfn.IFNA($A93,"")="","",Daily!Q93+IF(ROW()&gt;ROW($A$3),T92,0))</f>
        <v>4</v>
      </c>
      <c r="U93" s="1">
        <f t="shared" si="145"/>
        <v>40</v>
      </c>
      <c r="V93" s="1">
        <f>IF(_xlfn.IFNA($A93,"")="","",Daily!R93+IF(ROW()&gt;ROW($A$3),V92,0))</f>
        <v>205</v>
      </c>
      <c r="W93" s="1">
        <f>IF(_xlfn.IFNA($A93,"")="","",Daily!S93+IF(ROW()&gt;ROW($A$3),W92,0))</f>
        <v>91</v>
      </c>
      <c r="X93" s="1">
        <f>IF(_xlfn.IFNA($A93,"")="","",Daily!T93+IF(ROW()&gt;ROW($A$3),X92,0))</f>
        <v>8</v>
      </c>
      <c r="Y93" s="1">
        <f t="shared" si="146"/>
        <v>106</v>
      </c>
      <c r="Z93" s="1">
        <f>IF(_xlfn.IFNA($A93,"")="","",Daily!U93+IF(ROW()&gt;ROW($A$3),Z92,0))</f>
        <v>1337</v>
      </c>
      <c r="AA93" s="1">
        <f>IF(_xlfn.IFNA($A93,"")="","",Daily!V93+IF(ROW()&gt;ROW($A$3),AA92,0))</f>
        <v>1251</v>
      </c>
      <c r="AB93" s="1">
        <f>IF(_xlfn.IFNA($A93,"")="","",Daily!W93+IF(ROW()&gt;ROW($A$3),AB92,0))</f>
        <v>16</v>
      </c>
      <c r="AC93" s="1">
        <f t="shared" si="147"/>
        <v>70</v>
      </c>
      <c r="AD93" s="1">
        <f>IF(_xlfn.IFNA($A93,"")="","",Daily!X93+IF(ROW()&gt;ROW($A$3),AD92,0))</f>
        <v>546</v>
      </c>
      <c r="AE93" s="1">
        <f>IF(_xlfn.IFNA($A93,"")="","",Daily!Y93+IF(ROW()&gt;ROW($A$3),AE92,0))</f>
        <v>451</v>
      </c>
      <c r="AF93" s="1">
        <f>IF(_xlfn.IFNA($A93,"")="","",Daily!Z93+IF(ROW()&gt;ROW($A$3),AF92,0))</f>
        <v>7</v>
      </c>
      <c r="AG93" s="1">
        <f t="shared" si="148"/>
        <v>88</v>
      </c>
      <c r="AH93" s="1">
        <f>IF(_xlfn.IFNA($A93,"")="","",Daily!C93+Daily!F93+Daily!I93+Daily!O93+Daily!L93+Daily!R93+Daily!X93+Daily!U93)</f>
        <v>6</v>
      </c>
      <c r="AI93" s="1">
        <f>IF(_xlfn.IFNA($A93,"")="","",Daily!D93+Daily!G93+Daily!J93+Daily!P93+Daily!M93+Daily!S93+Daily!Y93+Daily!V93+Daily!AA93)</f>
        <v>88</v>
      </c>
      <c r="AJ93" s="1">
        <f>IF(_xlfn.IFNA($A93,"")="","",Daily!E93+Daily!H93+Daily!K93+Daily!Q93+Daily!N93+Daily!T93+Daily!Z93+Daily!W93)</f>
        <v>1</v>
      </c>
      <c r="AK93" s="1">
        <f t="shared" si="149"/>
        <v>6658</v>
      </c>
      <c r="AL93" s="1">
        <f t="shared" si="150"/>
        <v>5040</v>
      </c>
      <c r="AM93" s="1">
        <f t="shared" si="151"/>
        <v>76</v>
      </c>
      <c r="AN93" s="7">
        <f t="shared" si="152"/>
        <v>0.8571428571428571</v>
      </c>
      <c r="AO93" s="1">
        <f t="shared" si="153"/>
        <v>1542</v>
      </c>
      <c r="AP93" s="1">
        <f t="shared" si="154"/>
        <v>3682</v>
      </c>
      <c r="AQ93" s="1">
        <f t="shared" si="155"/>
        <v>3034</v>
      </c>
      <c r="AR93" s="1">
        <f t="shared" si="156"/>
        <v>44</v>
      </c>
      <c r="AS93" s="1">
        <f t="shared" si="157"/>
        <v>604</v>
      </c>
      <c r="AT93" s="10">
        <f t="shared" si="158"/>
        <v>1.4855355746677092E-2</v>
      </c>
      <c r="AU93" s="10">
        <f t="shared" si="159"/>
        <v>0.98514464425332293</v>
      </c>
      <c r="AV93" s="10">
        <f t="shared" si="160"/>
        <v>1.5620306398317813E-2</v>
      </c>
      <c r="AW93" s="10">
        <f t="shared" si="161"/>
        <v>0.4469810753980174</v>
      </c>
      <c r="AX93" s="10">
        <f t="shared" si="162"/>
        <v>4.205467107239411E-3</v>
      </c>
      <c r="AY93" s="10">
        <f t="shared" si="163"/>
        <v>0.15379993992189847</v>
      </c>
      <c r="AZ93" s="10">
        <f t="shared" si="164"/>
        <v>6.5785521177530795E-2</v>
      </c>
      <c r="BA93" s="10">
        <f t="shared" si="165"/>
        <v>3.079002703514569E-2</v>
      </c>
      <c r="BB93" s="10">
        <f t="shared" si="166"/>
        <v>0.20081105437068189</v>
      </c>
      <c r="BC93" s="10">
        <f t="shared" si="167"/>
        <v>8.2006608591168526E-2</v>
      </c>
      <c r="BD93" s="8">
        <f t="shared" ca="1" si="168"/>
        <v>25.571428571428573</v>
      </c>
      <c r="BE93" s="9">
        <f t="shared" ca="1" si="169"/>
        <v>179</v>
      </c>
      <c r="BF93" s="10">
        <f t="shared" si="170"/>
        <v>9.0198436560432957E-4</v>
      </c>
      <c r="BG93" s="10">
        <f t="shared" si="171"/>
        <v>-0.14285714285714285</v>
      </c>
      <c r="BH93" s="1" t="e">
        <f t="shared" si="172"/>
        <v>#N/A</v>
      </c>
      <c r="BI93" s="1">
        <f t="shared" si="173"/>
        <v>27</v>
      </c>
      <c r="BJ93" s="8">
        <f>IF(_xlfn.IFNA($A93,"")="","",AK93/(Configuration!$B$1/1000000))</f>
        <v>262.4949239679392</v>
      </c>
      <c r="BK93" s="1">
        <f>IF(OR(_xlfn.IFNA($A93,"")="", ROW()&lt;=ROW($A$3),MAX(International!$C$3:$C$2000)&lt;$AK93),"",$A93-_xlfn.XLOOKUP($AK93,International!$C$3:$C$2000,International!$A$3:$A$2000,NA(),1,1))</f>
        <v>27</v>
      </c>
      <c r="BL93" s="1">
        <f>IF(OR(_xlfn.IFNA($A93,"")="", ROW()&lt;=ROW($A$3),MAX(International!$D$3:$D$2000)&lt;$BJ93),"",$A93-_xlfn.XLOOKUP($BJ93,International!$D$3:$D$2000,International!$A$3:$A$2000,NA(),1,1))</f>
        <v>32</v>
      </c>
      <c r="BM93" s="1">
        <f>IF(OR(_xlfn.IFNA($A93,"")="", ROW()&lt;=ROW($A$3),MAX(International!$G$3:$G$2000)&lt;$AK93),"",$A93-_xlfn.XLOOKUP($AK93,International!$G$3:$G$2000,International!$A$3:$A$2000,NA(),1,1))</f>
        <v>8</v>
      </c>
      <c r="BN93" s="1">
        <f>IF(OR(_xlfn.IFNA($A93,"")="", ROW()&lt;=ROW($A$3),MAX(International!$H$3:$H$2000)&lt;$BJ93),"",$A93-_xlfn.XLOOKUP($BJ93,International!$H$3:$H$2000,International!$A$3:$A$2000,NA(),1,1))</f>
        <v>30</v>
      </c>
      <c r="BO93" s="1">
        <f>IF(OR(_xlfn.IFNA($A93,"")="", ROW()&lt;=ROW($A$3),MAX(International!$K$3:$K$2000)&lt;$AK93),"",$A93-_xlfn.XLOOKUP($AK93,International!$K$3:$K$2000,International!$A$3:$A$2000,NA(),1,1))</f>
        <v>37</v>
      </c>
      <c r="BP93" s="1">
        <f>IF(OR(_xlfn.IFNA($A93,"")="", ROW()&lt;=ROW($A$3),MAX(International!$L$3:$L$2000)&lt;$BJ93),"",$A93-_xlfn.XLOOKUP($BJ93,International!$L$3:$L$2000,International!$A$3:$A$2000,NA(),1,1))</f>
        <v>31</v>
      </c>
      <c r="BQ93" s="1">
        <f>IF(OR(_xlfn.IFNA($A93,"")="", ROW()&lt;=ROW($A$3),MAX(International!$O$3:$O$2000)&lt;$AK93),"",$A93-_xlfn.XLOOKUP($AK93,International!$O$3:$O$2000,International!$A$3:$A$2000,NA(),1,1))</f>
        <v>46</v>
      </c>
      <c r="BR93" s="1">
        <f>IF(OR(_xlfn.IFNA($A93,"")="", ROW()&lt;=ROW($A$3),MAX(International!$P$3:$P$2000)&lt;$BJ93),"",$A93-_xlfn.XLOOKUP($BJ93,International!$P$3:$P$2000,International!$A$3:$A$2000,NA(),1,1))</f>
        <v>41</v>
      </c>
      <c r="BS93" s="1">
        <f>IF(OR(_xlfn.IFNA($A93,"")="", ROW()&lt;=ROW($A$3),MAX(International!$S$3:$S$2000)&lt;$AK93),"",$A93-_xlfn.XLOOKUP($AK93,International!$S$3:$S$2000,International!$A$3:$A$2000,NA(),1,1))</f>
        <v>47</v>
      </c>
      <c r="BT93" s="1" t="str">
        <f>IF(OR(_xlfn.IFNA($A93,"")="", ROW()&lt;=ROW($A$3),MAX(International!$T$3:$T$2000)&lt;$BJ93),"",$A93-_xlfn.XLOOKUP($BJ93,International!$T$3:$T$2000,International!$A$3:$A$2000,NA(),1,1))</f>
        <v/>
      </c>
      <c r="BU93" s="1">
        <f>IF(OR(_xlfn.IFNA($A93,"")="", ROW()&lt;=ROW($A$3),MAX(International!$W$3:$W$2000)&lt;$AK93),"",$A93-_xlfn.XLOOKUP($AK93,International!$W$3:$W$2000,International!$A$3:$A$2000,NA(),1,1))</f>
        <v>3</v>
      </c>
      <c r="BV93" s="1">
        <f>IF(OR(_xlfn.IFNA($A93,"")="", ROW()&lt;=ROW($A$3),MAX(International!$X$3:$X$2000)&lt;$BJ93),"",$A93-_xlfn.XLOOKUP($BJ93,International!$X$3:$X$2000,International!$A$3:$A$2000,NA(),1,1))</f>
        <v>15</v>
      </c>
      <c r="BW93" s="1">
        <f>IF(OR(_xlfn.IFNA($A93,"")="", ROW()&lt;=ROW($A$3),MAX(International!$AA$3:$AA$2000)&lt;$AK93),"",$A93-_xlfn.XLOOKUP($AK93,International!$AA$3:$AA$2000,International!$A$3:$A$2000,NA(),1,1))</f>
        <v>30</v>
      </c>
      <c r="BX93" s="1">
        <f>IF(OR(_xlfn.IFNA($A93,"")="", ROW()&lt;=ROW($A$3),MAX(International!$AB$3:$AB$2000)&lt;$BJ93),"",$A93-_xlfn.XLOOKUP($BJ93,International!$AB$3:$AB$2000,International!$A$3:$A$2000,NA(),1,1))</f>
        <v>26</v>
      </c>
      <c r="BY93" s="1">
        <f>IF(OR(_xlfn.IFNA($A93,"")="", ROW()&lt;=ROW($A$3),MAX(International!$AE$3:$AE$2000)&lt;$AK93),"",$A93-_xlfn.XLOOKUP($AK93,International!$AE$3:$AE$2000,International!$A$3:$A$2000,NA(),1,1))</f>
        <v>36</v>
      </c>
      <c r="BZ93" s="1">
        <f>IF(OR(_xlfn.IFNA($A93,"")="", ROW()&lt;=ROW($A$3),MAX(International!$AF$3:$AF$2000)&lt;$BJ93),"",$A93-_xlfn.XLOOKUP($BJ93,International!$AF$3:$AF$2000,International!$A$3:$A$2000,NA(),1,1))</f>
        <v>27</v>
      </c>
      <c r="CA93" s="1">
        <f t="shared" si="174"/>
        <v>44</v>
      </c>
      <c r="CB93" s="1" t="e">
        <f t="shared" si="121"/>
        <v>#N/A</v>
      </c>
      <c r="CC93" s="1" t="e">
        <f t="shared" si="122"/>
        <v>#N/A</v>
      </c>
      <c r="CD93" s="1" t="e">
        <f t="shared" si="123"/>
        <v>#N/A</v>
      </c>
      <c r="CE93" s="1">
        <f t="shared" si="124"/>
        <v>204800</v>
      </c>
      <c r="CF93" s="1">
        <f t="shared" si="125"/>
        <v>44572</v>
      </c>
      <c r="CG93" s="1">
        <f t="shared" si="126"/>
        <v>16126</v>
      </c>
      <c r="CH93" s="1">
        <f t="shared" si="127"/>
        <v>7800</v>
      </c>
      <c r="CI93" s="1">
        <f t="shared" si="128"/>
        <v>1078</v>
      </c>
      <c r="CJ93" s="1">
        <f t="shared" si="129"/>
        <v>4035</v>
      </c>
      <c r="CK93" s="1">
        <f t="shared" si="175"/>
        <v>6658</v>
      </c>
      <c r="CL93" s="1">
        <f t="shared" si="130"/>
        <v>7.2643019247915586</v>
      </c>
      <c r="CM93" s="1">
        <f>IF(OR(ISNA($A93),$AK93&lt;100),NA(),IF($CA93=0,0,FLOOR((CK93-_xlfn.XLOOKUP(_xlfn.AGGREGATE(5,6,$CA$3:$CA2044),$CA$3:$CA$2000,CK$3:CK$2000,1,1))/_xlfn.XLOOKUP($CA93,$CA$3:$CA$2000,$CA$3:$CA$2000,1,1), 1)))</f>
        <v>148</v>
      </c>
      <c r="CN93" s="1">
        <f t="shared" si="176"/>
        <v>768.81569569383419</v>
      </c>
      <c r="CO93" s="1" cm="1">
        <f t="array" ref="CO93">IFERROR(IF(OR(ISNA($A93),$AK93&lt;100,INDEX(International!C$3:C$2000,_xlfn.XMATCH(100,International!C$3:C$2000,1,1)+$CA93)=""),NA(),INDEX(International!C$3:C$2000,_xlfn.XMATCH(100,International!C$3:C$2000,1,1)+$CA93)), NA())</f>
        <v>38496</v>
      </c>
      <c r="CP93" s="1">
        <f t="shared" si="131"/>
        <v>5.123091150304715</v>
      </c>
      <c r="CQ93" s="1">
        <f>IF(OR(ISNA($A93),$AK93&lt;100),NA(),IF($CA93=0,0,FLOOR((CO93-_xlfn.XLOOKUP(_xlfn.AGGREGATE(5,6,$CA$3:$CA2044),$CA$3:$CA$2000,CO$3:CO$2000,1,1))/_xlfn.XLOOKUP($CA93,$CA$3:$CA$2000,$CA$3:$CA$2000,1,1), 1)))</f>
        <v>872</v>
      </c>
      <c r="CR93" s="1">
        <f t="shared" si="177"/>
        <v>10.965888284206468</v>
      </c>
      <c r="CS93" s="1" cm="1">
        <f t="array" ref="CS93">IFERROR(IF(OR(ISNA($A93),$AK93&lt;100,INDEX(International!G$3:G$2000,_xlfn.XMATCH(100,International!G$3:G$2000,1,1)+$CA93)=""),NA(),INDEX(International!G$3:G$2000,_xlfn.XMATCH(100,International!G$3:G$2000,1,1)+$CA93)), NA())</f>
        <v>8073</v>
      </c>
      <c r="CT93" s="1">
        <f t="shared" si="132"/>
        <v>6.9455044816911142</v>
      </c>
      <c r="CU93" s="1">
        <f>IF(OR(ISNA($A93),$AK93&lt;100),NA(),IF($CA93=0,0,FLOOR((CS93-_xlfn.XLOOKUP(_xlfn.AGGREGATE(5,6,$CA$3:$CA2044),$CA$3:$CA$2000,CS$3:CS$2000,1,1))/_xlfn.XLOOKUP($CA93,$CA$3:$CA$2000,$CA$3:$CA$2000,1,1), 1)))</f>
        <v>177</v>
      </c>
      <c r="CV93" s="1">
        <f t="shared" si="178"/>
        <v>14.45429991775733</v>
      </c>
      <c r="CW93" s="1" cm="1">
        <f t="array" ref="CW93">IFERROR(IF(OR(ISNA($A93),$AK93&lt;100,INDEX(International!K$3:K$2000,_xlfn.XMATCH(100,International!K$3:K$2000,1,1)+$CA93)=""),NA(),INDEX(International!K$3:K$2000,_xlfn.XMATCH(100,International!K$3:K$2000,1,1)+$CA93)), NA())</f>
        <v>124298</v>
      </c>
      <c r="CX93" s="1">
        <f t="shared" si="133"/>
        <v>4.2803274514727647</v>
      </c>
      <c r="CY93" s="1">
        <f>IF(OR(ISNA($A93),$AK93&lt;100),NA(),IF($CA93=0,0,FLOOR((CW93-_xlfn.XLOOKUP(_xlfn.AGGREGATE(5,6,$CA$3:$CA2044),$CA$3:$CA$2000,CW$3:CW$2000,1,1))/_xlfn.XLOOKUP($CA93,$CA$3:$CA$2000,$CA$3:$CA$2000,1,1), 1)))</f>
        <v>2822</v>
      </c>
      <c r="CZ93" s="1">
        <f t="shared" si="179"/>
        <v>2.4612532961762703</v>
      </c>
      <c r="DA93" s="1" cm="1">
        <f t="array" ref="DA93">IFERROR(IF(OR(ISNA($A93),$AK93&lt;100,INDEX(International!O$3:O$2000,_xlfn.XMATCH(100,International!O$3:O$2000,1,1)+$CA93)=""),NA(),INDEX(International!O$3:O$2000,_xlfn.XMATCH(100,International!O$3:O$2000,1,1)+$CA93)), NA())</f>
        <v>135586</v>
      </c>
      <c r="DB93" s="1">
        <f t="shared" si="134"/>
        <v>4.2287392307506169</v>
      </c>
      <c r="DC93" s="1">
        <f>IF(OR(ISNA($A93),$AK93&lt;100),NA(),IF($CA93=0,0,FLOOR((DA93-_xlfn.XLOOKUP(_xlfn.AGGREGATE(5,6,$CA$3:$CA2044),$CA$3:$CA$2000,DA$3:DA$2000,1,1))/_xlfn.XLOOKUP($CA93,$CA$3:$CA$2000,$CA$3:$CA$2000,1,1), 1)))</f>
        <v>3077</v>
      </c>
      <c r="DD93" s="1">
        <f t="shared" si="180"/>
        <v>30.577109984118668</v>
      </c>
      <c r="DE93" s="1" cm="1">
        <f t="array" ref="DE93">IFERROR(IF(OR(ISNA($A93),$AK93&lt;100,INDEX(International!S$3:S$2000,_xlfn.XMATCH(100,International!S$3:S$2000,1,1)+$CA93)=""),NA(),INDEX(International!S$3:S$2000,_xlfn.XMATCH(100,International!S$3:S$2000,1,1)+$CA93)), NA())</f>
        <v>10156</v>
      </c>
      <c r="DF93" s="1">
        <f t="shared" si="135"/>
        <v>6.60047342898336</v>
      </c>
      <c r="DG93" s="1">
        <f>IF(OR(ISNA($A93),$AK93&lt;100),NA(),IF($CA93=0,0,FLOOR((DE93-_xlfn.XLOOKUP(_xlfn.AGGREGATE(5,6,$CA$3:$CA2044),$CA$3:$CA$2000,DE$3:DE$2000,1,1))/_xlfn.XLOOKUP($CA93,$CA$3:$CA$2000,$CA$3:$CA$2000,1,1), 1)))</f>
        <v>228</v>
      </c>
      <c r="DH93" s="1">
        <f t="shared" si="181"/>
        <v>38.761297738353186</v>
      </c>
      <c r="DI93" s="1" cm="1">
        <f t="array" ref="DI93">IFERROR(IF(OR(ISNA($A93),$AK93&lt;100,INDEX(International!W$3:W$2000,_xlfn.XMATCH(100,International!W$3:W$2000,1,1)+$CA93)=""),NA(),INDEX(International!W$3:W$2000,_xlfn.XMATCH(100,International!W$3:W$2000,1,1)+$CA93)), NA())</f>
        <v>2918</v>
      </c>
      <c r="DJ93" s="1">
        <f t="shared" si="136"/>
        <v>9.0406476139676233</v>
      </c>
      <c r="DK93" s="1">
        <f>IF(OR(ISNA($A93),$AK93&lt;100),NA(),IF($CA93=0,0,FLOOR((DI93-_xlfn.XLOOKUP(_xlfn.AGGREGATE(5,6,$CA$3:$CA2044),$CA$3:$CA$2000,DI$3:DI$2000,1,1))/_xlfn.XLOOKUP($CA93,$CA$3:$CA$2000,$CA$3:$CA$2000,1,1), 1)))</f>
        <v>64</v>
      </c>
      <c r="DL93" s="1">
        <f t="shared" si="182"/>
        <v>2.9072013998668988</v>
      </c>
      <c r="DM93" s="1" cm="1">
        <f t="array" ref="DM93">IFERROR(IF(OR(ISNA($A93),$AK93&lt;100,INDEX(International!AA$3:AA$2000,_xlfn.XMATCH(100,International!AA$3:AA$2000,1,1)+$CA93)=""),NA(),INDEX(International!AA$3:AA$2000,_xlfn.XMATCH(100,International!AA$3:AA$2000,1,1)+$CA93)), NA())</f>
        <v>114217</v>
      </c>
      <c r="DN93" s="1">
        <f t="shared" si="137"/>
        <v>4.3317482463175878</v>
      </c>
      <c r="DO93" s="1">
        <f>IF(OR(ISNA($A93),$AK93&lt;100),NA(),IF($CA93=0,0,FLOOR((DM93-_xlfn.XLOOKUP(_xlfn.AGGREGATE(5,6,$CA$3:$CA2044),$CA$3:$CA$2000,DM$3:DM$2000,1,1))/_xlfn.XLOOKUP($CA93,$CA$3:$CA$2000,$CA$3:$CA$2000,1,1), 1)))</f>
        <v>2593</v>
      </c>
      <c r="DP93" s="1">
        <f t="shared" si="183"/>
        <v>6.7644801736513438</v>
      </c>
      <c r="DQ93" s="1" cm="1">
        <f t="array" ref="DQ93">IFERROR(IF(OR(ISNA($A93),$AK93&lt;100,INDEX(International!AE$3:AE$2000,_xlfn.XMATCH(100,International!AE$3:AE$2000,1,1)+$CA93)=""),NA(),INDEX(International!AE$3:AE$2000,_xlfn.XMATCH(100,International!AE$3:AE$2000,1,1)+$CA93)), NA())</f>
        <v>667981</v>
      </c>
      <c r="DR93" s="1">
        <f t="shared" si="138"/>
        <v>3.4630422764966471</v>
      </c>
      <c r="DS93" s="1">
        <f>IF(OR(ISNA($A93),$AK93&lt;100),NA(),IF($CA93=0,0,FLOOR((DQ93-_xlfn.XLOOKUP(_xlfn.AGGREGATE(5,6,$CA$3:$CA2044),$CA$3:$CA$2000,DQ$3:DQ$2000,1,1))/_xlfn.XLOOKUP($CA93,$CA$3:$CA$2000,$CA$3:$CA$2000,1,1), 1)))</f>
        <v>15178</v>
      </c>
      <c r="DT93" s="1">
        <f t="shared" si="184"/>
        <v>7.3249878377426754</v>
      </c>
      <c r="DU93" s="1">
        <f t="shared" si="139"/>
        <v>90</v>
      </c>
      <c r="DV93" s="1" t="e" cm="1">
        <f t="array" ref="DV93">IFERROR(IF(ISNA($A93),NA(),INDEX(B$3:B$2000,_xlfn.XMATCH(Configuration!$B$12,B$3:B$2000,1,1)+ROW()-ROW($A$3))-0), NA())</f>
        <v>#N/A</v>
      </c>
      <c r="DW93" s="1" t="e" cm="1">
        <f t="array" ref="DW93">IFERROR(IF(ISNA($A93),NA(),INDEX(F$3:F$2000,_xlfn.XMATCH(Configuration!$B$12,F$3:F$2000,1,1)+ROW()-ROW($A$3))-0), NA())</f>
        <v>#N/A</v>
      </c>
      <c r="DX93" s="1" cm="1">
        <f t="array" ref="DX93">IFERROR(IF(ISNA($A93),NA(),INDEX(J$3:J$2000,_xlfn.XMATCH(Configuration!$B$12,J$3:J$2000,1,1)+ROW()-ROW($A$3))-0), NA())</f>
        <v>0</v>
      </c>
      <c r="DY93" s="1" t="e" cm="1">
        <f t="array" ref="DY93">IFERROR(IF(ISNA($A93),NA(),INDEX(N$3:N$2000,_xlfn.XMATCH(Configuration!$B$12,N$3:N$2000,1,1)+ROW()-ROW($A$3))-0), NA())</f>
        <v>#N/A</v>
      </c>
      <c r="DZ93" s="1" t="e" cm="1">
        <f t="array" ref="DZ93">IFERROR(IF(ISNA($A93),NA(),INDEX(R$3:R$2000,_xlfn.XMATCH(Configuration!$B$12,R$3:R$2000,1,1)+ROW()-ROW($A$3))-0), NA())</f>
        <v>#N/A</v>
      </c>
      <c r="EA93" s="1" t="e" cm="1">
        <f t="array" ref="EA93">IFERROR(IF(ISNA($A93),NA(),INDEX(V$3:V$2000,_xlfn.XMATCH(Configuration!$B$12,V$3:V$2000,1,1)+ROW()-ROW($A$3))-0), NA())</f>
        <v>#N/A</v>
      </c>
      <c r="EB93" s="1" t="e" cm="1">
        <f t="array" ref="EB93">IFERROR(IF(ISNA($A93),NA(),INDEX(Z$3:Z$2000,_xlfn.XMATCH(Configuration!$B$12,Z$3:Z$2000,1,1)+ROW()-ROW($A$3))-0), NA())</f>
        <v>#N/A</v>
      </c>
      <c r="EC93" s="1" t="e" cm="1">
        <f t="array" ref="EC93">IFERROR(IF(ISNA($A93),NA(),INDEX(AD$3:AD$2000,_xlfn.XMATCH(Configuration!$B$12,AD$3:AD$2000,1,1)+ROW()-ROW($A$3))-0), NA())</f>
        <v>#N/A</v>
      </c>
      <c r="ED93" s="1">
        <f t="shared" si="140"/>
        <v>90</v>
      </c>
      <c r="EE93" s="1" t="e">
        <f t="shared" ca="1" si="185"/>
        <v>#N/A</v>
      </c>
      <c r="EF93" s="1" t="e">
        <f t="shared" ca="1" si="186"/>
        <v>#N/A</v>
      </c>
      <c r="EG93" s="1" t="e">
        <f t="shared" ca="1" si="187"/>
        <v>#N/A</v>
      </c>
      <c r="EH93" s="1" t="e">
        <f t="shared" ca="1" si="188"/>
        <v>#N/A</v>
      </c>
      <c r="EI93" s="1" t="e">
        <f t="shared" ca="1" si="189"/>
        <v>#N/A</v>
      </c>
      <c r="EJ93" s="1" t="e">
        <f t="shared" ca="1" si="190"/>
        <v>#N/A</v>
      </c>
      <c r="EK93" s="1">
        <f t="shared" ca="1" si="191"/>
        <v>741968</v>
      </c>
      <c r="EL93" s="1" cm="1">
        <f t="array" aca="1" ref="EL93" ca="1">IFERROR(IF(ISNA($ED93),NA(),IF(FLOOR((2^(($ED93+LOOKUP(2, 1/(ISNA(EP$3:EP$2000)+ISBLANK(EP$3:EP$300)-1),EP$3:EP$2000)*LOG(100)/LOG(2))/LOOKUP(2, 1/(ISNA(EP$3:EP$2000)+ISBLANK(EP$3:EP$300)-1),EP$3:EP$2000))),2)&gt;_xlfn.AGGREGATE(4,6,$EN$3:$GC$2000)+2000,NA(),FLOOR((2^(($ED93+LOOKUP(2, 1/(ISNA(EP$3:EP$2000)+ISBLANK(EP$3:EP$300)-1),EP$3:EP$2000)*LOG(100)/LOG(2))/LOOKUP(2, 1/(ISNA(EP$3:EP$2000)+ISBLANK(EP$3:EP$300)-1),EP$3:EP$2000))),2))),NA())</f>
        <v>12968</v>
      </c>
      <c r="EM93" s="1" cm="1">
        <f t="array" ref="EM93">IF(ISNA($ED93),NA(),FLOOR(EN$3+(LOOKUP(2, 1/(ISNA(EN$3:EN$2000)+ISBLANK(EN$3:EN$300)-1),EN$3:EN$2000)-EN$3)/LOOKUP(2, 1/(ISNA(EN$3:EN$2000)+ISBLANK(EN$3:EN$300)-1),ED$3:ED$2000)*ED93, 1))</f>
        <v>8136</v>
      </c>
      <c r="EN93" s="1" t="e" cm="1">
        <f t="array" ref="EN93">IFERROR(IF(ISNA($A93),NA(),INDEX(AK$3:AK$2000,_xlfn.XMATCH(100,AK$3:AK$2000,1,1)+ROW()-ROW($A$3))-0), NA())</f>
        <v>#N/A</v>
      </c>
      <c r="EO93" s="1" t="e" cm="1">
        <f t="array" aca="1" ref="EO93" ca="1">IFERROR(IF(ISNA($A93),NA(),INDEX(BD$3:BD$2000,_xlfn.XMATCH(100,AK$3:AK$2000,1,1)+ROW()-ROW($A$3))-0), NA())</f>
        <v>#N/A</v>
      </c>
      <c r="EP93" s="1" t="e">
        <f t="shared" si="192"/>
        <v>#N/A</v>
      </c>
      <c r="EQ93" s="1" t="e">
        <f t="shared" si="193"/>
        <v>#N/A</v>
      </c>
      <c r="ER93" s="1" t="e">
        <f t="shared" si="194"/>
        <v>#N/A</v>
      </c>
      <c r="ES93" s="1" t="e" cm="1">
        <f t="array" ref="ES93">IFERROR(IF(OR(ISNA($A93),INDEX(International!C$3:C$2000,_xlfn.XMATCH(100,International!C$3:C$2000,1,1)+ROW()-ROW($A$3))=""),NA(),INDEX(International!C$3:C$2000,_xlfn.XMATCH(100,International!C$3:C$2000,1,1)+ROW()-ROW($A$3))), NA())</f>
        <v>#N/A</v>
      </c>
      <c r="ET93" s="1" t="e" cm="1">
        <f t="array" aca="1" ref="ET93" ca="1">IFERROR(IF(ISNA($A93),NA(),INDEX(International!E$3:E$2000,_xlfn.XMATCH(100,International!C$3:C$2000,1,1)+ROW()-ROW($A$3))-0), NA())</f>
        <v>#N/A</v>
      </c>
      <c r="EU93" s="1" t="e">
        <f t="shared" si="195"/>
        <v>#N/A</v>
      </c>
      <c r="EV93" s="1" t="e">
        <f t="shared" si="196"/>
        <v>#N/A</v>
      </c>
      <c r="EW93" s="1" t="e">
        <f t="shared" si="197"/>
        <v>#N/A</v>
      </c>
      <c r="EX93" s="1" t="e" cm="1">
        <f t="array" ref="EX93">IFERROR(IF(OR(ISNA($A93),INDEX(International!G$3:G$2000,_xlfn.XMATCH(100,International!G$3:G$2000,1,1)+ROW()-ROW($A$3))=""),NA(),INDEX(International!G$3:G$2000,_xlfn.XMATCH(100,International!G$3:G$2000,1,1)+ROW()-ROW($A$3))-0), NA())</f>
        <v>#N/A</v>
      </c>
      <c r="EY93" s="1" t="e" cm="1">
        <f t="array" aca="1" ref="EY93" ca="1">IFERROR(IF(ISNA($A93),NA(),INDEX(International!I$3:I$2000,_xlfn.XMATCH(100,International!G$3:G$2000,1,1)+ROW()-ROW($A$3))-0), NA())</f>
        <v>#N/A</v>
      </c>
      <c r="EZ93" s="1" t="e">
        <f t="shared" si="198"/>
        <v>#N/A</v>
      </c>
      <c r="FA93" s="1" t="e">
        <f t="shared" si="199"/>
        <v>#N/A</v>
      </c>
      <c r="FB93" s="1" t="e">
        <f t="shared" si="200"/>
        <v>#N/A</v>
      </c>
      <c r="FC93" s="1" t="e" cm="1">
        <f t="array" ref="FC93">IFERROR(IF(OR(ISNA($A93),INDEX(International!K$3:K$2000,_xlfn.XMATCH(100,International!K$3:K$2000,1,1)+ROW()-ROW($A$3))=""),NA(),INDEX(International!K$3:K$2000,_xlfn.XMATCH(100,International!K$3:K$2000,1,1)+ROW()-ROW($A$3))), NA())</f>
        <v>#N/A</v>
      </c>
      <c r="FD93" s="1" t="e" cm="1">
        <f t="array" aca="1" ref="FD93" ca="1">IFERROR(IF(ISNA($A93),NA(),INDEX(International!M$3:M$2000,_xlfn.XMATCH(100,International!K$3:K$2000,1,1)+ROW()-ROW($A$3))-0), NA())</f>
        <v>#N/A</v>
      </c>
      <c r="FE93" s="1" t="e">
        <f t="shared" si="201"/>
        <v>#N/A</v>
      </c>
      <c r="FF93" s="1" t="e">
        <f t="shared" si="202"/>
        <v>#N/A</v>
      </c>
      <c r="FG93" s="1" t="e">
        <f t="shared" si="203"/>
        <v>#N/A</v>
      </c>
      <c r="FH93" s="1" cm="1">
        <f t="array" ref="FH93">IFERROR(IF(OR(ISNA($A93),INDEX(International!O$3:O$2000,_xlfn.XMATCH(100,International!O$3:O$2000,1,1)+ROW()-ROW($A$3))=""),NA(),INDEX(International!O$3:O$2000,_xlfn.XMATCH(100,International!O$3:O$2000,1,1)+ROW()-ROW($A$3))-0), NA())</f>
        <v>229327</v>
      </c>
      <c r="FI93" s="1" cm="1">
        <f t="array" aca="1" ref="FI93" ca="1">IFERROR(IF(ISNA($A93),NA(),INDEX(International!Q$3:Q$2000,_xlfn.XMATCH(100,International!O$3:O$2000,1,1)+ROW()-ROW($A$3))-0), NA())</f>
        <v>652.42857142857144</v>
      </c>
      <c r="FJ93" s="1">
        <f t="shared" si="204"/>
        <v>8.0622112422075443</v>
      </c>
      <c r="FK93" s="1">
        <f t="shared" si="205"/>
        <v>2546</v>
      </c>
      <c r="FL93" s="1">
        <f t="shared" si="206"/>
        <v>237.25768736798548</v>
      </c>
      <c r="FM93" s="1" cm="1">
        <f t="array" ref="FM93">IFERROR(IF(OR(ISNA($A93),INDEX(International!S$3:S$2000,_xlfn.XMATCH(100,International!S$3:S$2000,1,1)+ROW()-ROW($A$3))=""),NA(),INDEX(International!S$3:S$2000,_xlfn.XMATCH(100,International!S$3:S$2000,1,1)+ROW()-ROW($A$3))-0), NA())</f>
        <v>11122</v>
      </c>
      <c r="FN93" s="1" cm="1">
        <f t="array" aca="1" ref="FN93" ca="1">IFERROR(IF(ISNA($A93),NA(),INDEX(International!U$3:U$2000,_xlfn.XMATCH(100,International!S$3:S$2000,1,1)+ROW()-ROW($A$3))-0), NA())</f>
        <v>18.714285714285715</v>
      </c>
      <c r="FO93" s="1">
        <f t="shared" si="207"/>
        <v>13.240605095641568</v>
      </c>
      <c r="FP93" s="1">
        <f t="shared" si="208"/>
        <v>122</v>
      </c>
      <c r="FQ93" s="1">
        <f t="shared" si="209"/>
        <v>642.0852759028329</v>
      </c>
      <c r="FR93" s="1" t="e" cm="1">
        <f t="array" ref="FR93">IFERROR(IF(OR(ISNA($A93),INDEX(International!W$3:W$2000,_xlfn.XMATCH(100,International!W$3:W$2000,1,1)+ROW()-ROW($A$3))=""),NA(),INDEX(International!W$3:W$2000,_xlfn.XMATCH(100,International!W$3:W$2000,1,1)+ROW()-ROW($A$3))-0), NA())</f>
        <v>#N/A</v>
      </c>
      <c r="FS93" s="1" t="e" cm="1">
        <f t="array" aca="1" ref="FS93" ca="1">IFERROR(IF(ISNA($A93),NA(),INDEX(International!Y$3:Y$2000,_xlfn.XMATCH(100,International!W$3:W$2000,1,1)+ROW()-ROW($A$3))-0), NA())</f>
        <v>#N/A</v>
      </c>
      <c r="FT93" s="1" t="e">
        <f t="shared" si="210"/>
        <v>#N/A</v>
      </c>
      <c r="FU93" s="1" t="e">
        <f t="shared" si="211"/>
        <v>#N/A</v>
      </c>
      <c r="FV93" s="1" t="e">
        <f t="shared" si="212"/>
        <v>#N/A</v>
      </c>
      <c r="FW93" s="1" t="e" cm="1">
        <f t="array" ref="FW93">IFERROR(IF(OR(ISNA($A93),INDEX(International!AA$3:AA$2000,_xlfn.XMATCH(100,International!AA$3:AA$2000,1,1)+ROW()-ROW($A$3))=""),NA(),INDEX(International!AA$3:AA$2000,_xlfn.XMATCH(100,International!AA$3:AA$2000,1,1)+ROW()-ROW($A$3))-0), NA())</f>
        <v>#N/A</v>
      </c>
      <c r="FX93" s="1" t="e" cm="1">
        <f t="array" aca="1" ref="FX93" ca="1">IFERROR(IF(ISNA($A93),NA(),INDEX(International!AC$3:AC$2000,_xlfn.XMATCH(100,International!AA$3:AA$2000,1,1)+ROW()-ROW($A$3))-0), NA())</f>
        <v>#N/A</v>
      </c>
      <c r="FY93" s="1" t="e">
        <f t="shared" si="213"/>
        <v>#N/A</v>
      </c>
      <c r="FZ93" s="1" t="e">
        <f t="shared" si="214"/>
        <v>#N/A</v>
      </c>
      <c r="GA93" s="1" t="e">
        <f t="shared" si="215"/>
        <v>#N/A</v>
      </c>
      <c r="GB93" s="1" t="e" cm="1">
        <f t="array" ref="GB93">IFERROR(IF(OR(ISNA($A93),INDEX(International!AE$3:AE$2000,_xlfn.XMATCH(100,International!AE$3:AE$2000,1,1)+ROW()-ROW($A$3))=""),NA(),INDEX(International!AE$3:AE$2000,_xlfn.XMATCH(100,International!AE$3:AE$2000,1,1)+ROW()-ROW($A$3))-0), NA())</f>
        <v>#N/A</v>
      </c>
      <c r="GC93" s="1" t="e" cm="1">
        <f t="array" aca="1" ref="GC93" ca="1">IFERROR(IF(ISNA($A93),NA(),INDEX(International!AG$3:AG$2000,_xlfn.XMATCH(100,International!AE$3:AE$2000,1,1)+ROW()-ROW($A$3))-0), NA())</f>
        <v>#N/A</v>
      </c>
      <c r="GD93" s="1" t="e">
        <f t="shared" si="216"/>
        <v>#N/A</v>
      </c>
      <c r="GE93" s="1" t="e">
        <f t="shared" si="217"/>
        <v>#N/A</v>
      </c>
      <c r="GF93" s="1" t="e">
        <f t="shared" si="218"/>
        <v>#N/A</v>
      </c>
    </row>
    <row r="94" spans="1:188" x14ac:dyDescent="0.2">
      <c r="A94" s="4">
        <f>IF(OR(Daily!$A94="",Daily!$B94="*"),NA(),Daily!A94)</f>
        <v>43945</v>
      </c>
      <c r="B94" s="1">
        <f>IF(_xlfn.IFNA($A94,"")="","",Daily!C94+IF(ROW()&gt;ROW($A$3),B93,0))</f>
        <v>105</v>
      </c>
      <c r="C94" s="1">
        <f>IF(_xlfn.IFNA($A94,"")="","",Daily!D94+IF(ROW()&gt;ROW($A$3),C93,0))</f>
        <v>97</v>
      </c>
      <c r="D94" s="1">
        <f>IF(_xlfn.IFNA($A94,"")="","",Daily!E94+IF(ROW()&gt;ROW($A$3),D93,0))</f>
        <v>3</v>
      </c>
      <c r="E94" s="1">
        <f t="shared" si="141"/>
        <v>5</v>
      </c>
      <c r="F94" s="1">
        <f>IF(_xlfn.IFNA($A94,"")="","",Daily!F94+IF(ROW()&gt;ROW($A$3),F93,0))</f>
        <v>2982</v>
      </c>
      <c r="G94" s="1">
        <f>IF(_xlfn.IFNA($A94,"")="","",Daily!G94+IF(ROW()&gt;ROW($A$3),G93,0))</f>
        <v>2056</v>
      </c>
      <c r="H94" s="1">
        <f>IF(_xlfn.IFNA($A94,"")="","",Daily!H94+IF(ROW()&gt;ROW($A$3),H93,0))</f>
        <v>33</v>
      </c>
      <c r="I94" s="1">
        <f t="shared" si="142"/>
        <v>893</v>
      </c>
      <c r="J94" s="1">
        <f>IF(_xlfn.IFNA($A94,"")="","",Daily!I94+IF(ROW()&gt;ROW($A$3),J93,0))</f>
        <v>28</v>
      </c>
      <c r="K94" s="1">
        <f>IF(_xlfn.IFNA($A94,"")="","",Daily!J94+IF(ROW()&gt;ROW($A$3),K93,0))</f>
        <v>20</v>
      </c>
      <c r="L94" s="1">
        <f>IF(_xlfn.IFNA($A94,"")="","",Daily!K94+IF(ROW()&gt;ROW($A$3),L93,0))</f>
        <v>0</v>
      </c>
      <c r="M94" s="1">
        <f t="shared" si="143"/>
        <v>8</v>
      </c>
      <c r="N94" s="1">
        <f>IF(_xlfn.IFNA($A94,"")="","",Daily!L94+IF(ROW()&gt;ROW($A$3),N93,0))</f>
        <v>1024</v>
      </c>
      <c r="O94" s="1">
        <f>IF(_xlfn.IFNA($A94,"")="","",Daily!M94+IF(ROW()&gt;ROW($A$3),O93,0))</f>
        <v>738</v>
      </c>
      <c r="P94" s="1">
        <f>IF(_xlfn.IFNA($A94,"")="","",Daily!N94+IF(ROW()&gt;ROW($A$3),P93,0))</f>
        <v>6</v>
      </c>
      <c r="Q94" s="1">
        <f t="shared" si="144"/>
        <v>280</v>
      </c>
      <c r="R94" s="1">
        <f>IF(_xlfn.IFNA($A94,"")="","",Daily!O94+IF(ROW()&gt;ROW($A$3),R93,0))</f>
        <v>438</v>
      </c>
      <c r="S94" s="1">
        <f>IF(_xlfn.IFNA($A94,"")="","",Daily!P94+IF(ROW()&gt;ROW($A$3),S93,0))</f>
        <v>401</v>
      </c>
      <c r="T94" s="1">
        <f>IF(_xlfn.IFNA($A94,"")="","",Daily!Q94+IF(ROW()&gt;ROW($A$3),T93,0))</f>
        <v>4</v>
      </c>
      <c r="U94" s="1">
        <f t="shared" si="145"/>
        <v>33</v>
      </c>
      <c r="V94" s="1">
        <f>IF(_xlfn.IFNA($A94,"")="","",Daily!R94+IF(ROW()&gt;ROW($A$3),V93,0))</f>
        <v>207</v>
      </c>
      <c r="W94" s="1">
        <f>IF(_xlfn.IFNA($A94,"")="","",Daily!S94+IF(ROW()&gt;ROW($A$3),W93,0))</f>
        <v>106</v>
      </c>
      <c r="X94" s="1">
        <f>IF(_xlfn.IFNA($A94,"")="","",Daily!T94+IF(ROW()&gt;ROW($A$3),X93,0))</f>
        <v>9</v>
      </c>
      <c r="Y94" s="1">
        <f t="shared" si="146"/>
        <v>92</v>
      </c>
      <c r="Z94" s="1">
        <f>IF(_xlfn.IFNA($A94,"")="","",Daily!U94+IF(ROW()&gt;ROW($A$3),Z93,0))</f>
        <v>1343</v>
      </c>
      <c r="AA94" s="1">
        <f>IF(_xlfn.IFNA($A94,"")="","",Daily!V94+IF(ROW()&gt;ROW($A$3),AA93,0))</f>
        <v>1254</v>
      </c>
      <c r="AB94" s="1">
        <f>IF(_xlfn.IFNA($A94,"")="","",Daily!W94+IF(ROW()&gt;ROW($A$3),AB93,0))</f>
        <v>16</v>
      </c>
      <c r="AC94" s="1">
        <f t="shared" si="147"/>
        <v>73</v>
      </c>
      <c r="AD94" s="1">
        <f>IF(_xlfn.IFNA($A94,"")="","",Daily!X94+IF(ROW()&gt;ROW($A$3),AD93,0))</f>
        <v>548</v>
      </c>
      <c r="AE94" s="1">
        <f>IF(_xlfn.IFNA($A94,"")="","",Daily!Y94+IF(ROW()&gt;ROW($A$3),AE93,0))</f>
        <v>464</v>
      </c>
      <c r="AF94" s="1">
        <f>IF(_xlfn.IFNA($A94,"")="","",Daily!Z94+IF(ROW()&gt;ROW($A$3),AF93,0))</f>
        <v>8</v>
      </c>
      <c r="AG94" s="1">
        <f t="shared" si="148"/>
        <v>76</v>
      </c>
      <c r="AH94" s="1">
        <f>IF(_xlfn.IFNA($A94,"")="","",Daily!C94+Daily!F94+Daily!I94+Daily!O94+Daily!L94+Daily!R94+Daily!X94+Daily!U94)</f>
        <v>17</v>
      </c>
      <c r="AI94" s="1">
        <f>IF(_xlfn.IFNA($A94,"")="","",Daily!D94+Daily!G94+Daily!J94+Daily!P94+Daily!M94+Daily!S94+Daily!Y94+Daily!V94+Daily!AA94)</f>
        <v>96</v>
      </c>
      <c r="AJ94" s="1">
        <f>IF(_xlfn.IFNA($A94,"")="","",Daily!E94+Daily!H94+Daily!K94+Daily!Q94+Daily!N94+Daily!T94+Daily!Z94+Daily!W94)</f>
        <v>3</v>
      </c>
      <c r="AK94" s="1">
        <f t="shared" si="149"/>
        <v>6675</v>
      </c>
      <c r="AL94" s="1">
        <f t="shared" si="150"/>
        <v>5136</v>
      </c>
      <c r="AM94" s="1">
        <f t="shared" si="151"/>
        <v>79</v>
      </c>
      <c r="AN94" s="7">
        <f t="shared" si="152"/>
        <v>2.8333333333333335</v>
      </c>
      <c r="AO94" s="1">
        <f t="shared" si="153"/>
        <v>1460</v>
      </c>
      <c r="AP94" s="1">
        <f t="shared" si="154"/>
        <v>3693</v>
      </c>
      <c r="AQ94" s="1">
        <f t="shared" si="155"/>
        <v>3080</v>
      </c>
      <c r="AR94" s="1">
        <f t="shared" si="156"/>
        <v>46</v>
      </c>
      <c r="AS94" s="1">
        <f t="shared" si="157"/>
        <v>567</v>
      </c>
      <c r="AT94" s="10">
        <f t="shared" si="158"/>
        <v>1.5148609779482262E-2</v>
      </c>
      <c r="AU94" s="10">
        <f t="shared" si="159"/>
        <v>0.98485139022051771</v>
      </c>
      <c r="AV94" s="10">
        <f t="shared" si="160"/>
        <v>1.5730337078651686E-2</v>
      </c>
      <c r="AW94" s="10">
        <f t="shared" si="161"/>
        <v>0.44674157303370787</v>
      </c>
      <c r="AX94" s="10">
        <f t="shared" si="162"/>
        <v>4.1947565543071158E-3</v>
      </c>
      <c r="AY94" s="10">
        <f t="shared" si="163"/>
        <v>0.15340823970037454</v>
      </c>
      <c r="AZ94" s="10">
        <f t="shared" si="164"/>
        <v>6.5617977528089885E-2</v>
      </c>
      <c r="BA94" s="10">
        <f t="shared" si="165"/>
        <v>3.1011235955056178E-2</v>
      </c>
      <c r="BB94" s="10">
        <f t="shared" si="166"/>
        <v>0.20119850187265917</v>
      </c>
      <c r="BC94" s="10">
        <f t="shared" si="167"/>
        <v>8.2097378277153563E-2</v>
      </c>
      <c r="BD94" s="8">
        <f t="shared" ca="1" si="168"/>
        <v>21.285714285714285</v>
      </c>
      <c r="BE94" s="9">
        <f t="shared" ca="1" si="169"/>
        <v>149</v>
      </c>
      <c r="BF94" s="10">
        <f t="shared" si="170"/>
        <v>2.5533193151096424E-3</v>
      </c>
      <c r="BG94" s="10">
        <f t="shared" si="171"/>
        <v>1.8333333333333333</v>
      </c>
      <c r="BH94" s="1" t="e">
        <f t="shared" si="172"/>
        <v>#N/A</v>
      </c>
      <c r="BI94" s="1">
        <f t="shared" si="173"/>
        <v>28</v>
      </c>
      <c r="BJ94" s="8">
        <f>IF(_xlfn.IFNA($A94,"")="","",AK94/(Configuration!$B$1/1000000))</f>
        <v>263.16515732742477</v>
      </c>
      <c r="BK94" s="1">
        <f>IF(OR(_xlfn.IFNA($A94,"")="", ROW()&lt;=ROW($A$3),MAX(International!$C$3:$C$2000)&lt;$AK94),"",$A94-_xlfn.XLOOKUP($AK94,International!$C$3:$C$2000,International!$A$3:$A$2000,NA(),1,1))</f>
        <v>28</v>
      </c>
      <c r="BL94" s="1">
        <f>IF(OR(_xlfn.IFNA($A94,"")="", ROW()&lt;=ROW($A$3),MAX(International!$D$3:$D$2000)&lt;$BJ94),"",$A94-_xlfn.XLOOKUP($BJ94,International!$D$3:$D$2000,International!$A$3:$A$2000,NA(),1,1))</f>
        <v>33</v>
      </c>
      <c r="BM94" s="1">
        <f>IF(OR(_xlfn.IFNA($A94,"")="", ROW()&lt;=ROW($A$3),MAX(International!$G$3:$G$2000)&lt;$AK94),"",$A94-_xlfn.XLOOKUP($AK94,International!$G$3:$G$2000,International!$A$3:$A$2000,NA(),1,1))</f>
        <v>9</v>
      </c>
      <c r="BN94" s="1">
        <f>IF(OR(_xlfn.IFNA($A94,"")="", ROW()&lt;=ROW($A$3),MAX(International!$H$3:$H$2000)&lt;$BJ94),"",$A94-_xlfn.XLOOKUP($BJ94,International!$H$3:$H$2000,International!$A$3:$A$2000,NA(),1,1))</f>
        <v>31</v>
      </c>
      <c r="BO94" s="1">
        <f>IF(OR(_xlfn.IFNA($A94,"")="", ROW()&lt;=ROW($A$3),MAX(International!$K$3:$K$2000)&lt;$AK94),"",$A94-_xlfn.XLOOKUP($AK94,International!$K$3:$K$2000,International!$A$3:$A$2000,NA(),1,1))</f>
        <v>38</v>
      </c>
      <c r="BP94" s="1">
        <f>IF(OR(_xlfn.IFNA($A94,"")="", ROW()&lt;=ROW($A$3),MAX(International!$L$3:$L$2000)&lt;$BJ94),"",$A94-_xlfn.XLOOKUP($BJ94,International!$L$3:$L$2000,International!$A$3:$A$2000,NA(),1,1))</f>
        <v>32</v>
      </c>
      <c r="BQ94" s="1">
        <f>IF(OR(_xlfn.IFNA($A94,"")="", ROW()&lt;=ROW($A$3),MAX(International!$O$3:$O$2000)&lt;$AK94),"",$A94-_xlfn.XLOOKUP($AK94,International!$O$3:$O$2000,International!$A$3:$A$2000,NA(),1,1))</f>
        <v>47</v>
      </c>
      <c r="BR94" s="1">
        <f>IF(OR(_xlfn.IFNA($A94,"")="", ROW()&lt;=ROW($A$3),MAX(International!$P$3:$P$2000)&lt;$BJ94),"",$A94-_xlfn.XLOOKUP($BJ94,International!$P$3:$P$2000,International!$A$3:$A$2000,NA(),1,1))</f>
        <v>42</v>
      </c>
      <c r="BS94" s="1">
        <f>IF(OR(_xlfn.IFNA($A94,"")="", ROW()&lt;=ROW($A$3),MAX(International!$S$3:$S$2000)&lt;$AK94),"",$A94-_xlfn.XLOOKUP($AK94,International!$S$3:$S$2000,International!$A$3:$A$2000,NA(),1,1))</f>
        <v>48</v>
      </c>
      <c r="BT94" s="1" t="str">
        <f>IF(OR(_xlfn.IFNA($A94,"")="", ROW()&lt;=ROW($A$3),MAX(International!$T$3:$T$2000)&lt;$BJ94),"",$A94-_xlfn.XLOOKUP($BJ94,International!$T$3:$T$2000,International!$A$3:$A$2000,NA(),1,1))</f>
        <v/>
      </c>
      <c r="BU94" s="1">
        <f>IF(OR(_xlfn.IFNA($A94,"")="", ROW()&lt;=ROW($A$3),MAX(International!$W$3:$W$2000)&lt;$AK94),"",$A94-_xlfn.XLOOKUP($AK94,International!$W$3:$W$2000,International!$A$3:$A$2000,NA(),1,1))</f>
        <v>4</v>
      </c>
      <c r="BV94" s="1">
        <f>IF(OR(_xlfn.IFNA($A94,"")="", ROW()&lt;=ROW($A$3),MAX(International!$X$3:$X$2000)&lt;$BJ94),"",$A94-_xlfn.XLOOKUP($BJ94,International!$X$3:$X$2000,International!$A$3:$A$2000,NA(),1,1))</f>
        <v>16</v>
      </c>
      <c r="BW94" s="1">
        <f>IF(OR(_xlfn.IFNA($A94,"")="", ROW()&lt;=ROW($A$3),MAX(International!$AA$3:$AA$2000)&lt;$AK94),"",$A94-_xlfn.XLOOKUP($AK94,International!$AA$3:$AA$2000,International!$A$3:$A$2000,NA(),1,1))</f>
        <v>31</v>
      </c>
      <c r="BX94" s="1">
        <f>IF(OR(_xlfn.IFNA($A94,"")="", ROW()&lt;=ROW($A$3),MAX(International!$AB$3:$AB$2000)&lt;$BJ94),"",$A94-_xlfn.XLOOKUP($BJ94,International!$AB$3:$AB$2000,International!$A$3:$A$2000,NA(),1,1))</f>
        <v>27</v>
      </c>
      <c r="BY94" s="1">
        <f>IF(OR(_xlfn.IFNA($A94,"")="", ROW()&lt;=ROW($A$3),MAX(International!$AE$3:$AE$2000)&lt;$AK94),"",$A94-_xlfn.XLOOKUP($AK94,International!$AE$3:$AE$2000,International!$A$3:$A$2000,NA(),1,1))</f>
        <v>37</v>
      </c>
      <c r="BZ94" s="1">
        <f>IF(OR(_xlfn.IFNA($A94,"")="", ROW()&lt;=ROW($A$3),MAX(International!$AF$3:$AF$2000)&lt;$BJ94),"",$A94-_xlfn.XLOOKUP($BJ94,International!$AF$3:$AF$2000,International!$A$3:$A$2000,NA(),1,1))</f>
        <v>28</v>
      </c>
      <c r="CA94" s="1">
        <f t="shared" si="174"/>
        <v>45</v>
      </c>
      <c r="CB94" s="1" t="e">
        <f t="shared" si="121"/>
        <v>#N/A</v>
      </c>
      <c r="CC94" s="1" t="e">
        <f t="shared" si="122"/>
        <v>#N/A</v>
      </c>
      <c r="CD94" s="1" t="e">
        <f t="shared" si="123"/>
        <v>#N/A</v>
      </c>
      <c r="CE94" s="1">
        <f t="shared" si="124"/>
        <v>243548</v>
      </c>
      <c r="CF94" s="1">
        <f t="shared" si="125"/>
        <v>51200</v>
      </c>
      <c r="CG94" s="1">
        <f t="shared" si="126"/>
        <v>18100</v>
      </c>
      <c r="CH94" s="1">
        <f t="shared" si="127"/>
        <v>8612</v>
      </c>
      <c r="CI94" s="1">
        <f t="shared" si="128"/>
        <v>1138</v>
      </c>
      <c r="CJ94" s="1">
        <f t="shared" si="129"/>
        <v>4124</v>
      </c>
      <c r="CK94" s="1">
        <f t="shared" si="175"/>
        <v>6675</v>
      </c>
      <c r="CL94" s="1">
        <f t="shared" si="130"/>
        <v>7.4248898983239533</v>
      </c>
      <c r="CM94" s="1">
        <f>IF(OR(ISNA($A94),$AK94&lt;100),NA(),IF($CA94=0,0,FLOOR((CK94-_xlfn.XLOOKUP(_xlfn.AGGREGATE(5,6,$CA$3:$CA2045),$CA$3:$CA$2000,CK$3:CK$2000,1,1))/_xlfn.XLOOKUP($CA94,$CA$3:$CA$2000,$CA$3:$CA$2000,1,1), 1)))</f>
        <v>145</v>
      </c>
      <c r="CN94" s="1">
        <f t="shared" si="176"/>
        <v>271.81548089087465</v>
      </c>
      <c r="CO94" s="1" cm="1">
        <f t="array" ref="CO94">IFERROR(IF(OR(ISNA($A94),$AK94&lt;100,INDEX(International!C$3:C$2000,_xlfn.XMATCH(100,International!C$3:C$2000,1,1)+$CA94)=""),NA(),INDEX(International!C$3:C$2000,_xlfn.XMATCH(100,International!C$3:C$2000,1,1)+$CA94)), NA())</f>
        <v>39983</v>
      </c>
      <c r="CP94" s="1">
        <f t="shared" si="131"/>
        <v>5.2063791851597561</v>
      </c>
      <c r="CQ94" s="1">
        <f>IF(OR(ISNA($A94),$AK94&lt;100),NA(),IF($CA94=0,0,FLOOR((CO94-_xlfn.XLOOKUP(_xlfn.AGGREGATE(5,6,$CA$3:$CA2045),$CA$3:$CA$2000,CO$3:CO$2000,1,1))/_xlfn.XLOOKUP($CA94,$CA$3:$CA$2000,$CA$3:$CA$2000,1,1), 1)))</f>
        <v>886</v>
      </c>
      <c r="CR94" s="1">
        <f t="shared" si="177"/>
        <v>9.5471272677513852</v>
      </c>
      <c r="CS94" s="1" cm="1">
        <f t="array" ref="CS94">IFERROR(IF(OR(ISNA($A94),$AK94&lt;100,INDEX(International!G$3:G$2000,_xlfn.XMATCH(100,International!G$3:G$2000,1,1)+$CA94)=""),NA(),INDEX(International!G$3:G$2000,_xlfn.XMATCH(100,International!G$3:G$2000,1,1)+$CA94)), NA())</f>
        <v>8210</v>
      </c>
      <c r="CT94" s="1">
        <f t="shared" si="132"/>
        <v>7.076239050715798</v>
      </c>
      <c r="CU94" s="1">
        <f>IF(OR(ISNA($A94),$AK94&lt;100),NA(),IF($CA94=0,0,FLOOR((CS94-_xlfn.XLOOKUP(_xlfn.AGGREGATE(5,6,$CA$3:$CA2045),$CA$3:$CA$2000,CS$3:CS$2000,1,1))/_xlfn.XLOOKUP($CA94,$CA$3:$CA$2000,$CA$3:$CA$2000,1,1), 1)))</f>
        <v>176</v>
      </c>
      <c r="CV94" s="1">
        <f t="shared" si="178"/>
        <v>18.747728277049113</v>
      </c>
      <c r="CW94" s="1" cm="1">
        <f t="array" ref="CW94">IFERROR(IF(OR(ISNA($A94),$AK94&lt;100,INDEX(International!K$3:K$2000,_xlfn.XMATCH(100,International!K$3:K$2000,1,1)+$CA94)=""),NA(),INDEX(International!K$3:K$2000,_xlfn.XMATCH(100,International!K$3:K$2000,1,1)+$CA94)), NA())</f>
        <v>129257</v>
      </c>
      <c r="CX94" s="1">
        <f t="shared" si="133"/>
        <v>4.3537039248497704</v>
      </c>
      <c r="CY94" s="1">
        <f>IF(OR(ISNA($A94),$AK94&lt;100),NA(),IF($CA94=0,0,FLOOR((CW94-_xlfn.XLOOKUP(_xlfn.AGGREGATE(5,6,$CA$3:$CA2045),$CA$3:$CA$2000,CW$3:CW$2000,1,1))/_xlfn.XLOOKUP($CA94,$CA$3:$CA$2000,$CA$3:$CA$2000,1,1), 1)))</f>
        <v>2870</v>
      </c>
      <c r="CZ94" s="1">
        <f t="shared" si="179"/>
        <v>10.038367419095975</v>
      </c>
      <c r="DA94" s="1" cm="1">
        <f t="array" ref="DA94">IFERROR(IF(OR(ISNA($A94),$AK94&lt;100,INDEX(International!O$3:O$2000,_xlfn.XMATCH(100,International!O$3:O$2000,1,1)+$CA94)=""),NA(),INDEX(International!O$3:O$2000,_xlfn.XMATCH(100,International!O$3:O$2000,1,1)+$CA94)), NA())</f>
        <v>139422</v>
      </c>
      <c r="DB94" s="1">
        <f t="shared" si="134"/>
        <v>4.3081814466585611</v>
      </c>
      <c r="DC94" s="1">
        <f>IF(OR(ISNA($A94),$AK94&lt;100),NA(),IF($CA94=0,0,FLOOR((DA94-_xlfn.XLOOKUP(_xlfn.AGGREGATE(5,6,$CA$3:$CA2045),$CA$3:$CA$2000,DA$3:DA$2000,1,1))/_xlfn.XLOOKUP($CA94,$CA$3:$CA$2000,$CA$3:$CA$2000,1,1), 1)))</f>
        <v>3094</v>
      </c>
      <c r="DD94" s="1">
        <f t="shared" si="180"/>
        <v>24.844715382141231</v>
      </c>
      <c r="DE94" s="1" cm="1">
        <f t="array" ref="DE94">IFERROR(IF(OR(ISNA($A94),$AK94&lt;100,INDEX(International!S$3:S$2000,_xlfn.XMATCH(100,International!S$3:S$2000,1,1)+$CA94)=""),NA(),INDEX(International!S$3:S$2000,_xlfn.XMATCH(100,International!S$3:S$2000,1,1)+$CA94)), NA())</f>
        <v>10237</v>
      </c>
      <c r="DF94" s="1">
        <f t="shared" si="135"/>
        <v>6.7388984950048743</v>
      </c>
      <c r="DG94" s="1">
        <f>IF(OR(ISNA($A94),$AK94&lt;100),NA(),IF($CA94=0,0,FLOOR((DE94-_xlfn.XLOOKUP(_xlfn.AGGREGATE(5,6,$CA$3:$CA2045),$CA$3:$CA$2000,DE$3:DE$2000,1,1))/_xlfn.XLOOKUP($CA94,$CA$3:$CA$2000,$CA$3:$CA$2000,1,1), 1)))</f>
        <v>225</v>
      </c>
      <c r="DH94" s="1">
        <f t="shared" si="181"/>
        <v>40.199560082037905</v>
      </c>
      <c r="DI94" s="1" cm="1">
        <f t="array" ref="DI94">IFERROR(IF(OR(ISNA($A94),$AK94&lt;100,INDEX(International!W$3:W$2000,_xlfn.XMATCH(100,International!W$3:W$2000,1,1)+$CA94)=""),NA(),INDEX(International!W$3:W$2000,_xlfn.XMATCH(100,International!W$3:W$2000,1,1)+$CA94)), NA())</f>
        <v>3252</v>
      </c>
      <c r="DJ94" s="1">
        <f t="shared" si="136"/>
        <v>8.9583341566327341</v>
      </c>
      <c r="DK94" s="1">
        <f>IF(OR(ISNA($A94),$AK94&lt;100),NA(),IF($CA94=0,0,FLOOR((DI94-_xlfn.XLOOKUP(_xlfn.AGGREGATE(5,6,$CA$3:$CA2045),$CA$3:$CA$2000,DI$3:DI$2000,1,1))/_xlfn.XLOOKUP($CA94,$CA$3:$CA$2000,$CA$3:$CA$2000,1,1), 1)))</f>
        <v>70</v>
      </c>
      <c r="DL94" s="1">
        <f t="shared" si="182"/>
        <v>2.7697006179879895</v>
      </c>
      <c r="DM94" s="1" cm="1">
        <f t="array" ref="DM94">IFERROR(IF(OR(ISNA($A94),$AK94&lt;100,INDEX(International!AA$3:AA$2000,_xlfn.XMATCH(100,International!AA$3:AA$2000,1,1)+$CA94)=""),NA(),INDEX(International!AA$3:AA$2000,_xlfn.XMATCH(100,International!AA$3:AA$2000,1,1)+$CA94)), NA())</f>
        <v>120067</v>
      </c>
      <c r="DN94" s="1">
        <f t="shared" si="137"/>
        <v>4.3989886754421565</v>
      </c>
      <c r="DO94" s="1">
        <f>IF(OR(ISNA($A94),$AK94&lt;100),NA(),IF($CA94=0,0,FLOOR((DM94-_xlfn.XLOOKUP(_xlfn.AGGREGATE(5,6,$CA$3:$CA2045),$CA$3:$CA$2000,DM$3:DM$2000,1,1))/_xlfn.XLOOKUP($CA94,$CA$3:$CA$2000,$CA$3:$CA$2000,1,1), 1)))</f>
        <v>2665</v>
      </c>
      <c r="DP94" s="1">
        <f t="shared" si="183"/>
        <v>6.9640827986768254</v>
      </c>
      <c r="DQ94" s="1" cm="1">
        <f t="array" ref="DQ94">IFERROR(IF(OR(ISNA($A94),$AK94&lt;100,INDEX(International!AE$3:AE$2000,_xlfn.XMATCH(100,International!AE$3:AE$2000,1,1)+$CA94)=""),NA(),INDEX(International!AE$3:AE$2000,_xlfn.XMATCH(100,International!AE$3:AE$2000,1,1)+$CA94)), NA())</f>
        <v>700062</v>
      </c>
      <c r="DR94" s="1">
        <f t="shared" si="138"/>
        <v>3.5229828094271247</v>
      </c>
      <c r="DS94" s="1">
        <f>IF(OR(ISNA($A94),$AK94&lt;100),NA(),IF($CA94=0,0,FLOOR((DQ94-_xlfn.XLOOKUP(_xlfn.AGGREGATE(5,6,$CA$3:$CA2045),$CA$3:$CA$2000,DQ$3:DQ$2000,1,1))/_xlfn.XLOOKUP($CA94,$CA$3:$CA$2000,$CA$3:$CA$2000,1,1), 1)))</f>
        <v>15554</v>
      </c>
      <c r="DT94" s="1">
        <f t="shared" si="184"/>
        <v>7.303116299252963</v>
      </c>
      <c r="DU94" s="1">
        <f t="shared" si="139"/>
        <v>91</v>
      </c>
      <c r="DV94" s="1" t="e" cm="1">
        <f t="array" ref="DV94">IFERROR(IF(ISNA($A94),NA(),INDEX(B$3:B$2000,_xlfn.XMATCH(Configuration!$B$12,B$3:B$2000,1,1)+ROW()-ROW($A$3))-0), NA())</f>
        <v>#N/A</v>
      </c>
      <c r="DW94" s="1" t="e" cm="1">
        <f t="array" ref="DW94">IFERROR(IF(ISNA($A94),NA(),INDEX(F$3:F$2000,_xlfn.XMATCH(Configuration!$B$12,F$3:F$2000,1,1)+ROW()-ROW($A$3))-0), NA())</f>
        <v>#N/A</v>
      </c>
      <c r="DX94" s="1" cm="1">
        <f t="array" ref="DX94">IFERROR(IF(ISNA($A94),NA(),INDEX(J$3:J$2000,_xlfn.XMATCH(Configuration!$B$12,J$3:J$2000,1,1)+ROW()-ROW($A$3))-0), NA())</f>
        <v>0</v>
      </c>
      <c r="DY94" s="1" t="e" cm="1">
        <f t="array" ref="DY94">IFERROR(IF(ISNA($A94),NA(),INDEX(N$3:N$2000,_xlfn.XMATCH(Configuration!$B$12,N$3:N$2000,1,1)+ROW()-ROW($A$3))-0), NA())</f>
        <v>#N/A</v>
      </c>
      <c r="DZ94" s="1" t="e" cm="1">
        <f t="array" ref="DZ94">IFERROR(IF(ISNA($A94),NA(),INDEX(R$3:R$2000,_xlfn.XMATCH(Configuration!$B$12,R$3:R$2000,1,1)+ROW()-ROW($A$3))-0), NA())</f>
        <v>#N/A</v>
      </c>
      <c r="EA94" s="1" t="e" cm="1">
        <f t="array" ref="EA94">IFERROR(IF(ISNA($A94),NA(),INDEX(V$3:V$2000,_xlfn.XMATCH(Configuration!$B$12,V$3:V$2000,1,1)+ROW()-ROW($A$3))-0), NA())</f>
        <v>#N/A</v>
      </c>
      <c r="EB94" s="1" t="e" cm="1">
        <f t="array" ref="EB94">IFERROR(IF(ISNA($A94),NA(),INDEX(Z$3:Z$2000,_xlfn.XMATCH(Configuration!$B$12,Z$3:Z$2000,1,1)+ROW()-ROW($A$3))-0), NA())</f>
        <v>#N/A</v>
      </c>
      <c r="EC94" s="1" t="e" cm="1">
        <f t="array" ref="EC94">IFERROR(IF(ISNA($A94),NA(),INDEX(AD$3:AD$2000,_xlfn.XMATCH(Configuration!$B$12,AD$3:AD$2000,1,1)+ROW()-ROW($A$3))-0), NA())</f>
        <v>#N/A</v>
      </c>
      <c r="ED94" s="1">
        <f t="shared" si="140"/>
        <v>91</v>
      </c>
      <c r="EE94" s="1" t="e">
        <f t="shared" ca="1" si="185"/>
        <v>#N/A</v>
      </c>
      <c r="EF94" s="1" t="e">
        <f t="shared" ca="1" si="186"/>
        <v>#N/A</v>
      </c>
      <c r="EG94" s="1" t="e">
        <f t="shared" ca="1" si="187"/>
        <v>#N/A</v>
      </c>
      <c r="EH94" s="1" t="e">
        <f t="shared" ca="1" si="188"/>
        <v>#N/A</v>
      </c>
      <c r="EI94" s="1" t="e">
        <f t="shared" ca="1" si="189"/>
        <v>#N/A</v>
      </c>
      <c r="EJ94" s="1" t="e">
        <f t="shared" ca="1" si="190"/>
        <v>#N/A</v>
      </c>
      <c r="EK94" s="1">
        <f t="shared" ca="1" si="191"/>
        <v>819200</v>
      </c>
      <c r="EL94" s="1" cm="1">
        <f t="array" aca="1" ref="EL94" ca="1">IFERROR(IF(ISNA($ED94),NA(),IF(FLOOR((2^(($ED94+LOOKUP(2, 1/(ISNA(EP$3:EP$2000)+ISBLANK(EP$3:EP$300)-1),EP$3:EP$2000)*LOG(100)/LOG(2))/LOOKUP(2, 1/(ISNA(EP$3:EP$2000)+ISBLANK(EP$3:EP$300)-1),EP$3:EP$2000))),2)&gt;_xlfn.AGGREGATE(4,6,$EN$3:$GC$2000)+2000,NA(),FLOOR((2^(($ED94+LOOKUP(2, 1/(ISNA(EP$3:EP$2000)+ISBLANK(EP$3:EP$300)-1),EP$3:EP$2000)*LOG(100)/LOG(2))/LOOKUP(2, 1/(ISNA(EP$3:EP$2000)+ISBLANK(EP$3:EP$300)-1),EP$3:EP$2000))),2))),NA())</f>
        <v>13688</v>
      </c>
      <c r="EM94" s="1" cm="1">
        <f t="array" ref="EM94">IF(ISNA($ED94),NA(),FLOOR(EN$3+(LOOKUP(2, 1/(ISNA(EN$3:EN$2000)+ISBLANK(EN$3:EN$300)-1),EN$3:EN$2000)-EN$3)/LOOKUP(2, 1/(ISNA(EN$3:EN$2000)+ISBLANK(EN$3:EN$300)-1),ED$3:ED$2000)*ED94, 1))</f>
        <v>8225</v>
      </c>
      <c r="EN94" s="1" t="e" cm="1">
        <f t="array" ref="EN94">IFERROR(IF(ISNA($A94),NA(),INDEX(AK$3:AK$2000,_xlfn.XMATCH(100,AK$3:AK$2000,1,1)+ROW()-ROW($A$3))-0), NA())</f>
        <v>#N/A</v>
      </c>
      <c r="EO94" s="1" t="e" cm="1">
        <f t="array" aca="1" ref="EO94" ca="1">IFERROR(IF(ISNA($A94),NA(),INDEX(BD$3:BD$2000,_xlfn.XMATCH(100,AK$3:AK$2000,1,1)+ROW()-ROW($A$3))-0), NA())</f>
        <v>#N/A</v>
      </c>
      <c r="EP94" s="1" t="e">
        <f t="shared" si="192"/>
        <v>#N/A</v>
      </c>
      <c r="EQ94" s="1" t="e">
        <f t="shared" si="193"/>
        <v>#N/A</v>
      </c>
      <c r="ER94" s="1" t="e">
        <f t="shared" si="194"/>
        <v>#N/A</v>
      </c>
      <c r="ES94" s="1" t="e" cm="1">
        <f t="array" ref="ES94">IFERROR(IF(OR(ISNA($A94),INDEX(International!C$3:C$2000,_xlfn.XMATCH(100,International!C$3:C$2000,1,1)+ROW()-ROW($A$3))=""),NA(),INDEX(International!C$3:C$2000,_xlfn.XMATCH(100,International!C$3:C$2000,1,1)+ROW()-ROW($A$3))), NA())</f>
        <v>#N/A</v>
      </c>
      <c r="ET94" s="1" t="e" cm="1">
        <f t="array" aca="1" ref="ET94" ca="1">IFERROR(IF(ISNA($A94),NA(),INDEX(International!E$3:E$2000,_xlfn.XMATCH(100,International!C$3:C$2000,1,1)+ROW()-ROW($A$3))-0), NA())</f>
        <v>#N/A</v>
      </c>
      <c r="EU94" s="1" t="e">
        <f t="shared" si="195"/>
        <v>#N/A</v>
      </c>
      <c r="EV94" s="1" t="e">
        <f t="shared" si="196"/>
        <v>#N/A</v>
      </c>
      <c r="EW94" s="1" t="e">
        <f t="shared" si="197"/>
        <v>#N/A</v>
      </c>
      <c r="EX94" s="1" t="e" cm="1">
        <f t="array" ref="EX94">IFERROR(IF(OR(ISNA($A94),INDEX(International!G$3:G$2000,_xlfn.XMATCH(100,International!G$3:G$2000,1,1)+ROW()-ROW($A$3))=""),NA(),INDEX(International!G$3:G$2000,_xlfn.XMATCH(100,International!G$3:G$2000,1,1)+ROW()-ROW($A$3))-0), NA())</f>
        <v>#N/A</v>
      </c>
      <c r="EY94" s="1" t="e" cm="1">
        <f t="array" aca="1" ref="EY94" ca="1">IFERROR(IF(ISNA($A94),NA(),INDEX(International!I$3:I$2000,_xlfn.XMATCH(100,International!G$3:G$2000,1,1)+ROW()-ROW($A$3))-0), NA())</f>
        <v>#N/A</v>
      </c>
      <c r="EZ94" s="1" t="e">
        <f t="shared" si="198"/>
        <v>#N/A</v>
      </c>
      <c r="FA94" s="1" t="e">
        <f t="shared" si="199"/>
        <v>#N/A</v>
      </c>
      <c r="FB94" s="1" t="e">
        <f t="shared" si="200"/>
        <v>#N/A</v>
      </c>
      <c r="FC94" s="1" t="e" cm="1">
        <f t="array" ref="FC94">IFERROR(IF(OR(ISNA($A94),INDEX(International!K$3:K$2000,_xlfn.XMATCH(100,International!K$3:K$2000,1,1)+ROW()-ROW($A$3))=""),NA(),INDEX(International!K$3:K$2000,_xlfn.XMATCH(100,International!K$3:K$2000,1,1)+ROW()-ROW($A$3))), NA())</f>
        <v>#N/A</v>
      </c>
      <c r="FD94" s="1" t="e" cm="1">
        <f t="array" aca="1" ref="FD94" ca="1">IFERROR(IF(ISNA($A94),NA(),INDEX(International!M$3:M$2000,_xlfn.XMATCH(100,International!K$3:K$2000,1,1)+ROW()-ROW($A$3))-0), NA())</f>
        <v>#N/A</v>
      </c>
      <c r="FE94" s="1" t="e">
        <f t="shared" si="201"/>
        <v>#N/A</v>
      </c>
      <c r="FF94" s="1" t="e">
        <f t="shared" si="202"/>
        <v>#N/A</v>
      </c>
      <c r="FG94" s="1" t="e">
        <f t="shared" si="203"/>
        <v>#N/A</v>
      </c>
      <c r="FH94" s="1" cm="1">
        <f t="array" ref="FH94">IFERROR(IF(OR(ISNA($A94),INDEX(International!O$3:O$2000,_xlfn.XMATCH(100,International!O$3:O$2000,1,1)+ROW()-ROW($A$3))=""),NA(),INDEX(International!O$3:O$2000,_xlfn.XMATCH(100,International!O$3:O$2000,1,1)+ROW()-ROW($A$3))-0), NA())</f>
        <v>229858</v>
      </c>
      <c r="FI94" s="1" cm="1">
        <f t="array" aca="1" ref="FI94" ca="1">IFERROR(IF(ISNA($A94),NA(),INDEX(International!Q$3:Q$2000,_xlfn.XMATCH(100,International!O$3:O$2000,1,1)+ROW()-ROW($A$3))-0), NA())</f>
        <v>631.85714285714289</v>
      </c>
      <c r="FJ94" s="1">
        <f t="shared" si="204"/>
        <v>8.1493555398642314</v>
      </c>
      <c r="FK94" s="1">
        <f t="shared" si="205"/>
        <v>2524</v>
      </c>
      <c r="FL94" s="1">
        <f t="shared" si="206"/>
        <v>299.7011734750314</v>
      </c>
      <c r="FM94" s="1" cm="1">
        <f t="array" ref="FM94">IFERROR(IF(OR(ISNA($A94),INDEX(International!S$3:S$2000,_xlfn.XMATCH(100,International!S$3:S$2000,1,1)+ROW()-ROW($A$3))=""),NA(),INDEX(International!S$3:S$2000,_xlfn.XMATCH(100,International!S$3:S$2000,1,1)+ROW()-ROW($A$3))-0), NA())</f>
        <v>11142</v>
      </c>
      <c r="FN94" s="1" cm="1">
        <f t="array" aca="1" ref="FN94" ca="1">IFERROR(IF(ISNA($A94),NA(),INDEX(International!U$3:U$2000,_xlfn.XMATCH(100,International!S$3:S$2000,1,1)+ROW()-ROW($A$3))-0), NA())</f>
        <v>17.714285714285715</v>
      </c>
      <c r="FO94" s="1">
        <f t="shared" si="207"/>
        <v>13.382619784943405</v>
      </c>
      <c r="FP94" s="1">
        <f t="shared" si="208"/>
        <v>121</v>
      </c>
      <c r="FQ94" s="1">
        <f t="shared" si="209"/>
        <v>385.80561692265144</v>
      </c>
      <c r="FR94" s="1" t="e" cm="1">
        <f t="array" ref="FR94">IFERROR(IF(OR(ISNA($A94),INDEX(International!W$3:W$2000,_xlfn.XMATCH(100,International!W$3:W$2000,1,1)+ROW()-ROW($A$3))=""),NA(),INDEX(International!W$3:W$2000,_xlfn.XMATCH(100,International!W$3:W$2000,1,1)+ROW()-ROW($A$3))-0), NA())</f>
        <v>#N/A</v>
      </c>
      <c r="FS94" s="1" t="e" cm="1">
        <f t="array" aca="1" ref="FS94" ca="1">IFERROR(IF(ISNA($A94),NA(),INDEX(International!Y$3:Y$2000,_xlfn.XMATCH(100,International!W$3:W$2000,1,1)+ROW()-ROW($A$3))-0), NA())</f>
        <v>#N/A</v>
      </c>
      <c r="FT94" s="1" t="e">
        <f t="shared" si="210"/>
        <v>#N/A</v>
      </c>
      <c r="FU94" s="1" t="e">
        <f t="shared" si="211"/>
        <v>#N/A</v>
      </c>
      <c r="FV94" s="1" t="e">
        <f t="shared" si="212"/>
        <v>#N/A</v>
      </c>
      <c r="FW94" s="1" t="e" cm="1">
        <f t="array" ref="FW94">IFERROR(IF(OR(ISNA($A94),INDEX(International!AA$3:AA$2000,_xlfn.XMATCH(100,International!AA$3:AA$2000,1,1)+ROW()-ROW($A$3))=""),NA(),INDEX(International!AA$3:AA$2000,_xlfn.XMATCH(100,International!AA$3:AA$2000,1,1)+ROW()-ROW($A$3))-0), NA())</f>
        <v>#N/A</v>
      </c>
      <c r="FX94" s="1" t="e" cm="1">
        <f t="array" aca="1" ref="FX94" ca="1">IFERROR(IF(ISNA($A94),NA(),INDEX(International!AC$3:AC$2000,_xlfn.XMATCH(100,International!AA$3:AA$2000,1,1)+ROW()-ROW($A$3))-0), NA())</f>
        <v>#N/A</v>
      </c>
      <c r="FY94" s="1" t="e">
        <f t="shared" si="213"/>
        <v>#N/A</v>
      </c>
      <c r="FZ94" s="1" t="e">
        <f t="shared" si="214"/>
        <v>#N/A</v>
      </c>
      <c r="GA94" s="1" t="e">
        <f t="shared" si="215"/>
        <v>#N/A</v>
      </c>
      <c r="GB94" s="1" t="e" cm="1">
        <f t="array" ref="GB94">IFERROR(IF(OR(ISNA($A94),INDEX(International!AE$3:AE$2000,_xlfn.XMATCH(100,International!AE$3:AE$2000,1,1)+ROW()-ROW($A$3))=""),NA(),INDEX(International!AE$3:AE$2000,_xlfn.XMATCH(100,International!AE$3:AE$2000,1,1)+ROW()-ROW($A$3))-0), NA())</f>
        <v>#N/A</v>
      </c>
      <c r="GC94" s="1" t="e" cm="1">
        <f t="array" aca="1" ref="GC94" ca="1">IFERROR(IF(ISNA($A94),NA(),INDEX(International!AG$3:AG$2000,_xlfn.XMATCH(100,International!AE$3:AE$2000,1,1)+ROW()-ROW($A$3))-0), NA())</f>
        <v>#N/A</v>
      </c>
      <c r="GD94" s="1" t="e">
        <f t="shared" si="216"/>
        <v>#N/A</v>
      </c>
      <c r="GE94" s="1" t="e">
        <f t="shared" si="217"/>
        <v>#N/A</v>
      </c>
      <c r="GF94" s="1" t="e">
        <f t="shared" si="218"/>
        <v>#N/A</v>
      </c>
    </row>
    <row r="95" spans="1:188" x14ac:dyDescent="0.2">
      <c r="A95" s="4">
        <f>IF(OR(Daily!$A95="",Daily!$B95="*"),NA(),Daily!A95)</f>
        <v>43946</v>
      </c>
      <c r="B95" s="1">
        <f>IF(_xlfn.IFNA($A95,"")="","",Daily!C95+IF(ROW()&gt;ROW($A$3),B94,0))</f>
        <v>106</v>
      </c>
      <c r="C95" s="1">
        <f>IF(_xlfn.IFNA($A95,"")="","",Daily!D95+IF(ROW()&gt;ROW($A$3),C94,0))</f>
        <v>98</v>
      </c>
      <c r="D95" s="1">
        <f>IF(_xlfn.IFNA($A95,"")="","",Daily!E95+IF(ROW()&gt;ROW($A$3),D94,0))</f>
        <v>3</v>
      </c>
      <c r="E95" s="1">
        <f t="shared" si="141"/>
        <v>5</v>
      </c>
      <c r="F95" s="1">
        <f>IF(_xlfn.IFNA($A95,"")="","",Daily!F95+IF(ROW()&gt;ROW($A$3),F94,0))</f>
        <v>2994</v>
      </c>
      <c r="G95" s="1">
        <f>IF(_xlfn.IFNA($A95,"")="","",Daily!G95+IF(ROW()&gt;ROW($A$3),G94,0))</f>
        <v>2193</v>
      </c>
      <c r="H95" s="1">
        <f>IF(_xlfn.IFNA($A95,"")="","",Daily!H95+IF(ROW()&gt;ROW($A$3),H94,0))</f>
        <v>34</v>
      </c>
      <c r="I95" s="1">
        <f t="shared" si="142"/>
        <v>767</v>
      </c>
      <c r="J95" s="1">
        <f>IF(_xlfn.IFNA($A95,"")="","",Daily!I95+IF(ROW()&gt;ROW($A$3),J94,0))</f>
        <v>28</v>
      </c>
      <c r="K95" s="1">
        <f>IF(_xlfn.IFNA($A95,"")="","",Daily!J95+IF(ROW()&gt;ROW($A$3),K94,0))</f>
        <v>20</v>
      </c>
      <c r="L95" s="1">
        <f>IF(_xlfn.IFNA($A95,"")="","",Daily!K95+IF(ROW()&gt;ROW($A$3),L94,0))</f>
        <v>0</v>
      </c>
      <c r="M95" s="1">
        <f t="shared" si="143"/>
        <v>8</v>
      </c>
      <c r="N95" s="1">
        <f>IF(_xlfn.IFNA($A95,"")="","",Daily!L95+IF(ROW()&gt;ROW($A$3),N94,0))</f>
        <v>1027</v>
      </c>
      <c r="O95" s="1">
        <f>IF(_xlfn.IFNA($A95,"")="","",Daily!M95+IF(ROW()&gt;ROW($A$3),O94,0))</f>
        <v>803</v>
      </c>
      <c r="P95" s="1">
        <f>IF(_xlfn.IFNA($A95,"")="","",Daily!N95+IF(ROW()&gt;ROW($A$3),P94,0))</f>
        <v>6</v>
      </c>
      <c r="Q95" s="1">
        <f t="shared" si="144"/>
        <v>218</v>
      </c>
      <c r="R95" s="1">
        <f>IF(_xlfn.IFNA($A95,"")="","",Daily!O95+IF(ROW()&gt;ROW($A$3),R94,0))</f>
        <v>438</v>
      </c>
      <c r="S95" s="1">
        <f>IF(_xlfn.IFNA($A95,"")="","",Daily!P95+IF(ROW()&gt;ROW($A$3),S94,0))</f>
        <v>402</v>
      </c>
      <c r="T95" s="1">
        <f>IF(_xlfn.IFNA($A95,"")="","",Daily!Q95+IF(ROW()&gt;ROW($A$3),T94,0))</f>
        <v>4</v>
      </c>
      <c r="U95" s="1">
        <f t="shared" si="145"/>
        <v>32</v>
      </c>
      <c r="V95" s="1">
        <f>IF(_xlfn.IFNA($A95,"")="","",Daily!R95+IF(ROW()&gt;ROW($A$3),V94,0))</f>
        <v>208</v>
      </c>
      <c r="W95" s="1">
        <f>IF(_xlfn.IFNA($A95,"")="","",Daily!S95+IF(ROW()&gt;ROW($A$3),W94,0))</f>
        <v>117</v>
      </c>
      <c r="X95" s="1">
        <f>IF(_xlfn.IFNA($A95,"")="","",Daily!T95+IF(ROW()&gt;ROW($A$3),X94,0))</f>
        <v>10</v>
      </c>
      <c r="Y95" s="1">
        <f t="shared" si="146"/>
        <v>81</v>
      </c>
      <c r="Z95" s="1">
        <f>IF(_xlfn.IFNA($A95,"")="","",Daily!U95+IF(ROW()&gt;ROW($A$3),Z94,0))</f>
        <v>1346</v>
      </c>
      <c r="AA95" s="1">
        <f>IF(_xlfn.IFNA($A95,"")="","",Daily!V95+IF(ROW()&gt;ROW($A$3),AA94,0))</f>
        <v>1262</v>
      </c>
      <c r="AB95" s="1">
        <f>IF(_xlfn.IFNA($A95,"")="","",Daily!W95+IF(ROW()&gt;ROW($A$3),AB94,0))</f>
        <v>16</v>
      </c>
      <c r="AC95" s="1">
        <f t="shared" si="147"/>
        <v>68</v>
      </c>
      <c r="AD95" s="1">
        <f>IF(_xlfn.IFNA($A95,"")="","",Daily!X95+IF(ROW()&gt;ROW($A$3),AD94,0))</f>
        <v>549</v>
      </c>
      <c r="AE95" s="1">
        <f>IF(_xlfn.IFNA($A95,"")="","",Daily!Y95+IF(ROW()&gt;ROW($A$3),AE94,0))</f>
        <v>478</v>
      </c>
      <c r="AF95" s="1">
        <f>IF(_xlfn.IFNA($A95,"")="","",Daily!Z95+IF(ROW()&gt;ROW($A$3),AF94,0))</f>
        <v>8</v>
      </c>
      <c r="AG95" s="1">
        <f t="shared" si="148"/>
        <v>63</v>
      </c>
      <c r="AH95" s="1">
        <f>IF(_xlfn.IFNA($A95,"")="","",Daily!C95+Daily!F95+Daily!I95+Daily!O95+Daily!L95+Daily!R95+Daily!X95+Daily!U95)</f>
        <v>21</v>
      </c>
      <c r="AI95" s="1">
        <f>IF(_xlfn.IFNA($A95,"")="","",Daily!D95+Daily!G95+Daily!J95+Daily!P95+Daily!M95+Daily!S95+Daily!Y95+Daily!V95+Daily!AA95)</f>
        <v>237</v>
      </c>
      <c r="AJ95" s="1">
        <f>IF(_xlfn.IFNA($A95,"")="","",Daily!E95+Daily!H95+Daily!K95+Daily!Q95+Daily!N95+Daily!T95+Daily!Z95+Daily!W95)</f>
        <v>2</v>
      </c>
      <c r="AK95" s="1">
        <f t="shared" si="149"/>
        <v>6696</v>
      </c>
      <c r="AL95" s="1">
        <f t="shared" si="150"/>
        <v>5373</v>
      </c>
      <c r="AM95" s="1">
        <f t="shared" si="151"/>
        <v>81</v>
      </c>
      <c r="AN95" s="7">
        <f t="shared" si="152"/>
        <v>1.2352941176470589</v>
      </c>
      <c r="AO95" s="1">
        <f t="shared" si="153"/>
        <v>1242</v>
      </c>
      <c r="AP95" s="1">
        <f t="shared" si="154"/>
        <v>3702</v>
      </c>
      <c r="AQ95" s="1">
        <f t="shared" si="155"/>
        <v>3180</v>
      </c>
      <c r="AR95" s="1">
        <f t="shared" si="156"/>
        <v>47</v>
      </c>
      <c r="AS95" s="1">
        <f t="shared" si="157"/>
        <v>475</v>
      </c>
      <c r="AT95" s="10">
        <f t="shared" si="158"/>
        <v>1.4851485148514851E-2</v>
      </c>
      <c r="AU95" s="10">
        <f t="shared" si="159"/>
        <v>0.98514851485148514</v>
      </c>
      <c r="AV95" s="10">
        <f t="shared" si="160"/>
        <v>1.5830346475507767E-2</v>
      </c>
      <c r="AW95" s="10">
        <f t="shared" si="161"/>
        <v>0.44713261648745517</v>
      </c>
      <c r="AX95" s="10">
        <f t="shared" si="162"/>
        <v>4.181600955794504E-3</v>
      </c>
      <c r="AY95" s="10">
        <f t="shared" si="163"/>
        <v>0.15337514934289129</v>
      </c>
      <c r="AZ95" s="10">
        <f t="shared" si="164"/>
        <v>6.5412186379928322E-2</v>
      </c>
      <c r="BA95" s="10">
        <f t="shared" si="165"/>
        <v>3.106332138590203E-2</v>
      </c>
      <c r="BB95" s="10">
        <f t="shared" si="166"/>
        <v>0.20101553166069294</v>
      </c>
      <c r="BC95" s="10">
        <f t="shared" si="167"/>
        <v>8.1989247311827954E-2</v>
      </c>
      <c r="BD95" s="8">
        <f t="shared" ca="1" si="168"/>
        <v>18.285714285714285</v>
      </c>
      <c r="BE95" s="9">
        <f t="shared" ca="1" si="169"/>
        <v>128</v>
      </c>
      <c r="BF95" s="10">
        <f t="shared" si="170"/>
        <v>3.1460674157303371E-3</v>
      </c>
      <c r="BG95" s="10">
        <f t="shared" si="171"/>
        <v>0.23529411764705882</v>
      </c>
      <c r="BH95" s="1" t="e">
        <f t="shared" si="172"/>
        <v>#N/A</v>
      </c>
      <c r="BI95" s="1">
        <f t="shared" si="173"/>
        <v>29</v>
      </c>
      <c r="BJ95" s="8">
        <f>IF(_xlfn.IFNA($A95,"")="","",AK95/(Configuration!$B$1/1000000))</f>
        <v>263.99309265384812</v>
      </c>
      <c r="BK95" s="1">
        <f>IF(OR(_xlfn.IFNA($A95,"")="", ROW()&lt;=ROW($A$3),MAX(International!$C$3:$C$2000)&lt;$AK95),"",$A95-_xlfn.XLOOKUP($AK95,International!$C$3:$C$2000,International!$A$3:$A$2000,NA(),1,1))</f>
        <v>29</v>
      </c>
      <c r="BL95" s="1">
        <f>IF(OR(_xlfn.IFNA($A95,"")="", ROW()&lt;=ROW($A$3),MAX(International!$D$3:$D$2000)&lt;$BJ95),"",$A95-_xlfn.XLOOKUP($BJ95,International!$D$3:$D$2000,International!$A$3:$A$2000,NA(),1,1))</f>
        <v>34</v>
      </c>
      <c r="BM95" s="1">
        <f>IF(OR(_xlfn.IFNA($A95,"")="", ROW()&lt;=ROW($A$3),MAX(International!$G$3:$G$2000)&lt;$AK95),"",$A95-_xlfn.XLOOKUP($AK95,International!$G$3:$G$2000,International!$A$3:$A$2000,NA(),1,1))</f>
        <v>9</v>
      </c>
      <c r="BN95" s="1">
        <f>IF(OR(_xlfn.IFNA($A95,"")="", ROW()&lt;=ROW($A$3),MAX(International!$H$3:$H$2000)&lt;$BJ95),"",$A95-_xlfn.XLOOKUP($BJ95,International!$H$3:$H$2000,International!$A$3:$A$2000,NA(),1,1))</f>
        <v>32</v>
      </c>
      <c r="BO95" s="1">
        <f>IF(OR(_xlfn.IFNA($A95,"")="", ROW()&lt;=ROW($A$3),MAX(International!$K$3:$K$2000)&lt;$AK95),"",$A95-_xlfn.XLOOKUP($AK95,International!$K$3:$K$2000,International!$A$3:$A$2000,NA(),1,1))</f>
        <v>39</v>
      </c>
      <c r="BP95" s="1">
        <f>IF(OR(_xlfn.IFNA($A95,"")="", ROW()&lt;=ROW($A$3),MAX(International!$L$3:$L$2000)&lt;$BJ95),"",$A95-_xlfn.XLOOKUP($BJ95,International!$L$3:$L$2000,International!$A$3:$A$2000,NA(),1,1))</f>
        <v>33</v>
      </c>
      <c r="BQ95" s="1">
        <f>IF(OR(_xlfn.IFNA($A95,"")="", ROW()&lt;=ROW($A$3),MAX(International!$O$3:$O$2000)&lt;$AK95),"",$A95-_xlfn.XLOOKUP($AK95,International!$O$3:$O$2000,International!$A$3:$A$2000,NA(),1,1))</f>
        <v>48</v>
      </c>
      <c r="BR95" s="1">
        <f>IF(OR(_xlfn.IFNA($A95,"")="", ROW()&lt;=ROW($A$3),MAX(International!$P$3:$P$2000)&lt;$BJ95),"",$A95-_xlfn.XLOOKUP($BJ95,International!$P$3:$P$2000,International!$A$3:$A$2000,NA(),1,1))</f>
        <v>43</v>
      </c>
      <c r="BS95" s="1">
        <f>IF(OR(_xlfn.IFNA($A95,"")="", ROW()&lt;=ROW($A$3),MAX(International!$S$3:$S$2000)&lt;$AK95),"",$A95-_xlfn.XLOOKUP($AK95,International!$S$3:$S$2000,International!$A$3:$A$2000,NA(),1,1))</f>
        <v>49</v>
      </c>
      <c r="BT95" s="1" t="str">
        <f>IF(OR(_xlfn.IFNA($A95,"")="", ROW()&lt;=ROW($A$3),MAX(International!$T$3:$T$2000)&lt;$BJ95),"",$A95-_xlfn.XLOOKUP($BJ95,International!$T$3:$T$2000,International!$A$3:$A$2000,NA(),1,1))</f>
        <v/>
      </c>
      <c r="BU95" s="1">
        <f>IF(OR(_xlfn.IFNA($A95,"")="", ROW()&lt;=ROW($A$3),MAX(International!$W$3:$W$2000)&lt;$AK95),"",$A95-_xlfn.XLOOKUP($AK95,International!$W$3:$W$2000,International!$A$3:$A$2000,NA(),1,1))</f>
        <v>5</v>
      </c>
      <c r="BV95" s="1">
        <f>IF(OR(_xlfn.IFNA($A95,"")="", ROW()&lt;=ROW($A$3),MAX(International!$X$3:$X$2000)&lt;$BJ95),"",$A95-_xlfn.XLOOKUP($BJ95,International!$X$3:$X$2000,International!$A$3:$A$2000,NA(),1,1))</f>
        <v>17</v>
      </c>
      <c r="BW95" s="1">
        <f>IF(OR(_xlfn.IFNA($A95,"")="", ROW()&lt;=ROW($A$3),MAX(International!$AA$3:$AA$2000)&lt;$AK95),"",$A95-_xlfn.XLOOKUP($AK95,International!$AA$3:$AA$2000,International!$A$3:$A$2000,NA(),1,1))</f>
        <v>32</v>
      </c>
      <c r="BX95" s="1">
        <f>IF(OR(_xlfn.IFNA($A95,"")="", ROW()&lt;=ROW($A$3),MAX(International!$AB$3:$AB$2000)&lt;$BJ95),"",$A95-_xlfn.XLOOKUP($BJ95,International!$AB$3:$AB$2000,International!$A$3:$A$2000,NA(),1,1))</f>
        <v>28</v>
      </c>
      <c r="BY95" s="1">
        <f>IF(OR(_xlfn.IFNA($A95,"")="", ROW()&lt;=ROW($A$3),MAX(International!$AE$3:$AE$2000)&lt;$AK95),"",$A95-_xlfn.XLOOKUP($AK95,International!$AE$3:$AE$2000,International!$A$3:$A$2000,NA(),1,1))</f>
        <v>38</v>
      </c>
      <c r="BZ95" s="1">
        <f>IF(OR(_xlfn.IFNA($A95,"")="", ROW()&lt;=ROW($A$3),MAX(International!$AF$3:$AF$2000)&lt;$BJ95),"",$A95-_xlfn.XLOOKUP($BJ95,International!$AF$3:$AF$2000,International!$A$3:$A$2000,NA(),1,1))</f>
        <v>29</v>
      </c>
      <c r="CA95" s="1">
        <f t="shared" si="174"/>
        <v>46</v>
      </c>
      <c r="CB95" s="1" t="e">
        <f t="shared" si="121"/>
        <v>#N/A</v>
      </c>
      <c r="CC95" s="1" t="e">
        <f t="shared" si="122"/>
        <v>#N/A</v>
      </c>
      <c r="CD95" s="1" t="e">
        <f t="shared" si="123"/>
        <v>#N/A</v>
      </c>
      <c r="CE95" s="1">
        <f t="shared" si="124"/>
        <v>289630</v>
      </c>
      <c r="CF95" s="1">
        <f t="shared" si="125"/>
        <v>58812</v>
      </c>
      <c r="CG95" s="1">
        <f t="shared" si="126"/>
        <v>20318</v>
      </c>
      <c r="CH95" s="1">
        <f t="shared" si="127"/>
        <v>9510</v>
      </c>
      <c r="CI95" s="1">
        <f t="shared" si="128"/>
        <v>1202</v>
      </c>
      <c r="CJ95" s="1">
        <f t="shared" si="129"/>
        <v>4213</v>
      </c>
      <c r="CK95" s="1">
        <f t="shared" si="175"/>
        <v>6696</v>
      </c>
      <c r="CL95" s="1">
        <f t="shared" si="130"/>
        <v>7.584216596795935</v>
      </c>
      <c r="CM95" s="1">
        <f>IF(OR(ISNA($A95),$AK95&lt;100),NA(),IF($CA95=0,0,FLOOR((CK95-_xlfn.XLOOKUP(_xlfn.AGGREGATE(5,6,$CA$3:$CA2046),$CA$3:$CA$2000,CK$3:CK$2000,1,1))/_xlfn.XLOOKUP($CA95,$CA$3:$CA$2000,$CA$3:$CA$2000,1,1), 1)))</f>
        <v>143</v>
      </c>
      <c r="CN95" s="1">
        <f t="shared" si="176"/>
        <v>220.6681745438519</v>
      </c>
      <c r="CO95" s="1" cm="1">
        <f t="array" ref="CO95">IFERROR(IF(OR(ISNA($A95),$AK95&lt;100,INDEX(International!C$3:C$2000,_xlfn.XMATCH(100,International!C$3:C$2000,1,1)+$CA95)=""),NA(),INDEX(International!C$3:C$2000,_xlfn.XMATCH(100,International!C$3:C$2000,1,1)+$CA95)), NA())</f>
        <v>40956</v>
      </c>
      <c r="CP95" s="1">
        <f t="shared" si="131"/>
        <v>5.3008026851967207</v>
      </c>
      <c r="CQ95" s="1">
        <f>IF(OR(ISNA($A95),$AK95&lt;100),NA(),IF($CA95=0,0,FLOOR((CO95-_xlfn.XLOOKUP(_xlfn.AGGREGATE(5,6,$CA$3:$CA2046),$CA$3:$CA$2000,CO$3:CO$2000,1,1))/_xlfn.XLOOKUP($CA95,$CA$3:$CA$2000,$CA$3:$CA$2000,1,1), 1)))</f>
        <v>887</v>
      </c>
      <c r="CR95" s="1">
        <f t="shared" si="177"/>
        <v>11.18990386881436</v>
      </c>
      <c r="CS95" s="1" cm="1">
        <f t="array" ref="CS95">IFERROR(IF(OR(ISNA($A95),$AK95&lt;100,INDEX(International!G$3:G$2000,_xlfn.XMATCH(100,International!G$3:G$2000,1,1)+$CA95)=""),NA(),INDEX(International!G$3:G$2000,_xlfn.XMATCH(100,International!G$3:G$2000,1,1)+$CA95)), NA())</f>
        <v>8445</v>
      </c>
      <c r="CT95" s="1">
        <f t="shared" si="132"/>
        <v>7.1874713423006629</v>
      </c>
      <c r="CU95" s="1">
        <f>IF(OR(ISNA($A95),$AK95&lt;100),NA(),IF($CA95=0,0,FLOOR((CS95-_xlfn.XLOOKUP(_xlfn.AGGREGATE(5,6,$CA$3:$CA2046),$CA$3:$CA$2000,CS$3:CS$2000,1,1))/_xlfn.XLOOKUP($CA95,$CA$3:$CA$2000,$CA$3:$CA$2000,1,1), 1)))</f>
        <v>177</v>
      </c>
      <c r="CV95" s="1">
        <f t="shared" si="178"/>
        <v>15.386383320969079</v>
      </c>
      <c r="CW95" s="1" cm="1">
        <f t="array" ref="CW95">IFERROR(IF(OR(ISNA($A95),$AK95&lt;100,INDEX(International!K$3:K$2000,_xlfn.XMATCH(100,International!K$3:K$2000,1,1)+$CA95)=""),NA(),INDEX(International!K$3:K$2000,_xlfn.XMATCH(100,International!K$3:K$2000,1,1)+$CA95)), NA())</f>
        <v>132473</v>
      </c>
      <c r="CX95" s="1">
        <f t="shared" si="133"/>
        <v>4.4352385898464668</v>
      </c>
      <c r="CY95" s="1">
        <f>IF(OR(ISNA($A95),$AK95&lt;100),NA(),IF($CA95=0,0,FLOOR((CW95-_xlfn.XLOOKUP(_xlfn.AGGREGATE(5,6,$CA$3:$CA2046),$CA$3:$CA$2000,CW$3:CW$2000,1,1))/_xlfn.XLOOKUP($CA95,$CA$3:$CA$2000,$CA$3:$CA$2000,1,1), 1)))</f>
        <v>2877</v>
      </c>
      <c r="CZ95" s="1">
        <f t="shared" si="179"/>
        <v>10.881953672419561</v>
      </c>
      <c r="DA95" s="1" cm="1">
        <f t="array" ref="DA95">IFERROR(IF(OR(ISNA($A95),$AK95&lt;100,INDEX(International!O$3:O$2000,_xlfn.XMATCH(100,International!O$3:O$2000,1,1)+$CA95)=""),NA(),INDEX(International!O$3:O$2000,_xlfn.XMATCH(100,International!O$3:O$2000,1,1)+$CA95)), NA())</f>
        <v>143626</v>
      </c>
      <c r="DB95" s="1">
        <f t="shared" si="134"/>
        <v>4.3859225826191999</v>
      </c>
      <c r="DC95" s="1">
        <f>IF(OR(ISNA($A95),$AK95&lt;100),NA(),IF($CA95=0,0,FLOOR((DA95-_xlfn.XLOOKUP(_xlfn.AGGREGATE(5,6,$CA$3:$CA2046),$CA$3:$CA$2000,DA$3:DA$2000,1,1))/_xlfn.XLOOKUP($CA95,$CA$3:$CA$2000,$CA$3:$CA$2000,1,1), 1)))</f>
        <v>3118</v>
      </c>
      <c r="DD95" s="1">
        <f t="shared" si="180"/>
        <v>23.332480438905939</v>
      </c>
      <c r="DE95" s="1" cm="1">
        <f t="array" ref="DE95">IFERROR(IF(OR(ISNA($A95),$AK95&lt;100,INDEX(International!S$3:S$2000,_xlfn.XMATCH(100,International!S$3:S$2000,1,1)+$CA95)=""),NA(),INDEX(International!S$3:S$2000,_xlfn.XMATCH(100,International!S$3:S$2000,1,1)+$CA95)), NA())</f>
        <v>10284</v>
      </c>
      <c r="DF95" s="1">
        <f t="shared" si="135"/>
        <v>6.88184119011229</v>
      </c>
      <c r="DG95" s="1">
        <f>IF(OR(ISNA($A95),$AK95&lt;100),NA(),IF($CA95=0,0,FLOOR((DE95-_xlfn.XLOOKUP(_xlfn.AGGREGATE(5,6,$CA$3:$CA2046),$CA$3:$CA$2000,DE$3:DE$2000,1,1))/_xlfn.XLOOKUP($CA95,$CA$3:$CA$2000,$CA$3:$CA$2000,1,1), 1)))</f>
        <v>221</v>
      </c>
      <c r="DH95" s="1">
        <f t="shared" si="181"/>
        <v>55.342746748983423</v>
      </c>
      <c r="DI95" s="1" cm="1">
        <f t="array" ref="DI95">IFERROR(IF(OR(ISNA($A95),$AK95&lt;100,INDEX(International!W$3:W$2000,_xlfn.XMATCH(100,International!W$3:W$2000,1,1)+$CA95)=""),NA(),INDEX(International!W$3:W$2000,_xlfn.XMATCH(100,International!W$3:W$2000,1,1)+$CA95)), NA())</f>
        <v>3699</v>
      </c>
      <c r="DJ95" s="1">
        <f t="shared" si="136"/>
        <v>8.8307621752251073</v>
      </c>
      <c r="DK95" s="1">
        <f>IF(OR(ISNA($A95),$AK95&lt;100),NA(),IF($CA95=0,0,FLOOR((DI95-_xlfn.XLOOKUP(_xlfn.AGGREGATE(5,6,$CA$3:$CA2046),$CA$3:$CA$2000,DI$3:DI$2000,1,1))/_xlfn.XLOOKUP($CA95,$CA$3:$CA$2000,$CA$3:$CA$2000,1,1), 1)))</f>
        <v>78</v>
      </c>
      <c r="DL95" s="1">
        <f t="shared" si="182"/>
        <v>2.9226484507115944</v>
      </c>
      <c r="DM95" s="1" cm="1">
        <f t="array" ref="DM95">IFERROR(IF(OR(ISNA($A95),$AK95&lt;100,INDEX(International!AA$3:AA$2000,_xlfn.XMATCH(100,International!AA$3:AA$2000,1,1)+$CA95)=""),NA(),INDEX(International!AA$3:AA$2000,_xlfn.XMATCH(100,International!AA$3:AA$2000,1,1)+$CA95)), NA())</f>
        <v>124743</v>
      </c>
      <c r="DN95" s="1">
        <f t="shared" si="137"/>
        <v>4.4726445134220478</v>
      </c>
      <c r="DO95" s="1">
        <f>IF(OR(ISNA($A95),$AK95&lt;100),NA(),IF($CA95=0,0,FLOOR((DM95-_xlfn.XLOOKUP(_xlfn.AGGREGATE(5,6,$CA$3:$CA2046),$CA$3:$CA$2000,DM$3:DM$2000,1,1))/_xlfn.XLOOKUP($CA95,$CA$3:$CA$2000,$CA$3:$CA$2000,1,1), 1)))</f>
        <v>2709</v>
      </c>
      <c r="DP95" s="1">
        <f t="shared" si="183"/>
        <v>7.8627810234546631</v>
      </c>
      <c r="DQ95" s="1" cm="1">
        <f t="array" ref="DQ95">IFERROR(IF(OR(ISNA($A95),$AK95&lt;100,INDEX(International!AE$3:AE$2000,_xlfn.XMATCH(100,International!AE$3:AE$2000,1,1)+$CA95)=""),NA(),INDEX(International!AE$3:AE$2000,_xlfn.XMATCH(100,International!AE$3:AE$2000,1,1)+$CA95)), NA())</f>
        <v>732590</v>
      </c>
      <c r="DR95" s="1">
        <f t="shared" si="138"/>
        <v>3.5828920755808675</v>
      </c>
      <c r="DS95" s="1">
        <f>IF(OR(ISNA($A95),$AK95&lt;100),NA(),IF($CA95=0,0,FLOOR((DQ95-_xlfn.XLOOKUP(_xlfn.AGGREGATE(5,6,$CA$3:$CA2046),$CA$3:$CA$2000,DQ$3:DQ$2000,1,1))/_xlfn.XLOOKUP($CA95,$CA$3:$CA$2000,$CA$3:$CA$2000,1,1), 1)))</f>
        <v>15923</v>
      </c>
      <c r="DT95" s="1">
        <f t="shared" si="184"/>
        <v>7.5075672113503611</v>
      </c>
      <c r="DU95" s="1">
        <f t="shared" si="139"/>
        <v>92</v>
      </c>
      <c r="DV95" s="1" t="e" cm="1">
        <f t="array" ref="DV95">IFERROR(IF(ISNA($A95),NA(),INDEX(B$3:B$2000,_xlfn.XMATCH(Configuration!$B$12,B$3:B$2000,1,1)+ROW()-ROW($A$3))-0), NA())</f>
        <v>#N/A</v>
      </c>
      <c r="DW95" s="1" t="e" cm="1">
        <f t="array" ref="DW95">IFERROR(IF(ISNA($A95),NA(),INDEX(F$3:F$2000,_xlfn.XMATCH(Configuration!$B$12,F$3:F$2000,1,1)+ROW()-ROW($A$3))-0), NA())</f>
        <v>#N/A</v>
      </c>
      <c r="DX95" s="1" cm="1">
        <f t="array" ref="DX95">IFERROR(IF(ISNA($A95),NA(),INDEX(J$3:J$2000,_xlfn.XMATCH(Configuration!$B$12,J$3:J$2000,1,1)+ROW()-ROW($A$3))-0), NA())</f>
        <v>0</v>
      </c>
      <c r="DY95" s="1" t="e" cm="1">
        <f t="array" ref="DY95">IFERROR(IF(ISNA($A95),NA(),INDEX(N$3:N$2000,_xlfn.XMATCH(Configuration!$B$12,N$3:N$2000,1,1)+ROW()-ROW($A$3))-0), NA())</f>
        <v>#N/A</v>
      </c>
      <c r="DZ95" s="1" t="e" cm="1">
        <f t="array" ref="DZ95">IFERROR(IF(ISNA($A95),NA(),INDEX(R$3:R$2000,_xlfn.XMATCH(Configuration!$B$12,R$3:R$2000,1,1)+ROW()-ROW($A$3))-0), NA())</f>
        <v>#N/A</v>
      </c>
      <c r="EA95" s="1" t="e" cm="1">
        <f t="array" ref="EA95">IFERROR(IF(ISNA($A95),NA(),INDEX(V$3:V$2000,_xlfn.XMATCH(Configuration!$B$12,V$3:V$2000,1,1)+ROW()-ROW($A$3))-0), NA())</f>
        <v>#N/A</v>
      </c>
      <c r="EB95" s="1" t="e" cm="1">
        <f t="array" ref="EB95">IFERROR(IF(ISNA($A95),NA(),INDEX(Z$3:Z$2000,_xlfn.XMATCH(Configuration!$B$12,Z$3:Z$2000,1,1)+ROW()-ROW($A$3))-0), NA())</f>
        <v>#N/A</v>
      </c>
      <c r="EC95" s="1" t="e" cm="1">
        <f t="array" ref="EC95">IFERROR(IF(ISNA($A95),NA(),INDEX(AD$3:AD$2000,_xlfn.XMATCH(Configuration!$B$12,AD$3:AD$2000,1,1)+ROW()-ROW($A$3))-0), NA())</f>
        <v>#N/A</v>
      </c>
      <c r="ED95" s="1">
        <f t="shared" si="140"/>
        <v>92</v>
      </c>
      <c r="EE95" s="1" t="e">
        <f t="shared" ca="1" si="185"/>
        <v>#N/A</v>
      </c>
      <c r="EF95" s="1" t="e">
        <f t="shared" ca="1" si="186"/>
        <v>#N/A</v>
      </c>
      <c r="EG95" s="1" t="e">
        <f t="shared" ca="1" si="187"/>
        <v>#N/A</v>
      </c>
      <c r="EH95" s="1" t="e">
        <f t="shared" ca="1" si="188"/>
        <v>#N/A</v>
      </c>
      <c r="EI95" s="1" t="e">
        <f t="shared" ca="1" si="189"/>
        <v>#N/A</v>
      </c>
      <c r="EJ95" s="1" t="e">
        <f t="shared" ca="1" si="190"/>
        <v>#N/A</v>
      </c>
      <c r="EK95" s="1">
        <f t="shared" ca="1" si="191"/>
        <v>904470</v>
      </c>
      <c r="EL95" s="1" cm="1">
        <f t="array" aca="1" ref="EL95" ca="1">IFERROR(IF(ISNA($ED95),NA(),IF(FLOOR((2^(($ED95+LOOKUP(2, 1/(ISNA(EP$3:EP$2000)+ISBLANK(EP$3:EP$300)-1),EP$3:EP$2000)*LOG(100)/LOG(2))/LOOKUP(2, 1/(ISNA(EP$3:EP$2000)+ISBLANK(EP$3:EP$300)-1),EP$3:EP$2000))),2)&gt;_xlfn.AGGREGATE(4,6,$EN$3:$GC$2000)+2000,NA(),FLOOR((2^(($ED95+LOOKUP(2, 1/(ISNA(EP$3:EP$2000)+ISBLANK(EP$3:EP$300)-1),EP$3:EP$2000)*LOG(100)/LOG(2))/LOOKUP(2, 1/(ISNA(EP$3:EP$2000)+ISBLANK(EP$3:EP$300)-1),EP$3:EP$2000))),2))),NA())</f>
        <v>14450</v>
      </c>
      <c r="EM95" s="1" cm="1">
        <f t="array" ref="EM95">IF(ISNA($ED95),NA(),FLOOR(EN$3+(LOOKUP(2, 1/(ISNA(EN$3:EN$2000)+ISBLANK(EN$3:EN$300)-1),EN$3:EN$2000)-EN$3)/LOOKUP(2, 1/(ISNA(EN$3:EN$2000)+ISBLANK(EN$3:EN$300)-1),ED$3:ED$2000)*ED95, 1))</f>
        <v>8314</v>
      </c>
      <c r="EN95" s="1" t="e" cm="1">
        <f t="array" ref="EN95">IFERROR(IF(ISNA($A95),NA(),INDEX(AK$3:AK$2000,_xlfn.XMATCH(100,AK$3:AK$2000,1,1)+ROW()-ROW($A$3))-0), NA())</f>
        <v>#N/A</v>
      </c>
      <c r="EO95" s="1" t="e" cm="1">
        <f t="array" aca="1" ref="EO95" ca="1">IFERROR(IF(ISNA($A95),NA(),INDEX(BD$3:BD$2000,_xlfn.XMATCH(100,AK$3:AK$2000,1,1)+ROW()-ROW($A$3))-0), NA())</f>
        <v>#N/A</v>
      </c>
      <c r="EP95" s="1" t="e">
        <f t="shared" si="192"/>
        <v>#N/A</v>
      </c>
      <c r="EQ95" s="1" t="e">
        <f t="shared" si="193"/>
        <v>#N/A</v>
      </c>
      <c r="ER95" s="1" t="e">
        <f t="shared" si="194"/>
        <v>#N/A</v>
      </c>
      <c r="ES95" s="1" t="e" cm="1">
        <f t="array" ref="ES95">IFERROR(IF(OR(ISNA($A95),INDEX(International!C$3:C$2000,_xlfn.XMATCH(100,International!C$3:C$2000,1,1)+ROW()-ROW($A$3))=""),NA(),INDEX(International!C$3:C$2000,_xlfn.XMATCH(100,International!C$3:C$2000,1,1)+ROW()-ROW($A$3))), NA())</f>
        <v>#N/A</v>
      </c>
      <c r="ET95" s="1" t="e" cm="1">
        <f t="array" aca="1" ref="ET95" ca="1">IFERROR(IF(ISNA($A95),NA(),INDEX(International!E$3:E$2000,_xlfn.XMATCH(100,International!C$3:C$2000,1,1)+ROW()-ROW($A$3))-0), NA())</f>
        <v>#N/A</v>
      </c>
      <c r="EU95" s="1" t="e">
        <f t="shared" si="195"/>
        <v>#N/A</v>
      </c>
      <c r="EV95" s="1" t="e">
        <f t="shared" si="196"/>
        <v>#N/A</v>
      </c>
      <c r="EW95" s="1" t="e">
        <f t="shared" si="197"/>
        <v>#N/A</v>
      </c>
      <c r="EX95" s="1" t="e" cm="1">
        <f t="array" ref="EX95">IFERROR(IF(OR(ISNA($A95),INDEX(International!G$3:G$2000,_xlfn.XMATCH(100,International!G$3:G$2000,1,1)+ROW()-ROW($A$3))=""),NA(),INDEX(International!G$3:G$2000,_xlfn.XMATCH(100,International!G$3:G$2000,1,1)+ROW()-ROW($A$3))-0), NA())</f>
        <v>#N/A</v>
      </c>
      <c r="EY95" s="1" t="e" cm="1">
        <f t="array" aca="1" ref="EY95" ca="1">IFERROR(IF(ISNA($A95),NA(),INDEX(International!I$3:I$2000,_xlfn.XMATCH(100,International!G$3:G$2000,1,1)+ROW()-ROW($A$3))-0), NA())</f>
        <v>#N/A</v>
      </c>
      <c r="EZ95" s="1" t="e">
        <f t="shared" si="198"/>
        <v>#N/A</v>
      </c>
      <c r="FA95" s="1" t="e">
        <f t="shared" si="199"/>
        <v>#N/A</v>
      </c>
      <c r="FB95" s="1" t="e">
        <f t="shared" si="200"/>
        <v>#N/A</v>
      </c>
      <c r="FC95" s="1" t="e" cm="1">
        <f t="array" ref="FC95">IFERROR(IF(OR(ISNA($A95),INDEX(International!K$3:K$2000,_xlfn.XMATCH(100,International!K$3:K$2000,1,1)+ROW()-ROW($A$3))=""),NA(),INDEX(International!K$3:K$2000,_xlfn.XMATCH(100,International!K$3:K$2000,1,1)+ROW()-ROW($A$3))), NA())</f>
        <v>#N/A</v>
      </c>
      <c r="FD95" s="1" t="e" cm="1">
        <f t="array" aca="1" ref="FD95" ca="1">IFERROR(IF(ISNA($A95),NA(),INDEX(International!M$3:M$2000,_xlfn.XMATCH(100,International!K$3:K$2000,1,1)+ROW()-ROW($A$3))-0), NA())</f>
        <v>#N/A</v>
      </c>
      <c r="FE95" s="1" t="e">
        <f t="shared" si="201"/>
        <v>#N/A</v>
      </c>
      <c r="FF95" s="1" t="e">
        <f t="shared" si="202"/>
        <v>#N/A</v>
      </c>
      <c r="FG95" s="1" t="e">
        <f t="shared" si="203"/>
        <v>#N/A</v>
      </c>
      <c r="FH95" s="1" cm="1">
        <f t="array" ref="FH95">IFERROR(IF(OR(ISNA($A95),INDEX(International!O$3:O$2000,_xlfn.XMATCH(100,International!O$3:O$2000,1,1)+ROW()-ROW($A$3))=""),NA(),INDEX(International!O$3:O$2000,_xlfn.XMATCH(100,International!O$3:O$2000,1,1)+ROW()-ROW($A$3))-0), NA())</f>
        <v>230158</v>
      </c>
      <c r="FI95" s="1" cm="1">
        <f t="array" aca="1" ref="FI95" ca="1">IFERROR(IF(ISNA($A95),NA(),INDEX(International!Q$3:Q$2000,_xlfn.XMATCH(100,International!O$3:O$2000,1,1)+ROW()-ROW($A$3))-0), NA())</f>
        <v>610.28571428571433</v>
      </c>
      <c r="FJ95" s="1">
        <f t="shared" si="204"/>
        <v>8.2375207637088046</v>
      </c>
      <c r="FK95" s="1">
        <f t="shared" si="205"/>
        <v>2500</v>
      </c>
      <c r="FL95" s="1">
        <f t="shared" si="206"/>
        <v>531.43124701463046</v>
      </c>
      <c r="FM95" s="1" cm="1">
        <f t="array" ref="FM95">IFERROR(IF(OR(ISNA($A95),INDEX(International!S$3:S$2000,_xlfn.XMATCH(100,International!S$3:S$2000,1,1)+ROW()-ROW($A$3))=""),NA(),INDEX(International!S$3:S$2000,_xlfn.XMATCH(100,International!S$3:S$2000,1,1)+ROW()-ROW($A$3))-0), NA())</f>
        <v>11165</v>
      </c>
      <c r="FN95" s="1" cm="1">
        <f t="array" aca="1" ref="FN95" ca="1">IFERROR(IF(ISNA($A95),NA(),INDEX(International!U$3:U$2000,_xlfn.XMATCH(100,International!S$3:S$2000,1,1)+ROW()-ROW($A$3))-0), NA())</f>
        <v>18.285714285714285</v>
      </c>
      <c r="FO95" s="1">
        <f t="shared" si="207"/>
        <v>13.523764716010083</v>
      </c>
      <c r="FP95" s="1">
        <f t="shared" si="208"/>
        <v>120</v>
      </c>
      <c r="FQ95" s="1">
        <f t="shared" si="209"/>
        <v>336.13105820716964</v>
      </c>
      <c r="FR95" s="1" t="e" cm="1">
        <f t="array" ref="FR95">IFERROR(IF(OR(ISNA($A95),INDEX(International!W$3:W$2000,_xlfn.XMATCH(100,International!W$3:W$2000,1,1)+ROW()-ROW($A$3))=""),NA(),INDEX(International!W$3:W$2000,_xlfn.XMATCH(100,International!W$3:W$2000,1,1)+ROW()-ROW($A$3))-0), NA())</f>
        <v>#N/A</v>
      </c>
      <c r="FS95" s="1" t="e" cm="1">
        <f t="array" aca="1" ref="FS95" ca="1">IFERROR(IF(ISNA($A95),NA(),INDEX(International!Y$3:Y$2000,_xlfn.XMATCH(100,International!W$3:W$2000,1,1)+ROW()-ROW($A$3))-0), NA())</f>
        <v>#N/A</v>
      </c>
      <c r="FT95" s="1" t="e">
        <f t="shared" si="210"/>
        <v>#N/A</v>
      </c>
      <c r="FU95" s="1" t="e">
        <f t="shared" si="211"/>
        <v>#N/A</v>
      </c>
      <c r="FV95" s="1" t="e">
        <f t="shared" si="212"/>
        <v>#N/A</v>
      </c>
      <c r="FW95" s="1" t="e" cm="1">
        <f t="array" ref="FW95">IFERROR(IF(OR(ISNA($A95),INDEX(International!AA$3:AA$2000,_xlfn.XMATCH(100,International!AA$3:AA$2000,1,1)+ROW()-ROW($A$3))=""),NA(),INDEX(International!AA$3:AA$2000,_xlfn.XMATCH(100,International!AA$3:AA$2000,1,1)+ROW()-ROW($A$3))-0), NA())</f>
        <v>#N/A</v>
      </c>
      <c r="FX95" s="1" t="e" cm="1">
        <f t="array" aca="1" ref="FX95" ca="1">IFERROR(IF(ISNA($A95),NA(),INDEX(International!AC$3:AC$2000,_xlfn.XMATCH(100,International!AA$3:AA$2000,1,1)+ROW()-ROW($A$3))-0), NA())</f>
        <v>#N/A</v>
      </c>
      <c r="FY95" s="1" t="e">
        <f t="shared" si="213"/>
        <v>#N/A</v>
      </c>
      <c r="FZ95" s="1" t="e">
        <f t="shared" si="214"/>
        <v>#N/A</v>
      </c>
      <c r="GA95" s="1" t="e">
        <f t="shared" si="215"/>
        <v>#N/A</v>
      </c>
      <c r="GB95" s="1" t="e" cm="1">
        <f t="array" ref="GB95">IFERROR(IF(OR(ISNA($A95),INDEX(International!AE$3:AE$2000,_xlfn.XMATCH(100,International!AE$3:AE$2000,1,1)+ROW()-ROW($A$3))=""),NA(),INDEX(International!AE$3:AE$2000,_xlfn.XMATCH(100,International!AE$3:AE$2000,1,1)+ROW()-ROW($A$3))-0), NA())</f>
        <v>#N/A</v>
      </c>
      <c r="GC95" s="1" t="e" cm="1">
        <f t="array" aca="1" ref="GC95" ca="1">IFERROR(IF(ISNA($A95),NA(),INDEX(International!AG$3:AG$2000,_xlfn.XMATCH(100,International!AE$3:AE$2000,1,1)+ROW()-ROW($A$3))-0), NA())</f>
        <v>#N/A</v>
      </c>
      <c r="GD95" s="1" t="e">
        <f t="shared" si="216"/>
        <v>#N/A</v>
      </c>
      <c r="GE95" s="1" t="e">
        <f t="shared" si="217"/>
        <v>#N/A</v>
      </c>
      <c r="GF95" s="1" t="e">
        <f t="shared" si="218"/>
        <v>#N/A</v>
      </c>
    </row>
    <row r="96" spans="1:188" x14ac:dyDescent="0.2">
      <c r="A96" s="4">
        <f>IF(OR(Daily!$A96="",Daily!$B96="*"),NA(),Daily!A96)</f>
        <v>43947</v>
      </c>
      <c r="B96" s="1">
        <f>IF(_xlfn.IFNA($A96,"")="","",Daily!C96+IF(ROW()&gt;ROW($A$3),B95,0))</f>
        <v>106</v>
      </c>
      <c r="C96" s="1">
        <f>IF(_xlfn.IFNA($A96,"")="","",Daily!D96+IF(ROW()&gt;ROW($A$3),C95,0))</f>
        <v>99</v>
      </c>
      <c r="D96" s="1">
        <f>IF(_xlfn.IFNA($A96,"")="","",Daily!E96+IF(ROW()&gt;ROW($A$3),D95,0))</f>
        <v>3</v>
      </c>
      <c r="E96" s="1">
        <f t="shared" si="141"/>
        <v>4</v>
      </c>
      <c r="F96" s="1">
        <f>IF(_xlfn.IFNA($A96,"")="","",Daily!F96+IF(ROW()&gt;ROW($A$3),F95,0))</f>
        <v>3002</v>
      </c>
      <c r="G96" s="1">
        <f>IF(_xlfn.IFNA($A96,"")="","",Daily!G96+IF(ROW()&gt;ROW($A$3),G95,0))</f>
        <v>2208</v>
      </c>
      <c r="H96" s="1">
        <f>IF(_xlfn.IFNA($A96,"")="","",Daily!H96+IF(ROW()&gt;ROW($A$3),H95,0))</f>
        <v>35</v>
      </c>
      <c r="I96" s="1">
        <f t="shared" si="142"/>
        <v>759</v>
      </c>
      <c r="J96" s="1">
        <f>IF(_xlfn.IFNA($A96,"")="","",Daily!I96+IF(ROW()&gt;ROW($A$3),J95,0))</f>
        <v>28</v>
      </c>
      <c r="K96" s="1">
        <f>IF(_xlfn.IFNA($A96,"")="","",Daily!J96+IF(ROW()&gt;ROW($A$3),K95,0))</f>
        <v>23</v>
      </c>
      <c r="L96" s="1">
        <f>IF(_xlfn.IFNA($A96,"")="","",Daily!K96+IF(ROW()&gt;ROW($A$3),L95,0))</f>
        <v>0</v>
      </c>
      <c r="M96" s="1">
        <f t="shared" si="143"/>
        <v>5</v>
      </c>
      <c r="N96" s="1">
        <f>IF(_xlfn.IFNA($A96,"")="","",Daily!L96+IF(ROW()&gt;ROW($A$3),N95,0))</f>
        <v>1030</v>
      </c>
      <c r="O96" s="1">
        <f>IF(_xlfn.IFNA($A96,"")="","",Daily!M96+IF(ROW()&gt;ROW($A$3),O95,0))</f>
        <v>926</v>
      </c>
      <c r="P96" s="1">
        <f>IF(_xlfn.IFNA($A96,"")="","",Daily!N96+IF(ROW()&gt;ROW($A$3),P95,0))</f>
        <v>6</v>
      </c>
      <c r="Q96" s="1">
        <f t="shared" si="144"/>
        <v>98</v>
      </c>
      <c r="R96" s="1">
        <f>IF(_xlfn.IFNA($A96,"")="","",Daily!O96+IF(ROW()&gt;ROW($A$3),R95,0))</f>
        <v>438</v>
      </c>
      <c r="S96" s="1">
        <f>IF(_xlfn.IFNA($A96,"")="","",Daily!P96+IF(ROW()&gt;ROW($A$3),S95,0))</f>
        <v>411</v>
      </c>
      <c r="T96" s="1">
        <f>IF(_xlfn.IFNA($A96,"")="","",Daily!Q96+IF(ROW()&gt;ROW($A$3),T95,0))</f>
        <v>4</v>
      </c>
      <c r="U96" s="1">
        <f t="shared" si="145"/>
        <v>23</v>
      </c>
      <c r="V96" s="1">
        <f>IF(_xlfn.IFNA($A96,"")="","",Daily!R96+IF(ROW()&gt;ROW($A$3),V95,0))</f>
        <v>212</v>
      </c>
      <c r="W96" s="1">
        <f>IF(_xlfn.IFNA($A96,"")="","",Daily!S96+IF(ROW()&gt;ROW($A$3),W95,0))</f>
        <v>123</v>
      </c>
      <c r="X96" s="1">
        <f>IF(_xlfn.IFNA($A96,"")="","",Daily!T96+IF(ROW()&gt;ROW($A$3),X95,0))</f>
        <v>11</v>
      </c>
      <c r="Y96" s="1">
        <f t="shared" si="146"/>
        <v>78</v>
      </c>
      <c r="Z96" s="1">
        <f>IF(_xlfn.IFNA($A96,"")="","",Daily!U96+IF(ROW()&gt;ROW($A$3),Z95,0))</f>
        <v>1349</v>
      </c>
      <c r="AA96" s="1">
        <f>IF(_xlfn.IFNA($A96,"")="","",Daily!V96+IF(ROW()&gt;ROW($A$3),AA95,0))</f>
        <v>1265</v>
      </c>
      <c r="AB96" s="1">
        <f>IF(_xlfn.IFNA($A96,"")="","",Daily!W96+IF(ROW()&gt;ROW($A$3),AB95,0))</f>
        <v>17</v>
      </c>
      <c r="AC96" s="1">
        <f t="shared" si="147"/>
        <v>67</v>
      </c>
      <c r="AD96" s="1">
        <f>IF(_xlfn.IFNA($A96,"")="","",Daily!X96+IF(ROW()&gt;ROW($A$3),AD95,0))</f>
        <v>549</v>
      </c>
      <c r="AE96" s="1">
        <f>IF(_xlfn.IFNA($A96,"")="","",Daily!Y96+IF(ROW()&gt;ROW($A$3),AE95,0))</f>
        <v>486</v>
      </c>
      <c r="AF96" s="1">
        <f>IF(_xlfn.IFNA($A96,"")="","",Daily!Z96+IF(ROW()&gt;ROW($A$3),AF95,0))</f>
        <v>8</v>
      </c>
      <c r="AG96" s="1">
        <f t="shared" si="148"/>
        <v>55</v>
      </c>
      <c r="AH96" s="1">
        <f>IF(_xlfn.IFNA($A96,"")="","",Daily!C96+Daily!F96+Daily!I96+Daily!O96+Daily!L96+Daily!R96+Daily!X96+Daily!U96)</f>
        <v>18</v>
      </c>
      <c r="AI96" s="1">
        <f>IF(_xlfn.IFNA($A96,"")="","",Daily!D96+Daily!G96+Daily!J96+Daily!P96+Daily!M96+Daily!S96+Daily!Y96+Daily!V96+Daily!AA96)</f>
        <v>168</v>
      </c>
      <c r="AJ96" s="1">
        <f>IF(_xlfn.IFNA($A96,"")="","",Daily!E96+Daily!H96+Daily!K96+Daily!Q96+Daily!N96+Daily!T96+Daily!Z96+Daily!W96)</f>
        <v>3</v>
      </c>
      <c r="AK96" s="1">
        <f t="shared" si="149"/>
        <v>6714</v>
      </c>
      <c r="AL96" s="1">
        <f t="shared" si="150"/>
        <v>5541</v>
      </c>
      <c r="AM96" s="1">
        <f t="shared" si="151"/>
        <v>84</v>
      </c>
      <c r="AN96" s="7">
        <f t="shared" si="152"/>
        <v>0.8571428571428571</v>
      </c>
      <c r="AO96" s="1">
        <f t="shared" si="153"/>
        <v>1089</v>
      </c>
      <c r="AP96" s="1">
        <f t="shared" si="154"/>
        <v>3712</v>
      </c>
      <c r="AQ96" s="1">
        <f t="shared" si="155"/>
        <v>3333</v>
      </c>
      <c r="AR96" s="1">
        <f t="shared" si="156"/>
        <v>49</v>
      </c>
      <c r="AS96" s="1">
        <f t="shared" si="157"/>
        <v>330</v>
      </c>
      <c r="AT96" s="10">
        <f t="shared" si="158"/>
        <v>1.4933333333333333E-2</v>
      </c>
      <c r="AU96" s="10">
        <f t="shared" si="159"/>
        <v>0.98506666666666665</v>
      </c>
      <c r="AV96" s="10">
        <f t="shared" si="160"/>
        <v>1.5787905868334822E-2</v>
      </c>
      <c r="AW96" s="10">
        <f t="shared" si="161"/>
        <v>0.4471254095918975</v>
      </c>
      <c r="AX96" s="10">
        <f t="shared" si="162"/>
        <v>4.1703902293714623E-3</v>
      </c>
      <c r="AY96" s="10">
        <f t="shared" si="163"/>
        <v>0.1534107834375931</v>
      </c>
      <c r="AZ96" s="10">
        <f t="shared" si="164"/>
        <v>6.523681858802502E-2</v>
      </c>
      <c r="BA96" s="10">
        <f t="shared" si="165"/>
        <v>3.1575811736669644E-2</v>
      </c>
      <c r="BB96" s="10">
        <f t="shared" si="166"/>
        <v>0.20092344355078939</v>
      </c>
      <c r="BC96" s="10">
        <f t="shared" si="167"/>
        <v>8.1769436997319034E-2</v>
      </c>
      <c r="BD96" s="8">
        <f t="shared" ca="1" si="168"/>
        <v>14.571428571428571</v>
      </c>
      <c r="BE96" s="9">
        <f t="shared" ca="1" si="169"/>
        <v>102</v>
      </c>
      <c r="BF96" s="10">
        <f t="shared" si="170"/>
        <v>2.6881720430107529E-3</v>
      </c>
      <c r="BG96" s="10">
        <f t="shared" si="171"/>
        <v>-0.14285714285714285</v>
      </c>
      <c r="BH96" s="1" t="e">
        <f t="shared" si="172"/>
        <v>#N/A</v>
      </c>
      <c r="BI96" s="1">
        <f t="shared" si="173"/>
        <v>30</v>
      </c>
      <c r="BJ96" s="8">
        <f>IF(_xlfn.IFNA($A96,"")="","",AK96/(Configuration!$B$1/1000000))</f>
        <v>264.70275150506814</v>
      </c>
      <c r="BK96" s="1">
        <f>IF(OR(_xlfn.IFNA($A96,"")="", ROW()&lt;=ROW($A$3),MAX(International!$C$3:$C$2000)&lt;$AK96),"",$A96-_xlfn.XLOOKUP($AK96,International!$C$3:$C$2000,International!$A$3:$A$2000,NA(),1,1))</f>
        <v>30</v>
      </c>
      <c r="BL96" s="1">
        <f>IF(OR(_xlfn.IFNA($A96,"")="", ROW()&lt;=ROW($A$3),MAX(International!$D$3:$D$2000)&lt;$BJ96),"",$A96-_xlfn.XLOOKUP($BJ96,International!$D$3:$D$2000,International!$A$3:$A$2000,NA(),1,1))</f>
        <v>35</v>
      </c>
      <c r="BM96" s="1">
        <f>IF(OR(_xlfn.IFNA($A96,"")="", ROW()&lt;=ROW($A$3),MAX(International!$G$3:$G$2000)&lt;$AK96),"",$A96-_xlfn.XLOOKUP($AK96,International!$G$3:$G$2000,International!$A$3:$A$2000,NA(),1,1))</f>
        <v>10</v>
      </c>
      <c r="BN96" s="1">
        <f>IF(OR(_xlfn.IFNA($A96,"")="", ROW()&lt;=ROW($A$3),MAX(International!$H$3:$H$2000)&lt;$BJ96),"",$A96-_xlfn.XLOOKUP($BJ96,International!$H$3:$H$2000,International!$A$3:$A$2000,NA(),1,1))</f>
        <v>33</v>
      </c>
      <c r="BO96" s="1">
        <f>IF(OR(_xlfn.IFNA($A96,"")="", ROW()&lt;=ROW($A$3),MAX(International!$K$3:$K$2000)&lt;$AK96),"",$A96-_xlfn.XLOOKUP($AK96,International!$K$3:$K$2000,International!$A$3:$A$2000,NA(),1,1))</f>
        <v>40</v>
      </c>
      <c r="BP96" s="1">
        <f>IF(OR(_xlfn.IFNA($A96,"")="", ROW()&lt;=ROW($A$3),MAX(International!$L$3:$L$2000)&lt;$BJ96),"",$A96-_xlfn.XLOOKUP($BJ96,International!$L$3:$L$2000,International!$A$3:$A$2000,NA(),1,1))</f>
        <v>34</v>
      </c>
      <c r="BQ96" s="1">
        <f>IF(OR(_xlfn.IFNA($A96,"")="", ROW()&lt;=ROW($A$3),MAX(International!$O$3:$O$2000)&lt;$AK96),"",$A96-_xlfn.XLOOKUP($AK96,International!$O$3:$O$2000,International!$A$3:$A$2000,NA(),1,1))</f>
        <v>49</v>
      </c>
      <c r="BR96" s="1">
        <f>IF(OR(_xlfn.IFNA($A96,"")="", ROW()&lt;=ROW($A$3),MAX(International!$P$3:$P$2000)&lt;$BJ96),"",$A96-_xlfn.XLOOKUP($BJ96,International!$P$3:$P$2000,International!$A$3:$A$2000,NA(),1,1))</f>
        <v>44</v>
      </c>
      <c r="BS96" s="1">
        <f>IF(OR(_xlfn.IFNA($A96,"")="", ROW()&lt;=ROW($A$3),MAX(International!$S$3:$S$2000)&lt;$AK96),"",$A96-_xlfn.XLOOKUP($AK96,International!$S$3:$S$2000,International!$A$3:$A$2000,NA(),1,1))</f>
        <v>50</v>
      </c>
      <c r="BT96" s="1" t="str">
        <f>IF(OR(_xlfn.IFNA($A96,"")="", ROW()&lt;=ROW($A$3),MAX(International!$T$3:$T$2000)&lt;$BJ96),"",$A96-_xlfn.XLOOKUP($BJ96,International!$T$3:$T$2000,International!$A$3:$A$2000,NA(),1,1))</f>
        <v/>
      </c>
      <c r="BU96" s="1">
        <f>IF(OR(_xlfn.IFNA($A96,"")="", ROW()&lt;=ROW($A$3),MAX(International!$W$3:$W$2000)&lt;$AK96),"",$A96-_xlfn.XLOOKUP($AK96,International!$W$3:$W$2000,International!$A$3:$A$2000,NA(),1,1))</f>
        <v>6</v>
      </c>
      <c r="BV96" s="1">
        <f>IF(OR(_xlfn.IFNA($A96,"")="", ROW()&lt;=ROW($A$3),MAX(International!$X$3:$X$2000)&lt;$BJ96),"",$A96-_xlfn.XLOOKUP($BJ96,International!$X$3:$X$2000,International!$A$3:$A$2000,NA(),1,1))</f>
        <v>18</v>
      </c>
      <c r="BW96" s="1">
        <f>IF(OR(_xlfn.IFNA($A96,"")="", ROW()&lt;=ROW($A$3),MAX(International!$AA$3:$AA$2000)&lt;$AK96),"",$A96-_xlfn.XLOOKUP($AK96,International!$AA$3:$AA$2000,International!$A$3:$A$2000,NA(),1,1))</f>
        <v>33</v>
      </c>
      <c r="BX96" s="1">
        <f>IF(OR(_xlfn.IFNA($A96,"")="", ROW()&lt;=ROW($A$3),MAX(International!$AB$3:$AB$2000)&lt;$BJ96),"",$A96-_xlfn.XLOOKUP($BJ96,International!$AB$3:$AB$2000,International!$A$3:$A$2000,NA(),1,1))</f>
        <v>29</v>
      </c>
      <c r="BY96" s="1">
        <f>IF(OR(_xlfn.IFNA($A96,"")="", ROW()&lt;=ROW($A$3),MAX(International!$AE$3:$AE$2000)&lt;$AK96),"",$A96-_xlfn.XLOOKUP($AK96,International!$AE$3:$AE$2000,International!$A$3:$A$2000,NA(),1,1))</f>
        <v>39</v>
      </c>
      <c r="BZ96" s="1">
        <f>IF(OR(_xlfn.IFNA($A96,"")="", ROW()&lt;=ROW($A$3),MAX(International!$AF$3:$AF$2000)&lt;$BJ96),"",$A96-_xlfn.XLOOKUP($BJ96,International!$AF$3:$AF$2000,International!$A$3:$A$2000,NA(),1,1))</f>
        <v>30</v>
      </c>
      <c r="CA96" s="1">
        <f t="shared" si="174"/>
        <v>47</v>
      </c>
      <c r="CB96" s="1" t="e">
        <f t="shared" si="121"/>
        <v>#N/A</v>
      </c>
      <c r="CC96" s="1" t="e">
        <f t="shared" si="122"/>
        <v>#N/A</v>
      </c>
      <c r="CD96" s="1" t="e">
        <f t="shared" si="123"/>
        <v>#N/A</v>
      </c>
      <c r="CE96" s="1">
        <f t="shared" si="124"/>
        <v>344430</v>
      </c>
      <c r="CF96" s="1">
        <f t="shared" si="125"/>
        <v>67558</v>
      </c>
      <c r="CG96" s="1">
        <f t="shared" si="126"/>
        <v>22806</v>
      </c>
      <c r="CH96" s="1">
        <f t="shared" si="127"/>
        <v>10500</v>
      </c>
      <c r="CI96" s="1">
        <f t="shared" si="128"/>
        <v>1268</v>
      </c>
      <c r="CJ96" s="1">
        <f t="shared" si="129"/>
        <v>4303</v>
      </c>
      <c r="CK96" s="1">
        <f t="shared" si="175"/>
        <v>6714</v>
      </c>
      <c r="CL96" s="1">
        <f t="shared" si="130"/>
        <v>7.7441457722392988</v>
      </c>
      <c r="CM96" s="1">
        <f>IF(OR(ISNA($A96),$AK96&lt;100),NA(),IF($CA96=0,0,FLOOR((CK96-_xlfn.XLOOKUP(_xlfn.AGGREGATE(5,6,$CA$3:$CA2047),$CA$3:$CA$2000,CK$3:CK$2000,1,1))/_xlfn.XLOOKUP($CA96,$CA$3:$CA$2000,$CA$3:$CA$2000,1,1), 1)))</f>
        <v>140</v>
      </c>
      <c r="CN96" s="1">
        <f t="shared" si="176"/>
        <v>258.19716969202204</v>
      </c>
      <c r="CO96" s="1" cm="1">
        <f t="array" ref="CO96">IFERROR(IF(OR(ISNA($A96),$AK96&lt;100,INDEX(International!C$3:C$2000,_xlfn.XMATCH(100,International!C$3:C$2000,1,1)+$CA96)=""),NA(),INDEX(International!C$3:C$2000,_xlfn.XMATCH(100,International!C$3:C$2000,1,1)+$CA96)), NA())</f>
        <v>41889</v>
      </c>
      <c r="CP96" s="1">
        <f t="shared" si="131"/>
        <v>5.395831522589722</v>
      </c>
      <c r="CQ96" s="1">
        <f>IF(OR(ISNA($A96),$AK96&lt;100),NA(),IF($CA96=0,0,FLOOR((CO96-_xlfn.XLOOKUP(_xlfn.AGGREGATE(5,6,$CA$3:$CA2047),$CA$3:$CA$2000,CO$3:CO$2000,1,1))/_xlfn.XLOOKUP($CA96,$CA$3:$CA$2000,$CA$3:$CA$2000,1,1), 1)))</f>
        <v>888</v>
      </c>
      <c r="CR96" s="1">
        <f t="shared" si="177"/>
        <v>14.884336921041445</v>
      </c>
      <c r="CS96" s="1" cm="1">
        <f t="array" ref="CS96">IFERROR(IF(OR(ISNA($A96),$AK96&lt;100,INDEX(International!G$3:G$2000,_xlfn.XMATCH(100,International!G$3:G$2000,1,1)+$CA96)=""),NA(),INDEX(International!G$3:G$2000,_xlfn.XMATCH(100,International!G$3:G$2000,1,1)+$CA96)), NA())</f>
        <v>8575</v>
      </c>
      <c r="CT96" s="1">
        <f t="shared" si="132"/>
        <v>7.3185185312307821</v>
      </c>
      <c r="CU96" s="1">
        <f>IF(OR(ISNA($A96),$AK96&lt;100),NA(),IF($CA96=0,0,FLOOR((CS96-_xlfn.XLOOKUP(_xlfn.AGGREGATE(5,6,$CA$3:$CA2047),$CA$3:$CA$2000,CS$3:CS$2000,1,1))/_xlfn.XLOOKUP($CA96,$CA$3:$CA$2000,$CA$3:$CA$2000,1,1), 1)))</f>
        <v>176</v>
      </c>
      <c r="CV96" s="1">
        <f t="shared" si="178"/>
        <v>15.93512510165456</v>
      </c>
      <c r="CW96" s="1" cm="1">
        <f t="array" ref="CW96">IFERROR(IF(OR(ISNA($A96),$AK96&lt;100,INDEX(International!K$3:K$2000,_xlfn.XMATCH(100,International!K$3:K$2000,1,1)+$CA96)=""),NA(),INDEX(International!K$3:K$2000,_xlfn.XMATCH(100,International!K$3:K$2000,1,1)+$CA96)), NA())</f>
        <v>144944</v>
      </c>
      <c r="CX96" s="1">
        <f t="shared" si="133"/>
        <v>4.4756449170240664</v>
      </c>
      <c r="CY96" s="1">
        <f>IF(OR(ISNA($A96),$AK96&lt;100),NA(),IF($CA96=0,0,FLOOR((CW96-_xlfn.XLOOKUP(_xlfn.AGGREGATE(5,6,$CA$3:$CA2047),$CA$3:$CA$2000,CW$3:CW$2000,1,1))/_xlfn.XLOOKUP($CA96,$CA$3:$CA$2000,$CA$3:$CA$2000,1,1), 1)))</f>
        <v>3081</v>
      </c>
      <c r="CZ96" s="1">
        <f t="shared" si="179"/>
        <v>6.0513199959084636</v>
      </c>
      <c r="DA96" s="1" cm="1">
        <f t="array" ref="DA96">IFERROR(IF(OR(ISNA($A96),$AK96&lt;100,INDEX(International!O$3:O$2000,_xlfn.XMATCH(100,International!O$3:O$2000,1,1)+$CA96)=""),NA(),INDEX(International!O$3:O$2000,_xlfn.XMATCH(100,International!O$3:O$2000,1,1)+$CA96)), NA())</f>
        <v>147577</v>
      </c>
      <c r="DB96" s="1">
        <f t="shared" si="134"/>
        <v>4.4646028425825284</v>
      </c>
      <c r="DC96" s="1">
        <f>IF(OR(ISNA($A96),$AK96&lt;100),NA(),IF($CA96=0,0,FLOOR((DA96-_xlfn.XLOOKUP(_xlfn.AGGREGATE(5,6,$CA$3:$CA2047),$CA$3:$CA$2000,DA$3:DA$2000,1,1))/_xlfn.XLOOKUP($CA96,$CA$3:$CA$2000,$CA$3:$CA$2000,1,1), 1)))</f>
        <v>3136</v>
      </c>
      <c r="DD96" s="1">
        <f t="shared" si="180"/>
        <v>25.542160473216285</v>
      </c>
      <c r="DE96" s="1" cm="1">
        <f t="array" ref="DE96">IFERROR(IF(OR(ISNA($A96),$AK96&lt;100,INDEX(International!S$3:S$2000,_xlfn.XMATCH(100,International!S$3:S$2000,1,1)+$CA96)=""),NA(),INDEX(International!S$3:S$2000,_xlfn.XMATCH(100,International!S$3:S$2000,1,1)+$CA96)), NA())</f>
        <v>10331</v>
      </c>
      <c r="DF96" s="1">
        <f t="shared" si="135"/>
        <v>7.0245331543268721</v>
      </c>
      <c r="DG96" s="1">
        <f>IF(OR(ISNA($A96),$AK96&lt;100),NA(),IF($CA96=0,0,FLOOR((DE96-_xlfn.XLOOKUP(_xlfn.AGGREGATE(5,6,$CA$3:$CA2047),$CA$3:$CA$2000,DE$3:DE$2000,1,1))/_xlfn.XLOOKUP($CA96,$CA$3:$CA$2000,$CA$3:$CA$2000,1,1), 1)))</f>
        <v>217</v>
      </c>
      <c r="DH96" s="1">
        <f t="shared" si="181"/>
        <v>75.832723141871057</v>
      </c>
      <c r="DI96" s="1" cm="1">
        <f t="array" ref="DI96">IFERROR(IF(OR(ISNA($A96),$AK96&lt;100,INDEX(International!W$3:W$2000,_xlfn.XMATCH(100,International!W$3:W$2000,1,1)+$CA96)=""),NA(),INDEX(International!W$3:W$2000,_xlfn.XMATCH(100,International!W$3:W$2000,1,1)+$CA96)), NA())</f>
        <v>4427</v>
      </c>
      <c r="DJ96" s="1">
        <f t="shared" si="136"/>
        <v>8.5950598106004517</v>
      </c>
      <c r="DK96" s="1">
        <f>IF(OR(ISNA($A96),$AK96&lt;100),NA(),IF($CA96=0,0,FLOOR((DI96-_xlfn.XLOOKUP(_xlfn.AGGREGATE(5,6,$CA$3:$CA2047),$CA$3:$CA$2000,DI$3:DI$2000,1,1))/_xlfn.XLOOKUP($CA96,$CA$3:$CA$2000,$CA$3:$CA$2000,1,1), 1)))</f>
        <v>92</v>
      </c>
      <c r="DL96" s="1">
        <f t="shared" si="182"/>
        <v>2.2471803256519327</v>
      </c>
      <c r="DM96" s="1" cm="1">
        <f t="array" ref="DM96">IFERROR(IF(OR(ISNA($A96),$AK96&lt;100,INDEX(International!AA$3:AA$2000,_xlfn.XMATCH(100,International!AA$3:AA$2000,1,1)+$CA96)=""),NA(),INDEX(International!AA$3:AA$2000,_xlfn.XMATCH(100,International!AA$3:AA$2000,1,1)+$CA96)), NA())</f>
        <v>129044</v>
      </c>
      <c r="DN96" s="1">
        <f t="shared" si="137"/>
        <v>4.548248882046817</v>
      </c>
      <c r="DO96" s="1">
        <f>IF(OR(ISNA($A96),$AK96&lt;100),NA(),IF($CA96=0,0,FLOOR((DM96-_xlfn.XLOOKUP(_xlfn.AGGREGATE(5,6,$CA$3:$CA2047),$CA$3:$CA$2000,DM$3:DM$2000,1,1))/_xlfn.XLOOKUP($CA96,$CA$3:$CA$2000,$CA$3:$CA$2000,1,1), 1)))</f>
        <v>2743</v>
      </c>
      <c r="DP96" s="1">
        <f t="shared" si="183"/>
        <v>9.6132236738520369</v>
      </c>
      <c r="DQ96" s="1" cm="1">
        <f t="array" ref="DQ96">IFERROR(IF(OR(ISNA($A96),$AK96&lt;100,INDEX(International!AE$3:AE$2000,_xlfn.XMATCH(100,International!AE$3:AE$2000,1,1)+$CA96)=""),NA(),INDEX(International!AE$3:AE$2000,_xlfn.XMATCH(100,International!AE$3:AE$2000,1,1)+$CA96)), NA())</f>
        <v>758809</v>
      </c>
      <c r="DR96" s="1">
        <f t="shared" si="138"/>
        <v>3.646372873513188</v>
      </c>
      <c r="DS96" s="1">
        <f>IF(OR(ISNA($A96),$AK96&lt;100),NA(),IF($CA96=0,0,FLOOR((DQ96-_xlfn.XLOOKUP(_xlfn.AGGREGATE(5,6,$CA$3:$CA2047),$CA$3:$CA$2000,DQ$3:DQ$2000,1,1))/_xlfn.XLOOKUP($CA96,$CA$3:$CA$2000,$CA$3:$CA$2000,1,1), 1)))</f>
        <v>16142</v>
      </c>
      <c r="DT96" s="1">
        <f t="shared" si="184"/>
        <v>8.6018477338807884</v>
      </c>
      <c r="DU96" s="1">
        <f t="shared" si="139"/>
        <v>93</v>
      </c>
      <c r="DV96" s="1" t="e" cm="1">
        <f t="array" ref="DV96">IFERROR(IF(ISNA($A96),NA(),INDEX(B$3:B$2000,_xlfn.XMATCH(Configuration!$B$12,B$3:B$2000,1,1)+ROW()-ROW($A$3))-0), NA())</f>
        <v>#N/A</v>
      </c>
      <c r="DW96" s="1" t="e" cm="1">
        <f t="array" ref="DW96">IFERROR(IF(ISNA($A96),NA(),INDEX(F$3:F$2000,_xlfn.XMATCH(Configuration!$B$12,F$3:F$2000,1,1)+ROW()-ROW($A$3))-0), NA())</f>
        <v>#N/A</v>
      </c>
      <c r="DX96" s="1" cm="1">
        <f t="array" ref="DX96">IFERROR(IF(ISNA($A96),NA(),INDEX(J$3:J$2000,_xlfn.XMATCH(Configuration!$B$12,J$3:J$2000,1,1)+ROW()-ROW($A$3))-0), NA())</f>
        <v>0</v>
      </c>
      <c r="DY96" s="1" t="e" cm="1">
        <f t="array" ref="DY96">IFERROR(IF(ISNA($A96),NA(),INDEX(N$3:N$2000,_xlfn.XMATCH(Configuration!$B$12,N$3:N$2000,1,1)+ROW()-ROW($A$3))-0), NA())</f>
        <v>#N/A</v>
      </c>
      <c r="DZ96" s="1" t="e" cm="1">
        <f t="array" ref="DZ96">IFERROR(IF(ISNA($A96),NA(),INDEX(R$3:R$2000,_xlfn.XMATCH(Configuration!$B$12,R$3:R$2000,1,1)+ROW()-ROW($A$3))-0), NA())</f>
        <v>#N/A</v>
      </c>
      <c r="EA96" s="1" t="e" cm="1">
        <f t="array" ref="EA96">IFERROR(IF(ISNA($A96),NA(),INDEX(V$3:V$2000,_xlfn.XMATCH(Configuration!$B$12,V$3:V$2000,1,1)+ROW()-ROW($A$3))-0), NA())</f>
        <v>#N/A</v>
      </c>
      <c r="EB96" s="1" t="e" cm="1">
        <f t="array" ref="EB96">IFERROR(IF(ISNA($A96),NA(),INDEX(Z$3:Z$2000,_xlfn.XMATCH(Configuration!$B$12,Z$3:Z$2000,1,1)+ROW()-ROW($A$3))-0), NA())</f>
        <v>#N/A</v>
      </c>
      <c r="EC96" s="1" t="e" cm="1">
        <f t="array" ref="EC96">IFERROR(IF(ISNA($A96),NA(),INDEX(AD$3:AD$2000,_xlfn.XMATCH(Configuration!$B$12,AD$3:AD$2000,1,1)+ROW()-ROW($A$3))-0), NA())</f>
        <v>#N/A</v>
      </c>
      <c r="ED96" s="1">
        <f t="shared" si="140"/>
        <v>93</v>
      </c>
      <c r="EE96" s="1" t="e">
        <f t="shared" ca="1" si="185"/>
        <v>#N/A</v>
      </c>
      <c r="EF96" s="1" t="e">
        <f t="shared" ca="1" si="186"/>
        <v>#N/A</v>
      </c>
      <c r="EG96" s="1" t="e">
        <f t="shared" ca="1" si="187"/>
        <v>#N/A</v>
      </c>
      <c r="EH96" s="1" t="e">
        <f t="shared" ca="1" si="188"/>
        <v>#N/A</v>
      </c>
      <c r="EI96" s="1" t="e">
        <f t="shared" ca="1" si="189"/>
        <v>#N/A</v>
      </c>
      <c r="EJ96" s="1" t="e">
        <f t="shared" ca="1" si="190"/>
        <v>#N/A</v>
      </c>
      <c r="EK96" s="1">
        <f t="shared" ca="1" si="191"/>
        <v>998614</v>
      </c>
      <c r="EL96" s="1" cm="1">
        <f t="array" aca="1" ref="EL96" ca="1">IFERROR(IF(ISNA($ED96),NA(),IF(FLOOR((2^(($ED96+LOOKUP(2, 1/(ISNA(EP$3:EP$2000)+ISBLANK(EP$3:EP$300)-1),EP$3:EP$2000)*LOG(100)/LOG(2))/LOOKUP(2, 1/(ISNA(EP$3:EP$2000)+ISBLANK(EP$3:EP$300)-1),EP$3:EP$2000))),2)&gt;_xlfn.AGGREGATE(4,6,$EN$3:$GC$2000)+2000,NA(),FLOOR((2^(($ED96+LOOKUP(2, 1/(ISNA(EP$3:EP$2000)+ISBLANK(EP$3:EP$300)-1),EP$3:EP$2000)*LOG(100)/LOG(2))/LOOKUP(2, 1/(ISNA(EP$3:EP$2000)+ISBLANK(EP$3:EP$300)-1),EP$3:EP$2000))),2))),NA())</f>
        <v>15252</v>
      </c>
      <c r="EM96" s="1" cm="1">
        <f t="array" ref="EM96">IF(ISNA($ED96),NA(),FLOOR(EN$3+(LOOKUP(2, 1/(ISNA(EN$3:EN$2000)+ISBLANK(EN$3:EN$300)-1),EN$3:EN$2000)-EN$3)/LOOKUP(2, 1/(ISNA(EN$3:EN$2000)+ISBLANK(EN$3:EN$300)-1),ED$3:ED$2000)*ED96, 1))</f>
        <v>8404</v>
      </c>
      <c r="EN96" s="1" t="e" cm="1">
        <f t="array" ref="EN96">IFERROR(IF(ISNA($A96),NA(),INDEX(AK$3:AK$2000,_xlfn.XMATCH(100,AK$3:AK$2000,1,1)+ROW()-ROW($A$3))-0), NA())</f>
        <v>#N/A</v>
      </c>
      <c r="EO96" s="1" t="e" cm="1">
        <f t="array" aca="1" ref="EO96" ca="1">IFERROR(IF(ISNA($A96),NA(),INDEX(BD$3:BD$2000,_xlfn.XMATCH(100,AK$3:AK$2000,1,1)+ROW()-ROW($A$3))-0), NA())</f>
        <v>#N/A</v>
      </c>
      <c r="EP96" s="1" t="e">
        <f t="shared" si="192"/>
        <v>#N/A</v>
      </c>
      <c r="EQ96" s="1" t="e">
        <f t="shared" si="193"/>
        <v>#N/A</v>
      </c>
      <c r="ER96" s="1" t="e">
        <f t="shared" si="194"/>
        <v>#N/A</v>
      </c>
      <c r="ES96" s="1" t="e" cm="1">
        <f t="array" ref="ES96">IFERROR(IF(OR(ISNA($A96),INDEX(International!C$3:C$2000,_xlfn.XMATCH(100,International!C$3:C$2000,1,1)+ROW()-ROW($A$3))=""),NA(),INDEX(International!C$3:C$2000,_xlfn.XMATCH(100,International!C$3:C$2000,1,1)+ROW()-ROW($A$3))), NA())</f>
        <v>#N/A</v>
      </c>
      <c r="ET96" s="1" t="e" cm="1">
        <f t="array" aca="1" ref="ET96" ca="1">IFERROR(IF(ISNA($A96),NA(),INDEX(International!E$3:E$2000,_xlfn.XMATCH(100,International!C$3:C$2000,1,1)+ROW()-ROW($A$3))-0), NA())</f>
        <v>#N/A</v>
      </c>
      <c r="EU96" s="1" t="e">
        <f t="shared" si="195"/>
        <v>#N/A</v>
      </c>
      <c r="EV96" s="1" t="e">
        <f t="shared" si="196"/>
        <v>#N/A</v>
      </c>
      <c r="EW96" s="1" t="e">
        <f t="shared" si="197"/>
        <v>#N/A</v>
      </c>
      <c r="EX96" s="1" t="e" cm="1">
        <f t="array" ref="EX96">IFERROR(IF(OR(ISNA($A96),INDEX(International!G$3:G$2000,_xlfn.XMATCH(100,International!G$3:G$2000,1,1)+ROW()-ROW($A$3))=""),NA(),INDEX(International!G$3:G$2000,_xlfn.XMATCH(100,International!G$3:G$2000,1,1)+ROW()-ROW($A$3))-0), NA())</f>
        <v>#N/A</v>
      </c>
      <c r="EY96" s="1" t="e" cm="1">
        <f t="array" aca="1" ref="EY96" ca="1">IFERROR(IF(ISNA($A96),NA(),INDEX(International!I$3:I$2000,_xlfn.XMATCH(100,International!G$3:G$2000,1,1)+ROW()-ROW($A$3))-0), NA())</f>
        <v>#N/A</v>
      </c>
      <c r="EZ96" s="1" t="e">
        <f t="shared" si="198"/>
        <v>#N/A</v>
      </c>
      <c r="FA96" s="1" t="e">
        <f t="shared" si="199"/>
        <v>#N/A</v>
      </c>
      <c r="FB96" s="1" t="e">
        <f t="shared" si="200"/>
        <v>#N/A</v>
      </c>
      <c r="FC96" s="1" t="e" cm="1">
        <f t="array" ref="FC96">IFERROR(IF(OR(ISNA($A96),INDEX(International!K$3:K$2000,_xlfn.XMATCH(100,International!K$3:K$2000,1,1)+ROW()-ROW($A$3))=""),NA(),INDEX(International!K$3:K$2000,_xlfn.XMATCH(100,International!K$3:K$2000,1,1)+ROW()-ROW($A$3))), NA())</f>
        <v>#N/A</v>
      </c>
      <c r="FD96" s="1" t="e" cm="1">
        <f t="array" aca="1" ref="FD96" ca="1">IFERROR(IF(ISNA($A96),NA(),INDEX(International!M$3:M$2000,_xlfn.XMATCH(100,International!K$3:K$2000,1,1)+ROW()-ROW($A$3))-0), NA())</f>
        <v>#N/A</v>
      </c>
      <c r="FE96" s="1" t="e">
        <f t="shared" si="201"/>
        <v>#N/A</v>
      </c>
      <c r="FF96" s="1" t="e">
        <f t="shared" si="202"/>
        <v>#N/A</v>
      </c>
      <c r="FG96" s="1" t="e">
        <f t="shared" si="203"/>
        <v>#N/A</v>
      </c>
      <c r="FH96" s="1" cm="1">
        <f t="array" ref="FH96">IFERROR(IF(OR(ISNA($A96),INDEX(International!O$3:O$2000,_xlfn.XMATCH(100,International!O$3:O$2000,1,1)+ROW()-ROW($A$3))=""),NA(),INDEX(International!O$3:O$2000,_xlfn.XMATCH(100,International!O$3:O$2000,1,1)+ROW()-ROW($A$3))-0), NA())</f>
        <v>230555</v>
      </c>
      <c r="FI96" s="1" cm="1">
        <f t="array" aca="1" ref="FI96" ca="1">IFERROR(IF(ISNA($A96),NA(),INDEX(International!Q$3:Q$2000,_xlfn.XMATCH(100,International!O$3:O$2000,1,1)+ROW()-ROW($A$3))-0), NA())</f>
        <v>550.85714285714289</v>
      </c>
      <c r="FJ96" s="1">
        <f t="shared" si="204"/>
        <v>8.3252056363459044</v>
      </c>
      <c r="FK96" s="1">
        <f t="shared" si="205"/>
        <v>2477</v>
      </c>
      <c r="FL96" s="1">
        <f t="shared" si="206"/>
        <v>402.19375057416988</v>
      </c>
      <c r="FM96" s="1" cm="1">
        <f t="array" ref="FM96">IFERROR(IF(OR(ISNA($A96),INDEX(International!S$3:S$2000,_xlfn.XMATCH(100,International!S$3:S$2000,1,1)+ROW()-ROW($A$3))=""),NA(),INDEX(International!S$3:S$2000,_xlfn.XMATCH(100,International!S$3:S$2000,1,1)+ROW()-ROW($A$3))-0), NA())</f>
        <v>11190</v>
      </c>
      <c r="FN96" s="1" cm="1">
        <f t="array" aca="1" ref="FN96" ca="1">IFERROR(IF(ISNA($A96),NA(),INDEX(International!U$3:U$2000,_xlfn.XMATCH(100,International!S$3:S$2000,1,1)+ROW()-ROW($A$3))-0), NA())</f>
        <v>20</v>
      </c>
      <c r="FO96" s="1">
        <f t="shared" si="207"/>
        <v>13.664280791672605</v>
      </c>
      <c r="FP96" s="1">
        <f t="shared" si="208"/>
        <v>119</v>
      </c>
      <c r="FQ96" s="1">
        <f t="shared" si="209"/>
        <v>309.90597523513748</v>
      </c>
      <c r="FR96" s="1" t="e" cm="1">
        <f t="array" ref="FR96">IFERROR(IF(OR(ISNA($A96),INDEX(International!W$3:W$2000,_xlfn.XMATCH(100,International!W$3:W$2000,1,1)+ROW()-ROW($A$3))=""),NA(),INDEX(International!W$3:W$2000,_xlfn.XMATCH(100,International!W$3:W$2000,1,1)+ROW()-ROW($A$3))-0), NA())</f>
        <v>#N/A</v>
      </c>
      <c r="FS96" s="1" t="e" cm="1">
        <f t="array" aca="1" ref="FS96" ca="1">IFERROR(IF(ISNA($A96),NA(),INDEX(International!Y$3:Y$2000,_xlfn.XMATCH(100,International!W$3:W$2000,1,1)+ROW()-ROW($A$3))-0), NA())</f>
        <v>#N/A</v>
      </c>
      <c r="FT96" s="1" t="e">
        <f t="shared" si="210"/>
        <v>#N/A</v>
      </c>
      <c r="FU96" s="1" t="e">
        <f t="shared" si="211"/>
        <v>#N/A</v>
      </c>
      <c r="FV96" s="1" t="e">
        <f t="shared" si="212"/>
        <v>#N/A</v>
      </c>
      <c r="FW96" s="1" t="e" cm="1">
        <f t="array" ref="FW96">IFERROR(IF(OR(ISNA($A96),INDEX(International!AA$3:AA$2000,_xlfn.XMATCH(100,International!AA$3:AA$2000,1,1)+ROW()-ROW($A$3))=""),NA(),INDEX(International!AA$3:AA$2000,_xlfn.XMATCH(100,International!AA$3:AA$2000,1,1)+ROW()-ROW($A$3))-0), NA())</f>
        <v>#N/A</v>
      </c>
      <c r="FX96" s="1" t="e" cm="1">
        <f t="array" aca="1" ref="FX96" ca="1">IFERROR(IF(ISNA($A96),NA(),INDEX(International!AC$3:AC$2000,_xlfn.XMATCH(100,International!AA$3:AA$2000,1,1)+ROW()-ROW($A$3))-0), NA())</f>
        <v>#N/A</v>
      </c>
      <c r="FY96" s="1" t="e">
        <f t="shared" si="213"/>
        <v>#N/A</v>
      </c>
      <c r="FZ96" s="1" t="e">
        <f t="shared" si="214"/>
        <v>#N/A</v>
      </c>
      <c r="GA96" s="1" t="e">
        <f t="shared" si="215"/>
        <v>#N/A</v>
      </c>
      <c r="GB96" s="1" t="e" cm="1">
        <f t="array" ref="GB96">IFERROR(IF(OR(ISNA($A96),INDEX(International!AE$3:AE$2000,_xlfn.XMATCH(100,International!AE$3:AE$2000,1,1)+ROW()-ROW($A$3))=""),NA(),INDEX(International!AE$3:AE$2000,_xlfn.XMATCH(100,International!AE$3:AE$2000,1,1)+ROW()-ROW($A$3))-0), NA())</f>
        <v>#N/A</v>
      </c>
      <c r="GC96" s="1" t="e" cm="1">
        <f t="array" aca="1" ref="GC96" ca="1">IFERROR(IF(ISNA($A96),NA(),INDEX(International!AG$3:AG$2000,_xlfn.XMATCH(100,International!AE$3:AE$2000,1,1)+ROW()-ROW($A$3))-0), NA())</f>
        <v>#N/A</v>
      </c>
      <c r="GD96" s="1" t="e">
        <f t="shared" si="216"/>
        <v>#N/A</v>
      </c>
      <c r="GE96" s="1" t="e">
        <f t="shared" si="217"/>
        <v>#N/A</v>
      </c>
      <c r="GF96" s="1" t="e">
        <f t="shared" si="218"/>
        <v>#N/A</v>
      </c>
    </row>
    <row r="97" spans="1:188" x14ac:dyDescent="0.2">
      <c r="A97" s="4">
        <f>IF(OR(Daily!$A97="",Daily!$B97="*"),NA(),Daily!A97)</f>
        <v>43948</v>
      </c>
      <c r="B97" s="1">
        <f>IF(_xlfn.IFNA($A97,"")="","",Daily!C97+IF(ROW()&gt;ROW($A$3),B96,0))</f>
        <v>106</v>
      </c>
      <c r="C97" s="1">
        <f>IF(_xlfn.IFNA($A97,"")="","",Daily!D97+IF(ROW()&gt;ROW($A$3),C96,0))</f>
        <v>100</v>
      </c>
      <c r="D97" s="1">
        <f>IF(_xlfn.IFNA($A97,"")="","",Daily!E97+IF(ROW()&gt;ROW($A$3),D96,0))</f>
        <v>3</v>
      </c>
      <c r="E97" s="1">
        <f t="shared" si="141"/>
        <v>3</v>
      </c>
      <c r="F97" s="1">
        <f>IF(_xlfn.IFNA($A97,"")="","",Daily!F97+IF(ROW()&gt;ROW($A$3),F96,0))</f>
        <v>3004</v>
      </c>
      <c r="G97" s="1">
        <f>IF(_xlfn.IFNA($A97,"")="","",Daily!G97+IF(ROW()&gt;ROW($A$3),G96,0))</f>
        <v>2227</v>
      </c>
      <c r="H97" s="1">
        <f>IF(_xlfn.IFNA($A97,"")="","",Daily!H97+IF(ROW()&gt;ROW($A$3),H96,0))</f>
        <v>35</v>
      </c>
      <c r="I97" s="1">
        <f t="shared" si="142"/>
        <v>742</v>
      </c>
      <c r="J97" s="1">
        <f>IF(_xlfn.IFNA($A97,"")="","",Daily!I97+IF(ROW()&gt;ROW($A$3),J96,0))</f>
        <v>28</v>
      </c>
      <c r="K97" s="1">
        <f>IF(_xlfn.IFNA($A97,"")="","",Daily!J97+IF(ROW()&gt;ROW($A$3),K96,0))</f>
        <v>23</v>
      </c>
      <c r="L97" s="1">
        <f>IF(_xlfn.IFNA($A97,"")="","",Daily!K97+IF(ROW()&gt;ROW($A$3),L96,0))</f>
        <v>0</v>
      </c>
      <c r="M97" s="1">
        <f t="shared" si="143"/>
        <v>5</v>
      </c>
      <c r="N97" s="1">
        <f>IF(_xlfn.IFNA($A97,"")="","",Daily!L97+IF(ROW()&gt;ROW($A$3),N96,0))</f>
        <v>1033</v>
      </c>
      <c r="O97" s="1">
        <f>IF(_xlfn.IFNA($A97,"")="","",Daily!M97+IF(ROW()&gt;ROW($A$3),O96,0))</f>
        <v>926</v>
      </c>
      <c r="P97" s="1">
        <f>IF(_xlfn.IFNA($A97,"")="","",Daily!N97+IF(ROW()&gt;ROW($A$3),P96,0))</f>
        <v>6</v>
      </c>
      <c r="Q97" s="1">
        <f t="shared" si="144"/>
        <v>101</v>
      </c>
      <c r="R97" s="1">
        <f>IF(_xlfn.IFNA($A97,"")="","",Daily!O97+IF(ROW()&gt;ROW($A$3),R96,0))</f>
        <v>438</v>
      </c>
      <c r="S97" s="1">
        <f>IF(_xlfn.IFNA($A97,"")="","",Daily!P97+IF(ROW()&gt;ROW($A$3),S96,0))</f>
        <v>414</v>
      </c>
      <c r="T97" s="1">
        <f>IF(_xlfn.IFNA($A97,"")="","",Daily!Q97+IF(ROW()&gt;ROW($A$3),T96,0))</f>
        <v>4</v>
      </c>
      <c r="U97" s="1">
        <f t="shared" si="145"/>
        <v>20</v>
      </c>
      <c r="V97" s="1">
        <f>IF(_xlfn.IFNA($A97,"")="","",Daily!R97+IF(ROW()&gt;ROW($A$3),V96,0))</f>
        <v>214</v>
      </c>
      <c r="W97" s="1">
        <f>IF(_xlfn.IFNA($A97,"")="","",Daily!S97+IF(ROW()&gt;ROW($A$3),W96,0))</f>
        <v>132</v>
      </c>
      <c r="X97" s="1">
        <f>IF(_xlfn.IFNA($A97,"")="","",Daily!T97+IF(ROW()&gt;ROW($A$3),X96,0))</f>
        <v>11</v>
      </c>
      <c r="Y97" s="1">
        <f t="shared" si="146"/>
        <v>71</v>
      </c>
      <c r="Z97" s="1">
        <f>IF(_xlfn.IFNA($A97,"")="","",Daily!U97+IF(ROW()&gt;ROW($A$3),Z96,0))</f>
        <v>1349</v>
      </c>
      <c r="AA97" s="1">
        <f>IF(_xlfn.IFNA($A97,"")="","",Daily!V97+IF(ROW()&gt;ROW($A$3),AA96,0))</f>
        <v>1280</v>
      </c>
      <c r="AB97" s="1">
        <f>IF(_xlfn.IFNA($A97,"")="","",Daily!W97+IF(ROW()&gt;ROW($A$3),AB96,0))</f>
        <v>17</v>
      </c>
      <c r="AC97" s="1">
        <f t="shared" si="147"/>
        <v>52</v>
      </c>
      <c r="AD97" s="1">
        <f>IF(_xlfn.IFNA($A97,"")="","",Daily!X97+IF(ROW()&gt;ROW($A$3),AD96,0))</f>
        <v>549</v>
      </c>
      <c r="AE97" s="1">
        <f>IF(_xlfn.IFNA($A97,"")="","",Daily!Y97+IF(ROW()&gt;ROW($A$3),AE96,0))</f>
        <v>486</v>
      </c>
      <c r="AF97" s="1">
        <f>IF(_xlfn.IFNA($A97,"")="","",Daily!Z97+IF(ROW()&gt;ROW($A$3),AF96,0))</f>
        <v>8</v>
      </c>
      <c r="AG97" s="1">
        <f t="shared" si="148"/>
        <v>55</v>
      </c>
      <c r="AH97" s="1">
        <f>IF(_xlfn.IFNA($A97,"")="","",Daily!C97+Daily!F97+Daily!I97+Daily!O97+Daily!L97+Daily!R97+Daily!X97+Daily!U97)</f>
        <v>7</v>
      </c>
      <c r="AI97" s="1">
        <f>IF(_xlfn.IFNA($A97,"")="","",Daily!D97+Daily!G97+Daily!J97+Daily!P97+Daily!M97+Daily!S97+Daily!Y97+Daily!V97+Daily!AA97)</f>
        <v>47</v>
      </c>
      <c r="AJ97" s="1">
        <f>IF(_xlfn.IFNA($A97,"")="","",Daily!E97+Daily!H97+Daily!K97+Daily!Q97+Daily!N97+Daily!T97+Daily!Z97+Daily!W97)</f>
        <v>0</v>
      </c>
      <c r="AK97" s="1">
        <f t="shared" si="149"/>
        <v>6721</v>
      </c>
      <c r="AL97" s="1">
        <f t="shared" si="150"/>
        <v>5588</v>
      </c>
      <c r="AM97" s="1">
        <f t="shared" si="151"/>
        <v>84</v>
      </c>
      <c r="AN97" s="7">
        <f t="shared" si="152"/>
        <v>0.3888888888888889</v>
      </c>
      <c r="AO97" s="1">
        <f t="shared" si="153"/>
        <v>1049</v>
      </c>
      <c r="AP97" s="1">
        <f t="shared" si="154"/>
        <v>3717</v>
      </c>
      <c r="AQ97" s="1">
        <f t="shared" si="155"/>
        <v>3361</v>
      </c>
      <c r="AR97" s="1">
        <f t="shared" si="156"/>
        <v>49</v>
      </c>
      <c r="AS97" s="1">
        <f t="shared" si="157"/>
        <v>307</v>
      </c>
      <c r="AT97" s="10">
        <f t="shared" si="158"/>
        <v>1.4809590973201692E-2</v>
      </c>
      <c r="AU97" s="10">
        <f t="shared" si="159"/>
        <v>0.98519040902679833</v>
      </c>
      <c r="AV97" s="10">
        <f t="shared" si="160"/>
        <v>1.5771462579973219E-2</v>
      </c>
      <c r="AW97" s="10">
        <f t="shared" si="161"/>
        <v>0.44695729802112782</v>
      </c>
      <c r="AX97" s="10">
        <f t="shared" si="162"/>
        <v>4.1660467192382086E-3</v>
      </c>
      <c r="AY97" s="10">
        <f t="shared" si="163"/>
        <v>0.15369736646332391</v>
      </c>
      <c r="AZ97" s="10">
        <f t="shared" si="164"/>
        <v>6.5168873679511977E-2</v>
      </c>
      <c r="BA97" s="10">
        <f t="shared" si="165"/>
        <v>3.1840499925606308E-2</v>
      </c>
      <c r="BB97" s="10">
        <f t="shared" si="166"/>
        <v>0.20071417943758368</v>
      </c>
      <c r="BC97" s="10">
        <f t="shared" si="167"/>
        <v>8.1684273173634872E-2</v>
      </c>
      <c r="BD97" s="8">
        <f t="shared" ca="1" si="168"/>
        <v>14</v>
      </c>
      <c r="BE97" s="9">
        <f t="shared" ca="1" si="169"/>
        <v>98</v>
      </c>
      <c r="BF97" s="10">
        <f t="shared" si="170"/>
        <v>1.0425975573428656E-3</v>
      </c>
      <c r="BG97" s="10">
        <f t="shared" si="171"/>
        <v>-0.61111111111111116</v>
      </c>
      <c r="BH97" s="1" t="e">
        <f t="shared" si="172"/>
        <v>#N/A</v>
      </c>
      <c r="BI97" s="1">
        <f t="shared" si="173"/>
        <v>31</v>
      </c>
      <c r="BJ97" s="8">
        <f>IF(_xlfn.IFNA($A97,"")="","",AK97/(Configuration!$B$1/1000000))</f>
        <v>264.97872994720927</v>
      </c>
      <c r="BK97" s="1">
        <f>IF(OR(_xlfn.IFNA($A97,"")="", ROW()&lt;=ROW($A$3),MAX(International!$C$3:$C$2000)&lt;$AK97),"",$A97-_xlfn.XLOOKUP($AK97,International!$C$3:$C$2000,International!$A$3:$A$2000,NA(),1,1))</f>
        <v>31</v>
      </c>
      <c r="BL97" s="1">
        <f>IF(OR(_xlfn.IFNA($A97,"")="", ROW()&lt;=ROW($A$3),MAX(International!$D$3:$D$2000)&lt;$BJ97),"",$A97-_xlfn.XLOOKUP($BJ97,International!$D$3:$D$2000,International!$A$3:$A$2000,NA(),1,1))</f>
        <v>36</v>
      </c>
      <c r="BM97" s="1">
        <f>IF(OR(_xlfn.IFNA($A97,"")="", ROW()&lt;=ROW($A$3),MAX(International!$G$3:$G$2000)&lt;$AK97),"",$A97-_xlfn.XLOOKUP($AK97,International!$G$3:$G$2000,International!$A$3:$A$2000,NA(),1,1))</f>
        <v>11</v>
      </c>
      <c r="BN97" s="1">
        <f>IF(OR(_xlfn.IFNA($A97,"")="", ROW()&lt;=ROW($A$3),MAX(International!$H$3:$H$2000)&lt;$BJ97),"",$A97-_xlfn.XLOOKUP($BJ97,International!$H$3:$H$2000,International!$A$3:$A$2000,NA(),1,1))</f>
        <v>34</v>
      </c>
      <c r="BO97" s="1">
        <f>IF(OR(_xlfn.IFNA($A97,"")="", ROW()&lt;=ROW($A$3),MAX(International!$K$3:$K$2000)&lt;$AK97),"",$A97-_xlfn.XLOOKUP($AK97,International!$K$3:$K$2000,International!$A$3:$A$2000,NA(),1,1))</f>
        <v>41</v>
      </c>
      <c r="BP97" s="1">
        <f>IF(OR(_xlfn.IFNA($A97,"")="", ROW()&lt;=ROW($A$3),MAX(International!$L$3:$L$2000)&lt;$BJ97),"",$A97-_xlfn.XLOOKUP($BJ97,International!$L$3:$L$2000,International!$A$3:$A$2000,NA(),1,1))</f>
        <v>35</v>
      </c>
      <c r="BQ97" s="1">
        <f>IF(OR(_xlfn.IFNA($A97,"")="", ROW()&lt;=ROW($A$3),MAX(International!$O$3:$O$2000)&lt;$AK97),"",$A97-_xlfn.XLOOKUP($AK97,International!$O$3:$O$2000,International!$A$3:$A$2000,NA(),1,1))</f>
        <v>50</v>
      </c>
      <c r="BR97" s="1">
        <f>IF(OR(_xlfn.IFNA($A97,"")="", ROW()&lt;=ROW($A$3),MAX(International!$P$3:$P$2000)&lt;$BJ97),"",$A97-_xlfn.XLOOKUP($BJ97,International!$P$3:$P$2000,International!$A$3:$A$2000,NA(),1,1))</f>
        <v>45</v>
      </c>
      <c r="BS97" s="1">
        <f>IF(OR(_xlfn.IFNA($A97,"")="", ROW()&lt;=ROW($A$3),MAX(International!$S$3:$S$2000)&lt;$AK97),"",$A97-_xlfn.XLOOKUP($AK97,International!$S$3:$S$2000,International!$A$3:$A$2000,NA(),1,1))</f>
        <v>51</v>
      </c>
      <c r="BT97" s="1" t="str">
        <f>IF(OR(_xlfn.IFNA($A97,"")="", ROW()&lt;=ROW($A$3),MAX(International!$T$3:$T$2000)&lt;$BJ97),"",$A97-_xlfn.XLOOKUP($BJ97,International!$T$3:$T$2000,International!$A$3:$A$2000,NA(),1,1))</f>
        <v/>
      </c>
      <c r="BU97" s="1">
        <f>IF(OR(_xlfn.IFNA($A97,"")="", ROW()&lt;=ROW($A$3),MAX(International!$W$3:$W$2000)&lt;$AK97),"",$A97-_xlfn.XLOOKUP($AK97,International!$W$3:$W$2000,International!$A$3:$A$2000,NA(),1,1))</f>
        <v>7</v>
      </c>
      <c r="BV97" s="1">
        <f>IF(OR(_xlfn.IFNA($A97,"")="", ROW()&lt;=ROW($A$3),MAX(International!$X$3:$X$2000)&lt;$BJ97),"",$A97-_xlfn.XLOOKUP($BJ97,International!$X$3:$X$2000,International!$A$3:$A$2000,NA(),1,1))</f>
        <v>19</v>
      </c>
      <c r="BW97" s="1">
        <f>IF(OR(_xlfn.IFNA($A97,"")="", ROW()&lt;=ROW($A$3),MAX(International!$AA$3:$AA$2000)&lt;$AK97),"",$A97-_xlfn.XLOOKUP($AK97,International!$AA$3:$AA$2000,International!$A$3:$A$2000,NA(),1,1))</f>
        <v>34</v>
      </c>
      <c r="BX97" s="1">
        <f>IF(OR(_xlfn.IFNA($A97,"")="", ROW()&lt;=ROW($A$3),MAX(International!$AB$3:$AB$2000)&lt;$BJ97),"",$A97-_xlfn.XLOOKUP($BJ97,International!$AB$3:$AB$2000,International!$A$3:$A$2000,NA(),1,1))</f>
        <v>30</v>
      </c>
      <c r="BY97" s="1">
        <f>IF(OR(_xlfn.IFNA($A97,"")="", ROW()&lt;=ROW($A$3),MAX(International!$AE$3:$AE$2000)&lt;$AK97),"",$A97-_xlfn.XLOOKUP($AK97,International!$AE$3:$AE$2000,International!$A$3:$A$2000,NA(),1,1))</f>
        <v>40</v>
      </c>
      <c r="BZ97" s="1">
        <f>IF(OR(_xlfn.IFNA($A97,"")="", ROW()&lt;=ROW($A$3),MAX(International!$AF$3:$AF$2000)&lt;$BJ97),"",$A97-_xlfn.XLOOKUP($BJ97,International!$AF$3:$AF$2000,International!$A$3:$A$2000,NA(),1,1))</f>
        <v>31</v>
      </c>
      <c r="CA97" s="1">
        <f t="shared" si="174"/>
        <v>48</v>
      </c>
      <c r="CB97" s="1" t="e">
        <f t="shared" si="121"/>
        <v>#N/A</v>
      </c>
      <c r="CC97" s="1" t="e">
        <f t="shared" si="122"/>
        <v>#N/A</v>
      </c>
      <c r="CD97" s="1" t="e">
        <f t="shared" si="123"/>
        <v>#N/A</v>
      </c>
      <c r="CE97" s="1">
        <f t="shared" si="124"/>
        <v>409600</v>
      </c>
      <c r="CF97" s="1">
        <f t="shared" si="125"/>
        <v>77604</v>
      </c>
      <c r="CG97" s="1">
        <f t="shared" si="126"/>
        <v>25600</v>
      </c>
      <c r="CH97" s="1">
        <f t="shared" si="127"/>
        <v>11592</v>
      </c>
      <c r="CI97" s="1">
        <f t="shared" si="128"/>
        <v>1338</v>
      </c>
      <c r="CJ97" s="1">
        <f t="shared" si="129"/>
        <v>4392</v>
      </c>
      <c r="CK97" s="1">
        <f t="shared" si="175"/>
        <v>6721</v>
      </c>
      <c r="CL97" s="1">
        <f t="shared" si="130"/>
        <v>7.9069562123351957</v>
      </c>
      <c r="CM97" s="1">
        <f>IF(OR(ISNA($A97),$AK97&lt;100),NA(),IF($CA97=0,0,FLOOR((CK97-_xlfn.XLOOKUP(_xlfn.AGGREGATE(5,6,$CA$3:$CA2048),$CA$3:$CA$2000,CK$3:CK$2000,1,1))/_xlfn.XLOOKUP($CA97,$CA$3:$CA$2000,$CA$3:$CA$2000,1,1), 1)))</f>
        <v>137</v>
      </c>
      <c r="CN97" s="1">
        <f t="shared" si="176"/>
        <v>665.173680581599</v>
      </c>
      <c r="CO97" s="1" cm="1">
        <f t="array" ref="CO97">IFERROR(IF(OR(ISNA($A97),$AK97&lt;100,INDEX(International!C$3:C$2000,_xlfn.XMATCH(100,International!C$3:C$2000,1,1)+$CA97)=""),NA(),INDEX(International!C$3:C$2000,_xlfn.XMATCH(100,International!C$3:C$2000,1,1)+$CA97)), NA())</f>
        <v>42797</v>
      </c>
      <c r="CP97" s="1">
        <f t="shared" si="131"/>
        <v>5.4911327099452008</v>
      </c>
      <c r="CQ97" s="1">
        <f>IF(OR(ISNA($A97),$AK97&lt;100),NA(),IF($CA97=0,0,FLOOR((CO97-_xlfn.XLOOKUP(_xlfn.AGGREGATE(5,6,$CA$3:$CA2048),$CA$3:$CA$2000,CO$3:CO$2000,1,1))/_xlfn.XLOOKUP($CA97,$CA$3:$CA$2000,$CA$3:$CA$2000,1,1), 1)))</f>
        <v>889</v>
      </c>
      <c r="CR97" s="1">
        <f t="shared" si="177"/>
        <v>15.76420548960105</v>
      </c>
      <c r="CS97" s="1" cm="1">
        <f t="array" ref="CS97">IFERROR(IF(OR(ISNA($A97),$AK97&lt;100,INDEX(International!G$3:G$2000,_xlfn.XMATCH(100,International!G$3:G$2000,1,1)+$CA97)=""),NA(),INDEX(International!G$3:G$2000,_xlfn.XMATCH(100,International!G$3:G$2000,1,1)+$CA97)), NA())</f>
        <v>8698</v>
      </c>
      <c r="CT97" s="1">
        <f t="shared" si="132"/>
        <v>7.4503945701823797</v>
      </c>
      <c r="CU97" s="1">
        <f>IF(OR(ISNA($A97),$AK97&lt;100),NA(),IF($CA97=0,0,FLOOR((CS97-_xlfn.XLOOKUP(_xlfn.AGGREGATE(5,6,$CA$3:$CA2048),$CA$3:$CA$2000,CS$3:CS$2000,1,1))/_xlfn.XLOOKUP($CA97,$CA$3:$CA$2000,$CA$3:$CA$2000,1,1), 1)))</f>
        <v>175</v>
      </c>
      <c r="CV97" s="1">
        <f t="shared" si="178"/>
        <v>23.481737883314754</v>
      </c>
      <c r="CW97" s="1" cm="1">
        <f t="array" ref="CW97">IFERROR(IF(OR(ISNA($A97),$AK97&lt;100,INDEX(International!K$3:K$2000,_xlfn.XMATCH(100,International!K$3:K$2000,1,1)+$CA97)=""),NA(),INDEX(International!K$3:K$2000,_xlfn.XMATCH(100,International!K$3:K$2000,1,1)+$CA97)), NA())</f>
        <v>146923</v>
      </c>
      <c r="CX97" s="1">
        <f t="shared" si="133"/>
        <v>4.562371375961634</v>
      </c>
      <c r="CY97" s="1">
        <f>IF(OR(ISNA($A97),$AK97&lt;100),NA(),IF($CA97=0,0,FLOOR((CW97-_xlfn.XLOOKUP(_xlfn.AGGREGATE(5,6,$CA$3:$CA2048),$CA$3:$CA$2000,CW$3:CW$2000,1,1))/_xlfn.XLOOKUP($CA97,$CA$3:$CA$2000,$CA$3:$CA$2000,1,1), 1)))</f>
        <v>3058</v>
      </c>
      <c r="CZ97" s="1">
        <f t="shared" si="179"/>
        <v>6.6951472387115105</v>
      </c>
      <c r="DA97" s="1" cm="1">
        <f t="array" ref="DA97">IFERROR(IF(OR(ISNA($A97),$AK97&lt;100,INDEX(International!O$3:O$2000,_xlfn.XMATCH(100,International!O$3:O$2000,1,1)+$CA97)=""),NA(),INDEX(International!O$3:O$2000,_xlfn.XMATCH(100,International!O$3:O$2000,1,1)+$CA97)), NA())</f>
        <v>152271</v>
      </c>
      <c r="DB97" s="1">
        <f t="shared" si="134"/>
        <v>4.5401123931904594</v>
      </c>
      <c r="DC97" s="1">
        <f>IF(OR(ISNA($A97),$AK97&lt;100),NA(),IF($CA97=0,0,FLOOR((DA97-_xlfn.XLOOKUP(_xlfn.AGGREGATE(5,6,$CA$3:$CA2048),$CA$3:$CA$2000,DA$3:DA$2000,1,1))/_xlfn.XLOOKUP($CA97,$CA$3:$CA$2000,$CA$3:$CA$2000,1,1), 1)))</f>
        <v>3169</v>
      </c>
      <c r="DD97" s="1">
        <f t="shared" si="180"/>
        <v>22.136963845510316</v>
      </c>
      <c r="DE97" s="1" cm="1">
        <f t="array" ref="DE97">IFERROR(IF(OR(ISNA($A97),$AK97&lt;100,INDEX(International!S$3:S$2000,_xlfn.XMATCH(100,International!S$3:S$2000,1,1)+$CA97)=""),NA(),INDEX(International!S$3:S$2000,_xlfn.XMATCH(100,International!S$3:S$2000,1,1)+$CA97)), NA())</f>
        <v>10384</v>
      </c>
      <c r="DF97" s="1">
        <f t="shared" si="135"/>
        <v>7.1660845575649237</v>
      </c>
      <c r="DG97" s="1">
        <f>IF(OR(ISNA($A97),$AK97&lt;100),NA(),IF($CA97=0,0,FLOOR((DE97-_xlfn.XLOOKUP(_xlfn.AGGREGATE(5,6,$CA$3:$CA2048),$CA$3:$CA$2000,DE$3:DE$2000,1,1))/_xlfn.XLOOKUP($CA97,$CA$3:$CA$2000,$CA$3:$CA$2000,1,1), 1)))</f>
        <v>214</v>
      </c>
      <c r="DH97" s="1">
        <f t="shared" si="181"/>
        <v>71.6292706819751</v>
      </c>
      <c r="DI97" s="1" cm="1">
        <f t="array" ref="DI97">IFERROR(IF(OR(ISNA($A97),$AK97&lt;100,INDEX(International!W$3:W$2000,_xlfn.XMATCH(100,International!W$3:W$2000,1,1)+$CA97)=""),NA(),INDEX(International!W$3:W$2000,_xlfn.XMATCH(100,International!W$3:W$2000,1,1)+$CA97)), NA())</f>
        <v>5050</v>
      </c>
      <c r="DJ97" s="1">
        <f t="shared" si="136"/>
        <v>8.4832460126880669</v>
      </c>
      <c r="DK97" s="1">
        <f>IF(OR(ISNA($A97),$AK97&lt;100),NA(),IF($CA97=0,0,FLOOR((DI97-_xlfn.XLOOKUP(_xlfn.AGGREGATE(5,6,$CA$3:$CA2048),$CA$3:$CA$2000,DI$3:DI$2000,1,1))/_xlfn.XLOOKUP($CA97,$CA$3:$CA$2000,$CA$3:$CA$2000,1,1), 1)))</f>
        <v>103</v>
      </c>
      <c r="DL97" s="1">
        <f t="shared" si="182"/>
        <v>2.2264371775089078</v>
      </c>
      <c r="DM97" s="1" cm="1">
        <f t="array" ref="DM97">IFERROR(IF(OR(ISNA($A97),$AK97&lt;100,INDEX(International!AA$3:AA$2000,_xlfn.XMATCH(100,International!AA$3:AA$2000,1,1)+$CA97)=""),NA(),INDEX(International!AA$3:AA$2000,_xlfn.XMATCH(100,International!AA$3:AA$2000,1,1)+$CA97)), NA())</f>
        <v>133495</v>
      </c>
      <c r="DN97" s="1">
        <f t="shared" si="137"/>
        <v>4.6231328117023036</v>
      </c>
      <c r="DO97" s="1">
        <f>IF(OR(ISNA($A97),$AK97&lt;100),NA(),IF($CA97=0,0,FLOOR((DM97-_xlfn.XLOOKUP(_xlfn.AGGREGATE(5,6,$CA$3:$CA2048),$CA$3:$CA$2000,DM$3:DM$2000,1,1))/_xlfn.XLOOKUP($CA97,$CA$3:$CA$2000,$CA$3:$CA$2000,1,1), 1)))</f>
        <v>2778</v>
      </c>
      <c r="DP97" s="1">
        <f t="shared" si="183"/>
        <v>10.222142811814276</v>
      </c>
      <c r="DQ97" s="1" cm="1">
        <f t="array" ref="DQ97">IFERROR(IF(OR(ISNA($A97),$AK97&lt;100,INDEX(International!AE$3:AE$2000,_xlfn.XMATCH(100,International!AE$3:AE$2000,1,1)+$CA97)=""),NA(),INDEX(International!AE$3:AE$2000,_xlfn.XMATCH(100,International!AE$3:AE$2000,1,1)+$CA97)), NA())</f>
        <v>784708</v>
      </c>
      <c r="DR97" s="1">
        <f t="shared" si="138"/>
        <v>3.7100186956997407</v>
      </c>
      <c r="DS97" s="1">
        <f>IF(OR(ISNA($A97),$AK97&lt;100),NA(),IF($CA97=0,0,FLOOR((DQ97-_xlfn.XLOOKUP(_xlfn.AGGREGATE(5,6,$CA$3:$CA2048),$CA$3:$CA$2000,DQ$3:DQ$2000,1,1))/_xlfn.XLOOKUP($CA97,$CA$3:$CA$2000,$CA$3:$CA$2000,1,1), 1)))</f>
        <v>16345</v>
      </c>
      <c r="DT97" s="1">
        <f t="shared" si="184"/>
        <v>10.085738838990892</v>
      </c>
      <c r="DU97" s="1">
        <f t="shared" si="139"/>
        <v>94</v>
      </c>
      <c r="DV97" s="1" t="e" cm="1">
        <f t="array" ref="DV97">IFERROR(IF(ISNA($A97),NA(),INDEX(B$3:B$2000,_xlfn.XMATCH(Configuration!$B$12,B$3:B$2000,1,1)+ROW()-ROW($A$3))-0), NA())</f>
        <v>#N/A</v>
      </c>
      <c r="DW97" s="1" t="e" cm="1">
        <f t="array" ref="DW97">IFERROR(IF(ISNA($A97),NA(),INDEX(F$3:F$2000,_xlfn.XMATCH(Configuration!$B$12,F$3:F$2000,1,1)+ROW()-ROW($A$3))-0), NA())</f>
        <v>#N/A</v>
      </c>
      <c r="DX97" s="1" cm="1">
        <f t="array" ref="DX97">IFERROR(IF(ISNA($A97),NA(),INDEX(J$3:J$2000,_xlfn.XMATCH(Configuration!$B$12,J$3:J$2000,1,1)+ROW()-ROW($A$3))-0), NA())</f>
        <v>0</v>
      </c>
      <c r="DY97" s="1" t="e" cm="1">
        <f t="array" ref="DY97">IFERROR(IF(ISNA($A97),NA(),INDEX(N$3:N$2000,_xlfn.XMATCH(Configuration!$B$12,N$3:N$2000,1,1)+ROW()-ROW($A$3))-0), NA())</f>
        <v>#N/A</v>
      </c>
      <c r="DZ97" s="1" t="e" cm="1">
        <f t="array" ref="DZ97">IFERROR(IF(ISNA($A97),NA(),INDEX(R$3:R$2000,_xlfn.XMATCH(Configuration!$B$12,R$3:R$2000,1,1)+ROW()-ROW($A$3))-0), NA())</f>
        <v>#N/A</v>
      </c>
      <c r="EA97" s="1" t="e" cm="1">
        <f t="array" ref="EA97">IFERROR(IF(ISNA($A97),NA(),INDEX(V$3:V$2000,_xlfn.XMATCH(Configuration!$B$12,V$3:V$2000,1,1)+ROW()-ROW($A$3))-0), NA())</f>
        <v>#N/A</v>
      </c>
      <c r="EB97" s="1" t="e" cm="1">
        <f t="array" ref="EB97">IFERROR(IF(ISNA($A97),NA(),INDEX(Z$3:Z$2000,_xlfn.XMATCH(Configuration!$B$12,Z$3:Z$2000,1,1)+ROW()-ROW($A$3))-0), NA())</f>
        <v>#N/A</v>
      </c>
      <c r="EC97" s="1" t="e" cm="1">
        <f t="array" ref="EC97">IFERROR(IF(ISNA($A97),NA(),INDEX(AD$3:AD$2000,_xlfn.XMATCH(Configuration!$B$12,AD$3:AD$2000,1,1)+ROW()-ROW($A$3))-0), NA())</f>
        <v>#N/A</v>
      </c>
      <c r="ED97" s="1">
        <f t="shared" si="140"/>
        <v>94</v>
      </c>
      <c r="EE97" s="1" t="e">
        <f t="shared" ca="1" si="185"/>
        <v>#N/A</v>
      </c>
      <c r="EF97" s="1" t="e">
        <f t="shared" ca="1" si="186"/>
        <v>#N/A</v>
      </c>
      <c r="EG97" s="1" t="e">
        <f t="shared" ca="1" si="187"/>
        <v>#N/A</v>
      </c>
      <c r="EH97" s="1" t="e">
        <f t="shared" ca="1" si="188"/>
        <v>#N/A</v>
      </c>
      <c r="EI97" s="1" t="e">
        <f t="shared" ca="1" si="189"/>
        <v>#N/A</v>
      </c>
      <c r="EJ97" s="1" t="e">
        <f t="shared" ca="1" si="190"/>
        <v>#N/A</v>
      </c>
      <c r="EK97" s="1">
        <f t="shared" ca="1" si="191"/>
        <v>1102560</v>
      </c>
      <c r="EL97" s="1" cm="1">
        <f t="array" aca="1" ref="EL97" ca="1">IFERROR(IF(ISNA($ED97),NA(),IF(FLOOR((2^(($ED97+LOOKUP(2, 1/(ISNA(EP$3:EP$2000)+ISBLANK(EP$3:EP$300)-1),EP$3:EP$2000)*LOG(100)/LOG(2))/LOOKUP(2, 1/(ISNA(EP$3:EP$2000)+ISBLANK(EP$3:EP$300)-1),EP$3:EP$2000))),2)&gt;_xlfn.AGGREGATE(4,6,$EN$3:$GC$2000)+2000,NA(),FLOOR((2^(($ED97+LOOKUP(2, 1/(ISNA(EP$3:EP$2000)+ISBLANK(EP$3:EP$300)-1),EP$3:EP$2000)*LOG(100)/LOG(2))/LOOKUP(2, 1/(ISNA(EP$3:EP$2000)+ISBLANK(EP$3:EP$300)-1),EP$3:EP$2000))),2))),NA())</f>
        <v>16098</v>
      </c>
      <c r="EM97" s="1" cm="1">
        <f t="array" ref="EM97">IF(ISNA($ED97),NA(),FLOOR(EN$3+(LOOKUP(2, 1/(ISNA(EN$3:EN$2000)+ISBLANK(EN$3:EN$300)-1),EN$3:EN$2000)-EN$3)/LOOKUP(2, 1/(ISNA(EN$3:EN$2000)+ISBLANK(EN$3:EN$300)-1),ED$3:ED$2000)*ED97, 1))</f>
        <v>8493</v>
      </c>
      <c r="EN97" s="1" t="e" cm="1">
        <f t="array" ref="EN97">IFERROR(IF(ISNA($A97),NA(),INDEX(AK$3:AK$2000,_xlfn.XMATCH(100,AK$3:AK$2000,1,1)+ROW()-ROW($A$3))-0), NA())</f>
        <v>#N/A</v>
      </c>
      <c r="EO97" s="1" t="e" cm="1">
        <f t="array" aca="1" ref="EO97" ca="1">IFERROR(IF(ISNA($A97),NA(),INDEX(BD$3:BD$2000,_xlfn.XMATCH(100,AK$3:AK$2000,1,1)+ROW()-ROW($A$3))-0), NA())</f>
        <v>#N/A</v>
      </c>
      <c r="EP97" s="1" t="e">
        <f t="shared" si="192"/>
        <v>#N/A</v>
      </c>
      <c r="EQ97" s="1" t="e">
        <f t="shared" si="193"/>
        <v>#N/A</v>
      </c>
      <c r="ER97" s="1" t="e">
        <f t="shared" si="194"/>
        <v>#N/A</v>
      </c>
      <c r="ES97" s="1" t="e" cm="1">
        <f t="array" ref="ES97">IFERROR(IF(OR(ISNA($A97),INDEX(International!C$3:C$2000,_xlfn.XMATCH(100,International!C$3:C$2000,1,1)+ROW()-ROW($A$3))=""),NA(),INDEX(International!C$3:C$2000,_xlfn.XMATCH(100,International!C$3:C$2000,1,1)+ROW()-ROW($A$3))), NA())</f>
        <v>#N/A</v>
      </c>
      <c r="ET97" s="1" t="e" cm="1">
        <f t="array" aca="1" ref="ET97" ca="1">IFERROR(IF(ISNA($A97),NA(),INDEX(International!E$3:E$2000,_xlfn.XMATCH(100,International!C$3:C$2000,1,1)+ROW()-ROW($A$3))-0), NA())</f>
        <v>#N/A</v>
      </c>
      <c r="EU97" s="1" t="e">
        <f t="shared" si="195"/>
        <v>#N/A</v>
      </c>
      <c r="EV97" s="1" t="e">
        <f t="shared" si="196"/>
        <v>#N/A</v>
      </c>
      <c r="EW97" s="1" t="e">
        <f t="shared" si="197"/>
        <v>#N/A</v>
      </c>
      <c r="EX97" s="1" t="e" cm="1">
        <f t="array" ref="EX97">IFERROR(IF(OR(ISNA($A97),INDEX(International!G$3:G$2000,_xlfn.XMATCH(100,International!G$3:G$2000,1,1)+ROW()-ROW($A$3))=""),NA(),INDEX(International!G$3:G$2000,_xlfn.XMATCH(100,International!G$3:G$2000,1,1)+ROW()-ROW($A$3))-0), NA())</f>
        <v>#N/A</v>
      </c>
      <c r="EY97" s="1" t="e" cm="1">
        <f t="array" aca="1" ref="EY97" ca="1">IFERROR(IF(ISNA($A97),NA(),INDEX(International!I$3:I$2000,_xlfn.XMATCH(100,International!G$3:G$2000,1,1)+ROW()-ROW($A$3))-0), NA())</f>
        <v>#N/A</v>
      </c>
      <c r="EZ97" s="1" t="e">
        <f t="shared" si="198"/>
        <v>#N/A</v>
      </c>
      <c r="FA97" s="1" t="e">
        <f t="shared" si="199"/>
        <v>#N/A</v>
      </c>
      <c r="FB97" s="1" t="e">
        <f t="shared" si="200"/>
        <v>#N/A</v>
      </c>
      <c r="FC97" s="1" t="e" cm="1">
        <f t="array" ref="FC97">IFERROR(IF(OR(ISNA($A97),INDEX(International!K$3:K$2000,_xlfn.XMATCH(100,International!K$3:K$2000,1,1)+ROW()-ROW($A$3))=""),NA(),INDEX(International!K$3:K$2000,_xlfn.XMATCH(100,International!K$3:K$2000,1,1)+ROW()-ROW($A$3))), NA())</f>
        <v>#N/A</v>
      </c>
      <c r="FD97" s="1" t="e" cm="1">
        <f t="array" aca="1" ref="FD97" ca="1">IFERROR(IF(ISNA($A97),NA(),INDEX(International!M$3:M$2000,_xlfn.XMATCH(100,International!K$3:K$2000,1,1)+ROW()-ROW($A$3))-0), NA())</f>
        <v>#N/A</v>
      </c>
      <c r="FE97" s="1" t="e">
        <f t="shared" si="201"/>
        <v>#N/A</v>
      </c>
      <c r="FF97" s="1" t="e">
        <f t="shared" si="202"/>
        <v>#N/A</v>
      </c>
      <c r="FG97" s="1" t="e">
        <f t="shared" si="203"/>
        <v>#N/A</v>
      </c>
      <c r="FH97" s="1" cm="1">
        <f t="array" ref="FH97">IFERROR(IF(OR(ISNA($A97),INDEX(International!O$3:O$2000,_xlfn.XMATCH(100,International!O$3:O$2000,1,1)+ROW()-ROW($A$3))=""),NA(),INDEX(International!O$3:O$2000,_xlfn.XMATCH(100,International!O$3:O$2000,1,1)+ROW()-ROW($A$3))-0), NA())</f>
        <v>231139</v>
      </c>
      <c r="FI97" s="1" cm="1">
        <f t="array" aca="1" ref="FI97" ca="1">IFERROR(IF(ISNA($A97),NA(),INDEX(International!Q$3:Q$2000,_xlfn.XMATCH(100,International!O$3:O$2000,1,1)+ROW()-ROW($A$3))-0), NA())</f>
        <v>539.28571428571433</v>
      </c>
      <c r="FJ97" s="1">
        <f t="shared" si="204"/>
        <v>8.4119756178519065</v>
      </c>
      <c r="FK97" s="1">
        <f t="shared" si="205"/>
        <v>2457</v>
      </c>
      <c r="FL97" s="1">
        <f t="shared" si="206"/>
        <v>273.9912018014553</v>
      </c>
      <c r="FM97" s="1" cm="1">
        <f t="array" ref="FM97">IFERROR(IF(OR(ISNA($A97),INDEX(International!S$3:S$2000,_xlfn.XMATCH(100,International!S$3:S$2000,1,1)+ROW()-ROW($A$3))=""),NA(),INDEX(International!S$3:S$2000,_xlfn.XMATCH(100,International!S$3:S$2000,1,1)+ROW()-ROW($A$3))-0), NA())</f>
        <v>11206</v>
      </c>
      <c r="FN97" s="1" cm="1">
        <f t="array" aca="1" ref="FN97" ca="1">IFERROR(IF(ISNA($A97),NA(),INDEX(International!U$3:U$2000,_xlfn.XMATCH(100,International!S$3:S$2000,1,1)+ROW()-ROW($A$3))-0), NA())</f>
        <v>20.142857142857142</v>
      </c>
      <c r="FO97" s="1">
        <f t="shared" si="207"/>
        <v>13.807026791507656</v>
      </c>
      <c r="FP97" s="1">
        <f t="shared" si="208"/>
        <v>118</v>
      </c>
      <c r="FQ97" s="1">
        <f t="shared" si="209"/>
        <v>485.11630046211576</v>
      </c>
      <c r="FR97" s="1" t="e" cm="1">
        <f t="array" ref="FR97">IFERROR(IF(OR(ISNA($A97),INDEX(International!W$3:W$2000,_xlfn.XMATCH(100,International!W$3:W$2000,1,1)+ROW()-ROW($A$3))=""),NA(),INDEX(International!W$3:W$2000,_xlfn.XMATCH(100,International!W$3:W$2000,1,1)+ROW()-ROW($A$3))-0), NA())</f>
        <v>#N/A</v>
      </c>
      <c r="FS97" s="1" t="e" cm="1">
        <f t="array" aca="1" ref="FS97" ca="1">IFERROR(IF(ISNA($A97),NA(),INDEX(International!Y$3:Y$2000,_xlfn.XMATCH(100,International!W$3:W$2000,1,1)+ROW()-ROW($A$3))-0), NA())</f>
        <v>#N/A</v>
      </c>
      <c r="FT97" s="1" t="e">
        <f t="shared" si="210"/>
        <v>#N/A</v>
      </c>
      <c r="FU97" s="1" t="e">
        <f t="shared" si="211"/>
        <v>#N/A</v>
      </c>
      <c r="FV97" s="1" t="e">
        <f t="shared" si="212"/>
        <v>#N/A</v>
      </c>
      <c r="FW97" s="1" t="e" cm="1">
        <f t="array" ref="FW97">IFERROR(IF(OR(ISNA($A97),INDEX(International!AA$3:AA$2000,_xlfn.XMATCH(100,International!AA$3:AA$2000,1,1)+ROW()-ROW($A$3))=""),NA(),INDEX(International!AA$3:AA$2000,_xlfn.XMATCH(100,International!AA$3:AA$2000,1,1)+ROW()-ROW($A$3))-0), NA())</f>
        <v>#N/A</v>
      </c>
      <c r="FX97" s="1" t="e" cm="1">
        <f t="array" aca="1" ref="FX97" ca="1">IFERROR(IF(ISNA($A97),NA(),INDEX(International!AC$3:AC$2000,_xlfn.XMATCH(100,International!AA$3:AA$2000,1,1)+ROW()-ROW($A$3))-0), NA())</f>
        <v>#N/A</v>
      </c>
      <c r="FY97" s="1" t="e">
        <f t="shared" si="213"/>
        <v>#N/A</v>
      </c>
      <c r="FZ97" s="1" t="e">
        <f t="shared" si="214"/>
        <v>#N/A</v>
      </c>
      <c r="GA97" s="1" t="e">
        <f t="shared" si="215"/>
        <v>#N/A</v>
      </c>
      <c r="GB97" s="1" t="e" cm="1">
        <f t="array" ref="GB97">IFERROR(IF(OR(ISNA($A97),INDEX(International!AE$3:AE$2000,_xlfn.XMATCH(100,International!AE$3:AE$2000,1,1)+ROW()-ROW($A$3))=""),NA(),INDEX(International!AE$3:AE$2000,_xlfn.XMATCH(100,International!AE$3:AE$2000,1,1)+ROW()-ROW($A$3))-0), NA())</f>
        <v>#N/A</v>
      </c>
      <c r="GC97" s="1" t="e" cm="1">
        <f t="array" aca="1" ref="GC97" ca="1">IFERROR(IF(ISNA($A97),NA(),INDEX(International!AG$3:AG$2000,_xlfn.XMATCH(100,International!AE$3:AE$2000,1,1)+ROW()-ROW($A$3))-0), NA())</f>
        <v>#N/A</v>
      </c>
      <c r="GD97" s="1" t="e">
        <f t="shared" si="216"/>
        <v>#N/A</v>
      </c>
      <c r="GE97" s="1" t="e">
        <f t="shared" si="217"/>
        <v>#N/A</v>
      </c>
      <c r="GF97" s="1" t="e">
        <f t="shared" si="218"/>
        <v>#N/A</v>
      </c>
    </row>
    <row r="98" spans="1:188" x14ac:dyDescent="0.2">
      <c r="A98" s="4">
        <f>IF(OR(Daily!$A98="",Daily!$B98="*"),NA(),Daily!A98)</f>
        <v>43949</v>
      </c>
      <c r="B98" s="1">
        <f>IF(_xlfn.IFNA($A98,"")="","",Daily!C98+IF(ROW()&gt;ROW($A$3),B97,0))</f>
        <v>106</v>
      </c>
      <c r="C98" s="1">
        <f>IF(_xlfn.IFNA($A98,"")="","",Daily!D98+IF(ROW()&gt;ROW($A$3),C97,0))</f>
        <v>101</v>
      </c>
      <c r="D98" s="1">
        <f>IF(_xlfn.IFNA($A98,"")="","",Daily!E98+IF(ROW()&gt;ROW($A$3),D97,0))</f>
        <v>3</v>
      </c>
      <c r="E98" s="1">
        <f t="shared" si="141"/>
        <v>2</v>
      </c>
      <c r="F98" s="1">
        <f>IF(_xlfn.IFNA($A98,"")="","",Daily!F98+IF(ROW()&gt;ROW($A$3),F97,0))</f>
        <v>3009</v>
      </c>
      <c r="G98" s="1">
        <f>IF(_xlfn.IFNA($A98,"")="","",Daily!G98+IF(ROW()&gt;ROW($A$3),G97,0))</f>
        <v>2243</v>
      </c>
      <c r="H98" s="1">
        <f>IF(_xlfn.IFNA($A98,"")="","",Daily!H98+IF(ROW()&gt;ROW($A$3),H97,0))</f>
        <v>36</v>
      </c>
      <c r="I98" s="1">
        <f t="shared" si="142"/>
        <v>730</v>
      </c>
      <c r="J98" s="1">
        <f>IF(_xlfn.IFNA($A98,"")="","",Daily!I98+IF(ROW()&gt;ROW($A$3),J97,0))</f>
        <v>28</v>
      </c>
      <c r="K98" s="1">
        <f>IF(_xlfn.IFNA($A98,"")="","",Daily!J98+IF(ROW()&gt;ROW($A$3),K97,0))</f>
        <v>23</v>
      </c>
      <c r="L98" s="1">
        <f>IF(_xlfn.IFNA($A98,"")="","",Daily!K98+IF(ROW()&gt;ROW($A$3),L97,0))</f>
        <v>0</v>
      </c>
      <c r="M98" s="1">
        <f t="shared" si="143"/>
        <v>5</v>
      </c>
      <c r="N98" s="1">
        <f>IF(_xlfn.IFNA($A98,"")="","",Daily!L98+IF(ROW()&gt;ROW($A$3),N97,0))</f>
        <v>1033</v>
      </c>
      <c r="O98" s="1">
        <f>IF(_xlfn.IFNA($A98,"")="","",Daily!M98+IF(ROW()&gt;ROW($A$3),O97,0))</f>
        <v>934</v>
      </c>
      <c r="P98" s="1">
        <f>IF(_xlfn.IFNA($A98,"")="","",Daily!N98+IF(ROW()&gt;ROW($A$3),P97,0))</f>
        <v>6</v>
      </c>
      <c r="Q98" s="1">
        <f t="shared" si="144"/>
        <v>93</v>
      </c>
      <c r="R98" s="1">
        <f>IF(_xlfn.IFNA($A98,"")="","",Daily!O98+IF(ROW()&gt;ROW($A$3),R97,0))</f>
        <v>438</v>
      </c>
      <c r="S98" s="1">
        <f>IF(_xlfn.IFNA($A98,"")="","",Daily!P98+IF(ROW()&gt;ROW($A$3),S97,0))</f>
        <v>420</v>
      </c>
      <c r="T98" s="1">
        <f>IF(_xlfn.IFNA($A98,"")="","",Daily!Q98+IF(ROW()&gt;ROW($A$3),T97,0))</f>
        <v>4</v>
      </c>
      <c r="U98" s="1">
        <f t="shared" si="145"/>
        <v>14</v>
      </c>
      <c r="V98" s="1">
        <f>IF(_xlfn.IFNA($A98,"")="","",Daily!R98+IF(ROW()&gt;ROW($A$3),V97,0))</f>
        <v>218</v>
      </c>
      <c r="W98" s="1">
        <f>IF(_xlfn.IFNA($A98,"")="","",Daily!S98+IF(ROW()&gt;ROW($A$3),W97,0))</f>
        <v>135</v>
      </c>
      <c r="X98" s="1">
        <f>IF(_xlfn.IFNA($A98,"")="","",Daily!T98+IF(ROW()&gt;ROW($A$3),X97,0))</f>
        <v>11</v>
      </c>
      <c r="Y98" s="1">
        <f t="shared" si="146"/>
        <v>72</v>
      </c>
      <c r="Z98" s="1">
        <f>IF(_xlfn.IFNA($A98,"")="","",Daily!U98+IF(ROW()&gt;ROW($A$3),Z97,0))</f>
        <v>1351</v>
      </c>
      <c r="AA98" s="1">
        <f>IF(_xlfn.IFNA($A98,"")="","",Daily!V98+IF(ROW()&gt;ROW($A$3),AA97,0))</f>
        <v>1279</v>
      </c>
      <c r="AB98" s="1">
        <f>IF(_xlfn.IFNA($A98,"")="","",Daily!W98+IF(ROW()&gt;ROW($A$3),AB97,0))</f>
        <v>17</v>
      </c>
      <c r="AC98" s="1">
        <f t="shared" si="147"/>
        <v>55</v>
      </c>
      <c r="AD98" s="1">
        <f>IF(_xlfn.IFNA($A98,"")="","",Daily!X98+IF(ROW()&gt;ROW($A$3),AD97,0))</f>
        <v>550</v>
      </c>
      <c r="AE98" s="1">
        <f>IF(_xlfn.IFNA($A98,"")="","",Daily!Y98+IF(ROW()&gt;ROW($A$3),AE97,0))</f>
        <v>495</v>
      </c>
      <c r="AF98" s="1">
        <f>IF(_xlfn.IFNA($A98,"")="","",Daily!Z98+IF(ROW()&gt;ROW($A$3),AF97,0))</f>
        <v>8</v>
      </c>
      <c r="AG98" s="1">
        <f t="shared" si="148"/>
        <v>47</v>
      </c>
      <c r="AH98" s="1">
        <f>IF(_xlfn.IFNA($A98,"")="","",Daily!C98+Daily!F98+Daily!I98+Daily!O98+Daily!L98+Daily!R98+Daily!X98+Daily!U98)</f>
        <v>12</v>
      </c>
      <c r="AI98" s="1">
        <f>IF(_xlfn.IFNA($A98,"")="","",Daily!D98+Daily!G98+Daily!J98+Daily!P98+Daily!M98+Daily!S98+Daily!Y98+Daily!V98+Daily!AA98)</f>
        <v>42</v>
      </c>
      <c r="AJ98" s="1">
        <f>IF(_xlfn.IFNA($A98,"")="","",Daily!E98+Daily!H98+Daily!K98+Daily!Q98+Daily!N98+Daily!T98+Daily!Z98+Daily!W98)</f>
        <v>1</v>
      </c>
      <c r="AK98" s="1">
        <f t="shared" si="149"/>
        <v>6733</v>
      </c>
      <c r="AL98" s="1">
        <f t="shared" si="150"/>
        <v>5630</v>
      </c>
      <c r="AM98" s="1">
        <f t="shared" si="151"/>
        <v>85</v>
      </c>
      <c r="AN98" s="7">
        <f t="shared" si="152"/>
        <v>1.7142857142857142</v>
      </c>
      <c r="AO98" s="1">
        <f t="shared" si="153"/>
        <v>1018</v>
      </c>
      <c r="AP98" s="1">
        <f t="shared" si="154"/>
        <v>3724</v>
      </c>
      <c r="AQ98" s="1">
        <f t="shared" si="155"/>
        <v>3387</v>
      </c>
      <c r="AR98" s="1">
        <f t="shared" si="156"/>
        <v>49</v>
      </c>
      <c r="AS98" s="1">
        <f t="shared" si="157"/>
        <v>288</v>
      </c>
      <c r="AT98" s="10">
        <f t="shared" si="158"/>
        <v>1.4873140857392825E-2</v>
      </c>
      <c r="AU98" s="10">
        <f t="shared" si="159"/>
        <v>0.98512685914260723</v>
      </c>
      <c r="AV98" s="10">
        <f t="shared" si="160"/>
        <v>1.574335363136789E-2</v>
      </c>
      <c r="AW98" s="10">
        <f t="shared" si="161"/>
        <v>0.44690331204515077</v>
      </c>
      <c r="AX98" s="10">
        <f t="shared" si="162"/>
        <v>4.158621713946235E-3</v>
      </c>
      <c r="AY98" s="10">
        <f t="shared" si="163"/>
        <v>0.15342343680380216</v>
      </c>
      <c r="AZ98" s="10">
        <f t="shared" si="164"/>
        <v>6.5052725382444679E-2</v>
      </c>
      <c r="BA98" s="10">
        <f t="shared" si="165"/>
        <v>3.237784048715283E-2</v>
      </c>
      <c r="BB98" s="10">
        <f t="shared" si="166"/>
        <v>0.20065349769790583</v>
      </c>
      <c r="BC98" s="10">
        <f t="shared" si="167"/>
        <v>8.1687212238229612E-2</v>
      </c>
      <c r="BD98" s="8">
        <f t="shared" ca="1" si="168"/>
        <v>12.571428571428571</v>
      </c>
      <c r="BE98" s="9">
        <f t="shared" ca="1" si="169"/>
        <v>88</v>
      </c>
      <c r="BF98" s="10">
        <f t="shared" si="170"/>
        <v>1.7854485939592323E-3</v>
      </c>
      <c r="BG98" s="10">
        <f t="shared" si="171"/>
        <v>0.7142857142857143</v>
      </c>
      <c r="BH98" s="1" t="e">
        <f t="shared" si="172"/>
        <v>#N/A</v>
      </c>
      <c r="BI98" s="1">
        <f t="shared" si="173"/>
        <v>32</v>
      </c>
      <c r="BJ98" s="8">
        <f>IF(_xlfn.IFNA($A98,"")="","",AK98/(Configuration!$B$1/1000000))</f>
        <v>265.4518358480226</v>
      </c>
      <c r="BK98" s="1">
        <f>IF(OR(_xlfn.IFNA($A98,"")="", ROW()&lt;=ROW($A$3),MAX(International!$C$3:$C$2000)&lt;$AK98),"",$A98-_xlfn.XLOOKUP($AK98,International!$C$3:$C$2000,International!$A$3:$A$2000,NA(),1,1))</f>
        <v>32</v>
      </c>
      <c r="BL98" s="1">
        <f>IF(OR(_xlfn.IFNA($A98,"")="", ROW()&lt;=ROW($A$3),MAX(International!$D$3:$D$2000)&lt;$BJ98),"",$A98-_xlfn.XLOOKUP($BJ98,International!$D$3:$D$2000,International!$A$3:$A$2000,NA(),1,1))</f>
        <v>37</v>
      </c>
      <c r="BM98" s="1">
        <f>IF(OR(_xlfn.IFNA($A98,"")="", ROW()&lt;=ROW($A$3),MAX(International!$G$3:$G$2000)&lt;$AK98),"",$A98-_xlfn.XLOOKUP($AK98,International!$G$3:$G$2000,International!$A$3:$A$2000,NA(),1,1))</f>
        <v>12</v>
      </c>
      <c r="BN98" s="1">
        <f>IF(OR(_xlfn.IFNA($A98,"")="", ROW()&lt;=ROW($A$3),MAX(International!$H$3:$H$2000)&lt;$BJ98),"",$A98-_xlfn.XLOOKUP($BJ98,International!$H$3:$H$2000,International!$A$3:$A$2000,NA(),1,1))</f>
        <v>35</v>
      </c>
      <c r="BO98" s="1">
        <f>IF(OR(_xlfn.IFNA($A98,"")="", ROW()&lt;=ROW($A$3),MAX(International!$K$3:$K$2000)&lt;$AK98),"",$A98-_xlfn.XLOOKUP($AK98,International!$K$3:$K$2000,International!$A$3:$A$2000,NA(),1,1))</f>
        <v>42</v>
      </c>
      <c r="BP98" s="1">
        <f>IF(OR(_xlfn.IFNA($A98,"")="", ROW()&lt;=ROW($A$3),MAX(International!$L$3:$L$2000)&lt;$BJ98),"",$A98-_xlfn.XLOOKUP($BJ98,International!$L$3:$L$2000,International!$A$3:$A$2000,NA(),1,1))</f>
        <v>36</v>
      </c>
      <c r="BQ98" s="1">
        <f>IF(OR(_xlfn.IFNA($A98,"")="", ROW()&lt;=ROW($A$3),MAX(International!$O$3:$O$2000)&lt;$AK98),"",$A98-_xlfn.XLOOKUP($AK98,International!$O$3:$O$2000,International!$A$3:$A$2000,NA(),1,1))</f>
        <v>51</v>
      </c>
      <c r="BR98" s="1">
        <f>IF(OR(_xlfn.IFNA($A98,"")="", ROW()&lt;=ROW($A$3),MAX(International!$P$3:$P$2000)&lt;$BJ98),"",$A98-_xlfn.XLOOKUP($BJ98,International!$P$3:$P$2000,International!$A$3:$A$2000,NA(),1,1))</f>
        <v>46</v>
      </c>
      <c r="BS98" s="1">
        <f>IF(OR(_xlfn.IFNA($A98,"")="", ROW()&lt;=ROW($A$3),MAX(International!$S$3:$S$2000)&lt;$AK98),"",$A98-_xlfn.XLOOKUP($AK98,International!$S$3:$S$2000,International!$A$3:$A$2000,NA(),1,1))</f>
        <v>52</v>
      </c>
      <c r="BT98" s="1" t="str">
        <f>IF(OR(_xlfn.IFNA($A98,"")="", ROW()&lt;=ROW($A$3),MAX(International!$T$3:$T$2000)&lt;$BJ98),"",$A98-_xlfn.XLOOKUP($BJ98,International!$T$3:$T$2000,International!$A$3:$A$2000,NA(),1,1))</f>
        <v/>
      </c>
      <c r="BU98" s="1">
        <f>IF(OR(_xlfn.IFNA($A98,"")="", ROW()&lt;=ROW($A$3),MAX(International!$W$3:$W$2000)&lt;$AK98),"",$A98-_xlfn.XLOOKUP($AK98,International!$W$3:$W$2000,International!$A$3:$A$2000,NA(),1,1))</f>
        <v>8</v>
      </c>
      <c r="BV98" s="1">
        <f>IF(OR(_xlfn.IFNA($A98,"")="", ROW()&lt;=ROW($A$3),MAX(International!$X$3:$X$2000)&lt;$BJ98),"",$A98-_xlfn.XLOOKUP($BJ98,International!$X$3:$X$2000,International!$A$3:$A$2000,NA(),1,1))</f>
        <v>20</v>
      </c>
      <c r="BW98" s="1">
        <f>IF(OR(_xlfn.IFNA($A98,"")="", ROW()&lt;=ROW($A$3),MAX(International!$AA$3:$AA$2000)&lt;$AK98),"",$A98-_xlfn.XLOOKUP($AK98,International!$AA$3:$AA$2000,International!$A$3:$A$2000,NA(),1,1))</f>
        <v>35</v>
      </c>
      <c r="BX98" s="1">
        <f>IF(OR(_xlfn.IFNA($A98,"")="", ROW()&lt;=ROW($A$3),MAX(International!$AB$3:$AB$2000)&lt;$BJ98),"",$A98-_xlfn.XLOOKUP($BJ98,International!$AB$3:$AB$2000,International!$A$3:$A$2000,NA(),1,1))</f>
        <v>31</v>
      </c>
      <c r="BY98" s="1">
        <f>IF(OR(_xlfn.IFNA($A98,"")="", ROW()&lt;=ROW($A$3),MAX(International!$AE$3:$AE$2000)&lt;$AK98),"",$A98-_xlfn.XLOOKUP($AK98,International!$AE$3:$AE$2000,International!$A$3:$A$2000,NA(),1,1))</f>
        <v>41</v>
      </c>
      <c r="BZ98" s="1">
        <f>IF(OR(_xlfn.IFNA($A98,"")="", ROW()&lt;=ROW($A$3),MAX(International!$AF$3:$AF$2000)&lt;$BJ98),"",$A98-_xlfn.XLOOKUP($BJ98,International!$AF$3:$AF$2000,International!$A$3:$A$2000,NA(),1,1))</f>
        <v>32</v>
      </c>
      <c r="CA98" s="1">
        <f t="shared" si="174"/>
        <v>49</v>
      </c>
      <c r="CB98" s="1" t="e">
        <f t="shared" si="121"/>
        <v>#N/A</v>
      </c>
      <c r="CC98" s="1" t="e">
        <f t="shared" si="122"/>
        <v>#N/A</v>
      </c>
      <c r="CD98" s="1" t="e">
        <f t="shared" si="123"/>
        <v>#N/A</v>
      </c>
      <c r="CE98" s="1">
        <f t="shared" si="124"/>
        <v>487098</v>
      </c>
      <c r="CF98" s="1">
        <f t="shared" si="125"/>
        <v>89144</v>
      </c>
      <c r="CG98" s="1">
        <f t="shared" si="126"/>
        <v>28734</v>
      </c>
      <c r="CH98" s="1">
        <f t="shared" si="127"/>
        <v>12800</v>
      </c>
      <c r="CI98" s="1">
        <f t="shared" si="128"/>
        <v>1412</v>
      </c>
      <c r="CJ98" s="1">
        <f t="shared" si="129"/>
        <v>4481</v>
      </c>
      <c r="CK98" s="1">
        <f t="shared" si="175"/>
        <v>6733</v>
      </c>
      <c r="CL98" s="1">
        <f t="shared" si="130"/>
        <v>8.0682640212959686</v>
      </c>
      <c r="CM98" s="1">
        <f>IF(OR(ISNA($A98),$AK98&lt;100),NA(),IF($CA98=0,0,FLOOR((CK98-_xlfn.XLOOKUP(_xlfn.AGGREGATE(5,6,$CA$3:$CA2049),$CA$3:$CA$2000,CK$3:CK$2000,1,1))/_xlfn.XLOOKUP($CA98,$CA$3:$CA$2000,$CA$3:$CA$2000,1,1), 1)))</f>
        <v>135</v>
      </c>
      <c r="CN98" s="1">
        <f t="shared" si="176"/>
        <v>388.56665392930392</v>
      </c>
      <c r="CO98" s="1" cm="1">
        <f t="array" ref="CO98">IFERROR(IF(OR(ISNA($A98),$AK98&lt;100,INDEX(International!C$3:C$2000,_xlfn.XMATCH(100,International!C$3:C$2000,1,1)+$CA98)=""),NA(),INDEX(International!C$3:C$2000,_xlfn.XMATCH(100,International!C$3:C$2000,1,1)+$CA98)), NA())</f>
        <v>44293</v>
      </c>
      <c r="CP98" s="1">
        <f t="shared" si="131"/>
        <v>5.5739236530000715</v>
      </c>
      <c r="CQ98" s="1">
        <f>IF(OR(ISNA($A98),$AK98&lt;100),NA(),IF($CA98=0,0,FLOOR((CO98-_xlfn.XLOOKUP(_xlfn.AGGREGATE(5,6,$CA$3:$CA2049),$CA$3:$CA$2000,CO$3:CO$2000,1,1))/_xlfn.XLOOKUP($CA98,$CA$3:$CA$2000,$CA$3:$CA$2000,1,1), 1)))</f>
        <v>901</v>
      </c>
      <c r="CR98" s="1">
        <f t="shared" si="177"/>
        <v>12.421238217163781</v>
      </c>
      <c r="CS98" s="1" cm="1">
        <f t="array" ref="CS98">IFERROR(IF(OR(ISNA($A98),$AK98&lt;100,INDEX(International!G$3:G$2000,_xlfn.XMATCH(100,International!G$3:G$2000,1,1)+$CA98)=""),NA(),INDEX(International!G$3:G$2000,_xlfn.XMATCH(100,International!G$3:G$2000,1,1)+$CA98)), NA())</f>
        <v>8851</v>
      </c>
      <c r="CT98" s="1">
        <f t="shared" si="132"/>
        <v>7.5760286667924888</v>
      </c>
      <c r="CU98" s="1">
        <f>IF(OR(ISNA($A98),$AK98&lt;100),NA(),IF($CA98=0,0,FLOOR((CS98-_xlfn.XLOOKUP(_xlfn.AGGREGATE(5,6,$CA$3:$CA2049),$CA$3:$CA$2000,CS$3:CS$2000,1,1))/_xlfn.XLOOKUP($CA98,$CA$3:$CA$2000,$CA$3:$CA$2000,1,1), 1)))</f>
        <v>175</v>
      </c>
      <c r="CV98" s="1">
        <f t="shared" si="178"/>
        <v>21.880022994964335</v>
      </c>
      <c r="CW98" s="1" cm="1">
        <f t="array" ref="CW98">IFERROR(IF(OR(ISNA($A98),$AK98&lt;100,INDEX(International!K$3:K$2000,_xlfn.XMATCH(100,International!K$3:K$2000,1,1)+$CA98)=""),NA(),INDEX(International!K$3:K$2000,_xlfn.XMATCH(100,International!K$3:K$2000,1,1)+$CA98)), NA())</f>
        <v>146906</v>
      </c>
      <c r="CX98" s="1">
        <f t="shared" si="133"/>
        <v>4.6574946823714347</v>
      </c>
      <c r="CY98" s="1">
        <f>IF(OR(ISNA($A98),$AK98&lt;100),NA(),IF($CA98=0,0,FLOOR((CW98-_xlfn.XLOOKUP(_xlfn.AGGREGATE(5,6,$CA$3:$CA2049),$CA$3:$CA$2000,CW$3:CW$2000,1,1))/_xlfn.XLOOKUP($CA98,$CA$3:$CA$2000,$CA$3:$CA$2000,1,1), 1)))</f>
        <v>2996</v>
      </c>
      <c r="CZ98" s="1">
        <f t="shared" si="179"/>
        <v>51.552486523472929</v>
      </c>
      <c r="DA98" s="1" cm="1">
        <f t="array" ref="DA98">IFERROR(IF(OR(ISNA($A98),$AK98&lt;100,INDEX(International!O$3:O$2000,_xlfn.XMATCH(100,International!O$3:O$2000,1,1)+$CA98)=""),NA(),INDEX(International!O$3:O$2000,_xlfn.XMATCH(100,International!O$3:O$2000,1,1)+$CA98)), NA())</f>
        <v>156363</v>
      </c>
      <c r="DB98" s="1">
        <f t="shared" si="134"/>
        <v>4.6179871645975181</v>
      </c>
      <c r="DC98" s="1">
        <f>IF(OR(ISNA($A98),$AK98&lt;100),NA(),IF($CA98=0,0,FLOOR((DA98-_xlfn.XLOOKUP(_xlfn.AGGREGATE(5,6,$CA$3:$CA2049),$CA$3:$CA$2000,DA$3:DA$2000,1,1))/_xlfn.XLOOKUP($CA98,$CA$3:$CA$2000,$CA$3:$CA$2000,1,1), 1)))</f>
        <v>3187</v>
      </c>
      <c r="DD98" s="1">
        <f t="shared" si="180"/>
        <v>26.138349355464111</v>
      </c>
      <c r="DE98" s="1" cm="1">
        <f t="array" ref="DE98">IFERROR(IF(OR(ISNA($A98),$AK98&lt;100,INDEX(International!S$3:S$2000,_xlfn.XMATCH(100,International!S$3:S$2000,1,1)+$CA98)=""),NA(),INDEX(International!S$3:S$2000,_xlfn.XMATCH(100,International!S$3:S$2000,1,1)+$CA98)), NA())</f>
        <v>10423</v>
      </c>
      <c r="DF98" s="1">
        <f t="shared" si="135"/>
        <v>7.3094761499792531</v>
      </c>
      <c r="DG98" s="1">
        <f>IF(OR(ISNA($A98),$AK98&lt;100),NA(),IF($CA98=0,0,FLOOR((DE98-_xlfn.XLOOKUP(_xlfn.AGGREGATE(5,6,$CA$3:$CA2049),$CA$3:$CA$2000,DE$3:DE$2000,1,1))/_xlfn.XLOOKUP($CA98,$CA$3:$CA$2000,$CA$3:$CA$2000,1,1), 1)))</f>
        <v>210</v>
      </c>
      <c r="DH98" s="1">
        <f t="shared" si="181"/>
        <v>78.181969332961486</v>
      </c>
      <c r="DI98" s="1" cm="1">
        <f t="array" ref="DI98">IFERROR(IF(OR(ISNA($A98),$AK98&lt;100,INDEX(International!W$3:W$2000,_xlfn.XMATCH(100,International!W$3:W$2000,1,1)+$CA98)=""),NA(),INDEX(International!W$3:W$2000,_xlfn.XMATCH(100,International!W$3:W$2000,1,1)+$CA98)), NA())</f>
        <v>5992</v>
      </c>
      <c r="DJ98" s="1">
        <f t="shared" si="136"/>
        <v>8.2981006722796149</v>
      </c>
      <c r="DK98" s="1">
        <f>IF(OR(ISNA($A98),$AK98&lt;100),NA(),IF($CA98=0,0,FLOOR((DI98-_xlfn.XLOOKUP(_xlfn.AGGREGATE(5,6,$CA$3:$CA2049),$CA$3:$CA$2000,DI$3:DI$2000,1,1))/_xlfn.XLOOKUP($CA98,$CA$3:$CA$2000,$CA$3:$CA$2000,1,1), 1)))</f>
        <v>120</v>
      </c>
      <c r="DL98" s="1">
        <f t="shared" si="182"/>
        <v>2.2898582730544339</v>
      </c>
      <c r="DM98" s="1" cm="1">
        <f t="array" ref="DM98">IFERROR(IF(OR(ISNA($A98),$AK98&lt;100,INDEX(International!AA$3:AA$2000,_xlfn.XMATCH(100,International!AA$3:AA$2000,1,1)+$CA98)=""),NA(),INDEX(International!AA$3:AA$2000,_xlfn.XMATCH(100,International!AA$3:AA$2000,1,1)+$CA98)), NA())</f>
        <v>138078</v>
      </c>
      <c r="DN98" s="1">
        <f t="shared" si="137"/>
        <v>4.6974156103084281</v>
      </c>
      <c r="DO98" s="1">
        <f>IF(OR(ISNA($A98),$AK98&lt;100),NA(),IF($CA98=0,0,FLOOR((DM98-_xlfn.XLOOKUP(_xlfn.AGGREGATE(5,6,$CA$3:$CA2049),$CA$3:$CA$2000,DM$3:DM$2000,1,1))/_xlfn.XLOOKUP($CA98,$CA$3:$CA$2000,$CA$3:$CA$2000,1,1), 1)))</f>
        <v>2815</v>
      </c>
      <c r="DP98" s="1">
        <f t="shared" si="183"/>
        <v>10.243759560882458</v>
      </c>
      <c r="DQ98" s="1" cm="1">
        <f t="array" ref="DQ98">IFERROR(IF(OR(ISNA($A98),$AK98&lt;100,INDEX(International!AE$3:AE$2000,_xlfn.XMATCH(100,International!AE$3:AE$2000,1,1)+$CA98)=""),NA(),INDEX(International!AE$3:AE$2000,_xlfn.XMATCH(100,International!AE$3:AE$2000,1,1)+$CA98)), NA())</f>
        <v>811865</v>
      </c>
      <c r="DR98" s="1">
        <f t="shared" si="138"/>
        <v>3.7729967612211124</v>
      </c>
      <c r="DS98" s="1">
        <f>IF(OR(ISNA($A98),$AK98&lt;100),NA(),IF($CA98=0,0,FLOOR((DQ98-_xlfn.XLOOKUP(_xlfn.AGGREGATE(5,6,$CA$3:$CA2049),$CA$3:$CA$2000,DQ$3:DQ$2000,1,1))/_xlfn.XLOOKUP($CA98,$CA$3:$CA$2000,$CA$3:$CA$2000,1,1), 1)))</f>
        <v>16566</v>
      </c>
      <c r="DT98" s="1">
        <f t="shared" si="184"/>
        <v>10.256088339093196</v>
      </c>
      <c r="DU98" s="1">
        <f t="shared" si="139"/>
        <v>95</v>
      </c>
      <c r="DV98" s="1" t="e" cm="1">
        <f t="array" ref="DV98">IFERROR(IF(ISNA($A98),NA(),INDEX(B$3:B$2000,_xlfn.XMATCH(Configuration!$B$12,B$3:B$2000,1,1)+ROW()-ROW($A$3))-0), NA())</f>
        <v>#N/A</v>
      </c>
      <c r="DW98" s="1" t="e" cm="1">
        <f t="array" ref="DW98">IFERROR(IF(ISNA($A98),NA(),INDEX(F$3:F$2000,_xlfn.XMATCH(Configuration!$B$12,F$3:F$2000,1,1)+ROW()-ROW($A$3))-0), NA())</f>
        <v>#N/A</v>
      </c>
      <c r="DX98" s="1" cm="1">
        <f t="array" ref="DX98">IFERROR(IF(ISNA($A98),NA(),INDEX(J$3:J$2000,_xlfn.XMATCH(Configuration!$B$12,J$3:J$2000,1,1)+ROW()-ROW($A$3))-0), NA())</f>
        <v>0</v>
      </c>
      <c r="DY98" s="1" t="e" cm="1">
        <f t="array" ref="DY98">IFERROR(IF(ISNA($A98),NA(),INDEX(N$3:N$2000,_xlfn.XMATCH(Configuration!$B$12,N$3:N$2000,1,1)+ROW()-ROW($A$3))-0), NA())</f>
        <v>#N/A</v>
      </c>
      <c r="DZ98" s="1" t="e" cm="1">
        <f t="array" ref="DZ98">IFERROR(IF(ISNA($A98),NA(),INDEX(R$3:R$2000,_xlfn.XMATCH(Configuration!$B$12,R$3:R$2000,1,1)+ROW()-ROW($A$3))-0), NA())</f>
        <v>#N/A</v>
      </c>
      <c r="EA98" s="1" t="e" cm="1">
        <f t="array" ref="EA98">IFERROR(IF(ISNA($A98),NA(),INDEX(V$3:V$2000,_xlfn.XMATCH(Configuration!$B$12,V$3:V$2000,1,1)+ROW()-ROW($A$3))-0), NA())</f>
        <v>#N/A</v>
      </c>
      <c r="EB98" s="1" t="e" cm="1">
        <f t="array" ref="EB98">IFERROR(IF(ISNA($A98),NA(),INDEX(Z$3:Z$2000,_xlfn.XMATCH(Configuration!$B$12,Z$3:Z$2000,1,1)+ROW()-ROW($A$3))-0), NA())</f>
        <v>#N/A</v>
      </c>
      <c r="EC98" s="1" t="e" cm="1">
        <f t="array" ref="EC98">IFERROR(IF(ISNA($A98),NA(),INDEX(AD$3:AD$2000,_xlfn.XMATCH(Configuration!$B$12,AD$3:AD$2000,1,1)+ROW()-ROW($A$3))-0), NA())</f>
        <v>#N/A</v>
      </c>
      <c r="ED98" s="1">
        <f t="shared" si="140"/>
        <v>95</v>
      </c>
      <c r="EE98" s="1" t="e">
        <f t="shared" ca="1" si="185"/>
        <v>#N/A</v>
      </c>
      <c r="EF98" s="1" t="e">
        <f t="shared" ca="1" si="186"/>
        <v>#N/A</v>
      </c>
      <c r="EG98" s="1" t="e">
        <f t="shared" ca="1" si="187"/>
        <v>#N/A</v>
      </c>
      <c r="EH98" s="1" t="e">
        <f t="shared" ca="1" si="188"/>
        <v>#N/A</v>
      </c>
      <c r="EI98" s="1" t="e">
        <f t="shared" ca="1" si="189"/>
        <v>#N/A</v>
      </c>
      <c r="EJ98" s="1" t="e">
        <f t="shared" ca="1" si="190"/>
        <v>#N/A</v>
      </c>
      <c r="EK98" s="1">
        <f t="shared" ca="1" si="191"/>
        <v>1217326</v>
      </c>
      <c r="EL98" s="1" cm="1">
        <f t="array" aca="1" ref="EL98" ca="1">IFERROR(IF(ISNA($ED98),NA(),IF(FLOOR((2^(($ED98+LOOKUP(2, 1/(ISNA(EP$3:EP$2000)+ISBLANK(EP$3:EP$300)-1),EP$3:EP$2000)*LOG(100)/LOG(2))/LOOKUP(2, 1/(ISNA(EP$3:EP$2000)+ISBLANK(EP$3:EP$300)-1),EP$3:EP$2000))),2)&gt;_xlfn.AGGREGATE(4,6,$EN$3:$GC$2000)+2000,NA(),FLOOR((2^(($ED98+LOOKUP(2, 1/(ISNA(EP$3:EP$2000)+ISBLANK(EP$3:EP$300)-1),EP$3:EP$2000)*LOG(100)/LOG(2))/LOOKUP(2, 1/(ISNA(EP$3:EP$2000)+ISBLANK(EP$3:EP$300)-1),EP$3:EP$2000))),2))),NA())</f>
        <v>16994</v>
      </c>
      <c r="EM98" s="1" cm="1">
        <f t="array" ref="EM98">IF(ISNA($ED98),NA(),FLOOR(EN$3+(LOOKUP(2, 1/(ISNA(EN$3:EN$2000)+ISBLANK(EN$3:EN$300)-1),EN$3:EN$2000)-EN$3)/LOOKUP(2, 1/(ISNA(EN$3:EN$2000)+ISBLANK(EN$3:EN$300)-1),ED$3:ED$2000)*ED98, 1))</f>
        <v>8582</v>
      </c>
      <c r="EN98" s="1" t="e" cm="1">
        <f t="array" ref="EN98">IFERROR(IF(ISNA($A98),NA(),INDEX(AK$3:AK$2000,_xlfn.XMATCH(100,AK$3:AK$2000,1,1)+ROW()-ROW($A$3))-0), NA())</f>
        <v>#N/A</v>
      </c>
      <c r="EO98" s="1" t="e" cm="1">
        <f t="array" aca="1" ref="EO98" ca="1">IFERROR(IF(ISNA($A98),NA(),INDEX(BD$3:BD$2000,_xlfn.XMATCH(100,AK$3:AK$2000,1,1)+ROW()-ROW($A$3))-0), NA())</f>
        <v>#N/A</v>
      </c>
      <c r="EP98" s="1" t="e">
        <f t="shared" si="192"/>
        <v>#N/A</v>
      </c>
      <c r="EQ98" s="1" t="e">
        <f t="shared" si="193"/>
        <v>#N/A</v>
      </c>
      <c r="ER98" s="1" t="e">
        <f t="shared" si="194"/>
        <v>#N/A</v>
      </c>
      <c r="ES98" s="1" t="e" cm="1">
        <f t="array" ref="ES98">IFERROR(IF(OR(ISNA($A98),INDEX(International!C$3:C$2000,_xlfn.XMATCH(100,International!C$3:C$2000,1,1)+ROW()-ROW($A$3))=""),NA(),INDEX(International!C$3:C$2000,_xlfn.XMATCH(100,International!C$3:C$2000,1,1)+ROW()-ROW($A$3))), NA())</f>
        <v>#N/A</v>
      </c>
      <c r="ET98" s="1" t="e" cm="1">
        <f t="array" aca="1" ref="ET98" ca="1">IFERROR(IF(ISNA($A98),NA(),INDEX(International!E$3:E$2000,_xlfn.XMATCH(100,International!C$3:C$2000,1,1)+ROW()-ROW($A$3))-0), NA())</f>
        <v>#N/A</v>
      </c>
      <c r="EU98" s="1" t="e">
        <f t="shared" si="195"/>
        <v>#N/A</v>
      </c>
      <c r="EV98" s="1" t="e">
        <f t="shared" si="196"/>
        <v>#N/A</v>
      </c>
      <c r="EW98" s="1" t="e">
        <f t="shared" si="197"/>
        <v>#N/A</v>
      </c>
      <c r="EX98" s="1" t="e" cm="1">
        <f t="array" ref="EX98">IFERROR(IF(OR(ISNA($A98),INDEX(International!G$3:G$2000,_xlfn.XMATCH(100,International!G$3:G$2000,1,1)+ROW()-ROW($A$3))=""),NA(),INDEX(International!G$3:G$2000,_xlfn.XMATCH(100,International!G$3:G$2000,1,1)+ROW()-ROW($A$3))-0), NA())</f>
        <v>#N/A</v>
      </c>
      <c r="EY98" s="1" t="e" cm="1">
        <f t="array" aca="1" ref="EY98" ca="1">IFERROR(IF(ISNA($A98),NA(),INDEX(International!I$3:I$2000,_xlfn.XMATCH(100,International!G$3:G$2000,1,1)+ROW()-ROW($A$3))-0), NA())</f>
        <v>#N/A</v>
      </c>
      <c r="EZ98" s="1" t="e">
        <f t="shared" si="198"/>
        <v>#N/A</v>
      </c>
      <c r="FA98" s="1" t="e">
        <f t="shared" si="199"/>
        <v>#N/A</v>
      </c>
      <c r="FB98" s="1" t="e">
        <f t="shared" si="200"/>
        <v>#N/A</v>
      </c>
      <c r="FC98" s="1" t="e" cm="1">
        <f t="array" ref="FC98">IFERROR(IF(OR(ISNA($A98),INDEX(International!K$3:K$2000,_xlfn.XMATCH(100,International!K$3:K$2000,1,1)+ROW()-ROW($A$3))=""),NA(),INDEX(International!K$3:K$2000,_xlfn.XMATCH(100,International!K$3:K$2000,1,1)+ROW()-ROW($A$3))), NA())</f>
        <v>#N/A</v>
      </c>
      <c r="FD98" s="1" t="e" cm="1">
        <f t="array" aca="1" ref="FD98" ca="1">IFERROR(IF(ISNA($A98),NA(),INDEX(International!M$3:M$2000,_xlfn.XMATCH(100,International!K$3:K$2000,1,1)+ROW()-ROW($A$3))-0), NA())</f>
        <v>#N/A</v>
      </c>
      <c r="FE98" s="1" t="e">
        <f t="shared" si="201"/>
        <v>#N/A</v>
      </c>
      <c r="FF98" s="1" t="e">
        <f t="shared" si="202"/>
        <v>#N/A</v>
      </c>
      <c r="FG98" s="1" t="e">
        <f t="shared" si="203"/>
        <v>#N/A</v>
      </c>
      <c r="FH98" s="1" t="e" cm="1">
        <f t="array" ref="FH98">IFERROR(IF(OR(ISNA($A98),INDEX(International!O$3:O$2000,_xlfn.XMATCH(100,International!O$3:O$2000,1,1)+ROW()-ROW($A$3))=""),NA(),INDEX(International!O$3:O$2000,_xlfn.XMATCH(100,International!O$3:O$2000,1,1)+ROW()-ROW($A$3))-0), NA())</f>
        <v>#N/A</v>
      </c>
      <c r="FI98" s="1" t="e" cm="1">
        <f t="array" aca="1" ref="FI98" ca="1">IFERROR(IF(ISNA($A98),NA(),INDEX(International!Q$3:Q$2000,_xlfn.XMATCH(100,International!O$3:O$2000,1,1)+ROW()-ROW($A$3))-0), NA())</f>
        <v>#N/A</v>
      </c>
      <c r="FJ98" s="1" t="e">
        <f t="shared" si="204"/>
        <v>#N/A</v>
      </c>
      <c r="FK98" s="1" t="e">
        <f t="shared" si="205"/>
        <v>#N/A</v>
      </c>
      <c r="FL98" s="1" t="e">
        <f t="shared" si="206"/>
        <v>#N/A</v>
      </c>
      <c r="FM98" s="1" cm="1">
        <f t="array" ref="FM98">IFERROR(IF(OR(ISNA($A98),INDEX(International!S$3:S$2000,_xlfn.XMATCH(100,International!S$3:S$2000,1,1)+ROW()-ROW($A$3))=""),NA(),INDEX(International!S$3:S$2000,_xlfn.XMATCH(100,International!S$3:S$2000,1,1)+ROW()-ROW($A$3))-0), NA())</f>
        <v>11225</v>
      </c>
      <c r="FN98" s="1" cm="1">
        <f t="array" aca="1" ref="FN98" ca="1">IFERROR(IF(ISNA($A98),NA(),INDEX(International!U$3:U$2000,_xlfn.XMATCH(100,International!S$3:S$2000,1,1)+ROW()-ROW($A$3))-0), NA())</f>
        <v>21</v>
      </c>
      <c r="FO98" s="1">
        <f t="shared" si="207"/>
        <v>13.948902543715882</v>
      </c>
      <c r="FP98" s="1">
        <f t="shared" si="208"/>
        <v>117</v>
      </c>
      <c r="FQ98" s="1">
        <f t="shared" si="209"/>
        <v>409.15738654425274</v>
      </c>
      <c r="FR98" s="1" t="e" cm="1">
        <f t="array" ref="FR98">IFERROR(IF(OR(ISNA($A98),INDEX(International!W$3:W$2000,_xlfn.XMATCH(100,International!W$3:W$2000,1,1)+ROW()-ROW($A$3))=""),NA(),INDEX(International!W$3:W$2000,_xlfn.XMATCH(100,International!W$3:W$2000,1,1)+ROW()-ROW($A$3))-0), NA())</f>
        <v>#N/A</v>
      </c>
      <c r="FS98" s="1" t="e" cm="1">
        <f t="array" aca="1" ref="FS98" ca="1">IFERROR(IF(ISNA($A98),NA(),INDEX(International!Y$3:Y$2000,_xlfn.XMATCH(100,International!W$3:W$2000,1,1)+ROW()-ROW($A$3))-0), NA())</f>
        <v>#N/A</v>
      </c>
      <c r="FT98" s="1" t="e">
        <f t="shared" si="210"/>
        <v>#N/A</v>
      </c>
      <c r="FU98" s="1" t="e">
        <f t="shared" si="211"/>
        <v>#N/A</v>
      </c>
      <c r="FV98" s="1" t="e">
        <f t="shared" si="212"/>
        <v>#N/A</v>
      </c>
      <c r="FW98" s="1" t="e" cm="1">
        <f t="array" ref="FW98">IFERROR(IF(OR(ISNA($A98),INDEX(International!AA$3:AA$2000,_xlfn.XMATCH(100,International!AA$3:AA$2000,1,1)+ROW()-ROW($A$3))=""),NA(),INDEX(International!AA$3:AA$2000,_xlfn.XMATCH(100,International!AA$3:AA$2000,1,1)+ROW()-ROW($A$3))-0), NA())</f>
        <v>#N/A</v>
      </c>
      <c r="FX98" s="1" t="e" cm="1">
        <f t="array" aca="1" ref="FX98" ca="1">IFERROR(IF(ISNA($A98),NA(),INDEX(International!AC$3:AC$2000,_xlfn.XMATCH(100,International!AA$3:AA$2000,1,1)+ROW()-ROW($A$3))-0), NA())</f>
        <v>#N/A</v>
      </c>
      <c r="FY98" s="1" t="e">
        <f t="shared" si="213"/>
        <v>#N/A</v>
      </c>
      <c r="FZ98" s="1" t="e">
        <f t="shared" si="214"/>
        <v>#N/A</v>
      </c>
      <c r="GA98" s="1" t="e">
        <f t="shared" si="215"/>
        <v>#N/A</v>
      </c>
      <c r="GB98" s="1" t="e" cm="1">
        <f t="array" ref="GB98">IFERROR(IF(OR(ISNA($A98),INDEX(International!AE$3:AE$2000,_xlfn.XMATCH(100,International!AE$3:AE$2000,1,1)+ROW()-ROW($A$3))=""),NA(),INDEX(International!AE$3:AE$2000,_xlfn.XMATCH(100,International!AE$3:AE$2000,1,1)+ROW()-ROW($A$3))-0), NA())</f>
        <v>#N/A</v>
      </c>
      <c r="GC98" s="1" t="e" cm="1">
        <f t="array" aca="1" ref="GC98" ca="1">IFERROR(IF(ISNA($A98),NA(),INDEX(International!AG$3:AG$2000,_xlfn.XMATCH(100,International!AE$3:AE$2000,1,1)+ROW()-ROW($A$3))-0), NA())</f>
        <v>#N/A</v>
      </c>
      <c r="GD98" s="1" t="e">
        <f t="shared" si="216"/>
        <v>#N/A</v>
      </c>
      <c r="GE98" s="1" t="e">
        <f t="shared" si="217"/>
        <v>#N/A</v>
      </c>
      <c r="GF98" s="1" t="e">
        <f t="shared" si="218"/>
        <v>#N/A</v>
      </c>
    </row>
    <row r="99" spans="1:188" x14ac:dyDescent="0.2">
      <c r="A99" s="4">
        <f>IF(OR(Daily!$A99="",Daily!$B99="*"),NA(),Daily!A99)</f>
        <v>43950</v>
      </c>
      <c r="B99" s="1">
        <f>IF(_xlfn.IFNA($A99,"")="","",Daily!C99+IF(ROW()&gt;ROW($A$3),B98,0))</f>
        <v>106</v>
      </c>
      <c r="C99" s="1">
        <f>IF(_xlfn.IFNA($A99,"")="","",Daily!D99+IF(ROW()&gt;ROW($A$3),C98,0))</f>
        <v>101</v>
      </c>
      <c r="D99" s="1">
        <f>IF(_xlfn.IFNA($A99,"")="","",Daily!E99+IF(ROW()&gt;ROW($A$3),D98,0))</f>
        <v>3</v>
      </c>
      <c r="E99" s="1">
        <f t="shared" si="141"/>
        <v>2</v>
      </c>
      <c r="F99" s="1">
        <f>IF(_xlfn.IFNA($A99,"")="","",Daily!F99+IF(ROW()&gt;ROW($A$3),F98,0))</f>
        <v>3016</v>
      </c>
      <c r="G99" s="1">
        <f>IF(_xlfn.IFNA($A99,"")="","",Daily!G99+IF(ROW()&gt;ROW($A$3),G98,0))</f>
        <v>2266</v>
      </c>
      <c r="H99" s="1">
        <f>IF(_xlfn.IFNA($A99,"")="","",Daily!H99+IF(ROW()&gt;ROW($A$3),H98,0))</f>
        <v>40</v>
      </c>
      <c r="I99" s="1">
        <f t="shared" si="142"/>
        <v>710</v>
      </c>
      <c r="J99" s="1">
        <f>IF(_xlfn.IFNA($A99,"")="","",Daily!I99+IF(ROW()&gt;ROW($A$3),J98,0))</f>
        <v>28</v>
      </c>
      <c r="K99" s="1">
        <f>IF(_xlfn.IFNA($A99,"")="","",Daily!J99+IF(ROW()&gt;ROW($A$3),K98,0))</f>
        <v>25</v>
      </c>
      <c r="L99" s="1">
        <f>IF(_xlfn.IFNA($A99,"")="","",Daily!K99+IF(ROW()&gt;ROW($A$3),L98,0))</f>
        <v>0</v>
      </c>
      <c r="M99" s="1">
        <f t="shared" si="143"/>
        <v>3</v>
      </c>
      <c r="N99" s="1">
        <f>IF(_xlfn.IFNA($A99,"")="","",Daily!L99+IF(ROW()&gt;ROW($A$3),N98,0))</f>
        <v>1033</v>
      </c>
      <c r="O99" s="1">
        <f>IF(_xlfn.IFNA($A99,"")="","",Daily!M99+IF(ROW()&gt;ROW($A$3),O98,0))</f>
        <v>934</v>
      </c>
      <c r="P99" s="1">
        <f>IF(_xlfn.IFNA($A99,"")="","",Daily!N99+IF(ROW()&gt;ROW($A$3),P98,0))</f>
        <v>6</v>
      </c>
      <c r="Q99" s="1">
        <f t="shared" si="144"/>
        <v>93</v>
      </c>
      <c r="R99" s="1">
        <f>IF(_xlfn.IFNA($A99,"")="","",Daily!O99+IF(ROW()&gt;ROW($A$3),R98,0))</f>
        <v>438</v>
      </c>
      <c r="S99" s="1">
        <f>IF(_xlfn.IFNA($A99,"")="","",Daily!P99+IF(ROW()&gt;ROW($A$3),S98,0))</f>
        <v>420</v>
      </c>
      <c r="T99" s="1">
        <f>IF(_xlfn.IFNA($A99,"")="","",Daily!Q99+IF(ROW()&gt;ROW($A$3),T98,0))</f>
        <v>4</v>
      </c>
      <c r="U99" s="1">
        <f t="shared" si="145"/>
        <v>14</v>
      </c>
      <c r="V99" s="1">
        <f>IF(_xlfn.IFNA($A99,"")="","",Daily!R99+IF(ROW()&gt;ROW($A$3),V98,0))</f>
        <v>219</v>
      </c>
      <c r="W99" s="1">
        <f>IF(_xlfn.IFNA($A99,"")="","",Daily!S99+IF(ROW()&gt;ROW($A$3),W98,0))</f>
        <v>144</v>
      </c>
      <c r="X99" s="1">
        <f>IF(_xlfn.IFNA($A99,"")="","",Daily!T99+IF(ROW()&gt;ROW($A$3),X98,0))</f>
        <v>11</v>
      </c>
      <c r="Y99" s="1">
        <f t="shared" si="146"/>
        <v>64</v>
      </c>
      <c r="Z99" s="1">
        <f>IF(_xlfn.IFNA($A99,"")="","",Daily!U99+IF(ROW()&gt;ROW($A$3),Z98,0))</f>
        <v>1354</v>
      </c>
      <c r="AA99" s="1">
        <f>IF(_xlfn.IFNA($A99,"")="","",Daily!V99+IF(ROW()&gt;ROW($A$3),AA98,0))</f>
        <v>1287</v>
      </c>
      <c r="AB99" s="1">
        <f>IF(_xlfn.IFNA($A99,"")="","",Daily!W99+IF(ROW()&gt;ROW($A$3),AB98,0))</f>
        <v>18</v>
      </c>
      <c r="AC99" s="1">
        <f t="shared" si="147"/>
        <v>49</v>
      </c>
      <c r="AD99" s="1">
        <f>IF(_xlfn.IFNA($A99,"")="","",Daily!X99+IF(ROW()&gt;ROW($A$3),AD98,0))</f>
        <v>551</v>
      </c>
      <c r="AE99" s="1">
        <f>IF(_xlfn.IFNA($A99,"")="","",Daily!Y99+IF(ROW()&gt;ROW($A$3),AE98,0))</f>
        <v>500</v>
      </c>
      <c r="AF99" s="1">
        <f>IF(_xlfn.IFNA($A99,"")="","",Daily!Z99+IF(ROW()&gt;ROW($A$3),AF98,0))</f>
        <v>8</v>
      </c>
      <c r="AG99" s="1">
        <f t="shared" si="148"/>
        <v>43</v>
      </c>
      <c r="AH99" s="1">
        <f>IF(_xlfn.IFNA($A99,"")="","",Daily!C99+Daily!F99+Daily!I99+Daily!O99+Daily!L99+Daily!R99+Daily!X99+Daily!U99)</f>
        <v>12</v>
      </c>
      <c r="AI99" s="1">
        <f>IF(_xlfn.IFNA($A99,"")="","",Daily!D99+Daily!G99+Daily!J99+Daily!P99+Daily!M99+Daily!S99+Daily!Y99+Daily!V99+Daily!AA99)</f>
        <v>47</v>
      </c>
      <c r="AJ99" s="1">
        <f>IF(_xlfn.IFNA($A99,"")="","",Daily!E99+Daily!H99+Daily!K99+Daily!Q99+Daily!N99+Daily!T99+Daily!Z99+Daily!W99)</f>
        <v>5</v>
      </c>
      <c r="AK99" s="1">
        <f t="shared" si="149"/>
        <v>6745</v>
      </c>
      <c r="AL99" s="1">
        <f t="shared" si="150"/>
        <v>5677</v>
      </c>
      <c r="AM99" s="1">
        <f t="shared" si="151"/>
        <v>90</v>
      </c>
      <c r="AN99" s="7">
        <f t="shared" si="152"/>
        <v>1</v>
      </c>
      <c r="AO99" s="1">
        <f t="shared" si="153"/>
        <v>978</v>
      </c>
      <c r="AP99" s="1">
        <f t="shared" si="154"/>
        <v>3729</v>
      </c>
      <c r="AQ99" s="1">
        <f t="shared" si="155"/>
        <v>3411</v>
      </c>
      <c r="AR99" s="1">
        <f t="shared" si="156"/>
        <v>50</v>
      </c>
      <c r="AS99" s="1">
        <f t="shared" si="157"/>
        <v>268</v>
      </c>
      <c r="AT99" s="10">
        <f t="shared" si="158"/>
        <v>1.5606034333275533E-2</v>
      </c>
      <c r="AU99" s="10">
        <f t="shared" si="159"/>
        <v>0.98439396566672444</v>
      </c>
      <c r="AV99" s="10">
        <f t="shared" si="160"/>
        <v>1.5715344699777613E-2</v>
      </c>
      <c r="AW99" s="10">
        <f t="shared" si="161"/>
        <v>0.44714603409933285</v>
      </c>
      <c r="AX99" s="10">
        <f t="shared" si="162"/>
        <v>4.1512231282431434E-3</v>
      </c>
      <c r="AY99" s="10">
        <f t="shared" si="163"/>
        <v>0.15315048183839883</v>
      </c>
      <c r="AZ99" s="10">
        <f t="shared" si="164"/>
        <v>6.4936990363232028E-2</v>
      </c>
      <c r="BA99" s="10">
        <f t="shared" si="165"/>
        <v>3.2468495181616014E-2</v>
      </c>
      <c r="BB99" s="10">
        <f t="shared" si="166"/>
        <v>0.20074128984432912</v>
      </c>
      <c r="BC99" s="10">
        <f t="shared" si="167"/>
        <v>8.1690140845070425E-2</v>
      </c>
      <c r="BD99" s="8">
        <f t="shared" ca="1" si="168"/>
        <v>13.285714285714286</v>
      </c>
      <c r="BE99" s="9">
        <f t="shared" ca="1" si="169"/>
        <v>93</v>
      </c>
      <c r="BF99" s="10">
        <f t="shared" si="170"/>
        <v>1.7822664488341008E-3</v>
      </c>
      <c r="BG99" s="10">
        <f t="shared" si="171"/>
        <v>0</v>
      </c>
      <c r="BH99" s="1" t="e">
        <f t="shared" si="172"/>
        <v>#N/A</v>
      </c>
      <c r="BI99" s="1">
        <f t="shared" si="173"/>
        <v>33</v>
      </c>
      <c r="BJ99" s="8">
        <f>IF(_xlfn.IFNA($A99,"")="","",AK99/(Configuration!$B$1/1000000))</f>
        <v>265.92494174883598</v>
      </c>
      <c r="BK99" s="1">
        <f>IF(OR(_xlfn.IFNA($A99,"")="", ROW()&lt;=ROW($A$3),MAX(International!$C$3:$C$2000)&lt;$AK99),"",$A99-_xlfn.XLOOKUP($AK99,International!$C$3:$C$2000,International!$A$3:$A$2000,NA(),1,1))</f>
        <v>33</v>
      </c>
      <c r="BL99" s="1">
        <f>IF(OR(_xlfn.IFNA($A99,"")="", ROW()&lt;=ROW($A$3),MAX(International!$D$3:$D$2000)&lt;$BJ99),"",$A99-_xlfn.XLOOKUP($BJ99,International!$D$3:$D$2000,International!$A$3:$A$2000,NA(),1,1))</f>
        <v>38</v>
      </c>
      <c r="BM99" s="1">
        <f>IF(OR(_xlfn.IFNA($A99,"")="", ROW()&lt;=ROW($A$3),MAX(International!$G$3:$G$2000)&lt;$AK99),"",$A99-_xlfn.XLOOKUP($AK99,International!$G$3:$G$2000,International!$A$3:$A$2000,NA(),1,1))</f>
        <v>13</v>
      </c>
      <c r="BN99" s="1">
        <f>IF(OR(_xlfn.IFNA($A99,"")="", ROW()&lt;=ROW($A$3),MAX(International!$H$3:$H$2000)&lt;$BJ99),"",$A99-_xlfn.XLOOKUP($BJ99,International!$H$3:$H$2000,International!$A$3:$A$2000,NA(),1,1))</f>
        <v>36</v>
      </c>
      <c r="BO99" s="1">
        <f>IF(OR(_xlfn.IFNA($A99,"")="", ROW()&lt;=ROW($A$3),MAX(International!$K$3:$K$2000)&lt;$AK99),"",$A99-_xlfn.XLOOKUP($AK99,International!$K$3:$K$2000,International!$A$3:$A$2000,NA(),1,1))</f>
        <v>43</v>
      </c>
      <c r="BP99" s="1">
        <f>IF(OR(_xlfn.IFNA($A99,"")="", ROW()&lt;=ROW($A$3),MAX(International!$L$3:$L$2000)&lt;$BJ99),"",$A99-_xlfn.XLOOKUP($BJ99,International!$L$3:$L$2000,International!$A$3:$A$2000,NA(),1,1))</f>
        <v>37</v>
      </c>
      <c r="BQ99" s="1">
        <f>IF(OR(_xlfn.IFNA($A99,"")="", ROW()&lt;=ROW($A$3),MAX(International!$O$3:$O$2000)&lt;$AK99),"",$A99-_xlfn.XLOOKUP($AK99,International!$O$3:$O$2000,International!$A$3:$A$2000,NA(),1,1))</f>
        <v>52</v>
      </c>
      <c r="BR99" s="1">
        <f>IF(OR(_xlfn.IFNA($A99,"")="", ROW()&lt;=ROW($A$3),MAX(International!$P$3:$P$2000)&lt;$BJ99),"",$A99-_xlfn.XLOOKUP($BJ99,International!$P$3:$P$2000,International!$A$3:$A$2000,NA(),1,1))</f>
        <v>47</v>
      </c>
      <c r="BS99" s="1">
        <f>IF(OR(_xlfn.IFNA($A99,"")="", ROW()&lt;=ROW($A$3),MAX(International!$S$3:$S$2000)&lt;$AK99),"",$A99-_xlfn.XLOOKUP($AK99,International!$S$3:$S$2000,International!$A$3:$A$2000,NA(),1,1))</f>
        <v>53</v>
      </c>
      <c r="BT99" s="1" t="str">
        <f>IF(OR(_xlfn.IFNA($A99,"")="", ROW()&lt;=ROW($A$3),MAX(International!$T$3:$T$2000)&lt;$BJ99),"",$A99-_xlfn.XLOOKUP($BJ99,International!$T$3:$T$2000,International!$A$3:$A$2000,NA(),1,1))</f>
        <v/>
      </c>
      <c r="BU99" s="1">
        <f>IF(OR(_xlfn.IFNA($A99,"")="", ROW()&lt;=ROW($A$3),MAX(International!$W$3:$W$2000)&lt;$AK99),"",$A99-_xlfn.XLOOKUP($AK99,International!$W$3:$W$2000,International!$A$3:$A$2000,NA(),1,1))</f>
        <v>9</v>
      </c>
      <c r="BV99" s="1">
        <f>IF(OR(_xlfn.IFNA($A99,"")="", ROW()&lt;=ROW($A$3),MAX(International!$X$3:$X$2000)&lt;$BJ99),"",$A99-_xlfn.XLOOKUP($BJ99,International!$X$3:$X$2000,International!$A$3:$A$2000,NA(),1,1))</f>
        <v>21</v>
      </c>
      <c r="BW99" s="1">
        <f>IF(OR(_xlfn.IFNA($A99,"")="", ROW()&lt;=ROW($A$3),MAX(International!$AA$3:$AA$2000)&lt;$AK99),"",$A99-_xlfn.XLOOKUP($AK99,International!$AA$3:$AA$2000,International!$A$3:$A$2000,NA(),1,1))</f>
        <v>36</v>
      </c>
      <c r="BX99" s="1">
        <f>IF(OR(_xlfn.IFNA($A99,"")="", ROW()&lt;=ROW($A$3),MAX(International!$AB$3:$AB$2000)&lt;$BJ99),"",$A99-_xlfn.XLOOKUP($BJ99,International!$AB$3:$AB$2000,International!$A$3:$A$2000,NA(),1,1))</f>
        <v>32</v>
      </c>
      <c r="BY99" s="1">
        <f>IF(OR(_xlfn.IFNA($A99,"")="", ROW()&lt;=ROW($A$3),MAX(International!$AE$3:$AE$2000)&lt;$AK99),"",$A99-_xlfn.XLOOKUP($AK99,International!$AE$3:$AE$2000,International!$A$3:$A$2000,NA(),1,1))</f>
        <v>42</v>
      </c>
      <c r="BZ99" s="1">
        <f>IF(OR(_xlfn.IFNA($A99,"")="", ROW()&lt;=ROW($A$3),MAX(International!$AF$3:$AF$2000)&lt;$BJ99),"",$A99-_xlfn.XLOOKUP($BJ99,International!$AF$3:$AF$2000,International!$A$3:$A$2000,NA(),1,1))</f>
        <v>33</v>
      </c>
      <c r="CA99" s="1">
        <f t="shared" si="174"/>
        <v>50</v>
      </c>
      <c r="CB99" s="1" t="e">
        <f t="shared" ref="CB99:CB130" si="219">IFERROR(IF(OR(ISNA($A99),$AK99&lt;100),NA(),IF(FLOOR(2^($CA99+(LOG(100)/LOG(2))),2)-100&gt; _xlfn.AGGREGATE(4,6,$CK$3:$DT$2000)+2000,NA(),FLOOR(2^($CA99+(LOG(100)/LOG(2))),2))), NA())</f>
        <v>#N/A</v>
      </c>
      <c r="CC99" s="1" t="e">
        <f t="shared" ref="CC99:CC130" si="220">IFERROR(IF(OR(ISNA($A99),$AK99&lt;100),NA(),IF(FLOOR((2^(($CA99+4*LOG(10)/LOG(2))/2)),2)&gt; _xlfn.AGGREGATE(4,6,$CK$3:$DT$2000)+2000,NA(),FLOOR((2^(($CA99+4*LOG(10)/LOG(2))/2)),2))), NA())</f>
        <v>#N/A</v>
      </c>
      <c r="CD99" s="1" t="e">
        <f t="shared" ref="CD99:CD130" si="221">IFERROR(IF(OR(ISNA($A99),$AK99&lt;100),NA(),IF(FLOOR((2^(($CA99+6*LOG(10)/LOG(2))/3)),2)&gt; _xlfn.AGGREGATE(4,6,$CK$3:$DT$2000)+2000,NA(),FLOOR((2^(($CA99+6*LOG(10)/LOG(2))/3)),2))), NA())</f>
        <v>#N/A</v>
      </c>
      <c r="CE99" s="1">
        <f t="shared" ref="CE99:CE130" si="222">IFERROR(IF(OR(ISNA($A99),$AK99&lt;100),NA(),IF(FLOOR((2^(($CA99+8*LOG(10)/LOG(2))/4)),2)&gt; _xlfn.AGGREGATE(4,6,$CK$3:$DT$2000)+2000,NA(),FLOOR((2^(($CA99+8*LOG(10)/LOG(2))/4)),2))), NA())</f>
        <v>579260</v>
      </c>
      <c r="CF99" s="1">
        <f t="shared" ref="CF99:CF130" si="223">IFERROR(IF(OR(ISNA($A99),$AK99&lt;100),NA(),IF(FLOOR((2^(($CA99+10*LOG(10)/LOG(2))/5)),2)&gt; _xlfn.AGGREGATE(4,6,$CK$3:$DT$2000)+2000,NA(),FLOOR((2^(($CA99+10*LOG(10)/LOG(2))/5)),2))), NA())</f>
        <v>102400</v>
      </c>
      <c r="CG99" s="1">
        <f t="shared" ref="CG99:CG130" si="224">IFERROR(IF(OR(ISNA($A99),$AK99&lt;100),NA(),IF(FLOOR((2^(($CA99+12*LOG(10)/LOG(2))/6)),2)&gt; _xlfn.AGGREGATE(4,6,$CK$3:$DT$2000)+2000,NA(),FLOOR((2^(($CA99+12*LOG(10)/LOG(2))/6)),2))), NA())</f>
        <v>32252</v>
      </c>
      <c r="CH99" s="1">
        <f t="shared" ref="CH99:CH130" si="225">IFERROR(IF(OR(ISNA($A99),$AK99&lt;100),NA(),IF(FLOOR((2^(($CA99+14*LOG(10)/LOG(2))/7)),2)&gt; _xlfn.AGGREGATE(4,6,$CK$3:$DT$2000)+2000,NA(),FLOOR((2^(($CA99+14*LOG(10)/LOG(2))/7)),2))), NA())</f>
        <v>14132</v>
      </c>
      <c r="CI99" s="1">
        <f t="shared" ref="CI99:CI130" si="226">IFERROR(IF(OR(ISNA($A99),$AK99&lt;100),NA(),IF(FLOOR((2^(($CA99+2*_xlfn.XLOOKUP(_xlfn.AGGREGATE(4,6,$CA$3:$CA$2000),$CA$3:$CA$2000,CL$3:CL$2000,1,1)*LOG(10)/LOG(2))/_xlfn.XLOOKUP(_xlfn.AGGREGATE(4,6,$CA$3:$CA$2000),$CA$3:$CA$2000,CL$3:CL$2000,1,1))),2)&gt; _xlfn.AGGREGATE(4,6,$CK$3:$DT$2000)+2000,NA(),FLOOR((2^(($CA99+2*_xlfn.XLOOKUP(_xlfn.AGGREGATE(4,6,$CA$3:$CA$2000),$CA$3:$CA$2000,$CL$3:$CL$2000,1,1)*LOG(10)/LOG(2))/_xlfn.XLOOKUP(_xlfn.AGGREGATE(4,6,$CA$3:$CA$2000),$CA$3:$CA$2000,$CL$3:$CL$2000,1,1))),2))), NA())</f>
        <v>1492</v>
      </c>
      <c r="CJ99" s="1">
        <f t="shared" ref="CJ99:CJ130" si="227">IF(OR(ISNA($A99),$AK99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99, 1))</f>
        <v>4570</v>
      </c>
      <c r="CK99" s="1">
        <f t="shared" si="175"/>
        <v>6745</v>
      </c>
      <c r="CL99" s="1">
        <f t="shared" ref="CL99:CL130" si="228">IF(OR(ISNA($A99),$AK99&lt;100),NA(),IF(CK99=100,0,($CA99*LOG(2)/LOG(CK99/100))))</f>
        <v>8.2294413841624241</v>
      </c>
      <c r="CM99" s="1">
        <f>IF(OR(ISNA($A99),$AK99&lt;100),NA(),IF($CA99=0,0,FLOOR((CK99-_xlfn.XLOOKUP(_xlfn.AGGREGATE(5,6,$CA$3:$CA2050),$CA$3:$CA$2000,CK$3:CK$2000,1,1))/_xlfn.XLOOKUP($CA99,$CA$3:$CA$2000,$CA$3:$CA$2000,1,1), 1)))</f>
        <v>132</v>
      </c>
      <c r="CN99" s="1">
        <f t="shared" si="176"/>
        <v>389.259801293355</v>
      </c>
      <c r="CO99" s="1" cm="1">
        <f t="array" ref="CO99">IFERROR(IF(OR(ISNA($A99),$AK99&lt;100,INDEX(International!C$3:C$2000,_xlfn.XMATCH(100,International!C$3:C$2000,1,1)+$CA99)=""),NA(),INDEX(International!C$3:C$2000,_xlfn.XMATCH(100,International!C$3:C$2000,1,1)+$CA99)), NA())</f>
        <v>45325</v>
      </c>
      <c r="CP99" s="1">
        <f t="shared" ref="CP99:CP130" si="229">IF(OR(ISNA($A99),$AK99&lt;100),NA(),IF(CO99=100,0,($CA99*LOG(2)/LOG(CO99/100))))</f>
        <v>5.666259656755563</v>
      </c>
      <c r="CQ99" s="1">
        <f>IF(OR(ISNA($A99),$AK99&lt;100),NA(),IF($CA99=0,0,FLOOR((CO99-_xlfn.XLOOKUP(_xlfn.AGGREGATE(5,6,$CA$3:$CA2050),$CA$3:$CA$2000,CO$3:CO$2000,1,1))/_xlfn.XLOOKUP($CA99,$CA$3:$CA$2000,$CA$3:$CA$2000,1,1), 1)))</f>
        <v>904</v>
      </c>
      <c r="CR99" s="1">
        <f t="shared" si="177"/>
        <v>12.077681175959967</v>
      </c>
      <c r="CS99" s="1" cm="1">
        <f t="array" ref="CS99">IFERROR(IF(OR(ISNA($A99),$AK99&lt;100,INDEX(International!G$3:G$2000,_xlfn.XMATCH(100,International!G$3:G$2000,1,1)+$CA99)=""),NA(),INDEX(International!G$3:G$2000,_xlfn.XMATCH(100,International!G$3:G$2000,1,1)+$CA99)), NA())</f>
        <v>9008</v>
      </c>
      <c r="CT99" s="1">
        <f t="shared" ref="CT99:CT130" si="230">IF(OR(ISNA($A99),$AK99&lt;100),NA(),IF(CS99=100,0,($CA99*LOG(2)/LOG(CS99/100))))</f>
        <v>7.700440634344095</v>
      </c>
      <c r="CU99" s="1">
        <f>IF(OR(ISNA($A99),$AK99&lt;100),NA(),IF($CA99=0,0,FLOOR((CS99-_xlfn.XLOOKUP(_xlfn.AGGREGATE(5,6,$CA$3:$CA2050),$CA$3:$CA$2000,CS$3:CS$2000,1,1))/_xlfn.XLOOKUP($CA99,$CA$3:$CA$2000,$CA$3:$CA$2000,1,1), 1)))</f>
        <v>174</v>
      </c>
      <c r="CV99" s="1">
        <f t="shared" si="178"/>
        <v>19.792919110898293</v>
      </c>
      <c r="CW99" s="1" cm="1">
        <f t="array" ref="CW99">IFERROR(IF(OR(ISNA($A99),$AK99&lt;100,INDEX(International!K$3:K$2000,_xlfn.XMATCH(100,International!K$3:K$2000,1,1)+$CA99)=""),NA(),INDEX(International!K$3:K$2000,_xlfn.XMATCH(100,International!K$3:K$2000,1,1)+$CA99)), NA())</f>
        <v>151808</v>
      </c>
      <c r="CX99" s="1">
        <f t="shared" ref="CX99:CX130" si="231">IF(OR(ISNA($A99),$AK99&lt;100),NA(),IF(CW99=100,0,($CA99*LOG(2)/LOG(CW99/100))))</f>
        <v>4.7312498206194782</v>
      </c>
      <c r="CY99" s="1">
        <f>IF(OR(ISNA($A99),$AK99&lt;100),NA(),IF($CA99=0,0,FLOOR((CW99-_xlfn.XLOOKUP(_xlfn.AGGREGATE(5,6,$CA$3:$CA2050),$CA$3:$CA$2000,CW$3:CW$2000,1,1))/_xlfn.XLOOKUP($CA99,$CA$3:$CA$2000,$CA$3:$CA$2000,1,1), 1)))</f>
        <v>3034</v>
      </c>
      <c r="CZ99" s="1">
        <f t="shared" si="179"/>
        <v>21.192025836459113</v>
      </c>
      <c r="DA99" s="1" cm="1">
        <f t="array" ref="DA99">IFERROR(IF(OR(ISNA($A99),$AK99&lt;100,INDEX(International!O$3:O$2000,_xlfn.XMATCH(100,International!O$3:O$2000,1,1)+$CA99)=""),NA(),INDEX(International!O$3:O$2000,_xlfn.XMATCH(100,International!O$3:O$2000,1,1)+$CA99)), NA())</f>
        <v>159516</v>
      </c>
      <c r="DB99" s="1">
        <f t="shared" ref="DB99:DB130" si="232">IF(OR(ISNA($A99),$AK99&lt;100),NA(),IF(DA99=100,0,($CA99*LOG(2)/LOG(DA99/100))))</f>
        <v>4.699475398611904</v>
      </c>
      <c r="DC99" s="1">
        <f>IF(OR(ISNA($A99),$AK99&lt;100),NA(),IF($CA99=0,0,FLOOR((DA99-_xlfn.XLOOKUP(_xlfn.AGGREGATE(5,6,$CA$3:$CA2050),$CA$3:$CA$2000,DA$3:DA$2000,1,1))/_xlfn.XLOOKUP($CA99,$CA$3:$CA$2000,$CA$3:$CA$2000,1,1), 1)))</f>
        <v>3187</v>
      </c>
      <c r="DD99" s="1">
        <f t="shared" si="180"/>
        <v>34.719848783894349</v>
      </c>
      <c r="DE99" s="1" cm="1">
        <f t="array" ref="DE99">IFERROR(IF(OR(ISNA($A99),$AK99&lt;100,INDEX(International!S$3:S$2000,_xlfn.XMATCH(100,International!S$3:S$2000,1,1)+$CA99)=""),NA(),INDEX(International!S$3:S$2000,_xlfn.XMATCH(100,International!S$3:S$2000,1,1)+$CA99)), NA())</f>
        <v>10450</v>
      </c>
      <c r="DF99" s="1">
        <f t="shared" ref="DF99:DF130" si="233">IF(OR(ISNA($A99),$AK99&lt;100),NA(),IF(DE99=100,0,($CA99*LOG(2)/LOG(DE99/100))))</f>
        <v>7.4544987103572691</v>
      </c>
      <c r="DG99" s="1">
        <f>IF(OR(ISNA($A99),$AK99&lt;100),NA(),IF($CA99=0,0,FLOOR((DE99-_xlfn.XLOOKUP(_xlfn.AGGREGATE(5,6,$CA$3:$CA2050),$CA$3:$CA$2000,DE$3:DE$2000,1,1))/_xlfn.XLOOKUP($CA99,$CA$3:$CA$2000,$CA$3:$CA$2000,1,1), 1)))</f>
        <v>206</v>
      </c>
      <c r="DH99" s="1">
        <f t="shared" si="181"/>
        <v>109.40136402739672</v>
      </c>
      <c r="DI99" s="1" cm="1">
        <f t="array" ref="DI99">IFERROR(IF(OR(ISNA($A99),$AK99&lt;100,INDEX(International!W$3:W$2000,_xlfn.XMATCH(100,International!W$3:W$2000,1,1)+$CA99)=""),NA(),INDEX(International!W$3:W$2000,_xlfn.XMATCH(100,International!W$3:W$2000,1,1)+$CA99)), NA())</f>
        <v>6588</v>
      </c>
      <c r="DJ99" s="1">
        <f t="shared" ref="DJ99:DJ130" si="234">IF(OR(ISNA($A99),$AK99&lt;100),NA(),IF(DI99=100,0,($CA99*LOG(2)/LOG(DI99/100))))</f>
        <v>8.2757223748380859</v>
      </c>
      <c r="DK99" s="1">
        <f>IF(OR(ISNA($A99),$AK99&lt;100),NA(),IF($CA99=0,0,FLOOR((DI99-_xlfn.XLOOKUP(_xlfn.AGGREGATE(5,6,$CA$3:$CA2050),$CA$3:$CA$2000,DI$3:DI$2000,1,1))/_xlfn.XLOOKUP($CA99,$CA$3:$CA$2000,$CA$3:$CA$2000,1,1), 1)))</f>
        <v>129</v>
      </c>
      <c r="DL99" s="1">
        <f t="shared" si="182"/>
        <v>2.6071732860593224</v>
      </c>
      <c r="DM99" s="1" cm="1">
        <f t="array" ref="DM99">IFERROR(IF(OR(ISNA($A99),$AK99&lt;100,INDEX(International!AA$3:AA$2000,_xlfn.XMATCH(100,International!AA$3:AA$2000,1,1)+$CA99)=""),NA(),INDEX(International!AA$3:AA$2000,_xlfn.XMATCH(100,International!AA$3:AA$2000,1,1)+$CA99)), NA())</f>
        <v>143464</v>
      </c>
      <c r="DN99" s="1">
        <f t="shared" ref="DN99:DN130" si="235">IF(OR(ISNA($A99),$AK99&lt;100),NA(),IF(DM99=100,0,($CA99*LOG(2)/LOG(DM99/100))))</f>
        <v>4.768047348439481</v>
      </c>
      <c r="DO99" s="1">
        <f>IF(OR(ISNA($A99),$AK99&lt;100),NA(),IF($CA99=0,0,FLOOR((DM99-_xlfn.XLOOKUP(_xlfn.AGGREGATE(5,6,$CA$3:$CA2050),$CA$3:$CA$2000,DM$3:DM$2000,1,1))/_xlfn.XLOOKUP($CA99,$CA$3:$CA$2000,$CA$3:$CA$2000,1,1), 1)))</f>
        <v>2866</v>
      </c>
      <c r="DP99" s="1">
        <f t="shared" si="183"/>
        <v>9.6243562132972382</v>
      </c>
      <c r="DQ99" s="1" cm="1">
        <f t="array" ref="DQ99">IFERROR(IF(OR(ISNA($A99),$AK99&lt;100,INDEX(International!AE$3:AE$2000,_xlfn.XMATCH(100,International!AE$3:AE$2000,1,1)+$CA99)=""),NA(),INDEX(International!AE$3:AE$2000,_xlfn.XMATCH(100,International!AE$3:AE$2000,1,1)+$CA99)), NA())</f>
        <v>840351</v>
      </c>
      <c r="DR99" s="1">
        <f t="shared" ref="DR99:DR130" si="236">IF(OR(ISNA($A99),$AK99&lt;100),NA(),IF(DQ99=100,0,($CA99*LOG(2)/LOG(DQ99/100))))</f>
        <v>3.835303969754742</v>
      </c>
      <c r="DS99" s="1">
        <f>IF(OR(ISNA($A99),$AK99&lt;100),NA(),IF($CA99=0,0,FLOOR((DQ99-_xlfn.XLOOKUP(_xlfn.AGGREGATE(5,6,$CA$3:$CA2050),$CA$3:$CA$2000,DQ$3:DQ$2000,1,1))/_xlfn.XLOOKUP($CA99,$CA$3:$CA$2000,$CA$3:$CA$2000,1,1), 1)))</f>
        <v>16804</v>
      </c>
      <c r="DT99" s="1">
        <f t="shared" si="184"/>
        <v>10.117757131972938</v>
      </c>
      <c r="DU99" s="1">
        <f t="shared" ref="DU99:DU130" si="237">IF(_xlfn.IFNA(A99,"")="",NA(),IF(ROW()&lt;=3,0,IF(NOT(AND(ISNA(DV99),ISNA(DW99),ISNA(DX99),ISNA(DY99),ISNA(DZ99),ISNA(EA99),ISNA(EB99),ISNA(EC99))),DU98+1,NA())))</f>
        <v>96</v>
      </c>
      <c r="DV99" s="1" t="e" cm="1">
        <f t="array" ref="DV99">IFERROR(IF(ISNA($A99),NA(),INDEX(B$3:B$2000,_xlfn.XMATCH(Configuration!$B$12,B$3:B$2000,1,1)+ROW()-ROW($A$3))-0), NA())</f>
        <v>#N/A</v>
      </c>
      <c r="DW99" s="1" t="e" cm="1">
        <f t="array" ref="DW99">IFERROR(IF(ISNA($A99),NA(),INDEX(F$3:F$2000,_xlfn.XMATCH(Configuration!$B$12,F$3:F$2000,1,1)+ROW()-ROW($A$3))-0), NA())</f>
        <v>#N/A</v>
      </c>
      <c r="DX99" s="1" cm="1">
        <f t="array" ref="DX99">IFERROR(IF(ISNA($A99),NA(),INDEX(J$3:J$2000,_xlfn.XMATCH(Configuration!$B$12,J$3:J$2000,1,1)+ROW()-ROW($A$3))-0), NA())</f>
        <v>0</v>
      </c>
      <c r="DY99" s="1" t="e" cm="1">
        <f t="array" ref="DY99">IFERROR(IF(ISNA($A99),NA(),INDEX(N$3:N$2000,_xlfn.XMATCH(Configuration!$B$12,N$3:N$2000,1,1)+ROW()-ROW($A$3))-0), NA())</f>
        <v>#N/A</v>
      </c>
      <c r="DZ99" s="1" t="e" cm="1">
        <f t="array" ref="DZ99">IFERROR(IF(ISNA($A99),NA(),INDEX(R$3:R$2000,_xlfn.XMATCH(Configuration!$B$12,R$3:R$2000,1,1)+ROW()-ROW($A$3))-0), NA())</f>
        <v>#N/A</v>
      </c>
      <c r="EA99" s="1" t="e" cm="1">
        <f t="array" ref="EA99">IFERROR(IF(ISNA($A99),NA(),INDEX(V$3:V$2000,_xlfn.XMATCH(Configuration!$B$12,V$3:V$2000,1,1)+ROW()-ROW($A$3))-0), NA())</f>
        <v>#N/A</v>
      </c>
      <c r="EB99" s="1" t="e" cm="1">
        <f t="array" ref="EB99">IFERROR(IF(ISNA($A99),NA(),INDEX(Z$3:Z$2000,_xlfn.XMATCH(Configuration!$B$12,Z$3:Z$2000,1,1)+ROW()-ROW($A$3))-0), NA())</f>
        <v>#N/A</v>
      </c>
      <c r="EC99" s="1" t="e" cm="1">
        <f t="array" ref="EC99">IFERROR(IF(ISNA($A99),NA(),INDEX(AD$3:AD$2000,_xlfn.XMATCH(Configuration!$B$12,AD$3:AD$2000,1,1)+ROW()-ROW($A$3))-0), NA())</f>
        <v>#N/A</v>
      </c>
      <c r="ED99" s="1">
        <f t="shared" ref="ED99:ED130" si="238">IF(_xlfn.IFNA(L99,"")="",NA(),IF(ROW()&lt;=3,0,IF(NOT(AND(ISNA(EN99),ISNA(ES99),ISNA(EX99),ISNA(FC99),ISNA(FH99),ISNA(FM99),ISNA(FR99),ISNA(FW99), ISNA(GB99))),ED98+1,NA())))</f>
        <v>96</v>
      </c>
      <c r="EE99" s="1" t="e">
        <f t="shared" ca="1" si="185"/>
        <v>#N/A</v>
      </c>
      <c r="EF99" s="1" t="e">
        <f t="shared" ca="1" si="186"/>
        <v>#N/A</v>
      </c>
      <c r="EG99" s="1" t="e">
        <f t="shared" ca="1" si="187"/>
        <v>#N/A</v>
      </c>
      <c r="EH99" s="1" t="e">
        <f t="shared" ca="1" si="188"/>
        <v>#N/A</v>
      </c>
      <c r="EI99" s="1" t="e">
        <f t="shared" ca="1" si="189"/>
        <v>#N/A</v>
      </c>
      <c r="EJ99" s="1" t="e">
        <f t="shared" ca="1" si="190"/>
        <v>#N/A</v>
      </c>
      <c r="EK99" s="1">
        <f t="shared" ca="1" si="191"/>
        <v>1344036</v>
      </c>
      <c r="EL99" s="1" cm="1">
        <f t="array" aca="1" ref="EL99" ca="1">IFERROR(IF(ISNA($ED99),NA(),IF(FLOOR((2^(($ED99+LOOKUP(2, 1/(ISNA(EP$3:EP$2000)+ISBLANK(EP$3:EP$300)-1),EP$3:EP$2000)*LOG(100)/LOG(2))/LOOKUP(2, 1/(ISNA(EP$3:EP$2000)+ISBLANK(EP$3:EP$300)-1),EP$3:EP$2000))),2)&gt;_xlfn.AGGREGATE(4,6,$EN$3:$GC$2000)+2000,NA(),FLOOR((2^(($ED99+LOOKUP(2, 1/(ISNA(EP$3:EP$2000)+ISBLANK(EP$3:EP$300)-1),EP$3:EP$2000)*LOG(100)/LOG(2))/LOOKUP(2, 1/(ISNA(EP$3:EP$2000)+ISBLANK(EP$3:EP$300)-1),EP$3:EP$2000))),2))),NA())</f>
        <v>17938</v>
      </c>
      <c r="EM99" s="1" cm="1">
        <f t="array" ref="EM99">IF(ISNA($ED99),NA(),FLOOR(EN$3+(LOOKUP(2, 1/(ISNA(EN$3:EN$2000)+ISBLANK(EN$3:EN$300)-1),EN$3:EN$2000)-EN$3)/LOOKUP(2, 1/(ISNA(EN$3:EN$2000)+ISBLANK(EN$3:EN$300)-1),ED$3:ED$2000)*ED99, 1))</f>
        <v>8671</v>
      </c>
      <c r="EN99" s="1" t="e" cm="1">
        <f t="array" ref="EN99">IFERROR(IF(ISNA($A99),NA(),INDEX(AK$3:AK$2000,_xlfn.XMATCH(100,AK$3:AK$2000,1,1)+ROW()-ROW($A$3))-0), NA())</f>
        <v>#N/A</v>
      </c>
      <c r="EO99" s="1" t="e" cm="1">
        <f t="array" aca="1" ref="EO99" ca="1">IFERROR(IF(ISNA($A99),NA(),INDEX(BD$3:BD$2000,_xlfn.XMATCH(100,AK$3:AK$2000,1,1)+ROW()-ROW($A$3))-0), NA())</f>
        <v>#N/A</v>
      </c>
      <c r="EP99" s="1" t="e">
        <f t="shared" si="192"/>
        <v>#N/A</v>
      </c>
      <c r="EQ99" s="1" t="e">
        <f t="shared" si="193"/>
        <v>#N/A</v>
      </c>
      <c r="ER99" s="1" t="e">
        <f t="shared" si="194"/>
        <v>#N/A</v>
      </c>
      <c r="ES99" s="1" t="e" cm="1">
        <f t="array" ref="ES99">IFERROR(IF(OR(ISNA($A99),INDEX(International!C$3:C$2000,_xlfn.XMATCH(100,International!C$3:C$2000,1,1)+ROW()-ROW($A$3))=""),NA(),INDEX(International!C$3:C$2000,_xlfn.XMATCH(100,International!C$3:C$2000,1,1)+ROW()-ROW($A$3))), NA())</f>
        <v>#N/A</v>
      </c>
      <c r="ET99" s="1" t="e" cm="1">
        <f t="array" aca="1" ref="ET99" ca="1">IFERROR(IF(ISNA($A99),NA(),INDEX(International!E$3:E$2000,_xlfn.XMATCH(100,International!C$3:C$2000,1,1)+ROW()-ROW($A$3))-0), NA())</f>
        <v>#N/A</v>
      </c>
      <c r="EU99" s="1" t="e">
        <f t="shared" si="195"/>
        <v>#N/A</v>
      </c>
      <c r="EV99" s="1" t="e">
        <f t="shared" si="196"/>
        <v>#N/A</v>
      </c>
      <c r="EW99" s="1" t="e">
        <f t="shared" si="197"/>
        <v>#N/A</v>
      </c>
      <c r="EX99" s="1" t="e" cm="1">
        <f t="array" ref="EX99">IFERROR(IF(OR(ISNA($A99),INDEX(International!G$3:G$2000,_xlfn.XMATCH(100,International!G$3:G$2000,1,1)+ROW()-ROW($A$3))=""),NA(),INDEX(International!G$3:G$2000,_xlfn.XMATCH(100,International!G$3:G$2000,1,1)+ROW()-ROW($A$3))-0), NA())</f>
        <v>#N/A</v>
      </c>
      <c r="EY99" s="1" t="e" cm="1">
        <f t="array" aca="1" ref="EY99" ca="1">IFERROR(IF(ISNA($A99),NA(),INDEX(International!I$3:I$2000,_xlfn.XMATCH(100,International!G$3:G$2000,1,1)+ROW()-ROW($A$3))-0), NA())</f>
        <v>#N/A</v>
      </c>
      <c r="EZ99" s="1" t="e">
        <f t="shared" si="198"/>
        <v>#N/A</v>
      </c>
      <c r="FA99" s="1" t="e">
        <f t="shared" si="199"/>
        <v>#N/A</v>
      </c>
      <c r="FB99" s="1" t="e">
        <f t="shared" si="200"/>
        <v>#N/A</v>
      </c>
      <c r="FC99" s="1" t="e" cm="1">
        <f t="array" ref="FC99">IFERROR(IF(OR(ISNA($A99),INDEX(International!K$3:K$2000,_xlfn.XMATCH(100,International!K$3:K$2000,1,1)+ROW()-ROW($A$3))=""),NA(),INDEX(International!K$3:K$2000,_xlfn.XMATCH(100,International!K$3:K$2000,1,1)+ROW()-ROW($A$3))), NA())</f>
        <v>#N/A</v>
      </c>
      <c r="FD99" s="1" t="e" cm="1">
        <f t="array" aca="1" ref="FD99" ca="1">IFERROR(IF(ISNA($A99),NA(),INDEX(International!M$3:M$2000,_xlfn.XMATCH(100,International!K$3:K$2000,1,1)+ROW()-ROW($A$3))-0), NA())</f>
        <v>#N/A</v>
      </c>
      <c r="FE99" s="1" t="e">
        <f t="shared" si="201"/>
        <v>#N/A</v>
      </c>
      <c r="FF99" s="1" t="e">
        <f t="shared" si="202"/>
        <v>#N/A</v>
      </c>
      <c r="FG99" s="1" t="e">
        <f t="shared" si="203"/>
        <v>#N/A</v>
      </c>
      <c r="FH99" s="1" t="e" cm="1">
        <f t="array" ref="FH99">IFERROR(IF(OR(ISNA($A99),INDEX(International!O$3:O$2000,_xlfn.XMATCH(100,International!O$3:O$2000,1,1)+ROW()-ROW($A$3))=""),NA(),INDEX(International!O$3:O$2000,_xlfn.XMATCH(100,International!O$3:O$2000,1,1)+ROW()-ROW($A$3))-0), NA())</f>
        <v>#N/A</v>
      </c>
      <c r="FI99" s="1" t="e" cm="1">
        <f t="array" aca="1" ref="FI99" ca="1">IFERROR(IF(ISNA($A99),NA(),INDEX(International!Q$3:Q$2000,_xlfn.XMATCH(100,International!O$3:O$2000,1,1)+ROW()-ROW($A$3))-0), NA())</f>
        <v>#N/A</v>
      </c>
      <c r="FJ99" s="1" t="e">
        <f t="shared" si="204"/>
        <v>#N/A</v>
      </c>
      <c r="FK99" s="1" t="e">
        <f t="shared" si="205"/>
        <v>#N/A</v>
      </c>
      <c r="FL99" s="1" t="e">
        <f t="shared" si="206"/>
        <v>#N/A</v>
      </c>
      <c r="FM99" s="1" cm="1">
        <f t="array" ref="FM99">IFERROR(IF(OR(ISNA($A99),INDEX(International!S$3:S$2000,_xlfn.XMATCH(100,International!S$3:S$2000,1,1)+ROW()-ROW($A$3))=""),NA(),INDEX(International!S$3:S$2000,_xlfn.XMATCH(100,International!S$3:S$2000,1,1)+ROW()-ROW($A$3))-0), NA())</f>
        <v>11265</v>
      </c>
      <c r="FN99" s="1" cm="1">
        <f t="array" aca="1" ref="FN99" ca="1">IFERROR(IF(ISNA($A99),NA(),INDEX(International!U$3:U$2000,_xlfn.XMATCH(100,International!S$3:S$2000,1,1)+ROW()-ROW($A$3))-0), NA())</f>
        <v>22.142857142857142</v>
      </c>
      <c r="FO99" s="1">
        <f t="shared" si="207"/>
        <v>14.085119746309696</v>
      </c>
      <c r="FP99" s="1">
        <f t="shared" si="208"/>
        <v>116</v>
      </c>
      <c r="FQ99" s="1">
        <f t="shared" si="209"/>
        <v>194.86079566647587</v>
      </c>
      <c r="FR99" s="1" t="e" cm="1">
        <f t="array" ref="FR99">IFERROR(IF(OR(ISNA($A99),INDEX(International!W$3:W$2000,_xlfn.XMATCH(100,International!W$3:W$2000,1,1)+ROW()-ROW($A$3))=""),NA(),INDEX(International!W$3:W$2000,_xlfn.XMATCH(100,International!W$3:W$2000,1,1)+ROW()-ROW($A$3))-0), NA())</f>
        <v>#N/A</v>
      </c>
      <c r="FS99" s="1" t="e" cm="1">
        <f t="array" aca="1" ref="FS99" ca="1">IFERROR(IF(ISNA($A99),NA(),INDEX(International!Y$3:Y$2000,_xlfn.XMATCH(100,International!W$3:W$2000,1,1)+ROW()-ROW($A$3))-0), NA())</f>
        <v>#N/A</v>
      </c>
      <c r="FT99" s="1" t="e">
        <f t="shared" si="210"/>
        <v>#N/A</v>
      </c>
      <c r="FU99" s="1" t="e">
        <f t="shared" si="211"/>
        <v>#N/A</v>
      </c>
      <c r="FV99" s="1" t="e">
        <f t="shared" si="212"/>
        <v>#N/A</v>
      </c>
      <c r="FW99" s="1" t="e" cm="1">
        <f t="array" ref="FW99">IFERROR(IF(OR(ISNA($A99),INDEX(International!AA$3:AA$2000,_xlfn.XMATCH(100,International!AA$3:AA$2000,1,1)+ROW()-ROW($A$3))=""),NA(),INDEX(International!AA$3:AA$2000,_xlfn.XMATCH(100,International!AA$3:AA$2000,1,1)+ROW()-ROW($A$3))-0), NA())</f>
        <v>#N/A</v>
      </c>
      <c r="FX99" s="1" t="e" cm="1">
        <f t="array" aca="1" ref="FX99" ca="1">IFERROR(IF(ISNA($A99),NA(),INDEX(International!AC$3:AC$2000,_xlfn.XMATCH(100,International!AA$3:AA$2000,1,1)+ROW()-ROW($A$3))-0), NA())</f>
        <v>#N/A</v>
      </c>
      <c r="FY99" s="1" t="e">
        <f t="shared" si="213"/>
        <v>#N/A</v>
      </c>
      <c r="FZ99" s="1" t="e">
        <f t="shared" si="214"/>
        <v>#N/A</v>
      </c>
      <c r="GA99" s="1" t="e">
        <f t="shared" si="215"/>
        <v>#N/A</v>
      </c>
      <c r="GB99" s="1" t="e" cm="1">
        <f t="array" ref="GB99">IFERROR(IF(OR(ISNA($A99),INDEX(International!AE$3:AE$2000,_xlfn.XMATCH(100,International!AE$3:AE$2000,1,1)+ROW()-ROW($A$3))=""),NA(),INDEX(International!AE$3:AE$2000,_xlfn.XMATCH(100,International!AE$3:AE$2000,1,1)+ROW()-ROW($A$3))-0), NA())</f>
        <v>#N/A</v>
      </c>
      <c r="GC99" s="1" t="e" cm="1">
        <f t="array" aca="1" ref="GC99" ca="1">IFERROR(IF(ISNA($A99),NA(),INDEX(International!AG$3:AG$2000,_xlfn.XMATCH(100,International!AE$3:AE$2000,1,1)+ROW()-ROW($A$3))-0), NA())</f>
        <v>#N/A</v>
      </c>
      <c r="GD99" s="1" t="e">
        <f t="shared" si="216"/>
        <v>#N/A</v>
      </c>
      <c r="GE99" s="1" t="e">
        <f t="shared" si="217"/>
        <v>#N/A</v>
      </c>
      <c r="GF99" s="1" t="e">
        <f t="shared" si="218"/>
        <v>#N/A</v>
      </c>
    </row>
    <row r="100" spans="1:188" x14ac:dyDescent="0.2">
      <c r="A100" s="4">
        <f>IF(OR(Daily!$A100="",Daily!$B100="*"),NA(),Daily!A100)</f>
        <v>43951</v>
      </c>
      <c r="B100" s="1">
        <f>IF(_xlfn.IFNA($A100,"")="","",Daily!C100+IF(ROW()&gt;ROW($A$3),B99,0))</f>
        <v>106</v>
      </c>
      <c r="C100" s="1">
        <f>IF(_xlfn.IFNA($A100,"")="","",Daily!D100+IF(ROW()&gt;ROW($A$3),C99,0))</f>
        <v>103</v>
      </c>
      <c r="D100" s="1">
        <f>IF(_xlfn.IFNA($A100,"")="","",Daily!E100+IF(ROW()&gt;ROW($A$3),D99,0))</f>
        <v>3</v>
      </c>
      <c r="E100" s="1">
        <f t="shared" si="141"/>
        <v>0</v>
      </c>
      <c r="F100" s="1">
        <f>IF(_xlfn.IFNA($A100,"")="","",Daily!F100+IF(ROW()&gt;ROW($A$3),F99,0))</f>
        <v>3017</v>
      </c>
      <c r="G100" s="1">
        <f>IF(_xlfn.IFNA($A100,"")="","",Daily!G100+IF(ROW()&gt;ROW($A$3),G99,0))</f>
        <v>2284</v>
      </c>
      <c r="H100" s="1">
        <f>IF(_xlfn.IFNA($A100,"")="","",Daily!H100+IF(ROW()&gt;ROW($A$3),H99,0))</f>
        <v>41</v>
      </c>
      <c r="I100" s="1">
        <f t="shared" si="142"/>
        <v>692</v>
      </c>
      <c r="J100" s="1">
        <f>IF(_xlfn.IFNA($A100,"")="","",Daily!I100+IF(ROW()&gt;ROW($A$3),J99,0))</f>
        <v>28</v>
      </c>
      <c r="K100" s="1">
        <f>IF(_xlfn.IFNA($A100,"")="","",Daily!J100+IF(ROW()&gt;ROW($A$3),K99,0))</f>
        <v>25</v>
      </c>
      <c r="L100" s="1">
        <f>IF(_xlfn.IFNA($A100,"")="","",Daily!K100+IF(ROW()&gt;ROW($A$3),L99,0))</f>
        <v>0</v>
      </c>
      <c r="M100" s="1">
        <f t="shared" si="143"/>
        <v>3</v>
      </c>
      <c r="N100" s="1">
        <f>IF(_xlfn.IFNA($A100,"")="","",Daily!L100+IF(ROW()&gt;ROW($A$3),N99,0))</f>
        <v>1033</v>
      </c>
      <c r="O100" s="1">
        <f>IF(_xlfn.IFNA($A100,"")="","",Daily!M100+IF(ROW()&gt;ROW($A$3),O99,0))</f>
        <v>943</v>
      </c>
      <c r="P100" s="1">
        <f>IF(_xlfn.IFNA($A100,"")="","",Daily!N100+IF(ROW()&gt;ROW($A$3),P99,0))</f>
        <v>6</v>
      </c>
      <c r="Q100" s="1">
        <f t="shared" si="144"/>
        <v>84</v>
      </c>
      <c r="R100" s="1">
        <f>IF(_xlfn.IFNA($A100,"")="","",Daily!O100+IF(ROW()&gt;ROW($A$3),R99,0))</f>
        <v>438</v>
      </c>
      <c r="S100" s="1">
        <f>IF(_xlfn.IFNA($A100,"")="","",Daily!P100+IF(ROW()&gt;ROW($A$3),S99,0))</f>
        <v>420</v>
      </c>
      <c r="T100" s="1">
        <f>IF(_xlfn.IFNA($A100,"")="","",Daily!Q100+IF(ROW()&gt;ROW($A$3),T99,0))</f>
        <v>4</v>
      </c>
      <c r="U100" s="1">
        <f t="shared" si="145"/>
        <v>14</v>
      </c>
      <c r="V100" s="1">
        <f>IF(_xlfn.IFNA($A100,"")="","",Daily!R100+IF(ROW()&gt;ROW($A$3),V99,0))</f>
        <v>221</v>
      </c>
      <c r="W100" s="1">
        <f>IF(_xlfn.IFNA($A100,"")="","",Daily!S100+IF(ROW()&gt;ROW($A$3),W99,0))</f>
        <v>153</v>
      </c>
      <c r="X100" s="1">
        <f>IF(_xlfn.IFNA($A100,"")="","",Daily!T100+IF(ROW()&gt;ROW($A$3),X99,0))</f>
        <v>13</v>
      </c>
      <c r="Y100" s="1">
        <f t="shared" si="146"/>
        <v>55</v>
      </c>
      <c r="Z100" s="1">
        <f>IF(_xlfn.IFNA($A100,"")="","",Daily!U100+IF(ROW()&gt;ROW($A$3),Z99,0))</f>
        <v>1361</v>
      </c>
      <c r="AA100" s="1">
        <f>IF(_xlfn.IFNA($A100,"")="","",Daily!V100+IF(ROW()&gt;ROW($A$3),AA99,0))</f>
        <v>1291</v>
      </c>
      <c r="AB100" s="1">
        <f>IF(_xlfn.IFNA($A100,"")="","",Daily!W100+IF(ROW()&gt;ROW($A$3),AB99,0))</f>
        <v>18</v>
      </c>
      <c r="AC100" s="1">
        <f t="shared" si="147"/>
        <v>52</v>
      </c>
      <c r="AD100" s="1">
        <f>IF(_xlfn.IFNA($A100,"")="","",Daily!X100+IF(ROW()&gt;ROW($A$3),AD99,0))</f>
        <v>551</v>
      </c>
      <c r="AE100" s="1">
        <f>IF(_xlfn.IFNA($A100,"")="","",Daily!Y100+IF(ROW()&gt;ROW($A$3),AE99,0))</f>
        <v>507</v>
      </c>
      <c r="AF100" s="1">
        <f>IF(_xlfn.IFNA($A100,"")="","",Daily!Z100+IF(ROW()&gt;ROW($A$3),AF99,0))</f>
        <v>8</v>
      </c>
      <c r="AG100" s="1">
        <f t="shared" si="148"/>
        <v>36</v>
      </c>
      <c r="AH100" s="1">
        <f>IF(_xlfn.IFNA($A100,"")="","",Daily!C100+Daily!F100+Daily!I100+Daily!O100+Daily!L100+Daily!R100+Daily!X100+Daily!U100)</f>
        <v>10</v>
      </c>
      <c r="AI100" s="1">
        <f>IF(_xlfn.IFNA($A100,"")="","",Daily!D100+Daily!G100+Daily!J100+Daily!P100+Daily!M100+Daily!S100+Daily!Y100+Daily!V100+Daily!AA100)</f>
        <v>49</v>
      </c>
      <c r="AJ100" s="1">
        <f>IF(_xlfn.IFNA($A100,"")="","",Daily!E100+Daily!H100+Daily!K100+Daily!Q100+Daily!N100+Daily!T100+Daily!Z100+Daily!W100)</f>
        <v>3</v>
      </c>
      <c r="AK100" s="1">
        <f t="shared" si="149"/>
        <v>6755</v>
      </c>
      <c r="AL100" s="1">
        <f t="shared" si="150"/>
        <v>5726</v>
      </c>
      <c r="AM100" s="1">
        <f t="shared" si="151"/>
        <v>93</v>
      </c>
      <c r="AN100" s="7">
        <f t="shared" si="152"/>
        <v>0.83333333333333337</v>
      </c>
      <c r="AO100" s="1">
        <f t="shared" si="153"/>
        <v>936</v>
      </c>
      <c r="AP100" s="1">
        <f t="shared" si="154"/>
        <v>3738</v>
      </c>
      <c r="AQ100" s="1">
        <f t="shared" si="155"/>
        <v>3442</v>
      </c>
      <c r="AR100" s="1">
        <f t="shared" si="156"/>
        <v>52</v>
      </c>
      <c r="AS100" s="1">
        <f t="shared" si="157"/>
        <v>244</v>
      </c>
      <c r="AT100" s="10">
        <f t="shared" si="158"/>
        <v>1.5982127513318439E-2</v>
      </c>
      <c r="AU100" s="10">
        <f t="shared" si="159"/>
        <v>0.9840178724866816</v>
      </c>
      <c r="AV100" s="10">
        <f t="shared" si="160"/>
        <v>1.5692079940784604E-2</v>
      </c>
      <c r="AW100" s="10">
        <f t="shared" si="161"/>
        <v>0.44663212435233163</v>
      </c>
      <c r="AX100" s="10">
        <f t="shared" si="162"/>
        <v>4.1450777202072537E-3</v>
      </c>
      <c r="AY100" s="10">
        <f t="shared" si="163"/>
        <v>0.1529237601776462</v>
      </c>
      <c r="AZ100" s="10">
        <f t="shared" si="164"/>
        <v>6.4840858623242043E-2</v>
      </c>
      <c r="BA100" s="10">
        <f t="shared" si="165"/>
        <v>3.2716506291635826E-2</v>
      </c>
      <c r="BB100" s="10">
        <f t="shared" si="166"/>
        <v>0.20148038490007403</v>
      </c>
      <c r="BC100" s="10">
        <f t="shared" si="167"/>
        <v>8.1569207994078463E-2</v>
      </c>
      <c r="BD100" s="8">
        <f t="shared" ca="1" si="168"/>
        <v>13.857142857142858</v>
      </c>
      <c r="BE100" s="9">
        <f t="shared" ca="1" si="169"/>
        <v>97</v>
      </c>
      <c r="BF100" s="10">
        <f t="shared" si="170"/>
        <v>1.4825796886582653E-3</v>
      </c>
      <c r="BG100" s="10">
        <f t="shared" si="171"/>
        <v>-0.16666666666666666</v>
      </c>
      <c r="BH100" s="1" t="e">
        <f t="shared" si="172"/>
        <v>#N/A</v>
      </c>
      <c r="BI100" s="1">
        <f t="shared" si="173"/>
        <v>34</v>
      </c>
      <c r="BJ100" s="8">
        <f>IF(_xlfn.IFNA($A100,"")="","",AK100/(Configuration!$B$1/1000000))</f>
        <v>266.3191966661804</v>
      </c>
      <c r="BK100" s="1">
        <f>IF(OR(_xlfn.IFNA($A100,"")="", ROW()&lt;=ROW($A$3),MAX(International!$C$3:$C$2000)&lt;$AK100),"",$A100-_xlfn.XLOOKUP($AK100,International!$C$3:$C$2000,International!$A$3:$A$2000,NA(),1,1))</f>
        <v>34</v>
      </c>
      <c r="BL100" s="1">
        <f>IF(OR(_xlfn.IFNA($A100,"")="", ROW()&lt;=ROW($A$3),MAX(International!$D$3:$D$2000)&lt;$BJ100),"",$A100-_xlfn.XLOOKUP($BJ100,International!$D$3:$D$2000,International!$A$3:$A$2000,NA(),1,1))</f>
        <v>39</v>
      </c>
      <c r="BM100" s="1">
        <f>IF(OR(_xlfn.IFNA($A100,"")="", ROW()&lt;=ROW($A$3),MAX(International!$G$3:$G$2000)&lt;$AK100),"",$A100-_xlfn.XLOOKUP($AK100,International!$G$3:$G$2000,International!$A$3:$A$2000,NA(),1,1))</f>
        <v>14</v>
      </c>
      <c r="BN100" s="1">
        <f>IF(OR(_xlfn.IFNA($A100,"")="", ROW()&lt;=ROW($A$3),MAX(International!$H$3:$H$2000)&lt;$BJ100),"",$A100-_xlfn.XLOOKUP($BJ100,International!$H$3:$H$2000,International!$A$3:$A$2000,NA(),1,1))</f>
        <v>37</v>
      </c>
      <c r="BO100" s="1">
        <f>IF(OR(_xlfn.IFNA($A100,"")="", ROW()&lt;=ROW($A$3),MAX(International!$K$3:$K$2000)&lt;$AK100),"",$A100-_xlfn.XLOOKUP($AK100,International!$K$3:$K$2000,International!$A$3:$A$2000,NA(),1,1))</f>
        <v>44</v>
      </c>
      <c r="BP100" s="1">
        <f>IF(OR(_xlfn.IFNA($A100,"")="", ROW()&lt;=ROW($A$3),MAX(International!$L$3:$L$2000)&lt;$BJ100),"",$A100-_xlfn.XLOOKUP($BJ100,International!$L$3:$L$2000,International!$A$3:$A$2000,NA(),1,1))</f>
        <v>38</v>
      </c>
      <c r="BQ100" s="1">
        <f>IF(OR(_xlfn.IFNA($A100,"")="", ROW()&lt;=ROW($A$3),MAX(International!$O$3:$O$2000)&lt;$AK100),"",$A100-_xlfn.XLOOKUP($AK100,International!$O$3:$O$2000,International!$A$3:$A$2000,NA(),1,1))</f>
        <v>53</v>
      </c>
      <c r="BR100" s="1">
        <f>IF(OR(_xlfn.IFNA($A100,"")="", ROW()&lt;=ROW($A$3),MAX(International!$P$3:$P$2000)&lt;$BJ100),"",$A100-_xlfn.XLOOKUP($BJ100,International!$P$3:$P$2000,International!$A$3:$A$2000,NA(),1,1))</f>
        <v>48</v>
      </c>
      <c r="BS100" s="1">
        <f>IF(OR(_xlfn.IFNA($A100,"")="", ROW()&lt;=ROW($A$3),MAX(International!$S$3:$S$2000)&lt;$AK100),"",$A100-_xlfn.XLOOKUP($AK100,International!$S$3:$S$2000,International!$A$3:$A$2000,NA(),1,1))</f>
        <v>54</v>
      </c>
      <c r="BT100" s="1" t="str">
        <f>IF(OR(_xlfn.IFNA($A100,"")="", ROW()&lt;=ROW($A$3),MAX(International!$T$3:$T$2000)&lt;$BJ100),"",$A100-_xlfn.XLOOKUP($BJ100,International!$T$3:$T$2000,International!$A$3:$A$2000,NA(),1,1))</f>
        <v/>
      </c>
      <c r="BU100" s="1">
        <f>IF(OR(_xlfn.IFNA($A100,"")="", ROW()&lt;=ROW($A$3),MAX(International!$W$3:$W$2000)&lt;$AK100),"",$A100-_xlfn.XLOOKUP($AK100,International!$W$3:$W$2000,International!$A$3:$A$2000,NA(),1,1))</f>
        <v>10</v>
      </c>
      <c r="BV100" s="1">
        <f>IF(OR(_xlfn.IFNA($A100,"")="", ROW()&lt;=ROW($A$3),MAX(International!$X$3:$X$2000)&lt;$BJ100),"",$A100-_xlfn.XLOOKUP($BJ100,International!$X$3:$X$2000,International!$A$3:$A$2000,NA(),1,1))</f>
        <v>22</v>
      </c>
      <c r="BW100" s="1">
        <f>IF(OR(_xlfn.IFNA($A100,"")="", ROW()&lt;=ROW($A$3),MAX(International!$AA$3:$AA$2000)&lt;$AK100),"",$A100-_xlfn.XLOOKUP($AK100,International!$AA$3:$AA$2000,International!$A$3:$A$2000,NA(),1,1))</f>
        <v>37</v>
      </c>
      <c r="BX100" s="1">
        <f>IF(OR(_xlfn.IFNA($A100,"")="", ROW()&lt;=ROW($A$3),MAX(International!$AB$3:$AB$2000)&lt;$BJ100),"",$A100-_xlfn.XLOOKUP($BJ100,International!$AB$3:$AB$2000,International!$A$3:$A$2000,NA(),1,1))</f>
        <v>33</v>
      </c>
      <c r="BY100" s="1">
        <f>IF(OR(_xlfn.IFNA($A100,"")="", ROW()&lt;=ROW($A$3),MAX(International!$AE$3:$AE$2000)&lt;$AK100),"",$A100-_xlfn.XLOOKUP($AK100,International!$AE$3:$AE$2000,International!$A$3:$A$2000,NA(),1,1))</f>
        <v>43</v>
      </c>
      <c r="BZ100" s="1">
        <f>IF(OR(_xlfn.IFNA($A100,"")="", ROW()&lt;=ROW($A$3),MAX(International!$AF$3:$AF$2000)&lt;$BJ100),"",$A100-_xlfn.XLOOKUP($BJ100,International!$AF$3:$AF$2000,International!$A$3:$A$2000,NA(),1,1))</f>
        <v>34</v>
      </c>
      <c r="CA100" s="1">
        <f t="shared" ref="CA100:CA131" si="239">IF(OR(ISNA(A100),AK100&lt;100),NA(),A100-(_xlfn.XLOOKUP(100, AK$3:AK$2000,A$3:A$2000,NA(),1,1)))</f>
        <v>51</v>
      </c>
      <c r="CB100" s="1" t="e">
        <f t="shared" si="219"/>
        <v>#N/A</v>
      </c>
      <c r="CC100" s="1" t="e">
        <f t="shared" si="220"/>
        <v>#N/A</v>
      </c>
      <c r="CD100" s="1" t="e">
        <f t="shared" si="221"/>
        <v>#N/A</v>
      </c>
      <c r="CE100" s="1">
        <f t="shared" si="222"/>
        <v>688862</v>
      </c>
      <c r="CF100" s="1">
        <f t="shared" si="223"/>
        <v>117626</v>
      </c>
      <c r="CG100" s="1">
        <f t="shared" si="224"/>
        <v>36202</v>
      </c>
      <c r="CH100" s="1">
        <f t="shared" si="225"/>
        <v>15602</v>
      </c>
      <c r="CI100" s="1">
        <f t="shared" si="226"/>
        <v>1574</v>
      </c>
      <c r="CJ100" s="1">
        <f t="shared" si="227"/>
        <v>4659</v>
      </c>
      <c r="CK100" s="1">
        <f t="shared" si="175"/>
        <v>6755</v>
      </c>
      <c r="CL100" s="1">
        <f t="shared" si="228"/>
        <v>8.3910783979274139</v>
      </c>
      <c r="CM100" s="1">
        <f>IF(OR(ISNA($A100),$AK100&lt;100),NA(),IF($CA100=0,0,FLOOR((CK100-_xlfn.XLOOKUP(_xlfn.AGGREGATE(5,6,$CA$3:$CA2051),$CA$3:$CA$2000,CK$3:CK$2000,1,1))/_xlfn.XLOOKUP($CA100,$CA$3:$CA$2000,$CA$3:$CA$2000,1,1), 1)))</f>
        <v>130</v>
      </c>
      <c r="CN100" s="1">
        <f t="shared" si="176"/>
        <v>467.87426130425467</v>
      </c>
      <c r="CO100" s="1" cm="1">
        <f t="array" ref="CO100">IFERROR(IF(OR(ISNA($A100),$AK100&lt;100,INDEX(International!C$3:C$2000,_xlfn.XMATCH(100,International!C$3:C$2000,1,1)+$CA100)=""),NA(),INDEX(International!C$3:C$2000,_xlfn.XMATCH(100,International!C$3:C$2000,1,1)+$CA100)), NA())</f>
        <v>46134</v>
      </c>
      <c r="CP100" s="1">
        <f t="shared" si="229"/>
        <v>5.7629159595672261</v>
      </c>
      <c r="CQ100" s="1">
        <f>IF(OR(ISNA($A100),$AK100&lt;100),NA(),IF($CA100=0,0,FLOOR((CO100-_xlfn.XLOOKUP(_xlfn.AGGREGATE(5,6,$CA$3:$CA2051),$CA$3:$CA$2000,CO$3:CO$2000,1,1))/_xlfn.XLOOKUP($CA100,$CA$3:$CA$2000,$CA$3:$CA$2000,1,1), 1)))</f>
        <v>902</v>
      </c>
      <c r="CR100" s="1">
        <f t="shared" si="177"/>
        <v>17.020792836362382</v>
      </c>
      <c r="CS100" s="1" cm="1">
        <f t="array" ref="CS100">IFERROR(IF(OR(ISNA($A100),$AK100&lt;100,INDEX(International!G$3:G$2000,_xlfn.XMATCH(100,International!G$3:G$2000,1,1)+$CA100)=""),NA(),INDEX(International!G$3:G$2000,_xlfn.XMATCH(100,International!G$3:G$2000,1,1)+$CA100)), NA())</f>
        <v>9158</v>
      </c>
      <c r="CT100" s="1">
        <f t="shared" si="230"/>
        <v>7.8257339059634266</v>
      </c>
      <c r="CU100" s="1">
        <f>IF(OR(ISNA($A100),$AK100&lt;100),NA(),IF($CA100=0,0,FLOOR((CS100-_xlfn.XLOOKUP(_xlfn.AGGREGATE(5,6,$CA$3:$CA2051),$CA$3:$CA$2000,CS$3:CS$2000,1,1))/_xlfn.XLOOKUP($CA100,$CA$3:$CA$2000,$CA$3:$CA$2000,1,1), 1)))</f>
        <v>174</v>
      </c>
      <c r="CV100" s="1">
        <f t="shared" si="178"/>
        <v>20.328466286418958</v>
      </c>
      <c r="CW100" s="1" cm="1">
        <f t="array" ref="CW100">IFERROR(IF(OR(ISNA($A100),$AK100&lt;100,INDEX(International!K$3:K$2000,_xlfn.XMATCH(100,International!K$3:K$2000,1,1)+$CA100)=""),NA(),INDEX(International!K$3:K$2000,_xlfn.XMATCH(100,International!K$3:K$2000,1,1)+$CA100)), NA())</f>
        <v>154188</v>
      </c>
      <c r="CX100" s="1">
        <f t="shared" si="231"/>
        <v>4.8156481263080231</v>
      </c>
      <c r="CY100" s="1">
        <f>IF(OR(ISNA($A100),$AK100&lt;100),NA(),IF($CA100=0,0,FLOOR((CW100-_xlfn.XLOOKUP(_xlfn.AGGREGATE(5,6,$CA$3:$CA2051),$CA$3:$CA$2000,CW$3:CW$2000,1,1))/_xlfn.XLOOKUP($CA100,$CA$3:$CA$2000,$CA$3:$CA$2000,1,1), 1)))</f>
        <v>3021</v>
      </c>
      <c r="CZ100" s="1">
        <f t="shared" si="179"/>
        <v>14.327228739187753</v>
      </c>
      <c r="DA100" s="1" cm="1">
        <f t="array" ref="DA100">IFERROR(IF(OR(ISNA($A100),$AK100&lt;100,INDEX(International!O$3:O$2000,_xlfn.XMATCH(100,International!O$3:O$2000,1,1)+$CA100)=""),NA(),INDEX(International!O$3:O$2000,_xlfn.XMATCH(100,International!O$3:O$2000,1,1)+$CA100)), NA())</f>
        <v>162488</v>
      </c>
      <c r="DB100" s="1">
        <f t="shared" si="232"/>
        <v>4.781496189650702</v>
      </c>
      <c r="DC100" s="1">
        <f>IF(OR(ISNA($A100),$AK100&lt;100),NA(),IF($CA100=0,0,FLOOR((DA100-_xlfn.XLOOKUP(_xlfn.AGGREGATE(5,6,$CA$3:$CA2051),$CA$3:$CA$2000,DA$3:DA$2000,1,1))/_xlfn.XLOOKUP($CA100,$CA$3:$CA$2000,$CA$3:$CA$2000,1,1), 1)))</f>
        <v>3183</v>
      </c>
      <c r="DD100" s="1">
        <f t="shared" si="180"/>
        <v>37.548759548379678</v>
      </c>
      <c r="DE100" s="1" cm="1">
        <f t="array" ref="DE100">IFERROR(IF(OR(ISNA($A100),$AK100&lt;100,INDEX(International!S$3:S$2000,_xlfn.XMATCH(100,International!S$3:S$2000,1,1)+$CA100)=""),NA(),INDEX(International!S$3:S$2000,_xlfn.XMATCH(100,International!S$3:S$2000,1,1)+$CA100)), NA())</f>
        <v>10480</v>
      </c>
      <c r="DF100" s="1">
        <f t="shared" si="233"/>
        <v>7.5989031816841024</v>
      </c>
      <c r="DG100" s="1">
        <f>IF(OR(ISNA($A100),$AK100&lt;100),NA(),IF($CA100=0,0,FLOOR((DE100-_xlfn.XLOOKUP(_xlfn.AGGREGATE(5,6,$CA$3:$CA2051),$CA$3:$CA$2000,DE$3:DE$2000,1,1))/_xlfn.XLOOKUP($CA100,$CA$3:$CA$2000,$CA$3:$CA$2000,1,1), 1)))</f>
        <v>203</v>
      </c>
      <c r="DH100" s="1">
        <f t="shared" si="181"/>
        <v>127.09490879562652</v>
      </c>
      <c r="DI100" s="1" cm="1">
        <f t="array" ref="DI100">IFERROR(IF(OR(ISNA($A100),$AK100&lt;100,INDEX(International!W$3:W$2000,_xlfn.XMATCH(100,International!W$3:W$2000,1,1)+$CA100)=""),NA(),INDEX(International!W$3:W$2000,_xlfn.XMATCH(100,International!W$3:W$2000,1,1)+$CA100)), NA())</f>
        <v>8014</v>
      </c>
      <c r="DJ100" s="1">
        <f t="shared" si="234"/>
        <v>8.0639415481328438</v>
      </c>
      <c r="DK100" s="1">
        <f>IF(OR(ISNA($A100),$AK100&lt;100),NA(),IF($CA100=0,0,FLOOR((DI100-_xlfn.XLOOKUP(_xlfn.AGGREGATE(5,6,$CA$3:$CA2051),$CA$3:$CA$2000,DI$3:DI$2000,1,1))/_xlfn.XLOOKUP($CA100,$CA$3:$CA$2000,$CA$3:$CA$2000,1,1), 1)))</f>
        <v>155</v>
      </c>
      <c r="DL100" s="1">
        <f t="shared" si="182"/>
        <v>2.3838761143509637</v>
      </c>
      <c r="DM100" s="1" cm="1">
        <f t="array" ref="DM100">IFERROR(IF(OR(ISNA($A100),$AK100&lt;100,INDEX(International!AA$3:AA$2000,_xlfn.XMATCH(100,International!AA$3:AA$2000,1,1)+$CA100)=""),NA(),INDEX(International!AA$3:AA$2000,_xlfn.XMATCH(100,International!AA$3:AA$2000,1,1)+$CA100)), NA())</f>
        <v>148377</v>
      </c>
      <c r="DN100" s="1">
        <f t="shared" si="235"/>
        <v>4.8409823849922287</v>
      </c>
      <c r="DO100" s="1">
        <f>IF(OR(ISNA($A100),$AK100&lt;100),NA(),IF($CA100=0,0,FLOOR((DM100-_xlfn.XLOOKUP(_xlfn.AGGREGATE(5,6,$CA$3:$CA2051),$CA$3:$CA$2000,DM$3:DM$2000,1,1))/_xlfn.XLOOKUP($CA100,$CA$3:$CA$2000,$CA$3:$CA$2000,1,1), 1)))</f>
        <v>2907</v>
      </c>
      <c r="DP100" s="1">
        <f t="shared" si="183"/>
        <v>9.6353962797482104</v>
      </c>
      <c r="DQ100" s="1" cm="1">
        <f t="array" ref="DQ100">IFERROR(IF(OR(ISNA($A100),$AK100&lt;100,INDEX(International!AE$3:AE$2000,_xlfn.XMATCH(100,International!AE$3:AE$2000,1,1)+$CA100)=""),NA(),INDEX(International!AE$3:AE$2000,_xlfn.XMATCH(100,International!AE$3:AE$2000,1,1)+$CA100)), NA())</f>
        <v>869170</v>
      </c>
      <c r="DR100" s="1">
        <f t="shared" si="236"/>
        <v>3.8974667695400012</v>
      </c>
      <c r="DS100" s="1">
        <f>IF(OR(ISNA($A100),$AK100&lt;100),NA(),IF($CA100=0,0,FLOOR((DQ100-_xlfn.XLOOKUP(_xlfn.AGGREGATE(5,6,$CA$3:$CA2051),$CA$3:$CA$2000,DQ$3:DQ$2000,1,1))/_xlfn.XLOOKUP($CA100,$CA$3:$CA$2000,$CA$3:$CA$2000,1,1), 1)))</f>
        <v>17040</v>
      </c>
      <c r="DT100" s="1">
        <f t="shared" si="184"/>
        <v>10.162753526930446</v>
      </c>
      <c r="DU100" s="1">
        <f t="shared" si="237"/>
        <v>97</v>
      </c>
      <c r="DV100" s="1" t="e" cm="1">
        <f t="array" ref="DV100">IFERROR(IF(ISNA($A100),NA(),INDEX(B$3:B$2000,_xlfn.XMATCH(Configuration!$B$12,B$3:B$2000,1,1)+ROW()-ROW($A$3))-0), NA())</f>
        <v>#N/A</v>
      </c>
      <c r="DW100" s="1" t="e" cm="1">
        <f t="array" ref="DW100">IFERROR(IF(ISNA($A100),NA(),INDEX(F$3:F$2000,_xlfn.XMATCH(Configuration!$B$12,F$3:F$2000,1,1)+ROW()-ROW($A$3))-0), NA())</f>
        <v>#N/A</v>
      </c>
      <c r="DX100" s="1" cm="1">
        <f t="array" ref="DX100">IFERROR(IF(ISNA($A100),NA(),INDEX(J$3:J$2000,_xlfn.XMATCH(Configuration!$B$12,J$3:J$2000,1,1)+ROW()-ROW($A$3))-0), NA())</f>
        <v>0</v>
      </c>
      <c r="DY100" s="1" t="e" cm="1">
        <f t="array" ref="DY100">IFERROR(IF(ISNA($A100),NA(),INDEX(N$3:N$2000,_xlfn.XMATCH(Configuration!$B$12,N$3:N$2000,1,1)+ROW()-ROW($A$3))-0), NA())</f>
        <v>#N/A</v>
      </c>
      <c r="DZ100" s="1" t="e" cm="1">
        <f t="array" ref="DZ100">IFERROR(IF(ISNA($A100),NA(),INDEX(R$3:R$2000,_xlfn.XMATCH(Configuration!$B$12,R$3:R$2000,1,1)+ROW()-ROW($A$3))-0), NA())</f>
        <v>#N/A</v>
      </c>
      <c r="EA100" s="1" t="e" cm="1">
        <f t="array" ref="EA100">IFERROR(IF(ISNA($A100),NA(),INDEX(V$3:V$2000,_xlfn.XMATCH(Configuration!$B$12,V$3:V$2000,1,1)+ROW()-ROW($A$3))-0), NA())</f>
        <v>#N/A</v>
      </c>
      <c r="EB100" s="1" t="e" cm="1">
        <f t="array" ref="EB100">IFERROR(IF(ISNA($A100),NA(),INDEX(Z$3:Z$2000,_xlfn.XMATCH(Configuration!$B$12,Z$3:Z$2000,1,1)+ROW()-ROW($A$3))-0), NA())</f>
        <v>#N/A</v>
      </c>
      <c r="EC100" s="1" t="e" cm="1">
        <f t="array" ref="EC100">IFERROR(IF(ISNA($A100),NA(),INDEX(AD$3:AD$2000,_xlfn.XMATCH(Configuration!$B$12,AD$3:AD$2000,1,1)+ROW()-ROW($A$3))-0), NA())</f>
        <v>#N/A</v>
      </c>
      <c r="ED100" s="1">
        <f t="shared" si="238"/>
        <v>97</v>
      </c>
      <c r="EE100" s="1" t="e">
        <f t="shared" ca="1" si="185"/>
        <v>#N/A</v>
      </c>
      <c r="EF100" s="1" t="e">
        <f t="shared" ca="1" si="186"/>
        <v>#N/A</v>
      </c>
      <c r="EG100" s="1" t="e">
        <f t="shared" ca="1" si="187"/>
        <v>#N/A</v>
      </c>
      <c r="EH100" s="1" t="e">
        <f t="shared" ca="1" si="188"/>
        <v>#N/A</v>
      </c>
      <c r="EI100" s="1" t="e">
        <f t="shared" ca="1" si="189"/>
        <v>#N/A</v>
      </c>
      <c r="EJ100" s="1" t="e">
        <f t="shared" ca="1" si="190"/>
        <v>#N/A</v>
      </c>
      <c r="EK100" s="1">
        <f t="shared" ca="1" si="191"/>
        <v>1483936</v>
      </c>
      <c r="EL100" s="1" cm="1">
        <f t="array" aca="1" ref="EL100" ca="1">IFERROR(IF(ISNA($ED100),NA(),IF(FLOOR((2^(($ED100+LOOKUP(2, 1/(ISNA(EP$3:EP$2000)+ISBLANK(EP$3:EP$300)-1),EP$3:EP$2000)*LOG(100)/LOG(2))/LOOKUP(2, 1/(ISNA(EP$3:EP$2000)+ISBLANK(EP$3:EP$300)-1),EP$3:EP$2000))),2)&gt;_xlfn.AGGREGATE(4,6,$EN$3:$GC$2000)+2000,NA(),FLOOR((2^(($ED100+LOOKUP(2, 1/(ISNA(EP$3:EP$2000)+ISBLANK(EP$3:EP$300)-1),EP$3:EP$2000)*LOG(100)/LOG(2))/LOOKUP(2, 1/(ISNA(EP$3:EP$2000)+ISBLANK(EP$3:EP$300)-1),EP$3:EP$2000))),2))),NA())</f>
        <v>18934</v>
      </c>
      <c r="EM100" s="1" cm="1">
        <f t="array" ref="EM100">IF(ISNA($ED100),NA(),FLOOR(EN$3+(LOOKUP(2, 1/(ISNA(EN$3:EN$2000)+ISBLANK(EN$3:EN$300)-1),EN$3:EN$2000)-EN$3)/LOOKUP(2, 1/(ISNA(EN$3:EN$2000)+ISBLANK(EN$3:EN$300)-1),ED$3:ED$2000)*ED100, 1))</f>
        <v>8760</v>
      </c>
      <c r="EN100" s="1" t="e" cm="1">
        <f t="array" ref="EN100">IFERROR(IF(ISNA($A100),NA(),INDEX(AK$3:AK$2000,_xlfn.XMATCH(100,AK$3:AK$2000,1,1)+ROW()-ROW($A$3))-0), NA())</f>
        <v>#N/A</v>
      </c>
      <c r="EO100" s="1" t="e" cm="1">
        <f t="array" aca="1" ref="EO100" ca="1">IFERROR(IF(ISNA($A100),NA(),INDEX(BD$3:BD$2000,_xlfn.XMATCH(100,AK$3:AK$2000,1,1)+ROW()-ROW($A$3))-0), NA())</f>
        <v>#N/A</v>
      </c>
      <c r="EP100" s="1" t="e">
        <f t="shared" si="192"/>
        <v>#N/A</v>
      </c>
      <c r="EQ100" s="1" t="e">
        <f t="shared" si="193"/>
        <v>#N/A</v>
      </c>
      <c r="ER100" s="1" t="e">
        <f t="shared" si="194"/>
        <v>#N/A</v>
      </c>
      <c r="ES100" s="1" t="e" cm="1">
        <f t="array" ref="ES100">IFERROR(IF(OR(ISNA($A100),INDEX(International!C$3:C$2000,_xlfn.XMATCH(100,International!C$3:C$2000,1,1)+ROW()-ROW($A$3))=""),NA(),INDEX(International!C$3:C$2000,_xlfn.XMATCH(100,International!C$3:C$2000,1,1)+ROW()-ROW($A$3))), NA())</f>
        <v>#N/A</v>
      </c>
      <c r="ET100" s="1" t="e" cm="1">
        <f t="array" aca="1" ref="ET100" ca="1">IFERROR(IF(ISNA($A100),NA(),INDEX(International!E$3:E$2000,_xlfn.XMATCH(100,International!C$3:C$2000,1,1)+ROW()-ROW($A$3))-0), NA())</f>
        <v>#N/A</v>
      </c>
      <c r="EU100" s="1" t="e">
        <f t="shared" si="195"/>
        <v>#N/A</v>
      </c>
      <c r="EV100" s="1" t="e">
        <f t="shared" si="196"/>
        <v>#N/A</v>
      </c>
      <c r="EW100" s="1" t="e">
        <f t="shared" si="197"/>
        <v>#N/A</v>
      </c>
      <c r="EX100" s="1" t="e" cm="1">
        <f t="array" ref="EX100">IFERROR(IF(OR(ISNA($A100),INDEX(International!G$3:G$2000,_xlfn.XMATCH(100,International!G$3:G$2000,1,1)+ROW()-ROW($A$3))=""),NA(),INDEX(International!G$3:G$2000,_xlfn.XMATCH(100,International!G$3:G$2000,1,1)+ROW()-ROW($A$3))-0), NA())</f>
        <v>#N/A</v>
      </c>
      <c r="EY100" s="1" t="e" cm="1">
        <f t="array" aca="1" ref="EY100" ca="1">IFERROR(IF(ISNA($A100),NA(),INDEX(International!I$3:I$2000,_xlfn.XMATCH(100,International!G$3:G$2000,1,1)+ROW()-ROW($A$3))-0), NA())</f>
        <v>#N/A</v>
      </c>
      <c r="EZ100" s="1" t="e">
        <f t="shared" si="198"/>
        <v>#N/A</v>
      </c>
      <c r="FA100" s="1" t="e">
        <f t="shared" si="199"/>
        <v>#N/A</v>
      </c>
      <c r="FB100" s="1" t="e">
        <f t="shared" si="200"/>
        <v>#N/A</v>
      </c>
      <c r="FC100" s="1" t="e" cm="1">
        <f t="array" ref="FC100">IFERROR(IF(OR(ISNA($A100),INDEX(International!K$3:K$2000,_xlfn.XMATCH(100,International!K$3:K$2000,1,1)+ROW()-ROW($A$3))=""),NA(),INDEX(International!K$3:K$2000,_xlfn.XMATCH(100,International!K$3:K$2000,1,1)+ROW()-ROW($A$3))), NA())</f>
        <v>#N/A</v>
      </c>
      <c r="FD100" s="1" t="e" cm="1">
        <f t="array" aca="1" ref="FD100" ca="1">IFERROR(IF(ISNA($A100),NA(),INDEX(International!M$3:M$2000,_xlfn.XMATCH(100,International!K$3:K$2000,1,1)+ROW()-ROW($A$3))-0), NA())</f>
        <v>#N/A</v>
      </c>
      <c r="FE100" s="1" t="e">
        <f t="shared" si="201"/>
        <v>#N/A</v>
      </c>
      <c r="FF100" s="1" t="e">
        <f t="shared" si="202"/>
        <v>#N/A</v>
      </c>
      <c r="FG100" s="1" t="e">
        <f t="shared" si="203"/>
        <v>#N/A</v>
      </c>
      <c r="FH100" s="1" t="e" cm="1">
        <f t="array" ref="FH100">IFERROR(IF(OR(ISNA($A100),INDEX(International!O$3:O$2000,_xlfn.XMATCH(100,International!O$3:O$2000,1,1)+ROW()-ROW($A$3))=""),NA(),INDEX(International!O$3:O$2000,_xlfn.XMATCH(100,International!O$3:O$2000,1,1)+ROW()-ROW($A$3))-0), NA())</f>
        <v>#N/A</v>
      </c>
      <c r="FI100" s="1" t="e" cm="1">
        <f t="array" aca="1" ref="FI100" ca="1">IFERROR(IF(ISNA($A100),NA(),INDEX(International!Q$3:Q$2000,_xlfn.XMATCH(100,International!O$3:O$2000,1,1)+ROW()-ROW($A$3))-0), NA())</f>
        <v>#N/A</v>
      </c>
      <c r="FJ100" s="1" t="e">
        <f t="shared" si="204"/>
        <v>#N/A</v>
      </c>
      <c r="FK100" s="1" t="e">
        <f t="shared" si="205"/>
        <v>#N/A</v>
      </c>
      <c r="FL100" s="1" t="e">
        <f t="shared" si="206"/>
        <v>#N/A</v>
      </c>
      <c r="FM100" s="1" cm="1">
        <f t="array" ref="FM100">IFERROR(IF(OR(ISNA($A100),INDEX(International!S$3:S$2000,_xlfn.XMATCH(100,International!S$3:S$2000,1,1)+ROW()-ROW($A$3))=""),NA(),INDEX(International!S$3:S$2000,_xlfn.XMATCH(100,International!S$3:S$2000,1,1)+ROW()-ROW($A$3))-0), NA())</f>
        <v>11344</v>
      </c>
      <c r="FN100" s="1" cm="1">
        <f t="array" aca="1" ref="FN100" ca="1">IFERROR(IF(ISNA($A100),NA(),INDEX(International!U$3:U$2000,_xlfn.XMATCH(100,International!S$3:S$2000,1,1)+ROW()-ROW($A$3))-0), NA())</f>
        <v>31.714285714285715</v>
      </c>
      <c r="FO100" s="1">
        <f t="shared" si="207"/>
        <v>14.210818401577518</v>
      </c>
      <c r="FP100" s="1">
        <f t="shared" si="208"/>
        <v>115</v>
      </c>
      <c r="FQ100" s="1">
        <f t="shared" si="209"/>
        <v>99.185448266903535</v>
      </c>
      <c r="FR100" s="1" t="e" cm="1">
        <f t="array" ref="FR100">IFERROR(IF(OR(ISNA($A100),INDEX(International!W$3:W$2000,_xlfn.XMATCH(100,International!W$3:W$2000,1,1)+ROW()-ROW($A$3))=""),NA(),INDEX(International!W$3:W$2000,_xlfn.XMATCH(100,International!W$3:W$2000,1,1)+ROW()-ROW($A$3))-0), NA())</f>
        <v>#N/A</v>
      </c>
      <c r="FS100" s="1" t="e" cm="1">
        <f t="array" aca="1" ref="FS100" ca="1">IFERROR(IF(ISNA($A100),NA(),INDEX(International!Y$3:Y$2000,_xlfn.XMATCH(100,International!W$3:W$2000,1,1)+ROW()-ROW($A$3))-0), NA())</f>
        <v>#N/A</v>
      </c>
      <c r="FT100" s="1" t="e">
        <f t="shared" si="210"/>
        <v>#N/A</v>
      </c>
      <c r="FU100" s="1" t="e">
        <f t="shared" si="211"/>
        <v>#N/A</v>
      </c>
      <c r="FV100" s="1" t="e">
        <f t="shared" si="212"/>
        <v>#N/A</v>
      </c>
      <c r="FW100" s="1" t="e" cm="1">
        <f t="array" ref="FW100">IFERROR(IF(OR(ISNA($A100),INDEX(International!AA$3:AA$2000,_xlfn.XMATCH(100,International!AA$3:AA$2000,1,1)+ROW()-ROW($A$3))=""),NA(),INDEX(International!AA$3:AA$2000,_xlfn.XMATCH(100,International!AA$3:AA$2000,1,1)+ROW()-ROW($A$3))-0), NA())</f>
        <v>#N/A</v>
      </c>
      <c r="FX100" s="1" t="e" cm="1">
        <f t="array" aca="1" ref="FX100" ca="1">IFERROR(IF(ISNA($A100),NA(),INDEX(International!AC$3:AC$2000,_xlfn.XMATCH(100,International!AA$3:AA$2000,1,1)+ROW()-ROW($A$3))-0), NA())</f>
        <v>#N/A</v>
      </c>
      <c r="FY100" s="1" t="e">
        <f t="shared" si="213"/>
        <v>#N/A</v>
      </c>
      <c r="FZ100" s="1" t="e">
        <f t="shared" si="214"/>
        <v>#N/A</v>
      </c>
      <c r="GA100" s="1" t="e">
        <f t="shared" si="215"/>
        <v>#N/A</v>
      </c>
      <c r="GB100" s="1" t="e" cm="1">
        <f t="array" ref="GB100">IFERROR(IF(OR(ISNA($A100),INDEX(International!AE$3:AE$2000,_xlfn.XMATCH(100,International!AE$3:AE$2000,1,1)+ROW()-ROW($A$3))=""),NA(),INDEX(International!AE$3:AE$2000,_xlfn.XMATCH(100,International!AE$3:AE$2000,1,1)+ROW()-ROW($A$3))-0), NA())</f>
        <v>#N/A</v>
      </c>
      <c r="GC100" s="1" t="e" cm="1">
        <f t="array" aca="1" ref="GC100" ca="1">IFERROR(IF(ISNA($A100),NA(),INDEX(International!AG$3:AG$2000,_xlfn.XMATCH(100,International!AE$3:AE$2000,1,1)+ROW()-ROW($A$3))-0), NA())</f>
        <v>#N/A</v>
      </c>
      <c r="GD100" s="1" t="e">
        <f t="shared" si="216"/>
        <v>#N/A</v>
      </c>
      <c r="GE100" s="1" t="e">
        <f t="shared" si="217"/>
        <v>#N/A</v>
      </c>
      <c r="GF100" s="1" t="e">
        <f t="shared" si="218"/>
        <v>#N/A</v>
      </c>
    </row>
    <row r="101" spans="1:188" x14ac:dyDescent="0.2">
      <c r="A101" s="4">
        <f>IF(OR(Daily!$A101="",Daily!$B101="*"),NA(),Daily!A101)</f>
        <v>43952</v>
      </c>
      <c r="B101" s="1">
        <f>IF(_xlfn.IFNA($A101,"")="","",Daily!C101+IF(ROW()&gt;ROW($A$3),B100,0))</f>
        <v>106</v>
      </c>
      <c r="C101" s="1">
        <f>IF(_xlfn.IFNA($A101,"")="","",Daily!D101+IF(ROW()&gt;ROW($A$3),C100,0))</f>
        <v>103</v>
      </c>
      <c r="D101" s="1">
        <f>IF(_xlfn.IFNA($A101,"")="","",Daily!E101+IF(ROW()&gt;ROW($A$3),D100,0))</f>
        <v>3</v>
      </c>
      <c r="E101" s="1">
        <f t="shared" si="141"/>
        <v>0</v>
      </c>
      <c r="F101" s="1">
        <f>IF(_xlfn.IFNA($A101,"")="","",Daily!F101+IF(ROW()&gt;ROW($A$3),F100,0))</f>
        <v>3026</v>
      </c>
      <c r="G101" s="1">
        <f>IF(_xlfn.IFNA($A101,"")="","",Daily!G101+IF(ROW()&gt;ROW($A$3),G100,0))</f>
        <v>2293</v>
      </c>
      <c r="H101" s="1">
        <f>IF(_xlfn.IFNA($A101,"")="","",Daily!H101+IF(ROW()&gt;ROW($A$3),H100,0))</f>
        <v>42</v>
      </c>
      <c r="I101" s="1">
        <f t="shared" si="142"/>
        <v>691</v>
      </c>
      <c r="J101" s="1">
        <f>IF(_xlfn.IFNA($A101,"")="","",Daily!I101+IF(ROW()&gt;ROW($A$3),J100,0))</f>
        <v>28</v>
      </c>
      <c r="K101" s="1">
        <f>IF(_xlfn.IFNA($A101,"")="","",Daily!J101+IF(ROW()&gt;ROW($A$3),K100,0))</f>
        <v>25</v>
      </c>
      <c r="L101" s="1">
        <f>IF(_xlfn.IFNA($A101,"")="","",Daily!K101+IF(ROW()&gt;ROW($A$3),L100,0))</f>
        <v>0</v>
      </c>
      <c r="M101" s="1">
        <f t="shared" si="143"/>
        <v>3</v>
      </c>
      <c r="N101" s="1">
        <f>IF(_xlfn.IFNA($A101,"")="","",Daily!L101+IF(ROW()&gt;ROW($A$3),N100,0))</f>
        <v>1033</v>
      </c>
      <c r="O101" s="1">
        <f>IF(_xlfn.IFNA($A101,"")="","",Daily!M101+IF(ROW()&gt;ROW($A$3),O100,0))</f>
        <v>948</v>
      </c>
      <c r="P101" s="1">
        <f>IF(_xlfn.IFNA($A101,"")="","",Daily!N101+IF(ROW()&gt;ROW($A$3),P100,0))</f>
        <v>6</v>
      </c>
      <c r="Q101" s="1">
        <f t="shared" si="144"/>
        <v>79</v>
      </c>
      <c r="R101" s="1">
        <f>IF(_xlfn.IFNA($A101,"")="","",Daily!O101+IF(ROW()&gt;ROW($A$3),R100,0))</f>
        <v>438</v>
      </c>
      <c r="S101" s="1">
        <f>IF(_xlfn.IFNA($A101,"")="","",Daily!P101+IF(ROW()&gt;ROW($A$3),S100,0))</f>
        <v>422</v>
      </c>
      <c r="T101" s="1">
        <f>IF(_xlfn.IFNA($A101,"")="","",Daily!Q101+IF(ROW()&gt;ROW($A$3),T100,0))</f>
        <v>4</v>
      </c>
      <c r="U101" s="1">
        <f t="shared" si="145"/>
        <v>12</v>
      </c>
      <c r="V101" s="1">
        <f>IF(_xlfn.IFNA($A101,"")="","",Daily!R101+IF(ROW()&gt;ROW($A$3),V100,0))</f>
        <v>221</v>
      </c>
      <c r="W101" s="1">
        <f>IF(_xlfn.IFNA($A101,"")="","",Daily!S101+IF(ROW()&gt;ROW($A$3),W100,0))</f>
        <v>157</v>
      </c>
      <c r="X101" s="1">
        <f>IF(_xlfn.IFNA($A101,"")="","",Daily!T101+IF(ROW()&gt;ROW($A$3),X100,0))</f>
        <v>13</v>
      </c>
      <c r="Y101" s="1">
        <f t="shared" si="146"/>
        <v>51</v>
      </c>
      <c r="Z101" s="1">
        <f>IF(_xlfn.IFNA($A101,"")="","",Daily!U101+IF(ROW()&gt;ROW($A$3),Z100,0))</f>
        <v>1364</v>
      </c>
      <c r="AA101" s="1">
        <f>IF(_xlfn.IFNA($A101,"")="","",Daily!V101+IF(ROW()&gt;ROW($A$3),AA100,0))</f>
        <v>1293</v>
      </c>
      <c r="AB101" s="1">
        <f>IF(_xlfn.IFNA($A101,"")="","",Daily!W101+IF(ROW()&gt;ROW($A$3),AB100,0))</f>
        <v>18</v>
      </c>
      <c r="AC101" s="1">
        <f t="shared" si="147"/>
        <v>53</v>
      </c>
      <c r="AD101" s="1">
        <f>IF(_xlfn.IFNA($A101,"")="","",Daily!X101+IF(ROW()&gt;ROW($A$3),AD100,0))</f>
        <v>551</v>
      </c>
      <c r="AE101" s="1">
        <f>IF(_xlfn.IFNA($A101,"")="","",Daily!Y101+IF(ROW()&gt;ROW($A$3),AE100,0))</f>
        <v>511</v>
      </c>
      <c r="AF101" s="1">
        <f>IF(_xlfn.IFNA($A101,"")="","",Daily!Z101+IF(ROW()&gt;ROW($A$3),AF100,0))</f>
        <v>8</v>
      </c>
      <c r="AG101" s="1">
        <f t="shared" si="148"/>
        <v>32</v>
      </c>
      <c r="AH101" s="1">
        <f>IF(_xlfn.IFNA($A101,"")="","",Daily!C101+Daily!F101+Daily!I101+Daily!O101+Daily!L101+Daily!R101+Daily!X101+Daily!U101)</f>
        <v>12</v>
      </c>
      <c r="AI101" s="1">
        <f>IF(_xlfn.IFNA($A101,"")="","",Daily!D101+Daily!G101+Daily!J101+Daily!P101+Daily!M101+Daily!S101+Daily!Y101+Daily!V101+Daily!AA101)</f>
        <v>26</v>
      </c>
      <c r="AJ101" s="1">
        <f>IF(_xlfn.IFNA($A101,"")="","",Daily!E101+Daily!H101+Daily!K101+Daily!Q101+Daily!N101+Daily!T101+Daily!Z101+Daily!W101)</f>
        <v>1</v>
      </c>
      <c r="AK101" s="1">
        <f t="shared" ref="AK101:AK164" si="240">IF(_xlfn.IFNA($A101,"")="","",AH101+IF(ROW()&gt;ROW($A$3),AK100,0))</f>
        <v>6767</v>
      </c>
      <c r="AL101" s="1">
        <f t="shared" ref="AL101:AL164" si="241">IF(_xlfn.IFNA($A101,"")="","",AI101+IF(ROW()&gt;ROW($A$3),AL100,0))</f>
        <v>5752</v>
      </c>
      <c r="AM101" s="1">
        <f t="shared" ref="AM101:AM164" si="242">IF(_xlfn.IFNA($A101,"")="","",AJ101+IF(ROW()&gt;ROW($A$3),AM100,0))</f>
        <v>94</v>
      </c>
      <c r="AN101" s="7">
        <f t="shared" ref="AN101:AN164" si="243">IF(OR(_xlfn.IFNA($A101,"")="",ROW()&lt;=ROW($A$3)),"",IF(AH100=0,0,AH101/AH100))</f>
        <v>1.2</v>
      </c>
      <c r="AO101" s="1">
        <f t="shared" ref="AO101:AO164" si="244">IF(_xlfn.IFNA($A101,"")="","",AK101-AL101-AM101)</f>
        <v>921</v>
      </c>
      <c r="AP101" s="1">
        <f t="shared" ref="AP101:AP164" si="245">IF(_xlfn.IFNA($A101,"")="","",AK101-F101)</f>
        <v>3741</v>
      </c>
      <c r="AQ101" s="1">
        <f t="shared" ref="AQ101:AQ164" si="246">IF(_xlfn.IFNA($A101,"")="","",AL101-G101)</f>
        <v>3459</v>
      </c>
      <c r="AR101" s="1">
        <f t="shared" ref="AR101:AR164" si="247">IF(_xlfn.IFNA($A101,"")="","",AM101-H101)</f>
        <v>52</v>
      </c>
      <c r="AS101" s="1">
        <f t="shared" ref="AS101:AS164" si="248">IF(_xlfn.IFNA($A101,"")="","",AP101-AQ101-AR101)</f>
        <v>230</v>
      </c>
      <c r="AT101" s="10">
        <f t="shared" ref="AT101:AT164" si="249">IF(_xlfn.IFNA($A101,"")="","",IF($AL101+$AM101=0,"",AM101/($AL101+$AM101)))</f>
        <v>1.6079370509750255E-2</v>
      </c>
      <c r="AU101" s="10">
        <f t="shared" ref="AU101:AU164" si="250">IF(_xlfn.IFNA($A101,"")="","",IF($AL101+$AM101=0,"",AL101/($AL101+$AM101)))</f>
        <v>0.98392062949024972</v>
      </c>
      <c r="AV101" s="10">
        <f t="shared" ref="AV101:AV164" si="251">IF(_xlfn.IFNA($A101,"")="","",IF($AK101=0,0,B101/$AK101))</f>
        <v>1.5664252992463424E-2</v>
      </c>
      <c r="AW101" s="10">
        <f t="shared" ref="AW101:AW164" si="252">IF(_xlfn.IFNA($A101,"")="","",IF($AK101=0,0,F101/$AK101))</f>
        <v>0.44717009014334269</v>
      </c>
      <c r="AX101" s="10">
        <f t="shared" ref="AX101:AX164" si="253">IF(_xlfn.IFNA($A101,"")="","",IF($AK101=0,0,J101/$AK101))</f>
        <v>4.1377272055563765E-3</v>
      </c>
      <c r="AY101" s="10">
        <f t="shared" ref="AY101:AY164" si="254">IF(_xlfn.IFNA($A101,"")="","",IF($AK101=0,0,N101/$AK101))</f>
        <v>0.15265257869070489</v>
      </c>
      <c r="AZ101" s="10">
        <f t="shared" ref="AZ101:AZ164" si="255">IF(_xlfn.IFNA($A101,"")="","",IF($AK101=0,0,R101/$AK101))</f>
        <v>6.4725875572631889E-2</v>
      </c>
      <c r="BA101" s="10">
        <f t="shared" ref="BA101:BA164" si="256">IF(_xlfn.IFNA($A101,"")="","",IF($AK101=0,0,V101/$AK101))</f>
        <v>3.2658489729569973E-2</v>
      </c>
      <c r="BB101" s="10">
        <f t="shared" ref="BB101:BB164" si="257">IF(_xlfn.IFNA($A101,"")="","",IF($AK101=0,0,Z101/AK101))</f>
        <v>0.20156642529924634</v>
      </c>
      <c r="BC101" s="10">
        <f t="shared" ref="BC101:BC164" si="258">IF(_xlfn.IFNA($A101,"")="","",IF($AK101=0,0,AD101/$AK101))</f>
        <v>8.1424560366484405E-2</v>
      </c>
      <c r="BD101" s="8">
        <f t="shared" ca="1" si="168"/>
        <v>13.142857142857142</v>
      </c>
      <c r="BE101" s="9">
        <f t="shared" ca="1" si="169"/>
        <v>92</v>
      </c>
      <c r="BF101" s="10">
        <f t="shared" ref="BF101:BF164" si="259">IF(OR(ROW()&lt;=ROW($A$3),_xlfn.IFNA($A101,"")=""),"",IF(AK100=0,1,AH101/AK100))</f>
        <v>1.776461880088823E-3</v>
      </c>
      <c r="BG101" s="10">
        <f t="shared" ref="BG101:BG164" si="260">IF(OR(ROW()&lt;=ROW($A$3),_xlfn.IFNA($A101,"")=""),"",IF(AH100=0,0,(AH101-AH100)/AH100))</f>
        <v>0.2</v>
      </c>
      <c r="BH101" s="1" t="e">
        <f t="shared" ref="BH101:BH164" si="261">IF(OR(_xlfn.IFNA($A101,"")="",AK101=0),"",_xlfn.XLOOKUP(AK101*2,AK$3:AK$2000,A$3:A$2000,NA(),1,1)-A101)</f>
        <v>#N/A</v>
      </c>
      <c r="BI101" s="1">
        <f t="shared" ref="BI101:BI164" si="262">IF(OR(_xlfn.IFNA($A101,"")="",AK101=0),"",A101-_xlfn.XLOOKUP(AK101/2,AK$3:AK$2000,A$3:A$2000,NA(),-1,-1))</f>
        <v>35</v>
      </c>
      <c r="BJ101" s="8">
        <f>IF(_xlfn.IFNA($A101,"")="","",AK101/(Configuration!$B$1/1000000))</f>
        <v>266.79230256699378</v>
      </c>
      <c r="BK101" s="1">
        <f>IF(OR(_xlfn.IFNA($A101,"")="", ROW()&lt;=ROW($A$3),MAX(International!$C$3:$C$2000)&lt;$AK101),"",$A101-_xlfn.XLOOKUP($AK101,International!$C$3:$C$2000,International!$A$3:$A$2000,NA(),1,1))</f>
        <v>35</v>
      </c>
      <c r="BL101" s="1">
        <f>IF(OR(_xlfn.IFNA($A101,"")="", ROW()&lt;=ROW($A$3),MAX(International!$D$3:$D$2000)&lt;$BJ101),"",$A101-_xlfn.XLOOKUP($BJ101,International!$D$3:$D$2000,International!$A$3:$A$2000,NA(),1,1))</f>
        <v>40</v>
      </c>
      <c r="BM101" s="1">
        <f>IF(OR(_xlfn.IFNA($A101,"")="", ROW()&lt;=ROW($A$3),MAX(International!$G$3:$G$2000)&lt;$AK101),"",$A101-_xlfn.XLOOKUP($AK101,International!$G$3:$G$2000,International!$A$3:$A$2000,NA(),1,1))</f>
        <v>15</v>
      </c>
      <c r="BN101" s="1">
        <f>IF(OR(_xlfn.IFNA($A101,"")="", ROW()&lt;=ROW($A$3),MAX(International!$H$3:$H$2000)&lt;$BJ101),"",$A101-_xlfn.XLOOKUP($BJ101,International!$H$3:$H$2000,International!$A$3:$A$2000,NA(),1,1))</f>
        <v>38</v>
      </c>
      <c r="BO101" s="1">
        <f>IF(OR(_xlfn.IFNA($A101,"")="", ROW()&lt;=ROW($A$3),MAX(International!$K$3:$K$2000)&lt;$AK101),"",$A101-_xlfn.XLOOKUP($AK101,International!$K$3:$K$2000,International!$A$3:$A$2000,NA(),1,1))</f>
        <v>45</v>
      </c>
      <c r="BP101" s="1">
        <f>IF(OR(_xlfn.IFNA($A101,"")="", ROW()&lt;=ROW($A$3),MAX(International!$L$3:$L$2000)&lt;$BJ101),"",$A101-_xlfn.XLOOKUP($BJ101,International!$L$3:$L$2000,International!$A$3:$A$2000,NA(),1,1))</f>
        <v>39</v>
      </c>
      <c r="BQ101" s="1">
        <f>IF(OR(_xlfn.IFNA($A101,"")="", ROW()&lt;=ROW($A$3),MAX(International!$O$3:$O$2000)&lt;$AK101),"",$A101-_xlfn.XLOOKUP($AK101,International!$O$3:$O$2000,International!$A$3:$A$2000,NA(),1,1))</f>
        <v>54</v>
      </c>
      <c r="BR101" s="1">
        <f>IF(OR(_xlfn.IFNA($A101,"")="", ROW()&lt;=ROW($A$3),MAX(International!$P$3:$P$2000)&lt;$BJ101),"",$A101-_xlfn.XLOOKUP($BJ101,International!$P$3:$P$2000,International!$A$3:$A$2000,NA(),1,1))</f>
        <v>49</v>
      </c>
      <c r="BS101" s="1">
        <f>IF(OR(_xlfn.IFNA($A101,"")="", ROW()&lt;=ROW($A$3),MAX(International!$S$3:$S$2000)&lt;$AK101),"",$A101-_xlfn.XLOOKUP($AK101,International!$S$3:$S$2000,International!$A$3:$A$2000,NA(),1,1))</f>
        <v>55</v>
      </c>
      <c r="BT101" s="1" t="str">
        <f>IF(OR(_xlfn.IFNA($A101,"")="", ROW()&lt;=ROW($A$3),MAX(International!$T$3:$T$2000)&lt;$BJ101),"",$A101-_xlfn.XLOOKUP($BJ101,International!$T$3:$T$2000,International!$A$3:$A$2000,NA(),1,1))</f>
        <v/>
      </c>
      <c r="BU101" s="1">
        <f>IF(OR(_xlfn.IFNA($A101,"")="", ROW()&lt;=ROW($A$3),MAX(International!$W$3:$W$2000)&lt;$AK101),"",$A101-_xlfn.XLOOKUP($AK101,International!$W$3:$W$2000,International!$A$3:$A$2000,NA(),1,1))</f>
        <v>11</v>
      </c>
      <c r="BV101" s="1">
        <f>IF(OR(_xlfn.IFNA($A101,"")="", ROW()&lt;=ROW($A$3),MAX(International!$X$3:$X$2000)&lt;$BJ101),"",$A101-_xlfn.XLOOKUP($BJ101,International!$X$3:$X$2000,International!$A$3:$A$2000,NA(),1,1))</f>
        <v>23</v>
      </c>
      <c r="BW101" s="1">
        <f>IF(OR(_xlfn.IFNA($A101,"")="", ROW()&lt;=ROW($A$3),MAX(International!$AA$3:$AA$2000)&lt;$AK101),"",$A101-_xlfn.XLOOKUP($AK101,International!$AA$3:$AA$2000,International!$A$3:$A$2000,NA(),1,1))</f>
        <v>38</v>
      </c>
      <c r="BX101" s="1">
        <f>IF(OR(_xlfn.IFNA($A101,"")="", ROW()&lt;=ROW($A$3),MAX(International!$AB$3:$AB$2000)&lt;$BJ101),"",$A101-_xlfn.XLOOKUP($BJ101,International!$AB$3:$AB$2000,International!$A$3:$A$2000,NA(),1,1))</f>
        <v>34</v>
      </c>
      <c r="BY101" s="1">
        <f>IF(OR(_xlfn.IFNA($A101,"")="", ROW()&lt;=ROW($A$3),MAX(International!$AE$3:$AE$2000)&lt;$AK101),"",$A101-_xlfn.XLOOKUP($AK101,International!$AE$3:$AE$2000,International!$A$3:$A$2000,NA(),1,1))</f>
        <v>44</v>
      </c>
      <c r="BZ101" s="1">
        <f>IF(OR(_xlfn.IFNA($A101,"")="", ROW()&lt;=ROW($A$3),MAX(International!$AF$3:$AF$2000)&lt;$BJ101),"",$A101-_xlfn.XLOOKUP($BJ101,International!$AF$3:$AF$2000,International!$A$3:$A$2000,NA(),1,1))</f>
        <v>35</v>
      </c>
      <c r="CA101" s="1">
        <f t="shared" si="239"/>
        <v>52</v>
      </c>
      <c r="CB101" s="1" t="e">
        <f t="shared" si="219"/>
        <v>#N/A</v>
      </c>
      <c r="CC101" s="1" t="e">
        <f t="shared" si="220"/>
        <v>#N/A</v>
      </c>
      <c r="CD101" s="1" t="e">
        <f t="shared" si="221"/>
        <v>#N/A</v>
      </c>
      <c r="CE101" s="1">
        <f t="shared" si="222"/>
        <v>819198</v>
      </c>
      <c r="CF101" s="1">
        <f t="shared" si="223"/>
        <v>135116</v>
      </c>
      <c r="CG101" s="1">
        <f t="shared" si="224"/>
        <v>40636</v>
      </c>
      <c r="CH101" s="1">
        <f t="shared" si="225"/>
        <v>17226</v>
      </c>
      <c r="CI101" s="1">
        <f t="shared" si="226"/>
        <v>1662</v>
      </c>
      <c r="CJ101" s="1">
        <f t="shared" si="227"/>
        <v>4748</v>
      </c>
      <c r="CK101" s="1">
        <f t="shared" si="175"/>
        <v>6767</v>
      </c>
      <c r="CL101" s="1">
        <f t="shared" si="228"/>
        <v>8.5520063774392359</v>
      </c>
      <c r="CM101" s="1">
        <f>IF(OR(ISNA($A101),$AK101&lt;100),NA(),IF($CA101=0,0,FLOOR((CK101-_xlfn.XLOOKUP(_xlfn.AGGREGATE(5,6,$CA$3:$CA2052),$CA$3:$CA$2000,CK$3:CK$2000,1,1))/_xlfn.XLOOKUP($CA101,$CA$3:$CA$2000,$CA$3:$CA$2000,1,1), 1)))</f>
        <v>127</v>
      </c>
      <c r="CN101" s="1">
        <f t="shared" si="176"/>
        <v>390.53057145905751</v>
      </c>
      <c r="CO101" s="1" cm="1">
        <f t="array" ref="CO101">IFERROR(IF(OR(ISNA($A101),$AK101&lt;100,INDEX(International!C$3:C$2000,_xlfn.XMATCH(100,International!C$3:C$2000,1,1)+$CA101)=""),NA(),INDEX(International!C$3:C$2000,_xlfn.XMATCH(100,International!C$3:C$2000,1,1)+$CA101)), NA())</f>
        <v>46687</v>
      </c>
      <c r="CP101" s="1">
        <f t="shared" si="229"/>
        <v>5.864522486121146</v>
      </c>
      <c r="CQ101" s="1">
        <f>IF(OR(ISNA($A101),$AK101&lt;100),NA(),IF($CA101=0,0,FLOOR((CO101-_xlfn.XLOOKUP(_xlfn.AGGREGATE(5,6,$CA$3:$CA2052),$CA$3:$CA$2000,CO$3:CO$2000,1,1))/_xlfn.XLOOKUP($CA101,$CA$3:$CA$2000,$CA$3:$CA$2000,1,1), 1)))</f>
        <v>895</v>
      </c>
      <c r="CR101" s="1">
        <f t="shared" si="177"/>
        <v>23.411600569131071</v>
      </c>
      <c r="CS101" s="1" cm="1">
        <f t="array" ref="CS101">IFERROR(IF(OR(ISNA($A101),$AK101&lt;100,INDEX(International!G$3:G$2000,_xlfn.XMATCH(100,International!G$3:G$2000,1,1)+$CA101)=""),NA(),INDEX(International!G$3:G$2000,_xlfn.XMATCH(100,International!G$3:G$2000,1,1)+$CA101)), NA())</f>
        <v>9311</v>
      </c>
      <c r="CT101" s="1">
        <f t="shared" si="230"/>
        <v>7.9500197957062753</v>
      </c>
      <c r="CU101" s="1">
        <f>IF(OR(ISNA($A101),$AK101&lt;100),NA(),IF($CA101=0,0,FLOOR((CS101-_xlfn.XLOOKUP(_xlfn.AGGREGATE(5,6,$CA$3:$CA2052),$CA$3:$CA$2000,CS$3:CS$2000,1,1))/_xlfn.XLOOKUP($CA101,$CA$3:$CA$2000,$CA$3:$CA$2000,1,1), 1)))</f>
        <v>174</v>
      </c>
      <c r="CV101" s="1">
        <f t="shared" si="178"/>
        <v>20.951493682846195</v>
      </c>
      <c r="CW101" s="1" cm="1">
        <f t="array" ref="CW101">IFERROR(IF(OR(ISNA($A101),$AK101&lt;100,INDEX(International!K$3:K$2000,_xlfn.XMATCH(100,International!K$3:K$2000,1,1)+$CA101)=""),NA(),INDEX(International!K$3:K$2000,_xlfn.XMATCH(100,International!K$3:K$2000,1,1)+$CA101)), NA())</f>
        <v>156921</v>
      </c>
      <c r="CX101" s="1">
        <f t="shared" si="231"/>
        <v>4.8983485667108981</v>
      </c>
      <c r="CY101" s="1">
        <f>IF(OR(ISNA($A101),$AK101&lt;100),NA(),IF($CA101=0,0,FLOOR((CW101-_xlfn.XLOOKUP(_xlfn.AGGREGATE(5,6,$CA$3:$CA2052),$CA$3:$CA$2000,CW$3:CW$2000,1,1))/_xlfn.XLOOKUP($CA101,$CA$3:$CA$2000,$CA$3:$CA$2000,1,1), 1)))</f>
        <v>3015</v>
      </c>
      <c r="CZ101" s="1">
        <f t="shared" si="179"/>
        <v>20.924610751305114</v>
      </c>
      <c r="DA101" s="1" cm="1">
        <f t="array" ref="DA101">IFERROR(IF(OR(ISNA($A101),$AK101&lt;100,INDEX(International!O$3:O$2000,_xlfn.XMATCH(100,International!O$3:O$2000,1,1)+$CA101)=""),NA(),INDEX(International!O$3:O$2000,_xlfn.XMATCH(100,International!O$3:O$2000,1,1)+$CA101)), NA())</f>
        <v>165155</v>
      </c>
      <c r="DB101" s="1">
        <f t="shared" si="232"/>
        <v>4.8645389919496598</v>
      </c>
      <c r="DC101" s="1">
        <f>IF(OR(ISNA($A101),$AK101&lt;100),NA(),IF($CA101=0,0,FLOOR((DA101-_xlfn.XLOOKUP(_xlfn.AGGREGATE(5,6,$CA$3:$CA2052),$CA$3:$CA$2000,DA$3:DA$2000,1,1))/_xlfn.XLOOKUP($CA101,$CA$3:$CA$2000,$CA$3:$CA$2000,1,1), 1)))</f>
        <v>3173</v>
      </c>
      <c r="DD101" s="1">
        <f t="shared" si="180"/>
        <v>42.575891579695202</v>
      </c>
      <c r="DE101" s="1" cm="1">
        <f t="array" ref="DE101">IFERROR(IF(OR(ISNA($A101),$AK101&lt;100,INDEX(International!S$3:S$2000,_xlfn.XMATCH(100,International!S$3:S$2000,1,1)+$CA101)=""),NA(),INDEX(International!S$3:S$2000,_xlfn.XMATCH(100,International!S$3:S$2000,1,1)+$CA101)), NA())</f>
        <v>10512</v>
      </c>
      <c r="DF101" s="1">
        <f t="shared" si="233"/>
        <v>7.7428269227806377</v>
      </c>
      <c r="DG101" s="1">
        <f>IF(OR(ISNA($A101),$AK101&lt;100),NA(),IF($CA101=0,0,FLOOR((DE101-_xlfn.XLOOKUP(_xlfn.AGGREGATE(5,6,$CA$3:$CA2052),$CA$3:$CA$2000,DE$3:DE$2000,1,1))/_xlfn.XLOOKUP($CA101,$CA$3:$CA$2000,$CA$3:$CA$2000,1,1), 1)))</f>
        <v>200</v>
      </c>
      <c r="DH101" s="1">
        <f t="shared" si="181"/>
        <v>117.17507120281796</v>
      </c>
      <c r="DI101" s="1" cm="1">
        <f t="array" ref="DI101">IFERROR(IF(OR(ISNA($A101),$AK101&lt;100,INDEX(International!W$3:W$2000,_xlfn.XMATCH(100,International!W$3:W$2000,1,1)+$CA101)=""),NA(),INDEX(International!W$3:W$2000,_xlfn.XMATCH(100,International!W$3:W$2000,1,1)+$CA101)), NA())</f>
        <v>9125</v>
      </c>
      <c r="DJ101" s="1">
        <f t="shared" si="234"/>
        <v>7.9855613019814804</v>
      </c>
      <c r="DK101" s="1">
        <f>IF(OR(ISNA($A101),$AK101&lt;100),NA(),IF($CA101=0,0,FLOOR((DI101-_xlfn.XLOOKUP(_xlfn.AGGREGATE(5,6,$CA$3:$CA2052),$CA$3:$CA$2000,DI$3:DI$2000,1,1))/_xlfn.XLOOKUP($CA101,$CA$3:$CA$2000,$CA$3:$CA$2000,1,1), 1)))</f>
        <v>173</v>
      </c>
      <c r="DL101" s="1">
        <f t="shared" si="182"/>
        <v>2.1277319906233148</v>
      </c>
      <c r="DM101" s="1" cm="1">
        <f t="array" ref="DM101">IFERROR(IF(OR(ISNA($A101),$AK101&lt;100,INDEX(International!AA$3:AA$2000,_xlfn.XMATCH(100,International!AA$3:AA$2000,1,1)+$CA101)=""),NA(),INDEX(International!AA$3:AA$2000,_xlfn.XMATCH(100,International!AA$3:AA$2000,1,1)+$CA101)), NA())</f>
        <v>152840</v>
      </c>
      <c r="DN101" s="1">
        <f t="shared" si="235"/>
        <v>4.9159530625025409</v>
      </c>
      <c r="DO101" s="1">
        <f>IF(OR(ISNA($A101),$AK101&lt;100),NA(),IF($CA101=0,0,FLOOR((DM101-_xlfn.XLOOKUP(_xlfn.AGGREGATE(5,6,$CA$3:$CA2052),$CA$3:$CA$2000,DM$3:DM$2000,1,1))/_xlfn.XLOOKUP($CA101,$CA$3:$CA$2000,$CA$3:$CA$2000,1,1), 1)))</f>
        <v>2937</v>
      </c>
      <c r="DP101" s="1">
        <f t="shared" si="183"/>
        <v>10.948896904586842</v>
      </c>
      <c r="DQ101" s="1" cm="1">
        <f t="array" ref="DQ101">IFERROR(IF(OR(ISNA($A101),$AK101&lt;100,INDEX(International!AE$3:AE$2000,_xlfn.XMATCH(100,International!AE$3:AE$2000,1,1)+$CA101)=""),NA(),INDEX(International!AE$3:AE$2000,_xlfn.XMATCH(100,International!AE$3:AE$2000,1,1)+$CA101)), NA())</f>
        <v>905358</v>
      </c>
      <c r="DR101" s="1">
        <f t="shared" si="236"/>
        <v>3.9560956565207954</v>
      </c>
      <c r="DS101" s="1">
        <f>IF(OR(ISNA($A101),$AK101&lt;100),NA(),IF($CA101=0,0,FLOOR((DQ101-_xlfn.XLOOKUP(_xlfn.AGGREGATE(5,6,$CA$3:$CA2052),$CA$3:$CA$2000,DQ$3:DQ$2000,1,1))/_xlfn.XLOOKUP($CA101,$CA$3:$CA$2000,$CA$3:$CA$2000,1,1), 1)))</f>
        <v>17408</v>
      </c>
      <c r="DT101" s="1">
        <f t="shared" ref="DT101:DT164" si="263">IF(OR(ISNA($A101),ISNA(DQ101),$AK101&lt;100),NA(),IFERROR(LOG(2)/LOG(DQ101/DQ99), 0))</f>
        <v>9.3026424418119777</v>
      </c>
      <c r="DU101" s="1">
        <f t="shared" si="237"/>
        <v>98</v>
      </c>
      <c r="DV101" s="1" t="e" cm="1">
        <f t="array" ref="DV101">IFERROR(IF(ISNA($A101),NA(),INDEX(B$3:B$2000,_xlfn.XMATCH(Configuration!$B$12,B$3:B$2000,1,1)+ROW()-ROW($A$3))-0), NA())</f>
        <v>#N/A</v>
      </c>
      <c r="DW101" s="1" t="e" cm="1">
        <f t="array" ref="DW101">IFERROR(IF(ISNA($A101),NA(),INDEX(F$3:F$2000,_xlfn.XMATCH(Configuration!$B$12,F$3:F$2000,1,1)+ROW()-ROW($A$3))-0), NA())</f>
        <v>#N/A</v>
      </c>
      <c r="DX101" s="1" cm="1">
        <f t="array" ref="DX101">IFERROR(IF(ISNA($A101),NA(),INDEX(J$3:J$2000,_xlfn.XMATCH(Configuration!$B$12,J$3:J$2000,1,1)+ROW()-ROW($A$3))-0), NA())</f>
        <v>0</v>
      </c>
      <c r="DY101" s="1" t="e" cm="1">
        <f t="array" ref="DY101">IFERROR(IF(ISNA($A101),NA(),INDEX(N$3:N$2000,_xlfn.XMATCH(Configuration!$B$12,N$3:N$2000,1,1)+ROW()-ROW($A$3))-0), NA())</f>
        <v>#N/A</v>
      </c>
      <c r="DZ101" s="1" t="e" cm="1">
        <f t="array" ref="DZ101">IFERROR(IF(ISNA($A101),NA(),INDEX(R$3:R$2000,_xlfn.XMATCH(Configuration!$B$12,R$3:R$2000,1,1)+ROW()-ROW($A$3))-0), NA())</f>
        <v>#N/A</v>
      </c>
      <c r="EA101" s="1" t="e" cm="1">
        <f t="array" ref="EA101">IFERROR(IF(ISNA($A101),NA(),INDEX(V$3:V$2000,_xlfn.XMATCH(Configuration!$B$12,V$3:V$2000,1,1)+ROW()-ROW($A$3))-0), NA())</f>
        <v>#N/A</v>
      </c>
      <c r="EB101" s="1" t="e" cm="1">
        <f t="array" ref="EB101">IFERROR(IF(ISNA($A101),NA(),INDEX(Z$3:Z$2000,_xlfn.XMATCH(Configuration!$B$12,Z$3:Z$2000,1,1)+ROW()-ROW($A$3))-0), NA())</f>
        <v>#N/A</v>
      </c>
      <c r="EC101" s="1" t="e" cm="1">
        <f t="array" ref="EC101">IFERROR(IF(ISNA($A101),NA(),INDEX(AD$3:AD$2000,_xlfn.XMATCH(Configuration!$B$12,AD$3:AD$2000,1,1)+ROW()-ROW($A$3))-0), NA())</f>
        <v>#N/A</v>
      </c>
      <c r="ED101" s="1" t="e">
        <f t="shared" si="238"/>
        <v>#N/A</v>
      </c>
      <c r="EE101" s="1" t="e">
        <f t="shared" si="185"/>
        <v>#N/A</v>
      </c>
      <c r="EF101" s="1" t="e">
        <f t="shared" si="186"/>
        <v>#N/A</v>
      </c>
      <c r="EG101" s="1" t="e">
        <f t="shared" si="187"/>
        <v>#N/A</v>
      </c>
      <c r="EH101" s="1" t="e">
        <f t="shared" si="188"/>
        <v>#N/A</v>
      </c>
      <c r="EI101" s="1" t="e">
        <f t="shared" si="189"/>
        <v>#N/A</v>
      </c>
      <c r="EJ101" s="1" t="e">
        <f t="shared" si="190"/>
        <v>#N/A</v>
      </c>
      <c r="EK101" s="1" t="e">
        <f t="shared" si="191"/>
        <v>#N/A</v>
      </c>
      <c r="EL101" s="1" t="e" cm="1">
        <f t="array" ref="EL101">IFERROR(IF(ISNA($ED101),NA(),IF(FLOOR((2^(($ED101+LOOKUP(2, 1/(ISNA(EP$3:EP$2000)+ISBLANK(EP$3:EP$300)-1),EP$3:EP$2000)*LOG(100)/LOG(2))/LOOKUP(2, 1/(ISNA(EP$3:EP$2000)+ISBLANK(EP$3:EP$300)-1),EP$3:EP$2000))),2)&gt;_xlfn.AGGREGATE(4,6,$EN$3:$GC$2000)+2000,NA(),FLOOR((2^(($ED101+LOOKUP(2, 1/(ISNA(EP$3:EP$2000)+ISBLANK(EP$3:EP$300)-1),EP$3:EP$2000)*LOG(100)/LOG(2))/LOOKUP(2, 1/(ISNA(EP$3:EP$2000)+ISBLANK(EP$3:EP$300)-1),EP$3:EP$2000))),2))),NA())</f>
        <v>#N/A</v>
      </c>
      <c r="EM101" s="1" t="e" cm="1">
        <f t="array" ref="EM101">IF(ISNA($ED101),NA(),FLOOR(EN$3+(LOOKUP(2, 1/(ISNA(EN$3:EN$2000)+ISBLANK(EN$3:EN$300)-1),EN$3:EN$2000)-EN$3)/LOOKUP(2, 1/(ISNA(EN$3:EN$2000)+ISBLANK(EN$3:EN$300)-1),ED$3:ED$2000)*ED101, 1))</f>
        <v>#N/A</v>
      </c>
      <c r="EN101" s="1" t="e" cm="1">
        <f t="array" ref="EN101">IFERROR(IF(ISNA($A101),NA(),INDEX(AK$3:AK$2000,_xlfn.XMATCH(100,AK$3:AK$2000,1,1)+ROW()-ROW($A$3))-0), NA())</f>
        <v>#N/A</v>
      </c>
      <c r="EO101" s="1" t="e" cm="1">
        <f t="array" aca="1" ref="EO101" ca="1">IFERROR(IF(ISNA($A101),NA(),INDEX(BD$3:BD$2000,_xlfn.XMATCH(100,AK$3:AK$2000,1,1)+ROW()-ROW($A$3))-0), NA())</f>
        <v>#N/A</v>
      </c>
      <c r="EP101" s="1" t="e">
        <f t="shared" si="192"/>
        <v>#N/A</v>
      </c>
      <c r="EQ101" s="1" t="e">
        <f t="shared" si="193"/>
        <v>#N/A</v>
      </c>
      <c r="ER101" s="1" t="e">
        <f t="shared" si="194"/>
        <v>#N/A</v>
      </c>
      <c r="ES101" s="1" t="e" cm="1">
        <f t="array" ref="ES101">IFERROR(IF(OR(ISNA($A101),INDEX(International!C$3:C$2000,_xlfn.XMATCH(100,International!C$3:C$2000,1,1)+ROW()-ROW($A$3))=""),NA(),INDEX(International!C$3:C$2000,_xlfn.XMATCH(100,International!C$3:C$2000,1,1)+ROW()-ROW($A$3))), NA())</f>
        <v>#N/A</v>
      </c>
      <c r="ET101" s="1" t="e" cm="1">
        <f t="array" aca="1" ref="ET101" ca="1">IFERROR(IF(ISNA($A101),NA(),INDEX(International!E$3:E$2000,_xlfn.XMATCH(100,International!C$3:C$2000,1,1)+ROW()-ROW($A$3))-0), NA())</f>
        <v>#N/A</v>
      </c>
      <c r="EU101" s="1" t="e">
        <f t="shared" si="195"/>
        <v>#N/A</v>
      </c>
      <c r="EV101" s="1" t="e">
        <f t="shared" si="196"/>
        <v>#N/A</v>
      </c>
      <c r="EW101" s="1" t="e">
        <f t="shared" si="197"/>
        <v>#N/A</v>
      </c>
      <c r="EX101" s="1" t="e" cm="1">
        <f t="array" ref="EX101">IFERROR(IF(OR(ISNA($A101),INDEX(International!G$3:G$2000,_xlfn.XMATCH(100,International!G$3:G$2000,1,1)+ROW()-ROW($A$3))=""),NA(),INDEX(International!G$3:G$2000,_xlfn.XMATCH(100,International!G$3:G$2000,1,1)+ROW()-ROW($A$3))-0), NA())</f>
        <v>#N/A</v>
      </c>
      <c r="EY101" s="1" t="e" cm="1">
        <f t="array" aca="1" ref="EY101" ca="1">IFERROR(IF(ISNA($A101),NA(),INDEX(International!I$3:I$2000,_xlfn.XMATCH(100,International!G$3:G$2000,1,1)+ROW()-ROW($A$3))-0), NA())</f>
        <v>#N/A</v>
      </c>
      <c r="EZ101" s="1" t="e">
        <f t="shared" si="198"/>
        <v>#N/A</v>
      </c>
      <c r="FA101" s="1" t="e">
        <f t="shared" si="199"/>
        <v>#N/A</v>
      </c>
      <c r="FB101" s="1" t="e">
        <f t="shared" si="200"/>
        <v>#N/A</v>
      </c>
      <c r="FC101" s="1" t="e" cm="1">
        <f t="array" ref="FC101">IFERROR(IF(OR(ISNA($A101),INDEX(International!K$3:K$2000,_xlfn.XMATCH(100,International!K$3:K$2000,1,1)+ROW()-ROW($A$3))=""),NA(),INDEX(International!K$3:K$2000,_xlfn.XMATCH(100,International!K$3:K$2000,1,1)+ROW()-ROW($A$3))), NA())</f>
        <v>#N/A</v>
      </c>
      <c r="FD101" s="1" t="e" cm="1">
        <f t="array" aca="1" ref="FD101" ca="1">IFERROR(IF(ISNA($A101),NA(),INDEX(International!M$3:M$2000,_xlfn.XMATCH(100,International!K$3:K$2000,1,1)+ROW()-ROW($A$3))-0), NA())</f>
        <v>#N/A</v>
      </c>
      <c r="FE101" s="1" t="e">
        <f t="shared" si="201"/>
        <v>#N/A</v>
      </c>
      <c r="FF101" s="1" t="e">
        <f t="shared" si="202"/>
        <v>#N/A</v>
      </c>
      <c r="FG101" s="1" t="e">
        <f t="shared" si="203"/>
        <v>#N/A</v>
      </c>
      <c r="FH101" s="1" t="e" cm="1">
        <f t="array" ref="FH101">IFERROR(IF(OR(ISNA($A101),INDEX(International!O$3:O$2000,_xlfn.XMATCH(100,International!O$3:O$2000,1,1)+ROW()-ROW($A$3))=""),NA(),INDEX(International!O$3:O$2000,_xlfn.XMATCH(100,International!O$3:O$2000,1,1)+ROW()-ROW($A$3))-0), NA())</f>
        <v>#N/A</v>
      </c>
      <c r="FI101" s="1" t="e" cm="1">
        <f t="array" aca="1" ref="FI101" ca="1">IFERROR(IF(ISNA($A101),NA(),INDEX(International!Q$3:Q$2000,_xlfn.XMATCH(100,International!O$3:O$2000,1,1)+ROW()-ROW($A$3))-0), NA())</f>
        <v>#N/A</v>
      </c>
      <c r="FJ101" s="1" t="e">
        <f t="shared" si="204"/>
        <v>#N/A</v>
      </c>
      <c r="FK101" s="1" t="e">
        <f t="shared" si="205"/>
        <v>#N/A</v>
      </c>
      <c r="FL101" s="1" t="e">
        <f t="shared" si="206"/>
        <v>#N/A</v>
      </c>
      <c r="FM101" s="1" t="e" cm="1">
        <f t="array" ref="FM101">IFERROR(IF(OR(ISNA($A101),INDEX(International!S$3:S$2000,_xlfn.XMATCH(100,International!S$3:S$2000,1,1)+ROW()-ROW($A$3))=""),NA(),INDEX(International!S$3:S$2000,_xlfn.XMATCH(100,International!S$3:S$2000,1,1)+ROW()-ROW($A$3))-0), NA())</f>
        <v>#N/A</v>
      </c>
      <c r="FN101" s="1" t="e" cm="1">
        <f t="array" aca="1" ref="FN101" ca="1">IFERROR(IF(ISNA($A101),NA(),INDEX(International!U$3:U$2000,_xlfn.XMATCH(100,International!S$3:S$2000,1,1)+ROW()-ROW($A$3))-0), NA())</f>
        <v>#N/A</v>
      </c>
      <c r="FO101" s="1" t="e">
        <f t="shared" si="207"/>
        <v>#N/A</v>
      </c>
      <c r="FP101" s="1" t="e">
        <f t="shared" si="208"/>
        <v>#N/A</v>
      </c>
      <c r="FQ101" s="1" t="e">
        <f t="shared" si="209"/>
        <v>#N/A</v>
      </c>
      <c r="FR101" s="1" t="e" cm="1">
        <f t="array" ref="FR101">IFERROR(IF(OR(ISNA($A101),INDEX(International!W$3:W$2000,_xlfn.XMATCH(100,International!W$3:W$2000,1,1)+ROW()-ROW($A$3))=""),NA(),INDEX(International!W$3:W$2000,_xlfn.XMATCH(100,International!W$3:W$2000,1,1)+ROW()-ROW($A$3))-0), NA())</f>
        <v>#N/A</v>
      </c>
      <c r="FS101" s="1" t="e" cm="1">
        <f t="array" aca="1" ref="FS101" ca="1">IFERROR(IF(ISNA($A101),NA(),INDEX(International!Y$3:Y$2000,_xlfn.XMATCH(100,International!W$3:W$2000,1,1)+ROW()-ROW($A$3))-0), NA())</f>
        <v>#N/A</v>
      </c>
      <c r="FT101" s="1" t="e">
        <f t="shared" si="210"/>
        <v>#N/A</v>
      </c>
      <c r="FU101" s="1" t="e">
        <f t="shared" si="211"/>
        <v>#N/A</v>
      </c>
      <c r="FV101" s="1" t="e">
        <f t="shared" si="212"/>
        <v>#N/A</v>
      </c>
      <c r="FW101" s="1" t="e" cm="1">
        <f t="array" ref="FW101">IFERROR(IF(OR(ISNA($A101),INDEX(International!AA$3:AA$2000,_xlfn.XMATCH(100,International!AA$3:AA$2000,1,1)+ROW()-ROW($A$3))=""),NA(),INDEX(International!AA$3:AA$2000,_xlfn.XMATCH(100,International!AA$3:AA$2000,1,1)+ROW()-ROW($A$3))-0), NA())</f>
        <v>#N/A</v>
      </c>
      <c r="FX101" s="1" t="e" cm="1">
        <f t="array" aca="1" ref="FX101" ca="1">IFERROR(IF(ISNA($A101),NA(),INDEX(International!AC$3:AC$2000,_xlfn.XMATCH(100,International!AA$3:AA$2000,1,1)+ROW()-ROW($A$3))-0), NA())</f>
        <v>#N/A</v>
      </c>
      <c r="FY101" s="1" t="e">
        <f t="shared" si="213"/>
        <v>#N/A</v>
      </c>
      <c r="FZ101" s="1" t="e">
        <f t="shared" si="214"/>
        <v>#N/A</v>
      </c>
      <c r="GA101" s="1" t="e">
        <f t="shared" si="215"/>
        <v>#N/A</v>
      </c>
      <c r="GB101" s="1" t="e" cm="1">
        <f t="array" ref="GB101">IFERROR(IF(OR(ISNA($A101),INDEX(International!AE$3:AE$2000,_xlfn.XMATCH(100,International!AE$3:AE$2000,1,1)+ROW()-ROW($A$3))=""),NA(),INDEX(International!AE$3:AE$2000,_xlfn.XMATCH(100,International!AE$3:AE$2000,1,1)+ROW()-ROW($A$3))-0), NA())</f>
        <v>#N/A</v>
      </c>
      <c r="GC101" s="1" t="e" cm="1">
        <f t="array" aca="1" ref="GC101" ca="1">IFERROR(IF(ISNA($A101),NA(),INDEX(International!AG$3:AG$2000,_xlfn.XMATCH(100,International!AE$3:AE$2000,1,1)+ROW()-ROW($A$3))-0), NA())</f>
        <v>#N/A</v>
      </c>
      <c r="GD101" s="1" t="e">
        <f t="shared" si="216"/>
        <v>#N/A</v>
      </c>
      <c r="GE101" s="1" t="e">
        <f t="shared" si="217"/>
        <v>#N/A</v>
      </c>
      <c r="GF101" s="1" t="e">
        <f t="shared" si="218"/>
        <v>#N/A</v>
      </c>
    </row>
    <row r="102" spans="1:188" x14ac:dyDescent="0.2">
      <c r="A102" s="4">
        <f>IF(OR(Daily!$A102="",Daily!$B102="*"),NA(),Daily!A102)</f>
        <v>43953</v>
      </c>
      <c r="B102" s="1">
        <f>IF(_xlfn.IFNA($A102,"")="","",Daily!C102+IF(ROW()&gt;ROW($A$3),B101,0))</f>
        <v>106</v>
      </c>
      <c r="C102" s="1">
        <f>IF(_xlfn.IFNA($A102,"")="","",Daily!D102+IF(ROW()&gt;ROW($A$3),C101,0))</f>
        <v>103</v>
      </c>
      <c r="D102" s="1">
        <f>IF(_xlfn.IFNA($A102,"")="","",Daily!E102+IF(ROW()&gt;ROW($A$3),D101,0))</f>
        <v>3</v>
      </c>
      <c r="E102" s="1">
        <f t="shared" si="141"/>
        <v>0</v>
      </c>
      <c r="F102" s="1">
        <f>IF(_xlfn.IFNA($A102,"")="","",Daily!F102+IF(ROW()&gt;ROW($A$3),F101,0))</f>
        <v>3031</v>
      </c>
      <c r="G102" s="1">
        <f>IF(_xlfn.IFNA($A102,"")="","",Daily!G102+IF(ROW()&gt;ROW($A$3),G101,0))</f>
        <v>2300</v>
      </c>
      <c r="H102" s="1">
        <f>IF(_xlfn.IFNA($A102,"")="","",Daily!H102+IF(ROW()&gt;ROW($A$3),H101,0))</f>
        <v>42</v>
      </c>
      <c r="I102" s="1">
        <f t="shared" si="142"/>
        <v>689</v>
      </c>
      <c r="J102" s="1">
        <f>IF(_xlfn.IFNA($A102,"")="","",Daily!I102+IF(ROW()&gt;ROW($A$3),J101,0))</f>
        <v>30</v>
      </c>
      <c r="K102" s="1">
        <f>IF(_xlfn.IFNA($A102,"")="","",Daily!J102+IF(ROW()&gt;ROW($A$3),K101,0))</f>
        <v>25</v>
      </c>
      <c r="L102" s="1">
        <f>IF(_xlfn.IFNA($A102,"")="","",Daily!K102+IF(ROW()&gt;ROW($A$3),L101,0))</f>
        <v>0</v>
      </c>
      <c r="M102" s="1">
        <f t="shared" si="143"/>
        <v>5</v>
      </c>
      <c r="N102" s="1">
        <f>IF(_xlfn.IFNA($A102,"")="","",Daily!L102+IF(ROW()&gt;ROW($A$3),N101,0))</f>
        <v>1034</v>
      </c>
      <c r="O102" s="1">
        <f>IF(_xlfn.IFNA($A102,"")="","",Daily!M102+IF(ROW()&gt;ROW($A$3),O101,0))</f>
        <v>965</v>
      </c>
      <c r="P102" s="1">
        <f>IF(_xlfn.IFNA($A102,"")="","",Daily!N102+IF(ROW()&gt;ROW($A$3),P101,0))</f>
        <v>6</v>
      </c>
      <c r="Q102" s="1">
        <f t="shared" si="144"/>
        <v>63</v>
      </c>
      <c r="R102" s="1">
        <f>IF(_xlfn.IFNA($A102,"")="","",Daily!O102+IF(ROW()&gt;ROW($A$3),R101,0))</f>
        <v>438</v>
      </c>
      <c r="S102" s="1">
        <f>IF(_xlfn.IFNA($A102,"")="","",Daily!P102+IF(ROW()&gt;ROW($A$3),S101,0))</f>
        <v>427</v>
      </c>
      <c r="T102" s="1">
        <f>IF(_xlfn.IFNA($A102,"")="","",Daily!Q102+IF(ROW()&gt;ROW($A$3),T101,0))</f>
        <v>4</v>
      </c>
      <c r="U102" s="1">
        <f t="shared" si="145"/>
        <v>7</v>
      </c>
      <c r="V102" s="1">
        <f>IF(_xlfn.IFNA($A102,"")="","",Daily!R102+IF(ROW()&gt;ROW($A$3),V101,0))</f>
        <v>221</v>
      </c>
      <c r="W102" s="1">
        <f>IF(_xlfn.IFNA($A102,"")="","",Daily!S102+IF(ROW()&gt;ROW($A$3),W101,0))</f>
        <v>158</v>
      </c>
      <c r="X102" s="1">
        <f>IF(_xlfn.IFNA($A102,"")="","",Daily!T102+IF(ROW()&gt;ROW($A$3),X101,0))</f>
        <v>13</v>
      </c>
      <c r="Y102" s="1">
        <f t="shared" si="146"/>
        <v>50</v>
      </c>
      <c r="Z102" s="1">
        <f>IF(_xlfn.IFNA($A102,"")="","",Daily!U102+IF(ROW()&gt;ROW($A$3),Z101,0))</f>
        <v>1371</v>
      </c>
      <c r="AA102" s="1">
        <f>IF(_xlfn.IFNA($A102,"")="","",Daily!V102+IF(ROW()&gt;ROW($A$3),AA101,0))</f>
        <v>1300</v>
      </c>
      <c r="AB102" s="1">
        <f>IF(_xlfn.IFNA($A102,"")="","",Daily!W102+IF(ROW()&gt;ROW($A$3),AB101,0))</f>
        <v>18</v>
      </c>
      <c r="AC102" s="1">
        <f t="shared" si="147"/>
        <v>53</v>
      </c>
      <c r="AD102" s="1">
        <f>IF(_xlfn.IFNA($A102,"")="","",Daily!X102+IF(ROW()&gt;ROW($A$3),AD101,0))</f>
        <v>551</v>
      </c>
      <c r="AE102" s="1">
        <f>IF(_xlfn.IFNA($A102,"")="","",Daily!Y102+IF(ROW()&gt;ROW($A$3),AE101,0))</f>
        <v>520</v>
      </c>
      <c r="AF102" s="1">
        <f>IF(_xlfn.IFNA($A102,"")="","",Daily!Z102+IF(ROW()&gt;ROW($A$3),AF101,0))</f>
        <v>8</v>
      </c>
      <c r="AG102" s="1">
        <f t="shared" si="148"/>
        <v>23</v>
      </c>
      <c r="AH102" s="1">
        <f>IF(_xlfn.IFNA($A102,"")="","",Daily!C102+Daily!F102+Daily!I102+Daily!O102+Daily!L102+Daily!R102+Daily!X102+Daily!U102)</f>
        <v>15</v>
      </c>
      <c r="AI102" s="1">
        <f>IF(_xlfn.IFNA($A102,"")="","",Daily!D102+Daily!G102+Daily!J102+Daily!P102+Daily!M102+Daily!S102+Daily!Y102+Daily!V102+Daily!AA102)</f>
        <v>46</v>
      </c>
      <c r="AJ102" s="1">
        <f>IF(_xlfn.IFNA($A102,"")="","",Daily!E102+Daily!H102+Daily!K102+Daily!Q102+Daily!N102+Daily!T102+Daily!Z102+Daily!W102)</f>
        <v>0</v>
      </c>
      <c r="AK102" s="1">
        <f t="shared" si="240"/>
        <v>6782</v>
      </c>
      <c r="AL102" s="1">
        <f t="shared" si="241"/>
        <v>5798</v>
      </c>
      <c r="AM102" s="1">
        <f t="shared" si="242"/>
        <v>94</v>
      </c>
      <c r="AN102" s="7">
        <f t="shared" si="243"/>
        <v>1.25</v>
      </c>
      <c r="AO102" s="1">
        <f t="shared" si="244"/>
        <v>890</v>
      </c>
      <c r="AP102" s="1">
        <f t="shared" si="245"/>
        <v>3751</v>
      </c>
      <c r="AQ102" s="1">
        <f t="shared" si="246"/>
        <v>3498</v>
      </c>
      <c r="AR102" s="1">
        <f t="shared" si="247"/>
        <v>52</v>
      </c>
      <c r="AS102" s="1">
        <f t="shared" si="248"/>
        <v>201</v>
      </c>
      <c r="AT102" s="10">
        <f t="shared" si="249"/>
        <v>1.5953835709436523E-2</v>
      </c>
      <c r="AU102" s="10">
        <f t="shared" si="250"/>
        <v>0.98404616429056346</v>
      </c>
      <c r="AV102" s="10">
        <f t="shared" si="251"/>
        <v>1.5629607785314067E-2</v>
      </c>
      <c r="AW102" s="10">
        <f t="shared" si="252"/>
        <v>0.44691831318195224</v>
      </c>
      <c r="AX102" s="10">
        <f t="shared" si="253"/>
        <v>4.4234739015039815E-3</v>
      </c>
      <c r="AY102" s="10">
        <f t="shared" si="254"/>
        <v>0.15246240047183721</v>
      </c>
      <c r="AZ102" s="10">
        <f t="shared" si="255"/>
        <v>6.4582718961958122E-2</v>
      </c>
      <c r="BA102" s="10">
        <f t="shared" si="256"/>
        <v>3.258625774107933E-2</v>
      </c>
      <c r="BB102" s="10">
        <f t="shared" si="257"/>
        <v>0.20215275729873194</v>
      </c>
      <c r="BC102" s="10">
        <f t="shared" si="258"/>
        <v>8.1244470657623122E-2</v>
      </c>
      <c r="BD102" s="8">
        <f t="shared" ca="1" si="168"/>
        <v>12.285714285714286</v>
      </c>
      <c r="BE102" s="9">
        <f t="shared" ca="1" si="169"/>
        <v>86</v>
      </c>
      <c r="BF102" s="10">
        <f t="shared" si="259"/>
        <v>2.2166395744052016E-3</v>
      </c>
      <c r="BG102" s="10">
        <f t="shared" si="260"/>
        <v>0.25</v>
      </c>
      <c r="BH102" s="1" t="e">
        <f t="shared" si="261"/>
        <v>#N/A</v>
      </c>
      <c r="BI102" s="1">
        <f t="shared" si="262"/>
        <v>36</v>
      </c>
      <c r="BJ102" s="8">
        <f>IF(_xlfn.IFNA($A102,"")="","",AK102/(Configuration!$B$1/1000000))</f>
        <v>267.38368494301045</v>
      </c>
      <c r="BK102" s="1">
        <f>IF(OR(_xlfn.IFNA($A102,"")="", ROW()&lt;=ROW($A$3),MAX(International!$C$3:$C$2000)&lt;$AK102),"",$A102-_xlfn.XLOOKUP($AK102,International!$C$3:$C$2000,International!$A$3:$A$2000,NA(),1,1))</f>
        <v>36</v>
      </c>
      <c r="BL102" s="1">
        <f>IF(OR(_xlfn.IFNA($A102,"")="", ROW()&lt;=ROW($A$3),MAX(International!$D$3:$D$2000)&lt;$BJ102),"",$A102-_xlfn.XLOOKUP($BJ102,International!$D$3:$D$2000,International!$A$3:$A$2000,NA(),1,1))</f>
        <v>41</v>
      </c>
      <c r="BM102" s="1">
        <f>IF(OR(_xlfn.IFNA($A102,"")="", ROW()&lt;=ROW($A$3),MAX(International!$G$3:$G$2000)&lt;$AK102),"",$A102-_xlfn.XLOOKUP($AK102,International!$G$3:$G$2000,International!$A$3:$A$2000,NA(),1,1))</f>
        <v>16</v>
      </c>
      <c r="BN102" s="1">
        <f>IF(OR(_xlfn.IFNA($A102,"")="", ROW()&lt;=ROW($A$3),MAX(International!$H$3:$H$2000)&lt;$BJ102),"",$A102-_xlfn.XLOOKUP($BJ102,International!$H$3:$H$2000,International!$A$3:$A$2000,NA(),1,1))</f>
        <v>39</v>
      </c>
      <c r="BO102" s="1">
        <f>IF(OR(_xlfn.IFNA($A102,"")="", ROW()&lt;=ROW($A$3),MAX(International!$K$3:$K$2000)&lt;$AK102),"",$A102-_xlfn.XLOOKUP($AK102,International!$K$3:$K$2000,International!$A$3:$A$2000,NA(),1,1))</f>
        <v>46</v>
      </c>
      <c r="BP102" s="1">
        <f>IF(OR(_xlfn.IFNA($A102,"")="", ROW()&lt;=ROW($A$3),MAX(International!$L$3:$L$2000)&lt;$BJ102),"",$A102-_xlfn.XLOOKUP($BJ102,International!$L$3:$L$2000,International!$A$3:$A$2000,NA(),1,1))</f>
        <v>40</v>
      </c>
      <c r="BQ102" s="1">
        <f>IF(OR(_xlfn.IFNA($A102,"")="", ROW()&lt;=ROW($A$3),MAX(International!$O$3:$O$2000)&lt;$AK102),"",$A102-_xlfn.XLOOKUP($AK102,International!$O$3:$O$2000,International!$A$3:$A$2000,NA(),1,1))</f>
        <v>55</v>
      </c>
      <c r="BR102" s="1">
        <f>IF(OR(_xlfn.IFNA($A102,"")="", ROW()&lt;=ROW($A$3),MAX(International!$P$3:$P$2000)&lt;$BJ102),"",$A102-_xlfn.XLOOKUP($BJ102,International!$P$3:$P$2000,International!$A$3:$A$2000,NA(),1,1))</f>
        <v>50</v>
      </c>
      <c r="BS102" s="1">
        <f>IF(OR(_xlfn.IFNA($A102,"")="", ROW()&lt;=ROW($A$3),MAX(International!$S$3:$S$2000)&lt;$AK102),"",$A102-_xlfn.XLOOKUP($AK102,International!$S$3:$S$2000,International!$A$3:$A$2000,NA(),1,1))</f>
        <v>56</v>
      </c>
      <c r="BT102" s="1" t="str">
        <f>IF(OR(_xlfn.IFNA($A102,"")="", ROW()&lt;=ROW($A$3),MAX(International!$T$3:$T$2000)&lt;$BJ102),"",$A102-_xlfn.XLOOKUP($BJ102,International!$T$3:$T$2000,International!$A$3:$A$2000,NA(),1,1))</f>
        <v/>
      </c>
      <c r="BU102" s="1">
        <f>IF(OR(_xlfn.IFNA($A102,"")="", ROW()&lt;=ROW($A$3),MAX(International!$W$3:$W$2000)&lt;$AK102),"",$A102-_xlfn.XLOOKUP($AK102,International!$W$3:$W$2000,International!$A$3:$A$2000,NA(),1,1))</f>
        <v>12</v>
      </c>
      <c r="BV102" s="1">
        <f>IF(OR(_xlfn.IFNA($A102,"")="", ROW()&lt;=ROW($A$3),MAX(International!$X$3:$X$2000)&lt;$BJ102),"",$A102-_xlfn.XLOOKUP($BJ102,International!$X$3:$X$2000,International!$A$3:$A$2000,NA(),1,1))</f>
        <v>24</v>
      </c>
      <c r="BW102" s="1">
        <f>IF(OR(_xlfn.IFNA($A102,"")="", ROW()&lt;=ROW($A$3),MAX(International!$AA$3:$AA$2000)&lt;$AK102),"",$A102-_xlfn.XLOOKUP($AK102,International!$AA$3:$AA$2000,International!$A$3:$A$2000,NA(),1,1))</f>
        <v>39</v>
      </c>
      <c r="BX102" s="1">
        <f>IF(OR(_xlfn.IFNA($A102,"")="", ROW()&lt;=ROW($A$3),MAX(International!$AB$3:$AB$2000)&lt;$BJ102),"",$A102-_xlfn.XLOOKUP($BJ102,International!$AB$3:$AB$2000,International!$A$3:$A$2000,NA(),1,1))</f>
        <v>35</v>
      </c>
      <c r="BY102" s="1">
        <f>IF(OR(_xlfn.IFNA($A102,"")="", ROW()&lt;=ROW($A$3),MAX(International!$AE$3:$AE$2000)&lt;$AK102),"",$A102-_xlfn.XLOOKUP($AK102,International!$AE$3:$AE$2000,International!$A$3:$A$2000,NA(),1,1))</f>
        <v>45</v>
      </c>
      <c r="BZ102" s="1">
        <f>IF(OR(_xlfn.IFNA($A102,"")="", ROW()&lt;=ROW($A$3),MAX(International!$AF$3:$AF$2000)&lt;$BJ102),"",$A102-_xlfn.XLOOKUP($BJ102,International!$AF$3:$AF$2000,International!$A$3:$A$2000,NA(),1,1))</f>
        <v>36</v>
      </c>
      <c r="CA102" s="1">
        <f t="shared" si="239"/>
        <v>53</v>
      </c>
      <c r="CB102" s="1" t="e">
        <f t="shared" si="219"/>
        <v>#N/A</v>
      </c>
      <c r="CC102" s="1" t="e">
        <f t="shared" si="220"/>
        <v>#N/A</v>
      </c>
      <c r="CD102" s="1" t="e">
        <f t="shared" si="221"/>
        <v>#N/A</v>
      </c>
      <c r="CE102" s="1">
        <f t="shared" si="222"/>
        <v>974198</v>
      </c>
      <c r="CF102" s="1">
        <f t="shared" si="223"/>
        <v>155208</v>
      </c>
      <c r="CG102" s="1">
        <f t="shared" si="224"/>
        <v>45614</v>
      </c>
      <c r="CH102" s="1">
        <f t="shared" si="225"/>
        <v>19020</v>
      </c>
      <c r="CI102" s="1">
        <f t="shared" si="226"/>
        <v>1754</v>
      </c>
      <c r="CJ102" s="1">
        <f t="shared" si="227"/>
        <v>4838</v>
      </c>
      <c r="CK102" s="1">
        <f t="shared" si="175"/>
        <v>6782</v>
      </c>
      <c r="CL102" s="1">
        <f t="shared" si="228"/>
        <v>8.7118911973499262</v>
      </c>
      <c r="CM102" s="1">
        <f>IF(OR(ISNA($A102),$AK102&lt;100),NA(),IF($CA102=0,0,FLOOR((CK102-_xlfn.XLOOKUP(_xlfn.AGGREGATE(5,6,$CA$3:$CA2053),$CA$3:$CA$2000,CK$3:CK$2000,1,1))/_xlfn.XLOOKUP($CA102,$CA$3:$CA$2000,$CA$3:$CA$2000,1,1), 1)))</f>
        <v>125</v>
      </c>
      <c r="CN102" s="1">
        <f t="shared" si="176"/>
        <v>313.0482437504744</v>
      </c>
      <c r="CO102" s="1" cm="1">
        <f t="array" ref="CO102">IFERROR(IF(OR(ISNA($A102),$AK102&lt;100,INDEX(International!C$3:C$2000,_xlfn.XMATCH(100,International!C$3:C$2000,1,1)+$CA102)=""),NA(),INDEX(International!C$3:C$2000,_xlfn.XMATCH(100,International!C$3:C$2000,1,1)+$CA102)), NA())</f>
        <v>47334</v>
      </c>
      <c r="CP102" s="1">
        <f t="shared" si="229"/>
        <v>5.9639464584047461</v>
      </c>
      <c r="CQ102" s="1">
        <f>IF(OR(ISNA($A102),$AK102&lt;100),NA(),IF($CA102=0,0,FLOOR((CO102-_xlfn.XLOOKUP(_xlfn.AGGREGATE(5,6,$CA$3:$CA2053),$CA$3:$CA$2000,CO$3:CO$2000,1,1))/_xlfn.XLOOKUP($CA102,$CA$3:$CA$2000,$CA$3:$CA$2000,1,1), 1)))</f>
        <v>891</v>
      </c>
      <c r="CR102" s="1">
        <f t="shared" si="177"/>
        <v>26.993133706332074</v>
      </c>
      <c r="CS102" s="1" cm="1">
        <f t="array" ref="CS102">IFERROR(IF(OR(ISNA($A102),$AK102&lt;100,INDEX(International!G$3:G$2000,_xlfn.XMATCH(100,International!G$3:G$2000,1,1)+$CA102)=""),NA(),INDEX(International!G$3:G$2000,_xlfn.XMATCH(100,International!G$3:G$2000,1,1)+$CA102)), NA())</f>
        <v>9407</v>
      </c>
      <c r="CT102" s="1">
        <f t="shared" si="230"/>
        <v>8.084613504872971</v>
      </c>
      <c r="CU102" s="1">
        <f>IF(OR(ISNA($A102),$AK102&lt;100),NA(),IF($CA102=0,0,FLOOR((CS102-_xlfn.XLOOKUP(_xlfn.AGGREGATE(5,6,$CA$3:$CA2053),$CA$3:$CA$2000,CS$3:CS$2000,1,1))/_xlfn.XLOOKUP($CA102,$CA$3:$CA$2000,$CA$3:$CA$2000,1,1), 1)))</f>
        <v>172</v>
      </c>
      <c r="CV102" s="1">
        <f t="shared" si="178"/>
        <v>25.838364944040549</v>
      </c>
      <c r="CW102" s="1" cm="1">
        <f t="array" ref="CW102">IFERROR(IF(OR(ISNA($A102),$AK102&lt;100,INDEX(International!K$3:K$2000,_xlfn.XMATCH(100,International!K$3:K$2000,1,1)+$CA102)=""),NA(),INDEX(International!K$3:K$2000,_xlfn.XMATCH(100,International!K$3:K$2000,1,1)+$CA102)), NA())</f>
        <v>154715</v>
      </c>
      <c r="CX102" s="1">
        <f t="shared" si="231"/>
        <v>5.0021719992080138</v>
      </c>
      <c r="CY102" s="1">
        <f>IF(OR(ISNA($A102),$AK102&lt;100),NA(),IF($CA102=0,0,FLOOR((CW102-_xlfn.XLOOKUP(_xlfn.AGGREGATE(5,6,$CA$3:$CA2053),$CA$3:$CA$2000,CW$3:CW$2000,1,1))/_xlfn.XLOOKUP($CA102,$CA$3:$CA$2000,$CA$3:$CA$2000,1,1), 1)))</f>
        <v>2917</v>
      </c>
      <c r="CZ102" s="1">
        <f t="shared" si="179"/>
        <v>203.14519524136244</v>
      </c>
      <c r="DA102" s="1" cm="1">
        <f t="array" ref="DA102">IFERROR(IF(OR(ISNA($A102),$AK102&lt;100,INDEX(International!O$3:O$2000,_xlfn.XMATCH(100,International!O$3:O$2000,1,1)+$CA102)=""),NA(),INDEX(International!O$3:O$2000,_xlfn.XMATCH(100,International!O$3:O$2000,1,1)+$CA102)), NA())</f>
        <v>168941</v>
      </c>
      <c r="DB102" s="1">
        <f t="shared" si="232"/>
        <v>4.9429675828208319</v>
      </c>
      <c r="DC102" s="1">
        <f>IF(OR(ISNA($A102),$AK102&lt;100),NA(),IF($CA102=0,0,FLOOR((DA102-_xlfn.XLOOKUP(_xlfn.AGGREGATE(5,6,$CA$3:$CA2053),$CA$3:$CA$2000,DA$3:DA$2000,1,1))/_xlfn.XLOOKUP($CA102,$CA$3:$CA$2000,$CA$3:$CA$2000,1,1), 1)))</f>
        <v>3184</v>
      </c>
      <c r="DD102" s="1">
        <f t="shared" si="180"/>
        <v>30.582116659662749</v>
      </c>
      <c r="DE102" s="1" cm="1">
        <f t="array" ref="DE102">IFERROR(IF(OR(ISNA($A102),$AK102&lt;100,INDEX(International!S$3:S$2000,_xlfn.XMATCH(100,International!S$3:S$2000,1,1)+$CA102)=""),NA(),INDEX(International!S$3:S$2000,_xlfn.XMATCH(100,International!S$3:S$2000,1,1)+$CA102)), NA())</f>
        <v>10537</v>
      </c>
      <c r="DF102" s="1">
        <f t="shared" si="233"/>
        <v>7.887702494982018</v>
      </c>
      <c r="DG102" s="1">
        <f>IF(OR(ISNA($A102),$AK102&lt;100),NA(),IF($CA102=0,0,FLOOR((DE102-_xlfn.XLOOKUP(_xlfn.AGGREGATE(5,6,$CA$3:$CA2053),$CA$3:$CA$2000,DE$3:DE$2000,1,1))/_xlfn.XLOOKUP($CA102,$CA$3:$CA$2000,$CA$3:$CA$2000,1,1), 1)))</f>
        <v>196</v>
      </c>
      <c r="DH102" s="1">
        <f t="shared" si="181"/>
        <v>127.78805768493328</v>
      </c>
      <c r="DI102" s="1" cm="1">
        <f t="array" ref="DI102">IFERROR(IF(OR(ISNA($A102),$AK102&lt;100,INDEX(International!W$3:W$2000,_xlfn.XMATCH(100,International!W$3:W$2000,1,1)+$CA102)=""),NA(),INDEX(International!W$3:W$2000,_xlfn.XMATCH(100,International!W$3:W$2000,1,1)+$CA102)), NA())</f>
        <v>10141</v>
      </c>
      <c r="DJ102" s="1">
        <f t="shared" si="234"/>
        <v>7.9531143050927371</v>
      </c>
      <c r="DK102" s="1">
        <f>IF(OR(ISNA($A102),$AK102&lt;100),NA(),IF($CA102=0,0,FLOOR((DI102-_xlfn.XLOOKUP(_xlfn.AGGREGATE(5,6,$CA$3:$CA2053),$CA$3:$CA$2000,DI$3:DI$2000,1,1))/_xlfn.XLOOKUP($CA102,$CA$3:$CA$2000,$CA$3:$CA$2000,1,1), 1)))</f>
        <v>189</v>
      </c>
      <c r="DL102" s="1">
        <f t="shared" si="182"/>
        <v>2.9445929946960567</v>
      </c>
      <c r="DM102" s="1" cm="1">
        <f t="array" ref="DM102">IFERROR(IF(OR(ISNA($A102),$AK102&lt;100,INDEX(International!AA$3:AA$2000,_xlfn.XMATCH(100,International!AA$3:AA$2000,1,1)+$CA102)=""),NA(),INDEX(International!AA$3:AA$2000,_xlfn.XMATCH(100,International!AA$3:AA$2000,1,1)+$CA102)), NA())</f>
        <v>157149</v>
      </c>
      <c r="DN102" s="1">
        <f t="shared" si="235"/>
        <v>4.9915626691350834</v>
      </c>
      <c r="DO102" s="1">
        <f>IF(OR(ISNA($A102),$AK102&lt;100),NA(),IF($CA102=0,0,FLOOR((DM102-_xlfn.XLOOKUP(_xlfn.AGGREGATE(5,6,$CA$3:$CA2053),$CA$3:$CA$2000,DM$3:DM$2000,1,1))/_xlfn.XLOOKUP($CA102,$CA$3:$CA$2000,$CA$3:$CA$2000,1,1), 1)))</f>
        <v>2962</v>
      </c>
      <c r="DP102" s="1">
        <f t="shared" si="183"/>
        <v>12.06773153393449</v>
      </c>
      <c r="DQ102" s="1" cm="1">
        <f t="array" ref="DQ102">IFERROR(IF(OR(ISNA($A102),$AK102&lt;100,INDEX(International!AE$3:AE$2000,_xlfn.XMATCH(100,International!AE$3:AE$2000,1,1)+$CA102)=""),NA(),INDEX(International!AE$3:AE$2000,_xlfn.XMATCH(100,International!AE$3:AE$2000,1,1)+$CA102)), NA())</f>
        <v>938154</v>
      </c>
      <c r="DR102" s="1">
        <f t="shared" si="236"/>
        <v>4.0164875911251361</v>
      </c>
      <c r="DS102" s="1">
        <f>IF(OR(ISNA($A102),$AK102&lt;100),NA(),IF($CA102=0,0,FLOOR((DQ102-_xlfn.XLOOKUP(_xlfn.AGGREGATE(5,6,$CA$3:$CA2053),$CA$3:$CA$2000,DQ$3:DQ$2000,1,1))/_xlfn.XLOOKUP($CA102,$CA$3:$CA$2000,$CA$3:$CA$2000,1,1), 1)))</f>
        <v>17698</v>
      </c>
      <c r="DT102" s="1">
        <f t="shared" si="263"/>
        <v>9.0755315176205524</v>
      </c>
      <c r="DU102" s="1">
        <f t="shared" si="237"/>
        <v>99</v>
      </c>
      <c r="DV102" s="1" t="e" cm="1">
        <f t="array" ref="DV102">IFERROR(IF(ISNA($A102),NA(),INDEX(B$3:B$2000,_xlfn.XMATCH(Configuration!$B$12,B$3:B$2000,1,1)+ROW()-ROW($A$3))-0), NA())</f>
        <v>#N/A</v>
      </c>
      <c r="DW102" s="1" t="e" cm="1">
        <f t="array" ref="DW102">IFERROR(IF(ISNA($A102),NA(),INDEX(F$3:F$2000,_xlfn.XMATCH(Configuration!$B$12,F$3:F$2000,1,1)+ROW()-ROW($A$3))-0), NA())</f>
        <v>#N/A</v>
      </c>
      <c r="DX102" s="1" cm="1">
        <f t="array" ref="DX102">IFERROR(IF(ISNA($A102),NA(),INDEX(J$3:J$2000,_xlfn.XMATCH(Configuration!$B$12,J$3:J$2000,1,1)+ROW()-ROW($A$3))-0), NA())</f>
        <v>0</v>
      </c>
      <c r="DY102" s="1" t="e" cm="1">
        <f t="array" ref="DY102">IFERROR(IF(ISNA($A102),NA(),INDEX(N$3:N$2000,_xlfn.XMATCH(Configuration!$B$12,N$3:N$2000,1,1)+ROW()-ROW($A$3))-0), NA())</f>
        <v>#N/A</v>
      </c>
      <c r="DZ102" s="1" t="e" cm="1">
        <f t="array" ref="DZ102">IFERROR(IF(ISNA($A102),NA(),INDEX(R$3:R$2000,_xlfn.XMATCH(Configuration!$B$12,R$3:R$2000,1,1)+ROW()-ROW($A$3))-0), NA())</f>
        <v>#N/A</v>
      </c>
      <c r="EA102" s="1" t="e" cm="1">
        <f t="array" ref="EA102">IFERROR(IF(ISNA($A102),NA(),INDEX(V$3:V$2000,_xlfn.XMATCH(Configuration!$B$12,V$3:V$2000,1,1)+ROW()-ROW($A$3))-0), NA())</f>
        <v>#N/A</v>
      </c>
      <c r="EB102" s="1" t="e" cm="1">
        <f t="array" ref="EB102">IFERROR(IF(ISNA($A102),NA(),INDEX(Z$3:Z$2000,_xlfn.XMATCH(Configuration!$B$12,Z$3:Z$2000,1,1)+ROW()-ROW($A$3))-0), NA())</f>
        <v>#N/A</v>
      </c>
      <c r="EC102" s="1" t="e" cm="1">
        <f t="array" ref="EC102">IFERROR(IF(ISNA($A102),NA(),INDEX(AD$3:AD$2000,_xlfn.XMATCH(Configuration!$B$12,AD$3:AD$2000,1,1)+ROW()-ROW($A$3))-0), NA())</f>
        <v>#N/A</v>
      </c>
      <c r="ED102" s="1" t="e">
        <f t="shared" si="238"/>
        <v>#N/A</v>
      </c>
      <c r="EE102" s="1" t="e">
        <f t="shared" si="185"/>
        <v>#N/A</v>
      </c>
      <c r="EF102" s="1" t="e">
        <f t="shared" si="186"/>
        <v>#N/A</v>
      </c>
      <c r="EG102" s="1" t="e">
        <f t="shared" si="187"/>
        <v>#N/A</v>
      </c>
      <c r="EH102" s="1" t="e">
        <f t="shared" si="188"/>
        <v>#N/A</v>
      </c>
      <c r="EI102" s="1" t="e">
        <f t="shared" si="189"/>
        <v>#N/A</v>
      </c>
      <c r="EJ102" s="1" t="e">
        <f t="shared" si="190"/>
        <v>#N/A</v>
      </c>
      <c r="EK102" s="1" t="e">
        <f t="shared" si="191"/>
        <v>#N/A</v>
      </c>
      <c r="EL102" s="1" t="e" cm="1">
        <f t="array" ref="EL102">IFERROR(IF(ISNA($ED102),NA(),IF(FLOOR((2^(($ED102+LOOKUP(2, 1/(ISNA(EP$3:EP$2000)+ISBLANK(EP$3:EP$300)-1),EP$3:EP$2000)*LOG(100)/LOG(2))/LOOKUP(2, 1/(ISNA(EP$3:EP$2000)+ISBLANK(EP$3:EP$300)-1),EP$3:EP$2000))),2)&gt;_xlfn.AGGREGATE(4,6,$EN$3:$GC$2000)+2000,NA(),FLOOR((2^(($ED102+LOOKUP(2, 1/(ISNA(EP$3:EP$2000)+ISBLANK(EP$3:EP$300)-1),EP$3:EP$2000)*LOG(100)/LOG(2))/LOOKUP(2, 1/(ISNA(EP$3:EP$2000)+ISBLANK(EP$3:EP$300)-1),EP$3:EP$2000))),2))),NA())</f>
        <v>#N/A</v>
      </c>
      <c r="EM102" s="1" t="e" cm="1">
        <f t="array" ref="EM102">IF(ISNA($ED102),NA(),FLOOR(EN$3+(LOOKUP(2, 1/(ISNA(EN$3:EN$2000)+ISBLANK(EN$3:EN$300)-1),EN$3:EN$2000)-EN$3)/LOOKUP(2, 1/(ISNA(EN$3:EN$2000)+ISBLANK(EN$3:EN$300)-1),ED$3:ED$2000)*ED102, 1))</f>
        <v>#N/A</v>
      </c>
      <c r="EN102" s="1" t="e" cm="1">
        <f t="array" ref="EN102">IFERROR(IF(ISNA($A102),NA(),INDEX(AK$3:AK$2000,_xlfn.XMATCH(100,AK$3:AK$2000,1,1)+ROW()-ROW($A$3))-0), NA())</f>
        <v>#N/A</v>
      </c>
      <c r="EO102" s="1" t="e" cm="1">
        <f t="array" aca="1" ref="EO102" ca="1">IFERROR(IF(ISNA($A102),NA(),INDEX(BD$3:BD$2000,_xlfn.XMATCH(100,AK$3:AK$2000,1,1)+ROW()-ROW($A$3))-0), NA())</f>
        <v>#N/A</v>
      </c>
      <c r="EP102" s="1" t="e">
        <f t="shared" si="192"/>
        <v>#N/A</v>
      </c>
      <c r="EQ102" s="1" t="e">
        <f t="shared" si="193"/>
        <v>#N/A</v>
      </c>
      <c r="ER102" s="1" t="e">
        <f t="shared" si="194"/>
        <v>#N/A</v>
      </c>
      <c r="ES102" s="1" t="e" cm="1">
        <f t="array" ref="ES102">IFERROR(IF(OR(ISNA($A102),INDEX(International!C$3:C$2000,_xlfn.XMATCH(100,International!C$3:C$2000,1,1)+ROW()-ROW($A$3))=""),NA(),INDEX(International!C$3:C$2000,_xlfn.XMATCH(100,International!C$3:C$2000,1,1)+ROW()-ROW($A$3))), NA())</f>
        <v>#N/A</v>
      </c>
      <c r="ET102" s="1" t="e" cm="1">
        <f t="array" aca="1" ref="ET102" ca="1">IFERROR(IF(ISNA($A102),NA(),INDEX(International!E$3:E$2000,_xlfn.XMATCH(100,International!C$3:C$2000,1,1)+ROW()-ROW($A$3))-0), NA())</f>
        <v>#N/A</v>
      </c>
      <c r="EU102" s="1" t="e">
        <f t="shared" si="195"/>
        <v>#N/A</v>
      </c>
      <c r="EV102" s="1" t="e">
        <f t="shared" si="196"/>
        <v>#N/A</v>
      </c>
      <c r="EW102" s="1" t="e">
        <f t="shared" si="197"/>
        <v>#N/A</v>
      </c>
      <c r="EX102" s="1" t="e" cm="1">
        <f t="array" ref="EX102">IFERROR(IF(OR(ISNA($A102),INDEX(International!G$3:G$2000,_xlfn.XMATCH(100,International!G$3:G$2000,1,1)+ROW()-ROW($A$3))=""),NA(),INDEX(International!G$3:G$2000,_xlfn.XMATCH(100,International!G$3:G$2000,1,1)+ROW()-ROW($A$3))-0), NA())</f>
        <v>#N/A</v>
      </c>
      <c r="EY102" s="1" t="e" cm="1">
        <f t="array" aca="1" ref="EY102" ca="1">IFERROR(IF(ISNA($A102),NA(),INDEX(International!I$3:I$2000,_xlfn.XMATCH(100,International!G$3:G$2000,1,1)+ROW()-ROW($A$3))-0), NA())</f>
        <v>#N/A</v>
      </c>
      <c r="EZ102" s="1" t="e">
        <f t="shared" si="198"/>
        <v>#N/A</v>
      </c>
      <c r="FA102" s="1" t="e">
        <f t="shared" si="199"/>
        <v>#N/A</v>
      </c>
      <c r="FB102" s="1" t="e">
        <f t="shared" si="200"/>
        <v>#N/A</v>
      </c>
      <c r="FC102" s="1" t="e" cm="1">
        <f t="array" ref="FC102">IFERROR(IF(OR(ISNA($A102),INDEX(International!K$3:K$2000,_xlfn.XMATCH(100,International!K$3:K$2000,1,1)+ROW()-ROW($A$3))=""),NA(),INDEX(International!K$3:K$2000,_xlfn.XMATCH(100,International!K$3:K$2000,1,1)+ROW()-ROW($A$3))), NA())</f>
        <v>#N/A</v>
      </c>
      <c r="FD102" s="1" t="e" cm="1">
        <f t="array" aca="1" ref="FD102" ca="1">IFERROR(IF(ISNA($A102),NA(),INDEX(International!M$3:M$2000,_xlfn.XMATCH(100,International!K$3:K$2000,1,1)+ROW()-ROW($A$3))-0), NA())</f>
        <v>#N/A</v>
      </c>
      <c r="FE102" s="1" t="e">
        <f t="shared" si="201"/>
        <v>#N/A</v>
      </c>
      <c r="FF102" s="1" t="e">
        <f t="shared" si="202"/>
        <v>#N/A</v>
      </c>
      <c r="FG102" s="1" t="e">
        <f t="shared" si="203"/>
        <v>#N/A</v>
      </c>
      <c r="FH102" s="1" t="e" cm="1">
        <f t="array" ref="FH102">IFERROR(IF(OR(ISNA($A102),INDEX(International!O$3:O$2000,_xlfn.XMATCH(100,International!O$3:O$2000,1,1)+ROW()-ROW($A$3))=""),NA(),INDEX(International!O$3:O$2000,_xlfn.XMATCH(100,International!O$3:O$2000,1,1)+ROW()-ROW($A$3))-0), NA())</f>
        <v>#N/A</v>
      </c>
      <c r="FI102" s="1" t="e" cm="1">
        <f t="array" aca="1" ref="FI102" ca="1">IFERROR(IF(ISNA($A102),NA(),INDEX(International!Q$3:Q$2000,_xlfn.XMATCH(100,International!O$3:O$2000,1,1)+ROW()-ROW($A$3))-0), NA())</f>
        <v>#N/A</v>
      </c>
      <c r="FJ102" s="1" t="e">
        <f t="shared" si="204"/>
        <v>#N/A</v>
      </c>
      <c r="FK102" s="1" t="e">
        <f t="shared" si="205"/>
        <v>#N/A</v>
      </c>
      <c r="FL102" s="1" t="e">
        <f t="shared" si="206"/>
        <v>#N/A</v>
      </c>
      <c r="FM102" s="1" t="e" cm="1">
        <f t="array" ref="FM102">IFERROR(IF(OR(ISNA($A102),INDEX(International!S$3:S$2000,_xlfn.XMATCH(100,International!S$3:S$2000,1,1)+ROW()-ROW($A$3))=""),NA(),INDEX(International!S$3:S$2000,_xlfn.XMATCH(100,International!S$3:S$2000,1,1)+ROW()-ROW($A$3))-0), NA())</f>
        <v>#N/A</v>
      </c>
      <c r="FN102" s="1" t="e" cm="1">
        <f t="array" aca="1" ref="FN102" ca="1">IFERROR(IF(ISNA($A102),NA(),INDEX(International!U$3:U$2000,_xlfn.XMATCH(100,International!S$3:S$2000,1,1)+ROW()-ROW($A$3))-0), NA())</f>
        <v>#N/A</v>
      </c>
      <c r="FO102" s="1" t="e">
        <f t="shared" si="207"/>
        <v>#N/A</v>
      </c>
      <c r="FP102" s="1" t="e">
        <f t="shared" si="208"/>
        <v>#N/A</v>
      </c>
      <c r="FQ102" s="1" t="e">
        <f t="shared" si="209"/>
        <v>#N/A</v>
      </c>
      <c r="FR102" s="1" t="e" cm="1">
        <f t="array" ref="FR102">IFERROR(IF(OR(ISNA($A102),INDEX(International!W$3:W$2000,_xlfn.XMATCH(100,International!W$3:W$2000,1,1)+ROW()-ROW($A$3))=""),NA(),INDEX(International!W$3:W$2000,_xlfn.XMATCH(100,International!W$3:W$2000,1,1)+ROW()-ROW($A$3))-0), NA())</f>
        <v>#N/A</v>
      </c>
      <c r="FS102" s="1" t="e" cm="1">
        <f t="array" aca="1" ref="FS102" ca="1">IFERROR(IF(ISNA($A102),NA(),INDEX(International!Y$3:Y$2000,_xlfn.XMATCH(100,International!W$3:W$2000,1,1)+ROW()-ROW($A$3))-0), NA())</f>
        <v>#N/A</v>
      </c>
      <c r="FT102" s="1" t="e">
        <f t="shared" si="210"/>
        <v>#N/A</v>
      </c>
      <c r="FU102" s="1" t="e">
        <f t="shared" si="211"/>
        <v>#N/A</v>
      </c>
      <c r="FV102" s="1" t="e">
        <f t="shared" si="212"/>
        <v>#N/A</v>
      </c>
      <c r="FW102" s="1" t="e" cm="1">
        <f t="array" ref="FW102">IFERROR(IF(OR(ISNA($A102),INDEX(International!AA$3:AA$2000,_xlfn.XMATCH(100,International!AA$3:AA$2000,1,1)+ROW()-ROW($A$3))=""),NA(),INDEX(International!AA$3:AA$2000,_xlfn.XMATCH(100,International!AA$3:AA$2000,1,1)+ROW()-ROW($A$3))-0), NA())</f>
        <v>#N/A</v>
      </c>
      <c r="FX102" s="1" t="e" cm="1">
        <f t="array" aca="1" ref="FX102" ca="1">IFERROR(IF(ISNA($A102),NA(),INDEX(International!AC$3:AC$2000,_xlfn.XMATCH(100,International!AA$3:AA$2000,1,1)+ROW()-ROW($A$3))-0), NA())</f>
        <v>#N/A</v>
      </c>
      <c r="FY102" s="1" t="e">
        <f t="shared" si="213"/>
        <v>#N/A</v>
      </c>
      <c r="FZ102" s="1" t="e">
        <f t="shared" si="214"/>
        <v>#N/A</v>
      </c>
      <c r="GA102" s="1" t="e">
        <f t="shared" si="215"/>
        <v>#N/A</v>
      </c>
      <c r="GB102" s="1" t="e" cm="1">
        <f t="array" ref="GB102">IFERROR(IF(OR(ISNA($A102),INDEX(International!AE$3:AE$2000,_xlfn.XMATCH(100,International!AE$3:AE$2000,1,1)+ROW()-ROW($A$3))=""),NA(),INDEX(International!AE$3:AE$2000,_xlfn.XMATCH(100,International!AE$3:AE$2000,1,1)+ROW()-ROW($A$3))-0), NA())</f>
        <v>#N/A</v>
      </c>
      <c r="GC102" s="1" t="e" cm="1">
        <f t="array" aca="1" ref="GC102" ca="1">IFERROR(IF(ISNA($A102),NA(),INDEX(International!AG$3:AG$2000,_xlfn.XMATCH(100,International!AE$3:AE$2000,1,1)+ROW()-ROW($A$3))-0), NA())</f>
        <v>#N/A</v>
      </c>
      <c r="GD102" s="1" t="e">
        <f t="shared" si="216"/>
        <v>#N/A</v>
      </c>
      <c r="GE102" s="1" t="e">
        <f t="shared" si="217"/>
        <v>#N/A</v>
      </c>
      <c r="GF102" s="1" t="e">
        <f t="shared" si="218"/>
        <v>#N/A</v>
      </c>
    </row>
    <row r="103" spans="1:188" x14ac:dyDescent="0.2">
      <c r="A103" s="4">
        <f>IF(OR(Daily!$A103="",Daily!$B103="*"),NA(),Daily!A103)</f>
        <v>43954</v>
      </c>
      <c r="B103" s="1">
        <f>IF(_xlfn.IFNA($A103,"")="","",Daily!C103+IF(ROW()&gt;ROW($A$3),B102,0))</f>
        <v>106</v>
      </c>
      <c r="C103" s="1">
        <f>IF(_xlfn.IFNA($A103,"")="","",Daily!D103+IF(ROW()&gt;ROW($A$3),C102,0))</f>
        <v>103</v>
      </c>
      <c r="D103" s="1">
        <f>IF(_xlfn.IFNA($A103,"")="","",Daily!E103+IF(ROW()&gt;ROW($A$3),D102,0))</f>
        <v>3</v>
      </c>
      <c r="E103" s="1">
        <f t="shared" si="141"/>
        <v>0</v>
      </c>
      <c r="F103" s="1">
        <f>IF(_xlfn.IFNA($A103,"")="","",Daily!F103+IF(ROW()&gt;ROW($A$3),F102,0))</f>
        <v>3035</v>
      </c>
      <c r="G103" s="1">
        <f>IF(_xlfn.IFNA($A103,"")="","",Daily!G103+IF(ROW()&gt;ROW($A$3),G102,0))</f>
        <v>2306</v>
      </c>
      <c r="H103" s="1">
        <f>IF(_xlfn.IFNA($A103,"")="","",Daily!H103+IF(ROW()&gt;ROW($A$3),H102,0))</f>
        <v>43</v>
      </c>
      <c r="I103" s="1">
        <f t="shared" si="142"/>
        <v>686</v>
      </c>
      <c r="J103" s="1">
        <f>IF(_xlfn.IFNA($A103,"")="","",Daily!I103+IF(ROW()&gt;ROW($A$3),J102,0))</f>
        <v>30</v>
      </c>
      <c r="K103" s="1">
        <f>IF(_xlfn.IFNA($A103,"")="","",Daily!J103+IF(ROW()&gt;ROW($A$3),K102,0))</f>
        <v>25</v>
      </c>
      <c r="L103" s="1">
        <f>IF(_xlfn.IFNA($A103,"")="","",Daily!K103+IF(ROW()&gt;ROW($A$3),L102,0))</f>
        <v>0</v>
      </c>
      <c r="M103" s="1">
        <f t="shared" si="143"/>
        <v>5</v>
      </c>
      <c r="N103" s="1">
        <f>IF(_xlfn.IFNA($A103,"")="","",Daily!L103+IF(ROW()&gt;ROW($A$3),N102,0))</f>
        <v>1035</v>
      </c>
      <c r="O103" s="1">
        <f>IF(_xlfn.IFNA($A103,"")="","",Daily!M103+IF(ROW()&gt;ROW($A$3),O102,0))</f>
        <v>976</v>
      </c>
      <c r="P103" s="1">
        <f>IF(_xlfn.IFNA($A103,"")="","",Daily!N103+IF(ROW()&gt;ROW($A$3),P102,0))</f>
        <v>6</v>
      </c>
      <c r="Q103" s="1">
        <f t="shared" si="144"/>
        <v>53</v>
      </c>
      <c r="R103" s="1">
        <f>IF(_xlfn.IFNA($A103,"")="","",Daily!O103+IF(ROW()&gt;ROW($A$3),R102,0))</f>
        <v>438</v>
      </c>
      <c r="S103" s="1">
        <f>IF(_xlfn.IFNA($A103,"")="","",Daily!P103+IF(ROW()&gt;ROW($A$3),S102,0))</f>
        <v>427</v>
      </c>
      <c r="T103" s="1">
        <f>IF(_xlfn.IFNA($A103,"")="","",Daily!Q103+IF(ROW()&gt;ROW($A$3),T102,0))</f>
        <v>4</v>
      </c>
      <c r="U103" s="1">
        <f t="shared" si="145"/>
        <v>7</v>
      </c>
      <c r="V103" s="1">
        <f>IF(_xlfn.IFNA($A103,"")="","",Daily!R103+IF(ROW()&gt;ROW($A$3),V102,0))</f>
        <v>221</v>
      </c>
      <c r="W103" s="1">
        <f>IF(_xlfn.IFNA($A103,"")="","",Daily!S103+IF(ROW()&gt;ROW($A$3),W102,0))</f>
        <v>164</v>
      </c>
      <c r="X103" s="1">
        <f>IF(_xlfn.IFNA($A103,"")="","",Daily!T103+IF(ROW()&gt;ROW($A$3),X102,0))</f>
        <v>13</v>
      </c>
      <c r="Y103" s="1">
        <f t="shared" si="146"/>
        <v>44</v>
      </c>
      <c r="Z103" s="1">
        <f>IF(_xlfn.IFNA($A103,"")="","",Daily!U103+IF(ROW()&gt;ROW($A$3),Z102,0))</f>
        <v>1384</v>
      </c>
      <c r="AA103" s="1">
        <f>IF(_xlfn.IFNA($A103,"")="","",Daily!V103+IF(ROW()&gt;ROW($A$3),AA102,0))</f>
        <v>1300</v>
      </c>
      <c r="AB103" s="1">
        <f>IF(_xlfn.IFNA($A103,"")="","",Daily!W103+IF(ROW()&gt;ROW($A$3),AB102,0))</f>
        <v>18</v>
      </c>
      <c r="AC103" s="1">
        <f t="shared" si="147"/>
        <v>66</v>
      </c>
      <c r="AD103" s="1">
        <f>IF(_xlfn.IFNA($A103,"")="","",Daily!X103+IF(ROW()&gt;ROW($A$3),AD102,0))</f>
        <v>551</v>
      </c>
      <c r="AE103" s="1">
        <f>IF(_xlfn.IFNA($A103,"")="","",Daily!Y103+IF(ROW()&gt;ROW($A$3),AE102,0))</f>
        <v>523</v>
      </c>
      <c r="AF103" s="1">
        <f>IF(_xlfn.IFNA($A103,"")="","",Daily!Z103+IF(ROW()&gt;ROW($A$3),AF102,0))</f>
        <v>9</v>
      </c>
      <c r="AG103" s="1">
        <f t="shared" si="148"/>
        <v>19</v>
      </c>
      <c r="AH103" s="1">
        <f>IF(_xlfn.IFNA($A103,"")="","",Daily!C103+Daily!F103+Daily!I103+Daily!O103+Daily!L103+Daily!R103+Daily!X103+Daily!U103)</f>
        <v>18</v>
      </c>
      <c r="AI103" s="1">
        <f>IF(_xlfn.IFNA($A103,"")="","",Daily!D103+Daily!G103+Daily!J103+Daily!P103+Daily!M103+Daily!S103+Daily!Y103+Daily!V103+Daily!AA103)</f>
        <v>26</v>
      </c>
      <c r="AJ103" s="1">
        <f>IF(_xlfn.IFNA($A103,"")="","",Daily!E103+Daily!H103+Daily!K103+Daily!Q103+Daily!N103+Daily!T103+Daily!Z103+Daily!W103)</f>
        <v>2</v>
      </c>
      <c r="AK103" s="1">
        <f t="shared" si="240"/>
        <v>6800</v>
      </c>
      <c r="AL103" s="1">
        <f t="shared" si="241"/>
        <v>5824</v>
      </c>
      <c r="AM103" s="1">
        <f t="shared" si="242"/>
        <v>96</v>
      </c>
      <c r="AN103" s="7">
        <f t="shared" si="243"/>
        <v>1.2</v>
      </c>
      <c r="AO103" s="1">
        <f t="shared" si="244"/>
        <v>880</v>
      </c>
      <c r="AP103" s="1">
        <f t="shared" si="245"/>
        <v>3765</v>
      </c>
      <c r="AQ103" s="1">
        <f t="shared" si="246"/>
        <v>3518</v>
      </c>
      <c r="AR103" s="1">
        <f t="shared" si="247"/>
        <v>53</v>
      </c>
      <c r="AS103" s="1">
        <f t="shared" si="248"/>
        <v>194</v>
      </c>
      <c r="AT103" s="10">
        <f t="shared" si="249"/>
        <v>1.6216216216216217E-2</v>
      </c>
      <c r="AU103" s="10">
        <f t="shared" si="250"/>
        <v>0.98378378378378384</v>
      </c>
      <c r="AV103" s="10">
        <f t="shared" si="251"/>
        <v>1.5588235294117648E-2</v>
      </c>
      <c r="AW103" s="10">
        <f t="shared" si="252"/>
        <v>0.44632352941176473</v>
      </c>
      <c r="AX103" s="10">
        <f t="shared" si="253"/>
        <v>4.4117647058823529E-3</v>
      </c>
      <c r="AY103" s="10">
        <f t="shared" si="254"/>
        <v>0.15220588235294116</v>
      </c>
      <c r="AZ103" s="10">
        <f t="shared" si="255"/>
        <v>6.4411764705882349E-2</v>
      </c>
      <c r="BA103" s="10">
        <f t="shared" si="256"/>
        <v>3.2500000000000001E-2</v>
      </c>
      <c r="BB103" s="10">
        <f t="shared" si="257"/>
        <v>0.20352941176470588</v>
      </c>
      <c r="BC103" s="10">
        <f t="shared" si="258"/>
        <v>8.1029411764705878E-2</v>
      </c>
      <c r="BD103" s="8">
        <f t="shared" ca="1" si="168"/>
        <v>12.285714285714286</v>
      </c>
      <c r="BE103" s="9">
        <f t="shared" ca="1" si="169"/>
        <v>86</v>
      </c>
      <c r="BF103" s="10">
        <f t="shared" si="259"/>
        <v>2.6540843409023885E-3</v>
      </c>
      <c r="BG103" s="10">
        <f t="shared" si="260"/>
        <v>0.2</v>
      </c>
      <c r="BH103" s="1" t="e">
        <f t="shared" si="261"/>
        <v>#N/A</v>
      </c>
      <c r="BI103" s="1">
        <f t="shared" si="262"/>
        <v>37</v>
      </c>
      <c r="BJ103" s="8">
        <f>IF(_xlfn.IFNA($A103,"")="","",AK103/(Configuration!$B$1/1000000))</f>
        <v>268.09334379423046</v>
      </c>
      <c r="BK103" s="1">
        <f>IF(OR(_xlfn.IFNA($A103,"")="", ROW()&lt;=ROW($A$3),MAX(International!$C$3:$C$2000)&lt;$AK103),"",$A103-_xlfn.XLOOKUP($AK103,International!$C$3:$C$2000,International!$A$3:$A$2000,NA(),1,1))</f>
        <v>37</v>
      </c>
      <c r="BL103" s="1">
        <f>IF(OR(_xlfn.IFNA($A103,"")="", ROW()&lt;=ROW($A$3),MAX(International!$D$3:$D$2000)&lt;$BJ103),"",$A103-_xlfn.XLOOKUP($BJ103,International!$D$3:$D$2000,International!$A$3:$A$2000,NA(),1,1))</f>
        <v>42</v>
      </c>
      <c r="BM103" s="1">
        <f>IF(OR(_xlfn.IFNA($A103,"")="", ROW()&lt;=ROW($A$3),MAX(International!$G$3:$G$2000)&lt;$AK103),"",$A103-_xlfn.XLOOKUP($AK103,International!$G$3:$G$2000,International!$A$3:$A$2000,NA(),1,1))</f>
        <v>17</v>
      </c>
      <c r="BN103" s="1">
        <f>IF(OR(_xlfn.IFNA($A103,"")="", ROW()&lt;=ROW($A$3),MAX(International!$H$3:$H$2000)&lt;$BJ103),"",$A103-_xlfn.XLOOKUP($BJ103,International!$H$3:$H$2000,International!$A$3:$A$2000,NA(),1,1))</f>
        <v>40</v>
      </c>
      <c r="BO103" s="1">
        <f>IF(OR(_xlfn.IFNA($A103,"")="", ROW()&lt;=ROW($A$3),MAX(International!$K$3:$K$2000)&lt;$AK103),"",$A103-_xlfn.XLOOKUP($AK103,International!$K$3:$K$2000,International!$A$3:$A$2000,NA(),1,1))</f>
        <v>47</v>
      </c>
      <c r="BP103" s="1">
        <f>IF(OR(_xlfn.IFNA($A103,"")="", ROW()&lt;=ROW($A$3),MAX(International!$L$3:$L$2000)&lt;$BJ103),"",$A103-_xlfn.XLOOKUP($BJ103,International!$L$3:$L$2000,International!$A$3:$A$2000,NA(),1,1))</f>
        <v>41</v>
      </c>
      <c r="BQ103" s="1">
        <f>IF(OR(_xlfn.IFNA($A103,"")="", ROW()&lt;=ROW($A$3),MAX(International!$O$3:$O$2000)&lt;$AK103),"",$A103-_xlfn.XLOOKUP($AK103,International!$O$3:$O$2000,International!$A$3:$A$2000,NA(),1,1))</f>
        <v>56</v>
      </c>
      <c r="BR103" s="1">
        <f>IF(OR(_xlfn.IFNA($A103,"")="", ROW()&lt;=ROW($A$3),MAX(International!$P$3:$P$2000)&lt;$BJ103),"",$A103-_xlfn.XLOOKUP($BJ103,International!$P$3:$P$2000,International!$A$3:$A$2000,NA(),1,1))</f>
        <v>51</v>
      </c>
      <c r="BS103" s="1">
        <f>IF(OR(_xlfn.IFNA($A103,"")="", ROW()&lt;=ROW($A$3),MAX(International!$S$3:$S$2000)&lt;$AK103),"",$A103-_xlfn.XLOOKUP($AK103,International!$S$3:$S$2000,International!$A$3:$A$2000,NA(),1,1))</f>
        <v>57</v>
      </c>
      <c r="BT103" s="1" t="str">
        <f>IF(OR(_xlfn.IFNA($A103,"")="", ROW()&lt;=ROW($A$3),MAX(International!$T$3:$T$2000)&lt;$BJ103),"",$A103-_xlfn.XLOOKUP($BJ103,International!$T$3:$T$2000,International!$A$3:$A$2000,NA(),1,1))</f>
        <v/>
      </c>
      <c r="BU103" s="1">
        <f>IF(OR(_xlfn.IFNA($A103,"")="", ROW()&lt;=ROW($A$3),MAX(International!$W$3:$W$2000)&lt;$AK103),"",$A103-_xlfn.XLOOKUP($AK103,International!$W$3:$W$2000,International!$A$3:$A$2000,NA(),1,1))</f>
        <v>13</v>
      </c>
      <c r="BV103" s="1">
        <f>IF(OR(_xlfn.IFNA($A103,"")="", ROW()&lt;=ROW($A$3),MAX(International!$X$3:$X$2000)&lt;$BJ103),"",$A103-_xlfn.XLOOKUP($BJ103,International!$X$3:$X$2000,International!$A$3:$A$2000,NA(),1,1))</f>
        <v>25</v>
      </c>
      <c r="BW103" s="1">
        <f>IF(OR(_xlfn.IFNA($A103,"")="", ROW()&lt;=ROW($A$3),MAX(International!$AA$3:$AA$2000)&lt;$AK103),"",$A103-_xlfn.XLOOKUP($AK103,International!$AA$3:$AA$2000,International!$A$3:$A$2000,NA(),1,1))</f>
        <v>40</v>
      </c>
      <c r="BX103" s="1">
        <f>IF(OR(_xlfn.IFNA($A103,"")="", ROW()&lt;=ROW($A$3),MAX(International!$AB$3:$AB$2000)&lt;$BJ103),"",$A103-_xlfn.XLOOKUP($BJ103,International!$AB$3:$AB$2000,International!$A$3:$A$2000,NA(),1,1))</f>
        <v>36</v>
      </c>
      <c r="BY103" s="1">
        <f>IF(OR(_xlfn.IFNA($A103,"")="", ROW()&lt;=ROW($A$3),MAX(International!$AE$3:$AE$2000)&lt;$AK103),"",$A103-_xlfn.XLOOKUP($AK103,International!$AE$3:$AE$2000,International!$A$3:$A$2000,NA(),1,1))</f>
        <v>46</v>
      </c>
      <c r="BZ103" s="1">
        <f>IF(OR(_xlfn.IFNA($A103,"")="", ROW()&lt;=ROW($A$3),MAX(International!$AF$3:$AF$2000)&lt;$BJ103),"",$A103-_xlfn.XLOOKUP($BJ103,International!$AF$3:$AF$2000,International!$A$3:$A$2000,NA(),1,1))</f>
        <v>37</v>
      </c>
      <c r="CA103" s="1">
        <f t="shared" si="239"/>
        <v>54</v>
      </c>
      <c r="CB103" s="1" t="e">
        <f t="shared" si="219"/>
        <v>#N/A</v>
      </c>
      <c r="CC103" s="1" t="e">
        <f t="shared" si="220"/>
        <v>#N/A</v>
      </c>
      <c r="CD103" s="1" t="e">
        <f t="shared" si="221"/>
        <v>#N/A</v>
      </c>
      <c r="CE103" s="1">
        <f t="shared" si="222"/>
        <v>1158522</v>
      </c>
      <c r="CF103" s="1">
        <f t="shared" si="223"/>
        <v>178288</v>
      </c>
      <c r="CG103" s="1">
        <f t="shared" si="224"/>
        <v>51200</v>
      </c>
      <c r="CH103" s="1">
        <f t="shared" si="225"/>
        <v>21000</v>
      </c>
      <c r="CI103" s="1">
        <f t="shared" si="226"/>
        <v>1852</v>
      </c>
      <c r="CJ103" s="1">
        <f t="shared" si="227"/>
        <v>4927</v>
      </c>
      <c r="CK103" s="1">
        <f t="shared" si="175"/>
        <v>6800</v>
      </c>
      <c r="CL103" s="1">
        <f t="shared" si="228"/>
        <v>8.8706906979507121</v>
      </c>
      <c r="CM103" s="1">
        <f>IF(OR(ISNA($A103),$AK103&lt;100),NA(),IF($CA103=0,0,FLOOR((CK103-_xlfn.XLOOKUP(_xlfn.AGGREGATE(5,6,$CA$3:$CA2054),$CA$3:$CA$2000,CK$3:CK$2000,1,1))/_xlfn.XLOOKUP($CA103,$CA$3:$CA$2000,$CA$3:$CA$2000,1,1), 1)))</f>
        <v>123</v>
      </c>
      <c r="CN103" s="1">
        <f t="shared" si="176"/>
        <v>261.50887485176429</v>
      </c>
      <c r="CO103" s="1" cm="1">
        <f t="array" ref="CO103">IFERROR(IF(OR(ISNA($A103),$AK103&lt;100,INDEX(International!C$3:C$2000,_xlfn.XMATCH(100,International!C$3:C$2000,1,1)+$CA103)=""),NA(),INDEX(International!C$3:C$2000,_xlfn.XMATCH(100,International!C$3:C$2000,1,1)+$CA103)), NA())</f>
        <v>47859</v>
      </c>
      <c r="CP103" s="1">
        <f t="shared" si="229"/>
        <v>6.0656121019936968</v>
      </c>
      <c r="CQ103" s="1">
        <f>IF(OR(ISNA($A103),$AK103&lt;100),NA(),IF($CA103=0,0,FLOOR((CO103-_xlfn.XLOOKUP(_xlfn.AGGREGATE(5,6,$CA$3:$CA2054),$CA$3:$CA$2000,CO$3:CO$2000,1,1))/_xlfn.XLOOKUP($CA103,$CA$3:$CA$2000,$CA$3:$CA$2000,1,1), 1)))</f>
        <v>884</v>
      </c>
      <c r="CR103" s="1">
        <f t="shared" si="177"/>
        <v>27.95688415816711</v>
      </c>
      <c r="CS103" s="1" cm="1">
        <f t="array" ref="CS103">IFERROR(IF(OR(ISNA($A103),$AK103&lt;100,INDEX(International!G$3:G$2000,_xlfn.XMATCH(100,International!G$3:G$2000,1,1)+$CA103)=""),NA(),INDEX(International!G$3:G$2000,_xlfn.XMATCH(100,International!G$3:G$2000,1,1)+$CA103)), NA())</f>
        <v>9523</v>
      </c>
      <c r="CT103" s="1">
        <f t="shared" si="230"/>
        <v>8.2149965269314631</v>
      </c>
      <c r="CU103" s="1">
        <f>IF(OR(ISNA($A103),$AK103&lt;100),NA(),IF($CA103=0,0,FLOOR((CS103-_xlfn.XLOOKUP(_xlfn.AGGREGATE(5,6,$CA$3:$CA2054),$CA$3:$CA$2000,CS$3:CS$2000,1,1))/_xlfn.XLOOKUP($CA103,$CA$3:$CA$2000,$CA$3:$CA$2000,1,1), 1)))</f>
        <v>171</v>
      </c>
      <c r="CV103" s="1">
        <f t="shared" si="178"/>
        <v>30.78816656235843</v>
      </c>
      <c r="CW103" s="1" cm="1">
        <f t="array" ref="CW103">IFERROR(IF(OR(ISNA($A103),$AK103&lt;100,INDEX(International!K$3:K$2000,_xlfn.XMATCH(100,International!K$3:K$2000,1,1)+$CA103)=""),NA(),INDEX(International!K$3:K$2000,_xlfn.XMATCH(100,International!K$3:K$2000,1,1)+$CA103)), NA())</f>
        <v>157026</v>
      </c>
      <c r="CX103" s="1">
        <f t="shared" si="231"/>
        <v>5.0862842240092148</v>
      </c>
      <c r="CY103" s="1">
        <f>IF(OR(ISNA($A103),$AK103&lt;100),NA(),IF($CA103=0,0,FLOOR((CW103-_xlfn.XLOOKUP(_xlfn.AGGREGATE(5,6,$CA$3:$CA2054),$CA$3:$CA$2000,CW$3:CW$2000,1,1))/_xlfn.XLOOKUP($CA103,$CA$3:$CA$2000,$CA$3:$CA$2000,1,1), 1)))</f>
        <v>2906</v>
      </c>
      <c r="CZ103" s="1">
        <f t="shared" si="179"/>
        <v>1036.2450941972261</v>
      </c>
      <c r="DA103" s="1" cm="1">
        <f t="array" ref="DA103">IFERROR(IF(OR(ISNA($A103),$AK103&lt;100,INDEX(International!O$3:O$2000,_xlfn.XMATCH(100,International!O$3:O$2000,1,1)+$CA103)=""),NA(),INDEX(International!O$3:O$2000,_xlfn.XMATCH(100,International!O$3:O$2000,1,1)+$CA103)), NA())</f>
        <v>172434</v>
      </c>
      <c r="DB103" s="1">
        <f t="shared" si="232"/>
        <v>5.0224015136127234</v>
      </c>
      <c r="DC103" s="1">
        <f>IF(OR(ISNA($A103),$AK103&lt;100),NA(),IF($CA103=0,0,FLOOR((DA103-_xlfn.XLOOKUP(_xlfn.AGGREGATE(5,6,$CA$3:$CA2054),$CA$3:$CA$2000,DA$3:DA$2000,1,1))/_xlfn.XLOOKUP($CA103,$CA$3:$CA$2000,$CA$3:$CA$2000,1,1), 1)))</f>
        <v>3190</v>
      </c>
      <c r="DD103" s="1">
        <f t="shared" si="180"/>
        <v>33.869862672806768</v>
      </c>
      <c r="DE103" s="1" cm="1">
        <f t="array" ref="DE103">IFERROR(IF(OR(ISNA($A103),$AK103&lt;100,INDEX(International!S$3:S$2000,_xlfn.XMATCH(100,International!S$3:S$2000,1,1)+$CA103)=""),NA(),INDEX(International!S$3:S$2000,_xlfn.XMATCH(100,International!S$3:S$2000,1,1)+$CA103)), NA())</f>
        <v>10564</v>
      </c>
      <c r="DF103" s="1">
        <f t="shared" si="233"/>
        <v>8.032113703817787</v>
      </c>
      <c r="DG103" s="1">
        <f>IF(OR(ISNA($A103),$AK103&lt;100),NA(),IF($CA103=0,0,FLOOR((DE103-_xlfn.XLOOKUP(_xlfn.AGGREGATE(5,6,$CA$3:$CA2054),$CA$3:$CA$2000,DE$3:DE$2000,1,1))/_xlfn.XLOOKUP($CA103,$CA$3:$CA$2000,$CA$3:$CA$2000,1,1), 1)))</f>
        <v>193</v>
      </c>
      <c r="DH103" s="1">
        <f t="shared" si="181"/>
        <v>140.46865706149899</v>
      </c>
      <c r="DI103" s="1" cm="1">
        <f t="array" ref="DI103">IFERROR(IF(OR(ISNA($A103),$AK103&lt;100,INDEX(International!W$3:W$2000,_xlfn.XMATCH(100,International!W$3:W$2000,1,1)+$CA103)=""),NA(),INDEX(International!W$3:W$2000,_xlfn.XMATCH(100,International!W$3:W$2000,1,1)+$CA103)), NA())</f>
        <v>11178</v>
      </c>
      <c r="DJ103" s="1">
        <f t="shared" si="234"/>
        <v>7.9359034480023913</v>
      </c>
      <c r="DK103" s="1">
        <f>IF(OR(ISNA($A103),$AK103&lt;100),NA(),IF($CA103=0,0,FLOOR((DI103-_xlfn.XLOOKUP(_xlfn.AGGREGATE(5,6,$CA$3:$CA2054),$CA$3:$CA$2000,DI$3:DI$2000,1,1))/_xlfn.XLOOKUP($CA103,$CA$3:$CA$2000,$CA$3:$CA$2000,1,1), 1)))</f>
        <v>205</v>
      </c>
      <c r="DL103" s="1">
        <f t="shared" si="182"/>
        <v>3.415701656671871</v>
      </c>
      <c r="DM103" s="1" cm="1">
        <f t="array" ref="DM103">IFERROR(IF(OR(ISNA($A103),$AK103&lt;100,INDEX(International!AA$3:AA$2000,_xlfn.XMATCH(100,International!AA$3:AA$2000,1,1)+$CA103)=""),NA(),INDEX(International!AA$3:AA$2000,_xlfn.XMATCH(100,International!AA$3:AA$2000,1,1)+$CA103)), NA())</f>
        <v>161145</v>
      </c>
      <c r="DN103" s="1">
        <f t="shared" si="235"/>
        <v>5.0684504987431929</v>
      </c>
      <c r="DO103" s="1">
        <f>IF(OR(ISNA($A103),$AK103&lt;100),NA(),IF($CA103=0,0,FLOOR((DM103-_xlfn.XLOOKUP(_xlfn.AGGREGATE(5,6,$CA$3:$CA2054),$CA$3:$CA$2000,DM$3:DM$2000,1,1))/_xlfn.XLOOKUP($CA103,$CA$3:$CA$2000,$CA$3:$CA$2000,1,1), 1)))</f>
        <v>2982</v>
      </c>
      <c r="DP103" s="1">
        <f t="shared" si="183"/>
        <v>13.099762402931495</v>
      </c>
      <c r="DQ103" s="1" cm="1">
        <f t="array" ref="DQ103">IFERROR(IF(OR(ISNA($A103),$AK103&lt;100,INDEX(International!AE$3:AE$2000,_xlfn.XMATCH(100,International!AE$3:AE$2000,1,1)+$CA103)=""),NA(),INDEX(International!AE$3:AE$2000,_xlfn.XMATCH(100,International!AE$3:AE$2000,1,1)+$CA103)), NA())</f>
        <v>965785</v>
      </c>
      <c r="DR103" s="1">
        <f t="shared" si="236"/>
        <v>4.0793243224490583</v>
      </c>
      <c r="DS103" s="1">
        <f>IF(OR(ISNA($A103),$AK103&lt;100),NA(),IF($CA103=0,0,FLOOR((DQ103-_xlfn.XLOOKUP(_xlfn.AGGREGATE(5,6,$CA$3:$CA2054),$CA$3:$CA$2000,DQ$3:DQ$2000,1,1))/_xlfn.XLOOKUP($CA103,$CA$3:$CA$2000,$CA$3:$CA$2000,1,1), 1)))</f>
        <v>17882</v>
      </c>
      <c r="DT103" s="1">
        <f t="shared" si="263"/>
        <v>10.728039544851582</v>
      </c>
      <c r="DU103" s="1">
        <f t="shared" si="237"/>
        <v>100</v>
      </c>
      <c r="DV103" s="1" t="e" cm="1">
        <f t="array" ref="DV103">IFERROR(IF(ISNA($A103),NA(),INDEX(B$3:B$2000,_xlfn.XMATCH(Configuration!$B$12,B$3:B$2000,1,1)+ROW()-ROW($A$3))-0), NA())</f>
        <v>#N/A</v>
      </c>
      <c r="DW103" s="1" t="e" cm="1">
        <f t="array" ref="DW103">IFERROR(IF(ISNA($A103),NA(),INDEX(F$3:F$2000,_xlfn.XMATCH(Configuration!$B$12,F$3:F$2000,1,1)+ROW()-ROW($A$3))-0), NA())</f>
        <v>#N/A</v>
      </c>
      <c r="DX103" s="1" cm="1">
        <f t="array" ref="DX103">IFERROR(IF(ISNA($A103),NA(),INDEX(J$3:J$2000,_xlfn.XMATCH(Configuration!$B$12,J$3:J$2000,1,1)+ROW()-ROW($A$3))-0), NA())</f>
        <v>0</v>
      </c>
      <c r="DY103" s="1" t="e" cm="1">
        <f t="array" ref="DY103">IFERROR(IF(ISNA($A103),NA(),INDEX(N$3:N$2000,_xlfn.XMATCH(Configuration!$B$12,N$3:N$2000,1,1)+ROW()-ROW($A$3))-0), NA())</f>
        <v>#N/A</v>
      </c>
      <c r="DZ103" s="1" t="e" cm="1">
        <f t="array" ref="DZ103">IFERROR(IF(ISNA($A103),NA(),INDEX(R$3:R$2000,_xlfn.XMATCH(Configuration!$B$12,R$3:R$2000,1,1)+ROW()-ROW($A$3))-0), NA())</f>
        <v>#N/A</v>
      </c>
      <c r="EA103" s="1" t="e" cm="1">
        <f t="array" ref="EA103">IFERROR(IF(ISNA($A103),NA(),INDEX(V$3:V$2000,_xlfn.XMATCH(Configuration!$B$12,V$3:V$2000,1,1)+ROW()-ROW($A$3))-0), NA())</f>
        <v>#N/A</v>
      </c>
      <c r="EB103" s="1" t="e" cm="1">
        <f t="array" ref="EB103">IFERROR(IF(ISNA($A103),NA(),INDEX(Z$3:Z$2000,_xlfn.XMATCH(Configuration!$B$12,Z$3:Z$2000,1,1)+ROW()-ROW($A$3))-0), NA())</f>
        <v>#N/A</v>
      </c>
      <c r="EC103" s="1" t="e" cm="1">
        <f t="array" ref="EC103">IFERROR(IF(ISNA($A103),NA(),INDEX(AD$3:AD$2000,_xlfn.XMATCH(Configuration!$B$12,AD$3:AD$2000,1,1)+ROW()-ROW($A$3))-0), NA())</f>
        <v>#N/A</v>
      </c>
      <c r="ED103" s="1" t="e">
        <f t="shared" si="238"/>
        <v>#N/A</v>
      </c>
      <c r="EE103" s="1" t="e">
        <f t="shared" si="185"/>
        <v>#N/A</v>
      </c>
      <c r="EF103" s="1" t="e">
        <f t="shared" si="186"/>
        <v>#N/A</v>
      </c>
      <c r="EG103" s="1" t="e">
        <f t="shared" si="187"/>
        <v>#N/A</v>
      </c>
      <c r="EH103" s="1" t="e">
        <f t="shared" si="188"/>
        <v>#N/A</v>
      </c>
      <c r="EI103" s="1" t="e">
        <f t="shared" si="189"/>
        <v>#N/A</v>
      </c>
      <c r="EJ103" s="1" t="e">
        <f t="shared" si="190"/>
        <v>#N/A</v>
      </c>
      <c r="EK103" s="1" t="e">
        <f t="shared" si="191"/>
        <v>#N/A</v>
      </c>
      <c r="EL103" s="1" t="e" cm="1">
        <f t="array" ref="EL103">IFERROR(IF(ISNA($ED103),NA(),IF(FLOOR((2^(($ED103+LOOKUP(2, 1/(ISNA(EP$3:EP$2000)+ISBLANK(EP$3:EP$300)-1),EP$3:EP$2000)*LOG(100)/LOG(2))/LOOKUP(2, 1/(ISNA(EP$3:EP$2000)+ISBLANK(EP$3:EP$300)-1),EP$3:EP$2000))),2)&gt;_xlfn.AGGREGATE(4,6,$EN$3:$GC$2000)+2000,NA(),FLOOR((2^(($ED103+LOOKUP(2, 1/(ISNA(EP$3:EP$2000)+ISBLANK(EP$3:EP$300)-1),EP$3:EP$2000)*LOG(100)/LOG(2))/LOOKUP(2, 1/(ISNA(EP$3:EP$2000)+ISBLANK(EP$3:EP$300)-1),EP$3:EP$2000))),2))),NA())</f>
        <v>#N/A</v>
      </c>
      <c r="EM103" s="1" t="e" cm="1">
        <f t="array" ref="EM103">IF(ISNA($ED103),NA(),FLOOR(EN$3+(LOOKUP(2, 1/(ISNA(EN$3:EN$2000)+ISBLANK(EN$3:EN$300)-1),EN$3:EN$2000)-EN$3)/LOOKUP(2, 1/(ISNA(EN$3:EN$2000)+ISBLANK(EN$3:EN$300)-1),ED$3:ED$2000)*ED103, 1))</f>
        <v>#N/A</v>
      </c>
      <c r="EN103" s="1" t="e" cm="1">
        <f t="array" ref="EN103">IFERROR(IF(ISNA($A103),NA(),INDEX(AK$3:AK$2000,_xlfn.XMATCH(100,AK$3:AK$2000,1,1)+ROW()-ROW($A$3))-0), NA())</f>
        <v>#N/A</v>
      </c>
      <c r="EO103" s="1" t="e" cm="1">
        <f t="array" aca="1" ref="EO103" ca="1">IFERROR(IF(ISNA($A103),NA(),INDEX(BD$3:BD$2000,_xlfn.XMATCH(100,AK$3:AK$2000,1,1)+ROW()-ROW($A$3))-0), NA())</f>
        <v>#N/A</v>
      </c>
      <c r="EP103" s="1" t="e">
        <f t="shared" si="192"/>
        <v>#N/A</v>
      </c>
      <c r="EQ103" s="1" t="e">
        <f t="shared" si="193"/>
        <v>#N/A</v>
      </c>
      <c r="ER103" s="1" t="e">
        <f t="shared" si="194"/>
        <v>#N/A</v>
      </c>
      <c r="ES103" s="1" t="e" cm="1">
        <f t="array" ref="ES103">IFERROR(IF(OR(ISNA($A103),INDEX(International!C$3:C$2000,_xlfn.XMATCH(100,International!C$3:C$2000,1,1)+ROW()-ROW($A$3))=""),NA(),INDEX(International!C$3:C$2000,_xlfn.XMATCH(100,International!C$3:C$2000,1,1)+ROW()-ROW($A$3))), NA())</f>
        <v>#N/A</v>
      </c>
      <c r="ET103" s="1" t="e" cm="1">
        <f t="array" aca="1" ref="ET103" ca="1">IFERROR(IF(ISNA($A103),NA(),INDEX(International!E$3:E$2000,_xlfn.XMATCH(100,International!C$3:C$2000,1,1)+ROW()-ROW($A$3))-0), NA())</f>
        <v>#N/A</v>
      </c>
      <c r="EU103" s="1" t="e">
        <f t="shared" si="195"/>
        <v>#N/A</v>
      </c>
      <c r="EV103" s="1" t="e">
        <f t="shared" si="196"/>
        <v>#N/A</v>
      </c>
      <c r="EW103" s="1" t="e">
        <f t="shared" si="197"/>
        <v>#N/A</v>
      </c>
      <c r="EX103" s="1" t="e" cm="1">
        <f t="array" ref="EX103">IFERROR(IF(OR(ISNA($A103),INDEX(International!G$3:G$2000,_xlfn.XMATCH(100,International!G$3:G$2000,1,1)+ROW()-ROW($A$3))=""),NA(),INDEX(International!G$3:G$2000,_xlfn.XMATCH(100,International!G$3:G$2000,1,1)+ROW()-ROW($A$3))-0), NA())</f>
        <v>#N/A</v>
      </c>
      <c r="EY103" s="1" t="e" cm="1">
        <f t="array" aca="1" ref="EY103" ca="1">IFERROR(IF(ISNA($A103),NA(),INDEX(International!I$3:I$2000,_xlfn.XMATCH(100,International!G$3:G$2000,1,1)+ROW()-ROW($A$3))-0), NA())</f>
        <v>#N/A</v>
      </c>
      <c r="EZ103" s="1" t="e">
        <f t="shared" si="198"/>
        <v>#N/A</v>
      </c>
      <c r="FA103" s="1" t="e">
        <f t="shared" si="199"/>
        <v>#N/A</v>
      </c>
      <c r="FB103" s="1" t="e">
        <f t="shared" si="200"/>
        <v>#N/A</v>
      </c>
      <c r="FC103" s="1" t="e" cm="1">
        <f t="array" ref="FC103">IFERROR(IF(OR(ISNA($A103),INDEX(International!K$3:K$2000,_xlfn.XMATCH(100,International!K$3:K$2000,1,1)+ROW()-ROW($A$3))=""),NA(),INDEX(International!K$3:K$2000,_xlfn.XMATCH(100,International!K$3:K$2000,1,1)+ROW()-ROW($A$3))), NA())</f>
        <v>#N/A</v>
      </c>
      <c r="FD103" s="1" t="e" cm="1">
        <f t="array" aca="1" ref="FD103" ca="1">IFERROR(IF(ISNA($A103),NA(),INDEX(International!M$3:M$2000,_xlfn.XMATCH(100,International!K$3:K$2000,1,1)+ROW()-ROW($A$3))-0), NA())</f>
        <v>#N/A</v>
      </c>
      <c r="FE103" s="1" t="e">
        <f t="shared" si="201"/>
        <v>#N/A</v>
      </c>
      <c r="FF103" s="1" t="e">
        <f t="shared" si="202"/>
        <v>#N/A</v>
      </c>
      <c r="FG103" s="1" t="e">
        <f t="shared" si="203"/>
        <v>#N/A</v>
      </c>
      <c r="FH103" s="1" t="e" cm="1">
        <f t="array" ref="FH103">IFERROR(IF(OR(ISNA($A103),INDEX(International!O$3:O$2000,_xlfn.XMATCH(100,International!O$3:O$2000,1,1)+ROW()-ROW($A$3))=""),NA(),INDEX(International!O$3:O$2000,_xlfn.XMATCH(100,International!O$3:O$2000,1,1)+ROW()-ROW($A$3))-0), NA())</f>
        <v>#N/A</v>
      </c>
      <c r="FI103" s="1" t="e" cm="1">
        <f t="array" aca="1" ref="FI103" ca="1">IFERROR(IF(ISNA($A103),NA(),INDEX(International!Q$3:Q$2000,_xlfn.XMATCH(100,International!O$3:O$2000,1,1)+ROW()-ROW($A$3))-0), NA())</f>
        <v>#N/A</v>
      </c>
      <c r="FJ103" s="1" t="e">
        <f t="shared" si="204"/>
        <v>#N/A</v>
      </c>
      <c r="FK103" s="1" t="e">
        <f t="shared" si="205"/>
        <v>#N/A</v>
      </c>
      <c r="FL103" s="1" t="e">
        <f t="shared" si="206"/>
        <v>#N/A</v>
      </c>
      <c r="FM103" s="1" t="e" cm="1">
        <f t="array" ref="FM103">IFERROR(IF(OR(ISNA($A103),INDEX(International!S$3:S$2000,_xlfn.XMATCH(100,International!S$3:S$2000,1,1)+ROW()-ROW($A$3))=""),NA(),INDEX(International!S$3:S$2000,_xlfn.XMATCH(100,International!S$3:S$2000,1,1)+ROW()-ROW($A$3))-0), NA())</f>
        <v>#N/A</v>
      </c>
      <c r="FN103" s="1" t="e" cm="1">
        <f t="array" aca="1" ref="FN103" ca="1">IFERROR(IF(ISNA($A103),NA(),INDEX(International!U$3:U$2000,_xlfn.XMATCH(100,International!S$3:S$2000,1,1)+ROW()-ROW($A$3))-0), NA())</f>
        <v>#N/A</v>
      </c>
      <c r="FO103" s="1" t="e">
        <f t="shared" si="207"/>
        <v>#N/A</v>
      </c>
      <c r="FP103" s="1" t="e">
        <f t="shared" si="208"/>
        <v>#N/A</v>
      </c>
      <c r="FQ103" s="1" t="e">
        <f t="shared" si="209"/>
        <v>#N/A</v>
      </c>
      <c r="FR103" s="1" t="e" cm="1">
        <f t="array" ref="FR103">IFERROR(IF(OR(ISNA($A103),INDEX(International!W$3:W$2000,_xlfn.XMATCH(100,International!W$3:W$2000,1,1)+ROW()-ROW($A$3))=""),NA(),INDEX(International!W$3:W$2000,_xlfn.XMATCH(100,International!W$3:W$2000,1,1)+ROW()-ROW($A$3))-0), NA())</f>
        <v>#N/A</v>
      </c>
      <c r="FS103" s="1" t="e" cm="1">
        <f t="array" aca="1" ref="FS103" ca="1">IFERROR(IF(ISNA($A103),NA(),INDEX(International!Y$3:Y$2000,_xlfn.XMATCH(100,International!W$3:W$2000,1,1)+ROW()-ROW($A$3))-0), NA())</f>
        <v>#N/A</v>
      </c>
      <c r="FT103" s="1" t="e">
        <f t="shared" si="210"/>
        <v>#N/A</v>
      </c>
      <c r="FU103" s="1" t="e">
        <f t="shared" si="211"/>
        <v>#N/A</v>
      </c>
      <c r="FV103" s="1" t="e">
        <f t="shared" si="212"/>
        <v>#N/A</v>
      </c>
      <c r="FW103" s="1" t="e" cm="1">
        <f t="array" ref="FW103">IFERROR(IF(OR(ISNA($A103),INDEX(International!AA$3:AA$2000,_xlfn.XMATCH(100,International!AA$3:AA$2000,1,1)+ROW()-ROW($A$3))=""),NA(),INDEX(International!AA$3:AA$2000,_xlfn.XMATCH(100,International!AA$3:AA$2000,1,1)+ROW()-ROW($A$3))-0), NA())</f>
        <v>#N/A</v>
      </c>
      <c r="FX103" s="1" t="e" cm="1">
        <f t="array" aca="1" ref="FX103" ca="1">IFERROR(IF(ISNA($A103),NA(),INDEX(International!AC$3:AC$2000,_xlfn.XMATCH(100,International!AA$3:AA$2000,1,1)+ROW()-ROW($A$3))-0), NA())</f>
        <v>#N/A</v>
      </c>
      <c r="FY103" s="1" t="e">
        <f t="shared" si="213"/>
        <v>#N/A</v>
      </c>
      <c r="FZ103" s="1" t="e">
        <f t="shared" si="214"/>
        <v>#N/A</v>
      </c>
      <c r="GA103" s="1" t="e">
        <f t="shared" si="215"/>
        <v>#N/A</v>
      </c>
      <c r="GB103" s="1" t="e" cm="1">
        <f t="array" ref="GB103">IFERROR(IF(OR(ISNA($A103),INDEX(International!AE$3:AE$2000,_xlfn.XMATCH(100,International!AE$3:AE$2000,1,1)+ROW()-ROW($A$3))=""),NA(),INDEX(International!AE$3:AE$2000,_xlfn.XMATCH(100,International!AE$3:AE$2000,1,1)+ROW()-ROW($A$3))-0), NA())</f>
        <v>#N/A</v>
      </c>
      <c r="GC103" s="1" t="e" cm="1">
        <f t="array" aca="1" ref="GC103" ca="1">IFERROR(IF(ISNA($A103),NA(),INDEX(International!AG$3:AG$2000,_xlfn.XMATCH(100,International!AE$3:AE$2000,1,1)+ROW()-ROW($A$3))-0), NA())</f>
        <v>#N/A</v>
      </c>
      <c r="GD103" s="1" t="e">
        <f t="shared" si="216"/>
        <v>#N/A</v>
      </c>
      <c r="GE103" s="1" t="e">
        <f t="shared" si="217"/>
        <v>#N/A</v>
      </c>
      <c r="GF103" s="1" t="e">
        <f t="shared" si="218"/>
        <v>#N/A</v>
      </c>
    </row>
    <row r="104" spans="1:188" x14ac:dyDescent="0.2">
      <c r="A104" s="4">
        <f>IF(OR(Daily!$A104="",Daily!$B104="*"),NA(),Daily!A104)</f>
        <v>43955</v>
      </c>
      <c r="B104" s="1">
        <f>IF(_xlfn.IFNA($A104,"")="","",Daily!C104+IF(ROW()&gt;ROW($A$3),B103,0))</f>
        <v>107</v>
      </c>
      <c r="C104" s="1">
        <f>IF(_xlfn.IFNA($A104,"")="","",Daily!D104+IF(ROW()&gt;ROW($A$3),C103,0))</f>
        <v>103</v>
      </c>
      <c r="D104" s="1">
        <f>IF(_xlfn.IFNA($A104,"")="","",Daily!E104+IF(ROW()&gt;ROW($A$3),D103,0))</f>
        <v>3</v>
      </c>
      <c r="E104" s="1">
        <f t="shared" si="141"/>
        <v>1</v>
      </c>
      <c r="F104" s="1">
        <f>IF(_xlfn.IFNA($A104,"")="","",Daily!F104+IF(ROW()&gt;ROW($A$3),F103,0))</f>
        <v>3033</v>
      </c>
      <c r="G104" s="1">
        <f>IF(_xlfn.IFNA($A104,"")="","",Daily!G104+IF(ROW()&gt;ROW($A$3),G103,0))</f>
        <v>2328</v>
      </c>
      <c r="H104" s="1">
        <f>IF(_xlfn.IFNA($A104,"")="","",Daily!H104+IF(ROW()&gt;ROW($A$3),H103,0))</f>
        <v>43</v>
      </c>
      <c r="I104" s="1">
        <f t="shared" si="142"/>
        <v>662</v>
      </c>
      <c r="J104" s="1">
        <f>IF(_xlfn.IFNA($A104,"")="","",Daily!I104+IF(ROW()&gt;ROW($A$3),J103,0))</f>
        <v>30</v>
      </c>
      <c r="K104" s="1">
        <f>IF(_xlfn.IFNA($A104,"")="","",Daily!J104+IF(ROW()&gt;ROW($A$3),K103,0))</f>
        <v>25</v>
      </c>
      <c r="L104" s="1">
        <f>IF(_xlfn.IFNA($A104,"")="","",Daily!K104+IF(ROW()&gt;ROW($A$3),L103,0))</f>
        <v>0</v>
      </c>
      <c r="M104" s="1">
        <f t="shared" si="143"/>
        <v>5</v>
      </c>
      <c r="N104" s="1">
        <f>IF(_xlfn.IFNA($A104,"")="","",Daily!L104+IF(ROW()&gt;ROW($A$3),N103,0))</f>
        <v>1038</v>
      </c>
      <c r="O104" s="1">
        <f>IF(_xlfn.IFNA($A104,"")="","",Daily!M104+IF(ROW()&gt;ROW($A$3),O103,0))</f>
        <v>980</v>
      </c>
      <c r="P104" s="1">
        <f>IF(_xlfn.IFNA($A104,"")="","",Daily!N104+IF(ROW()&gt;ROW($A$3),P103,0))</f>
        <v>6</v>
      </c>
      <c r="Q104" s="1">
        <f t="shared" si="144"/>
        <v>52</v>
      </c>
      <c r="R104" s="1">
        <f>IF(_xlfn.IFNA($A104,"")="","",Daily!O104+IF(ROW()&gt;ROW($A$3),R103,0))</f>
        <v>438</v>
      </c>
      <c r="S104" s="1">
        <f>IF(_xlfn.IFNA($A104,"")="","",Daily!P104+IF(ROW()&gt;ROW($A$3),S103,0))</f>
        <v>427</v>
      </c>
      <c r="T104" s="1">
        <f>IF(_xlfn.IFNA($A104,"")="","",Daily!Q104+IF(ROW()&gt;ROW($A$3),T103,0))</f>
        <v>4</v>
      </c>
      <c r="U104" s="1">
        <f t="shared" si="145"/>
        <v>7</v>
      </c>
      <c r="V104" s="1">
        <f>IF(_xlfn.IFNA($A104,"")="","",Daily!R104+IF(ROW()&gt;ROW($A$3),V103,0))</f>
        <v>221</v>
      </c>
      <c r="W104" s="1">
        <f>IF(_xlfn.IFNA($A104,"")="","",Daily!S104+IF(ROW()&gt;ROW($A$3),W103,0))</f>
        <v>165</v>
      </c>
      <c r="X104" s="1">
        <f>IF(_xlfn.IFNA($A104,"")="","",Daily!T104+IF(ROW()&gt;ROW($A$3),X103,0))</f>
        <v>13</v>
      </c>
      <c r="Y104" s="1">
        <f t="shared" si="146"/>
        <v>43</v>
      </c>
      <c r="Z104" s="1">
        <f>IF(_xlfn.IFNA($A104,"")="","",Daily!U104+IF(ROW()&gt;ROW($A$3),Z103,0))</f>
        <v>1406</v>
      </c>
      <c r="AA104" s="1">
        <f>IF(_xlfn.IFNA($A104,"")="","",Daily!V104+IF(ROW()&gt;ROW($A$3),AA103,0))</f>
        <v>1310</v>
      </c>
      <c r="AB104" s="1">
        <f>IF(_xlfn.IFNA($A104,"")="","",Daily!W104+IF(ROW()&gt;ROW($A$3),AB103,0))</f>
        <v>18</v>
      </c>
      <c r="AC104" s="1">
        <f t="shared" si="147"/>
        <v>78</v>
      </c>
      <c r="AD104" s="1">
        <f>IF(_xlfn.IFNA($A104,"")="","",Daily!X104+IF(ROW()&gt;ROW($A$3),AD103,0))</f>
        <v>551</v>
      </c>
      <c r="AE104" s="1">
        <f>IF(_xlfn.IFNA($A104,"")="","",Daily!Y104+IF(ROW()&gt;ROW($A$3),AE103,0))</f>
        <v>527</v>
      </c>
      <c r="AF104" s="1">
        <f>IF(_xlfn.IFNA($A104,"")="","",Daily!Z104+IF(ROW()&gt;ROW($A$3),AF103,0))</f>
        <v>9</v>
      </c>
      <c r="AG104" s="1">
        <f t="shared" si="148"/>
        <v>15</v>
      </c>
      <c r="AH104" s="1">
        <f>IF(_xlfn.IFNA($A104,"")="","",Daily!C104+Daily!F104+Daily!I104+Daily!O104+Daily!L104+Daily!R104+Daily!X104+Daily!U104)</f>
        <v>24</v>
      </c>
      <c r="AI104" s="1">
        <f>IF(_xlfn.IFNA($A104,"")="","",Daily!D104+Daily!G104+Daily!J104+Daily!P104+Daily!M104+Daily!S104+Daily!Y104+Daily!V104+Daily!AA104)</f>
        <v>41</v>
      </c>
      <c r="AJ104" s="1">
        <f>IF(_xlfn.IFNA($A104,"")="","",Daily!E104+Daily!H104+Daily!K104+Daily!Q104+Daily!N104+Daily!T104+Daily!Z104+Daily!W104)</f>
        <v>0</v>
      </c>
      <c r="AK104" s="1">
        <f t="shared" si="240"/>
        <v>6824</v>
      </c>
      <c r="AL104" s="1">
        <f t="shared" si="241"/>
        <v>5865</v>
      </c>
      <c r="AM104" s="1">
        <f t="shared" si="242"/>
        <v>96</v>
      </c>
      <c r="AN104" s="7">
        <f t="shared" si="243"/>
        <v>1.3333333333333333</v>
      </c>
      <c r="AO104" s="1">
        <f t="shared" si="244"/>
        <v>863</v>
      </c>
      <c r="AP104" s="1">
        <f t="shared" si="245"/>
        <v>3791</v>
      </c>
      <c r="AQ104" s="1">
        <f t="shared" si="246"/>
        <v>3537</v>
      </c>
      <c r="AR104" s="1">
        <f t="shared" si="247"/>
        <v>53</v>
      </c>
      <c r="AS104" s="1">
        <f t="shared" si="248"/>
        <v>201</v>
      </c>
      <c r="AT104" s="10">
        <f t="shared" si="249"/>
        <v>1.6104680422747861E-2</v>
      </c>
      <c r="AU104" s="10">
        <f t="shared" si="250"/>
        <v>0.98389531957725218</v>
      </c>
      <c r="AV104" s="10">
        <f t="shared" si="251"/>
        <v>1.5679953106682298E-2</v>
      </c>
      <c r="AW104" s="10">
        <f t="shared" si="252"/>
        <v>0.4444607268464244</v>
      </c>
      <c r="AX104" s="10">
        <f t="shared" si="253"/>
        <v>4.3962485345838218E-3</v>
      </c>
      <c r="AY104" s="10">
        <f t="shared" si="254"/>
        <v>0.15211019929660025</v>
      </c>
      <c r="AZ104" s="10">
        <f t="shared" si="255"/>
        <v>6.4185228604923802E-2</v>
      </c>
      <c r="BA104" s="10">
        <f t="shared" si="256"/>
        <v>3.2385697538100819E-2</v>
      </c>
      <c r="BB104" s="10">
        <f t="shared" si="257"/>
        <v>0.20603751465416179</v>
      </c>
      <c r="BC104" s="10">
        <f t="shared" si="258"/>
        <v>8.0744431418522861E-2</v>
      </c>
      <c r="BD104" s="8">
        <f t="shared" ca="1" si="168"/>
        <v>14.714285714285714</v>
      </c>
      <c r="BE104" s="9">
        <f t="shared" ca="1" si="169"/>
        <v>103</v>
      </c>
      <c r="BF104" s="10">
        <f t="shared" si="259"/>
        <v>3.5294117647058825E-3</v>
      </c>
      <c r="BG104" s="10">
        <f t="shared" si="260"/>
        <v>0.33333333333333331</v>
      </c>
      <c r="BH104" s="1" t="e">
        <f t="shared" si="261"/>
        <v>#N/A</v>
      </c>
      <c r="BI104" s="1">
        <f t="shared" si="262"/>
        <v>38</v>
      </c>
      <c r="BJ104" s="8">
        <f>IF(_xlfn.IFNA($A104,"")="","",AK104/(Configuration!$B$1/1000000))</f>
        <v>269.03955559585717</v>
      </c>
      <c r="BK104" s="1">
        <f>IF(OR(_xlfn.IFNA($A104,"")="", ROW()&lt;=ROW($A$3),MAX(International!$C$3:$C$2000)&lt;$AK104),"",$A104-_xlfn.XLOOKUP($AK104,International!$C$3:$C$2000,International!$A$3:$A$2000,NA(),1,1))</f>
        <v>38</v>
      </c>
      <c r="BL104" s="1">
        <f>IF(OR(_xlfn.IFNA($A104,"")="", ROW()&lt;=ROW($A$3),MAX(International!$D$3:$D$2000)&lt;$BJ104),"",$A104-_xlfn.XLOOKUP($BJ104,International!$D$3:$D$2000,International!$A$3:$A$2000,NA(),1,1))</f>
        <v>43</v>
      </c>
      <c r="BM104" s="1">
        <f>IF(OR(_xlfn.IFNA($A104,"")="", ROW()&lt;=ROW($A$3),MAX(International!$G$3:$G$2000)&lt;$AK104),"",$A104-_xlfn.XLOOKUP($AK104,International!$G$3:$G$2000,International!$A$3:$A$2000,NA(),1,1))</f>
        <v>18</v>
      </c>
      <c r="BN104" s="1">
        <f>IF(OR(_xlfn.IFNA($A104,"")="", ROW()&lt;=ROW($A$3),MAX(International!$H$3:$H$2000)&lt;$BJ104),"",$A104-_xlfn.XLOOKUP($BJ104,International!$H$3:$H$2000,International!$A$3:$A$2000,NA(),1,1))</f>
        <v>41</v>
      </c>
      <c r="BO104" s="1">
        <f>IF(OR(_xlfn.IFNA($A104,"")="", ROW()&lt;=ROW($A$3),MAX(International!$K$3:$K$2000)&lt;$AK104),"",$A104-_xlfn.XLOOKUP($AK104,International!$K$3:$K$2000,International!$A$3:$A$2000,NA(),1,1))</f>
        <v>48</v>
      </c>
      <c r="BP104" s="1">
        <f>IF(OR(_xlfn.IFNA($A104,"")="", ROW()&lt;=ROW($A$3),MAX(International!$L$3:$L$2000)&lt;$BJ104),"",$A104-_xlfn.XLOOKUP($BJ104,International!$L$3:$L$2000,International!$A$3:$A$2000,NA(),1,1))</f>
        <v>42</v>
      </c>
      <c r="BQ104" s="1">
        <f>IF(OR(_xlfn.IFNA($A104,"")="", ROW()&lt;=ROW($A$3),MAX(International!$O$3:$O$2000)&lt;$AK104),"",$A104-_xlfn.XLOOKUP($AK104,International!$O$3:$O$2000,International!$A$3:$A$2000,NA(),1,1))</f>
        <v>57</v>
      </c>
      <c r="BR104" s="1">
        <f>IF(OR(_xlfn.IFNA($A104,"")="", ROW()&lt;=ROW($A$3),MAX(International!$P$3:$P$2000)&lt;$BJ104),"",$A104-_xlfn.XLOOKUP($BJ104,International!$P$3:$P$2000,International!$A$3:$A$2000,NA(),1,1))</f>
        <v>52</v>
      </c>
      <c r="BS104" s="1">
        <f>IF(OR(_xlfn.IFNA($A104,"")="", ROW()&lt;=ROW($A$3),MAX(International!$S$3:$S$2000)&lt;$AK104),"",$A104-_xlfn.XLOOKUP($AK104,International!$S$3:$S$2000,International!$A$3:$A$2000,NA(),1,1))</f>
        <v>58</v>
      </c>
      <c r="BT104" s="1" t="str">
        <f>IF(OR(_xlfn.IFNA($A104,"")="", ROW()&lt;=ROW($A$3),MAX(International!$T$3:$T$2000)&lt;$BJ104),"",$A104-_xlfn.XLOOKUP($BJ104,International!$T$3:$T$2000,International!$A$3:$A$2000,NA(),1,1))</f>
        <v/>
      </c>
      <c r="BU104" s="1">
        <f>IF(OR(_xlfn.IFNA($A104,"")="", ROW()&lt;=ROW($A$3),MAX(International!$W$3:$W$2000)&lt;$AK104),"",$A104-_xlfn.XLOOKUP($AK104,International!$W$3:$W$2000,International!$A$3:$A$2000,NA(),1,1))</f>
        <v>14</v>
      </c>
      <c r="BV104" s="1">
        <f>IF(OR(_xlfn.IFNA($A104,"")="", ROW()&lt;=ROW($A$3),MAX(International!$X$3:$X$2000)&lt;$BJ104),"",$A104-_xlfn.XLOOKUP($BJ104,International!$X$3:$X$2000,International!$A$3:$A$2000,NA(),1,1))</f>
        <v>26</v>
      </c>
      <c r="BW104" s="1">
        <f>IF(OR(_xlfn.IFNA($A104,"")="", ROW()&lt;=ROW($A$3),MAX(International!$AA$3:$AA$2000)&lt;$AK104),"",$A104-_xlfn.XLOOKUP($AK104,International!$AA$3:$AA$2000,International!$A$3:$A$2000,NA(),1,1))</f>
        <v>41</v>
      </c>
      <c r="BX104" s="1">
        <f>IF(OR(_xlfn.IFNA($A104,"")="", ROW()&lt;=ROW($A$3),MAX(International!$AB$3:$AB$2000)&lt;$BJ104),"",$A104-_xlfn.XLOOKUP($BJ104,International!$AB$3:$AB$2000,International!$A$3:$A$2000,NA(),1,1))</f>
        <v>37</v>
      </c>
      <c r="BY104" s="1">
        <f>IF(OR(_xlfn.IFNA($A104,"")="", ROW()&lt;=ROW($A$3),MAX(International!$AE$3:$AE$2000)&lt;$AK104),"",$A104-_xlfn.XLOOKUP($AK104,International!$AE$3:$AE$2000,International!$A$3:$A$2000,NA(),1,1))</f>
        <v>47</v>
      </c>
      <c r="BZ104" s="1">
        <f>IF(OR(_xlfn.IFNA($A104,"")="", ROW()&lt;=ROW($A$3),MAX(International!$AF$3:$AF$2000)&lt;$BJ104),"",$A104-_xlfn.XLOOKUP($BJ104,International!$AF$3:$AF$2000,International!$A$3:$A$2000,NA(),1,1))</f>
        <v>38</v>
      </c>
      <c r="CA104" s="1">
        <f t="shared" si="239"/>
        <v>55</v>
      </c>
      <c r="CB104" s="1" t="e">
        <f t="shared" si="219"/>
        <v>#N/A</v>
      </c>
      <c r="CC104" s="1" t="e">
        <f t="shared" si="220"/>
        <v>#N/A</v>
      </c>
      <c r="CD104" s="1" t="e">
        <f t="shared" si="221"/>
        <v>#N/A</v>
      </c>
      <c r="CE104" s="1">
        <f t="shared" si="222"/>
        <v>1377724</v>
      </c>
      <c r="CF104" s="1">
        <f t="shared" si="223"/>
        <v>204800</v>
      </c>
      <c r="CG104" s="1">
        <f t="shared" si="224"/>
        <v>57470</v>
      </c>
      <c r="CH104" s="1">
        <f t="shared" si="225"/>
        <v>23186</v>
      </c>
      <c r="CI104" s="1">
        <f t="shared" si="226"/>
        <v>1954</v>
      </c>
      <c r="CJ104" s="1">
        <f t="shared" si="227"/>
        <v>5016</v>
      </c>
      <c r="CK104" s="1">
        <f t="shared" si="175"/>
        <v>6824</v>
      </c>
      <c r="CL104" s="1">
        <f t="shared" si="228"/>
        <v>9.0274250425349418</v>
      </c>
      <c r="CM104" s="1">
        <f>IF(OR(ISNA($A104),$AK104&lt;100),NA(),IF($CA104=0,0,FLOOR((CK104-_xlfn.XLOOKUP(_xlfn.AGGREGATE(5,6,$CA$3:$CA2055),$CA$3:$CA$2000,CK$3:CK$2000,1,1))/_xlfn.XLOOKUP($CA104,$CA$3:$CA$2000,$CA$3:$CA$2000,1,1), 1)))</f>
        <v>122</v>
      </c>
      <c r="CN104" s="1">
        <f t="shared" si="176"/>
        <v>196.7380712410818</v>
      </c>
      <c r="CO104" s="1" cm="1">
        <f t="array" ref="CO104">IFERROR(IF(OR(ISNA($A104),$AK104&lt;100,INDEX(International!C$3:C$2000,_xlfn.XMATCH(100,International!C$3:C$2000,1,1)+$CA104)=""),NA(),INDEX(International!C$3:C$2000,_xlfn.XMATCH(100,International!C$3:C$2000,1,1)+$CA104)), NA())</f>
        <v>48519</v>
      </c>
      <c r="CP104" s="1">
        <f t="shared" si="229"/>
        <v>6.1642565877005584</v>
      </c>
      <c r="CQ104" s="1">
        <f>IF(OR(ISNA($A104),$AK104&lt;100),NA(),IF($CA104=0,0,FLOOR((CO104-_xlfn.XLOOKUP(_xlfn.AGGREGATE(5,6,$CA$3:$CA2055),$CA$3:$CA$2000,CO$3:CO$2000,1,1))/_xlfn.XLOOKUP($CA104,$CA$3:$CA$2000,$CA$3:$CA$2000,1,1), 1)))</f>
        <v>880</v>
      </c>
      <c r="CR104" s="1">
        <f t="shared" si="177"/>
        <v>28.032426895874153</v>
      </c>
      <c r="CS104" s="1" cm="1">
        <f t="array" ref="CS104">IFERROR(IF(OR(ISNA($A104),$AK104&lt;100,INDEX(International!G$3:G$2000,_xlfn.XMATCH(100,International!G$3:G$2000,1,1)+$CA104)=""),NA(),INDEX(International!G$3:G$2000,_xlfn.XMATCH(100,International!G$3:G$2000,1,1)+$CA104)), NA())</f>
        <v>9670</v>
      </c>
      <c r="CT104" s="1">
        <f t="shared" si="230"/>
        <v>8.3390898517991694</v>
      </c>
      <c r="CU104" s="1">
        <f>IF(OR(ISNA($A104),$AK104&lt;100),NA(),IF($CA104=0,0,FLOOR((CS104-_xlfn.XLOOKUP(_xlfn.AGGREGATE(5,6,$CA$3:$CA2055),$CA$3:$CA$2000,CS$3:CS$2000,1,1))/_xlfn.XLOOKUP($CA104,$CA$3:$CA$2000,$CA$3:$CA$2000,1,1), 1)))</f>
        <v>171</v>
      </c>
      <c r="CV104" s="1">
        <f t="shared" si="178"/>
        <v>25.137511384180698</v>
      </c>
      <c r="CW104" s="1" cm="1">
        <f t="array" ref="CW104">IFERROR(IF(OR(ISNA($A104),$AK104&lt;100,INDEX(International!K$3:K$2000,_xlfn.XMATCH(100,International!K$3:K$2000,1,1)+$CA104)=""),NA(),INDEX(International!K$3:K$2000,_xlfn.XMATCH(100,International!K$3:K$2000,1,1)+$CA104)), NA())</f>
        <v>158636</v>
      </c>
      <c r="CX104" s="1">
        <f t="shared" si="231"/>
        <v>5.1733035573798869</v>
      </c>
      <c r="CY104" s="1">
        <f>IF(OR(ISNA($A104),$AK104&lt;100),NA(),IF($CA104=0,0,FLOOR((CW104-_xlfn.XLOOKUP(_xlfn.AGGREGATE(5,6,$CA$3:$CA2055),$CA$3:$CA$2000,CW$3:CW$2000,1,1))/_xlfn.XLOOKUP($CA104,$CA$3:$CA$2000,$CA$3:$CA$2000,1,1), 1)))</f>
        <v>2882</v>
      </c>
      <c r="CZ104" s="1">
        <f t="shared" si="179"/>
        <v>27.695361581276273</v>
      </c>
      <c r="DA104" s="1" cm="1">
        <f t="array" ref="DA104">IFERROR(IF(OR(ISNA($A104),$AK104&lt;100,INDEX(International!O$3:O$2000,_xlfn.XMATCH(100,International!O$3:O$2000,1,1)+$CA104)=""),NA(),INDEX(International!O$3:O$2000,_xlfn.XMATCH(100,International!O$3:O$2000,1,1)+$CA104)), NA())</f>
        <v>175925</v>
      </c>
      <c r="DB104" s="1">
        <f t="shared" si="232"/>
        <v>5.1016883371404163</v>
      </c>
      <c r="DC104" s="1">
        <f>IF(OR(ISNA($A104),$AK104&lt;100),NA(),IF($CA104=0,0,FLOOR((DA104-_xlfn.XLOOKUP(_xlfn.AGGREGATE(5,6,$CA$3:$CA2055),$CA$3:$CA$2000,DA$3:DA$2000,1,1))/_xlfn.XLOOKUP($CA104,$CA$3:$CA$2000,$CA$3:$CA$2000,1,1), 1)))</f>
        <v>3195</v>
      </c>
      <c r="DD104" s="1">
        <f t="shared" si="180"/>
        <v>34.582637550323476</v>
      </c>
      <c r="DE104" s="1" cm="1">
        <f t="array" ref="DE104">IFERROR(IF(OR(ISNA($A104),$AK104&lt;100,INDEX(International!S$3:S$2000,_xlfn.XMATCH(100,International!S$3:S$2000,1,1)+$CA104)=""),NA(),INDEX(International!S$3:S$2000,_xlfn.XMATCH(100,International!S$3:S$2000,1,1)+$CA104)), NA())</f>
        <v>10591</v>
      </c>
      <c r="DF104" s="1">
        <f t="shared" si="233"/>
        <v>8.1763778442770843</v>
      </c>
      <c r="DG104" s="1">
        <f>IF(OR(ISNA($A104),$AK104&lt;100),NA(),IF($CA104=0,0,FLOOR((DE104-_xlfn.XLOOKUP(_xlfn.AGGREGATE(5,6,$CA$3:$CA2055),$CA$3:$CA$2000,DE$3:DE$2000,1,1))/_xlfn.XLOOKUP($CA104,$CA$3:$CA$2000,$CA$3:$CA$2000,1,1), 1)))</f>
        <v>190</v>
      </c>
      <c r="DH104" s="1">
        <f t="shared" si="181"/>
        <v>135.59983094787276</v>
      </c>
      <c r="DI104" s="1" cm="1">
        <f t="array" ref="DI104">IFERROR(IF(OR(ISNA($A104),$AK104&lt;100,INDEX(International!W$3:W$2000,_xlfn.XMATCH(100,International!W$3:W$2000,1,1)+$CA104)=""),NA(),INDEX(International!W$3:W$2000,_xlfn.XMATCH(100,International!W$3:W$2000,1,1)+$CA104)), NA())</f>
        <v>12075</v>
      </c>
      <c r="DJ104" s="1">
        <f t="shared" si="234"/>
        <v>7.9527124443947086</v>
      </c>
      <c r="DK104" s="1">
        <f>IF(OR(ISNA($A104),$AK104&lt;100),NA(),IF($CA104=0,0,FLOOR((DI104-_xlfn.XLOOKUP(_xlfn.AGGREGATE(5,6,$CA$3:$CA2055),$CA$3:$CA$2000,DI$3:DI$2000,1,1))/_xlfn.XLOOKUP($CA104,$CA$3:$CA$2000,$CA$3:$CA$2000,1,1), 1)))</f>
        <v>217</v>
      </c>
      <c r="DL104" s="1">
        <f t="shared" si="182"/>
        <v>3.9710389568738313</v>
      </c>
      <c r="DM104" s="1" cm="1">
        <f t="array" ref="DM104">IFERROR(IF(OR(ISNA($A104),$AK104&lt;100,INDEX(International!AA$3:AA$2000,_xlfn.XMATCH(100,International!AA$3:AA$2000,1,1)+$CA104)=""),NA(),INDEX(International!AA$3:AA$2000,_xlfn.XMATCH(100,International!AA$3:AA$2000,1,1)+$CA104)), NA())</f>
        <v>165221</v>
      </c>
      <c r="DN104" s="1">
        <f t="shared" si="235"/>
        <v>5.1449080406413055</v>
      </c>
      <c r="DO104" s="1">
        <f>IF(OR(ISNA($A104),$AK104&lt;100),NA(),IF($CA104=0,0,FLOOR((DM104-_xlfn.XLOOKUP(_xlfn.AGGREGATE(5,6,$CA$3:$CA2055),$CA$3:$CA$2000,DM$3:DM$2000,1,1))/_xlfn.XLOOKUP($CA104,$CA$3:$CA$2000,$CA$3:$CA$2000,1,1), 1)))</f>
        <v>3001</v>
      </c>
      <c r="DP104" s="1">
        <f t="shared" si="183"/>
        <v>13.838153451617254</v>
      </c>
      <c r="DQ104" s="1" cm="1">
        <f t="array" ref="DQ104">IFERROR(IF(OR(ISNA($A104),$AK104&lt;100,INDEX(International!AE$3:AE$2000,_xlfn.XMATCH(100,International!AE$3:AE$2000,1,1)+$CA104)=""),NA(),INDEX(International!AE$3:AE$2000,_xlfn.XMATCH(100,International!AE$3:AE$2000,1,1)+$CA104)), NA())</f>
        <v>988197</v>
      </c>
      <c r="DR104" s="1">
        <f t="shared" si="236"/>
        <v>4.1445051934029387</v>
      </c>
      <c r="DS104" s="1">
        <f>IF(OR(ISNA($A104),$AK104&lt;100),NA(),IF($CA104=0,0,FLOOR((DQ104-_xlfn.XLOOKUP(_xlfn.AGGREGATE(5,6,$CA$3:$CA2055),$CA$3:$CA$2000,DQ$3:DQ$2000,1,1))/_xlfn.XLOOKUP($CA104,$CA$3:$CA$2000,$CA$3:$CA$2000,1,1), 1)))</f>
        <v>17965</v>
      </c>
      <c r="DT104" s="1">
        <f t="shared" si="263"/>
        <v>13.337972754458672</v>
      </c>
      <c r="DU104" s="1">
        <f t="shared" si="237"/>
        <v>101</v>
      </c>
      <c r="DV104" s="1" t="e" cm="1">
        <f t="array" ref="DV104">IFERROR(IF(ISNA($A104),NA(),INDEX(B$3:B$2000,_xlfn.XMATCH(Configuration!$B$12,B$3:B$2000,1,1)+ROW()-ROW($A$3))-0), NA())</f>
        <v>#N/A</v>
      </c>
      <c r="DW104" s="1" t="e" cm="1">
        <f t="array" ref="DW104">IFERROR(IF(ISNA($A104),NA(),INDEX(F$3:F$2000,_xlfn.XMATCH(Configuration!$B$12,F$3:F$2000,1,1)+ROW()-ROW($A$3))-0), NA())</f>
        <v>#N/A</v>
      </c>
      <c r="DX104" s="1" cm="1">
        <f t="array" ref="DX104">IFERROR(IF(ISNA($A104),NA(),INDEX(J$3:J$2000,_xlfn.XMATCH(Configuration!$B$12,J$3:J$2000,1,1)+ROW()-ROW($A$3))-0), NA())</f>
        <v>0</v>
      </c>
      <c r="DY104" s="1" t="e" cm="1">
        <f t="array" ref="DY104">IFERROR(IF(ISNA($A104),NA(),INDEX(N$3:N$2000,_xlfn.XMATCH(Configuration!$B$12,N$3:N$2000,1,1)+ROW()-ROW($A$3))-0), NA())</f>
        <v>#N/A</v>
      </c>
      <c r="DZ104" s="1" t="e" cm="1">
        <f t="array" ref="DZ104">IFERROR(IF(ISNA($A104),NA(),INDEX(R$3:R$2000,_xlfn.XMATCH(Configuration!$B$12,R$3:R$2000,1,1)+ROW()-ROW($A$3))-0), NA())</f>
        <v>#N/A</v>
      </c>
      <c r="EA104" s="1" t="e" cm="1">
        <f t="array" ref="EA104">IFERROR(IF(ISNA($A104),NA(),INDEX(V$3:V$2000,_xlfn.XMATCH(Configuration!$B$12,V$3:V$2000,1,1)+ROW()-ROW($A$3))-0), NA())</f>
        <v>#N/A</v>
      </c>
      <c r="EB104" s="1" t="e" cm="1">
        <f t="array" ref="EB104">IFERROR(IF(ISNA($A104),NA(),INDEX(Z$3:Z$2000,_xlfn.XMATCH(Configuration!$B$12,Z$3:Z$2000,1,1)+ROW()-ROW($A$3))-0), NA())</f>
        <v>#N/A</v>
      </c>
      <c r="EC104" s="1" t="e" cm="1">
        <f t="array" ref="EC104">IFERROR(IF(ISNA($A104),NA(),INDEX(AD$3:AD$2000,_xlfn.XMATCH(Configuration!$B$12,AD$3:AD$2000,1,1)+ROW()-ROW($A$3))-0), NA())</f>
        <v>#N/A</v>
      </c>
      <c r="ED104" s="1" t="e">
        <f t="shared" si="238"/>
        <v>#N/A</v>
      </c>
      <c r="EE104" s="1" t="e">
        <f t="shared" si="185"/>
        <v>#N/A</v>
      </c>
      <c r="EF104" s="1" t="e">
        <f t="shared" si="186"/>
        <v>#N/A</v>
      </c>
      <c r="EG104" s="1" t="e">
        <f t="shared" si="187"/>
        <v>#N/A</v>
      </c>
      <c r="EH104" s="1" t="e">
        <f t="shared" si="188"/>
        <v>#N/A</v>
      </c>
      <c r="EI104" s="1" t="e">
        <f t="shared" si="189"/>
        <v>#N/A</v>
      </c>
      <c r="EJ104" s="1" t="e">
        <f t="shared" si="190"/>
        <v>#N/A</v>
      </c>
      <c r="EK104" s="1" t="e">
        <f t="shared" si="191"/>
        <v>#N/A</v>
      </c>
      <c r="EL104" s="1" t="e" cm="1">
        <f t="array" ref="EL104">IFERROR(IF(ISNA($ED104),NA(),IF(FLOOR((2^(($ED104+LOOKUP(2, 1/(ISNA(EP$3:EP$2000)+ISBLANK(EP$3:EP$300)-1),EP$3:EP$2000)*LOG(100)/LOG(2))/LOOKUP(2, 1/(ISNA(EP$3:EP$2000)+ISBLANK(EP$3:EP$300)-1),EP$3:EP$2000))),2)&gt;_xlfn.AGGREGATE(4,6,$EN$3:$GC$2000)+2000,NA(),FLOOR((2^(($ED104+LOOKUP(2, 1/(ISNA(EP$3:EP$2000)+ISBLANK(EP$3:EP$300)-1),EP$3:EP$2000)*LOG(100)/LOG(2))/LOOKUP(2, 1/(ISNA(EP$3:EP$2000)+ISBLANK(EP$3:EP$300)-1),EP$3:EP$2000))),2))),NA())</f>
        <v>#N/A</v>
      </c>
      <c r="EM104" s="1" t="e" cm="1">
        <f t="array" ref="EM104">IF(ISNA($ED104),NA(),FLOOR(EN$3+(LOOKUP(2, 1/(ISNA(EN$3:EN$2000)+ISBLANK(EN$3:EN$300)-1),EN$3:EN$2000)-EN$3)/LOOKUP(2, 1/(ISNA(EN$3:EN$2000)+ISBLANK(EN$3:EN$300)-1),ED$3:ED$2000)*ED104, 1))</f>
        <v>#N/A</v>
      </c>
      <c r="EN104" s="1" t="e" cm="1">
        <f t="array" ref="EN104">IFERROR(IF(ISNA($A104),NA(),INDEX(AK$3:AK$2000,_xlfn.XMATCH(100,AK$3:AK$2000,1,1)+ROW()-ROW($A$3))-0), NA())</f>
        <v>#N/A</v>
      </c>
      <c r="EO104" s="1" t="e" cm="1">
        <f t="array" aca="1" ref="EO104" ca="1">IFERROR(IF(ISNA($A104),NA(),INDEX(BD$3:BD$2000,_xlfn.XMATCH(100,AK$3:AK$2000,1,1)+ROW()-ROW($A$3))-0), NA())</f>
        <v>#N/A</v>
      </c>
      <c r="EP104" s="1" t="e">
        <f t="shared" si="192"/>
        <v>#N/A</v>
      </c>
      <c r="EQ104" s="1" t="e">
        <f t="shared" si="193"/>
        <v>#N/A</v>
      </c>
      <c r="ER104" s="1" t="e">
        <f t="shared" si="194"/>
        <v>#N/A</v>
      </c>
      <c r="ES104" s="1" t="e" cm="1">
        <f t="array" ref="ES104">IFERROR(IF(OR(ISNA($A104),INDEX(International!C$3:C$2000,_xlfn.XMATCH(100,International!C$3:C$2000,1,1)+ROW()-ROW($A$3))=""),NA(),INDEX(International!C$3:C$2000,_xlfn.XMATCH(100,International!C$3:C$2000,1,1)+ROW()-ROW($A$3))), NA())</f>
        <v>#N/A</v>
      </c>
      <c r="ET104" s="1" t="e" cm="1">
        <f t="array" aca="1" ref="ET104" ca="1">IFERROR(IF(ISNA($A104),NA(),INDEX(International!E$3:E$2000,_xlfn.XMATCH(100,International!C$3:C$2000,1,1)+ROW()-ROW($A$3))-0), NA())</f>
        <v>#N/A</v>
      </c>
      <c r="EU104" s="1" t="e">
        <f t="shared" si="195"/>
        <v>#N/A</v>
      </c>
      <c r="EV104" s="1" t="e">
        <f t="shared" si="196"/>
        <v>#N/A</v>
      </c>
      <c r="EW104" s="1" t="e">
        <f t="shared" si="197"/>
        <v>#N/A</v>
      </c>
      <c r="EX104" s="1" t="e" cm="1">
        <f t="array" ref="EX104">IFERROR(IF(OR(ISNA($A104),INDEX(International!G$3:G$2000,_xlfn.XMATCH(100,International!G$3:G$2000,1,1)+ROW()-ROW($A$3))=""),NA(),INDEX(International!G$3:G$2000,_xlfn.XMATCH(100,International!G$3:G$2000,1,1)+ROW()-ROW($A$3))-0), NA())</f>
        <v>#N/A</v>
      </c>
      <c r="EY104" s="1" t="e" cm="1">
        <f t="array" aca="1" ref="EY104" ca="1">IFERROR(IF(ISNA($A104),NA(),INDEX(International!I$3:I$2000,_xlfn.XMATCH(100,International!G$3:G$2000,1,1)+ROW()-ROW($A$3))-0), NA())</f>
        <v>#N/A</v>
      </c>
      <c r="EZ104" s="1" t="e">
        <f t="shared" si="198"/>
        <v>#N/A</v>
      </c>
      <c r="FA104" s="1" t="e">
        <f t="shared" si="199"/>
        <v>#N/A</v>
      </c>
      <c r="FB104" s="1" t="e">
        <f t="shared" si="200"/>
        <v>#N/A</v>
      </c>
      <c r="FC104" s="1" t="e" cm="1">
        <f t="array" ref="FC104">IFERROR(IF(OR(ISNA($A104),INDEX(International!K$3:K$2000,_xlfn.XMATCH(100,International!K$3:K$2000,1,1)+ROW()-ROW($A$3))=""),NA(),INDEX(International!K$3:K$2000,_xlfn.XMATCH(100,International!K$3:K$2000,1,1)+ROW()-ROW($A$3))), NA())</f>
        <v>#N/A</v>
      </c>
      <c r="FD104" s="1" t="e" cm="1">
        <f t="array" aca="1" ref="FD104" ca="1">IFERROR(IF(ISNA($A104),NA(),INDEX(International!M$3:M$2000,_xlfn.XMATCH(100,International!K$3:K$2000,1,1)+ROW()-ROW($A$3))-0), NA())</f>
        <v>#N/A</v>
      </c>
      <c r="FE104" s="1" t="e">
        <f t="shared" si="201"/>
        <v>#N/A</v>
      </c>
      <c r="FF104" s="1" t="e">
        <f t="shared" si="202"/>
        <v>#N/A</v>
      </c>
      <c r="FG104" s="1" t="e">
        <f t="shared" si="203"/>
        <v>#N/A</v>
      </c>
      <c r="FH104" s="1" t="e" cm="1">
        <f t="array" ref="FH104">IFERROR(IF(OR(ISNA($A104),INDEX(International!O$3:O$2000,_xlfn.XMATCH(100,International!O$3:O$2000,1,1)+ROW()-ROW($A$3))=""),NA(),INDEX(International!O$3:O$2000,_xlfn.XMATCH(100,International!O$3:O$2000,1,1)+ROW()-ROW($A$3))-0), NA())</f>
        <v>#N/A</v>
      </c>
      <c r="FI104" s="1" t="e" cm="1">
        <f t="array" aca="1" ref="FI104" ca="1">IFERROR(IF(ISNA($A104),NA(),INDEX(International!Q$3:Q$2000,_xlfn.XMATCH(100,International!O$3:O$2000,1,1)+ROW()-ROW($A$3))-0), NA())</f>
        <v>#N/A</v>
      </c>
      <c r="FJ104" s="1" t="e">
        <f t="shared" si="204"/>
        <v>#N/A</v>
      </c>
      <c r="FK104" s="1" t="e">
        <f t="shared" si="205"/>
        <v>#N/A</v>
      </c>
      <c r="FL104" s="1" t="e">
        <f t="shared" si="206"/>
        <v>#N/A</v>
      </c>
      <c r="FM104" s="1" t="e" cm="1">
        <f t="array" ref="FM104">IFERROR(IF(OR(ISNA($A104),INDEX(International!S$3:S$2000,_xlfn.XMATCH(100,International!S$3:S$2000,1,1)+ROW()-ROW($A$3))=""),NA(),INDEX(International!S$3:S$2000,_xlfn.XMATCH(100,International!S$3:S$2000,1,1)+ROW()-ROW($A$3))-0), NA())</f>
        <v>#N/A</v>
      </c>
      <c r="FN104" s="1" t="e" cm="1">
        <f t="array" aca="1" ref="FN104" ca="1">IFERROR(IF(ISNA($A104),NA(),INDEX(International!U$3:U$2000,_xlfn.XMATCH(100,International!S$3:S$2000,1,1)+ROW()-ROW($A$3))-0), NA())</f>
        <v>#N/A</v>
      </c>
      <c r="FO104" s="1" t="e">
        <f t="shared" si="207"/>
        <v>#N/A</v>
      </c>
      <c r="FP104" s="1" t="e">
        <f t="shared" si="208"/>
        <v>#N/A</v>
      </c>
      <c r="FQ104" s="1" t="e">
        <f t="shared" si="209"/>
        <v>#N/A</v>
      </c>
      <c r="FR104" s="1" t="e" cm="1">
        <f t="array" ref="FR104">IFERROR(IF(OR(ISNA($A104),INDEX(International!W$3:W$2000,_xlfn.XMATCH(100,International!W$3:W$2000,1,1)+ROW()-ROW($A$3))=""),NA(),INDEX(International!W$3:W$2000,_xlfn.XMATCH(100,International!W$3:W$2000,1,1)+ROW()-ROW($A$3))-0), NA())</f>
        <v>#N/A</v>
      </c>
      <c r="FS104" s="1" t="e" cm="1">
        <f t="array" aca="1" ref="FS104" ca="1">IFERROR(IF(ISNA($A104),NA(),INDEX(International!Y$3:Y$2000,_xlfn.XMATCH(100,International!W$3:W$2000,1,1)+ROW()-ROW($A$3))-0), NA())</f>
        <v>#N/A</v>
      </c>
      <c r="FT104" s="1" t="e">
        <f t="shared" si="210"/>
        <v>#N/A</v>
      </c>
      <c r="FU104" s="1" t="e">
        <f t="shared" si="211"/>
        <v>#N/A</v>
      </c>
      <c r="FV104" s="1" t="e">
        <f t="shared" si="212"/>
        <v>#N/A</v>
      </c>
      <c r="FW104" s="1" t="e" cm="1">
        <f t="array" ref="FW104">IFERROR(IF(OR(ISNA($A104),INDEX(International!AA$3:AA$2000,_xlfn.XMATCH(100,International!AA$3:AA$2000,1,1)+ROW()-ROW($A$3))=""),NA(),INDEX(International!AA$3:AA$2000,_xlfn.XMATCH(100,International!AA$3:AA$2000,1,1)+ROW()-ROW($A$3))-0), NA())</f>
        <v>#N/A</v>
      </c>
      <c r="FX104" s="1" t="e" cm="1">
        <f t="array" aca="1" ref="FX104" ca="1">IFERROR(IF(ISNA($A104),NA(),INDEX(International!AC$3:AC$2000,_xlfn.XMATCH(100,International!AA$3:AA$2000,1,1)+ROW()-ROW($A$3))-0), NA())</f>
        <v>#N/A</v>
      </c>
      <c r="FY104" s="1" t="e">
        <f t="shared" si="213"/>
        <v>#N/A</v>
      </c>
      <c r="FZ104" s="1" t="e">
        <f t="shared" si="214"/>
        <v>#N/A</v>
      </c>
      <c r="GA104" s="1" t="e">
        <f t="shared" si="215"/>
        <v>#N/A</v>
      </c>
      <c r="GB104" s="1" t="e" cm="1">
        <f t="array" ref="GB104">IFERROR(IF(OR(ISNA($A104),INDEX(International!AE$3:AE$2000,_xlfn.XMATCH(100,International!AE$3:AE$2000,1,1)+ROW()-ROW($A$3))=""),NA(),INDEX(International!AE$3:AE$2000,_xlfn.XMATCH(100,International!AE$3:AE$2000,1,1)+ROW()-ROW($A$3))-0), NA())</f>
        <v>#N/A</v>
      </c>
      <c r="GC104" s="1" t="e" cm="1">
        <f t="array" aca="1" ref="GC104" ca="1">IFERROR(IF(ISNA($A104),NA(),INDEX(International!AG$3:AG$2000,_xlfn.XMATCH(100,International!AE$3:AE$2000,1,1)+ROW()-ROW($A$3))-0), NA())</f>
        <v>#N/A</v>
      </c>
      <c r="GD104" s="1" t="e">
        <f t="shared" si="216"/>
        <v>#N/A</v>
      </c>
      <c r="GE104" s="1" t="e">
        <f t="shared" si="217"/>
        <v>#N/A</v>
      </c>
      <c r="GF104" s="1" t="e">
        <f t="shared" si="218"/>
        <v>#N/A</v>
      </c>
    </row>
    <row r="105" spans="1:188" x14ac:dyDescent="0.2">
      <c r="A105" s="4">
        <f>IF(OR(Daily!$A105="",Daily!$B105="*"),NA(),Daily!A105)</f>
        <v>43956</v>
      </c>
      <c r="B105" s="1">
        <f>IF(_xlfn.IFNA($A105,"")="","",Daily!C105+IF(ROW()&gt;ROW($A$3),B104,0))</f>
        <v>107</v>
      </c>
      <c r="C105" s="1">
        <f>IF(_xlfn.IFNA($A105,"")="","",Daily!D105+IF(ROW()&gt;ROW($A$3),C104,0))</f>
        <v>103</v>
      </c>
      <c r="D105" s="1">
        <f>IF(_xlfn.IFNA($A105,"")="","",Daily!E105+IF(ROW()&gt;ROW($A$3),D104,0))</f>
        <v>3</v>
      </c>
      <c r="E105" s="1">
        <f t="shared" si="141"/>
        <v>1</v>
      </c>
      <c r="F105" s="1">
        <f>IF(_xlfn.IFNA($A105,"")="","",Daily!F105+IF(ROW()&gt;ROW($A$3),F104,0))</f>
        <v>3035</v>
      </c>
      <c r="G105" s="1">
        <f>IF(_xlfn.IFNA($A105,"")="","",Daily!G105+IF(ROW()&gt;ROW($A$3),G104,0))</f>
        <v>2349</v>
      </c>
      <c r="H105" s="1">
        <f>IF(_xlfn.IFNA($A105,"")="","",Daily!H105+IF(ROW()&gt;ROW($A$3),H104,0))</f>
        <v>44</v>
      </c>
      <c r="I105" s="1">
        <f t="shared" si="142"/>
        <v>642</v>
      </c>
      <c r="J105" s="1">
        <f>IF(_xlfn.IFNA($A105,"")="","",Daily!I105+IF(ROW()&gt;ROW($A$3),J104,0))</f>
        <v>30</v>
      </c>
      <c r="K105" s="1">
        <f>IF(_xlfn.IFNA($A105,"")="","",Daily!J105+IF(ROW()&gt;ROW($A$3),K104,0))</f>
        <v>27</v>
      </c>
      <c r="L105" s="1">
        <f>IF(_xlfn.IFNA($A105,"")="","",Daily!K105+IF(ROW()&gt;ROW($A$3),L104,0))</f>
        <v>0</v>
      </c>
      <c r="M105" s="1">
        <f t="shared" si="143"/>
        <v>3</v>
      </c>
      <c r="N105" s="1">
        <f>IF(_xlfn.IFNA($A105,"")="","",Daily!L105+IF(ROW()&gt;ROW($A$3),N104,0))</f>
        <v>1043</v>
      </c>
      <c r="O105" s="1">
        <f>IF(_xlfn.IFNA($A105,"")="","",Daily!M105+IF(ROW()&gt;ROW($A$3),O104,0))</f>
        <v>980</v>
      </c>
      <c r="P105" s="1">
        <f>IF(_xlfn.IFNA($A105,"")="","",Daily!N105+IF(ROW()&gt;ROW($A$3),P104,0))</f>
        <v>6</v>
      </c>
      <c r="Q105" s="1">
        <f t="shared" si="144"/>
        <v>57</v>
      </c>
      <c r="R105" s="1">
        <f>IF(_xlfn.IFNA($A105,"")="","",Daily!O105+IF(ROW()&gt;ROW($A$3),R104,0))</f>
        <v>438</v>
      </c>
      <c r="S105" s="1">
        <f>IF(_xlfn.IFNA($A105,"")="","",Daily!P105+IF(ROW()&gt;ROW($A$3),S104,0))</f>
        <v>429</v>
      </c>
      <c r="T105" s="1">
        <f>IF(_xlfn.IFNA($A105,"")="","",Daily!Q105+IF(ROW()&gt;ROW($A$3),T104,0))</f>
        <v>4</v>
      </c>
      <c r="U105" s="1">
        <f t="shared" si="145"/>
        <v>5</v>
      </c>
      <c r="V105" s="1">
        <f>IF(_xlfn.IFNA($A105,"")="","",Daily!R105+IF(ROW()&gt;ROW($A$3),V104,0))</f>
        <v>223</v>
      </c>
      <c r="W105" s="1">
        <f>IF(_xlfn.IFNA($A105,"")="","",Daily!S105+IF(ROW()&gt;ROW($A$3),W104,0))</f>
        <v>165</v>
      </c>
      <c r="X105" s="1">
        <f>IF(_xlfn.IFNA($A105,"")="","",Daily!T105+IF(ROW()&gt;ROW($A$3),X104,0))</f>
        <v>13</v>
      </c>
      <c r="Y105" s="1">
        <f t="shared" si="146"/>
        <v>45</v>
      </c>
      <c r="Z105" s="1">
        <f>IF(_xlfn.IFNA($A105,"")="","",Daily!U105+IF(ROW()&gt;ROW($A$3),Z104,0))</f>
        <v>1423</v>
      </c>
      <c r="AA105" s="1">
        <f>IF(_xlfn.IFNA($A105,"")="","",Daily!V105+IF(ROW()&gt;ROW($A$3),AA104,0))</f>
        <v>1311</v>
      </c>
      <c r="AB105" s="1">
        <f>IF(_xlfn.IFNA($A105,"")="","",Daily!W105+IF(ROW()&gt;ROW($A$3),AB104,0))</f>
        <v>18</v>
      </c>
      <c r="AC105" s="1">
        <f t="shared" si="147"/>
        <v>94</v>
      </c>
      <c r="AD105" s="1">
        <f>IF(_xlfn.IFNA($A105,"")="","",Daily!X105+IF(ROW()&gt;ROW($A$3),AD104,0))</f>
        <v>551</v>
      </c>
      <c r="AE105" s="1">
        <f>IF(_xlfn.IFNA($A105,"")="","",Daily!Y105+IF(ROW()&gt;ROW($A$3),AE104,0))</f>
        <v>528</v>
      </c>
      <c r="AF105" s="1">
        <f>IF(_xlfn.IFNA($A105,"")="","",Daily!Z105+IF(ROW()&gt;ROW($A$3),AF104,0))</f>
        <v>9</v>
      </c>
      <c r="AG105" s="1">
        <f t="shared" si="148"/>
        <v>14</v>
      </c>
      <c r="AH105" s="1">
        <f>IF(_xlfn.IFNA($A105,"")="","",Daily!C105+Daily!F105+Daily!I105+Daily!O105+Daily!L105+Daily!R105+Daily!X105+Daily!U105)</f>
        <v>26</v>
      </c>
      <c r="AI105" s="1">
        <f>IF(_xlfn.IFNA($A105,"")="","",Daily!D105+Daily!G105+Daily!J105+Daily!P105+Daily!M105+Daily!S105+Daily!Y105+Daily!V105+Daily!AA105)</f>
        <v>27</v>
      </c>
      <c r="AJ105" s="1">
        <f>IF(_xlfn.IFNA($A105,"")="","",Daily!E105+Daily!H105+Daily!K105+Daily!Q105+Daily!N105+Daily!T105+Daily!Z105+Daily!W105)</f>
        <v>1</v>
      </c>
      <c r="AK105" s="1">
        <f t="shared" si="240"/>
        <v>6850</v>
      </c>
      <c r="AL105" s="1">
        <f t="shared" si="241"/>
        <v>5892</v>
      </c>
      <c r="AM105" s="1">
        <f t="shared" si="242"/>
        <v>97</v>
      </c>
      <c r="AN105" s="7">
        <f t="shared" si="243"/>
        <v>1.0833333333333333</v>
      </c>
      <c r="AO105" s="1">
        <f t="shared" si="244"/>
        <v>861</v>
      </c>
      <c r="AP105" s="1">
        <f t="shared" si="245"/>
        <v>3815</v>
      </c>
      <c r="AQ105" s="1">
        <f t="shared" si="246"/>
        <v>3543</v>
      </c>
      <c r="AR105" s="1">
        <f t="shared" si="247"/>
        <v>53</v>
      </c>
      <c r="AS105" s="1">
        <f t="shared" si="248"/>
        <v>219</v>
      </c>
      <c r="AT105" s="10">
        <f t="shared" si="249"/>
        <v>1.6196359993321089E-2</v>
      </c>
      <c r="AU105" s="10">
        <f t="shared" si="250"/>
        <v>0.98380364000667886</v>
      </c>
      <c r="AV105" s="10">
        <f t="shared" si="251"/>
        <v>1.5620437956204379E-2</v>
      </c>
      <c r="AW105" s="10">
        <f t="shared" si="252"/>
        <v>0.44306569343065694</v>
      </c>
      <c r="AX105" s="10">
        <f t="shared" si="253"/>
        <v>4.3795620437956208E-3</v>
      </c>
      <c r="AY105" s="10">
        <f t="shared" si="254"/>
        <v>0.15226277372262773</v>
      </c>
      <c r="AZ105" s="10">
        <f t="shared" si="255"/>
        <v>6.3941605839416063E-2</v>
      </c>
      <c r="BA105" s="10">
        <f t="shared" si="256"/>
        <v>3.2554744525547442E-2</v>
      </c>
      <c r="BB105" s="10">
        <f t="shared" si="257"/>
        <v>0.20773722627737226</v>
      </c>
      <c r="BC105" s="10">
        <f t="shared" si="258"/>
        <v>8.043795620437956E-2</v>
      </c>
      <c r="BD105" s="8">
        <f t="shared" ca="1" si="168"/>
        <v>16.714285714285715</v>
      </c>
      <c r="BE105" s="9">
        <f t="shared" ca="1" si="169"/>
        <v>117</v>
      </c>
      <c r="BF105" s="10">
        <f t="shared" si="259"/>
        <v>3.8100820633059787E-3</v>
      </c>
      <c r="BG105" s="10">
        <f t="shared" si="260"/>
        <v>8.3333333333333329E-2</v>
      </c>
      <c r="BH105" s="1" t="e">
        <f t="shared" si="261"/>
        <v>#N/A</v>
      </c>
      <c r="BI105" s="1">
        <f t="shared" si="262"/>
        <v>39</v>
      </c>
      <c r="BJ105" s="8">
        <f>IF(_xlfn.IFNA($A105,"")="","",AK105/(Configuration!$B$1/1000000))</f>
        <v>270.06461838095277</v>
      </c>
      <c r="BK105" s="1">
        <f>IF(OR(_xlfn.IFNA($A105,"")="", ROW()&lt;=ROW($A$3),MAX(International!$C$3:$C$2000)&lt;$AK105),"",$A105-_xlfn.XLOOKUP($AK105,International!$C$3:$C$2000,International!$A$3:$A$2000,NA(),1,1))</f>
        <v>39</v>
      </c>
      <c r="BL105" s="1">
        <f>IF(OR(_xlfn.IFNA($A105,"")="", ROW()&lt;=ROW($A$3),MAX(International!$D$3:$D$2000)&lt;$BJ105),"",$A105-_xlfn.XLOOKUP($BJ105,International!$D$3:$D$2000,International!$A$3:$A$2000,NA(),1,1))</f>
        <v>44</v>
      </c>
      <c r="BM105" s="1">
        <f>IF(OR(_xlfn.IFNA($A105,"")="", ROW()&lt;=ROW($A$3),MAX(International!$G$3:$G$2000)&lt;$AK105),"",$A105-_xlfn.XLOOKUP($AK105,International!$G$3:$G$2000,International!$A$3:$A$2000,NA(),1,1))</f>
        <v>19</v>
      </c>
      <c r="BN105" s="1">
        <f>IF(OR(_xlfn.IFNA($A105,"")="", ROW()&lt;=ROW($A$3),MAX(International!$H$3:$H$2000)&lt;$BJ105),"",$A105-_xlfn.XLOOKUP($BJ105,International!$H$3:$H$2000,International!$A$3:$A$2000,NA(),1,1))</f>
        <v>42</v>
      </c>
      <c r="BO105" s="1">
        <f>IF(OR(_xlfn.IFNA($A105,"")="", ROW()&lt;=ROW($A$3),MAX(International!$K$3:$K$2000)&lt;$AK105),"",$A105-_xlfn.XLOOKUP($AK105,International!$K$3:$K$2000,International!$A$3:$A$2000,NA(),1,1))</f>
        <v>49</v>
      </c>
      <c r="BP105" s="1">
        <f>IF(OR(_xlfn.IFNA($A105,"")="", ROW()&lt;=ROW($A$3),MAX(International!$L$3:$L$2000)&lt;$BJ105),"",$A105-_xlfn.XLOOKUP($BJ105,International!$L$3:$L$2000,International!$A$3:$A$2000,NA(),1,1))</f>
        <v>43</v>
      </c>
      <c r="BQ105" s="1">
        <f>IF(OR(_xlfn.IFNA($A105,"")="", ROW()&lt;=ROW($A$3),MAX(International!$O$3:$O$2000)&lt;$AK105),"",$A105-_xlfn.XLOOKUP($AK105,International!$O$3:$O$2000,International!$A$3:$A$2000,NA(),1,1))</f>
        <v>58</v>
      </c>
      <c r="BR105" s="1">
        <f>IF(OR(_xlfn.IFNA($A105,"")="", ROW()&lt;=ROW($A$3),MAX(International!$P$3:$P$2000)&lt;$BJ105),"",$A105-_xlfn.XLOOKUP($BJ105,International!$P$3:$P$2000,International!$A$3:$A$2000,NA(),1,1))</f>
        <v>53</v>
      </c>
      <c r="BS105" s="1">
        <f>IF(OR(_xlfn.IFNA($A105,"")="", ROW()&lt;=ROW($A$3),MAX(International!$S$3:$S$2000)&lt;$AK105),"",$A105-_xlfn.XLOOKUP($AK105,International!$S$3:$S$2000,International!$A$3:$A$2000,NA(),1,1))</f>
        <v>59</v>
      </c>
      <c r="BT105" s="1" t="str">
        <f>IF(OR(_xlfn.IFNA($A105,"")="", ROW()&lt;=ROW($A$3),MAX(International!$T$3:$T$2000)&lt;$BJ105),"",$A105-_xlfn.XLOOKUP($BJ105,International!$T$3:$T$2000,International!$A$3:$A$2000,NA(),1,1))</f>
        <v/>
      </c>
      <c r="BU105" s="1">
        <f>IF(OR(_xlfn.IFNA($A105,"")="", ROW()&lt;=ROW($A$3),MAX(International!$W$3:$W$2000)&lt;$AK105),"",$A105-_xlfn.XLOOKUP($AK105,International!$W$3:$W$2000,International!$A$3:$A$2000,NA(),1,1))</f>
        <v>15</v>
      </c>
      <c r="BV105" s="1">
        <f>IF(OR(_xlfn.IFNA($A105,"")="", ROW()&lt;=ROW($A$3),MAX(International!$X$3:$X$2000)&lt;$BJ105),"",$A105-_xlfn.XLOOKUP($BJ105,International!$X$3:$X$2000,International!$A$3:$A$2000,NA(),1,1))</f>
        <v>27</v>
      </c>
      <c r="BW105" s="1">
        <f>IF(OR(_xlfn.IFNA($A105,"")="", ROW()&lt;=ROW($A$3),MAX(International!$AA$3:$AA$2000)&lt;$AK105),"",$A105-_xlfn.XLOOKUP($AK105,International!$AA$3:$AA$2000,International!$A$3:$A$2000,NA(),1,1))</f>
        <v>42</v>
      </c>
      <c r="BX105" s="1">
        <f>IF(OR(_xlfn.IFNA($A105,"")="", ROW()&lt;=ROW($A$3),MAX(International!$AB$3:$AB$2000)&lt;$BJ105),"",$A105-_xlfn.XLOOKUP($BJ105,International!$AB$3:$AB$2000,International!$A$3:$A$2000,NA(),1,1))</f>
        <v>38</v>
      </c>
      <c r="BY105" s="1">
        <f>IF(OR(_xlfn.IFNA($A105,"")="", ROW()&lt;=ROW($A$3),MAX(International!$AE$3:$AE$2000)&lt;$AK105),"",$A105-_xlfn.XLOOKUP($AK105,International!$AE$3:$AE$2000,International!$A$3:$A$2000,NA(),1,1))</f>
        <v>48</v>
      </c>
      <c r="BZ105" s="1">
        <f>IF(OR(_xlfn.IFNA($A105,"")="", ROW()&lt;=ROW($A$3),MAX(International!$AF$3:$AF$2000)&lt;$BJ105),"",$A105-_xlfn.XLOOKUP($BJ105,International!$AF$3:$AF$2000,International!$A$3:$A$2000,NA(),1,1))</f>
        <v>39</v>
      </c>
      <c r="CA105" s="1">
        <f t="shared" si="239"/>
        <v>56</v>
      </c>
      <c r="CB105" s="1" t="e">
        <f t="shared" si="219"/>
        <v>#N/A</v>
      </c>
      <c r="CC105" s="1" t="e">
        <f t="shared" si="220"/>
        <v>#N/A</v>
      </c>
      <c r="CD105" s="1" t="e">
        <f t="shared" si="221"/>
        <v>#N/A</v>
      </c>
      <c r="CE105" s="1" t="e">
        <f t="shared" si="222"/>
        <v>#N/A</v>
      </c>
      <c r="CF105" s="1">
        <f t="shared" si="223"/>
        <v>235252</v>
      </c>
      <c r="CG105" s="1">
        <f t="shared" si="224"/>
        <v>64506</v>
      </c>
      <c r="CH105" s="1">
        <f t="shared" si="225"/>
        <v>25600</v>
      </c>
      <c r="CI105" s="1">
        <f t="shared" si="226"/>
        <v>2062</v>
      </c>
      <c r="CJ105" s="1">
        <f t="shared" si="227"/>
        <v>5105</v>
      </c>
      <c r="CK105" s="1">
        <f t="shared" si="175"/>
        <v>6850</v>
      </c>
      <c r="CL105" s="1">
        <f t="shared" si="228"/>
        <v>9.1832904842331722</v>
      </c>
      <c r="CM105" s="1">
        <f>IF(OR(ISNA($A105),$AK105&lt;100),NA(),IF($CA105=0,0,FLOOR((CK105-_xlfn.XLOOKUP(_xlfn.AGGREGATE(5,6,$CA$3:$CA2056),$CA$3:$CA$2000,CK$3:CK$2000,1,1))/_xlfn.XLOOKUP($CA105,$CA$3:$CA$2000,$CA$3:$CA$2000,1,1), 1)))</f>
        <v>120</v>
      </c>
      <c r="CN105" s="1">
        <f t="shared" si="176"/>
        <v>182.27082931959959</v>
      </c>
      <c r="CO105" s="1" cm="1">
        <f t="array" ref="CO105">IFERROR(IF(OR(ISNA($A105),$AK105&lt;100,INDEX(International!C$3:C$2000,_xlfn.XMATCH(100,International!C$3:C$2000,1,1)+$CA105)=""),NA(),INDEX(International!C$3:C$2000,_xlfn.XMATCH(100,International!C$3:C$2000,1,1)+$CA105)), NA())</f>
        <v>49032</v>
      </c>
      <c r="CP105" s="1">
        <f t="shared" si="229"/>
        <v>6.2656783217764556</v>
      </c>
      <c r="CQ105" s="1">
        <f>IF(OR(ISNA($A105),$AK105&lt;100),NA(),IF($CA105=0,0,FLOOR((CO105-_xlfn.XLOOKUP(_xlfn.AGGREGATE(5,6,$CA$3:$CA2056),$CA$3:$CA$2000,CO$3:CO$2000,1,1))/_xlfn.XLOOKUP($CA105,$CA$3:$CA$2000,$CA$3:$CA$2000,1,1), 1)))</f>
        <v>873</v>
      </c>
      <c r="CR105" s="1">
        <f t="shared" si="177"/>
        <v>28.625934468709424</v>
      </c>
      <c r="CS105" s="1" cm="1">
        <f t="array" ref="CS105">IFERROR(IF(OR(ISNA($A105),$AK105&lt;100,INDEX(International!G$3:G$2000,_xlfn.XMATCH(100,International!G$3:G$2000,1,1)+$CA105)=""),NA(),INDEX(International!G$3:G$2000,_xlfn.XMATCH(100,International!G$3:G$2000,1,1)+$CA105)), NA())</f>
        <v>9821</v>
      </c>
      <c r="CT105" s="1">
        <f t="shared" si="230"/>
        <v>8.4620291796168345</v>
      </c>
      <c r="CU105" s="1">
        <f>IF(OR(ISNA($A105),$AK105&lt;100),NA(),IF($CA105=0,0,FLOOR((CS105-_xlfn.XLOOKUP(_xlfn.AGGREGATE(5,6,$CA$3:$CA2056),$CA$3:$CA$2000,CS$3:CS$2000,1,1))/_xlfn.XLOOKUP($CA105,$CA$3:$CA$2000,$CA$3:$CA$2000,1,1), 1)))</f>
        <v>170</v>
      </c>
      <c r="CV105" s="1">
        <f t="shared" si="178"/>
        <v>22.495265601994262</v>
      </c>
      <c r="CW105" s="1" cm="1">
        <f t="array" ref="CW105">IFERROR(IF(OR(ISNA($A105),$AK105&lt;100,INDEX(International!K$3:K$2000,_xlfn.XMATCH(100,International!K$3:K$2000,1,1)+$CA105)=""),NA(),INDEX(International!K$3:K$2000,_xlfn.XMATCH(100,International!K$3:K$2000,1,1)+$CA105)), NA())</f>
        <v>160292</v>
      </c>
      <c r="CX105" s="1">
        <f t="shared" si="231"/>
        <v>5.2599511493999476</v>
      </c>
      <c r="CY105" s="1">
        <f>IF(OR(ISNA($A105),$AK105&lt;100),NA(),IF($CA105=0,0,FLOOR((CW105-_xlfn.XLOOKUP(_xlfn.AGGREGATE(5,6,$CA$3:$CA2056),$CA$3:$CA$2000,CW$3:CW$2000,1,1))/_xlfn.XLOOKUP($CA105,$CA$3:$CA$2000,$CA$3:$CA$2000,1,1), 1)))</f>
        <v>2860</v>
      </c>
      <c r="CZ105" s="1">
        <f t="shared" si="179"/>
        <v>33.671204841733896</v>
      </c>
      <c r="DA105" s="1" cm="1">
        <f t="array" ref="DA105">IFERROR(IF(OR(ISNA($A105),$AK105&lt;100,INDEX(International!O$3:O$2000,_xlfn.XMATCH(100,International!O$3:O$2000,1,1)+$CA105)=""),NA(),INDEX(International!O$3:O$2000,_xlfn.XMATCH(100,International!O$3:O$2000,1,1)+$CA105)), NA())</f>
        <v>178972</v>
      </c>
      <c r="DB105" s="1">
        <f t="shared" si="232"/>
        <v>5.182537205454028</v>
      </c>
      <c r="DC105" s="1">
        <f>IF(OR(ISNA($A105),$AK105&lt;100),NA(),IF($CA105=0,0,FLOOR((DA105-_xlfn.XLOOKUP(_xlfn.AGGREGATE(5,6,$CA$3:$CA2056),$CA$3:$CA$2000,DA$3:DA$2000,1,1))/_xlfn.XLOOKUP($CA105,$CA$3:$CA$2000,$CA$3:$CA$2000,1,1), 1)))</f>
        <v>3193</v>
      </c>
      <c r="DD105" s="1">
        <f t="shared" si="180"/>
        <v>40.36590261069648</v>
      </c>
      <c r="DE105" s="1" cm="1">
        <f t="array" ref="DE105">IFERROR(IF(OR(ISNA($A105),$AK105&lt;100,INDEX(International!S$3:S$2000,_xlfn.XMATCH(100,International!S$3:S$2000,1,1)+$CA105)=""),NA(),INDEX(International!S$3:S$2000,_xlfn.XMATCH(100,International!S$3:S$2000,1,1)+$CA105)), NA())</f>
        <v>10613</v>
      </c>
      <c r="DF105" s="1">
        <f t="shared" si="233"/>
        <v>8.3213358573451846</v>
      </c>
      <c r="DG105" s="1">
        <f>IF(OR(ISNA($A105),$AK105&lt;100),NA(),IF($CA105=0,0,FLOOR((DE105-_xlfn.XLOOKUP(_xlfn.AGGREGATE(5,6,$CA$3:$CA2056),$CA$3:$CA$2000,DE$3:DE$2000,1,1))/_xlfn.XLOOKUP($CA105,$CA$3:$CA$2000,$CA$3:$CA$2000,1,1), 1)))</f>
        <v>187</v>
      </c>
      <c r="DH105" s="1">
        <f t="shared" si="181"/>
        <v>149.78318007004651</v>
      </c>
      <c r="DI105" s="1" cm="1">
        <f t="array" ref="DI105">IFERROR(IF(OR(ISNA($A105),$AK105&lt;100,INDEX(International!W$3:W$2000,_xlfn.XMATCH(100,International!W$3:W$2000,1,1)+$CA105)=""),NA(),INDEX(International!W$3:W$2000,_xlfn.XMATCH(100,International!W$3:W$2000,1,1)+$CA105)), NA())</f>
        <v>12693</v>
      </c>
      <c r="DJ105" s="1">
        <f t="shared" si="234"/>
        <v>8.0138648089111797</v>
      </c>
      <c r="DK105" s="1">
        <f>IF(OR(ISNA($A105),$AK105&lt;100),NA(),IF($CA105=0,0,FLOOR((DI105-_xlfn.XLOOKUP(_xlfn.AGGREGATE(5,6,$CA$3:$CA2056),$CA$3:$CA$2000,DI$3:DI$2000,1,1))/_xlfn.XLOOKUP($CA105,$CA$3:$CA$2000,$CA$3:$CA$2000,1,1), 1)))</f>
        <v>224</v>
      </c>
      <c r="DL105" s="1">
        <f t="shared" si="182"/>
        <v>5.4534246841143039</v>
      </c>
      <c r="DM105" s="1" cm="1">
        <f t="array" ref="DM105">IFERROR(IF(OR(ISNA($A105),$AK105&lt;100,INDEX(International!AA$3:AA$2000,_xlfn.XMATCH(100,International!AA$3:AA$2000,1,1)+$CA105)=""),NA(),INDEX(International!AA$3:AA$2000,_xlfn.XMATCH(100,International!AA$3:AA$2000,1,1)+$CA105)), NA())</f>
        <v>171253</v>
      </c>
      <c r="DN105" s="1">
        <f t="shared" si="235"/>
        <v>5.213223859992234</v>
      </c>
      <c r="DO105" s="1">
        <f>IF(OR(ISNA($A105),$AK105&lt;100),NA(),IF($CA105=0,0,FLOOR((DM105-_xlfn.XLOOKUP(_xlfn.AGGREGATE(5,6,$CA$3:$CA2056),$CA$3:$CA$2000,DM$3:DM$2000,1,1))/_xlfn.XLOOKUP($CA105,$CA$3:$CA$2000,$CA$3:$CA$2000,1,1), 1)))</f>
        <v>3056</v>
      </c>
      <c r="DP105" s="1">
        <f t="shared" si="183"/>
        <v>11.39343587858211</v>
      </c>
      <c r="DQ105" s="1" cm="1">
        <f t="array" ref="DQ105">IFERROR(IF(OR(ISNA($A105),$AK105&lt;100,INDEX(International!AE$3:AE$2000,_xlfn.XMATCH(100,International!AE$3:AE$2000,1,1)+$CA105)=""),NA(),INDEX(International!AE$3:AE$2000,_xlfn.XMATCH(100,International!AE$3:AE$2000,1,1)+$CA105)), NA())</f>
        <v>1012582</v>
      </c>
      <c r="DR105" s="1">
        <f t="shared" si="236"/>
        <v>4.2087064068051667</v>
      </c>
      <c r="DS105" s="1">
        <f>IF(OR(ISNA($A105),$AK105&lt;100),NA(),IF($CA105=0,0,FLOOR((DQ105-_xlfn.XLOOKUP(_xlfn.AGGREGATE(5,6,$CA$3:$CA2056),$CA$3:$CA$2000,DQ$3:DQ$2000,1,1))/_xlfn.XLOOKUP($CA105,$CA$3:$CA$2000,$CA$3:$CA$2000,1,1), 1)))</f>
        <v>18079</v>
      </c>
      <c r="DT105" s="1">
        <f t="shared" si="263"/>
        <v>14.648841908123181</v>
      </c>
      <c r="DU105" s="1">
        <f t="shared" si="237"/>
        <v>102</v>
      </c>
      <c r="DV105" s="1" t="e" cm="1">
        <f t="array" ref="DV105">IFERROR(IF(ISNA($A105),NA(),INDEX(B$3:B$2000,_xlfn.XMATCH(Configuration!$B$12,B$3:B$2000,1,1)+ROW()-ROW($A$3))-0), NA())</f>
        <v>#N/A</v>
      </c>
      <c r="DW105" s="1" t="e" cm="1">
        <f t="array" ref="DW105">IFERROR(IF(ISNA($A105),NA(),INDEX(F$3:F$2000,_xlfn.XMATCH(Configuration!$B$12,F$3:F$2000,1,1)+ROW()-ROW($A$3))-0), NA())</f>
        <v>#N/A</v>
      </c>
      <c r="DX105" s="1" cm="1">
        <f t="array" ref="DX105">IFERROR(IF(ISNA($A105),NA(),INDEX(J$3:J$2000,_xlfn.XMATCH(Configuration!$B$12,J$3:J$2000,1,1)+ROW()-ROW($A$3))-0), NA())</f>
        <v>0</v>
      </c>
      <c r="DY105" s="1" t="e" cm="1">
        <f t="array" ref="DY105">IFERROR(IF(ISNA($A105),NA(),INDEX(N$3:N$2000,_xlfn.XMATCH(Configuration!$B$12,N$3:N$2000,1,1)+ROW()-ROW($A$3))-0), NA())</f>
        <v>#N/A</v>
      </c>
      <c r="DZ105" s="1" t="e" cm="1">
        <f t="array" ref="DZ105">IFERROR(IF(ISNA($A105),NA(),INDEX(R$3:R$2000,_xlfn.XMATCH(Configuration!$B$12,R$3:R$2000,1,1)+ROW()-ROW($A$3))-0), NA())</f>
        <v>#N/A</v>
      </c>
      <c r="EA105" s="1" t="e" cm="1">
        <f t="array" ref="EA105">IFERROR(IF(ISNA($A105),NA(),INDEX(V$3:V$2000,_xlfn.XMATCH(Configuration!$B$12,V$3:V$2000,1,1)+ROW()-ROW($A$3))-0), NA())</f>
        <v>#N/A</v>
      </c>
      <c r="EB105" s="1" t="e" cm="1">
        <f t="array" ref="EB105">IFERROR(IF(ISNA($A105),NA(),INDEX(Z$3:Z$2000,_xlfn.XMATCH(Configuration!$B$12,Z$3:Z$2000,1,1)+ROW()-ROW($A$3))-0), NA())</f>
        <v>#N/A</v>
      </c>
      <c r="EC105" s="1" t="e" cm="1">
        <f t="array" ref="EC105">IFERROR(IF(ISNA($A105),NA(),INDEX(AD$3:AD$2000,_xlfn.XMATCH(Configuration!$B$12,AD$3:AD$2000,1,1)+ROW()-ROW($A$3))-0), NA())</f>
        <v>#N/A</v>
      </c>
      <c r="ED105" s="1" t="e">
        <f t="shared" si="238"/>
        <v>#N/A</v>
      </c>
      <c r="EE105" s="1" t="e">
        <f t="shared" si="185"/>
        <v>#N/A</v>
      </c>
      <c r="EF105" s="1" t="e">
        <f t="shared" si="186"/>
        <v>#N/A</v>
      </c>
      <c r="EG105" s="1" t="e">
        <f t="shared" si="187"/>
        <v>#N/A</v>
      </c>
      <c r="EH105" s="1" t="e">
        <f t="shared" si="188"/>
        <v>#N/A</v>
      </c>
      <c r="EI105" s="1" t="e">
        <f t="shared" si="189"/>
        <v>#N/A</v>
      </c>
      <c r="EJ105" s="1" t="e">
        <f t="shared" si="190"/>
        <v>#N/A</v>
      </c>
      <c r="EK105" s="1" t="e">
        <f t="shared" si="191"/>
        <v>#N/A</v>
      </c>
      <c r="EL105" s="1" t="e" cm="1">
        <f t="array" ref="EL105">IFERROR(IF(ISNA($ED105),NA(),IF(FLOOR((2^(($ED105+LOOKUP(2, 1/(ISNA(EP$3:EP$2000)+ISBLANK(EP$3:EP$300)-1),EP$3:EP$2000)*LOG(100)/LOG(2))/LOOKUP(2, 1/(ISNA(EP$3:EP$2000)+ISBLANK(EP$3:EP$300)-1),EP$3:EP$2000))),2)&gt;_xlfn.AGGREGATE(4,6,$EN$3:$GC$2000)+2000,NA(),FLOOR((2^(($ED105+LOOKUP(2, 1/(ISNA(EP$3:EP$2000)+ISBLANK(EP$3:EP$300)-1),EP$3:EP$2000)*LOG(100)/LOG(2))/LOOKUP(2, 1/(ISNA(EP$3:EP$2000)+ISBLANK(EP$3:EP$300)-1),EP$3:EP$2000))),2))),NA())</f>
        <v>#N/A</v>
      </c>
      <c r="EM105" s="1" t="e" cm="1">
        <f t="array" ref="EM105">IF(ISNA($ED105),NA(),FLOOR(EN$3+(LOOKUP(2, 1/(ISNA(EN$3:EN$2000)+ISBLANK(EN$3:EN$300)-1),EN$3:EN$2000)-EN$3)/LOOKUP(2, 1/(ISNA(EN$3:EN$2000)+ISBLANK(EN$3:EN$300)-1),ED$3:ED$2000)*ED105, 1))</f>
        <v>#N/A</v>
      </c>
      <c r="EN105" s="1" t="e" cm="1">
        <f t="array" ref="EN105">IFERROR(IF(ISNA($A105),NA(),INDEX(AK$3:AK$2000,_xlfn.XMATCH(100,AK$3:AK$2000,1,1)+ROW()-ROW($A$3))-0), NA())</f>
        <v>#N/A</v>
      </c>
      <c r="EO105" s="1" t="e" cm="1">
        <f t="array" aca="1" ref="EO105" ca="1">IFERROR(IF(ISNA($A105),NA(),INDEX(BD$3:BD$2000,_xlfn.XMATCH(100,AK$3:AK$2000,1,1)+ROW()-ROW($A$3))-0), NA())</f>
        <v>#N/A</v>
      </c>
      <c r="EP105" s="1" t="e">
        <f t="shared" si="192"/>
        <v>#N/A</v>
      </c>
      <c r="EQ105" s="1" t="e">
        <f t="shared" si="193"/>
        <v>#N/A</v>
      </c>
      <c r="ER105" s="1" t="e">
        <f t="shared" si="194"/>
        <v>#N/A</v>
      </c>
      <c r="ES105" s="1" t="e" cm="1">
        <f t="array" ref="ES105">IFERROR(IF(OR(ISNA($A105),INDEX(International!C$3:C$2000,_xlfn.XMATCH(100,International!C$3:C$2000,1,1)+ROW()-ROW($A$3))=""),NA(),INDEX(International!C$3:C$2000,_xlfn.XMATCH(100,International!C$3:C$2000,1,1)+ROW()-ROW($A$3))), NA())</f>
        <v>#N/A</v>
      </c>
      <c r="ET105" s="1" t="e" cm="1">
        <f t="array" aca="1" ref="ET105" ca="1">IFERROR(IF(ISNA($A105),NA(),INDEX(International!E$3:E$2000,_xlfn.XMATCH(100,International!C$3:C$2000,1,1)+ROW()-ROW($A$3))-0), NA())</f>
        <v>#N/A</v>
      </c>
      <c r="EU105" s="1" t="e">
        <f t="shared" si="195"/>
        <v>#N/A</v>
      </c>
      <c r="EV105" s="1" t="e">
        <f t="shared" si="196"/>
        <v>#N/A</v>
      </c>
      <c r="EW105" s="1" t="e">
        <f t="shared" si="197"/>
        <v>#N/A</v>
      </c>
      <c r="EX105" s="1" t="e" cm="1">
        <f t="array" ref="EX105">IFERROR(IF(OR(ISNA($A105),INDEX(International!G$3:G$2000,_xlfn.XMATCH(100,International!G$3:G$2000,1,1)+ROW()-ROW($A$3))=""),NA(),INDEX(International!G$3:G$2000,_xlfn.XMATCH(100,International!G$3:G$2000,1,1)+ROW()-ROW($A$3))-0), NA())</f>
        <v>#N/A</v>
      </c>
      <c r="EY105" s="1" t="e" cm="1">
        <f t="array" aca="1" ref="EY105" ca="1">IFERROR(IF(ISNA($A105),NA(),INDEX(International!I$3:I$2000,_xlfn.XMATCH(100,International!G$3:G$2000,1,1)+ROW()-ROW($A$3))-0), NA())</f>
        <v>#N/A</v>
      </c>
      <c r="EZ105" s="1" t="e">
        <f t="shared" si="198"/>
        <v>#N/A</v>
      </c>
      <c r="FA105" s="1" t="e">
        <f t="shared" si="199"/>
        <v>#N/A</v>
      </c>
      <c r="FB105" s="1" t="e">
        <f t="shared" si="200"/>
        <v>#N/A</v>
      </c>
      <c r="FC105" s="1" t="e" cm="1">
        <f t="array" ref="FC105">IFERROR(IF(OR(ISNA($A105),INDEX(International!K$3:K$2000,_xlfn.XMATCH(100,International!K$3:K$2000,1,1)+ROW()-ROW($A$3))=""),NA(),INDEX(International!K$3:K$2000,_xlfn.XMATCH(100,International!K$3:K$2000,1,1)+ROW()-ROW($A$3))), NA())</f>
        <v>#N/A</v>
      </c>
      <c r="FD105" s="1" t="e" cm="1">
        <f t="array" aca="1" ref="FD105" ca="1">IFERROR(IF(ISNA($A105),NA(),INDEX(International!M$3:M$2000,_xlfn.XMATCH(100,International!K$3:K$2000,1,1)+ROW()-ROW($A$3))-0), NA())</f>
        <v>#N/A</v>
      </c>
      <c r="FE105" s="1" t="e">
        <f t="shared" si="201"/>
        <v>#N/A</v>
      </c>
      <c r="FF105" s="1" t="e">
        <f t="shared" si="202"/>
        <v>#N/A</v>
      </c>
      <c r="FG105" s="1" t="e">
        <f t="shared" si="203"/>
        <v>#N/A</v>
      </c>
      <c r="FH105" s="1" t="e" cm="1">
        <f t="array" ref="FH105">IFERROR(IF(OR(ISNA($A105),INDEX(International!O$3:O$2000,_xlfn.XMATCH(100,International!O$3:O$2000,1,1)+ROW()-ROW($A$3))=""),NA(),INDEX(International!O$3:O$2000,_xlfn.XMATCH(100,International!O$3:O$2000,1,1)+ROW()-ROW($A$3))-0), NA())</f>
        <v>#N/A</v>
      </c>
      <c r="FI105" s="1" t="e" cm="1">
        <f t="array" aca="1" ref="FI105" ca="1">IFERROR(IF(ISNA($A105),NA(),INDEX(International!Q$3:Q$2000,_xlfn.XMATCH(100,International!O$3:O$2000,1,1)+ROW()-ROW($A$3))-0), NA())</f>
        <v>#N/A</v>
      </c>
      <c r="FJ105" s="1" t="e">
        <f t="shared" si="204"/>
        <v>#N/A</v>
      </c>
      <c r="FK105" s="1" t="e">
        <f t="shared" si="205"/>
        <v>#N/A</v>
      </c>
      <c r="FL105" s="1" t="e">
        <f t="shared" si="206"/>
        <v>#N/A</v>
      </c>
      <c r="FM105" s="1" t="e" cm="1">
        <f t="array" ref="FM105">IFERROR(IF(OR(ISNA($A105),INDEX(International!S$3:S$2000,_xlfn.XMATCH(100,International!S$3:S$2000,1,1)+ROW()-ROW($A$3))=""),NA(),INDEX(International!S$3:S$2000,_xlfn.XMATCH(100,International!S$3:S$2000,1,1)+ROW()-ROW($A$3))-0), NA())</f>
        <v>#N/A</v>
      </c>
      <c r="FN105" s="1" t="e" cm="1">
        <f t="array" aca="1" ref="FN105" ca="1">IFERROR(IF(ISNA($A105),NA(),INDEX(International!U$3:U$2000,_xlfn.XMATCH(100,International!S$3:S$2000,1,1)+ROW()-ROW($A$3))-0), NA())</f>
        <v>#N/A</v>
      </c>
      <c r="FO105" s="1" t="e">
        <f t="shared" si="207"/>
        <v>#N/A</v>
      </c>
      <c r="FP105" s="1" t="e">
        <f t="shared" si="208"/>
        <v>#N/A</v>
      </c>
      <c r="FQ105" s="1" t="e">
        <f t="shared" si="209"/>
        <v>#N/A</v>
      </c>
      <c r="FR105" s="1" t="e" cm="1">
        <f t="array" ref="FR105">IFERROR(IF(OR(ISNA($A105),INDEX(International!W$3:W$2000,_xlfn.XMATCH(100,International!W$3:W$2000,1,1)+ROW()-ROW($A$3))=""),NA(),INDEX(International!W$3:W$2000,_xlfn.XMATCH(100,International!W$3:W$2000,1,1)+ROW()-ROW($A$3))-0), NA())</f>
        <v>#N/A</v>
      </c>
      <c r="FS105" s="1" t="e" cm="1">
        <f t="array" aca="1" ref="FS105" ca="1">IFERROR(IF(ISNA($A105),NA(),INDEX(International!Y$3:Y$2000,_xlfn.XMATCH(100,International!W$3:W$2000,1,1)+ROW()-ROW($A$3))-0), NA())</f>
        <v>#N/A</v>
      </c>
      <c r="FT105" s="1" t="e">
        <f t="shared" si="210"/>
        <v>#N/A</v>
      </c>
      <c r="FU105" s="1" t="e">
        <f t="shared" si="211"/>
        <v>#N/A</v>
      </c>
      <c r="FV105" s="1" t="e">
        <f t="shared" si="212"/>
        <v>#N/A</v>
      </c>
      <c r="FW105" s="1" t="e" cm="1">
        <f t="array" ref="FW105">IFERROR(IF(OR(ISNA($A105),INDEX(International!AA$3:AA$2000,_xlfn.XMATCH(100,International!AA$3:AA$2000,1,1)+ROW()-ROW($A$3))=""),NA(),INDEX(International!AA$3:AA$2000,_xlfn.XMATCH(100,International!AA$3:AA$2000,1,1)+ROW()-ROW($A$3))-0), NA())</f>
        <v>#N/A</v>
      </c>
      <c r="FX105" s="1" t="e" cm="1">
        <f t="array" aca="1" ref="FX105" ca="1">IFERROR(IF(ISNA($A105),NA(),INDEX(International!AC$3:AC$2000,_xlfn.XMATCH(100,International!AA$3:AA$2000,1,1)+ROW()-ROW($A$3))-0), NA())</f>
        <v>#N/A</v>
      </c>
      <c r="FY105" s="1" t="e">
        <f t="shared" si="213"/>
        <v>#N/A</v>
      </c>
      <c r="FZ105" s="1" t="e">
        <f t="shared" si="214"/>
        <v>#N/A</v>
      </c>
      <c r="GA105" s="1" t="e">
        <f t="shared" si="215"/>
        <v>#N/A</v>
      </c>
      <c r="GB105" s="1" t="e" cm="1">
        <f t="array" ref="GB105">IFERROR(IF(OR(ISNA($A105),INDEX(International!AE$3:AE$2000,_xlfn.XMATCH(100,International!AE$3:AE$2000,1,1)+ROW()-ROW($A$3))=""),NA(),INDEX(International!AE$3:AE$2000,_xlfn.XMATCH(100,International!AE$3:AE$2000,1,1)+ROW()-ROW($A$3))-0), NA())</f>
        <v>#N/A</v>
      </c>
      <c r="GC105" s="1" t="e" cm="1">
        <f t="array" aca="1" ref="GC105" ca="1">IFERROR(IF(ISNA($A105),NA(),INDEX(International!AG$3:AG$2000,_xlfn.XMATCH(100,International!AE$3:AE$2000,1,1)+ROW()-ROW($A$3))-0), NA())</f>
        <v>#N/A</v>
      </c>
      <c r="GD105" s="1" t="e">
        <f t="shared" si="216"/>
        <v>#N/A</v>
      </c>
      <c r="GE105" s="1" t="e">
        <f t="shared" si="217"/>
        <v>#N/A</v>
      </c>
      <c r="GF105" s="1" t="e">
        <f t="shared" si="218"/>
        <v>#N/A</v>
      </c>
    </row>
    <row r="106" spans="1:188" x14ac:dyDescent="0.2">
      <c r="A106" s="4">
        <f>IF(OR(Daily!$A106="",Daily!$B106="*"),NA(),Daily!A106)</f>
        <v>43957</v>
      </c>
      <c r="B106" s="1">
        <f>IF(_xlfn.IFNA($A106,"")="","",Daily!C106+IF(ROW()&gt;ROW($A$3),B105,0))</f>
        <v>107</v>
      </c>
      <c r="C106" s="1">
        <f>IF(_xlfn.IFNA($A106,"")="","",Daily!D106+IF(ROW()&gt;ROW($A$3),C105,0))</f>
        <v>103</v>
      </c>
      <c r="D106" s="1">
        <f>IF(_xlfn.IFNA($A106,"")="","",Daily!E106+IF(ROW()&gt;ROW($A$3),D105,0))</f>
        <v>3</v>
      </c>
      <c r="E106" s="1">
        <f t="shared" si="141"/>
        <v>1</v>
      </c>
      <c r="F106" s="1">
        <f>IF(_xlfn.IFNA($A106,"")="","",Daily!F106+IF(ROW()&gt;ROW($A$3),F105,0))</f>
        <v>3042</v>
      </c>
      <c r="G106" s="1">
        <f>IF(_xlfn.IFNA($A106,"")="","",Daily!G106+IF(ROW()&gt;ROW($A$3),G105,0))</f>
        <v>2418</v>
      </c>
      <c r="H106" s="1">
        <f>IF(_xlfn.IFNA($A106,"")="","",Daily!H106+IF(ROW()&gt;ROW($A$3),H105,0))</f>
        <v>45</v>
      </c>
      <c r="I106" s="1">
        <f t="shared" si="142"/>
        <v>579</v>
      </c>
      <c r="J106" s="1">
        <f>IF(_xlfn.IFNA($A106,"")="","",Daily!I106+IF(ROW()&gt;ROW($A$3),J105,0))</f>
        <v>30</v>
      </c>
      <c r="K106" s="1">
        <f>IF(_xlfn.IFNA($A106,"")="","",Daily!J106+IF(ROW()&gt;ROW($A$3),K105,0))</f>
        <v>27</v>
      </c>
      <c r="L106" s="1">
        <f>IF(_xlfn.IFNA($A106,"")="","",Daily!K106+IF(ROW()&gt;ROW($A$3),L105,0))</f>
        <v>0</v>
      </c>
      <c r="M106" s="1">
        <f t="shared" si="143"/>
        <v>3</v>
      </c>
      <c r="N106" s="1">
        <f>IF(_xlfn.IFNA($A106,"")="","",Daily!L106+IF(ROW()&gt;ROW($A$3),N105,0))</f>
        <v>1043</v>
      </c>
      <c r="O106" s="1">
        <f>IF(_xlfn.IFNA($A106,"")="","",Daily!M106+IF(ROW()&gt;ROW($A$3),O105,0))</f>
        <v>985</v>
      </c>
      <c r="P106" s="1">
        <f>IF(_xlfn.IFNA($A106,"")="","",Daily!N106+IF(ROW()&gt;ROW($A$3),P105,0))</f>
        <v>6</v>
      </c>
      <c r="Q106" s="1">
        <f t="shared" si="144"/>
        <v>52</v>
      </c>
      <c r="R106" s="1">
        <f>IF(_xlfn.IFNA($A106,"")="","",Daily!O106+IF(ROW()&gt;ROW($A$3),R105,0))</f>
        <v>438</v>
      </c>
      <c r="S106" s="1">
        <f>IF(_xlfn.IFNA($A106,"")="","",Daily!P106+IF(ROW()&gt;ROW($A$3),S105,0))</f>
        <v>432</v>
      </c>
      <c r="T106" s="1">
        <f>IF(_xlfn.IFNA($A106,"")="","",Daily!Q106+IF(ROW()&gt;ROW($A$3),T105,0))</f>
        <v>4</v>
      </c>
      <c r="U106" s="1">
        <f t="shared" si="145"/>
        <v>2</v>
      </c>
      <c r="V106" s="1">
        <f>IF(_xlfn.IFNA($A106,"")="","",Daily!R106+IF(ROW()&gt;ROW($A$3),V105,0))</f>
        <v>223</v>
      </c>
      <c r="W106" s="1">
        <f>IF(_xlfn.IFNA($A106,"")="","",Daily!S106+IF(ROW()&gt;ROW($A$3),W105,0))</f>
        <v>167</v>
      </c>
      <c r="X106" s="1">
        <f>IF(_xlfn.IFNA($A106,"")="","",Daily!T106+IF(ROW()&gt;ROW($A$3),X105,0))</f>
        <v>13</v>
      </c>
      <c r="Y106" s="1">
        <f t="shared" si="146"/>
        <v>43</v>
      </c>
      <c r="Z106" s="1">
        <f>IF(_xlfn.IFNA($A106,"")="","",Daily!U106+IF(ROW()&gt;ROW($A$3),Z105,0))</f>
        <v>1440</v>
      </c>
      <c r="AA106" s="1">
        <f>IF(_xlfn.IFNA($A106,"")="","",Daily!V106+IF(ROW()&gt;ROW($A$3),AA105,0))</f>
        <v>1321</v>
      </c>
      <c r="AB106" s="1">
        <f>IF(_xlfn.IFNA($A106,"")="","",Daily!W106+IF(ROW()&gt;ROW($A$3),AB105,0))</f>
        <v>18</v>
      </c>
      <c r="AC106" s="1">
        <f t="shared" si="147"/>
        <v>101</v>
      </c>
      <c r="AD106" s="1">
        <f>IF(_xlfn.IFNA($A106,"")="","",Daily!X106+IF(ROW()&gt;ROW($A$3),AD105,0))</f>
        <v>551</v>
      </c>
      <c r="AE106" s="1">
        <f>IF(_xlfn.IFNA($A106,"")="","",Daily!Y106+IF(ROW()&gt;ROW($A$3),AE105,0))</f>
        <v>528</v>
      </c>
      <c r="AF106" s="1">
        <f>IF(_xlfn.IFNA($A106,"")="","",Daily!Z106+IF(ROW()&gt;ROW($A$3),AF105,0))</f>
        <v>9</v>
      </c>
      <c r="AG106" s="1">
        <f t="shared" si="148"/>
        <v>14</v>
      </c>
      <c r="AH106" s="1">
        <f>IF(_xlfn.IFNA($A106,"")="","",Daily!C106+Daily!F106+Daily!I106+Daily!O106+Daily!L106+Daily!R106+Daily!X106+Daily!U106)</f>
        <v>24</v>
      </c>
      <c r="AI106" s="1">
        <f>IF(_xlfn.IFNA($A106,"")="","",Daily!D106+Daily!G106+Daily!J106+Daily!P106+Daily!M106+Daily!S106+Daily!Y106+Daily!V106+Daily!AA106)</f>
        <v>89</v>
      </c>
      <c r="AJ106" s="1">
        <f>IF(_xlfn.IFNA($A106,"")="","",Daily!E106+Daily!H106+Daily!K106+Daily!Q106+Daily!N106+Daily!T106+Daily!Z106+Daily!W106)</f>
        <v>1</v>
      </c>
      <c r="AK106" s="1">
        <f t="shared" si="240"/>
        <v>6874</v>
      </c>
      <c r="AL106" s="1">
        <f t="shared" si="241"/>
        <v>5981</v>
      </c>
      <c r="AM106" s="1">
        <f t="shared" si="242"/>
        <v>98</v>
      </c>
      <c r="AN106" s="7">
        <f t="shared" si="243"/>
        <v>0.92307692307692313</v>
      </c>
      <c r="AO106" s="1">
        <f t="shared" si="244"/>
        <v>795</v>
      </c>
      <c r="AP106" s="1">
        <f t="shared" si="245"/>
        <v>3832</v>
      </c>
      <c r="AQ106" s="1">
        <f t="shared" si="246"/>
        <v>3563</v>
      </c>
      <c r="AR106" s="1">
        <f t="shared" si="247"/>
        <v>53</v>
      </c>
      <c r="AS106" s="1">
        <f t="shared" si="248"/>
        <v>216</v>
      </c>
      <c r="AT106" s="10">
        <f t="shared" si="249"/>
        <v>1.6121072544826451E-2</v>
      </c>
      <c r="AU106" s="10">
        <f t="shared" si="250"/>
        <v>0.98387892745517358</v>
      </c>
      <c r="AV106" s="10">
        <f t="shared" si="251"/>
        <v>1.55659004946174E-2</v>
      </c>
      <c r="AW106" s="10">
        <f t="shared" si="252"/>
        <v>0.44253709630491705</v>
      </c>
      <c r="AX106" s="10">
        <f t="shared" si="253"/>
        <v>4.3642711667151585E-3</v>
      </c>
      <c r="AY106" s="10">
        <f t="shared" si="254"/>
        <v>0.15173116089613034</v>
      </c>
      <c r="AZ106" s="10">
        <f t="shared" si="255"/>
        <v>6.3718359034041314E-2</v>
      </c>
      <c r="BA106" s="10">
        <f t="shared" si="256"/>
        <v>3.2441082339249347E-2</v>
      </c>
      <c r="BB106" s="10">
        <f t="shared" si="257"/>
        <v>0.20948501600232761</v>
      </c>
      <c r="BC106" s="10">
        <f t="shared" si="258"/>
        <v>8.0157113762001742E-2</v>
      </c>
      <c r="BD106" s="8">
        <f t="shared" ca="1" si="168"/>
        <v>18.428571428571427</v>
      </c>
      <c r="BE106" s="9">
        <f t="shared" ca="1" si="169"/>
        <v>129</v>
      </c>
      <c r="BF106" s="10">
        <f t="shared" si="259"/>
        <v>3.5036496350364962E-3</v>
      </c>
      <c r="BG106" s="10">
        <f t="shared" si="260"/>
        <v>-7.6923076923076927E-2</v>
      </c>
      <c r="BH106" s="1" t="e">
        <f t="shared" si="261"/>
        <v>#N/A</v>
      </c>
      <c r="BI106" s="1">
        <f t="shared" si="262"/>
        <v>40</v>
      </c>
      <c r="BJ106" s="8">
        <f>IF(_xlfn.IFNA($A106,"")="","",AK106/(Configuration!$B$1/1000000))</f>
        <v>271.01083018257947</v>
      </c>
      <c r="BK106" s="1">
        <f>IF(OR(_xlfn.IFNA($A106,"")="", ROW()&lt;=ROW($A$3),MAX(International!$C$3:$C$2000)&lt;$AK106),"",$A106-_xlfn.XLOOKUP($AK106,International!$C$3:$C$2000,International!$A$3:$A$2000,NA(),1,1))</f>
        <v>40</v>
      </c>
      <c r="BL106" s="1">
        <f>IF(OR(_xlfn.IFNA($A106,"")="", ROW()&lt;=ROW($A$3),MAX(International!$D$3:$D$2000)&lt;$BJ106),"",$A106-_xlfn.XLOOKUP($BJ106,International!$D$3:$D$2000,International!$A$3:$A$2000,NA(),1,1))</f>
        <v>45</v>
      </c>
      <c r="BM106" s="1">
        <f>IF(OR(_xlfn.IFNA($A106,"")="", ROW()&lt;=ROW($A$3),MAX(International!$G$3:$G$2000)&lt;$AK106),"",$A106-_xlfn.XLOOKUP($AK106,International!$G$3:$G$2000,International!$A$3:$A$2000,NA(),1,1))</f>
        <v>20</v>
      </c>
      <c r="BN106" s="1">
        <f>IF(OR(_xlfn.IFNA($A106,"")="", ROW()&lt;=ROW($A$3),MAX(International!$H$3:$H$2000)&lt;$BJ106),"",$A106-_xlfn.XLOOKUP($BJ106,International!$H$3:$H$2000,International!$A$3:$A$2000,NA(),1,1))</f>
        <v>43</v>
      </c>
      <c r="BO106" s="1">
        <f>IF(OR(_xlfn.IFNA($A106,"")="", ROW()&lt;=ROW($A$3),MAX(International!$K$3:$K$2000)&lt;$AK106),"",$A106-_xlfn.XLOOKUP($AK106,International!$K$3:$K$2000,International!$A$3:$A$2000,NA(),1,1))</f>
        <v>50</v>
      </c>
      <c r="BP106" s="1">
        <f>IF(OR(_xlfn.IFNA($A106,"")="", ROW()&lt;=ROW($A$3),MAX(International!$L$3:$L$2000)&lt;$BJ106),"",$A106-_xlfn.XLOOKUP($BJ106,International!$L$3:$L$2000,International!$A$3:$A$2000,NA(),1,1))</f>
        <v>44</v>
      </c>
      <c r="BQ106" s="1">
        <f>IF(OR(_xlfn.IFNA($A106,"")="", ROW()&lt;=ROW($A$3),MAX(International!$O$3:$O$2000)&lt;$AK106),"",$A106-_xlfn.XLOOKUP($AK106,International!$O$3:$O$2000,International!$A$3:$A$2000,NA(),1,1))</f>
        <v>59</v>
      </c>
      <c r="BR106" s="1">
        <f>IF(OR(_xlfn.IFNA($A106,"")="", ROW()&lt;=ROW($A$3),MAX(International!$P$3:$P$2000)&lt;$BJ106),"",$A106-_xlfn.XLOOKUP($BJ106,International!$P$3:$P$2000,International!$A$3:$A$2000,NA(),1,1))</f>
        <v>54</v>
      </c>
      <c r="BS106" s="1">
        <f>IF(OR(_xlfn.IFNA($A106,"")="", ROW()&lt;=ROW($A$3),MAX(International!$S$3:$S$2000)&lt;$AK106),"",$A106-_xlfn.XLOOKUP($AK106,International!$S$3:$S$2000,International!$A$3:$A$2000,NA(),1,1))</f>
        <v>60</v>
      </c>
      <c r="BT106" s="1" t="str">
        <f>IF(OR(_xlfn.IFNA($A106,"")="", ROW()&lt;=ROW($A$3),MAX(International!$T$3:$T$2000)&lt;$BJ106),"",$A106-_xlfn.XLOOKUP($BJ106,International!$T$3:$T$2000,International!$A$3:$A$2000,NA(),1,1))</f>
        <v/>
      </c>
      <c r="BU106" s="1">
        <f>IF(OR(_xlfn.IFNA($A106,"")="", ROW()&lt;=ROW($A$3),MAX(International!$W$3:$W$2000)&lt;$AK106),"",$A106-_xlfn.XLOOKUP($AK106,International!$W$3:$W$2000,International!$A$3:$A$2000,NA(),1,1))</f>
        <v>16</v>
      </c>
      <c r="BV106" s="1">
        <f>IF(OR(_xlfn.IFNA($A106,"")="", ROW()&lt;=ROW($A$3),MAX(International!$X$3:$X$2000)&lt;$BJ106),"",$A106-_xlfn.XLOOKUP($BJ106,International!$X$3:$X$2000,International!$A$3:$A$2000,NA(),1,1))</f>
        <v>28</v>
      </c>
      <c r="BW106" s="1">
        <f>IF(OR(_xlfn.IFNA($A106,"")="", ROW()&lt;=ROW($A$3),MAX(International!$AA$3:$AA$2000)&lt;$AK106),"",$A106-_xlfn.XLOOKUP($AK106,International!$AA$3:$AA$2000,International!$A$3:$A$2000,NA(),1,1))</f>
        <v>43</v>
      </c>
      <c r="BX106" s="1">
        <f>IF(OR(_xlfn.IFNA($A106,"")="", ROW()&lt;=ROW($A$3),MAX(International!$AB$3:$AB$2000)&lt;$BJ106),"",$A106-_xlfn.XLOOKUP($BJ106,International!$AB$3:$AB$2000,International!$A$3:$A$2000,NA(),1,1))</f>
        <v>38</v>
      </c>
      <c r="BY106" s="1">
        <f>IF(OR(_xlfn.IFNA($A106,"")="", ROW()&lt;=ROW($A$3),MAX(International!$AE$3:$AE$2000)&lt;$AK106),"",$A106-_xlfn.XLOOKUP($AK106,International!$AE$3:$AE$2000,International!$A$3:$A$2000,NA(),1,1))</f>
        <v>49</v>
      </c>
      <c r="BZ106" s="1">
        <f>IF(OR(_xlfn.IFNA($A106,"")="", ROW()&lt;=ROW($A$3),MAX(International!$AF$3:$AF$2000)&lt;$BJ106),"",$A106-_xlfn.XLOOKUP($BJ106,International!$AF$3:$AF$2000,International!$A$3:$A$2000,NA(),1,1))</f>
        <v>40</v>
      </c>
      <c r="CA106" s="1">
        <f t="shared" si="239"/>
        <v>57</v>
      </c>
      <c r="CB106" s="1" t="e">
        <f t="shared" si="219"/>
        <v>#N/A</v>
      </c>
      <c r="CC106" s="1" t="e">
        <f t="shared" si="220"/>
        <v>#N/A</v>
      </c>
      <c r="CD106" s="1" t="e">
        <f t="shared" si="221"/>
        <v>#N/A</v>
      </c>
      <c r="CE106" s="1" t="e">
        <f t="shared" si="222"/>
        <v>#N/A</v>
      </c>
      <c r="CF106" s="1">
        <f t="shared" si="223"/>
        <v>270234</v>
      </c>
      <c r="CG106" s="1">
        <f t="shared" si="224"/>
        <v>72406</v>
      </c>
      <c r="CH106" s="1">
        <f t="shared" si="225"/>
        <v>28264</v>
      </c>
      <c r="CI106" s="1">
        <f t="shared" si="226"/>
        <v>2178</v>
      </c>
      <c r="CJ106" s="1">
        <f t="shared" si="227"/>
        <v>5194</v>
      </c>
      <c r="CK106" s="1">
        <f t="shared" si="175"/>
        <v>6874</v>
      </c>
      <c r="CL106" s="1">
        <f t="shared" si="228"/>
        <v>9.3395497319147207</v>
      </c>
      <c r="CM106" s="1">
        <f>IF(OR(ISNA($A106),$AK106&lt;100),NA(),IF($CA106=0,0,FLOOR((CK106-_xlfn.XLOOKUP(_xlfn.AGGREGATE(5,6,$CA$3:$CA2057),$CA$3:$CA$2000,CK$3:CK$2000,1,1))/_xlfn.XLOOKUP($CA106,$CA$3:$CA$2000,$CA$3:$CA$2000,1,1), 1)))</f>
        <v>118</v>
      </c>
      <c r="CN106" s="1">
        <f t="shared" si="176"/>
        <v>198.18212935010794</v>
      </c>
      <c r="CO106" s="1" cm="1">
        <f t="array" ref="CO106">IFERROR(IF(OR(ISNA($A106),$AK106&lt;100,INDEX(International!C$3:C$2000,_xlfn.XMATCH(100,International!C$3:C$2000,1,1)+$CA106)=""),NA(),INDEX(International!C$3:C$2000,_xlfn.XMATCH(100,International!C$3:C$2000,1,1)+$CA106)), NA())</f>
        <v>49517</v>
      </c>
      <c r="CP106" s="1">
        <f t="shared" si="229"/>
        <v>6.3674486367331715</v>
      </c>
      <c r="CQ106" s="1">
        <f>IF(OR(ISNA($A106),$AK106&lt;100),NA(),IF($CA106=0,0,FLOOR((CO106-_xlfn.XLOOKUP(_xlfn.AGGREGATE(5,6,$CA$3:$CA2057),$CA$3:$CA$2000,CO$3:CO$2000,1,1))/_xlfn.XLOOKUP($CA106,$CA$3:$CA$2000,$CA$3:$CA$2000,1,1), 1)))</f>
        <v>866</v>
      </c>
      <c r="CR106" s="1">
        <f t="shared" si="177"/>
        <v>34.043601988211194</v>
      </c>
      <c r="CS106" s="1" cm="1">
        <f t="array" ref="CS106">IFERROR(IF(OR(ISNA($A106),$AK106&lt;100,INDEX(International!G$3:G$2000,_xlfn.XMATCH(100,International!G$3:G$2000,1,1)+$CA106)=""),NA(),INDEX(International!G$3:G$2000,_xlfn.XMATCH(100,International!G$3:G$2000,1,1)+$CA106)), NA())</f>
        <v>9938</v>
      </c>
      <c r="CT106" s="1">
        <f t="shared" si="230"/>
        <v>8.5909569964519417</v>
      </c>
      <c r="CU106" s="1">
        <f>IF(OR(ISNA($A106),$AK106&lt;100),NA(),IF($CA106=0,0,FLOOR((CS106-_xlfn.XLOOKUP(_xlfn.AGGREGATE(5,6,$CA$3:$CA2057),$CA$3:$CA$2000,CS$3:CS$2000,1,1))/_xlfn.XLOOKUP($CA106,$CA$3:$CA$2000,$CA$3:$CA$2000,1,1), 1)))</f>
        <v>169</v>
      </c>
      <c r="CV106" s="1">
        <f t="shared" si="178"/>
        <v>25.355193176813668</v>
      </c>
      <c r="CW106" s="1" cm="1">
        <f t="array" ref="CW106">IFERROR(IF(OR(ISNA($A106),$AK106&lt;100,INDEX(International!K$3:K$2000,_xlfn.XMATCH(100,International!K$3:K$2000,1,1)+$CA106)=""),NA(),INDEX(International!K$3:K$2000,_xlfn.XMATCH(100,International!K$3:K$2000,1,1)+$CA106)), NA())</f>
        <v>160847</v>
      </c>
      <c r="CX106" s="1">
        <f t="shared" si="231"/>
        <v>5.3513723713145849</v>
      </c>
      <c r="CY106" s="1">
        <f>IF(OR(ISNA($A106),$AK106&lt;100),NA(),IF($CA106=0,0,FLOOR((CW106-_xlfn.XLOOKUP(_xlfn.AGGREGATE(5,6,$CA$3:$CA2057),$CA$3:$CA$2000,CW$3:CW$2000,1,1))/_xlfn.XLOOKUP($CA106,$CA$3:$CA$2000,$CA$3:$CA$2000,1,1), 1)))</f>
        <v>2820</v>
      </c>
      <c r="CZ106" s="1">
        <f t="shared" si="179"/>
        <v>50.078065418201881</v>
      </c>
      <c r="DA106" s="1" cm="1">
        <f t="array" ref="DA106">IFERROR(IF(OR(ISNA($A106),$AK106&lt;100,INDEX(International!O$3:O$2000,_xlfn.XMATCH(100,International!O$3:O$2000,1,1)+$CA106)=""),NA(),INDEX(International!O$3:O$2000,_xlfn.XMATCH(100,International!O$3:O$2000,1,1)+$CA106)), NA())</f>
        <v>181228</v>
      </c>
      <c r="DB106" s="1">
        <f t="shared" si="232"/>
        <v>5.2662747923143041</v>
      </c>
      <c r="DC106" s="1">
        <f>IF(OR(ISNA($A106),$AK106&lt;100),NA(),IF($CA106=0,0,FLOOR((DA106-_xlfn.XLOOKUP(_xlfn.AGGREGATE(5,6,$CA$3:$CA2057),$CA$3:$CA$2000,DA$3:DA$2000,1,1))/_xlfn.XLOOKUP($CA106,$CA$3:$CA$2000,$CA$3:$CA$2000,1,1), 1)))</f>
        <v>3176</v>
      </c>
      <c r="DD106" s="1">
        <f t="shared" si="180"/>
        <v>55.334297371021655</v>
      </c>
      <c r="DE106" s="1" cm="1">
        <f t="array" ref="DE106">IFERROR(IF(OR(ISNA($A106),$AK106&lt;100,INDEX(International!S$3:S$2000,_xlfn.XMATCH(100,International!S$3:S$2000,1,1)+$CA106)=""),NA(),INDEX(International!S$3:S$2000,_xlfn.XMATCH(100,International!S$3:S$2000,1,1)+$CA106)), NA())</f>
        <v>10635</v>
      </c>
      <c r="DF106" s="1">
        <f t="shared" si="233"/>
        <v>8.4661727538088591</v>
      </c>
      <c r="DG106" s="1">
        <f>IF(OR(ISNA($A106),$AK106&lt;100),NA(),IF($CA106=0,0,FLOOR((DE106-_xlfn.XLOOKUP(_xlfn.AGGREGATE(5,6,$CA$3:$CA2057),$CA$3:$CA$2000,DE$3:DE$2000,1,1))/_xlfn.XLOOKUP($CA106,$CA$3:$CA$2000,$CA$3:$CA$2000,1,1), 1)))</f>
        <v>184</v>
      </c>
      <c r="DH106" s="1">
        <f t="shared" si="181"/>
        <v>167.19001114558927</v>
      </c>
      <c r="DI106" s="1" cm="1">
        <f t="array" ref="DI106">IFERROR(IF(OR(ISNA($A106),$AK106&lt;100,INDEX(International!W$3:W$2000,_xlfn.XMATCH(100,International!W$3:W$2000,1,1)+$CA106)=""),NA(),INDEX(International!W$3:W$2000,_xlfn.XMATCH(100,International!W$3:W$2000,1,1)+$CA106)), NA())</f>
        <v>13624</v>
      </c>
      <c r="DJ106" s="1">
        <f t="shared" si="234"/>
        <v>8.0394848382139994</v>
      </c>
      <c r="DK106" s="1">
        <f>IF(OR(ISNA($A106),$AK106&lt;100),NA(),IF($CA106=0,0,FLOOR((DI106-_xlfn.XLOOKUP(_xlfn.AGGREGATE(5,6,$CA$3:$CA2057),$CA$3:$CA$2000,DI$3:DI$2000,1,1))/_xlfn.XLOOKUP($CA106,$CA$3:$CA$2000,$CA$3:$CA$2000,1,1), 1)))</f>
        <v>237</v>
      </c>
      <c r="DL106" s="1">
        <f t="shared" si="182"/>
        <v>5.7429297721021371</v>
      </c>
      <c r="DM106" s="1" cm="1">
        <f t="array" ref="DM106">IFERROR(IF(OR(ISNA($A106),$AK106&lt;100,INDEX(International!AA$3:AA$2000,_xlfn.XMATCH(100,International!AA$3:AA$2000,1,1)+$CA106)=""),NA(),INDEX(International!AA$3:AA$2000,_xlfn.XMATCH(100,International!AA$3:AA$2000,1,1)+$CA106)), NA())</f>
        <v>177454</v>
      </c>
      <c r="DN106" s="1">
        <f t="shared" si="235"/>
        <v>5.2810885414292343</v>
      </c>
      <c r="DO106" s="1">
        <f>IF(OR(ISNA($A106),$AK106&lt;100),NA(),IF($CA106=0,0,FLOOR((DM106-_xlfn.XLOOKUP(_xlfn.AGGREGATE(5,6,$CA$3:$CA2057),$CA$3:$CA$2000,DM$3:DM$2000,1,1))/_xlfn.XLOOKUP($CA106,$CA$3:$CA$2000,$CA$3:$CA$2000,1,1), 1)))</f>
        <v>3111</v>
      </c>
      <c r="DP106" s="1">
        <f t="shared" si="183"/>
        <v>9.7042130541616789</v>
      </c>
      <c r="DQ106" s="1" cm="1">
        <f t="array" ref="DQ106">IFERROR(IF(OR(ISNA($A106),$AK106&lt;100,INDEX(International!AE$3:AE$2000,_xlfn.XMATCH(100,International!AE$3:AE$2000,1,1)+$CA106)=""),NA(),INDEX(International!AE$3:AE$2000,_xlfn.XMATCH(100,International!AE$3:AE$2000,1,1)+$CA106)), NA())</f>
        <v>1039909</v>
      </c>
      <c r="DR106" s="1">
        <f t="shared" si="236"/>
        <v>4.2715284220920093</v>
      </c>
      <c r="DS106" s="1">
        <f>IF(OR(ISNA($A106),$AK106&lt;100),NA(),IF($CA106=0,0,FLOOR((DQ106-_xlfn.XLOOKUP(_xlfn.AGGREGATE(5,6,$CA$3:$CA2057),$CA$3:$CA$2000,DQ$3:DQ$2000,1,1))/_xlfn.XLOOKUP($CA106,$CA$3:$CA$2000,$CA$3:$CA$2000,1,1), 1)))</f>
        <v>18241</v>
      </c>
      <c r="DT106" s="1">
        <f t="shared" si="263"/>
        <v>13.589411127199593</v>
      </c>
      <c r="DU106" s="1">
        <f t="shared" si="237"/>
        <v>103</v>
      </c>
      <c r="DV106" s="1" t="e" cm="1">
        <f t="array" ref="DV106">IFERROR(IF(ISNA($A106),NA(),INDEX(B$3:B$2000,_xlfn.XMATCH(Configuration!$B$12,B$3:B$2000,1,1)+ROW()-ROW($A$3))-0), NA())</f>
        <v>#N/A</v>
      </c>
      <c r="DW106" s="1" t="e" cm="1">
        <f t="array" ref="DW106">IFERROR(IF(ISNA($A106),NA(),INDEX(F$3:F$2000,_xlfn.XMATCH(Configuration!$B$12,F$3:F$2000,1,1)+ROW()-ROW($A$3))-0), NA())</f>
        <v>#N/A</v>
      </c>
      <c r="DX106" s="1" cm="1">
        <f t="array" ref="DX106">IFERROR(IF(ISNA($A106),NA(),INDEX(J$3:J$2000,_xlfn.XMATCH(Configuration!$B$12,J$3:J$2000,1,1)+ROW()-ROW($A$3))-0), NA())</f>
        <v>0</v>
      </c>
      <c r="DY106" s="1" t="e" cm="1">
        <f t="array" ref="DY106">IFERROR(IF(ISNA($A106),NA(),INDEX(N$3:N$2000,_xlfn.XMATCH(Configuration!$B$12,N$3:N$2000,1,1)+ROW()-ROW($A$3))-0), NA())</f>
        <v>#N/A</v>
      </c>
      <c r="DZ106" s="1" t="e" cm="1">
        <f t="array" ref="DZ106">IFERROR(IF(ISNA($A106),NA(),INDEX(R$3:R$2000,_xlfn.XMATCH(Configuration!$B$12,R$3:R$2000,1,1)+ROW()-ROW($A$3))-0), NA())</f>
        <v>#N/A</v>
      </c>
      <c r="EA106" s="1" t="e" cm="1">
        <f t="array" ref="EA106">IFERROR(IF(ISNA($A106),NA(),INDEX(V$3:V$2000,_xlfn.XMATCH(Configuration!$B$12,V$3:V$2000,1,1)+ROW()-ROW($A$3))-0), NA())</f>
        <v>#N/A</v>
      </c>
      <c r="EB106" s="1" t="e" cm="1">
        <f t="array" ref="EB106">IFERROR(IF(ISNA($A106),NA(),INDEX(Z$3:Z$2000,_xlfn.XMATCH(Configuration!$B$12,Z$3:Z$2000,1,1)+ROW()-ROW($A$3))-0), NA())</f>
        <v>#N/A</v>
      </c>
      <c r="EC106" s="1" t="e" cm="1">
        <f t="array" ref="EC106">IFERROR(IF(ISNA($A106),NA(),INDEX(AD$3:AD$2000,_xlfn.XMATCH(Configuration!$B$12,AD$3:AD$2000,1,1)+ROW()-ROW($A$3))-0), NA())</f>
        <v>#N/A</v>
      </c>
      <c r="ED106" s="1" t="e">
        <f t="shared" si="238"/>
        <v>#N/A</v>
      </c>
      <c r="EE106" s="1" t="e">
        <f t="shared" si="185"/>
        <v>#N/A</v>
      </c>
      <c r="EF106" s="1" t="e">
        <f t="shared" si="186"/>
        <v>#N/A</v>
      </c>
      <c r="EG106" s="1" t="e">
        <f t="shared" si="187"/>
        <v>#N/A</v>
      </c>
      <c r="EH106" s="1" t="e">
        <f t="shared" si="188"/>
        <v>#N/A</v>
      </c>
      <c r="EI106" s="1" t="e">
        <f t="shared" si="189"/>
        <v>#N/A</v>
      </c>
      <c r="EJ106" s="1" t="e">
        <f t="shared" si="190"/>
        <v>#N/A</v>
      </c>
      <c r="EK106" s="1" t="e">
        <f t="shared" si="191"/>
        <v>#N/A</v>
      </c>
      <c r="EL106" s="1" t="e" cm="1">
        <f t="array" ref="EL106">IFERROR(IF(ISNA($ED106),NA(),IF(FLOOR((2^(($ED106+LOOKUP(2, 1/(ISNA(EP$3:EP$2000)+ISBLANK(EP$3:EP$300)-1),EP$3:EP$2000)*LOG(100)/LOG(2))/LOOKUP(2, 1/(ISNA(EP$3:EP$2000)+ISBLANK(EP$3:EP$300)-1),EP$3:EP$2000))),2)&gt;_xlfn.AGGREGATE(4,6,$EN$3:$GC$2000)+2000,NA(),FLOOR((2^(($ED106+LOOKUP(2, 1/(ISNA(EP$3:EP$2000)+ISBLANK(EP$3:EP$300)-1),EP$3:EP$2000)*LOG(100)/LOG(2))/LOOKUP(2, 1/(ISNA(EP$3:EP$2000)+ISBLANK(EP$3:EP$300)-1),EP$3:EP$2000))),2))),NA())</f>
        <v>#N/A</v>
      </c>
      <c r="EM106" s="1" t="e" cm="1">
        <f t="array" ref="EM106">IF(ISNA($ED106),NA(),FLOOR(EN$3+(LOOKUP(2, 1/(ISNA(EN$3:EN$2000)+ISBLANK(EN$3:EN$300)-1),EN$3:EN$2000)-EN$3)/LOOKUP(2, 1/(ISNA(EN$3:EN$2000)+ISBLANK(EN$3:EN$300)-1),ED$3:ED$2000)*ED106, 1))</f>
        <v>#N/A</v>
      </c>
      <c r="EN106" s="1" t="e" cm="1">
        <f t="array" ref="EN106">IFERROR(IF(ISNA($A106),NA(),INDEX(AK$3:AK$2000,_xlfn.XMATCH(100,AK$3:AK$2000,1,1)+ROW()-ROW($A$3))-0), NA())</f>
        <v>#N/A</v>
      </c>
      <c r="EO106" s="1" t="e" cm="1">
        <f t="array" aca="1" ref="EO106" ca="1">IFERROR(IF(ISNA($A106),NA(),INDEX(BD$3:BD$2000,_xlfn.XMATCH(100,AK$3:AK$2000,1,1)+ROW()-ROW($A$3))-0), NA())</f>
        <v>#N/A</v>
      </c>
      <c r="EP106" s="1" t="e">
        <f t="shared" si="192"/>
        <v>#N/A</v>
      </c>
      <c r="EQ106" s="1" t="e">
        <f t="shared" si="193"/>
        <v>#N/A</v>
      </c>
      <c r="ER106" s="1" t="e">
        <f t="shared" si="194"/>
        <v>#N/A</v>
      </c>
      <c r="ES106" s="1" t="e" cm="1">
        <f t="array" ref="ES106">IFERROR(IF(OR(ISNA($A106),INDEX(International!C$3:C$2000,_xlfn.XMATCH(100,International!C$3:C$2000,1,1)+ROW()-ROW($A$3))=""),NA(),INDEX(International!C$3:C$2000,_xlfn.XMATCH(100,International!C$3:C$2000,1,1)+ROW()-ROW($A$3))), NA())</f>
        <v>#N/A</v>
      </c>
      <c r="ET106" s="1" t="e" cm="1">
        <f t="array" aca="1" ref="ET106" ca="1">IFERROR(IF(ISNA($A106),NA(),INDEX(International!E$3:E$2000,_xlfn.XMATCH(100,International!C$3:C$2000,1,1)+ROW()-ROW($A$3))-0), NA())</f>
        <v>#N/A</v>
      </c>
      <c r="EU106" s="1" t="e">
        <f t="shared" si="195"/>
        <v>#N/A</v>
      </c>
      <c r="EV106" s="1" t="e">
        <f t="shared" si="196"/>
        <v>#N/A</v>
      </c>
      <c r="EW106" s="1" t="e">
        <f t="shared" si="197"/>
        <v>#N/A</v>
      </c>
      <c r="EX106" s="1" t="e" cm="1">
        <f t="array" ref="EX106">IFERROR(IF(OR(ISNA($A106),INDEX(International!G$3:G$2000,_xlfn.XMATCH(100,International!G$3:G$2000,1,1)+ROW()-ROW($A$3))=""),NA(),INDEX(International!G$3:G$2000,_xlfn.XMATCH(100,International!G$3:G$2000,1,1)+ROW()-ROW($A$3))-0), NA())</f>
        <v>#N/A</v>
      </c>
      <c r="EY106" s="1" t="e" cm="1">
        <f t="array" aca="1" ref="EY106" ca="1">IFERROR(IF(ISNA($A106),NA(),INDEX(International!I$3:I$2000,_xlfn.XMATCH(100,International!G$3:G$2000,1,1)+ROW()-ROW($A$3))-0), NA())</f>
        <v>#N/A</v>
      </c>
      <c r="EZ106" s="1" t="e">
        <f t="shared" si="198"/>
        <v>#N/A</v>
      </c>
      <c r="FA106" s="1" t="e">
        <f t="shared" si="199"/>
        <v>#N/A</v>
      </c>
      <c r="FB106" s="1" t="e">
        <f t="shared" si="200"/>
        <v>#N/A</v>
      </c>
      <c r="FC106" s="1" t="e" cm="1">
        <f t="array" ref="FC106">IFERROR(IF(OR(ISNA($A106),INDEX(International!K$3:K$2000,_xlfn.XMATCH(100,International!K$3:K$2000,1,1)+ROW()-ROW($A$3))=""),NA(),INDEX(International!K$3:K$2000,_xlfn.XMATCH(100,International!K$3:K$2000,1,1)+ROW()-ROW($A$3))), NA())</f>
        <v>#N/A</v>
      </c>
      <c r="FD106" s="1" t="e" cm="1">
        <f t="array" aca="1" ref="FD106" ca="1">IFERROR(IF(ISNA($A106),NA(),INDEX(International!M$3:M$2000,_xlfn.XMATCH(100,International!K$3:K$2000,1,1)+ROW()-ROW($A$3))-0), NA())</f>
        <v>#N/A</v>
      </c>
      <c r="FE106" s="1" t="e">
        <f t="shared" si="201"/>
        <v>#N/A</v>
      </c>
      <c r="FF106" s="1" t="e">
        <f t="shared" si="202"/>
        <v>#N/A</v>
      </c>
      <c r="FG106" s="1" t="e">
        <f t="shared" si="203"/>
        <v>#N/A</v>
      </c>
      <c r="FH106" s="1" t="e" cm="1">
        <f t="array" ref="FH106">IFERROR(IF(OR(ISNA($A106),INDEX(International!O$3:O$2000,_xlfn.XMATCH(100,International!O$3:O$2000,1,1)+ROW()-ROW($A$3))=""),NA(),INDEX(International!O$3:O$2000,_xlfn.XMATCH(100,International!O$3:O$2000,1,1)+ROW()-ROW($A$3))-0), NA())</f>
        <v>#N/A</v>
      </c>
      <c r="FI106" s="1" t="e" cm="1">
        <f t="array" aca="1" ref="FI106" ca="1">IFERROR(IF(ISNA($A106),NA(),INDEX(International!Q$3:Q$2000,_xlfn.XMATCH(100,International!O$3:O$2000,1,1)+ROW()-ROW($A$3))-0), NA())</f>
        <v>#N/A</v>
      </c>
      <c r="FJ106" s="1" t="e">
        <f t="shared" si="204"/>
        <v>#N/A</v>
      </c>
      <c r="FK106" s="1" t="e">
        <f t="shared" si="205"/>
        <v>#N/A</v>
      </c>
      <c r="FL106" s="1" t="e">
        <f t="shared" si="206"/>
        <v>#N/A</v>
      </c>
      <c r="FM106" s="1" t="e" cm="1">
        <f t="array" ref="FM106">IFERROR(IF(OR(ISNA($A106),INDEX(International!S$3:S$2000,_xlfn.XMATCH(100,International!S$3:S$2000,1,1)+ROW()-ROW($A$3))=""),NA(),INDEX(International!S$3:S$2000,_xlfn.XMATCH(100,International!S$3:S$2000,1,1)+ROW()-ROW($A$3))-0), NA())</f>
        <v>#N/A</v>
      </c>
      <c r="FN106" s="1" t="e" cm="1">
        <f t="array" aca="1" ref="FN106" ca="1">IFERROR(IF(ISNA($A106),NA(),INDEX(International!U$3:U$2000,_xlfn.XMATCH(100,International!S$3:S$2000,1,1)+ROW()-ROW($A$3))-0), NA())</f>
        <v>#N/A</v>
      </c>
      <c r="FO106" s="1" t="e">
        <f t="shared" si="207"/>
        <v>#N/A</v>
      </c>
      <c r="FP106" s="1" t="e">
        <f t="shared" si="208"/>
        <v>#N/A</v>
      </c>
      <c r="FQ106" s="1" t="e">
        <f t="shared" si="209"/>
        <v>#N/A</v>
      </c>
      <c r="FR106" s="1" t="e" cm="1">
        <f t="array" ref="FR106">IFERROR(IF(OR(ISNA($A106),INDEX(International!W$3:W$2000,_xlfn.XMATCH(100,International!W$3:W$2000,1,1)+ROW()-ROW($A$3))=""),NA(),INDEX(International!W$3:W$2000,_xlfn.XMATCH(100,International!W$3:W$2000,1,1)+ROW()-ROW($A$3))-0), NA())</f>
        <v>#N/A</v>
      </c>
      <c r="FS106" s="1" t="e" cm="1">
        <f t="array" aca="1" ref="FS106" ca="1">IFERROR(IF(ISNA($A106),NA(),INDEX(International!Y$3:Y$2000,_xlfn.XMATCH(100,International!W$3:W$2000,1,1)+ROW()-ROW($A$3))-0), NA())</f>
        <v>#N/A</v>
      </c>
      <c r="FT106" s="1" t="e">
        <f t="shared" si="210"/>
        <v>#N/A</v>
      </c>
      <c r="FU106" s="1" t="e">
        <f t="shared" si="211"/>
        <v>#N/A</v>
      </c>
      <c r="FV106" s="1" t="e">
        <f t="shared" si="212"/>
        <v>#N/A</v>
      </c>
      <c r="FW106" s="1" t="e" cm="1">
        <f t="array" ref="FW106">IFERROR(IF(OR(ISNA($A106),INDEX(International!AA$3:AA$2000,_xlfn.XMATCH(100,International!AA$3:AA$2000,1,1)+ROW()-ROW($A$3))=""),NA(),INDEX(International!AA$3:AA$2000,_xlfn.XMATCH(100,International!AA$3:AA$2000,1,1)+ROW()-ROW($A$3))-0), NA())</f>
        <v>#N/A</v>
      </c>
      <c r="FX106" s="1" t="e" cm="1">
        <f t="array" aca="1" ref="FX106" ca="1">IFERROR(IF(ISNA($A106),NA(),INDEX(International!AC$3:AC$2000,_xlfn.XMATCH(100,International!AA$3:AA$2000,1,1)+ROW()-ROW($A$3))-0), NA())</f>
        <v>#N/A</v>
      </c>
      <c r="FY106" s="1" t="e">
        <f t="shared" si="213"/>
        <v>#N/A</v>
      </c>
      <c r="FZ106" s="1" t="e">
        <f t="shared" si="214"/>
        <v>#N/A</v>
      </c>
      <c r="GA106" s="1" t="e">
        <f t="shared" si="215"/>
        <v>#N/A</v>
      </c>
      <c r="GB106" s="1" t="e" cm="1">
        <f t="array" ref="GB106">IFERROR(IF(OR(ISNA($A106),INDEX(International!AE$3:AE$2000,_xlfn.XMATCH(100,International!AE$3:AE$2000,1,1)+ROW()-ROW($A$3))=""),NA(),INDEX(International!AE$3:AE$2000,_xlfn.XMATCH(100,International!AE$3:AE$2000,1,1)+ROW()-ROW($A$3))-0), NA())</f>
        <v>#N/A</v>
      </c>
      <c r="GC106" s="1" t="e" cm="1">
        <f t="array" aca="1" ref="GC106" ca="1">IFERROR(IF(ISNA($A106),NA(),INDEX(International!AG$3:AG$2000,_xlfn.XMATCH(100,International!AE$3:AE$2000,1,1)+ROW()-ROW($A$3))-0), NA())</f>
        <v>#N/A</v>
      </c>
      <c r="GD106" s="1" t="e">
        <f t="shared" si="216"/>
        <v>#N/A</v>
      </c>
      <c r="GE106" s="1" t="e">
        <f t="shared" si="217"/>
        <v>#N/A</v>
      </c>
      <c r="GF106" s="1" t="e">
        <f t="shared" si="218"/>
        <v>#N/A</v>
      </c>
    </row>
    <row r="107" spans="1:188" x14ac:dyDescent="0.2">
      <c r="A107" s="4">
        <f>IF(OR(Daily!$A107="",Daily!$B107="*"),NA(),Daily!A107)</f>
        <v>43958</v>
      </c>
      <c r="B107" s="1">
        <f>IF(_xlfn.IFNA($A107,"")="","",Daily!C107+IF(ROW()&gt;ROW($A$3),B106,0))</f>
        <v>107</v>
      </c>
      <c r="C107" s="1">
        <f>IF(_xlfn.IFNA($A107,"")="","",Daily!D107+IF(ROW()&gt;ROW($A$3),C106,0))</f>
        <v>103</v>
      </c>
      <c r="D107" s="1">
        <f>IF(_xlfn.IFNA($A107,"")="","",Daily!E107+IF(ROW()&gt;ROW($A$3),D106,0))</f>
        <v>3</v>
      </c>
      <c r="E107" s="1">
        <f t="shared" si="141"/>
        <v>1</v>
      </c>
      <c r="F107" s="1">
        <f>IF(_xlfn.IFNA($A107,"")="","",Daily!F107+IF(ROW()&gt;ROW($A$3),F106,0))</f>
        <v>3044</v>
      </c>
      <c r="G107" s="1">
        <f>IF(_xlfn.IFNA($A107,"")="","",Daily!G107+IF(ROW()&gt;ROW($A$3),G106,0))</f>
        <v>2463</v>
      </c>
      <c r="H107" s="1">
        <f>IF(_xlfn.IFNA($A107,"")="","",Daily!H107+IF(ROW()&gt;ROW($A$3),H106,0))</f>
        <v>45</v>
      </c>
      <c r="I107" s="1">
        <f t="shared" si="142"/>
        <v>536</v>
      </c>
      <c r="J107" s="1">
        <f>IF(_xlfn.IFNA($A107,"")="","",Daily!I107+IF(ROW()&gt;ROW($A$3),J106,0))</f>
        <v>30</v>
      </c>
      <c r="K107" s="1">
        <f>IF(_xlfn.IFNA($A107,"")="","",Daily!J107+IF(ROW()&gt;ROW($A$3),K106,0))</f>
        <v>28</v>
      </c>
      <c r="L107" s="1">
        <f>IF(_xlfn.IFNA($A107,"")="","",Daily!K107+IF(ROW()&gt;ROW($A$3),L106,0))</f>
        <v>0</v>
      </c>
      <c r="M107" s="1">
        <f t="shared" si="143"/>
        <v>2</v>
      </c>
      <c r="N107" s="1">
        <f>IF(_xlfn.IFNA($A107,"")="","",Daily!L107+IF(ROW()&gt;ROW($A$3),N106,0))</f>
        <v>1045</v>
      </c>
      <c r="O107" s="1">
        <f>IF(_xlfn.IFNA($A107,"")="","",Daily!M107+IF(ROW()&gt;ROW($A$3),O106,0))</f>
        <v>989</v>
      </c>
      <c r="P107" s="1">
        <f>IF(_xlfn.IFNA($A107,"")="","",Daily!N107+IF(ROW()&gt;ROW($A$3),P106,0))</f>
        <v>6</v>
      </c>
      <c r="Q107" s="1">
        <f t="shared" si="144"/>
        <v>50</v>
      </c>
      <c r="R107" s="1">
        <f>IF(_xlfn.IFNA($A107,"")="","",Daily!O107+IF(ROW()&gt;ROW($A$3),R106,0))</f>
        <v>439</v>
      </c>
      <c r="S107" s="1">
        <f>IF(_xlfn.IFNA($A107,"")="","",Daily!P107+IF(ROW()&gt;ROW($A$3),S106,0))</f>
        <v>433</v>
      </c>
      <c r="T107" s="1">
        <f>IF(_xlfn.IFNA($A107,"")="","",Daily!Q107+IF(ROW()&gt;ROW($A$3),T106,0))</f>
        <v>4</v>
      </c>
      <c r="U107" s="1">
        <f t="shared" si="145"/>
        <v>2</v>
      </c>
      <c r="V107" s="1">
        <f>IF(_xlfn.IFNA($A107,"")="","",Daily!R107+IF(ROW()&gt;ROW($A$3),V106,0))</f>
        <v>224</v>
      </c>
      <c r="W107" s="1">
        <f>IF(_xlfn.IFNA($A107,"")="","",Daily!S107+IF(ROW()&gt;ROW($A$3),W106,0))</f>
        <v>174</v>
      </c>
      <c r="X107" s="1">
        <f>IF(_xlfn.IFNA($A107,"")="","",Daily!T107+IF(ROW()&gt;ROW($A$3),X106,0))</f>
        <v>13</v>
      </c>
      <c r="Y107" s="1">
        <f t="shared" si="146"/>
        <v>37</v>
      </c>
      <c r="Z107" s="1">
        <f>IF(_xlfn.IFNA($A107,"")="","",Daily!U107+IF(ROW()&gt;ROW($A$3),Z106,0))</f>
        <v>1454</v>
      </c>
      <c r="AA107" s="1">
        <f>IF(_xlfn.IFNA($A107,"")="","",Daily!V107+IF(ROW()&gt;ROW($A$3),AA106,0))</f>
        <v>1322</v>
      </c>
      <c r="AB107" s="1">
        <f>IF(_xlfn.IFNA($A107,"")="","",Daily!W107+IF(ROW()&gt;ROW($A$3),AB106,0))</f>
        <v>18</v>
      </c>
      <c r="AC107" s="1">
        <f t="shared" si="147"/>
        <v>114</v>
      </c>
      <c r="AD107" s="1">
        <f>IF(_xlfn.IFNA($A107,"")="","",Daily!X107+IF(ROW()&gt;ROW($A$3),AD106,0))</f>
        <v>551</v>
      </c>
      <c r="AE107" s="1">
        <f>IF(_xlfn.IFNA($A107,"")="","",Daily!Y107+IF(ROW()&gt;ROW($A$3),AE106,0))</f>
        <v>531</v>
      </c>
      <c r="AF107" s="1">
        <f>IF(_xlfn.IFNA($A107,"")="","",Daily!Z107+IF(ROW()&gt;ROW($A$3),AF106,0))</f>
        <v>9</v>
      </c>
      <c r="AG107" s="1">
        <f t="shared" si="148"/>
        <v>11</v>
      </c>
      <c r="AH107" s="1">
        <f>IF(_xlfn.IFNA($A107,"")="","",Daily!C107+Daily!F107+Daily!I107+Daily!O107+Daily!L107+Daily!R107+Daily!X107+Daily!U107)</f>
        <v>20</v>
      </c>
      <c r="AI107" s="1">
        <f>IF(_xlfn.IFNA($A107,"")="","",Daily!D107+Daily!G107+Daily!J107+Daily!P107+Daily!M107+Daily!S107+Daily!Y107+Daily!V107+Daily!AA107)</f>
        <v>62</v>
      </c>
      <c r="AJ107" s="1">
        <f>IF(_xlfn.IFNA($A107,"")="","",Daily!E107+Daily!H107+Daily!K107+Daily!Q107+Daily!N107+Daily!T107+Daily!Z107+Daily!W107)</f>
        <v>0</v>
      </c>
      <c r="AK107" s="1">
        <f t="shared" si="240"/>
        <v>6894</v>
      </c>
      <c r="AL107" s="1">
        <f t="shared" si="241"/>
        <v>6043</v>
      </c>
      <c r="AM107" s="1">
        <f t="shared" si="242"/>
        <v>98</v>
      </c>
      <c r="AN107" s="7">
        <f t="shared" si="243"/>
        <v>0.83333333333333337</v>
      </c>
      <c r="AO107" s="1">
        <f t="shared" si="244"/>
        <v>753</v>
      </c>
      <c r="AP107" s="1">
        <f t="shared" si="245"/>
        <v>3850</v>
      </c>
      <c r="AQ107" s="1">
        <f t="shared" si="246"/>
        <v>3580</v>
      </c>
      <c r="AR107" s="1">
        <f t="shared" si="247"/>
        <v>53</v>
      </c>
      <c r="AS107" s="1">
        <f t="shared" si="248"/>
        <v>217</v>
      </c>
      <c r="AT107" s="10">
        <f t="shared" si="249"/>
        <v>1.5958312978342288E-2</v>
      </c>
      <c r="AU107" s="10">
        <f t="shared" si="250"/>
        <v>0.98404168702165773</v>
      </c>
      <c r="AV107" s="10">
        <f t="shared" si="251"/>
        <v>1.5520742674789673E-2</v>
      </c>
      <c r="AW107" s="10">
        <f t="shared" si="252"/>
        <v>0.44154337104728747</v>
      </c>
      <c r="AX107" s="10">
        <f t="shared" si="253"/>
        <v>4.3516100957354219E-3</v>
      </c>
      <c r="AY107" s="10">
        <f t="shared" si="254"/>
        <v>0.15158108500145054</v>
      </c>
      <c r="AZ107" s="10">
        <f t="shared" si="255"/>
        <v>6.3678561067595008E-2</v>
      </c>
      <c r="BA107" s="10">
        <f t="shared" si="256"/>
        <v>3.249202204815782E-2</v>
      </c>
      <c r="BB107" s="10">
        <f t="shared" si="257"/>
        <v>0.21090803597331012</v>
      </c>
      <c r="BC107" s="10">
        <f t="shared" si="258"/>
        <v>7.9924572091673918E-2</v>
      </c>
      <c r="BD107" s="8">
        <f t="shared" ca="1" si="168"/>
        <v>19.857142857142858</v>
      </c>
      <c r="BE107" s="9">
        <f t="shared" ca="1" si="169"/>
        <v>139</v>
      </c>
      <c r="BF107" s="10">
        <f t="shared" si="259"/>
        <v>2.9095141111434388E-3</v>
      </c>
      <c r="BG107" s="10">
        <f t="shared" si="260"/>
        <v>-0.16666666666666666</v>
      </c>
      <c r="BH107" s="1" t="e">
        <f t="shared" si="261"/>
        <v>#N/A</v>
      </c>
      <c r="BI107" s="1">
        <f t="shared" si="262"/>
        <v>41</v>
      </c>
      <c r="BJ107" s="8">
        <f>IF(_xlfn.IFNA($A107,"")="","",AK107/(Configuration!$B$1/1000000))</f>
        <v>271.79934001726838</v>
      </c>
      <c r="BK107" s="1">
        <f>IF(OR(_xlfn.IFNA($A107,"")="", ROW()&lt;=ROW($A$3),MAX(International!$C$3:$C$2000)&lt;$AK107),"",$A107-_xlfn.XLOOKUP($AK107,International!$C$3:$C$2000,International!$A$3:$A$2000,NA(),1,1))</f>
        <v>41</v>
      </c>
      <c r="BL107" s="1">
        <f>IF(OR(_xlfn.IFNA($A107,"")="", ROW()&lt;=ROW($A$3),MAX(International!$D$3:$D$2000)&lt;$BJ107),"",$A107-_xlfn.XLOOKUP($BJ107,International!$D$3:$D$2000,International!$A$3:$A$2000,NA(),1,1))</f>
        <v>46</v>
      </c>
      <c r="BM107" s="1">
        <f>IF(OR(_xlfn.IFNA($A107,"")="", ROW()&lt;=ROW($A$3),MAX(International!$G$3:$G$2000)&lt;$AK107),"",$A107-_xlfn.XLOOKUP($AK107,International!$G$3:$G$2000,International!$A$3:$A$2000,NA(),1,1))</f>
        <v>20</v>
      </c>
      <c r="BN107" s="1">
        <f>IF(OR(_xlfn.IFNA($A107,"")="", ROW()&lt;=ROW($A$3),MAX(International!$H$3:$H$2000)&lt;$BJ107),"",$A107-_xlfn.XLOOKUP($BJ107,International!$H$3:$H$2000,International!$A$3:$A$2000,NA(),1,1))</f>
        <v>44</v>
      </c>
      <c r="BO107" s="1">
        <f>IF(OR(_xlfn.IFNA($A107,"")="", ROW()&lt;=ROW($A$3),MAX(International!$K$3:$K$2000)&lt;$AK107),"",$A107-_xlfn.XLOOKUP($AK107,International!$K$3:$K$2000,International!$A$3:$A$2000,NA(),1,1))</f>
        <v>51</v>
      </c>
      <c r="BP107" s="1">
        <f>IF(OR(_xlfn.IFNA($A107,"")="", ROW()&lt;=ROW($A$3),MAX(International!$L$3:$L$2000)&lt;$BJ107),"",$A107-_xlfn.XLOOKUP($BJ107,International!$L$3:$L$2000,International!$A$3:$A$2000,NA(),1,1))</f>
        <v>45</v>
      </c>
      <c r="BQ107" s="1">
        <f>IF(OR(_xlfn.IFNA($A107,"")="", ROW()&lt;=ROW($A$3),MAX(International!$O$3:$O$2000)&lt;$AK107),"",$A107-_xlfn.XLOOKUP($AK107,International!$O$3:$O$2000,International!$A$3:$A$2000,NA(),1,1))</f>
        <v>60</v>
      </c>
      <c r="BR107" s="1">
        <f>IF(OR(_xlfn.IFNA($A107,"")="", ROW()&lt;=ROW($A$3),MAX(International!$P$3:$P$2000)&lt;$BJ107),"",$A107-_xlfn.XLOOKUP($BJ107,International!$P$3:$P$2000,International!$A$3:$A$2000,NA(),1,1))</f>
        <v>55</v>
      </c>
      <c r="BS107" s="1">
        <f>IF(OR(_xlfn.IFNA($A107,"")="", ROW()&lt;=ROW($A$3),MAX(International!$S$3:$S$2000)&lt;$AK107),"",$A107-_xlfn.XLOOKUP($AK107,International!$S$3:$S$2000,International!$A$3:$A$2000,NA(),1,1))</f>
        <v>61</v>
      </c>
      <c r="BT107" s="1" t="str">
        <f>IF(OR(_xlfn.IFNA($A107,"")="", ROW()&lt;=ROW($A$3),MAX(International!$T$3:$T$2000)&lt;$BJ107),"",$A107-_xlfn.XLOOKUP($BJ107,International!$T$3:$T$2000,International!$A$3:$A$2000,NA(),1,1))</f>
        <v/>
      </c>
      <c r="BU107" s="1">
        <f>IF(OR(_xlfn.IFNA($A107,"")="", ROW()&lt;=ROW($A$3),MAX(International!$W$3:$W$2000)&lt;$AK107),"",$A107-_xlfn.XLOOKUP($AK107,International!$W$3:$W$2000,International!$A$3:$A$2000,NA(),1,1))</f>
        <v>17</v>
      </c>
      <c r="BV107" s="1">
        <f>IF(OR(_xlfn.IFNA($A107,"")="", ROW()&lt;=ROW($A$3),MAX(International!$X$3:$X$2000)&lt;$BJ107),"",$A107-_xlfn.XLOOKUP($BJ107,International!$X$3:$X$2000,International!$A$3:$A$2000,NA(),1,1))</f>
        <v>29</v>
      </c>
      <c r="BW107" s="1">
        <f>IF(OR(_xlfn.IFNA($A107,"")="", ROW()&lt;=ROW($A$3),MAX(International!$AA$3:$AA$2000)&lt;$AK107),"",$A107-_xlfn.XLOOKUP($AK107,International!$AA$3:$AA$2000,International!$A$3:$A$2000,NA(),1,1))</f>
        <v>44</v>
      </c>
      <c r="BX107" s="1">
        <f>IF(OR(_xlfn.IFNA($A107,"")="", ROW()&lt;=ROW($A$3),MAX(International!$AB$3:$AB$2000)&lt;$BJ107),"",$A107-_xlfn.XLOOKUP($BJ107,International!$AB$3:$AB$2000,International!$A$3:$A$2000,NA(),1,1))</f>
        <v>39</v>
      </c>
      <c r="BY107" s="1">
        <f>IF(OR(_xlfn.IFNA($A107,"")="", ROW()&lt;=ROW($A$3),MAX(International!$AE$3:$AE$2000)&lt;$AK107),"",$A107-_xlfn.XLOOKUP($AK107,International!$AE$3:$AE$2000,International!$A$3:$A$2000,NA(),1,1))</f>
        <v>50</v>
      </c>
      <c r="BZ107" s="1">
        <f>IF(OR(_xlfn.IFNA($A107,"")="", ROW()&lt;=ROW($A$3),MAX(International!$AF$3:$AF$2000)&lt;$BJ107),"",$A107-_xlfn.XLOOKUP($BJ107,International!$AF$3:$AF$2000,International!$A$3:$A$2000,NA(),1,1))</f>
        <v>41</v>
      </c>
      <c r="CA107" s="1">
        <f t="shared" si="239"/>
        <v>58</v>
      </c>
      <c r="CB107" s="1" t="e">
        <f t="shared" si="219"/>
        <v>#N/A</v>
      </c>
      <c r="CC107" s="1" t="e">
        <f t="shared" si="220"/>
        <v>#N/A</v>
      </c>
      <c r="CD107" s="1" t="e">
        <f t="shared" si="221"/>
        <v>#N/A</v>
      </c>
      <c r="CE107" s="1" t="e">
        <f t="shared" si="222"/>
        <v>#N/A</v>
      </c>
      <c r="CF107" s="1">
        <f t="shared" si="223"/>
        <v>310418</v>
      </c>
      <c r="CG107" s="1">
        <f t="shared" si="224"/>
        <v>81274</v>
      </c>
      <c r="CH107" s="1">
        <f t="shared" si="225"/>
        <v>31206</v>
      </c>
      <c r="CI107" s="1">
        <f t="shared" si="226"/>
        <v>2298</v>
      </c>
      <c r="CJ107" s="1">
        <f t="shared" si="227"/>
        <v>5283</v>
      </c>
      <c r="CK107" s="1">
        <f t="shared" si="175"/>
        <v>6894</v>
      </c>
      <c r="CL107" s="1">
        <f t="shared" si="228"/>
        <v>9.4968792535745727</v>
      </c>
      <c r="CM107" s="1">
        <f>IF(OR(ISNA($A107),$AK107&lt;100),NA(),IF($CA107=0,0,FLOOR((CK107-_xlfn.XLOOKUP(_xlfn.AGGREGATE(5,6,$CA$3:$CA2058),$CA$3:$CA$2000,CK$3:CK$2000,1,1))/_xlfn.XLOOKUP($CA107,$CA$3:$CA$2000,$CA$3:$CA$2000,1,1), 1)))</f>
        <v>116</v>
      </c>
      <c r="CN107" s="1">
        <f t="shared" si="176"/>
        <v>238.58109173264123</v>
      </c>
      <c r="CO107" s="1" cm="1">
        <f t="array" ref="CO107">IFERROR(IF(OR(ISNA($A107),$AK107&lt;100,INDEX(International!C$3:C$2000,_xlfn.XMATCH(100,International!C$3:C$2000,1,1)+$CA107)=""),NA(),INDEX(International!C$3:C$2000,_xlfn.XMATCH(100,International!C$3:C$2000,1,1)+$CA107)), NA())</f>
        <v>49906</v>
      </c>
      <c r="CP107" s="1">
        <f t="shared" si="229"/>
        <v>6.4709974886212027</v>
      </c>
      <c r="CQ107" s="1">
        <f>IF(OR(ISNA($A107),$AK107&lt;100),NA(),IF($CA107=0,0,FLOOR((CO107-_xlfn.XLOOKUP(_xlfn.AGGREGATE(5,6,$CA$3:$CA2058),$CA$3:$CA$2000,CO$3:CO$2000,1,1))/_xlfn.XLOOKUP($CA107,$CA$3:$CA$2000,$CA$3:$CA$2000,1,1), 1)))</f>
        <v>858</v>
      </c>
      <c r="CR107" s="1">
        <f t="shared" si="177"/>
        <v>39.231585720861574</v>
      </c>
      <c r="CS107" s="1" cm="1">
        <f t="array" ref="CS107">IFERROR(IF(OR(ISNA($A107),$AK107&lt;100,INDEX(International!G$3:G$2000,_xlfn.XMATCH(100,International!G$3:G$2000,1,1)+$CA107)=""),NA(),INDEX(International!G$3:G$2000,_xlfn.XMATCH(100,International!G$3:G$2000,1,1)+$CA107)), NA())</f>
        <v>10083</v>
      </c>
      <c r="CT107" s="1">
        <f t="shared" si="230"/>
        <v>8.7142288478571075</v>
      </c>
      <c r="CU107" s="1">
        <f>IF(OR(ISNA($A107),$AK107&lt;100),NA(),IF($CA107=0,0,FLOOR((CS107-_xlfn.XLOOKUP(_xlfn.AGGREGATE(5,6,$CA$3:$CA2058),$CA$3:$CA$2000,CS$3:CS$2000,1,1))/_xlfn.XLOOKUP($CA107,$CA$3:$CA$2000,$CA$3:$CA$2000,1,1), 1)))</f>
        <v>169</v>
      </c>
      <c r="CV107" s="1">
        <f t="shared" si="178"/>
        <v>26.327489720742562</v>
      </c>
      <c r="CW107" s="1" cm="1">
        <f t="array" ref="CW107">IFERROR(IF(OR(ISNA($A107),$AK107&lt;100,INDEX(International!K$3:K$2000,_xlfn.XMATCH(100,International!K$3:K$2000,1,1)+$CA107)=""),NA(),INDEX(International!K$3:K$2000,_xlfn.XMATCH(100,International!K$3:K$2000,1,1)+$CA107)), NA())</f>
        <v>164589</v>
      </c>
      <c r="CX107" s="1">
        <f t="shared" si="231"/>
        <v>5.4283470246571612</v>
      </c>
      <c r="CY107" s="1">
        <f>IF(OR(ISNA($A107),$AK107&lt;100),NA(),IF($CA107=0,0,FLOOR((CW107-_xlfn.XLOOKUP(_xlfn.AGGREGATE(5,6,$CA$3:$CA2058),$CA$3:$CA$2000,CW$3:CW$2000,1,1))/_xlfn.XLOOKUP($CA107,$CA$3:$CA$2000,$CA$3:$CA$2000,1,1), 1)))</f>
        <v>2836</v>
      </c>
      <c r="CZ107" s="1">
        <f t="shared" si="179"/>
        <v>26.201677585277238</v>
      </c>
      <c r="DA107" s="1" cm="1">
        <f t="array" ref="DA107">IFERROR(IF(OR(ISNA($A107),$AK107&lt;100,INDEX(International!O$3:O$2000,_xlfn.XMATCH(100,International!O$3:O$2000,1,1)+$CA107)=""),NA(),INDEX(International!O$3:O$2000,_xlfn.XMATCH(100,International!O$3:O$2000,1,1)+$CA107)), NA())</f>
        <v>183957</v>
      </c>
      <c r="DB107" s="1">
        <f t="shared" si="232"/>
        <v>5.3480112958116246</v>
      </c>
      <c r="DC107" s="1">
        <f>IF(OR(ISNA($A107),$AK107&lt;100),NA(),IF($CA107=0,0,FLOOR((DA107-_xlfn.XLOOKUP(_xlfn.AGGREGATE(5,6,$CA$3:$CA2058),$CA$3:$CA$2000,DA$3:DA$2000,1,1))/_xlfn.XLOOKUP($CA107,$CA$3:$CA$2000,$CA$3:$CA$2000,1,1), 1)))</f>
        <v>3169</v>
      </c>
      <c r="DD107" s="1">
        <f t="shared" si="180"/>
        <v>46.376372506019166</v>
      </c>
      <c r="DE107" s="1" cm="1">
        <f t="array" ref="DE107">IFERROR(IF(OR(ISNA($A107),$AK107&lt;100,INDEX(International!S$3:S$2000,_xlfn.XMATCH(100,International!S$3:S$2000,1,1)+$CA107)=""),NA(),INDEX(International!S$3:S$2000,_xlfn.XMATCH(100,International!S$3:S$2000,1,1)+$CA107)), NA())</f>
        <v>10653</v>
      </c>
      <c r="DF107" s="1">
        <f t="shared" si="233"/>
        <v>8.6115815049347777</v>
      </c>
      <c r="DG107" s="1">
        <f>IF(OR(ISNA($A107),$AK107&lt;100),NA(),IF($CA107=0,0,FLOOR((DE107-_xlfn.XLOOKUP(_xlfn.AGGREGATE(5,6,$CA$3:$CA2058),$CA$3:$CA$2000,DE$3:DE$2000,1,1))/_xlfn.XLOOKUP($CA107,$CA$3:$CA$2000,$CA$3:$CA$2000,1,1), 1)))</f>
        <v>181</v>
      </c>
      <c r="DH107" s="1">
        <f t="shared" si="181"/>
        <v>184.25563197781867</v>
      </c>
      <c r="DI107" s="1" cm="1">
        <f t="array" ref="DI107">IFERROR(IF(OR(ISNA($A107),$AK107&lt;100,INDEX(International!W$3:W$2000,_xlfn.XMATCH(100,International!W$3:W$2000,1,1)+$CA107)=""),NA(),INDEX(International!W$3:W$2000,_xlfn.XMATCH(100,International!W$3:W$2000,1,1)+$CA107)), NA())</f>
        <v>14423</v>
      </c>
      <c r="DJ107" s="1">
        <f t="shared" si="234"/>
        <v>8.0867485395458178</v>
      </c>
      <c r="DK107" s="1">
        <f>IF(OR(ISNA($A107),$AK107&lt;100),NA(),IF($CA107=0,0,FLOOR((DI107-_xlfn.XLOOKUP(_xlfn.AGGREGATE(5,6,$CA$3:$CA2058),$CA$3:$CA$2000,DI$3:DI$2000,1,1))/_xlfn.XLOOKUP($CA107,$CA$3:$CA$2000,$CA$3:$CA$2000,1,1), 1)))</f>
        <v>246</v>
      </c>
      <c r="DL107" s="1">
        <f t="shared" si="182"/>
        <v>5.4248119684376812</v>
      </c>
      <c r="DM107" s="1" cm="1">
        <f t="array" ref="DM107">IFERROR(IF(OR(ISNA($A107),$AK107&lt;100,INDEX(International!AA$3:AA$2000,_xlfn.XMATCH(100,International!AA$3:AA$2000,1,1)+$CA107)=""),NA(),INDEX(International!AA$3:AA$2000,_xlfn.XMATCH(100,International!AA$3:AA$2000,1,1)+$CA107)), NA())</f>
        <v>182260</v>
      </c>
      <c r="DN107" s="1">
        <f t="shared" si="235"/>
        <v>5.3546128072415966</v>
      </c>
      <c r="DO107" s="1">
        <f>IF(OR(ISNA($A107),$AK107&lt;100),NA(),IF($CA107=0,0,FLOOR((DM107-_xlfn.XLOOKUP(_xlfn.AGGREGATE(5,6,$CA$3:$CA2058),$CA$3:$CA$2000,DM$3:DM$2000,1,1))/_xlfn.XLOOKUP($CA107,$CA$3:$CA$2000,$CA$3:$CA$2000,1,1), 1)))</f>
        <v>3140</v>
      </c>
      <c r="DP107" s="1">
        <f t="shared" si="183"/>
        <v>11.127343276338339</v>
      </c>
      <c r="DQ107" s="1" cm="1">
        <f t="array" ref="DQ107">IFERROR(IF(OR(ISNA($A107),$AK107&lt;100,INDEX(International!AE$3:AE$2000,_xlfn.XMATCH(100,International!AE$3:AE$2000,1,1)+$CA107)=""),NA(),INDEX(International!AE$3:AE$2000,_xlfn.XMATCH(100,International!AE$3:AE$2000,1,1)+$CA107)), NA())</f>
        <v>1069424</v>
      </c>
      <c r="DR107" s="1">
        <f t="shared" si="236"/>
        <v>4.3333556873925092</v>
      </c>
      <c r="DS107" s="1">
        <f>IF(OR(ISNA($A107),$AK107&lt;100),NA(),IF($CA107=0,0,FLOOR((DQ107-_xlfn.XLOOKUP(_xlfn.AGGREGATE(5,6,$CA$3:$CA2058),$CA$3:$CA$2000,DQ$3:DQ$2000,1,1))/_xlfn.XLOOKUP($CA107,$CA$3:$CA$2000,$CA$3:$CA$2000,1,1), 1)))</f>
        <v>18436</v>
      </c>
      <c r="DT107" s="1">
        <f t="shared" si="263"/>
        <v>12.691125912722564</v>
      </c>
      <c r="DU107" s="1">
        <f t="shared" si="237"/>
        <v>104</v>
      </c>
      <c r="DV107" s="1" t="e" cm="1">
        <f t="array" ref="DV107">IFERROR(IF(ISNA($A107),NA(),INDEX(B$3:B$2000,_xlfn.XMATCH(Configuration!$B$12,B$3:B$2000,1,1)+ROW()-ROW($A$3))-0), NA())</f>
        <v>#N/A</v>
      </c>
      <c r="DW107" s="1" t="e" cm="1">
        <f t="array" ref="DW107">IFERROR(IF(ISNA($A107),NA(),INDEX(F$3:F$2000,_xlfn.XMATCH(Configuration!$B$12,F$3:F$2000,1,1)+ROW()-ROW($A$3))-0), NA())</f>
        <v>#N/A</v>
      </c>
      <c r="DX107" s="1" cm="1">
        <f t="array" ref="DX107">IFERROR(IF(ISNA($A107),NA(),INDEX(J$3:J$2000,_xlfn.XMATCH(Configuration!$B$12,J$3:J$2000,1,1)+ROW()-ROW($A$3))-0), NA())</f>
        <v>0</v>
      </c>
      <c r="DY107" s="1" t="e" cm="1">
        <f t="array" ref="DY107">IFERROR(IF(ISNA($A107),NA(),INDEX(N$3:N$2000,_xlfn.XMATCH(Configuration!$B$12,N$3:N$2000,1,1)+ROW()-ROW($A$3))-0), NA())</f>
        <v>#N/A</v>
      </c>
      <c r="DZ107" s="1" t="e" cm="1">
        <f t="array" ref="DZ107">IFERROR(IF(ISNA($A107),NA(),INDEX(R$3:R$2000,_xlfn.XMATCH(Configuration!$B$12,R$3:R$2000,1,1)+ROW()-ROW($A$3))-0), NA())</f>
        <v>#N/A</v>
      </c>
      <c r="EA107" s="1" t="e" cm="1">
        <f t="array" ref="EA107">IFERROR(IF(ISNA($A107),NA(),INDEX(V$3:V$2000,_xlfn.XMATCH(Configuration!$B$12,V$3:V$2000,1,1)+ROW()-ROW($A$3))-0), NA())</f>
        <v>#N/A</v>
      </c>
      <c r="EB107" s="1" t="e" cm="1">
        <f t="array" ref="EB107">IFERROR(IF(ISNA($A107),NA(),INDEX(Z$3:Z$2000,_xlfn.XMATCH(Configuration!$B$12,Z$3:Z$2000,1,1)+ROW()-ROW($A$3))-0), NA())</f>
        <v>#N/A</v>
      </c>
      <c r="EC107" s="1" t="e" cm="1">
        <f t="array" ref="EC107">IFERROR(IF(ISNA($A107),NA(),INDEX(AD$3:AD$2000,_xlfn.XMATCH(Configuration!$B$12,AD$3:AD$2000,1,1)+ROW()-ROW($A$3))-0), NA())</f>
        <v>#N/A</v>
      </c>
      <c r="ED107" s="1" t="e">
        <f t="shared" si="238"/>
        <v>#N/A</v>
      </c>
      <c r="EE107" s="1" t="e">
        <f t="shared" si="185"/>
        <v>#N/A</v>
      </c>
      <c r="EF107" s="1" t="e">
        <f t="shared" si="186"/>
        <v>#N/A</v>
      </c>
      <c r="EG107" s="1" t="e">
        <f t="shared" si="187"/>
        <v>#N/A</v>
      </c>
      <c r="EH107" s="1" t="e">
        <f t="shared" si="188"/>
        <v>#N/A</v>
      </c>
      <c r="EI107" s="1" t="e">
        <f t="shared" si="189"/>
        <v>#N/A</v>
      </c>
      <c r="EJ107" s="1" t="e">
        <f t="shared" si="190"/>
        <v>#N/A</v>
      </c>
      <c r="EK107" s="1" t="e">
        <f t="shared" si="191"/>
        <v>#N/A</v>
      </c>
      <c r="EL107" s="1" t="e" cm="1">
        <f t="array" ref="EL107">IFERROR(IF(ISNA($ED107),NA(),IF(FLOOR((2^(($ED107+LOOKUP(2, 1/(ISNA(EP$3:EP$2000)+ISBLANK(EP$3:EP$300)-1),EP$3:EP$2000)*LOG(100)/LOG(2))/LOOKUP(2, 1/(ISNA(EP$3:EP$2000)+ISBLANK(EP$3:EP$300)-1),EP$3:EP$2000))),2)&gt;_xlfn.AGGREGATE(4,6,$EN$3:$GC$2000)+2000,NA(),FLOOR((2^(($ED107+LOOKUP(2, 1/(ISNA(EP$3:EP$2000)+ISBLANK(EP$3:EP$300)-1),EP$3:EP$2000)*LOG(100)/LOG(2))/LOOKUP(2, 1/(ISNA(EP$3:EP$2000)+ISBLANK(EP$3:EP$300)-1),EP$3:EP$2000))),2))),NA())</f>
        <v>#N/A</v>
      </c>
      <c r="EM107" s="1" t="e" cm="1">
        <f t="array" ref="EM107">IF(ISNA($ED107),NA(),FLOOR(EN$3+(LOOKUP(2, 1/(ISNA(EN$3:EN$2000)+ISBLANK(EN$3:EN$300)-1),EN$3:EN$2000)-EN$3)/LOOKUP(2, 1/(ISNA(EN$3:EN$2000)+ISBLANK(EN$3:EN$300)-1),ED$3:ED$2000)*ED107, 1))</f>
        <v>#N/A</v>
      </c>
      <c r="EN107" s="1" t="e" cm="1">
        <f t="array" ref="EN107">IFERROR(IF(ISNA($A107),NA(),INDEX(AK$3:AK$2000,_xlfn.XMATCH(100,AK$3:AK$2000,1,1)+ROW()-ROW($A$3))-0), NA())</f>
        <v>#N/A</v>
      </c>
      <c r="EO107" s="1" t="e" cm="1">
        <f t="array" aca="1" ref="EO107" ca="1">IFERROR(IF(ISNA($A107),NA(),INDEX(BD$3:BD$2000,_xlfn.XMATCH(100,AK$3:AK$2000,1,1)+ROW()-ROW($A$3))-0), NA())</f>
        <v>#N/A</v>
      </c>
      <c r="EP107" s="1" t="e">
        <f t="shared" si="192"/>
        <v>#N/A</v>
      </c>
      <c r="EQ107" s="1" t="e">
        <f t="shared" si="193"/>
        <v>#N/A</v>
      </c>
      <c r="ER107" s="1" t="e">
        <f t="shared" si="194"/>
        <v>#N/A</v>
      </c>
      <c r="ES107" s="1" t="e" cm="1">
        <f t="array" ref="ES107">IFERROR(IF(OR(ISNA($A107),INDEX(International!C$3:C$2000,_xlfn.XMATCH(100,International!C$3:C$2000,1,1)+ROW()-ROW($A$3))=""),NA(),INDEX(International!C$3:C$2000,_xlfn.XMATCH(100,International!C$3:C$2000,1,1)+ROW()-ROW($A$3))), NA())</f>
        <v>#N/A</v>
      </c>
      <c r="ET107" s="1" t="e" cm="1">
        <f t="array" aca="1" ref="ET107" ca="1">IFERROR(IF(ISNA($A107),NA(),INDEX(International!E$3:E$2000,_xlfn.XMATCH(100,International!C$3:C$2000,1,1)+ROW()-ROW($A$3))-0), NA())</f>
        <v>#N/A</v>
      </c>
      <c r="EU107" s="1" t="e">
        <f t="shared" si="195"/>
        <v>#N/A</v>
      </c>
      <c r="EV107" s="1" t="e">
        <f t="shared" si="196"/>
        <v>#N/A</v>
      </c>
      <c r="EW107" s="1" t="e">
        <f t="shared" si="197"/>
        <v>#N/A</v>
      </c>
      <c r="EX107" s="1" t="e" cm="1">
        <f t="array" ref="EX107">IFERROR(IF(OR(ISNA($A107),INDEX(International!G$3:G$2000,_xlfn.XMATCH(100,International!G$3:G$2000,1,1)+ROW()-ROW($A$3))=""),NA(),INDEX(International!G$3:G$2000,_xlfn.XMATCH(100,International!G$3:G$2000,1,1)+ROW()-ROW($A$3))-0), NA())</f>
        <v>#N/A</v>
      </c>
      <c r="EY107" s="1" t="e" cm="1">
        <f t="array" aca="1" ref="EY107" ca="1">IFERROR(IF(ISNA($A107),NA(),INDEX(International!I$3:I$2000,_xlfn.XMATCH(100,International!G$3:G$2000,1,1)+ROW()-ROW($A$3))-0), NA())</f>
        <v>#N/A</v>
      </c>
      <c r="EZ107" s="1" t="e">
        <f t="shared" si="198"/>
        <v>#N/A</v>
      </c>
      <c r="FA107" s="1" t="e">
        <f t="shared" si="199"/>
        <v>#N/A</v>
      </c>
      <c r="FB107" s="1" t="e">
        <f t="shared" si="200"/>
        <v>#N/A</v>
      </c>
      <c r="FC107" s="1" t="e" cm="1">
        <f t="array" ref="FC107">IFERROR(IF(OR(ISNA($A107),INDEX(International!K$3:K$2000,_xlfn.XMATCH(100,International!K$3:K$2000,1,1)+ROW()-ROW($A$3))=""),NA(),INDEX(International!K$3:K$2000,_xlfn.XMATCH(100,International!K$3:K$2000,1,1)+ROW()-ROW($A$3))), NA())</f>
        <v>#N/A</v>
      </c>
      <c r="FD107" s="1" t="e" cm="1">
        <f t="array" aca="1" ref="FD107" ca="1">IFERROR(IF(ISNA($A107),NA(),INDEX(International!M$3:M$2000,_xlfn.XMATCH(100,International!K$3:K$2000,1,1)+ROW()-ROW($A$3))-0), NA())</f>
        <v>#N/A</v>
      </c>
      <c r="FE107" s="1" t="e">
        <f t="shared" si="201"/>
        <v>#N/A</v>
      </c>
      <c r="FF107" s="1" t="e">
        <f t="shared" si="202"/>
        <v>#N/A</v>
      </c>
      <c r="FG107" s="1" t="e">
        <f t="shared" si="203"/>
        <v>#N/A</v>
      </c>
      <c r="FH107" s="1" t="e" cm="1">
        <f t="array" ref="FH107">IFERROR(IF(OR(ISNA($A107),INDEX(International!O$3:O$2000,_xlfn.XMATCH(100,International!O$3:O$2000,1,1)+ROW()-ROW($A$3))=""),NA(),INDEX(International!O$3:O$2000,_xlfn.XMATCH(100,International!O$3:O$2000,1,1)+ROW()-ROW($A$3))-0), NA())</f>
        <v>#N/A</v>
      </c>
      <c r="FI107" s="1" t="e" cm="1">
        <f t="array" aca="1" ref="FI107" ca="1">IFERROR(IF(ISNA($A107),NA(),INDEX(International!Q$3:Q$2000,_xlfn.XMATCH(100,International!O$3:O$2000,1,1)+ROW()-ROW($A$3))-0), NA())</f>
        <v>#N/A</v>
      </c>
      <c r="FJ107" s="1" t="e">
        <f t="shared" si="204"/>
        <v>#N/A</v>
      </c>
      <c r="FK107" s="1" t="e">
        <f t="shared" si="205"/>
        <v>#N/A</v>
      </c>
      <c r="FL107" s="1" t="e">
        <f t="shared" si="206"/>
        <v>#N/A</v>
      </c>
      <c r="FM107" s="1" t="e" cm="1">
        <f t="array" ref="FM107">IFERROR(IF(OR(ISNA($A107),INDEX(International!S$3:S$2000,_xlfn.XMATCH(100,International!S$3:S$2000,1,1)+ROW()-ROW($A$3))=""),NA(),INDEX(International!S$3:S$2000,_xlfn.XMATCH(100,International!S$3:S$2000,1,1)+ROW()-ROW($A$3))-0), NA())</f>
        <v>#N/A</v>
      </c>
      <c r="FN107" s="1" t="e" cm="1">
        <f t="array" aca="1" ref="FN107" ca="1">IFERROR(IF(ISNA($A107),NA(),INDEX(International!U$3:U$2000,_xlfn.XMATCH(100,International!S$3:S$2000,1,1)+ROW()-ROW($A$3))-0), NA())</f>
        <v>#N/A</v>
      </c>
      <c r="FO107" s="1" t="e">
        <f t="shared" si="207"/>
        <v>#N/A</v>
      </c>
      <c r="FP107" s="1" t="e">
        <f t="shared" si="208"/>
        <v>#N/A</v>
      </c>
      <c r="FQ107" s="1" t="e">
        <f t="shared" si="209"/>
        <v>#N/A</v>
      </c>
      <c r="FR107" s="1" t="e" cm="1">
        <f t="array" ref="FR107">IFERROR(IF(OR(ISNA($A107),INDEX(International!W$3:W$2000,_xlfn.XMATCH(100,International!W$3:W$2000,1,1)+ROW()-ROW($A$3))=""),NA(),INDEX(International!W$3:W$2000,_xlfn.XMATCH(100,International!W$3:W$2000,1,1)+ROW()-ROW($A$3))-0), NA())</f>
        <v>#N/A</v>
      </c>
      <c r="FS107" s="1" t="e" cm="1">
        <f t="array" aca="1" ref="FS107" ca="1">IFERROR(IF(ISNA($A107),NA(),INDEX(International!Y$3:Y$2000,_xlfn.XMATCH(100,International!W$3:W$2000,1,1)+ROW()-ROW($A$3))-0), NA())</f>
        <v>#N/A</v>
      </c>
      <c r="FT107" s="1" t="e">
        <f t="shared" si="210"/>
        <v>#N/A</v>
      </c>
      <c r="FU107" s="1" t="e">
        <f t="shared" si="211"/>
        <v>#N/A</v>
      </c>
      <c r="FV107" s="1" t="e">
        <f t="shared" si="212"/>
        <v>#N/A</v>
      </c>
      <c r="FW107" s="1" t="e" cm="1">
        <f t="array" ref="FW107">IFERROR(IF(OR(ISNA($A107),INDEX(International!AA$3:AA$2000,_xlfn.XMATCH(100,International!AA$3:AA$2000,1,1)+ROW()-ROW($A$3))=""),NA(),INDEX(International!AA$3:AA$2000,_xlfn.XMATCH(100,International!AA$3:AA$2000,1,1)+ROW()-ROW($A$3))-0), NA())</f>
        <v>#N/A</v>
      </c>
      <c r="FX107" s="1" t="e" cm="1">
        <f t="array" aca="1" ref="FX107" ca="1">IFERROR(IF(ISNA($A107),NA(),INDEX(International!AC$3:AC$2000,_xlfn.XMATCH(100,International!AA$3:AA$2000,1,1)+ROW()-ROW($A$3))-0), NA())</f>
        <v>#N/A</v>
      </c>
      <c r="FY107" s="1" t="e">
        <f t="shared" si="213"/>
        <v>#N/A</v>
      </c>
      <c r="FZ107" s="1" t="e">
        <f t="shared" si="214"/>
        <v>#N/A</v>
      </c>
      <c r="GA107" s="1" t="e">
        <f t="shared" si="215"/>
        <v>#N/A</v>
      </c>
      <c r="GB107" s="1" t="e" cm="1">
        <f t="array" ref="GB107">IFERROR(IF(OR(ISNA($A107),INDEX(International!AE$3:AE$2000,_xlfn.XMATCH(100,International!AE$3:AE$2000,1,1)+ROW()-ROW($A$3))=""),NA(),INDEX(International!AE$3:AE$2000,_xlfn.XMATCH(100,International!AE$3:AE$2000,1,1)+ROW()-ROW($A$3))-0), NA())</f>
        <v>#N/A</v>
      </c>
      <c r="GC107" s="1" t="e" cm="1">
        <f t="array" aca="1" ref="GC107" ca="1">IFERROR(IF(ISNA($A107),NA(),INDEX(International!AG$3:AG$2000,_xlfn.XMATCH(100,International!AE$3:AE$2000,1,1)+ROW()-ROW($A$3))-0), NA())</f>
        <v>#N/A</v>
      </c>
      <c r="GD107" s="1" t="e">
        <f t="shared" si="216"/>
        <v>#N/A</v>
      </c>
      <c r="GE107" s="1" t="e">
        <f t="shared" si="217"/>
        <v>#N/A</v>
      </c>
      <c r="GF107" s="1" t="e">
        <f t="shared" si="218"/>
        <v>#N/A</v>
      </c>
    </row>
    <row r="108" spans="1:188" x14ac:dyDescent="0.2">
      <c r="A108" s="4">
        <f>IF(OR(Daily!$A108="",Daily!$B108="*"),NA(),Daily!A108)</f>
        <v>43959</v>
      </c>
      <c r="B108" s="1">
        <f>IF(_xlfn.IFNA($A108,"")="","",Daily!C108+IF(ROW()&gt;ROW($A$3),B107,0))</f>
        <v>107</v>
      </c>
      <c r="C108" s="1">
        <f>IF(_xlfn.IFNA($A108,"")="","",Daily!D108+IF(ROW()&gt;ROW($A$3),C107,0))</f>
        <v>103</v>
      </c>
      <c r="D108" s="1">
        <f>IF(_xlfn.IFNA($A108,"")="","",Daily!E108+IF(ROW()&gt;ROW($A$3),D107,0))</f>
        <v>3</v>
      </c>
      <c r="E108" s="1">
        <f t="shared" si="141"/>
        <v>1</v>
      </c>
      <c r="F108" s="1">
        <f>IF(_xlfn.IFNA($A108,"")="","",Daily!F108+IF(ROW()&gt;ROW($A$3),F107,0))</f>
        <v>3047</v>
      </c>
      <c r="G108" s="1">
        <f>IF(_xlfn.IFNA($A108,"")="","",Daily!G108+IF(ROW()&gt;ROW($A$3),G107,0))</f>
        <v>2486</v>
      </c>
      <c r="H108" s="1">
        <f>IF(_xlfn.IFNA($A108,"")="","",Daily!H108+IF(ROW()&gt;ROW($A$3),H107,0))</f>
        <v>45</v>
      </c>
      <c r="I108" s="1">
        <f t="shared" si="142"/>
        <v>516</v>
      </c>
      <c r="J108" s="1">
        <f>IF(_xlfn.IFNA($A108,"")="","",Daily!I108+IF(ROW()&gt;ROW($A$3),J107,0))</f>
        <v>30</v>
      </c>
      <c r="K108" s="1">
        <f>IF(_xlfn.IFNA($A108,"")="","",Daily!J108+IF(ROW()&gt;ROW($A$3),K107,0))</f>
        <v>28</v>
      </c>
      <c r="L108" s="1">
        <f>IF(_xlfn.IFNA($A108,"")="","",Daily!K108+IF(ROW()&gt;ROW($A$3),L107,0))</f>
        <v>0</v>
      </c>
      <c r="M108" s="1">
        <f t="shared" si="143"/>
        <v>2</v>
      </c>
      <c r="N108" s="1">
        <f>IF(_xlfn.IFNA($A108,"")="","",Daily!L108+IF(ROW()&gt;ROW($A$3),N107,0))</f>
        <v>1045</v>
      </c>
      <c r="O108" s="1">
        <f>IF(_xlfn.IFNA($A108,"")="","",Daily!M108+IF(ROW()&gt;ROW($A$3),O107,0))</f>
        <v>994</v>
      </c>
      <c r="P108" s="1">
        <f>IF(_xlfn.IFNA($A108,"")="","",Daily!N108+IF(ROW()&gt;ROW($A$3),P107,0))</f>
        <v>6</v>
      </c>
      <c r="Q108" s="1">
        <f t="shared" si="144"/>
        <v>45</v>
      </c>
      <c r="R108" s="1">
        <f>IF(_xlfn.IFNA($A108,"")="","",Daily!O108+IF(ROW()&gt;ROW($A$3),R107,0))</f>
        <v>439</v>
      </c>
      <c r="S108" s="1">
        <f>IF(_xlfn.IFNA($A108,"")="","",Daily!P108+IF(ROW()&gt;ROW($A$3),S107,0))</f>
        <v>433</v>
      </c>
      <c r="T108" s="1">
        <f>IF(_xlfn.IFNA($A108,"")="","",Daily!Q108+IF(ROW()&gt;ROW($A$3),T107,0))</f>
        <v>4</v>
      </c>
      <c r="U108" s="1">
        <f t="shared" si="145"/>
        <v>2</v>
      </c>
      <c r="V108" s="1">
        <f>IF(_xlfn.IFNA($A108,"")="","",Daily!R108+IF(ROW()&gt;ROW($A$3),V107,0))</f>
        <v>225</v>
      </c>
      <c r="W108" s="1">
        <f>IF(_xlfn.IFNA($A108,"")="","",Daily!S108+IF(ROW()&gt;ROW($A$3),W107,0))</f>
        <v>175</v>
      </c>
      <c r="X108" s="1">
        <f>IF(_xlfn.IFNA($A108,"")="","",Daily!T108+IF(ROW()&gt;ROW($A$3),X107,0))</f>
        <v>13</v>
      </c>
      <c r="Y108" s="1">
        <f t="shared" si="146"/>
        <v>37</v>
      </c>
      <c r="Z108" s="1">
        <f>IF(_xlfn.IFNA($A108,"")="","",Daily!U108+IF(ROW()&gt;ROW($A$3),Z107,0))</f>
        <v>1467</v>
      </c>
      <c r="AA108" s="1">
        <f>IF(_xlfn.IFNA($A108,"")="","",Daily!V108+IF(ROW()&gt;ROW($A$3),AA107,0))</f>
        <v>1327</v>
      </c>
      <c r="AB108" s="1">
        <f>IF(_xlfn.IFNA($A108,"")="","",Daily!W108+IF(ROW()&gt;ROW($A$3),AB107,0))</f>
        <v>18</v>
      </c>
      <c r="AC108" s="1">
        <f t="shared" si="147"/>
        <v>122</v>
      </c>
      <c r="AD108" s="1">
        <f>IF(_xlfn.IFNA($A108,"")="","",Daily!X108+IF(ROW()&gt;ROW($A$3),AD107,0))</f>
        <v>552</v>
      </c>
      <c r="AE108" s="1">
        <f>IF(_xlfn.IFNA($A108,"")="","",Daily!Y108+IF(ROW()&gt;ROW($A$3),AE107,0))</f>
        <v>534</v>
      </c>
      <c r="AF108" s="1">
        <f>IF(_xlfn.IFNA($A108,"")="","",Daily!Z108+IF(ROW()&gt;ROW($A$3),AF107,0))</f>
        <v>9</v>
      </c>
      <c r="AG108" s="1">
        <f t="shared" si="148"/>
        <v>9</v>
      </c>
      <c r="AH108" s="1">
        <f>IF(_xlfn.IFNA($A108,"")="","",Daily!C108+Daily!F108+Daily!I108+Daily!O108+Daily!L108+Daily!R108+Daily!X108+Daily!U108)</f>
        <v>18</v>
      </c>
      <c r="AI108" s="1">
        <f>IF(_xlfn.IFNA($A108,"")="","",Daily!D108+Daily!G108+Daily!J108+Daily!P108+Daily!M108+Daily!S108+Daily!Y108+Daily!V108+Daily!AA108)</f>
        <v>37</v>
      </c>
      <c r="AJ108" s="1">
        <f>IF(_xlfn.IFNA($A108,"")="","",Daily!E108+Daily!H108+Daily!K108+Daily!Q108+Daily!N108+Daily!T108+Daily!Z108+Daily!W108)</f>
        <v>0</v>
      </c>
      <c r="AK108" s="1">
        <f t="shared" si="240"/>
        <v>6912</v>
      </c>
      <c r="AL108" s="1">
        <f t="shared" si="241"/>
        <v>6080</v>
      </c>
      <c r="AM108" s="1">
        <f t="shared" si="242"/>
        <v>98</v>
      </c>
      <c r="AN108" s="7">
        <f t="shared" si="243"/>
        <v>0.9</v>
      </c>
      <c r="AO108" s="1">
        <f t="shared" si="244"/>
        <v>734</v>
      </c>
      <c r="AP108" s="1">
        <f t="shared" si="245"/>
        <v>3865</v>
      </c>
      <c r="AQ108" s="1">
        <f t="shared" si="246"/>
        <v>3594</v>
      </c>
      <c r="AR108" s="1">
        <f t="shared" si="247"/>
        <v>53</v>
      </c>
      <c r="AS108" s="1">
        <f t="shared" si="248"/>
        <v>218</v>
      </c>
      <c r="AT108" s="10">
        <f t="shared" si="249"/>
        <v>1.5862738750404663E-2</v>
      </c>
      <c r="AU108" s="10">
        <f t="shared" si="250"/>
        <v>0.98413726124959533</v>
      </c>
      <c r="AV108" s="10">
        <f t="shared" si="251"/>
        <v>1.5480324074074073E-2</v>
      </c>
      <c r="AW108" s="10">
        <f t="shared" si="252"/>
        <v>0.44082754629629628</v>
      </c>
      <c r="AX108" s="10">
        <f t="shared" si="253"/>
        <v>4.340277777777778E-3</v>
      </c>
      <c r="AY108" s="10">
        <f t="shared" si="254"/>
        <v>0.15118634259259259</v>
      </c>
      <c r="AZ108" s="10">
        <f t="shared" si="255"/>
        <v>6.3512731481481483E-2</v>
      </c>
      <c r="BA108" s="10">
        <f t="shared" si="256"/>
        <v>3.2552083333333336E-2</v>
      </c>
      <c r="BB108" s="10">
        <f t="shared" si="257"/>
        <v>0.21223958333333334</v>
      </c>
      <c r="BC108" s="10">
        <f t="shared" si="258"/>
        <v>7.9861111111111105E-2</v>
      </c>
      <c r="BD108" s="8">
        <f t="shared" ca="1" si="168"/>
        <v>20.714285714285715</v>
      </c>
      <c r="BE108" s="9">
        <f t="shared" ca="1" si="169"/>
        <v>145</v>
      </c>
      <c r="BF108" s="10">
        <f t="shared" si="259"/>
        <v>2.6109660574412533E-3</v>
      </c>
      <c r="BG108" s="10">
        <f t="shared" si="260"/>
        <v>-0.1</v>
      </c>
      <c r="BH108" s="1" t="e">
        <f t="shared" si="261"/>
        <v>#N/A</v>
      </c>
      <c r="BI108" s="1">
        <f t="shared" si="262"/>
        <v>42</v>
      </c>
      <c r="BJ108" s="8">
        <f>IF(_xlfn.IFNA($A108,"")="","",AK108/(Configuration!$B$1/1000000))</f>
        <v>272.50899886848839</v>
      </c>
      <c r="BK108" s="1">
        <f>IF(OR(_xlfn.IFNA($A108,"")="", ROW()&lt;=ROW($A$3),MAX(International!$C$3:$C$2000)&lt;$AK108),"",$A108-_xlfn.XLOOKUP($AK108,International!$C$3:$C$2000,International!$A$3:$A$2000,NA(),1,1))</f>
        <v>42</v>
      </c>
      <c r="BL108" s="1">
        <f>IF(OR(_xlfn.IFNA($A108,"")="", ROW()&lt;=ROW($A$3),MAX(International!$D$3:$D$2000)&lt;$BJ108),"",$A108-_xlfn.XLOOKUP($BJ108,International!$D$3:$D$2000,International!$A$3:$A$2000,NA(),1,1))</f>
        <v>47</v>
      </c>
      <c r="BM108" s="1">
        <f>IF(OR(_xlfn.IFNA($A108,"")="", ROW()&lt;=ROW($A$3),MAX(International!$G$3:$G$2000)&lt;$AK108),"",$A108-_xlfn.XLOOKUP($AK108,International!$G$3:$G$2000,International!$A$3:$A$2000,NA(),1,1))</f>
        <v>21</v>
      </c>
      <c r="BN108" s="1">
        <f>IF(OR(_xlfn.IFNA($A108,"")="", ROW()&lt;=ROW($A$3),MAX(International!$H$3:$H$2000)&lt;$BJ108),"",$A108-_xlfn.XLOOKUP($BJ108,International!$H$3:$H$2000,International!$A$3:$A$2000,NA(),1,1))</f>
        <v>45</v>
      </c>
      <c r="BO108" s="1">
        <f>IF(OR(_xlfn.IFNA($A108,"")="", ROW()&lt;=ROW($A$3),MAX(International!$K$3:$K$2000)&lt;$AK108),"",$A108-_xlfn.XLOOKUP($AK108,International!$K$3:$K$2000,International!$A$3:$A$2000,NA(),1,1))</f>
        <v>52</v>
      </c>
      <c r="BP108" s="1">
        <f>IF(OR(_xlfn.IFNA($A108,"")="", ROW()&lt;=ROW($A$3),MAX(International!$L$3:$L$2000)&lt;$BJ108),"",$A108-_xlfn.XLOOKUP($BJ108,International!$L$3:$L$2000,International!$A$3:$A$2000,NA(),1,1))</f>
        <v>46</v>
      </c>
      <c r="BQ108" s="1">
        <f>IF(OR(_xlfn.IFNA($A108,"")="", ROW()&lt;=ROW($A$3),MAX(International!$O$3:$O$2000)&lt;$AK108),"",$A108-_xlfn.XLOOKUP($AK108,International!$O$3:$O$2000,International!$A$3:$A$2000,NA(),1,1))</f>
        <v>61</v>
      </c>
      <c r="BR108" s="1">
        <f>IF(OR(_xlfn.IFNA($A108,"")="", ROW()&lt;=ROW($A$3),MAX(International!$P$3:$P$2000)&lt;$BJ108),"",$A108-_xlfn.XLOOKUP($BJ108,International!$P$3:$P$2000,International!$A$3:$A$2000,NA(),1,1))</f>
        <v>56</v>
      </c>
      <c r="BS108" s="1">
        <f>IF(OR(_xlfn.IFNA($A108,"")="", ROW()&lt;=ROW($A$3),MAX(International!$S$3:$S$2000)&lt;$AK108),"",$A108-_xlfn.XLOOKUP($AK108,International!$S$3:$S$2000,International!$A$3:$A$2000,NA(),1,1))</f>
        <v>62</v>
      </c>
      <c r="BT108" s="1" t="str">
        <f>IF(OR(_xlfn.IFNA($A108,"")="", ROW()&lt;=ROW($A$3),MAX(International!$T$3:$T$2000)&lt;$BJ108),"",$A108-_xlfn.XLOOKUP($BJ108,International!$T$3:$T$2000,International!$A$3:$A$2000,NA(),1,1))</f>
        <v/>
      </c>
      <c r="BU108" s="1">
        <f>IF(OR(_xlfn.IFNA($A108,"")="", ROW()&lt;=ROW($A$3),MAX(International!$W$3:$W$2000)&lt;$AK108),"",$A108-_xlfn.XLOOKUP($AK108,International!$W$3:$W$2000,International!$A$3:$A$2000,NA(),1,1))</f>
        <v>18</v>
      </c>
      <c r="BV108" s="1">
        <f>IF(OR(_xlfn.IFNA($A108,"")="", ROW()&lt;=ROW($A$3),MAX(International!$X$3:$X$2000)&lt;$BJ108),"",$A108-_xlfn.XLOOKUP($BJ108,International!$X$3:$X$2000,International!$A$3:$A$2000,NA(),1,1))</f>
        <v>30</v>
      </c>
      <c r="BW108" s="1">
        <f>IF(OR(_xlfn.IFNA($A108,"")="", ROW()&lt;=ROW($A$3),MAX(International!$AA$3:$AA$2000)&lt;$AK108),"",$A108-_xlfn.XLOOKUP($AK108,International!$AA$3:$AA$2000,International!$A$3:$A$2000,NA(),1,1))</f>
        <v>45</v>
      </c>
      <c r="BX108" s="1">
        <f>IF(OR(_xlfn.IFNA($A108,"")="", ROW()&lt;=ROW($A$3),MAX(International!$AB$3:$AB$2000)&lt;$BJ108),"",$A108-_xlfn.XLOOKUP($BJ108,International!$AB$3:$AB$2000,International!$A$3:$A$2000,NA(),1,1))</f>
        <v>40</v>
      </c>
      <c r="BY108" s="1">
        <f>IF(OR(_xlfn.IFNA($A108,"")="", ROW()&lt;=ROW($A$3),MAX(International!$AE$3:$AE$2000)&lt;$AK108),"",$A108-_xlfn.XLOOKUP($AK108,International!$AE$3:$AE$2000,International!$A$3:$A$2000,NA(),1,1))</f>
        <v>51</v>
      </c>
      <c r="BZ108" s="1">
        <f>IF(OR(_xlfn.IFNA($A108,"")="", ROW()&lt;=ROW($A$3),MAX(International!$AF$3:$AF$2000)&lt;$BJ108),"",$A108-_xlfn.XLOOKUP($BJ108,International!$AF$3:$AF$2000,International!$A$3:$A$2000,NA(),1,1))</f>
        <v>42</v>
      </c>
      <c r="CA108" s="1">
        <f t="shared" si="239"/>
        <v>59</v>
      </c>
      <c r="CB108" s="1" t="e">
        <f t="shared" si="219"/>
        <v>#N/A</v>
      </c>
      <c r="CC108" s="1" t="e">
        <f t="shared" si="220"/>
        <v>#N/A</v>
      </c>
      <c r="CD108" s="1" t="e">
        <f t="shared" si="221"/>
        <v>#N/A</v>
      </c>
      <c r="CE108" s="1" t="e">
        <f t="shared" si="222"/>
        <v>#N/A</v>
      </c>
      <c r="CF108" s="1">
        <f t="shared" si="223"/>
        <v>356576</v>
      </c>
      <c r="CG108" s="1">
        <f t="shared" si="224"/>
        <v>91228</v>
      </c>
      <c r="CH108" s="1">
        <f t="shared" si="225"/>
        <v>34454</v>
      </c>
      <c r="CI108" s="1">
        <f t="shared" si="226"/>
        <v>2426</v>
      </c>
      <c r="CJ108" s="1">
        <f t="shared" si="227"/>
        <v>5372</v>
      </c>
      <c r="CK108" s="1">
        <f t="shared" si="175"/>
        <v>6912</v>
      </c>
      <c r="CL108" s="1">
        <f t="shared" si="228"/>
        <v>9.6546715249831472</v>
      </c>
      <c r="CM108" s="1">
        <f>IF(OR(ISNA($A108),$AK108&lt;100),NA(),IF($CA108=0,0,FLOOR((CK108-_xlfn.XLOOKUP(_xlfn.AGGREGATE(5,6,$CA$3:$CA2059),$CA$3:$CA$2000,CK$3:CK$2000,1,1))/_xlfn.XLOOKUP($CA108,$CA$3:$CA$2000,$CA$3:$CA$2000,1,1), 1)))</f>
        <v>115</v>
      </c>
      <c r="CN108" s="1">
        <f t="shared" si="176"/>
        <v>265.82179312599743</v>
      </c>
      <c r="CO108" s="1" cm="1">
        <f t="array" ref="CO108">IFERROR(IF(OR(ISNA($A108),$AK108&lt;100,INDEX(International!C$3:C$2000,_xlfn.XMATCH(100,International!C$3:C$2000,1,1)+$CA108)=""),NA(),INDEX(International!C$3:C$2000,_xlfn.XMATCH(100,International!C$3:C$2000,1,1)+$CA108)), NA())</f>
        <v>50267</v>
      </c>
      <c r="CP108" s="1">
        <f t="shared" si="229"/>
        <v>6.5749386357697315</v>
      </c>
      <c r="CQ108" s="1">
        <f>IF(OR(ISNA($A108),$AK108&lt;100),NA(),IF($CA108=0,0,FLOOR((CO108-_xlfn.XLOOKUP(_xlfn.AGGREGATE(5,6,$CA$3:$CA2059),$CA$3:$CA$2000,CO$3:CO$2000,1,1))/_xlfn.XLOOKUP($CA108,$CA$3:$CA$2000,$CA$3:$CA$2000,1,1), 1)))</f>
        <v>850</v>
      </c>
      <c r="CR108" s="1">
        <f t="shared" si="177"/>
        <v>46.109130520723291</v>
      </c>
      <c r="CS108" s="1" cm="1">
        <f t="array" ref="CS108">IFERROR(IF(OR(ISNA($A108),$AK108&lt;100,INDEX(International!G$3:G$2000,_xlfn.XMATCH(100,International!G$3:G$2000,1,1)+$CA108)=""),NA(),INDEX(International!G$3:G$2000,_xlfn.XMATCH(100,International!G$3:G$2000,1,1)+$CA108)), NA())</f>
        <v>10218</v>
      </c>
      <c r="CT108" s="1">
        <f t="shared" si="230"/>
        <v>8.8389923203098153</v>
      </c>
      <c r="CU108" s="1">
        <f>IF(OR(ISNA($A108),$AK108&lt;100),NA(),IF($CA108=0,0,FLOOR((CS108-_xlfn.XLOOKUP(_xlfn.AGGREGATE(5,6,$CA$3:$CA2059),$CA$3:$CA$2000,CS$3:CS$2000,1,1))/_xlfn.XLOOKUP($CA108,$CA$3:$CA$2000,$CA$3:$CA$2000,1,1), 1)))</f>
        <v>168</v>
      </c>
      <c r="CV108" s="1">
        <f t="shared" si="178"/>
        <v>24.946742540494121</v>
      </c>
      <c r="CW108" s="1" cm="1">
        <f t="array" ref="CW108">IFERROR(IF(OR(ISNA($A108),$AK108&lt;100,INDEX(International!K$3:K$2000,_xlfn.XMATCH(100,International!K$3:K$2000,1,1)+$CA108)=""),NA(),INDEX(International!K$3:K$2000,_xlfn.XMATCH(100,International!K$3:K$2000,1,1)+$CA108)), NA())</f>
        <v>167605</v>
      </c>
      <c r="CX108" s="1">
        <f t="shared" si="231"/>
        <v>5.5084333086146096</v>
      </c>
      <c r="CY108" s="1">
        <f>IF(OR(ISNA($A108),$AK108&lt;100),NA(),IF($CA108=0,0,FLOOR((CW108-_xlfn.XLOOKUP(_xlfn.AGGREGATE(5,6,$CA$3:$CA2059),$CA$3:$CA$2000,CW$3:CW$2000,1,1))/_xlfn.XLOOKUP($CA108,$CA$3:$CA$2000,$CA$3:$CA$2000,1,1), 1)))</f>
        <v>2839</v>
      </c>
      <c r="CZ108" s="1">
        <f t="shared" si="179"/>
        <v>16.841776208403893</v>
      </c>
      <c r="DA108" s="1" cm="1">
        <f t="array" ref="DA108">IFERROR(IF(OR(ISNA($A108),$AK108&lt;100,INDEX(International!O$3:O$2000,_xlfn.XMATCH(100,International!O$3:O$2000,1,1)+$CA108)=""),NA(),INDEX(International!O$3:O$2000,_xlfn.XMATCH(100,International!O$3:O$2000,1,1)+$CA108)), NA())</f>
        <v>187327</v>
      </c>
      <c r="DB108" s="1">
        <f t="shared" si="232"/>
        <v>5.4271122937323319</v>
      </c>
      <c r="DC108" s="1">
        <f>IF(OR(ISNA($A108),$AK108&lt;100),NA(),IF($CA108=0,0,FLOOR((DA108-_xlfn.XLOOKUP(_xlfn.AGGREGATE(5,6,$CA$3:$CA2059),$CA$3:$CA$2000,DA$3:DA$2000,1,1))/_xlfn.XLOOKUP($CA108,$CA$3:$CA$2000,$CA$3:$CA$2000,1,1), 1)))</f>
        <v>3172</v>
      </c>
      <c r="DD108" s="1">
        <f t="shared" si="180"/>
        <v>38.182105380213812</v>
      </c>
      <c r="DE108" s="1" cm="1">
        <f t="array" ref="DE108">IFERROR(IF(OR(ISNA($A108),$AK108&lt;100,INDEX(International!S$3:S$2000,_xlfn.XMATCH(100,International!S$3:S$2000,1,1)+$CA108)=""),NA(),INDEX(International!S$3:S$2000,_xlfn.XMATCH(100,International!S$3:S$2000,1,1)+$CA108)), NA())</f>
        <v>10661</v>
      </c>
      <c r="DF108" s="1">
        <f t="shared" si="233"/>
        <v>8.7586486624159381</v>
      </c>
      <c r="DG108" s="1">
        <f>IF(OR(ISNA($A108),$AK108&lt;100),NA(),IF($CA108=0,0,FLOOR((DE108-_xlfn.XLOOKUP(_xlfn.AGGREGATE(5,6,$CA$3:$CA2059),$CA$3:$CA$2000,DE$3:DE$2000,1,1))/_xlfn.XLOOKUP($CA108,$CA$3:$CA$2000,$CA$3:$CA$2000,1,1), 1)))</f>
        <v>178</v>
      </c>
      <c r="DH108" s="1">
        <f t="shared" si="181"/>
        <v>283.8702889038517</v>
      </c>
      <c r="DI108" s="1" cm="1">
        <f t="array" ref="DI108">IFERROR(IF(OR(ISNA($A108),$AK108&lt;100,INDEX(International!W$3:W$2000,_xlfn.XMATCH(100,International!W$3:W$2000,1,1)+$CA108)=""),NA(),INDEX(International!W$3:W$2000,_xlfn.XMATCH(100,International!W$3:W$2000,1,1)+$CA108)), NA())</f>
        <v>14951</v>
      </c>
      <c r="DJ108" s="1">
        <f t="shared" si="234"/>
        <v>8.1671093875961684</v>
      </c>
      <c r="DK108" s="1">
        <f>IF(OR(ISNA($A108),$AK108&lt;100),NA(),IF($CA108=0,0,FLOOR((DI108-_xlfn.XLOOKUP(_xlfn.AGGREGATE(5,6,$CA$3:$CA2059),$CA$3:$CA$2000,DI$3:DI$2000,1,1))/_xlfn.XLOOKUP($CA108,$CA$3:$CA$2000,$CA$3:$CA$2000,1,1), 1)))</f>
        <v>251</v>
      </c>
      <c r="DL108" s="1">
        <f t="shared" si="182"/>
        <v>7.4575863345838798</v>
      </c>
      <c r="DM108" s="1" cm="1">
        <f t="array" ref="DM108">IFERROR(IF(OR(ISNA($A108),$AK108&lt;100,INDEX(International!AA$3:AA$2000,_xlfn.XMATCH(100,International!AA$3:AA$2000,1,1)+$CA108)=""),NA(),INDEX(International!AA$3:AA$2000,_xlfn.XMATCH(100,International!AA$3:AA$2000,1,1)+$CA108)), NA())</f>
        <v>186599</v>
      </c>
      <c r="DN108" s="1">
        <f t="shared" si="235"/>
        <v>5.4299181206402158</v>
      </c>
      <c r="DO108" s="1">
        <f>IF(OR(ISNA($A108),$AK108&lt;100),NA(),IF($CA108=0,0,FLOOR((DM108-_xlfn.XLOOKUP(_xlfn.AGGREGATE(5,6,$CA$3:$CA2059),$CA$3:$CA$2000,DM$3:DM$2000,1,1))/_xlfn.XLOOKUP($CA108,$CA$3:$CA$2000,$CA$3:$CA$2000,1,1), 1)))</f>
        <v>3160</v>
      </c>
      <c r="DP108" s="1">
        <f t="shared" si="183"/>
        <v>13.793834035618399</v>
      </c>
      <c r="DQ108" s="1" cm="1">
        <f t="array" ref="DQ108">IFERROR(IF(OR(ISNA($A108),$AK108&lt;100,INDEX(International!AE$3:AE$2000,_xlfn.XMATCH(100,International!AE$3:AE$2000,1,1)+$CA108)=""),NA(),INDEX(International!AE$3:AE$2000,_xlfn.XMATCH(100,International!AE$3:AE$2000,1,1)+$CA108)), NA())</f>
        <v>1103461</v>
      </c>
      <c r="DR108" s="1">
        <f t="shared" si="236"/>
        <v>4.3932320926918527</v>
      </c>
      <c r="DS108" s="1">
        <f>IF(OR(ISNA($A108),$AK108&lt;100),NA(),IF($CA108=0,0,FLOOR((DQ108-_xlfn.XLOOKUP(_xlfn.AGGREGATE(5,6,$CA$3:$CA2059),$CA$3:$CA$2000,DQ$3:DQ$2000,1,1))/_xlfn.XLOOKUP($CA108,$CA$3:$CA$2000,$CA$3:$CA$2000,1,1), 1)))</f>
        <v>18700</v>
      </c>
      <c r="DT108" s="1">
        <f t="shared" si="263"/>
        <v>11.685197895098421</v>
      </c>
      <c r="DU108" s="1">
        <f t="shared" si="237"/>
        <v>105</v>
      </c>
      <c r="DV108" s="1" t="e" cm="1">
        <f t="array" ref="DV108">IFERROR(IF(ISNA($A108),NA(),INDEX(B$3:B$2000,_xlfn.XMATCH(Configuration!$B$12,B$3:B$2000,1,1)+ROW()-ROW($A$3))-0), NA())</f>
        <v>#N/A</v>
      </c>
      <c r="DW108" s="1" t="e" cm="1">
        <f t="array" ref="DW108">IFERROR(IF(ISNA($A108),NA(),INDEX(F$3:F$2000,_xlfn.XMATCH(Configuration!$B$12,F$3:F$2000,1,1)+ROW()-ROW($A$3))-0), NA())</f>
        <v>#N/A</v>
      </c>
      <c r="DX108" s="1" cm="1">
        <f t="array" ref="DX108">IFERROR(IF(ISNA($A108),NA(),INDEX(J$3:J$2000,_xlfn.XMATCH(Configuration!$B$12,J$3:J$2000,1,1)+ROW()-ROW($A$3))-0), NA())</f>
        <v>0</v>
      </c>
      <c r="DY108" s="1" t="e" cm="1">
        <f t="array" ref="DY108">IFERROR(IF(ISNA($A108),NA(),INDEX(N$3:N$2000,_xlfn.XMATCH(Configuration!$B$12,N$3:N$2000,1,1)+ROW()-ROW($A$3))-0), NA())</f>
        <v>#N/A</v>
      </c>
      <c r="DZ108" s="1" t="e" cm="1">
        <f t="array" ref="DZ108">IFERROR(IF(ISNA($A108),NA(),INDEX(R$3:R$2000,_xlfn.XMATCH(Configuration!$B$12,R$3:R$2000,1,1)+ROW()-ROW($A$3))-0), NA())</f>
        <v>#N/A</v>
      </c>
      <c r="EA108" s="1" t="e" cm="1">
        <f t="array" ref="EA108">IFERROR(IF(ISNA($A108),NA(),INDEX(V$3:V$2000,_xlfn.XMATCH(Configuration!$B$12,V$3:V$2000,1,1)+ROW()-ROW($A$3))-0), NA())</f>
        <v>#N/A</v>
      </c>
      <c r="EB108" s="1" t="e" cm="1">
        <f t="array" ref="EB108">IFERROR(IF(ISNA($A108),NA(),INDEX(Z$3:Z$2000,_xlfn.XMATCH(Configuration!$B$12,Z$3:Z$2000,1,1)+ROW()-ROW($A$3))-0), NA())</f>
        <v>#N/A</v>
      </c>
      <c r="EC108" s="1" t="e" cm="1">
        <f t="array" ref="EC108">IFERROR(IF(ISNA($A108),NA(),INDEX(AD$3:AD$2000,_xlfn.XMATCH(Configuration!$B$12,AD$3:AD$2000,1,1)+ROW()-ROW($A$3))-0), NA())</f>
        <v>#N/A</v>
      </c>
      <c r="ED108" s="1" t="e">
        <f t="shared" si="238"/>
        <v>#N/A</v>
      </c>
      <c r="EE108" s="1" t="e">
        <f t="shared" si="185"/>
        <v>#N/A</v>
      </c>
      <c r="EF108" s="1" t="e">
        <f t="shared" si="186"/>
        <v>#N/A</v>
      </c>
      <c r="EG108" s="1" t="e">
        <f t="shared" si="187"/>
        <v>#N/A</v>
      </c>
      <c r="EH108" s="1" t="e">
        <f t="shared" si="188"/>
        <v>#N/A</v>
      </c>
      <c r="EI108" s="1" t="e">
        <f t="shared" si="189"/>
        <v>#N/A</v>
      </c>
      <c r="EJ108" s="1" t="e">
        <f t="shared" si="190"/>
        <v>#N/A</v>
      </c>
      <c r="EK108" s="1" t="e">
        <f t="shared" si="191"/>
        <v>#N/A</v>
      </c>
      <c r="EL108" s="1" t="e" cm="1">
        <f t="array" ref="EL108">IFERROR(IF(ISNA($ED108),NA(),IF(FLOOR((2^(($ED108+LOOKUP(2, 1/(ISNA(EP$3:EP$2000)+ISBLANK(EP$3:EP$300)-1),EP$3:EP$2000)*LOG(100)/LOG(2))/LOOKUP(2, 1/(ISNA(EP$3:EP$2000)+ISBLANK(EP$3:EP$300)-1),EP$3:EP$2000))),2)&gt;_xlfn.AGGREGATE(4,6,$EN$3:$GC$2000)+2000,NA(),FLOOR((2^(($ED108+LOOKUP(2, 1/(ISNA(EP$3:EP$2000)+ISBLANK(EP$3:EP$300)-1),EP$3:EP$2000)*LOG(100)/LOG(2))/LOOKUP(2, 1/(ISNA(EP$3:EP$2000)+ISBLANK(EP$3:EP$300)-1),EP$3:EP$2000))),2))),NA())</f>
        <v>#N/A</v>
      </c>
      <c r="EM108" s="1" t="e" cm="1">
        <f t="array" ref="EM108">IF(ISNA($ED108),NA(),FLOOR(EN$3+(LOOKUP(2, 1/(ISNA(EN$3:EN$2000)+ISBLANK(EN$3:EN$300)-1),EN$3:EN$2000)-EN$3)/LOOKUP(2, 1/(ISNA(EN$3:EN$2000)+ISBLANK(EN$3:EN$300)-1),ED$3:ED$2000)*ED108, 1))</f>
        <v>#N/A</v>
      </c>
      <c r="EN108" s="1" t="e" cm="1">
        <f t="array" ref="EN108">IFERROR(IF(ISNA($A108),NA(),INDEX(AK$3:AK$2000,_xlfn.XMATCH(100,AK$3:AK$2000,1,1)+ROW()-ROW($A$3))-0), NA())</f>
        <v>#N/A</v>
      </c>
      <c r="EO108" s="1" t="e" cm="1">
        <f t="array" aca="1" ref="EO108" ca="1">IFERROR(IF(ISNA($A108),NA(),INDEX(BD$3:BD$2000,_xlfn.XMATCH(100,AK$3:AK$2000,1,1)+ROW()-ROW($A$3))-0), NA())</f>
        <v>#N/A</v>
      </c>
      <c r="EP108" s="1" t="e">
        <f t="shared" si="192"/>
        <v>#N/A</v>
      </c>
      <c r="EQ108" s="1" t="e">
        <f t="shared" si="193"/>
        <v>#N/A</v>
      </c>
      <c r="ER108" s="1" t="e">
        <f t="shared" si="194"/>
        <v>#N/A</v>
      </c>
      <c r="ES108" s="1" t="e" cm="1">
        <f t="array" ref="ES108">IFERROR(IF(OR(ISNA($A108),INDEX(International!C$3:C$2000,_xlfn.XMATCH(100,International!C$3:C$2000,1,1)+ROW()-ROW($A$3))=""),NA(),INDEX(International!C$3:C$2000,_xlfn.XMATCH(100,International!C$3:C$2000,1,1)+ROW()-ROW($A$3))), NA())</f>
        <v>#N/A</v>
      </c>
      <c r="ET108" s="1" t="e" cm="1">
        <f t="array" aca="1" ref="ET108" ca="1">IFERROR(IF(ISNA($A108),NA(),INDEX(International!E$3:E$2000,_xlfn.XMATCH(100,International!C$3:C$2000,1,1)+ROW()-ROW($A$3))-0), NA())</f>
        <v>#N/A</v>
      </c>
      <c r="EU108" s="1" t="e">
        <f t="shared" si="195"/>
        <v>#N/A</v>
      </c>
      <c r="EV108" s="1" t="e">
        <f t="shared" si="196"/>
        <v>#N/A</v>
      </c>
      <c r="EW108" s="1" t="e">
        <f t="shared" si="197"/>
        <v>#N/A</v>
      </c>
      <c r="EX108" s="1" t="e" cm="1">
        <f t="array" ref="EX108">IFERROR(IF(OR(ISNA($A108),INDEX(International!G$3:G$2000,_xlfn.XMATCH(100,International!G$3:G$2000,1,1)+ROW()-ROW($A$3))=""),NA(),INDEX(International!G$3:G$2000,_xlfn.XMATCH(100,International!G$3:G$2000,1,1)+ROW()-ROW($A$3))-0), NA())</f>
        <v>#N/A</v>
      </c>
      <c r="EY108" s="1" t="e" cm="1">
        <f t="array" aca="1" ref="EY108" ca="1">IFERROR(IF(ISNA($A108),NA(),INDEX(International!I$3:I$2000,_xlfn.XMATCH(100,International!G$3:G$2000,1,1)+ROW()-ROW($A$3))-0), NA())</f>
        <v>#N/A</v>
      </c>
      <c r="EZ108" s="1" t="e">
        <f t="shared" si="198"/>
        <v>#N/A</v>
      </c>
      <c r="FA108" s="1" t="e">
        <f t="shared" si="199"/>
        <v>#N/A</v>
      </c>
      <c r="FB108" s="1" t="e">
        <f t="shared" si="200"/>
        <v>#N/A</v>
      </c>
      <c r="FC108" s="1" t="e" cm="1">
        <f t="array" ref="FC108">IFERROR(IF(OR(ISNA($A108),INDEX(International!K$3:K$2000,_xlfn.XMATCH(100,International!K$3:K$2000,1,1)+ROW()-ROW($A$3))=""),NA(),INDEX(International!K$3:K$2000,_xlfn.XMATCH(100,International!K$3:K$2000,1,1)+ROW()-ROW($A$3))), NA())</f>
        <v>#N/A</v>
      </c>
      <c r="FD108" s="1" t="e" cm="1">
        <f t="array" aca="1" ref="FD108" ca="1">IFERROR(IF(ISNA($A108),NA(),INDEX(International!M$3:M$2000,_xlfn.XMATCH(100,International!K$3:K$2000,1,1)+ROW()-ROW($A$3))-0), NA())</f>
        <v>#N/A</v>
      </c>
      <c r="FE108" s="1" t="e">
        <f t="shared" si="201"/>
        <v>#N/A</v>
      </c>
      <c r="FF108" s="1" t="e">
        <f t="shared" si="202"/>
        <v>#N/A</v>
      </c>
      <c r="FG108" s="1" t="e">
        <f t="shared" si="203"/>
        <v>#N/A</v>
      </c>
      <c r="FH108" s="1" t="e" cm="1">
        <f t="array" ref="FH108">IFERROR(IF(OR(ISNA($A108),INDEX(International!O$3:O$2000,_xlfn.XMATCH(100,International!O$3:O$2000,1,1)+ROW()-ROW($A$3))=""),NA(),INDEX(International!O$3:O$2000,_xlfn.XMATCH(100,International!O$3:O$2000,1,1)+ROW()-ROW($A$3))-0), NA())</f>
        <v>#N/A</v>
      </c>
      <c r="FI108" s="1" t="e" cm="1">
        <f t="array" aca="1" ref="FI108" ca="1">IFERROR(IF(ISNA($A108),NA(),INDEX(International!Q$3:Q$2000,_xlfn.XMATCH(100,International!O$3:O$2000,1,1)+ROW()-ROW($A$3))-0), NA())</f>
        <v>#N/A</v>
      </c>
      <c r="FJ108" s="1" t="e">
        <f t="shared" si="204"/>
        <v>#N/A</v>
      </c>
      <c r="FK108" s="1" t="e">
        <f t="shared" si="205"/>
        <v>#N/A</v>
      </c>
      <c r="FL108" s="1" t="e">
        <f t="shared" si="206"/>
        <v>#N/A</v>
      </c>
      <c r="FM108" s="1" t="e" cm="1">
        <f t="array" ref="FM108">IFERROR(IF(OR(ISNA($A108),INDEX(International!S$3:S$2000,_xlfn.XMATCH(100,International!S$3:S$2000,1,1)+ROW()-ROW($A$3))=""),NA(),INDEX(International!S$3:S$2000,_xlfn.XMATCH(100,International!S$3:S$2000,1,1)+ROW()-ROW($A$3))-0), NA())</f>
        <v>#N/A</v>
      </c>
      <c r="FN108" s="1" t="e" cm="1">
        <f t="array" aca="1" ref="FN108" ca="1">IFERROR(IF(ISNA($A108),NA(),INDEX(International!U$3:U$2000,_xlfn.XMATCH(100,International!S$3:S$2000,1,1)+ROW()-ROW($A$3))-0), NA())</f>
        <v>#N/A</v>
      </c>
      <c r="FO108" s="1" t="e">
        <f t="shared" si="207"/>
        <v>#N/A</v>
      </c>
      <c r="FP108" s="1" t="e">
        <f t="shared" si="208"/>
        <v>#N/A</v>
      </c>
      <c r="FQ108" s="1" t="e">
        <f t="shared" si="209"/>
        <v>#N/A</v>
      </c>
      <c r="FR108" s="1" t="e" cm="1">
        <f t="array" ref="FR108">IFERROR(IF(OR(ISNA($A108),INDEX(International!W$3:W$2000,_xlfn.XMATCH(100,International!W$3:W$2000,1,1)+ROW()-ROW($A$3))=""),NA(),INDEX(International!W$3:W$2000,_xlfn.XMATCH(100,International!W$3:W$2000,1,1)+ROW()-ROW($A$3))-0), NA())</f>
        <v>#N/A</v>
      </c>
      <c r="FS108" s="1" t="e" cm="1">
        <f t="array" aca="1" ref="FS108" ca="1">IFERROR(IF(ISNA($A108),NA(),INDEX(International!Y$3:Y$2000,_xlfn.XMATCH(100,International!W$3:W$2000,1,1)+ROW()-ROW($A$3))-0), NA())</f>
        <v>#N/A</v>
      </c>
      <c r="FT108" s="1" t="e">
        <f t="shared" si="210"/>
        <v>#N/A</v>
      </c>
      <c r="FU108" s="1" t="e">
        <f t="shared" si="211"/>
        <v>#N/A</v>
      </c>
      <c r="FV108" s="1" t="e">
        <f t="shared" si="212"/>
        <v>#N/A</v>
      </c>
      <c r="FW108" s="1" t="e" cm="1">
        <f t="array" ref="FW108">IFERROR(IF(OR(ISNA($A108),INDEX(International!AA$3:AA$2000,_xlfn.XMATCH(100,International!AA$3:AA$2000,1,1)+ROW()-ROW($A$3))=""),NA(),INDEX(International!AA$3:AA$2000,_xlfn.XMATCH(100,International!AA$3:AA$2000,1,1)+ROW()-ROW($A$3))-0), NA())</f>
        <v>#N/A</v>
      </c>
      <c r="FX108" s="1" t="e" cm="1">
        <f t="array" aca="1" ref="FX108" ca="1">IFERROR(IF(ISNA($A108),NA(),INDEX(International!AC$3:AC$2000,_xlfn.XMATCH(100,International!AA$3:AA$2000,1,1)+ROW()-ROW($A$3))-0), NA())</f>
        <v>#N/A</v>
      </c>
      <c r="FY108" s="1" t="e">
        <f t="shared" si="213"/>
        <v>#N/A</v>
      </c>
      <c r="FZ108" s="1" t="e">
        <f t="shared" si="214"/>
        <v>#N/A</v>
      </c>
      <c r="GA108" s="1" t="e">
        <f t="shared" si="215"/>
        <v>#N/A</v>
      </c>
      <c r="GB108" s="1" t="e" cm="1">
        <f t="array" ref="GB108">IFERROR(IF(OR(ISNA($A108),INDEX(International!AE$3:AE$2000,_xlfn.XMATCH(100,International!AE$3:AE$2000,1,1)+ROW()-ROW($A$3))=""),NA(),INDEX(International!AE$3:AE$2000,_xlfn.XMATCH(100,International!AE$3:AE$2000,1,1)+ROW()-ROW($A$3))-0), NA())</f>
        <v>#N/A</v>
      </c>
      <c r="GC108" s="1" t="e" cm="1">
        <f t="array" aca="1" ref="GC108" ca="1">IFERROR(IF(ISNA($A108),NA(),INDEX(International!AG$3:AG$2000,_xlfn.XMATCH(100,International!AE$3:AE$2000,1,1)+ROW()-ROW($A$3))-0), NA())</f>
        <v>#N/A</v>
      </c>
      <c r="GD108" s="1" t="e">
        <f t="shared" si="216"/>
        <v>#N/A</v>
      </c>
      <c r="GE108" s="1" t="e">
        <f t="shared" si="217"/>
        <v>#N/A</v>
      </c>
      <c r="GF108" s="1" t="e">
        <f t="shared" si="218"/>
        <v>#N/A</v>
      </c>
    </row>
    <row r="109" spans="1:188" x14ac:dyDescent="0.2">
      <c r="A109" s="4">
        <f>IF(OR(Daily!$A109="",Daily!$B109="*"),NA(),Daily!A109)</f>
        <v>43960</v>
      </c>
      <c r="B109" s="1">
        <f>IF(_xlfn.IFNA($A109,"")="","",Daily!C109+IF(ROW()&gt;ROW($A$3),B108,0))</f>
        <v>107</v>
      </c>
      <c r="C109" s="1">
        <f>IF(_xlfn.IFNA($A109,"")="","",Daily!D109+IF(ROW()&gt;ROW($A$3),C108,0))</f>
        <v>103</v>
      </c>
      <c r="D109" s="1">
        <f>IF(_xlfn.IFNA($A109,"")="","",Daily!E109+IF(ROW()&gt;ROW($A$3),D108,0))</f>
        <v>3</v>
      </c>
      <c r="E109" s="1">
        <f t="shared" si="141"/>
        <v>1</v>
      </c>
      <c r="F109" s="1">
        <f>IF(_xlfn.IFNA($A109,"")="","",Daily!F109+IF(ROW()&gt;ROW($A$3),F108,0))</f>
        <v>3051</v>
      </c>
      <c r="G109" s="1">
        <f>IF(_xlfn.IFNA($A109,"")="","",Daily!G109+IF(ROW()&gt;ROW($A$3),G108,0))</f>
        <v>2504</v>
      </c>
      <c r="H109" s="1">
        <f>IF(_xlfn.IFNA($A109,"")="","",Daily!H109+IF(ROW()&gt;ROW($A$3),H108,0))</f>
        <v>45</v>
      </c>
      <c r="I109" s="1">
        <f t="shared" si="142"/>
        <v>502</v>
      </c>
      <c r="J109" s="1">
        <f>IF(_xlfn.IFNA($A109,"")="","",Daily!I109+IF(ROW()&gt;ROW($A$3),J108,0))</f>
        <v>30</v>
      </c>
      <c r="K109" s="1">
        <f>IF(_xlfn.IFNA($A109,"")="","",Daily!J109+IF(ROW()&gt;ROW($A$3),K108,0))</f>
        <v>28</v>
      </c>
      <c r="L109" s="1">
        <f>IF(_xlfn.IFNA($A109,"")="","",Daily!K109+IF(ROW()&gt;ROW($A$3),L108,0))</f>
        <v>0</v>
      </c>
      <c r="M109" s="1">
        <f t="shared" si="143"/>
        <v>2</v>
      </c>
      <c r="N109" s="1">
        <f>IF(_xlfn.IFNA($A109,"")="","",Daily!L109+IF(ROW()&gt;ROW($A$3),N108,0))</f>
        <v>1045</v>
      </c>
      <c r="O109" s="1">
        <f>IF(_xlfn.IFNA($A109,"")="","",Daily!M109+IF(ROW()&gt;ROW($A$3),O108,0))</f>
        <v>1019</v>
      </c>
      <c r="P109" s="1">
        <f>IF(_xlfn.IFNA($A109,"")="","",Daily!N109+IF(ROW()&gt;ROW($A$3),P108,0))</f>
        <v>6</v>
      </c>
      <c r="Q109" s="1">
        <f t="shared" si="144"/>
        <v>20</v>
      </c>
      <c r="R109" s="1">
        <f>IF(_xlfn.IFNA($A109,"")="","",Daily!O109+IF(ROW()&gt;ROW($A$3),R108,0))</f>
        <v>439</v>
      </c>
      <c r="S109" s="1">
        <f>IF(_xlfn.IFNA($A109,"")="","",Daily!P109+IF(ROW()&gt;ROW($A$3),S108,0))</f>
        <v>433</v>
      </c>
      <c r="T109" s="1">
        <f>IF(_xlfn.IFNA($A109,"")="","",Daily!Q109+IF(ROW()&gt;ROW($A$3),T108,0))</f>
        <v>4</v>
      </c>
      <c r="U109" s="1">
        <f t="shared" si="145"/>
        <v>2</v>
      </c>
      <c r="V109" s="1">
        <f>IF(_xlfn.IFNA($A109,"")="","",Daily!R109+IF(ROW()&gt;ROW($A$3),V108,0))</f>
        <v>225</v>
      </c>
      <c r="W109" s="1">
        <f>IF(_xlfn.IFNA($A109,"")="","",Daily!S109+IF(ROW()&gt;ROW($A$3),W108,0))</f>
        <v>182</v>
      </c>
      <c r="X109" s="1">
        <f>IF(_xlfn.IFNA($A109,"")="","",Daily!T109+IF(ROW()&gt;ROW($A$3),X108,0))</f>
        <v>13</v>
      </c>
      <c r="Y109" s="1">
        <f t="shared" si="146"/>
        <v>30</v>
      </c>
      <c r="Z109" s="1">
        <f>IF(_xlfn.IFNA($A109,"")="","",Daily!U109+IF(ROW()&gt;ROW($A$3),Z108,0))</f>
        <v>1477</v>
      </c>
      <c r="AA109" s="1">
        <f>IF(_xlfn.IFNA($A109,"")="","",Daily!V109+IF(ROW()&gt;ROW($A$3),AA108,0))</f>
        <v>1336</v>
      </c>
      <c r="AB109" s="1">
        <f>IF(_xlfn.IFNA($A109,"")="","",Daily!W109+IF(ROW()&gt;ROW($A$3),AB108,0))</f>
        <v>18</v>
      </c>
      <c r="AC109" s="1">
        <f t="shared" si="147"/>
        <v>123</v>
      </c>
      <c r="AD109" s="1">
        <f>IF(_xlfn.IFNA($A109,"")="","",Daily!X109+IF(ROW()&gt;ROW($A$3),AD108,0))</f>
        <v>552</v>
      </c>
      <c r="AE109" s="1">
        <f>IF(_xlfn.IFNA($A109,"")="","",Daily!Y109+IF(ROW()&gt;ROW($A$3),AE108,0))</f>
        <v>536</v>
      </c>
      <c r="AF109" s="1">
        <f>IF(_xlfn.IFNA($A109,"")="","",Daily!Z109+IF(ROW()&gt;ROW($A$3),AF108,0))</f>
        <v>9</v>
      </c>
      <c r="AG109" s="1">
        <f t="shared" si="148"/>
        <v>7</v>
      </c>
      <c r="AH109" s="1">
        <f>IF(_xlfn.IFNA($A109,"")="","",Daily!C109+Daily!F109+Daily!I109+Daily!O109+Daily!L109+Daily!R109+Daily!X109+Daily!U109)</f>
        <v>14</v>
      </c>
      <c r="AI109" s="1">
        <f>IF(_xlfn.IFNA($A109,"")="","",Daily!D109+Daily!G109+Daily!J109+Daily!P109+Daily!M109+Daily!S109+Daily!Y109+Daily!V109+Daily!AA109)</f>
        <v>61</v>
      </c>
      <c r="AJ109" s="1">
        <f>IF(_xlfn.IFNA($A109,"")="","",Daily!E109+Daily!H109+Daily!K109+Daily!Q109+Daily!N109+Daily!T109+Daily!Z109+Daily!W109)</f>
        <v>0</v>
      </c>
      <c r="AK109" s="1">
        <f t="shared" si="240"/>
        <v>6926</v>
      </c>
      <c r="AL109" s="1">
        <f t="shared" si="241"/>
        <v>6141</v>
      </c>
      <c r="AM109" s="1">
        <f t="shared" si="242"/>
        <v>98</v>
      </c>
      <c r="AN109" s="7">
        <f t="shared" si="243"/>
        <v>0.77777777777777779</v>
      </c>
      <c r="AO109" s="1">
        <f t="shared" si="244"/>
        <v>687</v>
      </c>
      <c r="AP109" s="1">
        <f t="shared" si="245"/>
        <v>3875</v>
      </c>
      <c r="AQ109" s="1">
        <f t="shared" si="246"/>
        <v>3637</v>
      </c>
      <c r="AR109" s="1">
        <f t="shared" si="247"/>
        <v>53</v>
      </c>
      <c r="AS109" s="1">
        <f t="shared" si="248"/>
        <v>185</v>
      </c>
      <c r="AT109" s="10">
        <f t="shared" si="249"/>
        <v>1.5707645456002565E-2</v>
      </c>
      <c r="AU109" s="10">
        <f t="shared" si="250"/>
        <v>0.98429235454399744</v>
      </c>
      <c r="AV109" s="10">
        <f t="shared" si="251"/>
        <v>1.5449032630667051E-2</v>
      </c>
      <c r="AW109" s="10">
        <f t="shared" si="252"/>
        <v>0.44051400519780537</v>
      </c>
      <c r="AX109" s="10">
        <f t="shared" si="253"/>
        <v>4.3315044758879583E-3</v>
      </c>
      <c r="AY109" s="10">
        <f t="shared" si="254"/>
        <v>0.15088073924343054</v>
      </c>
      <c r="AZ109" s="10">
        <f t="shared" si="255"/>
        <v>6.3384348830493792E-2</v>
      </c>
      <c r="BA109" s="10">
        <f t="shared" si="256"/>
        <v>3.2486283569159689E-2</v>
      </c>
      <c r="BB109" s="10">
        <f t="shared" si="257"/>
        <v>0.21325440369621715</v>
      </c>
      <c r="BC109" s="10">
        <f t="shared" si="258"/>
        <v>7.9699682356338439E-2</v>
      </c>
      <c r="BD109" s="8">
        <f t="shared" ca="1" si="168"/>
        <v>20.571428571428573</v>
      </c>
      <c r="BE109" s="9">
        <f t="shared" ca="1" si="169"/>
        <v>144</v>
      </c>
      <c r="BF109" s="10">
        <f t="shared" si="259"/>
        <v>2.0254629629629629E-3</v>
      </c>
      <c r="BG109" s="10">
        <f t="shared" si="260"/>
        <v>-0.22222222222222221</v>
      </c>
      <c r="BH109" s="1" t="e">
        <f t="shared" si="261"/>
        <v>#N/A</v>
      </c>
      <c r="BI109" s="1">
        <f t="shared" si="262"/>
        <v>43</v>
      </c>
      <c r="BJ109" s="8">
        <f>IF(_xlfn.IFNA($A109,"")="","",AK109/(Configuration!$B$1/1000000))</f>
        <v>273.06095575277061</v>
      </c>
      <c r="BK109" s="1">
        <f>IF(OR(_xlfn.IFNA($A109,"")="", ROW()&lt;=ROW($A$3),MAX(International!$C$3:$C$2000)&lt;$AK109),"",$A109-_xlfn.XLOOKUP($AK109,International!$C$3:$C$2000,International!$A$3:$A$2000,NA(),1,1))</f>
        <v>43</v>
      </c>
      <c r="BL109" s="1">
        <f>IF(OR(_xlfn.IFNA($A109,"")="", ROW()&lt;=ROW($A$3),MAX(International!$D$3:$D$2000)&lt;$BJ109),"",$A109-_xlfn.XLOOKUP($BJ109,International!$D$3:$D$2000,International!$A$3:$A$2000,NA(),1,1))</f>
        <v>48</v>
      </c>
      <c r="BM109" s="1">
        <f>IF(OR(_xlfn.IFNA($A109,"")="", ROW()&lt;=ROW($A$3),MAX(International!$G$3:$G$2000)&lt;$AK109),"",$A109-_xlfn.XLOOKUP($AK109,International!$G$3:$G$2000,International!$A$3:$A$2000,NA(),1,1))</f>
        <v>22</v>
      </c>
      <c r="BN109" s="1">
        <f>IF(OR(_xlfn.IFNA($A109,"")="", ROW()&lt;=ROW($A$3),MAX(International!$H$3:$H$2000)&lt;$BJ109),"",$A109-_xlfn.XLOOKUP($BJ109,International!$H$3:$H$2000,International!$A$3:$A$2000,NA(),1,1))</f>
        <v>46</v>
      </c>
      <c r="BO109" s="1">
        <f>IF(OR(_xlfn.IFNA($A109,"")="", ROW()&lt;=ROW($A$3),MAX(International!$K$3:$K$2000)&lt;$AK109),"",$A109-_xlfn.XLOOKUP($AK109,International!$K$3:$K$2000,International!$A$3:$A$2000,NA(),1,1))</f>
        <v>53</v>
      </c>
      <c r="BP109" s="1">
        <f>IF(OR(_xlfn.IFNA($A109,"")="", ROW()&lt;=ROW($A$3),MAX(International!$L$3:$L$2000)&lt;$BJ109),"",$A109-_xlfn.XLOOKUP($BJ109,International!$L$3:$L$2000,International!$A$3:$A$2000,NA(),1,1))</f>
        <v>47</v>
      </c>
      <c r="BQ109" s="1">
        <f>IF(OR(_xlfn.IFNA($A109,"")="", ROW()&lt;=ROW($A$3),MAX(International!$O$3:$O$2000)&lt;$AK109),"",$A109-_xlfn.XLOOKUP($AK109,International!$O$3:$O$2000,International!$A$3:$A$2000,NA(),1,1))</f>
        <v>62</v>
      </c>
      <c r="BR109" s="1">
        <f>IF(OR(_xlfn.IFNA($A109,"")="", ROW()&lt;=ROW($A$3),MAX(International!$P$3:$P$2000)&lt;$BJ109),"",$A109-_xlfn.XLOOKUP($BJ109,International!$P$3:$P$2000,International!$A$3:$A$2000,NA(),1,1))</f>
        <v>57</v>
      </c>
      <c r="BS109" s="1">
        <f>IF(OR(_xlfn.IFNA($A109,"")="", ROW()&lt;=ROW($A$3),MAX(International!$S$3:$S$2000)&lt;$AK109),"",$A109-_xlfn.XLOOKUP($AK109,International!$S$3:$S$2000,International!$A$3:$A$2000,NA(),1,1))</f>
        <v>63</v>
      </c>
      <c r="BT109" s="1" t="str">
        <f>IF(OR(_xlfn.IFNA($A109,"")="", ROW()&lt;=ROW($A$3),MAX(International!$T$3:$T$2000)&lt;$BJ109),"",$A109-_xlfn.XLOOKUP($BJ109,International!$T$3:$T$2000,International!$A$3:$A$2000,NA(),1,1))</f>
        <v/>
      </c>
      <c r="BU109" s="1">
        <f>IF(OR(_xlfn.IFNA($A109,"")="", ROW()&lt;=ROW($A$3),MAX(International!$W$3:$W$2000)&lt;$AK109),"",$A109-_xlfn.XLOOKUP($AK109,International!$W$3:$W$2000,International!$A$3:$A$2000,NA(),1,1))</f>
        <v>19</v>
      </c>
      <c r="BV109" s="1">
        <f>IF(OR(_xlfn.IFNA($A109,"")="", ROW()&lt;=ROW($A$3),MAX(International!$X$3:$X$2000)&lt;$BJ109),"",$A109-_xlfn.XLOOKUP($BJ109,International!$X$3:$X$2000,International!$A$3:$A$2000,NA(),1,1))</f>
        <v>31</v>
      </c>
      <c r="BW109" s="1">
        <f>IF(OR(_xlfn.IFNA($A109,"")="", ROW()&lt;=ROW($A$3),MAX(International!$AA$3:$AA$2000)&lt;$AK109),"",$A109-_xlfn.XLOOKUP($AK109,International!$AA$3:$AA$2000,International!$A$3:$A$2000,NA(),1,1))</f>
        <v>46</v>
      </c>
      <c r="BX109" s="1">
        <f>IF(OR(_xlfn.IFNA($A109,"")="", ROW()&lt;=ROW($A$3),MAX(International!$AB$3:$AB$2000)&lt;$BJ109),"",$A109-_xlfn.XLOOKUP($BJ109,International!$AB$3:$AB$2000,International!$A$3:$A$2000,NA(),1,1))</f>
        <v>41</v>
      </c>
      <c r="BY109" s="1">
        <f>IF(OR(_xlfn.IFNA($A109,"")="", ROW()&lt;=ROW($A$3),MAX(International!$AE$3:$AE$2000)&lt;$AK109),"",$A109-_xlfn.XLOOKUP($AK109,International!$AE$3:$AE$2000,International!$A$3:$A$2000,NA(),1,1))</f>
        <v>52</v>
      </c>
      <c r="BZ109" s="1">
        <f>IF(OR(_xlfn.IFNA($A109,"")="", ROW()&lt;=ROW($A$3),MAX(International!$AF$3:$AF$2000)&lt;$BJ109),"",$A109-_xlfn.XLOOKUP($BJ109,International!$AF$3:$AF$2000,International!$A$3:$A$2000,NA(),1,1))</f>
        <v>43</v>
      </c>
      <c r="CA109" s="1">
        <f t="shared" si="239"/>
        <v>60</v>
      </c>
      <c r="CB109" s="1" t="e">
        <f t="shared" si="219"/>
        <v>#N/A</v>
      </c>
      <c r="CC109" s="1" t="e">
        <f t="shared" si="220"/>
        <v>#N/A</v>
      </c>
      <c r="CD109" s="1" t="e">
        <f t="shared" si="221"/>
        <v>#N/A</v>
      </c>
      <c r="CE109" s="1" t="e">
        <f t="shared" si="222"/>
        <v>#N/A</v>
      </c>
      <c r="CF109" s="1">
        <f t="shared" si="223"/>
        <v>409600</v>
      </c>
      <c r="CG109" s="1">
        <f t="shared" si="224"/>
        <v>102400</v>
      </c>
      <c r="CH109" s="1">
        <f t="shared" si="225"/>
        <v>38040</v>
      </c>
      <c r="CI109" s="1">
        <f t="shared" si="226"/>
        <v>2562</v>
      </c>
      <c r="CJ109" s="1">
        <f t="shared" si="227"/>
        <v>5462</v>
      </c>
      <c r="CK109" s="1">
        <f t="shared" si="175"/>
        <v>6926</v>
      </c>
      <c r="CL109" s="1">
        <f t="shared" si="228"/>
        <v>9.8136221699045336</v>
      </c>
      <c r="CM109" s="1">
        <f>IF(OR(ISNA($A109),$AK109&lt;100),NA(),IF($CA109=0,0,FLOOR((CK109-_xlfn.XLOOKUP(_xlfn.AGGREGATE(5,6,$CA$3:$CA2060),$CA$3:$CA$2000,CK$3:CK$2000,1,1))/_xlfn.XLOOKUP($CA109,$CA$3:$CA$2000,$CA$3:$CA$2000,1,1), 1)))</f>
        <v>113</v>
      </c>
      <c r="CN109" s="1">
        <f t="shared" si="176"/>
        <v>342.56312185829921</v>
      </c>
      <c r="CO109" s="1" cm="1">
        <f t="array" ref="CO109">IFERROR(IF(OR(ISNA($A109),$AK109&lt;100,INDEX(International!C$3:C$2000,_xlfn.XMATCH(100,International!C$3:C$2000,1,1)+$CA109)=""),NA(),INDEX(International!C$3:C$2000,_xlfn.XMATCH(100,International!C$3:C$2000,1,1)+$CA109)), NA())</f>
        <v>50509</v>
      </c>
      <c r="CP109" s="1">
        <f t="shared" si="229"/>
        <v>6.6812193507145121</v>
      </c>
      <c r="CQ109" s="1">
        <f>IF(OR(ISNA($A109),$AK109&lt;100),NA(),IF($CA109=0,0,FLOOR((CO109-_xlfn.XLOOKUP(_xlfn.AGGREGATE(5,6,$CA$3:$CA2060),$CA$3:$CA$2000,CO$3:CO$2000,1,1))/_xlfn.XLOOKUP($CA109,$CA$3:$CA$2000,$CA$3:$CA$2000,1,1), 1)))</f>
        <v>840</v>
      </c>
      <c r="CR109" s="1">
        <f t="shared" si="177"/>
        <v>57.712717649065333</v>
      </c>
      <c r="CS109" s="1" cm="1">
        <f t="array" ref="CS109">IFERROR(IF(OR(ISNA($A109),$AK109&lt;100,INDEX(International!G$3:G$2000,_xlfn.XMATCH(100,International!G$3:G$2000,1,1)+$CA109)=""),NA(),INDEX(International!G$3:G$2000,_xlfn.XMATCH(100,International!G$3:G$2000,1,1)+$CA109)), NA())</f>
        <v>10319</v>
      </c>
      <c r="CT109" s="1">
        <f t="shared" si="230"/>
        <v>8.9697369716050037</v>
      </c>
      <c r="CU109" s="1">
        <f>IF(OR(ISNA($A109),$AK109&lt;100),NA(),IF($CA109=0,0,FLOOR((CS109-_xlfn.XLOOKUP(_xlfn.AGGREGATE(5,6,$CA$3:$CA2060),$CA$3:$CA$2000,CS$3:CS$2000,1,1))/_xlfn.XLOOKUP($CA109,$CA$3:$CA$2000,$CA$3:$CA$2000,1,1), 1)))</f>
        <v>167</v>
      </c>
      <c r="CV109" s="1">
        <f t="shared" si="178"/>
        <v>29.959656796347719</v>
      </c>
      <c r="CW109" s="1" cm="1">
        <f t="array" ref="CW109">IFERROR(IF(OR(ISNA($A109),$AK109&lt;100,INDEX(International!K$3:K$2000,_xlfn.XMATCH(100,International!K$3:K$2000,1,1)+$CA109)=""),NA(),INDEX(International!K$3:K$2000,_xlfn.XMATCH(100,International!K$3:K$2000,1,1)+$CA109)), NA())</f>
        <v>165093</v>
      </c>
      <c r="CX109" s="1">
        <f t="shared" si="231"/>
        <v>5.6132140561247175</v>
      </c>
      <c r="CY109" s="1">
        <f>IF(OR(ISNA($A109),$AK109&lt;100),NA(),IF($CA109=0,0,FLOOR((CW109-_xlfn.XLOOKUP(_xlfn.AGGREGATE(5,6,$CA$3:$CA2060),$CA$3:$CA$2000,CW$3:CW$2000,1,1))/_xlfn.XLOOKUP($CA109,$CA$3:$CA$2000,$CA$3:$CA$2000,1,1), 1)))</f>
        <v>2749</v>
      </c>
      <c r="CZ109" s="1">
        <f t="shared" si="179"/>
        <v>226.7043360721641</v>
      </c>
      <c r="DA109" s="1" cm="1">
        <f t="array" ref="DA109">IFERROR(IF(OR(ISNA($A109),$AK109&lt;100,INDEX(International!O$3:O$2000,_xlfn.XMATCH(100,International!O$3:O$2000,1,1)+$CA109)=""),NA(),INDEX(International!O$3:O$2000,_xlfn.XMATCH(100,International!O$3:O$2000,1,1)+$CA109)), NA())</f>
        <v>189973</v>
      </c>
      <c r="DB109" s="1">
        <f t="shared" si="232"/>
        <v>5.5088432811604218</v>
      </c>
      <c r="DC109" s="1">
        <f>IF(OR(ISNA($A109),$AK109&lt;100),NA(),IF($CA109=0,0,FLOOR((DA109-_xlfn.XLOOKUP(_xlfn.AGGREGATE(5,6,$CA$3:$CA2060),$CA$3:$CA$2000,DA$3:DA$2000,1,1))/_xlfn.XLOOKUP($CA109,$CA$3:$CA$2000,$CA$3:$CA$2000,1,1), 1)))</f>
        <v>3163</v>
      </c>
      <c r="DD109" s="1">
        <f t="shared" si="180"/>
        <v>49.418016579489134</v>
      </c>
      <c r="DE109" s="1" cm="1">
        <f t="array" ref="DE109">IFERROR(IF(OR(ISNA($A109),$AK109&lt;100,INDEX(International!S$3:S$2000,_xlfn.XMATCH(100,International!S$3:S$2000,1,1)+$CA109)=""),NA(),INDEX(International!S$3:S$2000,_xlfn.XMATCH(100,International!S$3:S$2000,1,1)+$CA109)), NA())</f>
        <v>10674</v>
      </c>
      <c r="DF109" s="1">
        <f t="shared" si="233"/>
        <v>8.9047761887159176</v>
      </c>
      <c r="DG109" s="1">
        <f>IF(OR(ISNA($A109),$AK109&lt;100),NA(),IF($CA109=0,0,FLOOR((DE109-_xlfn.XLOOKUP(_xlfn.AGGREGATE(5,6,$CA$3:$CA2060),$CA$3:$CA$2000,DE$3:DE$2000,1,1))/_xlfn.XLOOKUP($CA109,$CA$3:$CA$2000,$CA$3:$CA$2000,1,1), 1)))</f>
        <v>176</v>
      </c>
      <c r="DH109" s="1">
        <f t="shared" si="181"/>
        <v>351.97012243250583</v>
      </c>
      <c r="DI109" s="1" cm="1">
        <f t="array" ref="DI109">IFERROR(IF(OR(ISNA($A109),$AK109&lt;100,INDEX(International!W$3:W$2000,_xlfn.XMATCH(100,International!W$3:W$2000,1,1)+$CA109)=""),NA(),INDEX(International!W$3:W$2000,_xlfn.XMATCH(100,International!W$3:W$2000,1,1)+$CA109)), NA())</f>
        <v>15641</v>
      </c>
      <c r="DJ109" s="1">
        <f t="shared" si="234"/>
        <v>8.2313684644339542</v>
      </c>
      <c r="DK109" s="1">
        <f>IF(OR(ISNA($A109),$AK109&lt;100),NA(),IF($CA109=0,0,FLOOR((DI109-_xlfn.XLOOKUP(_xlfn.AGGREGATE(5,6,$CA$3:$CA2060),$CA$3:$CA$2000,DI$3:DI$2000,1,1))/_xlfn.XLOOKUP($CA109,$CA$3:$CA$2000,$CA$3:$CA$2000,1,1), 1)))</f>
        <v>258</v>
      </c>
      <c r="DL109" s="1">
        <f t="shared" si="182"/>
        <v>8.5498237288961718</v>
      </c>
      <c r="DM109" s="1" cm="1">
        <f t="array" ref="DM109">IFERROR(IF(OR(ISNA($A109),$AK109&lt;100,INDEX(International!AA$3:AA$2000,_xlfn.XMATCH(100,International!AA$3:AA$2000,1,1)+$CA109)=""),NA(),INDEX(International!AA$3:AA$2000,_xlfn.XMATCH(100,International!AA$3:AA$2000,1,1)+$CA109)), NA())</f>
        <v>190584</v>
      </c>
      <c r="DN109" s="1">
        <f t="shared" si="235"/>
        <v>5.5065011495014806</v>
      </c>
      <c r="DO109" s="1">
        <f>IF(OR(ISNA($A109),$AK109&lt;100),NA(),IF($CA109=0,0,FLOOR((DM109-_xlfn.XLOOKUP(_xlfn.AGGREGATE(5,6,$CA$3:$CA2060),$CA$3:$CA$2000,DM$3:DM$2000,1,1))/_xlfn.XLOOKUP($CA109,$CA$3:$CA$2000,$CA$3:$CA$2000,1,1), 1)))</f>
        <v>3174</v>
      </c>
      <c r="DP109" s="1">
        <f t="shared" si="183"/>
        <v>15.520952891724422</v>
      </c>
      <c r="DQ109" s="1" cm="1">
        <f t="array" ref="DQ109">IFERROR(IF(OR(ISNA($A109),$AK109&lt;100,INDEX(International!AE$3:AE$2000,_xlfn.XMATCH(100,International!AE$3:AE$2000,1,1)+$CA109)=""),NA(),INDEX(International!AE$3:AE$2000,_xlfn.XMATCH(100,International!AE$3:AE$2000,1,1)+$CA109)), NA())</f>
        <v>1132539</v>
      </c>
      <c r="DR109" s="1">
        <f t="shared" si="236"/>
        <v>4.4552449114732422</v>
      </c>
      <c r="DS109" s="1">
        <f>IF(OR(ISNA($A109),$AK109&lt;100),NA(),IF($CA109=0,0,FLOOR((DQ109-_xlfn.XLOOKUP(_xlfn.AGGREGATE(5,6,$CA$3:$CA2060),$CA$3:$CA$2000,DQ$3:DQ$2000,1,1))/_xlfn.XLOOKUP($CA109,$CA$3:$CA$2000,$CA$3:$CA$2000,1,1), 1)))</f>
        <v>18873</v>
      </c>
      <c r="DT109" s="1">
        <f t="shared" si="263"/>
        <v>12.087985184330631</v>
      </c>
      <c r="DU109" s="1">
        <f t="shared" si="237"/>
        <v>106</v>
      </c>
      <c r="DV109" s="1" t="e" cm="1">
        <f t="array" ref="DV109">IFERROR(IF(ISNA($A109),NA(),INDEX(B$3:B$2000,_xlfn.XMATCH(Configuration!$B$12,B$3:B$2000,1,1)+ROW()-ROW($A$3))-0), NA())</f>
        <v>#N/A</v>
      </c>
      <c r="DW109" s="1" t="e" cm="1">
        <f t="array" ref="DW109">IFERROR(IF(ISNA($A109),NA(),INDEX(F$3:F$2000,_xlfn.XMATCH(Configuration!$B$12,F$3:F$2000,1,1)+ROW()-ROW($A$3))-0), NA())</f>
        <v>#N/A</v>
      </c>
      <c r="DX109" s="1" cm="1">
        <f t="array" ref="DX109">IFERROR(IF(ISNA($A109),NA(),INDEX(J$3:J$2000,_xlfn.XMATCH(Configuration!$B$12,J$3:J$2000,1,1)+ROW()-ROW($A$3))-0), NA())</f>
        <v>0</v>
      </c>
      <c r="DY109" s="1" t="e" cm="1">
        <f t="array" ref="DY109">IFERROR(IF(ISNA($A109),NA(),INDEX(N$3:N$2000,_xlfn.XMATCH(Configuration!$B$12,N$3:N$2000,1,1)+ROW()-ROW($A$3))-0), NA())</f>
        <v>#N/A</v>
      </c>
      <c r="DZ109" s="1" t="e" cm="1">
        <f t="array" ref="DZ109">IFERROR(IF(ISNA($A109),NA(),INDEX(R$3:R$2000,_xlfn.XMATCH(Configuration!$B$12,R$3:R$2000,1,1)+ROW()-ROW($A$3))-0), NA())</f>
        <v>#N/A</v>
      </c>
      <c r="EA109" s="1" t="e" cm="1">
        <f t="array" ref="EA109">IFERROR(IF(ISNA($A109),NA(),INDEX(V$3:V$2000,_xlfn.XMATCH(Configuration!$B$12,V$3:V$2000,1,1)+ROW()-ROW($A$3))-0), NA())</f>
        <v>#N/A</v>
      </c>
      <c r="EB109" s="1" t="e" cm="1">
        <f t="array" ref="EB109">IFERROR(IF(ISNA($A109),NA(),INDEX(Z$3:Z$2000,_xlfn.XMATCH(Configuration!$B$12,Z$3:Z$2000,1,1)+ROW()-ROW($A$3))-0), NA())</f>
        <v>#N/A</v>
      </c>
      <c r="EC109" s="1" t="e" cm="1">
        <f t="array" ref="EC109">IFERROR(IF(ISNA($A109),NA(),INDEX(AD$3:AD$2000,_xlfn.XMATCH(Configuration!$B$12,AD$3:AD$2000,1,1)+ROW()-ROW($A$3))-0), NA())</f>
        <v>#N/A</v>
      </c>
      <c r="ED109" s="1" t="e">
        <f t="shared" si="238"/>
        <v>#N/A</v>
      </c>
      <c r="EE109" s="1" t="e">
        <f t="shared" si="185"/>
        <v>#N/A</v>
      </c>
      <c r="EF109" s="1" t="e">
        <f t="shared" si="186"/>
        <v>#N/A</v>
      </c>
      <c r="EG109" s="1" t="e">
        <f t="shared" si="187"/>
        <v>#N/A</v>
      </c>
      <c r="EH109" s="1" t="e">
        <f t="shared" si="188"/>
        <v>#N/A</v>
      </c>
      <c r="EI109" s="1" t="e">
        <f t="shared" si="189"/>
        <v>#N/A</v>
      </c>
      <c r="EJ109" s="1" t="e">
        <f t="shared" si="190"/>
        <v>#N/A</v>
      </c>
      <c r="EK109" s="1" t="e">
        <f t="shared" si="191"/>
        <v>#N/A</v>
      </c>
      <c r="EL109" s="1" t="e" cm="1">
        <f t="array" ref="EL109">IFERROR(IF(ISNA($ED109),NA(),IF(FLOOR((2^(($ED109+LOOKUP(2, 1/(ISNA(EP$3:EP$2000)+ISBLANK(EP$3:EP$300)-1),EP$3:EP$2000)*LOG(100)/LOG(2))/LOOKUP(2, 1/(ISNA(EP$3:EP$2000)+ISBLANK(EP$3:EP$300)-1),EP$3:EP$2000))),2)&gt;_xlfn.AGGREGATE(4,6,$EN$3:$GC$2000)+2000,NA(),FLOOR((2^(($ED109+LOOKUP(2, 1/(ISNA(EP$3:EP$2000)+ISBLANK(EP$3:EP$300)-1),EP$3:EP$2000)*LOG(100)/LOG(2))/LOOKUP(2, 1/(ISNA(EP$3:EP$2000)+ISBLANK(EP$3:EP$300)-1),EP$3:EP$2000))),2))),NA())</f>
        <v>#N/A</v>
      </c>
      <c r="EM109" s="1" t="e" cm="1">
        <f t="array" ref="EM109">IF(ISNA($ED109),NA(),FLOOR(EN$3+(LOOKUP(2, 1/(ISNA(EN$3:EN$2000)+ISBLANK(EN$3:EN$300)-1),EN$3:EN$2000)-EN$3)/LOOKUP(2, 1/(ISNA(EN$3:EN$2000)+ISBLANK(EN$3:EN$300)-1),ED$3:ED$2000)*ED109, 1))</f>
        <v>#N/A</v>
      </c>
      <c r="EN109" s="1" t="e" cm="1">
        <f t="array" ref="EN109">IFERROR(IF(ISNA($A109),NA(),INDEX(AK$3:AK$2000,_xlfn.XMATCH(100,AK$3:AK$2000,1,1)+ROW()-ROW($A$3))-0), NA())</f>
        <v>#N/A</v>
      </c>
      <c r="EO109" s="1" t="e" cm="1">
        <f t="array" aca="1" ref="EO109" ca="1">IFERROR(IF(ISNA($A109),NA(),INDEX(BD$3:BD$2000,_xlfn.XMATCH(100,AK$3:AK$2000,1,1)+ROW()-ROW($A$3))-0), NA())</f>
        <v>#N/A</v>
      </c>
      <c r="EP109" s="1" t="e">
        <f t="shared" si="192"/>
        <v>#N/A</v>
      </c>
      <c r="EQ109" s="1" t="e">
        <f t="shared" si="193"/>
        <v>#N/A</v>
      </c>
      <c r="ER109" s="1" t="e">
        <f t="shared" si="194"/>
        <v>#N/A</v>
      </c>
      <c r="ES109" s="1" t="e" cm="1">
        <f t="array" ref="ES109">IFERROR(IF(OR(ISNA($A109),INDEX(International!C$3:C$2000,_xlfn.XMATCH(100,International!C$3:C$2000,1,1)+ROW()-ROW($A$3))=""),NA(),INDEX(International!C$3:C$2000,_xlfn.XMATCH(100,International!C$3:C$2000,1,1)+ROW()-ROW($A$3))), NA())</f>
        <v>#N/A</v>
      </c>
      <c r="ET109" s="1" t="e" cm="1">
        <f t="array" aca="1" ref="ET109" ca="1">IFERROR(IF(ISNA($A109),NA(),INDEX(International!E$3:E$2000,_xlfn.XMATCH(100,International!C$3:C$2000,1,1)+ROW()-ROW($A$3))-0), NA())</f>
        <v>#N/A</v>
      </c>
      <c r="EU109" s="1" t="e">
        <f t="shared" si="195"/>
        <v>#N/A</v>
      </c>
      <c r="EV109" s="1" t="e">
        <f t="shared" si="196"/>
        <v>#N/A</v>
      </c>
      <c r="EW109" s="1" t="e">
        <f t="shared" si="197"/>
        <v>#N/A</v>
      </c>
      <c r="EX109" s="1" t="e" cm="1">
        <f t="array" ref="EX109">IFERROR(IF(OR(ISNA($A109),INDEX(International!G$3:G$2000,_xlfn.XMATCH(100,International!G$3:G$2000,1,1)+ROW()-ROW($A$3))=""),NA(),INDEX(International!G$3:G$2000,_xlfn.XMATCH(100,International!G$3:G$2000,1,1)+ROW()-ROW($A$3))-0), NA())</f>
        <v>#N/A</v>
      </c>
      <c r="EY109" s="1" t="e" cm="1">
        <f t="array" aca="1" ref="EY109" ca="1">IFERROR(IF(ISNA($A109),NA(),INDEX(International!I$3:I$2000,_xlfn.XMATCH(100,International!G$3:G$2000,1,1)+ROW()-ROW($A$3))-0), NA())</f>
        <v>#N/A</v>
      </c>
      <c r="EZ109" s="1" t="e">
        <f t="shared" si="198"/>
        <v>#N/A</v>
      </c>
      <c r="FA109" s="1" t="e">
        <f t="shared" si="199"/>
        <v>#N/A</v>
      </c>
      <c r="FB109" s="1" t="e">
        <f t="shared" si="200"/>
        <v>#N/A</v>
      </c>
      <c r="FC109" s="1" t="e" cm="1">
        <f t="array" ref="FC109">IFERROR(IF(OR(ISNA($A109),INDEX(International!K$3:K$2000,_xlfn.XMATCH(100,International!K$3:K$2000,1,1)+ROW()-ROW($A$3))=""),NA(),INDEX(International!K$3:K$2000,_xlfn.XMATCH(100,International!K$3:K$2000,1,1)+ROW()-ROW($A$3))), NA())</f>
        <v>#N/A</v>
      </c>
      <c r="FD109" s="1" t="e" cm="1">
        <f t="array" aca="1" ref="FD109" ca="1">IFERROR(IF(ISNA($A109),NA(),INDEX(International!M$3:M$2000,_xlfn.XMATCH(100,International!K$3:K$2000,1,1)+ROW()-ROW($A$3))-0), NA())</f>
        <v>#N/A</v>
      </c>
      <c r="FE109" s="1" t="e">
        <f t="shared" si="201"/>
        <v>#N/A</v>
      </c>
      <c r="FF109" s="1" t="e">
        <f t="shared" si="202"/>
        <v>#N/A</v>
      </c>
      <c r="FG109" s="1" t="e">
        <f t="shared" si="203"/>
        <v>#N/A</v>
      </c>
      <c r="FH109" s="1" t="e" cm="1">
        <f t="array" ref="FH109">IFERROR(IF(OR(ISNA($A109),INDEX(International!O$3:O$2000,_xlfn.XMATCH(100,International!O$3:O$2000,1,1)+ROW()-ROW($A$3))=""),NA(),INDEX(International!O$3:O$2000,_xlfn.XMATCH(100,International!O$3:O$2000,1,1)+ROW()-ROW($A$3))-0), NA())</f>
        <v>#N/A</v>
      </c>
      <c r="FI109" s="1" t="e" cm="1">
        <f t="array" aca="1" ref="FI109" ca="1">IFERROR(IF(ISNA($A109),NA(),INDEX(International!Q$3:Q$2000,_xlfn.XMATCH(100,International!O$3:O$2000,1,1)+ROW()-ROW($A$3))-0), NA())</f>
        <v>#N/A</v>
      </c>
      <c r="FJ109" s="1" t="e">
        <f t="shared" si="204"/>
        <v>#N/A</v>
      </c>
      <c r="FK109" s="1" t="e">
        <f t="shared" si="205"/>
        <v>#N/A</v>
      </c>
      <c r="FL109" s="1" t="e">
        <f t="shared" si="206"/>
        <v>#N/A</v>
      </c>
      <c r="FM109" s="1" t="e" cm="1">
        <f t="array" ref="FM109">IFERROR(IF(OR(ISNA($A109),INDEX(International!S$3:S$2000,_xlfn.XMATCH(100,International!S$3:S$2000,1,1)+ROW()-ROW($A$3))=""),NA(),INDEX(International!S$3:S$2000,_xlfn.XMATCH(100,International!S$3:S$2000,1,1)+ROW()-ROW($A$3))-0), NA())</f>
        <v>#N/A</v>
      </c>
      <c r="FN109" s="1" t="e" cm="1">
        <f t="array" aca="1" ref="FN109" ca="1">IFERROR(IF(ISNA($A109),NA(),INDEX(International!U$3:U$2000,_xlfn.XMATCH(100,International!S$3:S$2000,1,1)+ROW()-ROW($A$3))-0), NA())</f>
        <v>#N/A</v>
      </c>
      <c r="FO109" s="1" t="e">
        <f t="shared" si="207"/>
        <v>#N/A</v>
      </c>
      <c r="FP109" s="1" t="e">
        <f t="shared" si="208"/>
        <v>#N/A</v>
      </c>
      <c r="FQ109" s="1" t="e">
        <f t="shared" si="209"/>
        <v>#N/A</v>
      </c>
      <c r="FR109" s="1" t="e" cm="1">
        <f t="array" ref="FR109">IFERROR(IF(OR(ISNA($A109),INDEX(International!W$3:W$2000,_xlfn.XMATCH(100,International!W$3:W$2000,1,1)+ROW()-ROW($A$3))=""),NA(),INDEX(International!W$3:W$2000,_xlfn.XMATCH(100,International!W$3:W$2000,1,1)+ROW()-ROW($A$3))-0), NA())</f>
        <v>#N/A</v>
      </c>
      <c r="FS109" s="1" t="e" cm="1">
        <f t="array" aca="1" ref="FS109" ca="1">IFERROR(IF(ISNA($A109),NA(),INDEX(International!Y$3:Y$2000,_xlfn.XMATCH(100,International!W$3:W$2000,1,1)+ROW()-ROW($A$3))-0), NA())</f>
        <v>#N/A</v>
      </c>
      <c r="FT109" s="1" t="e">
        <f t="shared" si="210"/>
        <v>#N/A</v>
      </c>
      <c r="FU109" s="1" t="e">
        <f t="shared" si="211"/>
        <v>#N/A</v>
      </c>
      <c r="FV109" s="1" t="e">
        <f t="shared" si="212"/>
        <v>#N/A</v>
      </c>
      <c r="FW109" s="1" t="e" cm="1">
        <f t="array" ref="FW109">IFERROR(IF(OR(ISNA($A109),INDEX(International!AA$3:AA$2000,_xlfn.XMATCH(100,International!AA$3:AA$2000,1,1)+ROW()-ROW($A$3))=""),NA(),INDEX(International!AA$3:AA$2000,_xlfn.XMATCH(100,International!AA$3:AA$2000,1,1)+ROW()-ROW($A$3))-0), NA())</f>
        <v>#N/A</v>
      </c>
      <c r="FX109" s="1" t="e" cm="1">
        <f t="array" aca="1" ref="FX109" ca="1">IFERROR(IF(ISNA($A109),NA(),INDEX(International!AC$3:AC$2000,_xlfn.XMATCH(100,International!AA$3:AA$2000,1,1)+ROW()-ROW($A$3))-0), NA())</f>
        <v>#N/A</v>
      </c>
      <c r="FY109" s="1" t="e">
        <f t="shared" si="213"/>
        <v>#N/A</v>
      </c>
      <c r="FZ109" s="1" t="e">
        <f t="shared" si="214"/>
        <v>#N/A</v>
      </c>
      <c r="GA109" s="1" t="e">
        <f t="shared" si="215"/>
        <v>#N/A</v>
      </c>
      <c r="GB109" s="1" t="e" cm="1">
        <f t="array" ref="GB109">IFERROR(IF(OR(ISNA($A109),INDEX(International!AE$3:AE$2000,_xlfn.XMATCH(100,International!AE$3:AE$2000,1,1)+ROW()-ROW($A$3))=""),NA(),INDEX(International!AE$3:AE$2000,_xlfn.XMATCH(100,International!AE$3:AE$2000,1,1)+ROW()-ROW($A$3))-0), NA())</f>
        <v>#N/A</v>
      </c>
      <c r="GC109" s="1" t="e" cm="1">
        <f t="array" aca="1" ref="GC109" ca="1">IFERROR(IF(ISNA($A109),NA(),INDEX(International!AG$3:AG$2000,_xlfn.XMATCH(100,International!AE$3:AE$2000,1,1)+ROW()-ROW($A$3))-0), NA())</f>
        <v>#N/A</v>
      </c>
      <c r="GD109" s="1" t="e">
        <f t="shared" si="216"/>
        <v>#N/A</v>
      </c>
      <c r="GE109" s="1" t="e">
        <f t="shared" si="217"/>
        <v>#N/A</v>
      </c>
      <c r="GF109" s="1" t="e">
        <f t="shared" si="218"/>
        <v>#N/A</v>
      </c>
    </row>
    <row r="110" spans="1:188" x14ac:dyDescent="0.2">
      <c r="A110" s="4">
        <f>IF(OR(Daily!$A110="",Daily!$B110="*"),NA(),Daily!A110)</f>
        <v>43961</v>
      </c>
      <c r="B110" s="1">
        <f>IF(_xlfn.IFNA($A110,"")="","",Daily!C110+IF(ROW()&gt;ROW($A$3),B109,0))</f>
        <v>107</v>
      </c>
      <c r="C110" s="1">
        <f>IF(_xlfn.IFNA($A110,"")="","",Daily!D110+IF(ROW()&gt;ROW($A$3),C109,0))</f>
        <v>104</v>
      </c>
      <c r="D110" s="1">
        <f>IF(_xlfn.IFNA($A110,"")="","",Daily!E110+IF(ROW()&gt;ROW($A$3),D109,0))</f>
        <v>3</v>
      </c>
      <c r="E110" s="1">
        <f t="shared" si="141"/>
        <v>0</v>
      </c>
      <c r="F110" s="1">
        <f>IF(_xlfn.IFNA($A110,"")="","",Daily!F110+IF(ROW()&gt;ROW($A$3),F109,0))</f>
        <v>3053</v>
      </c>
      <c r="G110" s="1">
        <f>IF(_xlfn.IFNA($A110,"")="","",Daily!G110+IF(ROW()&gt;ROW($A$3),G109,0))</f>
        <v>2515</v>
      </c>
      <c r="H110" s="1">
        <f>IF(_xlfn.IFNA($A110,"")="","",Daily!H110+IF(ROW()&gt;ROW($A$3),H109,0))</f>
        <v>45</v>
      </c>
      <c r="I110" s="1">
        <f t="shared" si="142"/>
        <v>493</v>
      </c>
      <c r="J110" s="1">
        <f>IF(_xlfn.IFNA($A110,"")="","",Daily!I110+IF(ROW()&gt;ROW($A$3),J109,0))</f>
        <v>30</v>
      </c>
      <c r="K110" s="1">
        <f>IF(_xlfn.IFNA($A110,"")="","",Daily!J110+IF(ROW()&gt;ROW($A$3),K109,0))</f>
        <v>28</v>
      </c>
      <c r="L110" s="1">
        <f>IF(_xlfn.IFNA($A110,"")="","",Daily!K110+IF(ROW()&gt;ROW($A$3),L109,0))</f>
        <v>0</v>
      </c>
      <c r="M110" s="1">
        <f t="shared" si="143"/>
        <v>2</v>
      </c>
      <c r="N110" s="1">
        <f>IF(_xlfn.IFNA($A110,"")="","",Daily!L110+IF(ROW()&gt;ROW($A$3),N109,0))</f>
        <v>1047</v>
      </c>
      <c r="O110" s="1">
        <f>IF(_xlfn.IFNA($A110,"")="","",Daily!M110+IF(ROW()&gt;ROW($A$3),O109,0))</f>
        <v>1019</v>
      </c>
      <c r="P110" s="1">
        <f>IF(_xlfn.IFNA($A110,"")="","",Daily!N110+IF(ROW()&gt;ROW($A$3),P109,0))</f>
        <v>6</v>
      </c>
      <c r="Q110" s="1">
        <f t="shared" si="144"/>
        <v>22</v>
      </c>
      <c r="R110" s="1">
        <f>IF(_xlfn.IFNA($A110,"")="","",Daily!O110+IF(ROW()&gt;ROW($A$3),R109,0))</f>
        <v>439</v>
      </c>
      <c r="S110" s="1">
        <f>IF(_xlfn.IFNA($A110,"")="","",Daily!P110+IF(ROW()&gt;ROW($A$3),S109,0))</f>
        <v>434</v>
      </c>
      <c r="T110" s="1">
        <f>IF(_xlfn.IFNA($A110,"")="","",Daily!Q110+IF(ROW()&gt;ROW($A$3),T109,0))</f>
        <v>4</v>
      </c>
      <c r="U110" s="1">
        <f t="shared" si="145"/>
        <v>1</v>
      </c>
      <c r="V110" s="1">
        <f>IF(_xlfn.IFNA($A110,"")="","",Daily!R110+IF(ROW()&gt;ROW($A$3),V109,0))</f>
        <v>225</v>
      </c>
      <c r="W110" s="1">
        <f>IF(_xlfn.IFNA($A110,"")="","",Daily!S110+IF(ROW()&gt;ROW($A$3),W109,0))</f>
        <v>182</v>
      </c>
      <c r="X110" s="1">
        <f>IF(_xlfn.IFNA($A110,"")="","",Daily!T110+IF(ROW()&gt;ROW($A$3),X109,0))</f>
        <v>13</v>
      </c>
      <c r="Y110" s="1">
        <f t="shared" si="146"/>
        <v>30</v>
      </c>
      <c r="Z110" s="1">
        <f>IF(_xlfn.IFNA($A110,"")="","",Daily!U110+IF(ROW()&gt;ROW($A$3),Z109,0))</f>
        <v>1487</v>
      </c>
      <c r="AA110" s="1">
        <f>IF(_xlfn.IFNA($A110,"")="","",Daily!V110+IF(ROW()&gt;ROW($A$3),AA109,0))</f>
        <v>1346</v>
      </c>
      <c r="AB110" s="1">
        <f>IF(_xlfn.IFNA($A110,"")="","",Daily!W110+IF(ROW()&gt;ROW($A$3),AB109,0))</f>
        <v>18</v>
      </c>
      <c r="AC110" s="1">
        <f t="shared" si="147"/>
        <v>123</v>
      </c>
      <c r="AD110" s="1">
        <f>IF(_xlfn.IFNA($A110,"")="","",Daily!X110+IF(ROW()&gt;ROW($A$3),AD109,0))</f>
        <v>552</v>
      </c>
      <c r="AE110" s="1">
        <f>IF(_xlfn.IFNA($A110,"")="","",Daily!Y110+IF(ROW()&gt;ROW($A$3),AE109,0))</f>
        <v>536</v>
      </c>
      <c r="AF110" s="1">
        <f>IF(_xlfn.IFNA($A110,"")="","",Daily!Z110+IF(ROW()&gt;ROW($A$3),AF109,0))</f>
        <v>9</v>
      </c>
      <c r="AG110" s="1">
        <f t="shared" si="148"/>
        <v>7</v>
      </c>
      <c r="AH110" s="1">
        <f>IF(_xlfn.IFNA($A110,"")="","",Daily!C110+Daily!F110+Daily!I110+Daily!O110+Daily!L110+Daily!R110+Daily!X110+Daily!U110)</f>
        <v>14</v>
      </c>
      <c r="AI110" s="1">
        <f>IF(_xlfn.IFNA($A110,"")="","",Daily!D110+Daily!G110+Daily!J110+Daily!P110+Daily!M110+Daily!S110+Daily!Y110+Daily!V110+Daily!AA110)</f>
        <v>23</v>
      </c>
      <c r="AJ110" s="1">
        <f>IF(_xlfn.IFNA($A110,"")="","",Daily!E110+Daily!H110+Daily!K110+Daily!Q110+Daily!N110+Daily!T110+Daily!Z110+Daily!W110)</f>
        <v>0</v>
      </c>
      <c r="AK110" s="1">
        <f t="shared" si="240"/>
        <v>6940</v>
      </c>
      <c r="AL110" s="1">
        <f t="shared" si="241"/>
        <v>6164</v>
      </c>
      <c r="AM110" s="1">
        <f t="shared" si="242"/>
        <v>98</v>
      </c>
      <c r="AN110" s="7">
        <f t="shared" si="243"/>
        <v>1</v>
      </c>
      <c r="AO110" s="1">
        <f t="shared" si="244"/>
        <v>678</v>
      </c>
      <c r="AP110" s="1">
        <f t="shared" si="245"/>
        <v>3887</v>
      </c>
      <c r="AQ110" s="1">
        <f t="shared" si="246"/>
        <v>3649</v>
      </c>
      <c r="AR110" s="1">
        <f t="shared" si="247"/>
        <v>53</v>
      </c>
      <c r="AS110" s="1">
        <f t="shared" si="248"/>
        <v>185</v>
      </c>
      <c r="AT110" s="10">
        <f t="shared" si="249"/>
        <v>1.5649952091983391E-2</v>
      </c>
      <c r="AU110" s="10">
        <f t="shared" si="250"/>
        <v>0.98435004790801661</v>
      </c>
      <c r="AV110" s="10">
        <f t="shared" si="251"/>
        <v>1.5417867435158501E-2</v>
      </c>
      <c r="AW110" s="10">
        <f t="shared" si="252"/>
        <v>0.4399135446685879</v>
      </c>
      <c r="AX110" s="10">
        <f t="shared" si="253"/>
        <v>4.3227665706051877E-3</v>
      </c>
      <c r="AY110" s="10">
        <f t="shared" si="254"/>
        <v>0.15086455331412105</v>
      </c>
      <c r="AZ110" s="10">
        <f t="shared" si="255"/>
        <v>6.3256484149855907E-2</v>
      </c>
      <c r="BA110" s="10">
        <f t="shared" si="256"/>
        <v>3.2420749279538905E-2</v>
      </c>
      <c r="BB110" s="10">
        <f t="shared" si="257"/>
        <v>0.21426512968299713</v>
      </c>
      <c r="BC110" s="10">
        <f t="shared" si="258"/>
        <v>7.953890489913544E-2</v>
      </c>
      <c r="BD110" s="8">
        <f t="shared" ca="1" si="168"/>
        <v>20</v>
      </c>
      <c r="BE110" s="9">
        <f t="shared" ca="1" si="169"/>
        <v>140</v>
      </c>
      <c r="BF110" s="10">
        <f t="shared" si="259"/>
        <v>2.0213687554143807E-3</v>
      </c>
      <c r="BG110" s="10">
        <f t="shared" si="260"/>
        <v>0</v>
      </c>
      <c r="BH110" s="1" t="e">
        <f t="shared" si="261"/>
        <v>#N/A</v>
      </c>
      <c r="BI110" s="1">
        <f t="shared" si="262"/>
        <v>44</v>
      </c>
      <c r="BJ110" s="8">
        <f>IF(_xlfn.IFNA($A110,"")="","",AK110/(Configuration!$B$1/1000000))</f>
        <v>273.61291263705289</v>
      </c>
      <c r="BK110" s="1">
        <f>IF(OR(_xlfn.IFNA($A110,"")="", ROW()&lt;=ROW($A$3),MAX(International!$C$3:$C$2000)&lt;$AK110),"",$A110-_xlfn.XLOOKUP($AK110,International!$C$3:$C$2000,International!$A$3:$A$2000,NA(),1,1))</f>
        <v>44</v>
      </c>
      <c r="BL110" s="1">
        <f>IF(OR(_xlfn.IFNA($A110,"")="", ROW()&lt;=ROW($A$3),MAX(International!$D$3:$D$2000)&lt;$BJ110),"",$A110-_xlfn.XLOOKUP($BJ110,International!$D$3:$D$2000,International!$A$3:$A$2000,NA(),1,1))</f>
        <v>49</v>
      </c>
      <c r="BM110" s="1">
        <f>IF(OR(_xlfn.IFNA($A110,"")="", ROW()&lt;=ROW($A$3),MAX(International!$G$3:$G$2000)&lt;$AK110),"",$A110-_xlfn.XLOOKUP($AK110,International!$G$3:$G$2000,International!$A$3:$A$2000,NA(),1,1))</f>
        <v>23</v>
      </c>
      <c r="BN110" s="1">
        <f>IF(OR(_xlfn.IFNA($A110,"")="", ROW()&lt;=ROW($A$3),MAX(International!$H$3:$H$2000)&lt;$BJ110),"",$A110-_xlfn.XLOOKUP($BJ110,International!$H$3:$H$2000,International!$A$3:$A$2000,NA(),1,1))</f>
        <v>46</v>
      </c>
      <c r="BO110" s="1">
        <f>IF(OR(_xlfn.IFNA($A110,"")="", ROW()&lt;=ROW($A$3),MAX(International!$K$3:$K$2000)&lt;$AK110),"",$A110-_xlfn.XLOOKUP($AK110,International!$K$3:$K$2000,International!$A$3:$A$2000,NA(),1,1))</f>
        <v>54</v>
      </c>
      <c r="BP110" s="1">
        <f>IF(OR(_xlfn.IFNA($A110,"")="", ROW()&lt;=ROW($A$3),MAX(International!$L$3:$L$2000)&lt;$BJ110),"",$A110-_xlfn.XLOOKUP($BJ110,International!$L$3:$L$2000,International!$A$3:$A$2000,NA(),1,1))</f>
        <v>48</v>
      </c>
      <c r="BQ110" s="1">
        <f>IF(OR(_xlfn.IFNA($A110,"")="", ROW()&lt;=ROW($A$3),MAX(International!$O$3:$O$2000)&lt;$AK110),"",$A110-_xlfn.XLOOKUP($AK110,International!$O$3:$O$2000,International!$A$3:$A$2000,NA(),1,1))</f>
        <v>63</v>
      </c>
      <c r="BR110" s="1">
        <f>IF(OR(_xlfn.IFNA($A110,"")="", ROW()&lt;=ROW($A$3),MAX(International!$P$3:$P$2000)&lt;$BJ110),"",$A110-_xlfn.XLOOKUP($BJ110,International!$P$3:$P$2000,International!$A$3:$A$2000,NA(),1,1))</f>
        <v>58</v>
      </c>
      <c r="BS110" s="1">
        <f>IF(OR(_xlfn.IFNA($A110,"")="", ROW()&lt;=ROW($A$3),MAX(International!$S$3:$S$2000)&lt;$AK110),"",$A110-_xlfn.XLOOKUP($AK110,International!$S$3:$S$2000,International!$A$3:$A$2000,NA(),1,1))</f>
        <v>64</v>
      </c>
      <c r="BT110" s="1" t="str">
        <f>IF(OR(_xlfn.IFNA($A110,"")="", ROW()&lt;=ROW($A$3),MAX(International!$T$3:$T$2000)&lt;$BJ110),"",$A110-_xlfn.XLOOKUP($BJ110,International!$T$3:$T$2000,International!$A$3:$A$2000,NA(),1,1))</f>
        <v/>
      </c>
      <c r="BU110" s="1">
        <f>IF(OR(_xlfn.IFNA($A110,"")="", ROW()&lt;=ROW($A$3),MAX(International!$W$3:$W$2000)&lt;$AK110),"",$A110-_xlfn.XLOOKUP($AK110,International!$W$3:$W$2000,International!$A$3:$A$2000,NA(),1,1))</f>
        <v>20</v>
      </c>
      <c r="BV110" s="1">
        <f>IF(OR(_xlfn.IFNA($A110,"")="", ROW()&lt;=ROW($A$3),MAX(International!$X$3:$X$2000)&lt;$BJ110),"",$A110-_xlfn.XLOOKUP($BJ110,International!$X$3:$X$2000,International!$A$3:$A$2000,NA(),1,1))</f>
        <v>32</v>
      </c>
      <c r="BW110" s="1">
        <f>IF(OR(_xlfn.IFNA($A110,"")="", ROW()&lt;=ROW($A$3),MAX(International!$AA$3:$AA$2000)&lt;$AK110),"",$A110-_xlfn.XLOOKUP($AK110,International!$AA$3:$AA$2000,International!$A$3:$A$2000,NA(),1,1))</f>
        <v>47</v>
      </c>
      <c r="BX110" s="1">
        <f>IF(OR(_xlfn.IFNA($A110,"")="", ROW()&lt;=ROW($A$3),MAX(International!$AB$3:$AB$2000)&lt;$BJ110),"",$A110-_xlfn.XLOOKUP($BJ110,International!$AB$3:$AB$2000,International!$A$3:$A$2000,NA(),1,1))</f>
        <v>42</v>
      </c>
      <c r="BY110" s="1">
        <f>IF(OR(_xlfn.IFNA($A110,"")="", ROW()&lt;=ROW($A$3),MAX(International!$AE$3:$AE$2000)&lt;$AK110),"",$A110-_xlfn.XLOOKUP($AK110,International!$AE$3:$AE$2000,International!$A$3:$A$2000,NA(),1,1))</f>
        <v>53</v>
      </c>
      <c r="BZ110" s="1">
        <f>IF(OR(_xlfn.IFNA($A110,"")="", ROW()&lt;=ROW($A$3),MAX(International!$AF$3:$AF$2000)&lt;$BJ110),"",$A110-_xlfn.XLOOKUP($BJ110,International!$AF$3:$AF$2000,International!$A$3:$A$2000,NA(),1,1))</f>
        <v>44</v>
      </c>
      <c r="CA110" s="1">
        <f t="shared" si="239"/>
        <v>61</v>
      </c>
      <c r="CB110" s="1" t="e">
        <f t="shared" si="219"/>
        <v>#N/A</v>
      </c>
      <c r="CC110" s="1" t="e">
        <f t="shared" si="220"/>
        <v>#N/A</v>
      </c>
      <c r="CD110" s="1" t="e">
        <f t="shared" si="221"/>
        <v>#N/A</v>
      </c>
      <c r="CE110" s="1" t="e">
        <f t="shared" si="222"/>
        <v>#N/A</v>
      </c>
      <c r="CF110" s="1">
        <f t="shared" si="223"/>
        <v>470506</v>
      </c>
      <c r="CG110" s="1">
        <f t="shared" si="224"/>
        <v>114940</v>
      </c>
      <c r="CH110" s="1">
        <f t="shared" si="225"/>
        <v>42000</v>
      </c>
      <c r="CI110" s="1">
        <f t="shared" si="226"/>
        <v>2704</v>
      </c>
      <c r="CJ110" s="1">
        <f t="shared" si="227"/>
        <v>5551</v>
      </c>
      <c r="CK110" s="1">
        <f t="shared" si="175"/>
        <v>6940</v>
      </c>
      <c r="CL110" s="1">
        <f t="shared" si="228"/>
        <v>9.9724307122752318</v>
      </c>
      <c r="CM110" s="1">
        <f>IF(OR(ISNA($A110),$AK110&lt;100),NA(),IF($CA110=0,0,FLOOR((CK110-_xlfn.XLOOKUP(_xlfn.AGGREGATE(5,6,$CA$3:$CA2061),$CA$3:$CA$2000,CK$3:CK$2000,1,1))/_xlfn.XLOOKUP($CA110,$CA$3:$CA$2000,$CA$3:$CA$2000,1,1), 1)))</f>
        <v>111</v>
      </c>
      <c r="CN110" s="1">
        <f t="shared" si="176"/>
        <v>343.25626927486576</v>
      </c>
      <c r="CO110" s="1" cm="1">
        <f t="array" ref="CO110">IFERROR(IF(OR(ISNA($A110),$AK110&lt;100,INDEX(International!C$3:C$2000,_xlfn.XMATCH(100,International!C$3:C$2000,1,1)+$CA110)=""),NA(),INDEX(International!C$3:C$2000,_xlfn.XMATCH(100,International!C$3:C$2000,1,1)+$CA110)), NA())</f>
        <v>50781</v>
      </c>
      <c r="CP110" s="1">
        <f t="shared" si="229"/>
        <v>6.7867173963871315</v>
      </c>
      <c r="CQ110" s="1">
        <f>IF(OR(ISNA($A110),$AK110&lt;100),NA(),IF($CA110=0,0,FLOOR((CO110-_xlfn.XLOOKUP(_xlfn.AGGREGATE(5,6,$CA$3:$CA2061),$CA$3:$CA$2000,CO$3:CO$2000,1,1))/_xlfn.XLOOKUP($CA110,$CA$3:$CA$2000,$CA$3:$CA$2000,1,1), 1)))</f>
        <v>830</v>
      </c>
      <c r="CR110" s="1">
        <f t="shared" si="177"/>
        <v>68.132813429529449</v>
      </c>
      <c r="CS110" s="1" cm="1">
        <f t="array" ref="CS110">IFERROR(IF(OR(ISNA($A110),$AK110&lt;100,INDEX(International!G$3:G$2000,_xlfn.XMATCH(100,International!G$3:G$2000,1,1)+$CA110)=""),NA(),INDEX(International!G$3:G$2000,_xlfn.XMATCH(100,International!G$3:G$2000,1,1)+$CA110)), NA())</f>
        <v>10429</v>
      </c>
      <c r="CT110" s="1">
        <f t="shared" si="230"/>
        <v>9.0984250960425239</v>
      </c>
      <c r="CU110" s="1">
        <f>IF(OR(ISNA($A110),$AK110&lt;100),NA(),IF($CA110=0,0,FLOOR((CS110-_xlfn.XLOOKUP(_xlfn.AGGREGATE(5,6,$CA$3:$CA2061),$CA$3:$CA$2000,CS$3:CS$2000,1,1))/_xlfn.XLOOKUP($CA110,$CA$3:$CA$2000,$CA$3:$CA$2000,1,1), 1)))</f>
        <v>166</v>
      </c>
      <c r="CV110" s="1">
        <f t="shared" si="178"/>
        <v>33.912112828123313</v>
      </c>
      <c r="CW110" s="1" cm="1">
        <f t="array" ref="CW110">IFERROR(IF(OR(ISNA($A110),$AK110&lt;100,INDEX(International!K$3:K$2000,_xlfn.XMATCH(100,International!K$3:K$2000,1,1)+$CA110)=""),NA(),INDEX(International!K$3:K$2000,_xlfn.XMATCH(100,International!K$3:K$2000,1,1)+$CA110)), NA())</f>
        <v>165764</v>
      </c>
      <c r="CX110" s="1">
        <f t="shared" si="231"/>
        <v>5.7036451400706891</v>
      </c>
      <c r="CY110" s="1">
        <f>IF(OR(ISNA($A110),$AK110&lt;100),NA(),IF($CA110=0,0,FLOOR((CW110-_xlfn.XLOOKUP(_xlfn.AGGREGATE(5,6,$CA$3:$CA2061),$CA$3:$CA$2000,CW$3:CW$2000,1,1))/_xlfn.XLOOKUP($CA110,$CA$3:$CA$2000,$CA$3:$CA$2000,1,1), 1)))</f>
        <v>2715</v>
      </c>
      <c r="CZ110" s="1">
        <f t="shared" si="179"/>
        <v>-62.757043291080947</v>
      </c>
      <c r="DA110" s="1" cm="1">
        <f t="array" ref="DA110">IFERROR(IF(OR(ISNA($A110),$AK110&lt;100,INDEX(International!O$3:O$2000,_xlfn.XMATCH(100,International!O$3:O$2000,1,1)+$CA110)=""),NA(),INDEX(International!O$3:O$2000,_xlfn.XMATCH(100,International!O$3:O$2000,1,1)+$CA110)), NA())</f>
        <v>192994</v>
      </c>
      <c r="DB110" s="1">
        <f t="shared" si="232"/>
        <v>5.5889772932140875</v>
      </c>
      <c r="DC110" s="1">
        <f>IF(OR(ISNA($A110),$AK110&lt;100),NA(),IF($CA110=0,0,FLOOR((DA110-_xlfn.XLOOKUP(_xlfn.AGGREGATE(5,6,$CA$3:$CA2061),$CA$3:$CA$2000,DA$3:DA$2000,1,1))/_xlfn.XLOOKUP($CA110,$CA$3:$CA$2000,$CA$3:$CA$2000,1,1), 1)))</f>
        <v>3161</v>
      </c>
      <c r="DD110" s="1">
        <f t="shared" si="180"/>
        <v>43.933629609976087</v>
      </c>
      <c r="DE110" s="1" cm="1">
        <f t="array" ref="DE110">IFERROR(IF(OR(ISNA($A110),$AK110&lt;100,INDEX(International!S$3:S$2000,_xlfn.XMATCH(100,International!S$3:S$2000,1,1)+$CA110)=""),NA(),INDEX(International!S$3:S$2000,_xlfn.XMATCH(100,International!S$3:S$2000,1,1)+$CA110)), NA())</f>
        <v>10683</v>
      </c>
      <c r="DF110" s="1">
        <f t="shared" si="233"/>
        <v>9.0515556903792742</v>
      </c>
      <c r="DG110" s="1">
        <f>IF(OR(ISNA($A110),$AK110&lt;100),NA(),IF($CA110=0,0,FLOOR((DE110-_xlfn.XLOOKUP(_xlfn.AGGREGATE(5,6,$CA$3:$CA2061),$CA$3:$CA$2000,DE$3:DE$2000,1,1))/_xlfn.XLOOKUP($CA110,$CA$3:$CA$2000,$CA$3:$CA$2000,1,1), 1)))</f>
        <v>173</v>
      </c>
      <c r="DH110" s="1">
        <f t="shared" si="181"/>
        <v>336.23927687646102</v>
      </c>
      <c r="DI110" s="1" cm="1">
        <f t="array" ref="DI110">IFERROR(IF(OR(ISNA($A110),$AK110&lt;100,INDEX(International!W$3:W$2000,_xlfn.XMATCH(100,International!W$3:W$2000,1,1)+$CA110)=""),NA(),INDEX(International!W$3:W$2000,_xlfn.XMATCH(100,International!W$3:W$2000,1,1)+$CA110)), NA())</f>
        <v>16169</v>
      </c>
      <c r="DJ110" s="1">
        <f t="shared" si="234"/>
        <v>8.3139266235351954</v>
      </c>
      <c r="DK110" s="1">
        <f>IF(OR(ISNA($A110),$AK110&lt;100),NA(),IF($CA110=0,0,FLOOR((DI110-_xlfn.XLOOKUP(_xlfn.AGGREGATE(5,6,$CA$3:$CA2061),$CA$3:$CA$2000,DI$3:DI$2000,1,1))/_xlfn.XLOOKUP($CA110,$CA$3:$CA$2000,$CA$3:$CA$2000,1,1), 1)))</f>
        <v>263</v>
      </c>
      <c r="DL110" s="1">
        <f t="shared" si="182"/>
        <v>8.8504603439933245</v>
      </c>
      <c r="DM110" s="1" cm="1">
        <f t="array" ref="DM110">IFERROR(IF(OR(ISNA($A110),$AK110&lt;100,INDEX(International!AA$3:AA$2000,_xlfn.XMATCH(100,International!AA$3:AA$2000,1,1)+$CA110)=""),NA(),INDEX(International!AA$3:AA$2000,_xlfn.XMATCH(100,International!AA$3:AA$2000,1,1)+$CA110)), NA())</f>
        <v>194990</v>
      </c>
      <c r="DN110" s="1">
        <f t="shared" si="235"/>
        <v>5.5813862812210635</v>
      </c>
      <c r="DO110" s="1">
        <f>IF(OR(ISNA($A110),$AK110&lt;100),NA(),IF($CA110=0,0,FLOOR((DM110-_xlfn.XLOOKUP(_xlfn.AGGREGATE(5,6,$CA$3:$CA2061),$CA$3:$CA$2000,DM$3:DM$2000,1,1))/_xlfn.XLOOKUP($CA110,$CA$3:$CA$2000,$CA$3:$CA$2000,1,1), 1)))</f>
        <v>3194</v>
      </c>
      <c r="DP110" s="1">
        <f t="shared" si="183"/>
        <v>15.75823513138161</v>
      </c>
      <c r="DQ110" s="1" cm="1">
        <f t="array" ref="DQ110">IFERROR(IF(OR(ISNA($A110),$AK110&lt;100,INDEX(International!AE$3:AE$2000,_xlfn.XMATCH(100,International!AE$3:AE$2000,1,1)+$CA110)=""),NA(),INDEX(International!AE$3:AE$2000,_xlfn.XMATCH(100,International!AE$3:AE$2000,1,1)+$CA110)), NA())</f>
        <v>1158040</v>
      </c>
      <c r="DR110" s="1">
        <f t="shared" si="236"/>
        <v>4.5187201986939698</v>
      </c>
      <c r="DS110" s="1">
        <f>IF(OR(ISNA($A110),$AK110&lt;100),NA(),IF($CA110=0,0,FLOOR((DQ110-_xlfn.XLOOKUP(_xlfn.AGGREGATE(5,6,$CA$3:$CA2061),$CA$3:$CA$2000,DQ$3:DQ$2000,1,1))/_xlfn.XLOOKUP($CA110,$CA$3:$CA$2000,$CA$3:$CA$2000,1,1), 1)))</f>
        <v>18982</v>
      </c>
      <c r="DT110" s="1">
        <f t="shared" si="263"/>
        <v>14.357616070516407</v>
      </c>
      <c r="DU110" s="1">
        <f t="shared" si="237"/>
        <v>107</v>
      </c>
      <c r="DV110" s="1" t="e" cm="1">
        <f t="array" ref="DV110">IFERROR(IF(ISNA($A110),NA(),INDEX(B$3:B$2000,_xlfn.XMATCH(Configuration!$B$12,B$3:B$2000,1,1)+ROW()-ROW($A$3))-0), NA())</f>
        <v>#N/A</v>
      </c>
      <c r="DW110" s="1" t="e" cm="1">
        <f t="array" ref="DW110">IFERROR(IF(ISNA($A110),NA(),INDEX(F$3:F$2000,_xlfn.XMATCH(Configuration!$B$12,F$3:F$2000,1,1)+ROW()-ROW($A$3))-0), NA())</f>
        <v>#N/A</v>
      </c>
      <c r="DX110" s="1" cm="1">
        <f t="array" ref="DX110">IFERROR(IF(ISNA($A110),NA(),INDEX(J$3:J$2000,_xlfn.XMATCH(Configuration!$B$12,J$3:J$2000,1,1)+ROW()-ROW($A$3))-0), NA())</f>
        <v>0</v>
      </c>
      <c r="DY110" s="1" t="e" cm="1">
        <f t="array" ref="DY110">IFERROR(IF(ISNA($A110),NA(),INDEX(N$3:N$2000,_xlfn.XMATCH(Configuration!$B$12,N$3:N$2000,1,1)+ROW()-ROW($A$3))-0), NA())</f>
        <v>#N/A</v>
      </c>
      <c r="DZ110" s="1" t="e" cm="1">
        <f t="array" ref="DZ110">IFERROR(IF(ISNA($A110),NA(),INDEX(R$3:R$2000,_xlfn.XMATCH(Configuration!$B$12,R$3:R$2000,1,1)+ROW()-ROW($A$3))-0), NA())</f>
        <v>#N/A</v>
      </c>
      <c r="EA110" s="1" t="e" cm="1">
        <f t="array" ref="EA110">IFERROR(IF(ISNA($A110),NA(),INDEX(V$3:V$2000,_xlfn.XMATCH(Configuration!$B$12,V$3:V$2000,1,1)+ROW()-ROW($A$3))-0), NA())</f>
        <v>#N/A</v>
      </c>
      <c r="EB110" s="1" t="e" cm="1">
        <f t="array" ref="EB110">IFERROR(IF(ISNA($A110),NA(),INDEX(Z$3:Z$2000,_xlfn.XMATCH(Configuration!$B$12,Z$3:Z$2000,1,1)+ROW()-ROW($A$3))-0), NA())</f>
        <v>#N/A</v>
      </c>
      <c r="EC110" s="1" t="e" cm="1">
        <f t="array" ref="EC110">IFERROR(IF(ISNA($A110),NA(),INDEX(AD$3:AD$2000,_xlfn.XMATCH(Configuration!$B$12,AD$3:AD$2000,1,1)+ROW()-ROW($A$3))-0), NA())</f>
        <v>#N/A</v>
      </c>
      <c r="ED110" s="1" t="e">
        <f t="shared" si="238"/>
        <v>#N/A</v>
      </c>
      <c r="EE110" s="1" t="e">
        <f t="shared" si="185"/>
        <v>#N/A</v>
      </c>
      <c r="EF110" s="1" t="e">
        <f t="shared" si="186"/>
        <v>#N/A</v>
      </c>
      <c r="EG110" s="1" t="e">
        <f t="shared" si="187"/>
        <v>#N/A</v>
      </c>
      <c r="EH110" s="1" t="e">
        <f t="shared" si="188"/>
        <v>#N/A</v>
      </c>
      <c r="EI110" s="1" t="e">
        <f t="shared" si="189"/>
        <v>#N/A</v>
      </c>
      <c r="EJ110" s="1" t="e">
        <f t="shared" si="190"/>
        <v>#N/A</v>
      </c>
      <c r="EK110" s="1" t="e">
        <f t="shared" si="191"/>
        <v>#N/A</v>
      </c>
      <c r="EL110" s="1" t="e" cm="1">
        <f t="array" ref="EL110">IFERROR(IF(ISNA($ED110),NA(),IF(FLOOR((2^(($ED110+LOOKUP(2, 1/(ISNA(EP$3:EP$2000)+ISBLANK(EP$3:EP$300)-1),EP$3:EP$2000)*LOG(100)/LOG(2))/LOOKUP(2, 1/(ISNA(EP$3:EP$2000)+ISBLANK(EP$3:EP$300)-1),EP$3:EP$2000))),2)&gt;_xlfn.AGGREGATE(4,6,$EN$3:$GC$2000)+2000,NA(),FLOOR((2^(($ED110+LOOKUP(2, 1/(ISNA(EP$3:EP$2000)+ISBLANK(EP$3:EP$300)-1),EP$3:EP$2000)*LOG(100)/LOG(2))/LOOKUP(2, 1/(ISNA(EP$3:EP$2000)+ISBLANK(EP$3:EP$300)-1),EP$3:EP$2000))),2))),NA())</f>
        <v>#N/A</v>
      </c>
      <c r="EM110" s="1" t="e" cm="1">
        <f t="array" ref="EM110">IF(ISNA($ED110),NA(),FLOOR(EN$3+(LOOKUP(2, 1/(ISNA(EN$3:EN$2000)+ISBLANK(EN$3:EN$300)-1),EN$3:EN$2000)-EN$3)/LOOKUP(2, 1/(ISNA(EN$3:EN$2000)+ISBLANK(EN$3:EN$300)-1),ED$3:ED$2000)*ED110, 1))</f>
        <v>#N/A</v>
      </c>
      <c r="EN110" s="1" t="e" cm="1">
        <f t="array" ref="EN110">IFERROR(IF(ISNA($A110),NA(),INDEX(AK$3:AK$2000,_xlfn.XMATCH(100,AK$3:AK$2000,1,1)+ROW()-ROW($A$3))-0), NA())</f>
        <v>#N/A</v>
      </c>
      <c r="EO110" s="1" t="e" cm="1">
        <f t="array" aca="1" ref="EO110" ca="1">IFERROR(IF(ISNA($A110),NA(),INDEX(BD$3:BD$2000,_xlfn.XMATCH(100,AK$3:AK$2000,1,1)+ROW()-ROW($A$3))-0), NA())</f>
        <v>#N/A</v>
      </c>
      <c r="EP110" s="1" t="e">
        <f t="shared" si="192"/>
        <v>#N/A</v>
      </c>
      <c r="EQ110" s="1" t="e">
        <f t="shared" si="193"/>
        <v>#N/A</v>
      </c>
      <c r="ER110" s="1" t="e">
        <f t="shared" si="194"/>
        <v>#N/A</v>
      </c>
      <c r="ES110" s="1" t="e" cm="1">
        <f t="array" ref="ES110">IFERROR(IF(OR(ISNA($A110),INDEX(International!C$3:C$2000,_xlfn.XMATCH(100,International!C$3:C$2000,1,1)+ROW()-ROW($A$3))=""),NA(),INDEX(International!C$3:C$2000,_xlfn.XMATCH(100,International!C$3:C$2000,1,1)+ROW()-ROW($A$3))), NA())</f>
        <v>#N/A</v>
      </c>
      <c r="ET110" s="1" t="e" cm="1">
        <f t="array" aca="1" ref="ET110" ca="1">IFERROR(IF(ISNA($A110),NA(),INDEX(International!E$3:E$2000,_xlfn.XMATCH(100,International!C$3:C$2000,1,1)+ROW()-ROW($A$3))-0), NA())</f>
        <v>#N/A</v>
      </c>
      <c r="EU110" s="1" t="e">
        <f t="shared" si="195"/>
        <v>#N/A</v>
      </c>
      <c r="EV110" s="1" t="e">
        <f t="shared" si="196"/>
        <v>#N/A</v>
      </c>
      <c r="EW110" s="1" t="e">
        <f t="shared" si="197"/>
        <v>#N/A</v>
      </c>
      <c r="EX110" s="1" t="e" cm="1">
        <f t="array" ref="EX110">IFERROR(IF(OR(ISNA($A110),INDEX(International!G$3:G$2000,_xlfn.XMATCH(100,International!G$3:G$2000,1,1)+ROW()-ROW($A$3))=""),NA(),INDEX(International!G$3:G$2000,_xlfn.XMATCH(100,International!G$3:G$2000,1,1)+ROW()-ROW($A$3))-0), NA())</f>
        <v>#N/A</v>
      </c>
      <c r="EY110" s="1" t="e" cm="1">
        <f t="array" aca="1" ref="EY110" ca="1">IFERROR(IF(ISNA($A110),NA(),INDEX(International!I$3:I$2000,_xlfn.XMATCH(100,International!G$3:G$2000,1,1)+ROW()-ROW($A$3))-0), NA())</f>
        <v>#N/A</v>
      </c>
      <c r="EZ110" s="1" t="e">
        <f t="shared" si="198"/>
        <v>#N/A</v>
      </c>
      <c r="FA110" s="1" t="e">
        <f t="shared" si="199"/>
        <v>#N/A</v>
      </c>
      <c r="FB110" s="1" t="e">
        <f t="shared" si="200"/>
        <v>#N/A</v>
      </c>
      <c r="FC110" s="1" t="e" cm="1">
        <f t="array" ref="FC110">IFERROR(IF(OR(ISNA($A110),INDEX(International!K$3:K$2000,_xlfn.XMATCH(100,International!K$3:K$2000,1,1)+ROW()-ROW($A$3))=""),NA(),INDEX(International!K$3:K$2000,_xlfn.XMATCH(100,International!K$3:K$2000,1,1)+ROW()-ROW($A$3))), NA())</f>
        <v>#N/A</v>
      </c>
      <c r="FD110" s="1" t="e" cm="1">
        <f t="array" aca="1" ref="FD110" ca="1">IFERROR(IF(ISNA($A110),NA(),INDEX(International!M$3:M$2000,_xlfn.XMATCH(100,International!K$3:K$2000,1,1)+ROW()-ROW($A$3))-0), NA())</f>
        <v>#N/A</v>
      </c>
      <c r="FE110" s="1" t="e">
        <f t="shared" si="201"/>
        <v>#N/A</v>
      </c>
      <c r="FF110" s="1" t="e">
        <f t="shared" si="202"/>
        <v>#N/A</v>
      </c>
      <c r="FG110" s="1" t="e">
        <f t="shared" si="203"/>
        <v>#N/A</v>
      </c>
      <c r="FH110" s="1" t="e" cm="1">
        <f t="array" ref="FH110">IFERROR(IF(OR(ISNA($A110),INDEX(International!O$3:O$2000,_xlfn.XMATCH(100,International!O$3:O$2000,1,1)+ROW()-ROW($A$3))=""),NA(),INDEX(International!O$3:O$2000,_xlfn.XMATCH(100,International!O$3:O$2000,1,1)+ROW()-ROW($A$3))-0), NA())</f>
        <v>#N/A</v>
      </c>
      <c r="FI110" s="1" t="e" cm="1">
        <f t="array" aca="1" ref="FI110" ca="1">IFERROR(IF(ISNA($A110),NA(),INDEX(International!Q$3:Q$2000,_xlfn.XMATCH(100,International!O$3:O$2000,1,1)+ROW()-ROW($A$3))-0), NA())</f>
        <v>#N/A</v>
      </c>
      <c r="FJ110" s="1" t="e">
        <f t="shared" si="204"/>
        <v>#N/A</v>
      </c>
      <c r="FK110" s="1" t="e">
        <f t="shared" si="205"/>
        <v>#N/A</v>
      </c>
      <c r="FL110" s="1" t="e">
        <f t="shared" si="206"/>
        <v>#N/A</v>
      </c>
      <c r="FM110" s="1" t="e" cm="1">
        <f t="array" ref="FM110">IFERROR(IF(OR(ISNA($A110),INDEX(International!S$3:S$2000,_xlfn.XMATCH(100,International!S$3:S$2000,1,1)+ROW()-ROW($A$3))=""),NA(),INDEX(International!S$3:S$2000,_xlfn.XMATCH(100,International!S$3:S$2000,1,1)+ROW()-ROW($A$3))-0), NA())</f>
        <v>#N/A</v>
      </c>
      <c r="FN110" s="1" t="e" cm="1">
        <f t="array" aca="1" ref="FN110" ca="1">IFERROR(IF(ISNA($A110),NA(),INDEX(International!U$3:U$2000,_xlfn.XMATCH(100,International!S$3:S$2000,1,1)+ROW()-ROW($A$3))-0), NA())</f>
        <v>#N/A</v>
      </c>
      <c r="FO110" s="1" t="e">
        <f t="shared" si="207"/>
        <v>#N/A</v>
      </c>
      <c r="FP110" s="1" t="e">
        <f t="shared" si="208"/>
        <v>#N/A</v>
      </c>
      <c r="FQ110" s="1" t="e">
        <f t="shared" si="209"/>
        <v>#N/A</v>
      </c>
      <c r="FR110" s="1" t="e" cm="1">
        <f t="array" ref="FR110">IFERROR(IF(OR(ISNA($A110),INDEX(International!W$3:W$2000,_xlfn.XMATCH(100,International!W$3:W$2000,1,1)+ROW()-ROW($A$3))=""),NA(),INDEX(International!W$3:W$2000,_xlfn.XMATCH(100,International!W$3:W$2000,1,1)+ROW()-ROW($A$3))-0), NA())</f>
        <v>#N/A</v>
      </c>
      <c r="FS110" s="1" t="e" cm="1">
        <f t="array" aca="1" ref="FS110" ca="1">IFERROR(IF(ISNA($A110),NA(),INDEX(International!Y$3:Y$2000,_xlfn.XMATCH(100,International!W$3:W$2000,1,1)+ROW()-ROW($A$3))-0), NA())</f>
        <v>#N/A</v>
      </c>
      <c r="FT110" s="1" t="e">
        <f t="shared" si="210"/>
        <v>#N/A</v>
      </c>
      <c r="FU110" s="1" t="e">
        <f t="shared" si="211"/>
        <v>#N/A</v>
      </c>
      <c r="FV110" s="1" t="e">
        <f t="shared" si="212"/>
        <v>#N/A</v>
      </c>
      <c r="FW110" s="1" t="e" cm="1">
        <f t="array" ref="FW110">IFERROR(IF(OR(ISNA($A110),INDEX(International!AA$3:AA$2000,_xlfn.XMATCH(100,International!AA$3:AA$2000,1,1)+ROW()-ROW($A$3))=""),NA(),INDEX(International!AA$3:AA$2000,_xlfn.XMATCH(100,International!AA$3:AA$2000,1,1)+ROW()-ROW($A$3))-0), NA())</f>
        <v>#N/A</v>
      </c>
      <c r="FX110" s="1" t="e" cm="1">
        <f t="array" aca="1" ref="FX110" ca="1">IFERROR(IF(ISNA($A110),NA(),INDEX(International!AC$3:AC$2000,_xlfn.XMATCH(100,International!AA$3:AA$2000,1,1)+ROW()-ROW($A$3))-0), NA())</f>
        <v>#N/A</v>
      </c>
      <c r="FY110" s="1" t="e">
        <f t="shared" si="213"/>
        <v>#N/A</v>
      </c>
      <c r="FZ110" s="1" t="e">
        <f t="shared" si="214"/>
        <v>#N/A</v>
      </c>
      <c r="GA110" s="1" t="e">
        <f t="shared" si="215"/>
        <v>#N/A</v>
      </c>
      <c r="GB110" s="1" t="e" cm="1">
        <f t="array" ref="GB110">IFERROR(IF(OR(ISNA($A110),INDEX(International!AE$3:AE$2000,_xlfn.XMATCH(100,International!AE$3:AE$2000,1,1)+ROW()-ROW($A$3))=""),NA(),INDEX(International!AE$3:AE$2000,_xlfn.XMATCH(100,International!AE$3:AE$2000,1,1)+ROW()-ROW($A$3))-0), NA())</f>
        <v>#N/A</v>
      </c>
      <c r="GC110" s="1" t="e" cm="1">
        <f t="array" aca="1" ref="GC110" ca="1">IFERROR(IF(ISNA($A110),NA(),INDEX(International!AG$3:AG$2000,_xlfn.XMATCH(100,International!AE$3:AE$2000,1,1)+ROW()-ROW($A$3))-0), NA())</f>
        <v>#N/A</v>
      </c>
      <c r="GD110" s="1" t="e">
        <f t="shared" si="216"/>
        <v>#N/A</v>
      </c>
      <c r="GE110" s="1" t="e">
        <f t="shared" si="217"/>
        <v>#N/A</v>
      </c>
      <c r="GF110" s="1" t="e">
        <f t="shared" si="218"/>
        <v>#N/A</v>
      </c>
    </row>
    <row r="111" spans="1:188" x14ac:dyDescent="0.2">
      <c r="A111" s="4">
        <f>IF(OR(Daily!$A111="",Daily!$B111="*"),NA(),Daily!A111)</f>
        <v>43962</v>
      </c>
      <c r="B111" s="1">
        <f>IF(_xlfn.IFNA($A111,"")="","",Daily!C111+IF(ROW()&gt;ROW($A$3),B110,0))</f>
        <v>107</v>
      </c>
      <c r="C111" s="1">
        <f>IF(_xlfn.IFNA($A111,"")="","",Daily!D111+IF(ROW()&gt;ROW($A$3),C110,0))</f>
        <v>104</v>
      </c>
      <c r="D111" s="1">
        <f>IF(_xlfn.IFNA($A111,"")="","",Daily!E111+IF(ROW()&gt;ROW($A$3),D110,0))</f>
        <v>3</v>
      </c>
      <c r="E111" s="1">
        <f t="shared" si="141"/>
        <v>0</v>
      </c>
      <c r="F111" s="1">
        <f>IF(_xlfn.IFNA($A111,"")="","",Daily!F111+IF(ROW()&gt;ROW($A$3),F110,0))</f>
        <v>3053</v>
      </c>
      <c r="G111" s="1">
        <f>IF(_xlfn.IFNA($A111,"")="","",Daily!G111+IF(ROW()&gt;ROW($A$3),G110,0))</f>
        <v>2517</v>
      </c>
      <c r="H111" s="1">
        <f>IF(_xlfn.IFNA($A111,"")="","",Daily!H111+IF(ROW()&gt;ROW($A$3),H110,0))</f>
        <v>45</v>
      </c>
      <c r="I111" s="1">
        <f t="shared" si="142"/>
        <v>491</v>
      </c>
      <c r="J111" s="1">
        <f>IF(_xlfn.IFNA($A111,"")="","",Daily!I111+IF(ROW()&gt;ROW($A$3),J110,0))</f>
        <v>30</v>
      </c>
      <c r="K111" s="1">
        <f>IF(_xlfn.IFNA($A111,"")="","",Daily!J111+IF(ROW()&gt;ROW($A$3),K110,0))</f>
        <v>28</v>
      </c>
      <c r="L111" s="1">
        <f>IF(_xlfn.IFNA($A111,"")="","",Daily!K111+IF(ROW()&gt;ROW($A$3),L110,0))</f>
        <v>0</v>
      </c>
      <c r="M111" s="1">
        <f t="shared" si="143"/>
        <v>2</v>
      </c>
      <c r="N111" s="1">
        <f>IF(_xlfn.IFNA($A111,"")="","",Daily!L111+IF(ROW()&gt;ROW($A$3),N110,0))</f>
        <v>1045</v>
      </c>
      <c r="O111" s="1">
        <f>IF(_xlfn.IFNA($A111,"")="","",Daily!M111+IF(ROW()&gt;ROW($A$3),O110,0))</f>
        <v>1021</v>
      </c>
      <c r="P111" s="1">
        <f>IF(_xlfn.IFNA($A111,"")="","",Daily!N111+IF(ROW()&gt;ROW($A$3),P110,0))</f>
        <v>6</v>
      </c>
      <c r="Q111" s="1">
        <f t="shared" si="144"/>
        <v>18</v>
      </c>
      <c r="R111" s="1">
        <f>IF(_xlfn.IFNA($A111,"")="","",Daily!O111+IF(ROW()&gt;ROW($A$3),R110,0))</f>
        <v>439</v>
      </c>
      <c r="S111" s="1">
        <f>IF(_xlfn.IFNA($A111,"")="","",Daily!P111+IF(ROW()&gt;ROW($A$3),S110,0))</f>
        <v>434</v>
      </c>
      <c r="T111" s="1">
        <f>IF(_xlfn.IFNA($A111,"")="","",Daily!Q111+IF(ROW()&gt;ROW($A$3),T110,0))</f>
        <v>4</v>
      </c>
      <c r="U111" s="1">
        <f t="shared" si="145"/>
        <v>1</v>
      </c>
      <c r="V111" s="1">
        <f>IF(_xlfn.IFNA($A111,"")="","",Daily!R111+IF(ROW()&gt;ROW($A$3),V110,0))</f>
        <v>225</v>
      </c>
      <c r="W111" s="1">
        <f>IF(_xlfn.IFNA($A111,"")="","",Daily!S111+IF(ROW()&gt;ROW($A$3),W110,0))</f>
        <v>182</v>
      </c>
      <c r="X111" s="1">
        <f>IF(_xlfn.IFNA($A111,"")="","",Daily!T111+IF(ROW()&gt;ROW($A$3),X110,0))</f>
        <v>13</v>
      </c>
      <c r="Y111" s="1">
        <f t="shared" si="146"/>
        <v>30</v>
      </c>
      <c r="Z111" s="1">
        <f>IF(_xlfn.IFNA($A111,"")="","",Daily!U111+IF(ROW()&gt;ROW($A$3),Z110,0))</f>
        <v>1494</v>
      </c>
      <c r="AA111" s="1">
        <f>IF(_xlfn.IFNA($A111,"")="","",Daily!V111+IF(ROW()&gt;ROW($A$3),AA110,0))</f>
        <v>1360</v>
      </c>
      <c r="AB111" s="1">
        <f>IF(_xlfn.IFNA($A111,"")="","",Daily!W111+IF(ROW()&gt;ROW($A$3),AB110,0))</f>
        <v>18</v>
      </c>
      <c r="AC111" s="1">
        <f t="shared" si="147"/>
        <v>116</v>
      </c>
      <c r="AD111" s="1">
        <f>IF(_xlfn.IFNA($A111,"")="","",Daily!X111+IF(ROW()&gt;ROW($A$3),AD110,0))</f>
        <v>552</v>
      </c>
      <c r="AE111" s="1">
        <f>IF(_xlfn.IFNA($A111,"")="","",Daily!Y111+IF(ROW()&gt;ROW($A$3),AE110,0))</f>
        <v>536</v>
      </c>
      <c r="AF111" s="1">
        <f>IF(_xlfn.IFNA($A111,"")="","",Daily!Z111+IF(ROW()&gt;ROW($A$3),AF110,0))</f>
        <v>9</v>
      </c>
      <c r="AG111" s="1">
        <f t="shared" si="148"/>
        <v>7</v>
      </c>
      <c r="AH111" s="1">
        <f>IF(_xlfn.IFNA($A111,"")="","",Daily!C111+Daily!F111+Daily!I111+Daily!O111+Daily!L111+Daily!R111+Daily!X111+Daily!U111)</f>
        <v>5</v>
      </c>
      <c r="AI111" s="1">
        <f>IF(_xlfn.IFNA($A111,"")="","",Daily!D111+Daily!G111+Daily!J111+Daily!P111+Daily!M111+Daily!S111+Daily!Y111+Daily!V111+Daily!AA111)</f>
        <v>18</v>
      </c>
      <c r="AJ111" s="1">
        <f>IF(_xlfn.IFNA($A111,"")="","",Daily!E111+Daily!H111+Daily!K111+Daily!Q111+Daily!N111+Daily!T111+Daily!Z111+Daily!W111)</f>
        <v>0</v>
      </c>
      <c r="AK111" s="1">
        <f t="shared" si="240"/>
        <v>6945</v>
      </c>
      <c r="AL111" s="1">
        <f t="shared" si="241"/>
        <v>6182</v>
      </c>
      <c r="AM111" s="1">
        <f t="shared" si="242"/>
        <v>98</v>
      </c>
      <c r="AN111" s="7">
        <f t="shared" si="243"/>
        <v>0.35714285714285715</v>
      </c>
      <c r="AO111" s="1">
        <f t="shared" si="244"/>
        <v>665</v>
      </c>
      <c r="AP111" s="1">
        <f t="shared" si="245"/>
        <v>3892</v>
      </c>
      <c r="AQ111" s="1">
        <f t="shared" si="246"/>
        <v>3665</v>
      </c>
      <c r="AR111" s="1">
        <f t="shared" si="247"/>
        <v>53</v>
      </c>
      <c r="AS111" s="1">
        <f t="shared" si="248"/>
        <v>174</v>
      </c>
      <c r="AT111" s="10">
        <f t="shared" si="249"/>
        <v>1.5605095541401274E-2</v>
      </c>
      <c r="AU111" s="10">
        <f t="shared" si="250"/>
        <v>0.98439490445859867</v>
      </c>
      <c r="AV111" s="10">
        <f t="shared" si="251"/>
        <v>1.5406767458603312E-2</v>
      </c>
      <c r="AW111" s="10">
        <f t="shared" si="252"/>
        <v>0.43959683225341972</v>
      </c>
      <c r="AX111" s="10">
        <f t="shared" si="253"/>
        <v>4.3196544276457886E-3</v>
      </c>
      <c r="AY111" s="10">
        <f t="shared" si="254"/>
        <v>0.15046796256299497</v>
      </c>
      <c r="AZ111" s="10">
        <f t="shared" si="255"/>
        <v>6.3210943124550042E-2</v>
      </c>
      <c r="BA111" s="10">
        <f t="shared" si="256"/>
        <v>3.2397408207343416E-2</v>
      </c>
      <c r="BB111" s="10">
        <f t="shared" si="257"/>
        <v>0.21511879049676025</v>
      </c>
      <c r="BC111" s="10">
        <f t="shared" si="258"/>
        <v>7.9481641468682501E-2</v>
      </c>
      <c r="BD111" s="8">
        <f t="shared" ca="1" si="168"/>
        <v>17.285714285714285</v>
      </c>
      <c r="BE111" s="9">
        <f t="shared" ca="1" si="169"/>
        <v>121</v>
      </c>
      <c r="BF111" s="10">
        <f t="shared" si="259"/>
        <v>7.2046109510086451E-4</v>
      </c>
      <c r="BG111" s="10">
        <f t="shared" si="260"/>
        <v>-0.6428571428571429</v>
      </c>
      <c r="BH111" s="1" t="e">
        <f t="shared" si="261"/>
        <v>#N/A</v>
      </c>
      <c r="BI111" s="1">
        <f t="shared" si="262"/>
        <v>45</v>
      </c>
      <c r="BJ111" s="8">
        <f>IF(_xlfn.IFNA($A111,"")="","",AK111/(Configuration!$B$1/1000000))</f>
        <v>273.81004009572507</v>
      </c>
      <c r="BK111" s="1">
        <f>IF(OR(_xlfn.IFNA($A111,"")="", ROW()&lt;=ROW($A$3),MAX(International!$C$3:$C$2000)&lt;$AK111),"",$A111-_xlfn.XLOOKUP($AK111,International!$C$3:$C$2000,International!$A$3:$A$2000,NA(),1,1))</f>
        <v>45</v>
      </c>
      <c r="BL111" s="1">
        <f>IF(OR(_xlfn.IFNA($A111,"")="", ROW()&lt;=ROW($A$3),MAX(International!$D$3:$D$2000)&lt;$BJ111),"",$A111-_xlfn.XLOOKUP($BJ111,International!$D$3:$D$2000,International!$A$3:$A$2000,NA(),1,1))</f>
        <v>50</v>
      </c>
      <c r="BM111" s="1">
        <f>IF(OR(_xlfn.IFNA($A111,"")="", ROW()&lt;=ROW($A$3),MAX(International!$G$3:$G$2000)&lt;$AK111),"",$A111-_xlfn.XLOOKUP($AK111,International!$G$3:$G$2000,International!$A$3:$A$2000,NA(),1,1))</f>
        <v>24</v>
      </c>
      <c r="BN111" s="1">
        <f>IF(OR(_xlfn.IFNA($A111,"")="", ROW()&lt;=ROW($A$3),MAX(International!$H$3:$H$2000)&lt;$BJ111),"",$A111-_xlfn.XLOOKUP($BJ111,International!$H$3:$H$2000,International!$A$3:$A$2000,NA(),1,1))</f>
        <v>47</v>
      </c>
      <c r="BO111" s="1">
        <f>IF(OR(_xlfn.IFNA($A111,"")="", ROW()&lt;=ROW($A$3),MAX(International!$K$3:$K$2000)&lt;$AK111),"",$A111-_xlfn.XLOOKUP($AK111,International!$K$3:$K$2000,International!$A$3:$A$2000,NA(),1,1))</f>
        <v>55</v>
      </c>
      <c r="BP111" s="1">
        <f>IF(OR(_xlfn.IFNA($A111,"")="", ROW()&lt;=ROW($A$3),MAX(International!$L$3:$L$2000)&lt;$BJ111),"",$A111-_xlfn.XLOOKUP($BJ111,International!$L$3:$L$2000,International!$A$3:$A$2000,NA(),1,1))</f>
        <v>49</v>
      </c>
      <c r="BQ111" s="1">
        <f>IF(OR(_xlfn.IFNA($A111,"")="", ROW()&lt;=ROW($A$3),MAX(International!$O$3:$O$2000)&lt;$AK111),"",$A111-_xlfn.XLOOKUP($AK111,International!$O$3:$O$2000,International!$A$3:$A$2000,NA(),1,1))</f>
        <v>64</v>
      </c>
      <c r="BR111" s="1">
        <f>IF(OR(_xlfn.IFNA($A111,"")="", ROW()&lt;=ROW($A$3),MAX(International!$P$3:$P$2000)&lt;$BJ111),"",$A111-_xlfn.XLOOKUP($BJ111,International!$P$3:$P$2000,International!$A$3:$A$2000,NA(),1,1))</f>
        <v>59</v>
      </c>
      <c r="BS111" s="1">
        <f>IF(OR(_xlfn.IFNA($A111,"")="", ROW()&lt;=ROW($A$3),MAX(International!$S$3:$S$2000)&lt;$AK111),"",$A111-_xlfn.XLOOKUP($AK111,International!$S$3:$S$2000,International!$A$3:$A$2000,NA(),1,1))</f>
        <v>65</v>
      </c>
      <c r="BT111" s="1" t="str">
        <f>IF(OR(_xlfn.IFNA($A111,"")="", ROW()&lt;=ROW($A$3),MAX(International!$T$3:$T$2000)&lt;$BJ111),"",$A111-_xlfn.XLOOKUP($BJ111,International!$T$3:$T$2000,International!$A$3:$A$2000,NA(),1,1))</f>
        <v/>
      </c>
      <c r="BU111" s="1">
        <f>IF(OR(_xlfn.IFNA($A111,"")="", ROW()&lt;=ROW($A$3),MAX(International!$W$3:$W$2000)&lt;$AK111),"",$A111-_xlfn.XLOOKUP($AK111,International!$W$3:$W$2000,International!$A$3:$A$2000,NA(),1,1))</f>
        <v>21</v>
      </c>
      <c r="BV111" s="1">
        <f>IF(OR(_xlfn.IFNA($A111,"")="", ROW()&lt;=ROW($A$3),MAX(International!$X$3:$X$2000)&lt;$BJ111),"",$A111-_xlfn.XLOOKUP($BJ111,International!$X$3:$X$2000,International!$A$3:$A$2000,NA(),1,1))</f>
        <v>33</v>
      </c>
      <c r="BW111" s="1">
        <f>IF(OR(_xlfn.IFNA($A111,"")="", ROW()&lt;=ROW($A$3),MAX(International!$AA$3:$AA$2000)&lt;$AK111),"",$A111-_xlfn.XLOOKUP($AK111,International!$AA$3:$AA$2000,International!$A$3:$A$2000,NA(),1,1))</f>
        <v>48</v>
      </c>
      <c r="BX111" s="1">
        <f>IF(OR(_xlfn.IFNA($A111,"")="", ROW()&lt;=ROW($A$3),MAX(International!$AB$3:$AB$2000)&lt;$BJ111),"",$A111-_xlfn.XLOOKUP($BJ111,International!$AB$3:$AB$2000,International!$A$3:$A$2000,NA(),1,1))</f>
        <v>43</v>
      </c>
      <c r="BY111" s="1">
        <f>IF(OR(_xlfn.IFNA($A111,"")="", ROW()&lt;=ROW($A$3),MAX(International!$AE$3:$AE$2000)&lt;$AK111),"",$A111-_xlfn.XLOOKUP($AK111,International!$AE$3:$AE$2000,International!$A$3:$A$2000,NA(),1,1))</f>
        <v>54</v>
      </c>
      <c r="BZ111" s="1">
        <f>IF(OR(_xlfn.IFNA($A111,"")="", ROW()&lt;=ROW($A$3),MAX(International!$AF$3:$AF$2000)&lt;$BJ111),"",$A111-_xlfn.XLOOKUP($BJ111,International!$AF$3:$AF$2000,International!$A$3:$A$2000,NA(),1,1))</f>
        <v>45</v>
      </c>
      <c r="CA111" s="1">
        <f t="shared" si="239"/>
        <v>62</v>
      </c>
      <c r="CB111" s="1" t="e">
        <f t="shared" si="219"/>
        <v>#N/A</v>
      </c>
      <c r="CC111" s="1" t="e">
        <f t="shared" si="220"/>
        <v>#N/A</v>
      </c>
      <c r="CD111" s="1" t="e">
        <f t="shared" si="221"/>
        <v>#N/A</v>
      </c>
      <c r="CE111" s="1" t="e">
        <f t="shared" si="222"/>
        <v>#N/A</v>
      </c>
      <c r="CF111" s="1">
        <f t="shared" si="223"/>
        <v>540470</v>
      </c>
      <c r="CG111" s="1">
        <f t="shared" si="224"/>
        <v>129014</v>
      </c>
      <c r="CH111" s="1">
        <f t="shared" si="225"/>
        <v>46372</v>
      </c>
      <c r="CI111" s="1">
        <f t="shared" si="226"/>
        <v>2854</v>
      </c>
      <c r="CJ111" s="1">
        <f t="shared" si="227"/>
        <v>5640</v>
      </c>
      <c r="CK111" s="1">
        <f t="shared" si="175"/>
        <v>6945</v>
      </c>
      <c r="CL111" s="1">
        <f t="shared" si="228"/>
        <v>10.134191754488677</v>
      </c>
      <c r="CM111" s="1">
        <f>IF(OR(ISNA($A111),$AK111&lt;100),NA(),IF($CA111=0,0,FLOOR((CK111-_xlfn.XLOOKUP(_xlfn.AGGREGATE(5,6,$CA$3:$CA2062),$CA$3:$CA$2000,CK$3:CK$2000,1,1))/_xlfn.XLOOKUP($CA111,$CA$3:$CA$2000,$CA$3:$CA$2000,1,1), 1)))</f>
        <v>110</v>
      </c>
      <c r="CN111" s="1">
        <f t="shared" si="176"/>
        <v>962.43481860706095</v>
      </c>
      <c r="CO111" s="1" cm="1">
        <f t="array" ref="CO111">IFERROR(IF(OR(ISNA($A111),$AK111&lt;100,INDEX(International!C$3:C$2000,_xlfn.XMATCH(100,International!C$3:C$2000,1,1)+$CA111)=""),NA(),INDEX(International!C$3:C$2000,_xlfn.XMATCH(100,International!C$3:C$2000,1,1)+$CA111)), NA())</f>
        <v>51420</v>
      </c>
      <c r="CP111" s="1">
        <f t="shared" si="229"/>
        <v>6.884157331105663</v>
      </c>
      <c r="CQ111" s="1">
        <f>IF(OR(ISNA($A111),$AK111&lt;100),NA(),IF($CA111=0,0,FLOOR((CO111-_xlfn.XLOOKUP(_xlfn.AGGREGATE(5,6,$CA$3:$CA2062),$CA$3:$CA$2000,CO$3:CO$2000,1,1))/_xlfn.XLOOKUP($CA111,$CA$3:$CA$2000,$CA$3:$CA$2000,1,1), 1)))</f>
        <v>827</v>
      </c>
      <c r="CR111" s="1">
        <f t="shared" si="177"/>
        <v>38.776025077708063</v>
      </c>
      <c r="CS111" s="1" cm="1">
        <f t="array" ref="CS111">IFERROR(IF(OR(ISNA($A111),$AK111&lt;100,INDEX(International!G$3:G$2000,_xlfn.XMATCH(100,International!G$3:G$2000,1,1)+$CA111)=""),NA(),INDEX(International!G$3:G$2000,_xlfn.XMATCH(100,International!G$3:G$2000,1,1)+$CA111)), NA())</f>
        <v>10513</v>
      </c>
      <c r="CT111" s="1">
        <f t="shared" si="230"/>
        <v>9.2316434559063563</v>
      </c>
      <c r="CU111" s="1">
        <f>IF(OR(ISNA($A111),$AK111&lt;100),NA(),IF($CA111=0,0,FLOOR((CS111-_xlfn.XLOOKUP(_xlfn.AGGREGATE(5,6,$CA$3:$CA2062),$CA$3:$CA$2000,CS$3:CS$2000,1,1))/_xlfn.XLOOKUP($CA111,$CA$3:$CA$2000,$CA$3:$CA$2000,1,1), 1)))</f>
        <v>165</v>
      </c>
      <c r="CV111" s="1">
        <f t="shared" si="178"/>
        <v>37.214496475410172</v>
      </c>
      <c r="CW111" s="1" cm="1">
        <f t="array" ref="CW111">IFERROR(IF(OR(ISNA($A111),$AK111&lt;100,INDEX(International!K$3:K$2000,_xlfn.XMATCH(100,International!K$3:K$2000,1,1)+$CA111)=""),NA(),INDEX(International!K$3:K$2000,_xlfn.XMATCH(100,International!K$3:K$2000,1,1)+$CA111)), NA())</f>
        <v>165764</v>
      </c>
      <c r="CX111" s="1">
        <f t="shared" si="231"/>
        <v>5.79714751941611</v>
      </c>
      <c r="CY111" s="1">
        <f>IF(OR(ISNA($A111),$AK111&lt;100),NA(),IF($CA111=0,0,FLOOR((CW111-_xlfn.XLOOKUP(_xlfn.AGGREGATE(5,6,$CA$3:$CA2062),$CA$3:$CA$2000,CW$3:CW$2000,1,1))/_xlfn.XLOOKUP($CA111,$CA$3:$CA$2000,$CA$3:$CA$2000,1,1), 1)))</f>
        <v>2672</v>
      </c>
      <c r="CZ111" s="1">
        <f t="shared" si="179"/>
        <v>170.88843688455864</v>
      </c>
      <c r="DA111" s="1" cm="1">
        <f t="array" ref="DA111">IFERROR(IF(OR(ISNA($A111),$AK111&lt;100,INDEX(International!O$3:O$2000,_xlfn.XMATCH(100,International!O$3:O$2000,1,1)+$CA111)=""),NA(),INDEX(International!O$3:O$2000,_xlfn.XMATCH(100,International!O$3:O$2000,1,1)+$CA111)), NA())</f>
        <v>195351</v>
      </c>
      <c r="DB111" s="1">
        <f t="shared" si="232"/>
        <v>5.671499646345719</v>
      </c>
      <c r="DC111" s="1">
        <f>IF(OR(ISNA($A111),$AK111&lt;100),NA(),IF($CA111=0,0,FLOOR((DA111-_xlfn.XLOOKUP(_xlfn.AGGREGATE(5,6,$CA$3:$CA2062),$CA$3:$CA$2000,DA$3:DA$2000,1,1))/_xlfn.XLOOKUP($CA111,$CA$3:$CA$2000,$CA$3:$CA$2000,1,1), 1)))</f>
        <v>3148</v>
      </c>
      <c r="DD111" s="1">
        <f t="shared" si="180"/>
        <v>57.101598757294944</v>
      </c>
      <c r="DE111" s="1" cm="1">
        <f t="array" ref="DE111">IFERROR(IF(OR(ISNA($A111),$AK111&lt;100,INDEX(International!S$3:S$2000,_xlfn.XMATCH(100,International!S$3:S$2000,1,1)+$CA111)=""),NA(),INDEX(International!S$3:S$2000,_xlfn.XMATCH(100,International!S$3:S$2000,1,1)+$CA111)), NA())</f>
        <v>10694</v>
      </c>
      <c r="DF111" s="1">
        <f t="shared" si="233"/>
        <v>9.1979154113120885</v>
      </c>
      <c r="DG111" s="1">
        <f>IF(OR(ISNA($A111),$AK111&lt;100),NA(),IF($CA111=0,0,FLOOR((DE111-_xlfn.XLOOKUP(_xlfn.AGGREGATE(5,6,$CA$3:$CA2062),$CA$3:$CA$2000,DE$3:DE$2000,1,1))/_xlfn.XLOOKUP($CA111,$CA$3:$CA$2000,$CA$3:$CA$2000,1,1), 1)))</f>
        <v>170</v>
      </c>
      <c r="DH111" s="1">
        <f t="shared" si="181"/>
        <v>370.27911572656598</v>
      </c>
      <c r="DI111" s="1" cm="1">
        <f t="array" ref="DI111">IFERROR(IF(OR(ISNA($A111),$AK111&lt;100,INDEX(International!W$3:W$2000,_xlfn.XMATCH(100,International!W$3:W$2000,1,1)+$CA111)=""),NA(),INDEX(International!W$3:W$2000,_xlfn.XMATCH(100,International!W$3:W$2000,1,1)+$CA111)), NA())</f>
        <v>17101</v>
      </c>
      <c r="DJ111" s="1">
        <f t="shared" si="234"/>
        <v>8.358119110256153</v>
      </c>
      <c r="DK111" s="1">
        <f>IF(OR(ISNA($A111),$AK111&lt;100),NA(),IF($CA111=0,0,FLOOR((DI111-_xlfn.XLOOKUP(_xlfn.AGGREGATE(5,6,$CA$3:$CA2062),$CA$3:$CA$2000,DI$3:DI$2000,1,1))/_xlfn.XLOOKUP($CA111,$CA$3:$CA$2000,$CA$3:$CA$2000,1,1), 1)))</f>
        <v>274</v>
      </c>
      <c r="DL111" s="1">
        <f t="shared" si="182"/>
        <v>7.7671147369970353</v>
      </c>
      <c r="DM111" s="1" cm="1">
        <f t="array" ref="DM111">IFERROR(IF(OR(ISNA($A111),$AK111&lt;100,INDEX(International!AA$3:AA$2000,_xlfn.XMATCH(100,International!AA$3:AA$2000,1,1)+$CA111)=""),NA(),INDEX(International!AA$3:AA$2000,_xlfn.XMATCH(100,International!AA$3:AA$2000,1,1)+$CA111)), NA())</f>
        <v>201101</v>
      </c>
      <c r="DN111" s="1">
        <f t="shared" si="235"/>
        <v>5.6498696290098298</v>
      </c>
      <c r="DO111" s="1">
        <f>IF(OR(ISNA($A111),$AK111&lt;100),NA(),IF($CA111=0,0,FLOOR((DM111-_xlfn.XLOOKUP(_xlfn.AGGREGATE(5,6,$CA$3:$CA2062),$CA$3:$CA$2000,DM$3:DM$2000,1,1))/_xlfn.XLOOKUP($CA111,$CA$3:$CA$2000,$CA$3:$CA$2000,1,1), 1)))</f>
        <v>3241</v>
      </c>
      <c r="DP111" s="1">
        <f t="shared" si="183"/>
        <v>12.904349876457026</v>
      </c>
      <c r="DQ111" s="1" cm="1">
        <f t="array" ref="DQ111">IFERROR(IF(OR(ISNA($A111),$AK111&lt;100,INDEX(International!AE$3:AE$2000,_xlfn.XMATCH(100,International!AE$3:AE$2000,1,1)+$CA111)=""),NA(),INDEX(International!AE$3:AE$2000,_xlfn.XMATCH(100,International!AE$3:AE$2000,1,1)+$CA111)), NA())</f>
        <v>1180375</v>
      </c>
      <c r="DR111" s="1">
        <f t="shared" si="236"/>
        <v>4.5834400908684261</v>
      </c>
      <c r="DS111" s="1">
        <f>IF(OR(ISNA($A111),$AK111&lt;100),NA(),IF($CA111=0,0,FLOOR((DQ111-_xlfn.XLOOKUP(_xlfn.AGGREGATE(5,6,$CA$3:$CA2062),$CA$3:$CA$2000,DQ$3:DQ$2000,1,1))/_xlfn.XLOOKUP($CA111,$CA$3:$CA$2000,$CA$3:$CA$2000,1,1), 1)))</f>
        <v>19036</v>
      </c>
      <c r="DT111" s="1">
        <f t="shared" si="263"/>
        <v>16.754757958094814</v>
      </c>
      <c r="DU111" s="1">
        <f t="shared" si="237"/>
        <v>108</v>
      </c>
      <c r="DV111" s="1" t="e" cm="1">
        <f t="array" ref="DV111">IFERROR(IF(ISNA($A111),NA(),INDEX(B$3:B$2000,_xlfn.XMATCH(Configuration!$B$12,B$3:B$2000,1,1)+ROW()-ROW($A$3))-0), NA())</f>
        <v>#N/A</v>
      </c>
      <c r="DW111" s="1" t="e" cm="1">
        <f t="array" ref="DW111">IFERROR(IF(ISNA($A111),NA(),INDEX(F$3:F$2000,_xlfn.XMATCH(Configuration!$B$12,F$3:F$2000,1,1)+ROW()-ROW($A$3))-0), NA())</f>
        <v>#N/A</v>
      </c>
      <c r="DX111" s="1" cm="1">
        <f t="array" ref="DX111">IFERROR(IF(ISNA($A111),NA(),INDEX(J$3:J$2000,_xlfn.XMATCH(Configuration!$B$12,J$3:J$2000,1,1)+ROW()-ROW($A$3))-0), NA())</f>
        <v>0</v>
      </c>
      <c r="DY111" s="1" t="e" cm="1">
        <f t="array" ref="DY111">IFERROR(IF(ISNA($A111),NA(),INDEX(N$3:N$2000,_xlfn.XMATCH(Configuration!$B$12,N$3:N$2000,1,1)+ROW()-ROW($A$3))-0), NA())</f>
        <v>#N/A</v>
      </c>
      <c r="DZ111" s="1" t="e" cm="1">
        <f t="array" ref="DZ111">IFERROR(IF(ISNA($A111),NA(),INDEX(R$3:R$2000,_xlfn.XMATCH(Configuration!$B$12,R$3:R$2000,1,1)+ROW()-ROW($A$3))-0), NA())</f>
        <v>#N/A</v>
      </c>
      <c r="EA111" s="1" t="e" cm="1">
        <f t="array" ref="EA111">IFERROR(IF(ISNA($A111),NA(),INDEX(V$3:V$2000,_xlfn.XMATCH(Configuration!$B$12,V$3:V$2000,1,1)+ROW()-ROW($A$3))-0), NA())</f>
        <v>#N/A</v>
      </c>
      <c r="EB111" s="1" t="e" cm="1">
        <f t="array" ref="EB111">IFERROR(IF(ISNA($A111),NA(),INDEX(Z$3:Z$2000,_xlfn.XMATCH(Configuration!$B$12,Z$3:Z$2000,1,1)+ROW()-ROW($A$3))-0), NA())</f>
        <v>#N/A</v>
      </c>
      <c r="EC111" s="1" t="e" cm="1">
        <f t="array" ref="EC111">IFERROR(IF(ISNA($A111),NA(),INDEX(AD$3:AD$2000,_xlfn.XMATCH(Configuration!$B$12,AD$3:AD$2000,1,1)+ROW()-ROW($A$3))-0), NA())</f>
        <v>#N/A</v>
      </c>
      <c r="ED111" s="1" t="e">
        <f t="shared" si="238"/>
        <v>#N/A</v>
      </c>
      <c r="EE111" s="1" t="e">
        <f t="shared" si="185"/>
        <v>#N/A</v>
      </c>
      <c r="EF111" s="1" t="e">
        <f t="shared" si="186"/>
        <v>#N/A</v>
      </c>
      <c r="EG111" s="1" t="e">
        <f t="shared" si="187"/>
        <v>#N/A</v>
      </c>
      <c r="EH111" s="1" t="e">
        <f t="shared" si="188"/>
        <v>#N/A</v>
      </c>
      <c r="EI111" s="1" t="e">
        <f t="shared" si="189"/>
        <v>#N/A</v>
      </c>
      <c r="EJ111" s="1" t="e">
        <f t="shared" si="190"/>
        <v>#N/A</v>
      </c>
      <c r="EK111" s="1" t="e">
        <f t="shared" si="191"/>
        <v>#N/A</v>
      </c>
      <c r="EL111" s="1" t="e" cm="1">
        <f t="array" ref="EL111">IFERROR(IF(ISNA($ED111),NA(),IF(FLOOR((2^(($ED111+LOOKUP(2, 1/(ISNA(EP$3:EP$2000)+ISBLANK(EP$3:EP$300)-1),EP$3:EP$2000)*LOG(100)/LOG(2))/LOOKUP(2, 1/(ISNA(EP$3:EP$2000)+ISBLANK(EP$3:EP$300)-1),EP$3:EP$2000))),2)&gt;_xlfn.AGGREGATE(4,6,$EN$3:$GC$2000)+2000,NA(),FLOOR((2^(($ED111+LOOKUP(2, 1/(ISNA(EP$3:EP$2000)+ISBLANK(EP$3:EP$300)-1),EP$3:EP$2000)*LOG(100)/LOG(2))/LOOKUP(2, 1/(ISNA(EP$3:EP$2000)+ISBLANK(EP$3:EP$300)-1),EP$3:EP$2000))),2))),NA())</f>
        <v>#N/A</v>
      </c>
      <c r="EM111" s="1" t="e" cm="1">
        <f t="array" ref="EM111">IF(ISNA($ED111),NA(),FLOOR(EN$3+(LOOKUP(2, 1/(ISNA(EN$3:EN$2000)+ISBLANK(EN$3:EN$300)-1),EN$3:EN$2000)-EN$3)/LOOKUP(2, 1/(ISNA(EN$3:EN$2000)+ISBLANK(EN$3:EN$300)-1),ED$3:ED$2000)*ED111, 1))</f>
        <v>#N/A</v>
      </c>
      <c r="EN111" s="1" t="e" cm="1">
        <f t="array" ref="EN111">IFERROR(IF(ISNA($A111),NA(),INDEX(AK$3:AK$2000,_xlfn.XMATCH(100,AK$3:AK$2000,1,1)+ROW()-ROW($A$3))-0), NA())</f>
        <v>#N/A</v>
      </c>
      <c r="EO111" s="1" t="e" cm="1">
        <f t="array" aca="1" ref="EO111" ca="1">IFERROR(IF(ISNA($A111),NA(),INDEX(BD$3:BD$2000,_xlfn.XMATCH(100,AK$3:AK$2000,1,1)+ROW()-ROW($A$3))-0), NA())</f>
        <v>#N/A</v>
      </c>
      <c r="EP111" s="1" t="e">
        <f t="shared" si="192"/>
        <v>#N/A</v>
      </c>
      <c r="EQ111" s="1" t="e">
        <f t="shared" si="193"/>
        <v>#N/A</v>
      </c>
      <c r="ER111" s="1" t="e">
        <f t="shared" si="194"/>
        <v>#N/A</v>
      </c>
      <c r="ES111" s="1" t="e" cm="1">
        <f t="array" ref="ES111">IFERROR(IF(OR(ISNA($A111),INDEX(International!C$3:C$2000,_xlfn.XMATCH(100,International!C$3:C$2000,1,1)+ROW()-ROW($A$3))=""),NA(),INDEX(International!C$3:C$2000,_xlfn.XMATCH(100,International!C$3:C$2000,1,1)+ROW()-ROW($A$3))), NA())</f>
        <v>#N/A</v>
      </c>
      <c r="ET111" s="1" t="e" cm="1">
        <f t="array" aca="1" ref="ET111" ca="1">IFERROR(IF(ISNA($A111),NA(),INDEX(International!E$3:E$2000,_xlfn.XMATCH(100,International!C$3:C$2000,1,1)+ROW()-ROW($A$3))-0), NA())</f>
        <v>#N/A</v>
      </c>
      <c r="EU111" s="1" t="e">
        <f t="shared" si="195"/>
        <v>#N/A</v>
      </c>
      <c r="EV111" s="1" t="e">
        <f t="shared" si="196"/>
        <v>#N/A</v>
      </c>
      <c r="EW111" s="1" t="e">
        <f t="shared" si="197"/>
        <v>#N/A</v>
      </c>
      <c r="EX111" s="1" t="e" cm="1">
        <f t="array" ref="EX111">IFERROR(IF(OR(ISNA($A111),INDEX(International!G$3:G$2000,_xlfn.XMATCH(100,International!G$3:G$2000,1,1)+ROW()-ROW($A$3))=""),NA(),INDEX(International!G$3:G$2000,_xlfn.XMATCH(100,International!G$3:G$2000,1,1)+ROW()-ROW($A$3))-0), NA())</f>
        <v>#N/A</v>
      </c>
      <c r="EY111" s="1" t="e" cm="1">
        <f t="array" aca="1" ref="EY111" ca="1">IFERROR(IF(ISNA($A111),NA(),INDEX(International!I$3:I$2000,_xlfn.XMATCH(100,International!G$3:G$2000,1,1)+ROW()-ROW($A$3))-0), NA())</f>
        <v>#N/A</v>
      </c>
      <c r="EZ111" s="1" t="e">
        <f t="shared" si="198"/>
        <v>#N/A</v>
      </c>
      <c r="FA111" s="1" t="e">
        <f t="shared" si="199"/>
        <v>#N/A</v>
      </c>
      <c r="FB111" s="1" t="e">
        <f t="shared" si="200"/>
        <v>#N/A</v>
      </c>
      <c r="FC111" s="1" t="e" cm="1">
        <f t="array" ref="FC111">IFERROR(IF(OR(ISNA($A111),INDEX(International!K$3:K$2000,_xlfn.XMATCH(100,International!K$3:K$2000,1,1)+ROW()-ROW($A$3))=""),NA(),INDEX(International!K$3:K$2000,_xlfn.XMATCH(100,International!K$3:K$2000,1,1)+ROW()-ROW($A$3))), NA())</f>
        <v>#N/A</v>
      </c>
      <c r="FD111" s="1" t="e" cm="1">
        <f t="array" aca="1" ref="FD111" ca="1">IFERROR(IF(ISNA($A111),NA(),INDEX(International!M$3:M$2000,_xlfn.XMATCH(100,International!K$3:K$2000,1,1)+ROW()-ROW($A$3))-0), NA())</f>
        <v>#N/A</v>
      </c>
      <c r="FE111" s="1" t="e">
        <f t="shared" si="201"/>
        <v>#N/A</v>
      </c>
      <c r="FF111" s="1" t="e">
        <f t="shared" si="202"/>
        <v>#N/A</v>
      </c>
      <c r="FG111" s="1" t="e">
        <f t="shared" si="203"/>
        <v>#N/A</v>
      </c>
      <c r="FH111" s="1" t="e" cm="1">
        <f t="array" ref="FH111">IFERROR(IF(OR(ISNA($A111),INDEX(International!O$3:O$2000,_xlfn.XMATCH(100,International!O$3:O$2000,1,1)+ROW()-ROW($A$3))=""),NA(),INDEX(International!O$3:O$2000,_xlfn.XMATCH(100,International!O$3:O$2000,1,1)+ROW()-ROW($A$3))-0), NA())</f>
        <v>#N/A</v>
      </c>
      <c r="FI111" s="1" t="e" cm="1">
        <f t="array" aca="1" ref="FI111" ca="1">IFERROR(IF(ISNA($A111),NA(),INDEX(International!Q$3:Q$2000,_xlfn.XMATCH(100,International!O$3:O$2000,1,1)+ROW()-ROW($A$3))-0), NA())</f>
        <v>#N/A</v>
      </c>
      <c r="FJ111" s="1" t="e">
        <f t="shared" si="204"/>
        <v>#N/A</v>
      </c>
      <c r="FK111" s="1" t="e">
        <f t="shared" si="205"/>
        <v>#N/A</v>
      </c>
      <c r="FL111" s="1" t="e">
        <f t="shared" si="206"/>
        <v>#N/A</v>
      </c>
      <c r="FM111" s="1" t="e" cm="1">
        <f t="array" ref="FM111">IFERROR(IF(OR(ISNA($A111),INDEX(International!S$3:S$2000,_xlfn.XMATCH(100,International!S$3:S$2000,1,1)+ROW()-ROW($A$3))=""),NA(),INDEX(International!S$3:S$2000,_xlfn.XMATCH(100,International!S$3:S$2000,1,1)+ROW()-ROW($A$3))-0), NA())</f>
        <v>#N/A</v>
      </c>
      <c r="FN111" s="1" t="e" cm="1">
        <f t="array" aca="1" ref="FN111" ca="1">IFERROR(IF(ISNA($A111),NA(),INDEX(International!U$3:U$2000,_xlfn.XMATCH(100,International!S$3:S$2000,1,1)+ROW()-ROW($A$3))-0), NA())</f>
        <v>#N/A</v>
      </c>
      <c r="FO111" s="1" t="e">
        <f t="shared" si="207"/>
        <v>#N/A</v>
      </c>
      <c r="FP111" s="1" t="e">
        <f t="shared" si="208"/>
        <v>#N/A</v>
      </c>
      <c r="FQ111" s="1" t="e">
        <f t="shared" si="209"/>
        <v>#N/A</v>
      </c>
      <c r="FR111" s="1" t="e" cm="1">
        <f t="array" ref="FR111">IFERROR(IF(OR(ISNA($A111),INDEX(International!W$3:W$2000,_xlfn.XMATCH(100,International!W$3:W$2000,1,1)+ROW()-ROW($A$3))=""),NA(),INDEX(International!W$3:W$2000,_xlfn.XMATCH(100,International!W$3:W$2000,1,1)+ROW()-ROW($A$3))-0), NA())</f>
        <v>#N/A</v>
      </c>
      <c r="FS111" s="1" t="e" cm="1">
        <f t="array" aca="1" ref="FS111" ca="1">IFERROR(IF(ISNA($A111),NA(),INDEX(International!Y$3:Y$2000,_xlfn.XMATCH(100,International!W$3:W$2000,1,1)+ROW()-ROW($A$3))-0), NA())</f>
        <v>#N/A</v>
      </c>
      <c r="FT111" s="1" t="e">
        <f t="shared" si="210"/>
        <v>#N/A</v>
      </c>
      <c r="FU111" s="1" t="e">
        <f t="shared" si="211"/>
        <v>#N/A</v>
      </c>
      <c r="FV111" s="1" t="e">
        <f t="shared" si="212"/>
        <v>#N/A</v>
      </c>
      <c r="FW111" s="1" t="e" cm="1">
        <f t="array" ref="FW111">IFERROR(IF(OR(ISNA($A111),INDEX(International!AA$3:AA$2000,_xlfn.XMATCH(100,International!AA$3:AA$2000,1,1)+ROW()-ROW($A$3))=""),NA(),INDEX(International!AA$3:AA$2000,_xlfn.XMATCH(100,International!AA$3:AA$2000,1,1)+ROW()-ROW($A$3))-0), NA())</f>
        <v>#N/A</v>
      </c>
      <c r="FX111" s="1" t="e" cm="1">
        <f t="array" aca="1" ref="FX111" ca="1">IFERROR(IF(ISNA($A111),NA(),INDEX(International!AC$3:AC$2000,_xlfn.XMATCH(100,International!AA$3:AA$2000,1,1)+ROW()-ROW($A$3))-0), NA())</f>
        <v>#N/A</v>
      </c>
      <c r="FY111" s="1" t="e">
        <f t="shared" si="213"/>
        <v>#N/A</v>
      </c>
      <c r="FZ111" s="1" t="e">
        <f t="shared" si="214"/>
        <v>#N/A</v>
      </c>
      <c r="GA111" s="1" t="e">
        <f t="shared" si="215"/>
        <v>#N/A</v>
      </c>
      <c r="GB111" s="1" t="e" cm="1">
        <f t="array" ref="GB111">IFERROR(IF(OR(ISNA($A111),INDEX(International!AE$3:AE$2000,_xlfn.XMATCH(100,International!AE$3:AE$2000,1,1)+ROW()-ROW($A$3))=""),NA(),INDEX(International!AE$3:AE$2000,_xlfn.XMATCH(100,International!AE$3:AE$2000,1,1)+ROW()-ROW($A$3))-0), NA())</f>
        <v>#N/A</v>
      </c>
      <c r="GC111" s="1" t="e" cm="1">
        <f t="array" aca="1" ref="GC111" ca="1">IFERROR(IF(ISNA($A111),NA(),INDEX(International!AG$3:AG$2000,_xlfn.XMATCH(100,International!AE$3:AE$2000,1,1)+ROW()-ROW($A$3))-0), NA())</f>
        <v>#N/A</v>
      </c>
      <c r="GD111" s="1" t="e">
        <f t="shared" si="216"/>
        <v>#N/A</v>
      </c>
      <c r="GE111" s="1" t="e">
        <f t="shared" si="217"/>
        <v>#N/A</v>
      </c>
      <c r="GF111" s="1" t="e">
        <f t="shared" si="218"/>
        <v>#N/A</v>
      </c>
    </row>
    <row r="112" spans="1:188" x14ac:dyDescent="0.2">
      <c r="A112" s="4">
        <f>IF(OR(Daily!$A112="",Daily!$B112="*"),NA(),Daily!A112)</f>
        <v>43963</v>
      </c>
      <c r="B112" s="1">
        <f>IF(_xlfn.IFNA($A112,"")="","",Daily!C112+IF(ROW()&gt;ROW($A$3),B111,0))</f>
        <v>107</v>
      </c>
      <c r="C112" s="1">
        <f>IF(_xlfn.IFNA($A112,"")="","",Daily!D112+IF(ROW()&gt;ROW($A$3),C111,0))</f>
        <v>104</v>
      </c>
      <c r="D112" s="1">
        <f>IF(_xlfn.IFNA($A112,"")="","",Daily!E112+IF(ROW()&gt;ROW($A$3),D111,0))</f>
        <v>3</v>
      </c>
      <c r="E112" s="1">
        <f t="shared" si="141"/>
        <v>0</v>
      </c>
      <c r="F112" s="1">
        <f>IF(_xlfn.IFNA($A112,"")="","",Daily!F112+IF(ROW()&gt;ROW($A$3),F111,0))</f>
        <v>3053</v>
      </c>
      <c r="G112" s="1">
        <f>IF(_xlfn.IFNA($A112,"")="","",Daily!G112+IF(ROW()&gt;ROW($A$3),G111,0))</f>
        <v>2543</v>
      </c>
      <c r="H112" s="1">
        <f>IF(_xlfn.IFNA($A112,"")="","",Daily!H112+IF(ROW()&gt;ROW($A$3),H111,0))</f>
        <v>45</v>
      </c>
      <c r="I112" s="1">
        <f t="shared" si="142"/>
        <v>465</v>
      </c>
      <c r="J112" s="1">
        <f>IF(_xlfn.IFNA($A112,"")="","",Daily!I112+IF(ROW()&gt;ROW($A$3),J111,0))</f>
        <v>30</v>
      </c>
      <c r="K112" s="1">
        <f>IF(_xlfn.IFNA($A112,"")="","",Daily!J112+IF(ROW()&gt;ROW($A$3),K111,0))</f>
        <v>28</v>
      </c>
      <c r="L112" s="1">
        <f>IF(_xlfn.IFNA($A112,"")="","",Daily!K112+IF(ROW()&gt;ROW($A$3),L111,0))</f>
        <v>0</v>
      </c>
      <c r="M112" s="1">
        <f t="shared" si="143"/>
        <v>2</v>
      </c>
      <c r="N112" s="1">
        <f>IF(_xlfn.IFNA($A112,"")="","",Daily!L112+IF(ROW()&gt;ROW($A$3),N111,0))</f>
        <v>1051</v>
      </c>
      <c r="O112" s="1">
        <f>IF(_xlfn.IFNA($A112,"")="","",Daily!M112+IF(ROW()&gt;ROW($A$3),O111,0))</f>
        <v>1027</v>
      </c>
      <c r="P112" s="1">
        <f>IF(_xlfn.IFNA($A112,"")="","",Daily!N112+IF(ROW()&gt;ROW($A$3),P111,0))</f>
        <v>6</v>
      </c>
      <c r="Q112" s="1">
        <f t="shared" si="144"/>
        <v>18</v>
      </c>
      <c r="R112" s="1">
        <f>IF(_xlfn.IFNA($A112,"")="","",Daily!O112+IF(ROW()&gt;ROW($A$3),R111,0))</f>
        <v>439</v>
      </c>
      <c r="S112" s="1">
        <f>IF(_xlfn.IFNA($A112,"")="","",Daily!P112+IF(ROW()&gt;ROW($A$3),S111,0))</f>
        <v>434</v>
      </c>
      <c r="T112" s="1">
        <f>IF(_xlfn.IFNA($A112,"")="","",Daily!Q112+IF(ROW()&gt;ROW($A$3),T111,0))</f>
        <v>4</v>
      </c>
      <c r="U112" s="1">
        <f t="shared" si="145"/>
        <v>1</v>
      </c>
      <c r="V112" s="1">
        <f>IF(_xlfn.IFNA($A112,"")="","",Daily!R112+IF(ROW()&gt;ROW($A$3),V111,0))</f>
        <v>225</v>
      </c>
      <c r="W112" s="1">
        <f>IF(_xlfn.IFNA($A112,"")="","",Daily!S112+IF(ROW()&gt;ROW($A$3),W111,0))</f>
        <v>182</v>
      </c>
      <c r="X112" s="1">
        <f>IF(_xlfn.IFNA($A112,"")="","",Daily!T112+IF(ROW()&gt;ROW($A$3),X111,0))</f>
        <v>13</v>
      </c>
      <c r="Y112" s="1">
        <f t="shared" si="146"/>
        <v>30</v>
      </c>
      <c r="Z112" s="1">
        <f>IF(_xlfn.IFNA($A112,"")="","",Daily!U112+IF(ROW()&gt;ROW($A$3),Z111,0))</f>
        <v>1509</v>
      </c>
      <c r="AA112" s="1">
        <f>IF(_xlfn.IFNA($A112,"")="","",Daily!V112+IF(ROW()&gt;ROW($A$3),AA111,0))</f>
        <v>1376</v>
      </c>
      <c r="AB112" s="1">
        <f>IF(_xlfn.IFNA($A112,"")="","",Daily!W112+IF(ROW()&gt;ROW($A$3),AB111,0))</f>
        <v>18</v>
      </c>
      <c r="AC112" s="1">
        <f t="shared" si="147"/>
        <v>115</v>
      </c>
      <c r="AD112" s="1">
        <f>IF(_xlfn.IFNA($A112,"")="","",Daily!X112+IF(ROW()&gt;ROW($A$3),AD111,0))</f>
        <v>553</v>
      </c>
      <c r="AE112" s="1">
        <f>IF(_xlfn.IFNA($A112,"")="","",Daily!Y112+IF(ROW()&gt;ROW($A$3),AE111,0))</f>
        <v>537</v>
      </c>
      <c r="AF112" s="1">
        <f>IF(_xlfn.IFNA($A112,"")="","",Daily!Z112+IF(ROW()&gt;ROW($A$3),AF111,0))</f>
        <v>9</v>
      </c>
      <c r="AG112" s="1">
        <f t="shared" si="148"/>
        <v>7</v>
      </c>
      <c r="AH112" s="1">
        <f>IF(_xlfn.IFNA($A112,"")="","",Daily!C112+Daily!F112+Daily!I112+Daily!O112+Daily!L112+Daily!R112+Daily!X112+Daily!U112)</f>
        <v>22</v>
      </c>
      <c r="AI112" s="1">
        <f>IF(_xlfn.IFNA($A112,"")="","",Daily!D112+Daily!G112+Daily!J112+Daily!P112+Daily!M112+Daily!S112+Daily!Y112+Daily!V112+Daily!AA112)</f>
        <v>49</v>
      </c>
      <c r="AJ112" s="1">
        <f>IF(_xlfn.IFNA($A112,"")="","",Daily!E112+Daily!H112+Daily!K112+Daily!Q112+Daily!N112+Daily!T112+Daily!Z112+Daily!W112)</f>
        <v>0</v>
      </c>
      <c r="AK112" s="1">
        <f t="shared" si="240"/>
        <v>6967</v>
      </c>
      <c r="AL112" s="1">
        <f t="shared" si="241"/>
        <v>6231</v>
      </c>
      <c r="AM112" s="1">
        <f t="shared" si="242"/>
        <v>98</v>
      </c>
      <c r="AN112" s="7">
        <f t="shared" si="243"/>
        <v>4.4000000000000004</v>
      </c>
      <c r="AO112" s="1">
        <f t="shared" si="244"/>
        <v>638</v>
      </c>
      <c r="AP112" s="1">
        <f t="shared" si="245"/>
        <v>3914</v>
      </c>
      <c r="AQ112" s="1">
        <f t="shared" si="246"/>
        <v>3688</v>
      </c>
      <c r="AR112" s="1">
        <f t="shared" si="247"/>
        <v>53</v>
      </c>
      <c r="AS112" s="1">
        <f t="shared" si="248"/>
        <v>173</v>
      </c>
      <c r="AT112" s="10">
        <f t="shared" si="249"/>
        <v>1.5484278717016907E-2</v>
      </c>
      <c r="AU112" s="10">
        <f t="shared" si="250"/>
        <v>0.98451572128298315</v>
      </c>
      <c r="AV112" s="10">
        <f t="shared" si="251"/>
        <v>1.5358116836514999E-2</v>
      </c>
      <c r="AW112" s="10">
        <f t="shared" si="252"/>
        <v>0.43820869814841396</v>
      </c>
      <c r="AX112" s="10">
        <f t="shared" si="253"/>
        <v>4.3060140663126164E-3</v>
      </c>
      <c r="AY112" s="10">
        <f t="shared" si="254"/>
        <v>0.15085402612315199</v>
      </c>
      <c r="AZ112" s="10">
        <f t="shared" si="255"/>
        <v>6.3011339170374617E-2</v>
      </c>
      <c r="BA112" s="10">
        <f t="shared" si="256"/>
        <v>3.2295105497344621E-2</v>
      </c>
      <c r="BB112" s="10">
        <f t="shared" si="257"/>
        <v>0.21659250753552461</v>
      </c>
      <c r="BC112" s="10">
        <f t="shared" si="258"/>
        <v>7.937419262236256E-2</v>
      </c>
      <c r="BD112" s="8">
        <f t="shared" ca="1" si="168"/>
        <v>16.714285714285715</v>
      </c>
      <c r="BE112" s="9">
        <f t="shared" ca="1" si="169"/>
        <v>117</v>
      </c>
      <c r="BF112" s="10">
        <f t="shared" si="259"/>
        <v>3.1677465802735782E-3</v>
      </c>
      <c r="BG112" s="10">
        <f t="shared" si="260"/>
        <v>3.4</v>
      </c>
      <c r="BH112" s="1" t="e">
        <f t="shared" si="261"/>
        <v>#N/A</v>
      </c>
      <c r="BI112" s="1">
        <f t="shared" si="262"/>
        <v>46</v>
      </c>
      <c r="BJ112" s="8">
        <f>IF(_xlfn.IFNA($A112,"")="","",AK112/(Configuration!$B$1/1000000))</f>
        <v>274.67740091388288</v>
      </c>
      <c r="BK112" s="1">
        <f>IF(OR(_xlfn.IFNA($A112,"")="", ROW()&lt;=ROW($A$3),MAX(International!$C$3:$C$2000)&lt;$AK112),"",$A112-_xlfn.XLOOKUP($AK112,International!$C$3:$C$2000,International!$A$3:$A$2000,NA(),1,1))</f>
        <v>46</v>
      </c>
      <c r="BL112" s="1">
        <f>IF(OR(_xlfn.IFNA($A112,"")="", ROW()&lt;=ROW($A$3),MAX(International!$D$3:$D$2000)&lt;$BJ112),"",$A112-_xlfn.XLOOKUP($BJ112,International!$D$3:$D$2000,International!$A$3:$A$2000,NA(),1,1))</f>
        <v>51</v>
      </c>
      <c r="BM112" s="1">
        <f>IF(OR(_xlfn.IFNA($A112,"")="", ROW()&lt;=ROW($A$3),MAX(International!$G$3:$G$2000)&lt;$AK112),"",$A112-_xlfn.XLOOKUP($AK112,International!$G$3:$G$2000,International!$A$3:$A$2000,NA(),1,1))</f>
        <v>25</v>
      </c>
      <c r="BN112" s="1">
        <f>IF(OR(_xlfn.IFNA($A112,"")="", ROW()&lt;=ROW($A$3),MAX(International!$H$3:$H$2000)&lt;$BJ112),"",$A112-_xlfn.XLOOKUP($BJ112,International!$H$3:$H$2000,International!$A$3:$A$2000,NA(),1,1))</f>
        <v>48</v>
      </c>
      <c r="BO112" s="1">
        <f>IF(OR(_xlfn.IFNA($A112,"")="", ROW()&lt;=ROW($A$3),MAX(International!$K$3:$K$2000)&lt;$AK112),"",$A112-_xlfn.XLOOKUP($AK112,International!$K$3:$K$2000,International!$A$3:$A$2000,NA(),1,1))</f>
        <v>56</v>
      </c>
      <c r="BP112" s="1">
        <f>IF(OR(_xlfn.IFNA($A112,"")="", ROW()&lt;=ROW($A$3),MAX(International!$L$3:$L$2000)&lt;$BJ112),"",$A112-_xlfn.XLOOKUP($BJ112,International!$L$3:$L$2000,International!$A$3:$A$2000,NA(),1,1))</f>
        <v>50</v>
      </c>
      <c r="BQ112" s="1">
        <f>IF(OR(_xlfn.IFNA($A112,"")="", ROW()&lt;=ROW($A$3),MAX(International!$O$3:$O$2000)&lt;$AK112),"",$A112-_xlfn.XLOOKUP($AK112,International!$O$3:$O$2000,International!$A$3:$A$2000,NA(),1,1))</f>
        <v>65</v>
      </c>
      <c r="BR112" s="1">
        <f>IF(OR(_xlfn.IFNA($A112,"")="", ROW()&lt;=ROW($A$3),MAX(International!$P$3:$P$2000)&lt;$BJ112),"",$A112-_xlfn.XLOOKUP($BJ112,International!$P$3:$P$2000,International!$A$3:$A$2000,NA(),1,1))</f>
        <v>60</v>
      </c>
      <c r="BS112" s="1">
        <f>IF(OR(_xlfn.IFNA($A112,"")="", ROW()&lt;=ROW($A$3),MAX(International!$S$3:$S$2000)&lt;$AK112),"",$A112-_xlfn.XLOOKUP($AK112,International!$S$3:$S$2000,International!$A$3:$A$2000,NA(),1,1))</f>
        <v>66</v>
      </c>
      <c r="BT112" s="1" t="str">
        <f>IF(OR(_xlfn.IFNA($A112,"")="", ROW()&lt;=ROW($A$3),MAX(International!$T$3:$T$2000)&lt;$BJ112),"",$A112-_xlfn.XLOOKUP($BJ112,International!$T$3:$T$2000,International!$A$3:$A$2000,NA(),1,1))</f>
        <v/>
      </c>
      <c r="BU112" s="1">
        <f>IF(OR(_xlfn.IFNA($A112,"")="", ROW()&lt;=ROW($A$3),MAX(International!$W$3:$W$2000)&lt;$AK112),"",$A112-_xlfn.XLOOKUP($AK112,International!$W$3:$W$2000,International!$A$3:$A$2000,NA(),1,1))</f>
        <v>22</v>
      </c>
      <c r="BV112" s="1">
        <f>IF(OR(_xlfn.IFNA($A112,"")="", ROW()&lt;=ROW($A$3),MAX(International!$X$3:$X$2000)&lt;$BJ112),"",$A112-_xlfn.XLOOKUP($BJ112,International!$X$3:$X$2000,International!$A$3:$A$2000,NA(),1,1))</f>
        <v>34</v>
      </c>
      <c r="BW112" s="1">
        <f>IF(OR(_xlfn.IFNA($A112,"")="", ROW()&lt;=ROW($A$3),MAX(International!$AA$3:$AA$2000)&lt;$AK112),"",$A112-_xlfn.XLOOKUP($AK112,International!$AA$3:$AA$2000,International!$A$3:$A$2000,NA(),1,1))</f>
        <v>49</v>
      </c>
      <c r="BX112" s="1">
        <f>IF(OR(_xlfn.IFNA($A112,"")="", ROW()&lt;=ROW($A$3),MAX(International!$AB$3:$AB$2000)&lt;$BJ112),"",$A112-_xlfn.XLOOKUP($BJ112,International!$AB$3:$AB$2000,International!$A$3:$A$2000,NA(),1,1))</f>
        <v>44</v>
      </c>
      <c r="BY112" s="1">
        <f>IF(OR(_xlfn.IFNA($A112,"")="", ROW()&lt;=ROW($A$3),MAX(International!$AE$3:$AE$2000)&lt;$AK112),"",$A112-_xlfn.XLOOKUP($AK112,International!$AE$3:$AE$2000,International!$A$3:$A$2000,NA(),1,1))</f>
        <v>55</v>
      </c>
      <c r="BZ112" s="1">
        <f>IF(OR(_xlfn.IFNA($A112,"")="", ROW()&lt;=ROW($A$3),MAX(International!$AF$3:$AF$2000)&lt;$BJ112),"",$A112-_xlfn.XLOOKUP($BJ112,International!$AF$3:$AF$2000,International!$A$3:$A$2000,NA(),1,1))</f>
        <v>46</v>
      </c>
      <c r="CA112" s="1">
        <f t="shared" si="239"/>
        <v>63</v>
      </c>
      <c r="CB112" s="1" t="e">
        <f t="shared" si="219"/>
        <v>#N/A</v>
      </c>
      <c r="CC112" s="1" t="e">
        <f t="shared" si="220"/>
        <v>#N/A</v>
      </c>
      <c r="CD112" s="1" t="e">
        <f t="shared" si="221"/>
        <v>#N/A</v>
      </c>
      <c r="CE112" s="1" t="e">
        <f t="shared" si="222"/>
        <v>#N/A</v>
      </c>
      <c r="CF112" s="1">
        <f t="shared" si="223"/>
        <v>620836</v>
      </c>
      <c r="CG112" s="1">
        <f t="shared" si="224"/>
        <v>144814</v>
      </c>
      <c r="CH112" s="1">
        <f t="shared" si="225"/>
        <v>51200</v>
      </c>
      <c r="CI112" s="1">
        <f t="shared" si="226"/>
        <v>3012</v>
      </c>
      <c r="CJ112" s="1">
        <f t="shared" si="227"/>
        <v>5729</v>
      </c>
      <c r="CK112" s="1">
        <f t="shared" si="175"/>
        <v>6967</v>
      </c>
      <c r="CL112" s="1">
        <f t="shared" si="228"/>
        <v>10.28997196837452</v>
      </c>
      <c r="CM112" s="1">
        <f>IF(OR(ISNA($A112),$AK112&lt;100),NA(),IF($CA112=0,0,FLOOR((CK112-_xlfn.XLOOKUP(_xlfn.AGGREGATE(5,6,$CA$3:$CA2063),$CA$3:$CA$2000,CK$3:CK$2000,1,1))/_xlfn.XLOOKUP($CA112,$CA$3:$CA$2000,$CA$3:$CA$2000,1,1), 1)))</f>
        <v>108</v>
      </c>
      <c r="CN112" s="1">
        <f t="shared" si="176"/>
        <v>219.16035313006179</v>
      </c>
      <c r="CO112" s="1" cm="1">
        <f t="array" ref="CO112">IFERROR(IF(OR(ISNA($A112),$AK112&lt;100,INDEX(International!C$3:C$2000,_xlfn.XMATCH(100,International!C$3:C$2000,1,1)+$CA112)=""),NA(),INDEX(International!C$3:C$2000,_xlfn.XMATCH(100,International!C$3:C$2000,1,1)+$CA112)), NA())</f>
        <v>52011</v>
      </c>
      <c r="CP112" s="1">
        <f t="shared" si="229"/>
        <v>6.9824097842960589</v>
      </c>
      <c r="CQ112" s="1">
        <f>IF(OR(ISNA($A112),$AK112&lt;100),NA(),IF($CA112=0,0,FLOOR((CO112-_xlfn.XLOOKUP(_xlfn.AGGREGATE(5,6,$CA$3:$CA2063),$CA$3:$CA$2000,CO$3:CO$2000,1,1))/_xlfn.XLOOKUP($CA112,$CA$3:$CA$2000,$CA$3:$CA$2000,1,1), 1)))</f>
        <v>823</v>
      </c>
      <c r="CR112" s="1">
        <f t="shared" si="177"/>
        <v>28.962026121012574</v>
      </c>
      <c r="CS112" s="1" cm="1">
        <f t="array" ref="CS112">IFERROR(IF(OR(ISNA($A112),$AK112&lt;100,INDEX(International!G$3:G$2000,_xlfn.XMATCH(100,International!G$3:G$2000,1,1)+$CA112)=""),NA(),INDEX(International!G$3:G$2000,_xlfn.XMATCH(100,International!G$3:G$2000,1,1)+$CA112)), NA())</f>
        <v>10591</v>
      </c>
      <c r="CT112" s="1">
        <f t="shared" si="230"/>
        <v>9.3656691670810233</v>
      </c>
      <c r="CU112" s="1">
        <f>IF(OR(ISNA($A112),$AK112&lt;100),NA(),IF($CA112=0,0,FLOOR((CS112-_xlfn.XLOOKUP(_xlfn.AGGREGATE(5,6,$CA$3:$CA2063),$CA$3:$CA$2000,CS$3:CS$2000,1,1))/_xlfn.XLOOKUP($CA112,$CA$3:$CA$2000,$CA$3:$CA$2000,1,1), 1)))</f>
        <v>163</v>
      </c>
      <c r="CV112" s="1">
        <f t="shared" si="178"/>
        <v>44.968102655010625</v>
      </c>
      <c r="CW112" s="1" cm="1">
        <f t="array" ref="CW112">IFERROR(IF(OR(ISNA($A112),$AK112&lt;100,INDEX(International!K$3:K$2000,_xlfn.XMATCH(100,International!K$3:K$2000,1,1)+$CA112)=""),NA(),INDEX(International!K$3:K$2000,_xlfn.XMATCH(100,International!K$3:K$2000,1,1)+$CA112)), NA())</f>
        <v>166976</v>
      </c>
      <c r="CX112" s="1">
        <f t="shared" si="231"/>
        <v>5.8848667633689224</v>
      </c>
      <c r="CY112" s="1">
        <f>IF(OR(ISNA($A112),$AK112&lt;100),NA(),IF($CA112=0,0,FLOOR((CW112-_xlfn.XLOOKUP(_xlfn.AGGREGATE(5,6,$CA$3:$CA2063),$CA$3:$CA$2000,CW$3:CW$2000,1,1))/_xlfn.XLOOKUP($CA112,$CA$3:$CA$2000,$CA$3:$CA$2000,1,1), 1)))</f>
        <v>2648</v>
      </c>
      <c r="CZ112" s="1">
        <f t="shared" si="179"/>
        <v>95.147183517283054</v>
      </c>
      <c r="DA112" s="1" cm="1">
        <f t="array" ref="DA112">IFERROR(IF(OR(ISNA($A112),$AK112&lt;100,INDEX(International!O$3:O$2000,_xlfn.XMATCH(100,International!O$3:O$2000,1,1)+$CA112)=""),NA(),INDEX(International!O$3:O$2000,_xlfn.XMATCH(100,International!O$3:O$2000,1,1)+$CA112)), NA())</f>
        <v>197675</v>
      </c>
      <c r="DB112" s="1">
        <f t="shared" si="232"/>
        <v>5.7539949549901861</v>
      </c>
      <c r="DC112" s="1">
        <f>IF(OR(ISNA($A112),$AK112&lt;100),NA(),IF($CA112=0,0,FLOOR((DA112-_xlfn.XLOOKUP(_xlfn.AGGREGATE(5,6,$CA$3:$CA2063),$CA$3:$CA$2000,DA$3:DA$2000,1,1))/_xlfn.XLOOKUP($CA112,$CA$3:$CA$2000,$CA$3:$CA$2000,1,1), 1)))</f>
        <v>3135</v>
      </c>
      <c r="DD112" s="1">
        <f t="shared" si="180"/>
        <v>58.610518217188236</v>
      </c>
      <c r="DE112" s="1" cm="1">
        <f t="array" ref="DE112">IFERROR(IF(OR(ISNA($A112),$AK112&lt;100,INDEX(International!S$3:S$2000,_xlfn.XMATCH(100,International!S$3:S$2000,1,1)+$CA112)=""),NA(),INDEX(International!S$3:S$2000,_xlfn.XMATCH(100,International!S$3:S$2000,1,1)+$CA112)), NA())</f>
        <v>10708</v>
      </c>
      <c r="DF112" s="1">
        <f t="shared" si="233"/>
        <v>9.3436525547603857</v>
      </c>
      <c r="DG112" s="1">
        <f>IF(OR(ISNA($A112),$AK112&lt;100),NA(),IF($CA112=0,0,FLOOR((DE112-_xlfn.XLOOKUP(_xlfn.AGGREGATE(5,6,$CA$3:$CA2063),$CA$3:$CA$2000,DE$3:DE$2000,1,1))/_xlfn.XLOOKUP($CA112,$CA$3:$CA$2000,$CA$3:$CA$2000,1,1), 1)))</f>
        <v>168</v>
      </c>
      <c r="DH112" s="1">
        <f t="shared" si="181"/>
        <v>296.54209177177216</v>
      </c>
      <c r="DI112" s="1" cm="1">
        <f t="array" ref="DI112">IFERROR(IF(OR(ISNA($A112),$AK112&lt;100,INDEX(International!W$3:W$2000,_xlfn.XMATCH(100,International!W$3:W$2000,1,1)+$CA112)=""),NA(),INDEX(International!W$3:W$2000,_xlfn.XMATCH(100,International!W$3:W$2000,1,1)+$CA112)), NA())</f>
        <v>17548</v>
      </c>
      <c r="DJ112" s="1">
        <f t="shared" si="234"/>
        <v>8.4505196840883574</v>
      </c>
      <c r="DK112" s="1">
        <f>IF(OR(ISNA($A112),$AK112&lt;100),NA(),IF($CA112=0,0,FLOOR((DI112-_xlfn.XLOOKUP(_xlfn.AGGREGATE(5,6,$CA$3:$CA2063),$CA$3:$CA$2000,DI$3:DI$2000,1,1))/_xlfn.XLOOKUP($CA112,$CA$3:$CA$2000,$CA$3:$CA$2000,1,1), 1)))</f>
        <v>276</v>
      </c>
      <c r="DL112" s="1">
        <f t="shared" si="182"/>
        <v>8.4691104013776499</v>
      </c>
      <c r="DM112" s="1" cm="1">
        <f t="array" ref="DM112">IFERROR(IF(OR(ISNA($A112),$AK112&lt;100,INDEX(International!AA$3:AA$2000,_xlfn.XMATCH(100,International!AA$3:AA$2000,1,1)+$CA112)=""),NA(),INDEX(International!AA$3:AA$2000,_xlfn.XMATCH(100,International!AA$3:AA$2000,1,1)+$CA112)), NA())</f>
        <v>206715</v>
      </c>
      <c r="DN112" s="1">
        <f t="shared" si="235"/>
        <v>5.7202901435750633</v>
      </c>
      <c r="DO112" s="1">
        <f>IF(OR(ISNA($A112),$AK112&lt;100),NA(),IF($CA112=0,0,FLOOR((DM112-_xlfn.XLOOKUP(_xlfn.AGGREGATE(5,6,$CA$3:$CA2063),$CA$3:$CA$2000,DM$3:DM$2000,1,1))/_xlfn.XLOOKUP($CA112,$CA$3:$CA$2000,$CA$3:$CA$2000,1,1), 1)))</f>
        <v>3279</v>
      </c>
      <c r="DP112" s="1">
        <f t="shared" si="183"/>
        <v>11.870430627049114</v>
      </c>
      <c r="DQ112" s="1" cm="1">
        <f t="array" ref="DQ112">IFERROR(IF(OR(ISNA($A112),$AK112&lt;100,INDEX(International!AE$3:AE$2000,_xlfn.XMATCH(100,International!AE$3:AE$2000,1,1)+$CA112)=""),NA(),INDEX(International!AE$3:AE$2000,_xlfn.XMATCH(100,International!AE$3:AE$2000,1,1)+$CA112)), NA())</f>
        <v>1204351</v>
      </c>
      <c r="DR112" s="1">
        <f t="shared" si="236"/>
        <v>4.6473994790433206</v>
      </c>
      <c r="DS112" s="1">
        <f>IF(OR(ISNA($A112),$AK112&lt;100),NA(),IF($CA112=0,0,FLOOR((DQ112-_xlfn.XLOOKUP(_xlfn.AGGREGATE(5,6,$CA$3:$CA2063),$CA$3:$CA$2000,DQ$3:DQ$2000,1,1))/_xlfn.XLOOKUP($CA112,$CA$3:$CA$2000,$CA$3:$CA$2000,1,1), 1)))</f>
        <v>19114</v>
      </c>
      <c r="DT112" s="1">
        <f t="shared" si="263"/>
        <v>17.676954508238374</v>
      </c>
      <c r="DU112" s="1">
        <f t="shared" si="237"/>
        <v>109</v>
      </c>
      <c r="DV112" s="1" t="e" cm="1">
        <f t="array" ref="DV112">IFERROR(IF(ISNA($A112),NA(),INDEX(B$3:B$2000,_xlfn.XMATCH(Configuration!$B$12,B$3:B$2000,1,1)+ROW()-ROW($A$3))-0), NA())</f>
        <v>#N/A</v>
      </c>
      <c r="DW112" s="1" t="e" cm="1">
        <f t="array" ref="DW112">IFERROR(IF(ISNA($A112),NA(),INDEX(F$3:F$2000,_xlfn.XMATCH(Configuration!$B$12,F$3:F$2000,1,1)+ROW()-ROW($A$3))-0), NA())</f>
        <v>#N/A</v>
      </c>
      <c r="DX112" s="1" cm="1">
        <f t="array" ref="DX112">IFERROR(IF(ISNA($A112),NA(),INDEX(J$3:J$2000,_xlfn.XMATCH(Configuration!$B$12,J$3:J$2000,1,1)+ROW()-ROW($A$3))-0), NA())</f>
        <v>0</v>
      </c>
      <c r="DY112" s="1" t="e" cm="1">
        <f t="array" ref="DY112">IFERROR(IF(ISNA($A112),NA(),INDEX(N$3:N$2000,_xlfn.XMATCH(Configuration!$B$12,N$3:N$2000,1,1)+ROW()-ROW($A$3))-0), NA())</f>
        <v>#N/A</v>
      </c>
      <c r="DZ112" s="1" t="e" cm="1">
        <f t="array" ref="DZ112">IFERROR(IF(ISNA($A112),NA(),INDEX(R$3:R$2000,_xlfn.XMATCH(Configuration!$B$12,R$3:R$2000,1,1)+ROW()-ROW($A$3))-0), NA())</f>
        <v>#N/A</v>
      </c>
      <c r="EA112" s="1" t="e" cm="1">
        <f t="array" ref="EA112">IFERROR(IF(ISNA($A112),NA(),INDEX(V$3:V$2000,_xlfn.XMATCH(Configuration!$B$12,V$3:V$2000,1,1)+ROW()-ROW($A$3))-0), NA())</f>
        <v>#N/A</v>
      </c>
      <c r="EB112" s="1" t="e" cm="1">
        <f t="array" ref="EB112">IFERROR(IF(ISNA($A112),NA(),INDEX(Z$3:Z$2000,_xlfn.XMATCH(Configuration!$B$12,Z$3:Z$2000,1,1)+ROW()-ROW($A$3))-0), NA())</f>
        <v>#N/A</v>
      </c>
      <c r="EC112" s="1" t="e" cm="1">
        <f t="array" ref="EC112">IFERROR(IF(ISNA($A112),NA(),INDEX(AD$3:AD$2000,_xlfn.XMATCH(Configuration!$B$12,AD$3:AD$2000,1,1)+ROW()-ROW($A$3))-0), NA())</f>
        <v>#N/A</v>
      </c>
      <c r="ED112" s="1" t="e">
        <f t="shared" si="238"/>
        <v>#N/A</v>
      </c>
      <c r="EE112" s="1" t="e">
        <f t="shared" si="185"/>
        <v>#N/A</v>
      </c>
      <c r="EF112" s="1" t="e">
        <f t="shared" si="186"/>
        <v>#N/A</v>
      </c>
      <c r="EG112" s="1" t="e">
        <f t="shared" si="187"/>
        <v>#N/A</v>
      </c>
      <c r="EH112" s="1" t="e">
        <f t="shared" si="188"/>
        <v>#N/A</v>
      </c>
      <c r="EI112" s="1" t="e">
        <f t="shared" si="189"/>
        <v>#N/A</v>
      </c>
      <c r="EJ112" s="1" t="e">
        <f t="shared" si="190"/>
        <v>#N/A</v>
      </c>
      <c r="EK112" s="1" t="e">
        <f t="shared" si="191"/>
        <v>#N/A</v>
      </c>
      <c r="EL112" s="1" t="e" cm="1">
        <f t="array" ref="EL112">IFERROR(IF(ISNA($ED112),NA(),IF(FLOOR((2^(($ED112+LOOKUP(2, 1/(ISNA(EP$3:EP$2000)+ISBLANK(EP$3:EP$300)-1),EP$3:EP$2000)*LOG(100)/LOG(2))/LOOKUP(2, 1/(ISNA(EP$3:EP$2000)+ISBLANK(EP$3:EP$300)-1),EP$3:EP$2000))),2)&gt;_xlfn.AGGREGATE(4,6,$EN$3:$GC$2000)+2000,NA(),FLOOR((2^(($ED112+LOOKUP(2, 1/(ISNA(EP$3:EP$2000)+ISBLANK(EP$3:EP$300)-1),EP$3:EP$2000)*LOG(100)/LOG(2))/LOOKUP(2, 1/(ISNA(EP$3:EP$2000)+ISBLANK(EP$3:EP$300)-1),EP$3:EP$2000))),2))),NA())</f>
        <v>#N/A</v>
      </c>
      <c r="EM112" s="1" t="e" cm="1">
        <f t="array" ref="EM112">IF(ISNA($ED112),NA(),FLOOR(EN$3+(LOOKUP(2, 1/(ISNA(EN$3:EN$2000)+ISBLANK(EN$3:EN$300)-1),EN$3:EN$2000)-EN$3)/LOOKUP(2, 1/(ISNA(EN$3:EN$2000)+ISBLANK(EN$3:EN$300)-1),ED$3:ED$2000)*ED112, 1))</f>
        <v>#N/A</v>
      </c>
      <c r="EN112" s="1" t="e" cm="1">
        <f t="array" ref="EN112">IFERROR(IF(ISNA($A112),NA(),INDEX(AK$3:AK$2000,_xlfn.XMATCH(100,AK$3:AK$2000,1,1)+ROW()-ROW($A$3))-0), NA())</f>
        <v>#N/A</v>
      </c>
      <c r="EO112" s="1" t="e" cm="1">
        <f t="array" aca="1" ref="EO112" ca="1">IFERROR(IF(ISNA($A112),NA(),INDEX(BD$3:BD$2000,_xlfn.XMATCH(100,AK$3:AK$2000,1,1)+ROW()-ROW($A$3))-0), NA())</f>
        <v>#N/A</v>
      </c>
      <c r="EP112" s="1" t="e">
        <f t="shared" si="192"/>
        <v>#N/A</v>
      </c>
      <c r="EQ112" s="1" t="e">
        <f t="shared" si="193"/>
        <v>#N/A</v>
      </c>
      <c r="ER112" s="1" t="e">
        <f t="shared" si="194"/>
        <v>#N/A</v>
      </c>
      <c r="ES112" s="1" t="e" cm="1">
        <f t="array" ref="ES112">IFERROR(IF(OR(ISNA($A112),INDEX(International!C$3:C$2000,_xlfn.XMATCH(100,International!C$3:C$2000,1,1)+ROW()-ROW($A$3))=""),NA(),INDEX(International!C$3:C$2000,_xlfn.XMATCH(100,International!C$3:C$2000,1,1)+ROW()-ROW($A$3))), NA())</f>
        <v>#N/A</v>
      </c>
      <c r="ET112" s="1" t="e" cm="1">
        <f t="array" aca="1" ref="ET112" ca="1">IFERROR(IF(ISNA($A112),NA(),INDEX(International!E$3:E$2000,_xlfn.XMATCH(100,International!C$3:C$2000,1,1)+ROW()-ROW($A$3))-0), NA())</f>
        <v>#N/A</v>
      </c>
      <c r="EU112" s="1" t="e">
        <f t="shared" si="195"/>
        <v>#N/A</v>
      </c>
      <c r="EV112" s="1" t="e">
        <f t="shared" si="196"/>
        <v>#N/A</v>
      </c>
      <c r="EW112" s="1" t="e">
        <f t="shared" si="197"/>
        <v>#N/A</v>
      </c>
      <c r="EX112" s="1" t="e" cm="1">
        <f t="array" ref="EX112">IFERROR(IF(OR(ISNA($A112),INDEX(International!G$3:G$2000,_xlfn.XMATCH(100,International!G$3:G$2000,1,1)+ROW()-ROW($A$3))=""),NA(),INDEX(International!G$3:G$2000,_xlfn.XMATCH(100,International!G$3:G$2000,1,1)+ROW()-ROW($A$3))-0), NA())</f>
        <v>#N/A</v>
      </c>
      <c r="EY112" s="1" t="e" cm="1">
        <f t="array" aca="1" ref="EY112" ca="1">IFERROR(IF(ISNA($A112),NA(),INDEX(International!I$3:I$2000,_xlfn.XMATCH(100,International!G$3:G$2000,1,1)+ROW()-ROW($A$3))-0), NA())</f>
        <v>#N/A</v>
      </c>
      <c r="EZ112" s="1" t="e">
        <f t="shared" si="198"/>
        <v>#N/A</v>
      </c>
      <c r="FA112" s="1" t="e">
        <f t="shared" si="199"/>
        <v>#N/A</v>
      </c>
      <c r="FB112" s="1" t="e">
        <f t="shared" si="200"/>
        <v>#N/A</v>
      </c>
      <c r="FC112" s="1" t="e" cm="1">
        <f t="array" ref="FC112">IFERROR(IF(OR(ISNA($A112),INDEX(International!K$3:K$2000,_xlfn.XMATCH(100,International!K$3:K$2000,1,1)+ROW()-ROW($A$3))=""),NA(),INDEX(International!K$3:K$2000,_xlfn.XMATCH(100,International!K$3:K$2000,1,1)+ROW()-ROW($A$3))), NA())</f>
        <v>#N/A</v>
      </c>
      <c r="FD112" s="1" t="e" cm="1">
        <f t="array" aca="1" ref="FD112" ca="1">IFERROR(IF(ISNA($A112),NA(),INDEX(International!M$3:M$2000,_xlfn.XMATCH(100,International!K$3:K$2000,1,1)+ROW()-ROW($A$3))-0), NA())</f>
        <v>#N/A</v>
      </c>
      <c r="FE112" s="1" t="e">
        <f t="shared" si="201"/>
        <v>#N/A</v>
      </c>
      <c r="FF112" s="1" t="e">
        <f t="shared" si="202"/>
        <v>#N/A</v>
      </c>
      <c r="FG112" s="1" t="e">
        <f t="shared" si="203"/>
        <v>#N/A</v>
      </c>
      <c r="FH112" s="1" t="e" cm="1">
        <f t="array" ref="FH112">IFERROR(IF(OR(ISNA($A112),INDEX(International!O$3:O$2000,_xlfn.XMATCH(100,International!O$3:O$2000,1,1)+ROW()-ROW($A$3))=""),NA(),INDEX(International!O$3:O$2000,_xlfn.XMATCH(100,International!O$3:O$2000,1,1)+ROW()-ROW($A$3))-0), NA())</f>
        <v>#N/A</v>
      </c>
      <c r="FI112" s="1" t="e" cm="1">
        <f t="array" aca="1" ref="FI112" ca="1">IFERROR(IF(ISNA($A112),NA(),INDEX(International!Q$3:Q$2000,_xlfn.XMATCH(100,International!O$3:O$2000,1,1)+ROW()-ROW($A$3))-0), NA())</f>
        <v>#N/A</v>
      </c>
      <c r="FJ112" s="1" t="e">
        <f t="shared" si="204"/>
        <v>#N/A</v>
      </c>
      <c r="FK112" s="1" t="e">
        <f t="shared" si="205"/>
        <v>#N/A</v>
      </c>
      <c r="FL112" s="1" t="e">
        <f t="shared" si="206"/>
        <v>#N/A</v>
      </c>
      <c r="FM112" s="1" t="e" cm="1">
        <f t="array" ref="FM112">IFERROR(IF(OR(ISNA($A112),INDEX(International!S$3:S$2000,_xlfn.XMATCH(100,International!S$3:S$2000,1,1)+ROW()-ROW($A$3))=""),NA(),INDEX(International!S$3:S$2000,_xlfn.XMATCH(100,International!S$3:S$2000,1,1)+ROW()-ROW($A$3))-0), NA())</f>
        <v>#N/A</v>
      </c>
      <c r="FN112" s="1" t="e" cm="1">
        <f t="array" aca="1" ref="FN112" ca="1">IFERROR(IF(ISNA($A112),NA(),INDEX(International!U$3:U$2000,_xlfn.XMATCH(100,International!S$3:S$2000,1,1)+ROW()-ROW($A$3))-0), NA())</f>
        <v>#N/A</v>
      </c>
      <c r="FO112" s="1" t="e">
        <f t="shared" si="207"/>
        <v>#N/A</v>
      </c>
      <c r="FP112" s="1" t="e">
        <f t="shared" si="208"/>
        <v>#N/A</v>
      </c>
      <c r="FQ112" s="1" t="e">
        <f t="shared" si="209"/>
        <v>#N/A</v>
      </c>
      <c r="FR112" s="1" t="e" cm="1">
        <f t="array" ref="FR112">IFERROR(IF(OR(ISNA($A112),INDEX(International!W$3:W$2000,_xlfn.XMATCH(100,International!W$3:W$2000,1,1)+ROW()-ROW($A$3))=""),NA(),INDEX(International!W$3:W$2000,_xlfn.XMATCH(100,International!W$3:W$2000,1,1)+ROW()-ROW($A$3))-0), NA())</f>
        <v>#N/A</v>
      </c>
      <c r="FS112" s="1" t="e" cm="1">
        <f t="array" aca="1" ref="FS112" ca="1">IFERROR(IF(ISNA($A112),NA(),INDEX(International!Y$3:Y$2000,_xlfn.XMATCH(100,International!W$3:W$2000,1,1)+ROW()-ROW($A$3))-0), NA())</f>
        <v>#N/A</v>
      </c>
      <c r="FT112" s="1" t="e">
        <f t="shared" si="210"/>
        <v>#N/A</v>
      </c>
      <c r="FU112" s="1" t="e">
        <f t="shared" si="211"/>
        <v>#N/A</v>
      </c>
      <c r="FV112" s="1" t="e">
        <f t="shared" si="212"/>
        <v>#N/A</v>
      </c>
      <c r="FW112" s="1" t="e" cm="1">
        <f t="array" ref="FW112">IFERROR(IF(OR(ISNA($A112),INDEX(International!AA$3:AA$2000,_xlfn.XMATCH(100,International!AA$3:AA$2000,1,1)+ROW()-ROW($A$3))=""),NA(),INDEX(International!AA$3:AA$2000,_xlfn.XMATCH(100,International!AA$3:AA$2000,1,1)+ROW()-ROW($A$3))-0), NA())</f>
        <v>#N/A</v>
      </c>
      <c r="FX112" s="1" t="e" cm="1">
        <f t="array" aca="1" ref="FX112" ca="1">IFERROR(IF(ISNA($A112),NA(),INDEX(International!AC$3:AC$2000,_xlfn.XMATCH(100,International!AA$3:AA$2000,1,1)+ROW()-ROW($A$3))-0), NA())</f>
        <v>#N/A</v>
      </c>
      <c r="FY112" s="1" t="e">
        <f t="shared" si="213"/>
        <v>#N/A</v>
      </c>
      <c r="FZ112" s="1" t="e">
        <f t="shared" si="214"/>
        <v>#N/A</v>
      </c>
      <c r="GA112" s="1" t="e">
        <f t="shared" si="215"/>
        <v>#N/A</v>
      </c>
      <c r="GB112" s="1" t="e" cm="1">
        <f t="array" ref="GB112">IFERROR(IF(OR(ISNA($A112),INDEX(International!AE$3:AE$2000,_xlfn.XMATCH(100,International!AE$3:AE$2000,1,1)+ROW()-ROW($A$3))=""),NA(),INDEX(International!AE$3:AE$2000,_xlfn.XMATCH(100,International!AE$3:AE$2000,1,1)+ROW()-ROW($A$3))-0), NA())</f>
        <v>#N/A</v>
      </c>
      <c r="GC112" s="1" t="e" cm="1">
        <f t="array" aca="1" ref="GC112" ca="1">IFERROR(IF(ISNA($A112),NA(),INDEX(International!AG$3:AG$2000,_xlfn.XMATCH(100,International!AE$3:AE$2000,1,1)+ROW()-ROW($A$3))-0), NA())</f>
        <v>#N/A</v>
      </c>
      <c r="GD112" s="1" t="e">
        <f t="shared" si="216"/>
        <v>#N/A</v>
      </c>
      <c r="GE112" s="1" t="e">
        <f t="shared" si="217"/>
        <v>#N/A</v>
      </c>
      <c r="GF112" s="1" t="e">
        <f t="shared" si="218"/>
        <v>#N/A</v>
      </c>
    </row>
    <row r="113" spans="1:188" x14ac:dyDescent="0.2">
      <c r="A113" s="4">
        <f>IF(OR(Daily!$A113="",Daily!$B113="*"),NA(),Daily!A113)</f>
        <v>43964</v>
      </c>
      <c r="B113" s="1">
        <f>IF(_xlfn.IFNA($A113,"")="","",Daily!C113+IF(ROW()&gt;ROW($A$3),B112,0))</f>
        <v>107</v>
      </c>
      <c r="C113" s="1">
        <f>IF(_xlfn.IFNA($A113,"")="","",Daily!D113+IF(ROW()&gt;ROW($A$3),C112,0))</f>
        <v>104</v>
      </c>
      <c r="D113" s="1">
        <f>IF(_xlfn.IFNA($A113,"")="","",Daily!E113+IF(ROW()&gt;ROW($A$3),D112,0))</f>
        <v>3</v>
      </c>
      <c r="E113" s="1">
        <f t="shared" si="141"/>
        <v>0</v>
      </c>
      <c r="F113" s="1">
        <f>IF(_xlfn.IFNA($A113,"")="","",Daily!F113+IF(ROW()&gt;ROW($A$3),F112,0))</f>
        <v>3059</v>
      </c>
      <c r="G113" s="1">
        <f>IF(_xlfn.IFNA($A113,"")="","",Daily!G113+IF(ROW()&gt;ROW($A$3),G112,0))</f>
        <v>2571</v>
      </c>
      <c r="H113" s="1">
        <f>IF(_xlfn.IFNA($A113,"")="","",Daily!H113+IF(ROW()&gt;ROW($A$3),H112,0))</f>
        <v>46</v>
      </c>
      <c r="I113" s="1">
        <f t="shared" si="142"/>
        <v>442</v>
      </c>
      <c r="J113" s="1">
        <f>IF(_xlfn.IFNA($A113,"")="","",Daily!I113+IF(ROW()&gt;ROW($A$3),J112,0))</f>
        <v>30</v>
      </c>
      <c r="K113" s="1">
        <f>IF(_xlfn.IFNA($A113,"")="","",Daily!J113+IF(ROW()&gt;ROW($A$3),K112,0))</f>
        <v>28</v>
      </c>
      <c r="L113" s="1">
        <f>IF(_xlfn.IFNA($A113,"")="","",Daily!K113+IF(ROW()&gt;ROW($A$3),L112,0))</f>
        <v>0</v>
      </c>
      <c r="M113" s="1">
        <f t="shared" si="143"/>
        <v>2</v>
      </c>
      <c r="N113" s="1">
        <f>IF(_xlfn.IFNA($A113,"")="","",Daily!L113+IF(ROW()&gt;ROW($A$3),N112,0))</f>
        <v>1052</v>
      </c>
      <c r="O113" s="1">
        <f>IF(_xlfn.IFNA($A113,"")="","",Daily!M113+IF(ROW()&gt;ROW($A$3),O112,0))</f>
        <v>1028</v>
      </c>
      <c r="P113" s="1">
        <f>IF(_xlfn.IFNA($A113,"")="","",Daily!N113+IF(ROW()&gt;ROW($A$3),P112,0))</f>
        <v>6</v>
      </c>
      <c r="Q113" s="1">
        <f t="shared" si="144"/>
        <v>18</v>
      </c>
      <c r="R113" s="1">
        <f>IF(_xlfn.IFNA($A113,"")="","",Daily!O113+IF(ROW()&gt;ROW($A$3),R112,0))</f>
        <v>439</v>
      </c>
      <c r="S113" s="1">
        <f>IF(_xlfn.IFNA($A113,"")="","",Daily!P113+IF(ROW()&gt;ROW($A$3),S112,0))</f>
        <v>434</v>
      </c>
      <c r="T113" s="1">
        <f>IF(_xlfn.IFNA($A113,"")="","",Daily!Q113+IF(ROW()&gt;ROW($A$3),T112,0))</f>
        <v>4</v>
      </c>
      <c r="U113" s="1">
        <f t="shared" si="145"/>
        <v>1</v>
      </c>
      <c r="V113" s="1">
        <f>IF(_xlfn.IFNA($A113,"")="","",Daily!R113+IF(ROW()&gt;ROW($A$3),V112,0))</f>
        <v>225</v>
      </c>
      <c r="W113" s="1">
        <f>IF(_xlfn.IFNA($A113,"")="","",Daily!S113+IF(ROW()&gt;ROW($A$3),W112,0))</f>
        <v>182</v>
      </c>
      <c r="X113" s="1">
        <f>IF(_xlfn.IFNA($A113,"")="","",Daily!T113+IF(ROW()&gt;ROW($A$3),X112,0))</f>
        <v>13</v>
      </c>
      <c r="Y113" s="1">
        <f t="shared" si="146"/>
        <v>30</v>
      </c>
      <c r="Z113" s="1">
        <f>IF(_xlfn.IFNA($A113,"")="","",Daily!U113+IF(ROW()&gt;ROW($A$3),Z112,0))</f>
        <v>1514</v>
      </c>
      <c r="AA113" s="1">
        <f>IF(_xlfn.IFNA($A113,"")="","",Daily!V113+IF(ROW()&gt;ROW($A$3),AA112,0))</f>
        <v>1385</v>
      </c>
      <c r="AB113" s="1">
        <f>IF(_xlfn.IFNA($A113,"")="","",Daily!W113+IF(ROW()&gt;ROW($A$3),AB112,0))</f>
        <v>18</v>
      </c>
      <c r="AC113" s="1">
        <f t="shared" si="147"/>
        <v>111</v>
      </c>
      <c r="AD113" s="1">
        <f>IF(_xlfn.IFNA($A113,"")="","",Daily!X113+IF(ROW()&gt;ROW($A$3),AD112,0))</f>
        <v>553</v>
      </c>
      <c r="AE113" s="1">
        <f>IF(_xlfn.IFNA($A113,"")="","",Daily!Y113+IF(ROW()&gt;ROW($A$3),AE112,0))</f>
        <v>537</v>
      </c>
      <c r="AF113" s="1">
        <f>IF(_xlfn.IFNA($A113,"")="","",Daily!Z113+IF(ROW()&gt;ROW($A$3),AF112,0))</f>
        <v>9</v>
      </c>
      <c r="AG113" s="1">
        <f t="shared" si="148"/>
        <v>7</v>
      </c>
      <c r="AH113" s="1">
        <f>IF(_xlfn.IFNA($A113,"")="","",Daily!C113+Daily!F113+Daily!I113+Daily!O113+Daily!L113+Daily!R113+Daily!X113+Daily!U113)</f>
        <v>12</v>
      </c>
      <c r="AI113" s="1">
        <f>IF(_xlfn.IFNA($A113,"")="","",Daily!D113+Daily!G113+Daily!J113+Daily!P113+Daily!M113+Daily!S113+Daily!Y113+Daily!V113+Daily!AA113)</f>
        <v>38</v>
      </c>
      <c r="AJ113" s="1">
        <f>IF(_xlfn.IFNA($A113,"")="","",Daily!E113+Daily!H113+Daily!K113+Daily!Q113+Daily!N113+Daily!T113+Daily!Z113+Daily!W113)</f>
        <v>1</v>
      </c>
      <c r="AK113" s="1">
        <f t="shared" si="240"/>
        <v>6979</v>
      </c>
      <c r="AL113" s="1">
        <f t="shared" si="241"/>
        <v>6269</v>
      </c>
      <c r="AM113" s="1">
        <f t="shared" si="242"/>
        <v>99</v>
      </c>
      <c r="AN113" s="7">
        <f t="shared" si="243"/>
        <v>0.54545454545454541</v>
      </c>
      <c r="AO113" s="1">
        <f t="shared" si="244"/>
        <v>611</v>
      </c>
      <c r="AP113" s="1">
        <f t="shared" si="245"/>
        <v>3920</v>
      </c>
      <c r="AQ113" s="1">
        <f t="shared" si="246"/>
        <v>3698</v>
      </c>
      <c r="AR113" s="1">
        <f t="shared" si="247"/>
        <v>53</v>
      </c>
      <c r="AS113" s="1">
        <f t="shared" si="248"/>
        <v>169</v>
      </c>
      <c r="AT113" s="10">
        <f t="shared" si="249"/>
        <v>1.5546482412060301E-2</v>
      </c>
      <c r="AU113" s="10">
        <f t="shared" si="250"/>
        <v>0.98445351758793975</v>
      </c>
      <c r="AV113" s="10">
        <f t="shared" si="251"/>
        <v>1.5331709413956155E-2</v>
      </c>
      <c r="AW113" s="10">
        <f t="shared" si="252"/>
        <v>0.43831494483450351</v>
      </c>
      <c r="AX113" s="10">
        <f t="shared" si="253"/>
        <v>4.2986101160624735E-3</v>
      </c>
      <c r="AY113" s="10">
        <f t="shared" si="254"/>
        <v>0.15073792806992406</v>
      </c>
      <c r="AZ113" s="10">
        <f t="shared" si="255"/>
        <v>6.2902994698380857E-2</v>
      </c>
      <c r="BA113" s="10">
        <f t="shared" si="256"/>
        <v>3.2239575870468551E-2</v>
      </c>
      <c r="BB113" s="10">
        <f t="shared" si="257"/>
        <v>0.21693652385728615</v>
      </c>
      <c r="BC113" s="10">
        <f t="shared" si="258"/>
        <v>7.9237713139418256E-2</v>
      </c>
      <c r="BD113" s="8">
        <f t="shared" ca="1" si="168"/>
        <v>15</v>
      </c>
      <c r="BE113" s="9">
        <f t="shared" ca="1" si="169"/>
        <v>105</v>
      </c>
      <c r="BF113" s="10">
        <f t="shared" si="259"/>
        <v>1.7224056265250467E-3</v>
      </c>
      <c r="BG113" s="10">
        <f t="shared" si="260"/>
        <v>-0.45454545454545453</v>
      </c>
      <c r="BH113" s="1" t="e">
        <f t="shared" si="261"/>
        <v>#N/A</v>
      </c>
      <c r="BI113" s="1">
        <f t="shared" si="262"/>
        <v>47</v>
      </c>
      <c r="BJ113" s="8">
        <f>IF(_xlfn.IFNA($A113,"")="","",AK113/(Configuration!$B$1/1000000))</f>
        <v>275.15050681469626</v>
      </c>
      <c r="BK113" s="1">
        <f>IF(OR(_xlfn.IFNA($A113,"")="", ROW()&lt;=ROW($A$3),MAX(International!$C$3:$C$2000)&lt;$AK113),"",$A113-_xlfn.XLOOKUP($AK113,International!$C$3:$C$2000,International!$A$3:$A$2000,NA(),1,1))</f>
        <v>47</v>
      </c>
      <c r="BL113" s="1">
        <f>IF(OR(_xlfn.IFNA($A113,"")="", ROW()&lt;=ROW($A$3),MAX(International!$D$3:$D$2000)&lt;$BJ113),"",$A113-_xlfn.XLOOKUP($BJ113,International!$D$3:$D$2000,International!$A$3:$A$2000,NA(),1,1))</f>
        <v>52</v>
      </c>
      <c r="BM113" s="1">
        <f>IF(OR(_xlfn.IFNA($A113,"")="", ROW()&lt;=ROW($A$3),MAX(International!$G$3:$G$2000)&lt;$AK113),"",$A113-_xlfn.XLOOKUP($AK113,International!$G$3:$G$2000,International!$A$3:$A$2000,NA(),1,1))</f>
        <v>26</v>
      </c>
      <c r="BN113" s="1">
        <f>IF(OR(_xlfn.IFNA($A113,"")="", ROW()&lt;=ROW($A$3),MAX(International!$H$3:$H$2000)&lt;$BJ113),"",$A113-_xlfn.XLOOKUP($BJ113,International!$H$3:$H$2000,International!$A$3:$A$2000,NA(),1,1))</f>
        <v>49</v>
      </c>
      <c r="BO113" s="1">
        <f>IF(OR(_xlfn.IFNA($A113,"")="", ROW()&lt;=ROW($A$3),MAX(International!$K$3:$K$2000)&lt;$AK113),"",$A113-_xlfn.XLOOKUP($AK113,International!$K$3:$K$2000,International!$A$3:$A$2000,NA(),1,1))</f>
        <v>57</v>
      </c>
      <c r="BP113" s="1">
        <f>IF(OR(_xlfn.IFNA($A113,"")="", ROW()&lt;=ROW($A$3),MAX(International!$L$3:$L$2000)&lt;$BJ113),"",$A113-_xlfn.XLOOKUP($BJ113,International!$L$3:$L$2000,International!$A$3:$A$2000,NA(),1,1))</f>
        <v>51</v>
      </c>
      <c r="BQ113" s="1">
        <f>IF(OR(_xlfn.IFNA($A113,"")="", ROW()&lt;=ROW($A$3),MAX(International!$O$3:$O$2000)&lt;$AK113),"",$A113-_xlfn.XLOOKUP($AK113,International!$O$3:$O$2000,International!$A$3:$A$2000,NA(),1,1))</f>
        <v>66</v>
      </c>
      <c r="BR113" s="1">
        <f>IF(OR(_xlfn.IFNA($A113,"")="", ROW()&lt;=ROW($A$3),MAX(International!$P$3:$P$2000)&lt;$BJ113),"",$A113-_xlfn.XLOOKUP($BJ113,International!$P$3:$P$2000,International!$A$3:$A$2000,NA(),1,1))</f>
        <v>61</v>
      </c>
      <c r="BS113" s="1">
        <f>IF(OR(_xlfn.IFNA($A113,"")="", ROW()&lt;=ROW($A$3),MAX(International!$S$3:$S$2000)&lt;$AK113),"",$A113-_xlfn.XLOOKUP($AK113,International!$S$3:$S$2000,International!$A$3:$A$2000,NA(),1,1))</f>
        <v>67</v>
      </c>
      <c r="BT113" s="1" t="str">
        <f>IF(OR(_xlfn.IFNA($A113,"")="", ROW()&lt;=ROW($A$3),MAX(International!$T$3:$T$2000)&lt;$BJ113),"",$A113-_xlfn.XLOOKUP($BJ113,International!$T$3:$T$2000,International!$A$3:$A$2000,NA(),1,1))</f>
        <v/>
      </c>
      <c r="BU113" s="1">
        <f>IF(OR(_xlfn.IFNA($A113,"")="", ROW()&lt;=ROW($A$3),MAX(International!$W$3:$W$2000)&lt;$AK113),"",$A113-_xlfn.XLOOKUP($AK113,International!$W$3:$W$2000,International!$A$3:$A$2000,NA(),1,1))</f>
        <v>23</v>
      </c>
      <c r="BV113" s="1">
        <f>IF(OR(_xlfn.IFNA($A113,"")="", ROW()&lt;=ROW($A$3),MAX(International!$X$3:$X$2000)&lt;$BJ113),"",$A113-_xlfn.XLOOKUP($BJ113,International!$X$3:$X$2000,International!$A$3:$A$2000,NA(),1,1))</f>
        <v>35</v>
      </c>
      <c r="BW113" s="1">
        <f>IF(OR(_xlfn.IFNA($A113,"")="", ROW()&lt;=ROW($A$3),MAX(International!$AA$3:$AA$2000)&lt;$AK113),"",$A113-_xlfn.XLOOKUP($AK113,International!$AA$3:$AA$2000,International!$A$3:$A$2000,NA(),1,1))</f>
        <v>50</v>
      </c>
      <c r="BX113" s="1">
        <f>IF(OR(_xlfn.IFNA($A113,"")="", ROW()&lt;=ROW($A$3),MAX(International!$AB$3:$AB$2000)&lt;$BJ113),"",$A113-_xlfn.XLOOKUP($BJ113,International!$AB$3:$AB$2000,International!$A$3:$A$2000,NA(),1,1))</f>
        <v>45</v>
      </c>
      <c r="BY113" s="1">
        <f>IF(OR(_xlfn.IFNA($A113,"")="", ROW()&lt;=ROW($A$3),MAX(International!$AE$3:$AE$2000)&lt;$AK113),"",$A113-_xlfn.XLOOKUP($AK113,International!$AE$3:$AE$2000,International!$A$3:$A$2000,NA(),1,1))</f>
        <v>56</v>
      </c>
      <c r="BZ113" s="1">
        <f>IF(OR(_xlfn.IFNA($A113,"")="", ROW()&lt;=ROW($A$3),MAX(International!$AF$3:$AF$2000)&lt;$BJ113),"",$A113-_xlfn.XLOOKUP($BJ113,International!$AF$3:$AF$2000,International!$A$3:$A$2000,NA(),1,1))</f>
        <v>47</v>
      </c>
      <c r="CA113" s="1">
        <f t="shared" si="239"/>
        <v>64</v>
      </c>
      <c r="CB113" s="1" t="e">
        <f t="shared" si="219"/>
        <v>#N/A</v>
      </c>
      <c r="CC113" s="1" t="e">
        <f t="shared" si="220"/>
        <v>#N/A</v>
      </c>
      <c r="CD113" s="1" t="e">
        <f t="shared" si="221"/>
        <v>#N/A</v>
      </c>
      <c r="CE113" s="1" t="e">
        <f t="shared" si="222"/>
        <v>#N/A</v>
      </c>
      <c r="CF113" s="1">
        <f t="shared" si="223"/>
        <v>713154</v>
      </c>
      <c r="CG113" s="1">
        <f t="shared" si="224"/>
        <v>162548</v>
      </c>
      <c r="CH113" s="1">
        <f t="shared" si="225"/>
        <v>56528</v>
      </c>
      <c r="CI113" s="1">
        <f t="shared" si="226"/>
        <v>3180</v>
      </c>
      <c r="CJ113" s="1">
        <f t="shared" si="227"/>
        <v>5818</v>
      </c>
      <c r="CK113" s="1">
        <f t="shared" si="175"/>
        <v>6979</v>
      </c>
      <c r="CL113" s="1">
        <f t="shared" si="228"/>
        <v>10.449067574382772</v>
      </c>
      <c r="CM113" s="1">
        <f>IF(OR(ISNA($A113),$AK113&lt;100),NA(),IF($CA113=0,0,FLOOR((CK113-_xlfn.XLOOKUP(_xlfn.AGGREGATE(5,6,$CA$3:$CA2064),$CA$3:$CA$2000,CK$3:CK$2000,1,1))/_xlfn.XLOOKUP($CA113,$CA$3:$CA$2000,$CA$3:$CA$2000,1,1), 1)))</f>
        <v>107</v>
      </c>
      <c r="CN113" s="1">
        <f t="shared" si="176"/>
        <v>402.77617476591467</v>
      </c>
      <c r="CO113" s="1" cm="1">
        <f t="array" ref="CO113">IFERROR(IF(OR(ISNA($A113),$AK113&lt;100,INDEX(International!C$3:C$2000,_xlfn.XMATCH(100,International!C$3:C$2000,1,1)+$CA113)=""),NA(),INDEX(International!C$3:C$2000,_xlfn.XMATCH(100,International!C$3:C$2000,1,1)+$CA113)), NA())</f>
        <v>52596</v>
      </c>
      <c r="CP113" s="1">
        <f t="shared" si="229"/>
        <v>7.0805786532922523</v>
      </c>
      <c r="CQ113" s="1">
        <f>IF(OR(ISNA($A113),$AK113&lt;100),NA(),IF($CA113=0,0,FLOOR((CO113-_xlfn.XLOOKUP(_xlfn.AGGREGATE(5,6,$CA$3:$CA2064),$CA$3:$CA$2000,CO$3:CO$2000,1,1))/_xlfn.XLOOKUP($CA113,$CA$3:$CA$2000,$CA$3:$CA$2000,1,1), 1)))</f>
        <v>820</v>
      </c>
      <c r="CR113" s="1">
        <f t="shared" si="177"/>
        <v>30.652774254319368</v>
      </c>
      <c r="CS113" s="1" cm="1">
        <f t="array" ref="CS113">IFERROR(IF(OR(ISNA($A113),$AK113&lt;100,INDEX(International!G$3:G$2000,_xlfn.XMATCH(100,International!G$3:G$2000,1,1)+$CA113)=""),NA(),INDEX(International!G$3:G$2000,_xlfn.XMATCH(100,International!G$3:G$2000,1,1)+$CA113)), NA())</f>
        <v>10667</v>
      </c>
      <c r="CT113" s="1">
        <f t="shared" si="230"/>
        <v>9.499762292498291</v>
      </c>
      <c r="CU113" s="1">
        <f>IF(OR(ISNA($A113),$AK113&lt;100),NA(),IF($CA113=0,0,FLOOR((CS113-_xlfn.XLOOKUP(_xlfn.AGGREGATE(5,6,$CA$3:$CA2064),$CA$3:$CA$2000,CS$3:CS$2000,1,1))/_xlfn.XLOOKUP($CA113,$CA$3:$CA$2000,$CA$3:$CA$2000,1,1), 1)))</f>
        <v>162</v>
      </c>
      <c r="CV113" s="1">
        <f t="shared" si="178"/>
        <v>47.664281060890552</v>
      </c>
      <c r="CW113" s="1" cm="1">
        <f t="array" ref="CW113">IFERROR(IF(OR(ISNA($A113),$AK113&lt;100,INDEX(International!K$3:K$2000,_xlfn.XMATCH(100,International!K$3:K$2000,1,1)+$CA113)=""),NA(),INDEX(International!K$3:K$2000,_xlfn.XMATCH(100,International!K$3:K$2000,1,1)+$CA113)), NA())</f>
        <v>167272</v>
      </c>
      <c r="CX113" s="1">
        <f t="shared" si="231"/>
        <v>5.9768507672158178</v>
      </c>
      <c r="CY113" s="1">
        <f>IF(OR(ISNA($A113),$AK113&lt;100),NA(),IF($CA113=0,0,FLOOR((CW113-_xlfn.XLOOKUP(_xlfn.AGGREGATE(5,6,$CA$3:$CA2064),$CA$3:$CA$2000,CW$3:CW$2000,1,1))/_xlfn.XLOOKUP($CA113,$CA$3:$CA$2000,$CA$3:$CA$2000,1,1), 1)))</f>
        <v>2612</v>
      </c>
      <c r="CZ113" s="1">
        <f t="shared" si="179"/>
        <v>76.538921335545098</v>
      </c>
      <c r="DA113" s="1" cm="1">
        <f t="array" ref="DA113">IFERROR(IF(OR(ISNA($A113),$AK113&lt;100,INDEX(International!O$3:O$2000,_xlfn.XMATCH(100,International!O$3:O$2000,1,1)+$CA113)=""),NA(),INDEX(International!O$3:O$2000,_xlfn.XMATCH(100,International!O$3:O$2000,1,1)+$CA113)), NA())</f>
        <v>199414</v>
      </c>
      <c r="DB113" s="1">
        <f t="shared" si="232"/>
        <v>5.8385898215570737</v>
      </c>
      <c r="DC113" s="1">
        <f>IF(OR(ISNA($A113),$AK113&lt;100),NA(),IF($CA113=0,0,FLOOR((DA113-_xlfn.XLOOKUP(_xlfn.AGGREGATE(5,6,$CA$3:$CA2064),$CA$3:$CA$2000,DA$3:DA$2000,1,1))/_xlfn.XLOOKUP($CA113,$CA$3:$CA$2000,$CA$3:$CA$2000,1,1), 1)))</f>
        <v>3113</v>
      </c>
      <c r="DD113" s="1">
        <f t="shared" si="180"/>
        <v>79.137251629111347</v>
      </c>
      <c r="DE113" s="1" cm="1">
        <f t="array" ref="DE113">IFERROR(IF(OR(ISNA($A113),$AK113&lt;100,INDEX(International!S$3:S$2000,_xlfn.XMATCH(100,International!S$3:S$2000,1,1)+$CA113)=""),NA(),INDEX(International!S$3:S$2000,_xlfn.XMATCH(100,International!S$3:S$2000,1,1)+$CA113)), NA())</f>
        <v>10718</v>
      </c>
      <c r="DF113" s="1">
        <f t="shared" si="233"/>
        <v>9.4900690647504611</v>
      </c>
      <c r="DG113" s="1">
        <f>IF(OR(ISNA($A113),$AK113&lt;100),NA(),IF($CA113=0,0,FLOOR((DE113-_xlfn.XLOOKUP(_xlfn.AGGREGATE(5,6,$CA$3:$CA2064),$CA$3:$CA$2000,DE$3:DE$2000,1,1))/_xlfn.XLOOKUP($CA113,$CA$3:$CA$2000,$CA$3:$CA$2000,1,1), 1)))</f>
        <v>165</v>
      </c>
      <c r="DH113" s="1">
        <f t="shared" si="181"/>
        <v>309.20127530712142</v>
      </c>
      <c r="DI113" s="1" cm="1">
        <f t="array" ref="DI113">IFERROR(IF(OR(ISNA($A113),$AK113&lt;100,INDEX(International!W$3:W$2000,_xlfn.XMATCH(100,International!W$3:W$2000,1,1)+$CA113)=""),NA(),INDEX(International!W$3:W$2000,_xlfn.XMATCH(100,International!W$3:W$2000,1,1)+$CA113)), NA())</f>
        <v>18205</v>
      </c>
      <c r="DJ113" s="1">
        <f t="shared" si="234"/>
        <v>8.524024041467845</v>
      </c>
      <c r="DK113" s="1">
        <f>IF(OR(ISNA($A113),$AK113&lt;100),NA(),IF($CA113=0,0,FLOOR((DI113-_xlfn.XLOOKUP(_xlfn.AGGREGATE(5,6,$CA$3:$CA2064),$CA$3:$CA$2000,DI$3:DI$2000,1,1))/_xlfn.XLOOKUP($CA113,$CA$3:$CA$2000,$CA$3:$CA$2000,1,1), 1)))</f>
        <v>282</v>
      </c>
      <c r="DL113" s="1">
        <f t="shared" si="182"/>
        <v>11.079835197669849</v>
      </c>
      <c r="DM113" s="1" cm="1">
        <f t="array" ref="DM113">IFERROR(IF(OR(ISNA($A113),$AK113&lt;100,INDEX(International!AA$3:AA$2000,_xlfn.XMATCH(100,International!AA$3:AA$2000,1,1)+$CA113)=""),NA(),INDEX(International!AA$3:AA$2000,_xlfn.XMATCH(100,International!AA$3:AA$2000,1,1)+$CA113)), NA())</f>
        <v>211364</v>
      </c>
      <c r="DN113" s="1">
        <f t="shared" si="235"/>
        <v>5.794207515963576</v>
      </c>
      <c r="DO113" s="1">
        <f>IF(OR(ISNA($A113),$AK113&lt;100),NA(),IF($CA113=0,0,FLOOR((DM113-_xlfn.XLOOKUP(_xlfn.AGGREGATE(5,6,$CA$3:$CA2064),$CA$3:$CA$2000,DM$3:DM$2000,1,1))/_xlfn.XLOOKUP($CA113,$CA$3:$CA$2000,$CA$3:$CA$2000,1,1), 1)))</f>
        <v>3300</v>
      </c>
      <c r="DP113" s="1">
        <f t="shared" si="183"/>
        <v>13.925749791353438</v>
      </c>
      <c r="DQ113" s="1" cm="1">
        <f t="array" ref="DQ113">IFERROR(IF(OR(ISNA($A113),$AK113&lt;100,INDEX(International!AE$3:AE$2000,_xlfn.XMATCH(100,International!AE$3:AE$2000,1,1)+$CA113)=""),NA(),INDEX(International!AE$3:AE$2000,_xlfn.XMATCH(100,International!AE$3:AE$2000,1,1)+$CA113)), NA())</f>
        <v>1229331</v>
      </c>
      <c r="DR113" s="1">
        <f t="shared" si="236"/>
        <v>4.7108752585024698</v>
      </c>
      <c r="DS113" s="1">
        <f>IF(OR(ISNA($A113),$AK113&lt;100),NA(),IF($CA113=0,0,FLOOR((DQ113-_xlfn.XLOOKUP(_xlfn.AGGREGATE(5,6,$CA$3:$CA2064),$CA$3:$CA$2000,DQ$3:DQ$2000,1,1))/_xlfn.XLOOKUP($CA113,$CA$3:$CA$2000,$CA$3:$CA$2000,1,1), 1)))</f>
        <v>19206</v>
      </c>
      <c r="DT113" s="1">
        <f t="shared" si="263"/>
        <v>17.056653868111542</v>
      </c>
      <c r="DU113" s="1">
        <f t="shared" si="237"/>
        <v>110</v>
      </c>
      <c r="DV113" s="1" t="e" cm="1">
        <f t="array" ref="DV113">IFERROR(IF(ISNA($A113),NA(),INDEX(B$3:B$2000,_xlfn.XMATCH(Configuration!$B$12,B$3:B$2000,1,1)+ROW()-ROW($A$3))-0), NA())</f>
        <v>#N/A</v>
      </c>
      <c r="DW113" s="1" t="e" cm="1">
        <f t="array" ref="DW113">IFERROR(IF(ISNA($A113),NA(),INDEX(F$3:F$2000,_xlfn.XMATCH(Configuration!$B$12,F$3:F$2000,1,1)+ROW()-ROW($A$3))-0), NA())</f>
        <v>#N/A</v>
      </c>
      <c r="DX113" s="1" cm="1">
        <f t="array" ref="DX113">IFERROR(IF(ISNA($A113),NA(),INDEX(J$3:J$2000,_xlfn.XMATCH(Configuration!$B$12,J$3:J$2000,1,1)+ROW()-ROW($A$3))-0), NA())</f>
        <v>0</v>
      </c>
      <c r="DY113" s="1" t="e" cm="1">
        <f t="array" ref="DY113">IFERROR(IF(ISNA($A113),NA(),INDEX(N$3:N$2000,_xlfn.XMATCH(Configuration!$B$12,N$3:N$2000,1,1)+ROW()-ROW($A$3))-0), NA())</f>
        <v>#N/A</v>
      </c>
      <c r="DZ113" s="1" t="e" cm="1">
        <f t="array" ref="DZ113">IFERROR(IF(ISNA($A113),NA(),INDEX(R$3:R$2000,_xlfn.XMATCH(Configuration!$B$12,R$3:R$2000,1,1)+ROW()-ROW($A$3))-0), NA())</f>
        <v>#N/A</v>
      </c>
      <c r="EA113" s="1" t="e" cm="1">
        <f t="array" ref="EA113">IFERROR(IF(ISNA($A113),NA(),INDEX(V$3:V$2000,_xlfn.XMATCH(Configuration!$B$12,V$3:V$2000,1,1)+ROW()-ROW($A$3))-0), NA())</f>
        <v>#N/A</v>
      </c>
      <c r="EB113" s="1" t="e" cm="1">
        <f t="array" ref="EB113">IFERROR(IF(ISNA($A113),NA(),INDEX(Z$3:Z$2000,_xlfn.XMATCH(Configuration!$B$12,Z$3:Z$2000,1,1)+ROW()-ROW($A$3))-0), NA())</f>
        <v>#N/A</v>
      </c>
      <c r="EC113" s="1" t="e" cm="1">
        <f t="array" ref="EC113">IFERROR(IF(ISNA($A113),NA(),INDEX(AD$3:AD$2000,_xlfn.XMATCH(Configuration!$B$12,AD$3:AD$2000,1,1)+ROW()-ROW($A$3))-0), NA())</f>
        <v>#N/A</v>
      </c>
      <c r="ED113" s="1" t="e">
        <f t="shared" si="238"/>
        <v>#N/A</v>
      </c>
      <c r="EE113" s="1" t="e">
        <f t="shared" si="185"/>
        <v>#N/A</v>
      </c>
      <c r="EF113" s="1" t="e">
        <f t="shared" si="186"/>
        <v>#N/A</v>
      </c>
      <c r="EG113" s="1" t="e">
        <f t="shared" si="187"/>
        <v>#N/A</v>
      </c>
      <c r="EH113" s="1" t="e">
        <f t="shared" si="188"/>
        <v>#N/A</v>
      </c>
      <c r="EI113" s="1" t="e">
        <f t="shared" si="189"/>
        <v>#N/A</v>
      </c>
      <c r="EJ113" s="1" t="e">
        <f t="shared" si="190"/>
        <v>#N/A</v>
      </c>
      <c r="EK113" s="1" t="e">
        <f t="shared" si="191"/>
        <v>#N/A</v>
      </c>
      <c r="EL113" s="1" t="e" cm="1">
        <f t="array" ref="EL113">IFERROR(IF(ISNA($ED113),NA(),IF(FLOOR((2^(($ED113+LOOKUP(2, 1/(ISNA(EP$3:EP$2000)+ISBLANK(EP$3:EP$300)-1),EP$3:EP$2000)*LOG(100)/LOG(2))/LOOKUP(2, 1/(ISNA(EP$3:EP$2000)+ISBLANK(EP$3:EP$300)-1),EP$3:EP$2000))),2)&gt;_xlfn.AGGREGATE(4,6,$EN$3:$GC$2000)+2000,NA(),FLOOR((2^(($ED113+LOOKUP(2, 1/(ISNA(EP$3:EP$2000)+ISBLANK(EP$3:EP$300)-1),EP$3:EP$2000)*LOG(100)/LOG(2))/LOOKUP(2, 1/(ISNA(EP$3:EP$2000)+ISBLANK(EP$3:EP$300)-1),EP$3:EP$2000))),2))),NA())</f>
        <v>#N/A</v>
      </c>
      <c r="EM113" s="1" t="e" cm="1">
        <f t="array" ref="EM113">IF(ISNA($ED113),NA(),FLOOR(EN$3+(LOOKUP(2, 1/(ISNA(EN$3:EN$2000)+ISBLANK(EN$3:EN$300)-1),EN$3:EN$2000)-EN$3)/LOOKUP(2, 1/(ISNA(EN$3:EN$2000)+ISBLANK(EN$3:EN$300)-1),ED$3:ED$2000)*ED113, 1))</f>
        <v>#N/A</v>
      </c>
      <c r="EN113" s="1" t="e" cm="1">
        <f t="array" ref="EN113">IFERROR(IF(ISNA($A113),NA(),INDEX(AK$3:AK$2000,_xlfn.XMATCH(100,AK$3:AK$2000,1,1)+ROW()-ROW($A$3))-0), NA())</f>
        <v>#N/A</v>
      </c>
      <c r="EO113" s="1" t="e" cm="1">
        <f t="array" aca="1" ref="EO113" ca="1">IFERROR(IF(ISNA($A113),NA(),INDEX(BD$3:BD$2000,_xlfn.XMATCH(100,AK$3:AK$2000,1,1)+ROW()-ROW($A$3))-0), NA())</f>
        <v>#N/A</v>
      </c>
      <c r="EP113" s="1" t="e">
        <f t="shared" si="192"/>
        <v>#N/A</v>
      </c>
      <c r="EQ113" s="1" t="e">
        <f t="shared" si="193"/>
        <v>#N/A</v>
      </c>
      <c r="ER113" s="1" t="e">
        <f t="shared" si="194"/>
        <v>#N/A</v>
      </c>
      <c r="ES113" s="1" t="e" cm="1">
        <f t="array" ref="ES113">IFERROR(IF(OR(ISNA($A113),INDEX(International!C$3:C$2000,_xlfn.XMATCH(100,International!C$3:C$2000,1,1)+ROW()-ROW($A$3))=""),NA(),INDEX(International!C$3:C$2000,_xlfn.XMATCH(100,International!C$3:C$2000,1,1)+ROW()-ROW($A$3))), NA())</f>
        <v>#N/A</v>
      </c>
      <c r="ET113" s="1" t="e" cm="1">
        <f t="array" aca="1" ref="ET113" ca="1">IFERROR(IF(ISNA($A113),NA(),INDEX(International!E$3:E$2000,_xlfn.XMATCH(100,International!C$3:C$2000,1,1)+ROW()-ROW($A$3))-0), NA())</f>
        <v>#N/A</v>
      </c>
      <c r="EU113" s="1" t="e">
        <f t="shared" si="195"/>
        <v>#N/A</v>
      </c>
      <c r="EV113" s="1" t="e">
        <f t="shared" si="196"/>
        <v>#N/A</v>
      </c>
      <c r="EW113" s="1" t="e">
        <f t="shared" si="197"/>
        <v>#N/A</v>
      </c>
      <c r="EX113" s="1" t="e" cm="1">
        <f t="array" ref="EX113">IFERROR(IF(OR(ISNA($A113),INDEX(International!G$3:G$2000,_xlfn.XMATCH(100,International!G$3:G$2000,1,1)+ROW()-ROW($A$3))=""),NA(),INDEX(International!G$3:G$2000,_xlfn.XMATCH(100,International!G$3:G$2000,1,1)+ROW()-ROW($A$3))-0), NA())</f>
        <v>#N/A</v>
      </c>
      <c r="EY113" s="1" t="e" cm="1">
        <f t="array" aca="1" ref="EY113" ca="1">IFERROR(IF(ISNA($A113),NA(),INDEX(International!I$3:I$2000,_xlfn.XMATCH(100,International!G$3:G$2000,1,1)+ROW()-ROW($A$3))-0), NA())</f>
        <v>#N/A</v>
      </c>
      <c r="EZ113" s="1" t="e">
        <f t="shared" si="198"/>
        <v>#N/A</v>
      </c>
      <c r="FA113" s="1" t="e">
        <f t="shared" si="199"/>
        <v>#N/A</v>
      </c>
      <c r="FB113" s="1" t="e">
        <f t="shared" si="200"/>
        <v>#N/A</v>
      </c>
      <c r="FC113" s="1" t="e" cm="1">
        <f t="array" ref="FC113">IFERROR(IF(OR(ISNA($A113),INDEX(International!K$3:K$2000,_xlfn.XMATCH(100,International!K$3:K$2000,1,1)+ROW()-ROW($A$3))=""),NA(),INDEX(International!K$3:K$2000,_xlfn.XMATCH(100,International!K$3:K$2000,1,1)+ROW()-ROW($A$3))), NA())</f>
        <v>#N/A</v>
      </c>
      <c r="FD113" s="1" t="e" cm="1">
        <f t="array" aca="1" ref="FD113" ca="1">IFERROR(IF(ISNA($A113),NA(),INDEX(International!M$3:M$2000,_xlfn.XMATCH(100,International!K$3:K$2000,1,1)+ROW()-ROW($A$3))-0), NA())</f>
        <v>#N/A</v>
      </c>
      <c r="FE113" s="1" t="e">
        <f t="shared" si="201"/>
        <v>#N/A</v>
      </c>
      <c r="FF113" s="1" t="e">
        <f t="shared" si="202"/>
        <v>#N/A</v>
      </c>
      <c r="FG113" s="1" t="e">
        <f t="shared" si="203"/>
        <v>#N/A</v>
      </c>
      <c r="FH113" s="1" t="e" cm="1">
        <f t="array" ref="FH113">IFERROR(IF(OR(ISNA($A113),INDEX(International!O$3:O$2000,_xlfn.XMATCH(100,International!O$3:O$2000,1,1)+ROW()-ROW($A$3))=""),NA(),INDEX(International!O$3:O$2000,_xlfn.XMATCH(100,International!O$3:O$2000,1,1)+ROW()-ROW($A$3))-0), NA())</f>
        <v>#N/A</v>
      </c>
      <c r="FI113" s="1" t="e" cm="1">
        <f t="array" aca="1" ref="FI113" ca="1">IFERROR(IF(ISNA($A113),NA(),INDEX(International!Q$3:Q$2000,_xlfn.XMATCH(100,International!O$3:O$2000,1,1)+ROW()-ROW($A$3))-0), NA())</f>
        <v>#N/A</v>
      </c>
      <c r="FJ113" s="1" t="e">
        <f t="shared" si="204"/>
        <v>#N/A</v>
      </c>
      <c r="FK113" s="1" t="e">
        <f t="shared" si="205"/>
        <v>#N/A</v>
      </c>
      <c r="FL113" s="1" t="e">
        <f t="shared" si="206"/>
        <v>#N/A</v>
      </c>
      <c r="FM113" s="1" t="e" cm="1">
        <f t="array" ref="FM113">IFERROR(IF(OR(ISNA($A113),INDEX(International!S$3:S$2000,_xlfn.XMATCH(100,International!S$3:S$2000,1,1)+ROW()-ROW($A$3))=""),NA(),INDEX(International!S$3:S$2000,_xlfn.XMATCH(100,International!S$3:S$2000,1,1)+ROW()-ROW($A$3))-0), NA())</f>
        <v>#N/A</v>
      </c>
      <c r="FN113" s="1" t="e" cm="1">
        <f t="array" aca="1" ref="FN113" ca="1">IFERROR(IF(ISNA($A113),NA(),INDEX(International!U$3:U$2000,_xlfn.XMATCH(100,International!S$3:S$2000,1,1)+ROW()-ROW($A$3))-0), NA())</f>
        <v>#N/A</v>
      </c>
      <c r="FO113" s="1" t="e">
        <f t="shared" si="207"/>
        <v>#N/A</v>
      </c>
      <c r="FP113" s="1" t="e">
        <f t="shared" si="208"/>
        <v>#N/A</v>
      </c>
      <c r="FQ113" s="1" t="e">
        <f t="shared" si="209"/>
        <v>#N/A</v>
      </c>
      <c r="FR113" s="1" t="e" cm="1">
        <f t="array" ref="FR113">IFERROR(IF(OR(ISNA($A113),INDEX(International!W$3:W$2000,_xlfn.XMATCH(100,International!W$3:W$2000,1,1)+ROW()-ROW($A$3))=""),NA(),INDEX(International!W$3:W$2000,_xlfn.XMATCH(100,International!W$3:W$2000,1,1)+ROW()-ROW($A$3))-0), NA())</f>
        <v>#N/A</v>
      </c>
      <c r="FS113" s="1" t="e" cm="1">
        <f t="array" aca="1" ref="FS113" ca="1">IFERROR(IF(ISNA($A113),NA(),INDEX(International!Y$3:Y$2000,_xlfn.XMATCH(100,International!W$3:W$2000,1,1)+ROW()-ROW($A$3))-0), NA())</f>
        <v>#N/A</v>
      </c>
      <c r="FT113" s="1" t="e">
        <f t="shared" si="210"/>
        <v>#N/A</v>
      </c>
      <c r="FU113" s="1" t="e">
        <f t="shared" si="211"/>
        <v>#N/A</v>
      </c>
      <c r="FV113" s="1" t="e">
        <f t="shared" si="212"/>
        <v>#N/A</v>
      </c>
      <c r="FW113" s="1" t="e" cm="1">
        <f t="array" ref="FW113">IFERROR(IF(OR(ISNA($A113),INDEX(International!AA$3:AA$2000,_xlfn.XMATCH(100,International!AA$3:AA$2000,1,1)+ROW()-ROW($A$3))=""),NA(),INDEX(International!AA$3:AA$2000,_xlfn.XMATCH(100,International!AA$3:AA$2000,1,1)+ROW()-ROW($A$3))-0), NA())</f>
        <v>#N/A</v>
      </c>
      <c r="FX113" s="1" t="e" cm="1">
        <f t="array" aca="1" ref="FX113" ca="1">IFERROR(IF(ISNA($A113),NA(),INDEX(International!AC$3:AC$2000,_xlfn.XMATCH(100,International!AA$3:AA$2000,1,1)+ROW()-ROW($A$3))-0), NA())</f>
        <v>#N/A</v>
      </c>
      <c r="FY113" s="1" t="e">
        <f t="shared" si="213"/>
        <v>#N/A</v>
      </c>
      <c r="FZ113" s="1" t="e">
        <f t="shared" si="214"/>
        <v>#N/A</v>
      </c>
      <c r="GA113" s="1" t="e">
        <f t="shared" si="215"/>
        <v>#N/A</v>
      </c>
      <c r="GB113" s="1" t="e" cm="1">
        <f t="array" ref="GB113">IFERROR(IF(OR(ISNA($A113),INDEX(International!AE$3:AE$2000,_xlfn.XMATCH(100,International!AE$3:AE$2000,1,1)+ROW()-ROW($A$3))=""),NA(),INDEX(International!AE$3:AE$2000,_xlfn.XMATCH(100,International!AE$3:AE$2000,1,1)+ROW()-ROW($A$3))-0), NA())</f>
        <v>#N/A</v>
      </c>
      <c r="GC113" s="1" t="e" cm="1">
        <f t="array" aca="1" ref="GC113" ca="1">IFERROR(IF(ISNA($A113),NA(),INDEX(International!AG$3:AG$2000,_xlfn.XMATCH(100,International!AE$3:AE$2000,1,1)+ROW()-ROW($A$3))-0), NA())</f>
        <v>#N/A</v>
      </c>
      <c r="GD113" s="1" t="e">
        <f t="shared" si="216"/>
        <v>#N/A</v>
      </c>
      <c r="GE113" s="1" t="e">
        <f t="shared" si="217"/>
        <v>#N/A</v>
      </c>
      <c r="GF113" s="1" t="e">
        <f t="shared" si="218"/>
        <v>#N/A</v>
      </c>
    </row>
    <row r="114" spans="1:188" x14ac:dyDescent="0.2">
      <c r="A114" s="4">
        <f>IF(OR(Daily!$A114="",Daily!$B114="*"),NA(),Daily!A114)</f>
        <v>43965</v>
      </c>
      <c r="B114" s="1">
        <f>IF(_xlfn.IFNA($A114,"")="","",Daily!C114+IF(ROW()&gt;ROW($A$3),B113,0))</f>
        <v>107</v>
      </c>
      <c r="C114" s="1">
        <f>IF(_xlfn.IFNA($A114,"")="","",Daily!D114+IF(ROW()&gt;ROW($A$3),C113,0))</f>
        <v>104</v>
      </c>
      <c r="D114" s="1">
        <f>IF(_xlfn.IFNA($A114,"")="","",Daily!E114+IF(ROW()&gt;ROW($A$3),D113,0))</f>
        <v>3</v>
      </c>
      <c r="E114" s="1">
        <f t="shared" si="141"/>
        <v>0</v>
      </c>
      <c r="F114" s="1">
        <f>IF(_xlfn.IFNA($A114,"")="","",Daily!F114+IF(ROW()&gt;ROW($A$3),F113,0))</f>
        <v>3063</v>
      </c>
      <c r="G114" s="1">
        <f>IF(_xlfn.IFNA($A114,"")="","",Daily!G114+IF(ROW()&gt;ROW($A$3),G113,0))</f>
        <v>2595</v>
      </c>
      <c r="H114" s="1">
        <f>IF(_xlfn.IFNA($A114,"")="","",Daily!H114+IF(ROW()&gt;ROW($A$3),H113,0))</f>
        <v>46</v>
      </c>
      <c r="I114" s="1">
        <f t="shared" si="142"/>
        <v>422</v>
      </c>
      <c r="J114" s="1">
        <f>IF(_xlfn.IFNA($A114,"")="","",Daily!I114+IF(ROW()&gt;ROW($A$3),J113,0))</f>
        <v>30</v>
      </c>
      <c r="K114" s="1">
        <f>IF(_xlfn.IFNA($A114,"")="","",Daily!J114+IF(ROW()&gt;ROW($A$3),K113,0))</f>
        <v>28</v>
      </c>
      <c r="L114" s="1">
        <f>IF(_xlfn.IFNA($A114,"")="","",Daily!K114+IF(ROW()&gt;ROW($A$3),L113,0))</f>
        <v>0</v>
      </c>
      <c r="M114" s="1">
        <f t="shared" si="143"/>
        <v>2</v>
      </c>
      <c r="N114" s="1">
        <f>IF(_xlfn.IFNA($A114,"")="","",Daily!L114+IF(ROW()&gt;ROW($A$3),N113,0))</f>
        <v>1052</v>
      </c>
      <c r="O114" s="1">
        <f>IF(_xlfn.IFNA($A114,"")="","",Daily!M114+IF(ROW()&gt;ROW($A$3),O113,0))</f>
        <v>1030</v>
      </c>
      <c r="P114" s="1">
        <f>IF(_xlfn.IFNA($A114,"")="","",Daily!N114+IF(ROW()&gt;ROW($A$3),P113,0))</f>
        <v>6</v>
      </c>
      <c r="Q114" s="1">
        <f t="shared" si="144"/>
        <v>16</v>
      </c>
      <c r="R114" s="1">
        <f>IF(_xlfn.IFNA($A114,"")="","",Daily!O114+IF(ROW()&gt;ROW($A$3),R113,0))</f>
        <v>439</v>
      </c>
      <c r="S114" s="1">
        <f>IF(_xlfn.IFNA($A114,"")="","",Daily!P114+IF(ROW()&gt;ROW($A$3),S113,0))</f>
        <v>434</v>
      </c>
      <c r="T114" s="1">
        <f>IF(_xlfn.IFNA($A114,"")="","",Daily!Q114+IF(ROW()&gt;ROW($A$3),T113,0))</f>
        <v>4</v>
      </c>
      <c r="U114" s="1">
        <f t="shared" si="145"/>
        <v>1</v>
      </c>
      <c r="V114" s="1">
        <f>IF(_xlfn.IFNA($A114,"")="","",Daily!R114+IF(ROW()&gt;ROW($A$3),V113,0))</f>
        <v>225</v>
      </c>
      <c r="W114" s="1">
        <f>IF(_xlfn.IFNA($A114,"")="","",Daily!S114+IF(ROW()&gt;ROW($A$3),W113,0))</f>
        <v>188</v>
      </c>
      <c r="X114" s="1">
        <f>IF(_xlfn.IFNA($A114,"")="","",Daily!T114+IF(ROW()&gt;ROW($A$3),X113,0))</f>
        <v>13</v>
      </c>
      <c r="Y114" s="1">
        <f t="shared" si="146"/>
        <v>24</v>
      </c>
      <c r="Z114" s="1">
        <f>IF(_xlfn.IFNA($A114,"")="","",Daily!U114+IF(ROW()&gt;ROW($A$3),Z113,0))</f>
        <v>1523</v>
      </c>
      <c r="AA114" s="1">
        <f>IF(_xlfn.IFNA($A114,"")="","",Daily!V114+IF(ROW()&gt;ROW($A$3),AA113,0))</f>
        <v>1385</v>
      </c>
      <c r="AB114" s="1">
        <f>IF(_xlfn.IFNA($A114,"")="","",Daily!W114+IF(ROW()&gt;ROW($A$3),AB113,0))</f>
        <v>18</v>
      </c>
      <c r="AC114" s="1">
        <f t="shared" si="147"/>
        <v>120</v>
      </c>
      <c r="AD114" s="1">
        <f>IF(_xlfn.IFNA($A114,"")="","",Daily!X114+IF(ROW()&gt;ROW($A$3),AD113,0))</f>
        <v>554</v>
      </c>
      <c r="AE114" s="1">
        <f>IF(_xlfn.IFNA($A114,"")="","",Daily!Y114+IF(ROW()&gt;ROW($A$3),AE113,0))</f>
        <v>537</v>
      </c>
      <c r="AF114" s="1">
        <f>IF(_xlfn.IFNA($A114,"")="","",Daily!Z114+IF(ROW()&gt;ROW($A$3),AF113,0))</f>
        <v>9</v>
      </c>
      <c r="AG114" s="1">
        <f t="shared" si="148"/>
        <v>8</v>
      </c>
      <c r="AH114" s="1">
        <f>IF(_xlfn.IFNA($A114,"")="","",Daily!C114+Daily!F114+Daily!I114+Daily!O114+Daily!L114+Daily!R114+Daily!X114+Daily!U114)</f>
        <v>14</v>
      </c>
      <c r="AI114" s="1">
        <f>IF(_xlfn.IFNA($A114,"")="","",Daily!D114+Daily!G114+Daily!J114+Daily!P114+Daily!M114+Daily!S114+Daily!Y114+Daily!V114+Daily!AA114)</f>
        <v>32</v>
      </c>
      <c r="AJ114" s="1">
        <f>IF(_xlfn.IFNA($A114,"")="","",Daily!E114+Daily!H114+Daily!K114+Daily!Q114+Daily!N114+Daily!T114+Daily!Z114+Daily!W114)</f>
        <v>0</v>
      </c>
      <c r="AK114" s="1">
        <f t="shared" si="240"/>
        <v>6993</v>
      </c>
      <c r="AL114" s="1">
        <f t="shared" si="241"/>
        <v>6301</v>
      </c>
      <c r="AM114" s="1">
        <f t="shared" si="242"/>
        <v>99</v>
      </c>
      <c r="AN114" s="7">
        <f t="shared" si="243"/>
        <v>1.1666666666666667</v>
      </c>
      <c r="AO114" s="1">
        <f t="shared" si="244"/>
        <v>593</v>
      </c>
      <c r="AP114" s="1">
        <f t="shared" si="245"/>
        <v>3930</v>
      </c>
      <c r="AQ114" s="1">
        <f t="shared" si="246"/>
        <v>3706</v>
      </c>
      <c r="AR114" s="1">
        <f t="shared" si="247"/>
        <v>53</v>
      </c>
      <c r="AS114" s="1">
        <f t="shared" si="248"/>
        <v>171</v>
      </c>
      <c r="AT114" s="10">
        <f t="shared" si="249"/>
        <v>1.546875E-2</v>
      </c>
      <c r="AU114" s="10">
        <f t="shared" si="250"/>
        <v>0.98453124999999997</v>
      </c>
      <c r="AV114" s="10">
        <f t="shared" si="251"/>
        <v>1.5301015301015301E-2</v>
      </c>
      <c r="AW114" s="10">
        <f t="shared" si="252"/>
        <v>0.43800943800943803</v>
      </c>
      <c r="AX114" s="10">
        <f t="shared" si="253"/>
        <v>4.2900042900042897E-3</v>
      </c>
      <c r="AY114" s="10">
        <f t="shared" si="254"/>
        <v>0.15043615043615044</v>
      </c>
      <c r="AZ114" s="10">
        <f t="shared" si="255"/>
        <v>6.2777062777062784E-2</v>
      </c>
      <c r="BA114" s="10">
        <f t="shared" si="256"/>
        <v>3.2175032175032175E-2</v>
      </c>
      <c r="BB114" s="10">
        <f t="shared" si="257"/>
        <v>0.21778921778921778</v>
      </c>
      <c r="BC114" s="10">
        <f t="shared" si="258"/>
        <v>7.9222079222079217E-2</v>
      </c>
      <c r="BD114" s="8">
        <f t="shared" ca="1" si="168"/>
        <v>14.142857142857142</v>
      </c>
      <c r="BE114" s="9">
        <f t="shared" ca="1" si="169"/>
        <v>99</v>
      </c>
      <c r="BF114" s="10">
        <f t="shared" si="259"/>
        <v>2.0060180541624875E-3</v>
      </c>
      <c r="BG114" s="10">
        <f t="shared" si="260"/>
        <v>0.16666666666666666</v>
      </c>
      <c r="BH114" s="1" t="e">
        <f t="shared" si="261"/>
        <v>#N/A</v>
      </c>
      <c r="BI114" s="1">
        <f t="shared" si="262"/>
        <v>48</v>
      </c>
      <c r="BJ114" s="8">
        <f>IF(_xlfn.IFNA($A114,"")="","",AK114/(Configuration!$B$1/1000000))</f>
        <v>275.70246369897848</v>
      </c>
      <c r="BK114" s="1">
        <f>IF(OR(_xlfn.IFNA($A114,"")="", ROW()&lt;=ROW($A$3),MAX(International!$C$3:$C$2000)&lt;$AK114),"",$A114-_xlfn.XLOOKUP($AK114,International!$C$3:$C$2000,International!$A$3:$A$2000,NA(),1,1))</f>
        <v>48</v>
      </c>
      <c r="BL114" s="1">
        <f>IF(OR(_xlfn.IFNA($A114,"")="", ROW()&lt;=ROW($A$3),MAX(International!$D$3:$D$2000)&lt;$BJ114),"",$A114-_xlfn.XLOOKUP($BJ114,International!$D$3:$D$2000,International!$A$3:$A$2000,NA(),1,1))</f>
        <v>53</v>
      </c>
      <c r="BM114" s="1">
        <f>IF(OR(_xlfn.IFNA($A114,"")="", ROW()&lt;=ROW($A$3),MAX(International!$G$3:$G$2000)&lt;$AK114),"",$A114-_xlfn.XLOOKUP($AK114,International!$G$3:$G$2000,International!$A$3:$A$2000,NA(),1,1))</f>
        <v>27</v>
      </c>
      <c r="BN114" s="1">
        <f>IF(OR(_xlfn.IFNA($A114,"")="", ROW()&lt;=ROW($A$3),MAX(International!$H$3:$H$2000)&lt;$BJ114),"",$A114-_xlfn.XLOOKUP($BJ114,International!$H$3:$H$2000,International!$A$3:$A$2000,NA(),1,1))</f>
        <v>50</v>
      </c>
      <c r="BO114" s="1">
        <f>IF(OR(_xlfn.IFNA($A114,"")="", ROW()&lt;=ROW($A$3),MAX(International!$K$3:$K$2000)&lt;$AK114),"",$A114-_xlfn.XLOOKUP($AK114,International!$K$3:$K$2000,International!$A$3:$A$2000,NA(),1,1))</f>
        <v>58</v>
      </c>
      <c r="BP114" s="1">
        <f>IF(OR(_xlfn.IFNA($A114,"")="", ROW()&lt;=ROW($A$3),MAX(International!$L$3:$L$2000)&lt;$BJ114),"",$A114-_xlfn.XLOOKUP($BJ114,International!$L$3:$L$2000,International!$A$3:$A$2000,NA(),1,1))</f>
        <v>52</v>
      </c>
      <c r="BQ114" s="1">
        <f>IF(OR(_xlfn.IFNA($A114,"")="", ROW()&lt;=ROW($A$3),MAX(International!$O$3:$O$2000)&lt;$AK114),"",$A114-_xlfn.XLOOKUP($AK114,International!$O$3:$O$2000,International!$A$3:$A$2000,NA(),1,1))</f>
        <v>67</v>
      </c>
      <c r="BR114" s="1">
        <f>IF(OR(_xlfn.IFNA($A114,"")="", ROW()&lt;=ROW($A$3),MAX(International!$P$3:$P$2000)&lt;$BJ114),"",$A114-_xlfn.XLOOKUP($BJ114,International!$P$3:$P$2000,International!$A$3:$A$2000,NA(),1,1))</f>
        <v>62</v>
      </c>
      <c r="BS114" s="1">
        <f>IF(OR(_xlfn.IFNA($A114,"")="", ROW()&lt;=ROW($A$3),MAX(International!$S$3:$S$2000)&lt;$AK114),"",$A114-_xlfn.XLOOKUP($AK114,International!$S$3:$S$2000,International!$A$3:$A$2000,NA(),1,1))</f>
        <v>68</v>
      </c>
      <c r="BT114" s="1" t="str">
        <f>IF(OR(_xlfn.IFNA($A114,"")="", ROW()&lt;=ROW($A$3),MAX(International!$T$3:$T$2000)&lt;$BJ114),"",$A114-_xlfn.XLOOKUP($BJ114,International!$T$3:$T$2000,International!$A$3:$A$2000,NA(),1,1))</f>
        <v/>
      </c>
      <c r="BU114" s="1">
        <f>IF(OR(_xlfn.IFNA($A114,"")="", ROW()&lt;=ROW($A$3),MAX(International!$W$3:$W$2000)&lt;$AK114),"",$A114-_xlfn.XLOOKUP($AK114,International!$W$3:$W$2000,International!$A$3:$A$2000,NA(),1,1))</f>
        <v>24</v>
      </c>
      <c r="BV114" s="1">
        <f>IF(OR(_xlfn.IFNA($A114,"")="", ROW()&lt;=ROW($A$3),MAX(International!$X$3:$X$2000)&lt;$BJ114),"",$A114-_xlfn.XLOOKUP($BJ114,International!$X$3:$X$2000,International!$A$3:$A$2000,NA(),1,1))</f>
        <v>36</v>
      </c>
      <c r="BW114" s="1">
        <f>IF(OR(_xlfn.IFNA($A114,"")="", ROW()&lt;=ROW($A$3),MAX(International!$AA$3:$AA$2000)&lt;$AK114),"",$A114-_xlfn.XLOOKUP($AK114,International!$AA$3:$AA$2000,International!$A$3:$A$2000,NA(),1,1))</f>
        <v>51</v>
      </c>
      <c r="BX114" s="1">
        <f>IF(OR(_xlfn.IFNA($A114,"")="", ROW()&lt;=ROW($A$3),MAX(International!$AB$3:$AB$2000)&lt;$BJ114),"",$A114-_xlfn.XLOOKUP($BJ114,International!$AB$3:$AB$2000,International!$A$3:$A$2000,NA(),1,1))</f>
        <v>46</v>
      </c>
      <c r="BY114" s="1">
        <f>IF(OR(_xlfn.IFNA($A114,"")="", ROW()&lt;=ROW($A$3),MAX(International!$AE$3:$AE$2000)&lt;$AK114),"",$A114-_xlfn.XLOOKUP($AK114,International!$AE$3:$AE$2000,International!$A$3:$A$2000,NA(),1,1))</f>
        <v>57</v>
      </c>
      <c r="BZ114" s="1">
        <f>IF(OR(_xlfn.IFNA($A114,"")="", ROW()&lt;=ROW($A$3),MAX(International!$AF$3:$AF$2000)&lt;$BJ114),"",$A114-_xlfn.XLOOKUP($BJ114,International!$AF$3:$AF$2000,International!$A$3:$A$2000,NA(),1,1))</f>
        <v>48</v>
      </c>
      <c r="CA114" s="1">
        <f t="shared" si="239"/>
        <v>65</v>
      </c>
      <c r="CB114" s="1" t="e">
        <f t="shared" si="219"/>
        <v>#N/A</v>
      </c>
      <c r="CC114" s="1" t="e">
        <f t="shared" si="220"/>
        <v>#N/A</v>
      </c>
      <c r="CD114" s="1" t="e">
        <f t="shared" si="221"/>
        <v>#N/A</v>
      </c>
      <c r="CE114" s="1" t="e">
        <f t="shared" si="222"/>
        <v>#N/A</v>
      </c>
      <c r="CF114" s="1">
        <f t="shared" si="223"/>
        <v>819200</v>
      </c>
      <c r="CG114" s="1">
        <f t="shared" si="224"/>
        <v>182456</v>
      </c>
      <c r="CH114" s="1">
        <f t="shared" si="225"/>
        <v>62412</v>
      </c>
      <c r="CI114" s="1">
        <f t="shared" si="226"/>
        <v>3356</v>
      </c>
      <c r="CJ114" s="1">
        <f t="shared" si="227"/>
        <v>5907</v>
      </c>
      <c r="CK114" s="1">
        <f t="shared" si="175"/>
        <v>6993</v>
      </c>
      <c r="CL114" s="1">
        <f t="shared" si="228"/>
        <v>10.60732725432325</v>
      </c>
      <c r="CM114" s="1">
        <f>IF(OR(ISNA($A114),$AK114&lt;100),NA(),IF($CA114=0,0,FLOOR((CK114-_xlfn.XLOOKUP(_xlfn.AGGREGATE(5,6,$CA$3:$CA2065),$CA$3:$CA$2000,CK$3:CK$2000,1,1))/_xlfn.XLOOKUP($CA114,$CA$3:$CA$2000,$CA$3:$CA$2000,1,1), 1)))</f>
        <v>105</v>
      </c>
      <c r="CN114" s="1">
        <f t="shared" si="176"/>
        <v>345.88032734332677</v>
      </c>
      <c r="CO114" s="1" cm="1">
        <f t="array" ref="CO114">IFERROR(IF(OR(ISNA($A114),$AK114&lt;100,INDEX(International!C$3:C$2000,_xlfn.XMATCH(100,International!C$3:C$2000,1,1)+$CA114)=""),NA(),INDEX(International!C$3:C$2000,_xlfn.XMATCH(100,International!C$3:C$2000,1,1)+$CA114)), NA())</f>
        <v>53081</v>
      </c>
      <c r="CP114" s="1">
        <f t="shared" si="229"/>
        <v>7.1806924957976728</v>
      </c>
      <c r="CQ114" s="1">
        <f>IF(OR(ISNA($A114),$AK114&lt;100),NA(),IF($CA114=0,0,FLOOR((CO114-_xlfn.XLOOKUP(_xlfn.AGGREGATE(5,6,$CA$3:$CA2065),$CA$3:$CA$2000,CO$3:CO$2000,1,1))/_xlfn.XLOOKUP($CA114,$CA$3:$CA$2000,$CA$3:$CA$2000,1,1), 1)))</f>
        <v>814</v>
      </c>
      <c r="CR114" s="1">
        <f t="shared" si="177"/>
        <v>34.038180523525313</v>
      </c>
      <c r="CS114" s="1" cm="1">
        <f t="array" ref="CS114">IFERROR(IF(OR(ISNA($A114),$AK114&lt;100,INDEX(International!G$3:G$2000,_xlfn.XMATCH(100,International!G$3:G$2000,1,1)+$CA114)=""),NA(),INDEX(International!G$3:G$2000,_xlfn.XMATCH(100,International!G$3:G$2000,1,1)+$CA114)), NA())</f>
        <v>10713</v>
      </c>
      <c r="CT114" s="1">
        <f t="shared" si="230"/>
        <v>9.6393135989089309</v>
      </c>
      <c r="CU114" s="1">
        <f>IF(OR(ISNA($A114),$AK114&lt;100),NA(),IF($CA114=0,0,FLOOR((CS114-_xlfn.XLOOKUP(_xlfn.AGGREGATE(5,6,$CA$3:$CA2065),$CA$3:$CA$2000,CS$3:CS$2000,1,1))/_xlfn.XLOOKUP($CA114,$CA$3:$CA$2000,$CA$3:$CA$2000,1,1), 1)))</f>
        <v>160</v>
      </c>
      <c r="CV114" s="1">
        <f t="shared" si="178"/>
        <v>60.519041439512357</v>
      </c>
      <c r="CW114" s="1" cm="1">
        <f t="array" ref="CW114">IFERROR(IF(OR(ISNA($A114),$AK114&lt;100,INDEX(International!K$3:K$2000,_xlfn.XMATCH(100,International!K$3:K$2000,1,1)+$CA114)=""),NA(),INDEX(International!K$3:K$2000,_xlfn.XMATCH(100,International!K$3:K$2000,1,1)+$CA114)), NA())</f>
        <v>167886</v>
      </c>
      <c r="CX114" s="1">
        <f t="shared" si="231"/>
        <v>6.067243985470828</v>
      </c>
      <c r="CY114" s="1">
        <f>IF(OR(ISNA($A114),$AK114&lt;100),NA(),IF($CA114=0,0,FLOOR((CW114-_xlfn.XLOOKUP(_xlfn.AGGREGATE(5,6,$CA$3:$CA2065),$CA$3:$CA$2000,CW$3:CW$2000,1,1))/_xlfn.XLOOKUP($CA114,$CA$3:$CA$2000,$CA$3:$CA$2000,1,1), 1)))</f>
        <v>2581</v>
      </c>
      <c r="CZ114" s="1">
        <f t="shared" si="179"/>
        <v>127.53191197839939</v>
      </c>
      <c r="DA114" s="1" cm="1">
        <f t="array" ref="DA114">IFERROR(IF(OR(ISNA($A114),$AK114&lt;100,INDEX(International!O$3:O$2000,_xlfn.XMATCH(100,International!O$3:O$2000,1,1)+$CA114)=""),NA(),INDEX(International!O$3:O$2000,_xlfn.XMATCH(100,International!O$3:O$2000,1,1)+$CA114)), NA())</f>
        <v>201505</v>
      </c>
      <c r="DB114" s="1">
        <f t="shared" si="232"/>
        <v>5.9216879965332545</v>
      </c>
      <c r="DC114" s="1">
        <f>IF(OR(ISNA($A114),$AK114&lt;100),NA(),IF($CA114=0,0,FLOOR((DA114-_xlfn.XLOOKUP(_xlfn.AGGREGATE(5,6,$CA$3:$CA2065),$CA$3:$CA$2000,DA$3:DA$2000,1,1))/_xlfn.XLOOKUP($CA114,$CA$3:$CA$2000,$CA$3:$CA$2000,1,1), 1)))</f>
        <v>3097</v>
      </c>
      <c r="DD114" s="1">
        <f t="shared" si="180"/>
        <v>66.449869613867975</v>
      </c>
      <c r="DE114" s="1" cm="1">
        <f t="array" ref="DE114">IFERROR(IF(OR(ISNA($A114),$AK114&lt;100,INDEX(International!S$3:S$2000,_xlfn.XMATCH(100,International!S$3:S$2000,1,1)+$CA114)=""),NA(),INDEX(International!S$3:S$2000,_xlfn.XMATCH(100,International!S$3:S$2000,1,1)+$CA114)), NA())</f>
        <v>10728</v>
      </c>
      <c r="DF114" s="1">
        <f t="shared" si="233"/>
        <v>9.6364289052342098</v>
      </c>
      <c r="DG114" s="1">
        <f>IF(OR(ISNA($A114),$AK114&lt;100),NA(),IF($CA114=0,0,FLOOR((DE114-_xlfn.XLOOKUP(_xlfn.AGGREGATE(5,6,$CA$3:$CA2065),$CA$3:$CA$2000,DE$3:DE$2000,1,1))/_xlfn.XLOOKUP($CA114,$CA$3:$CA$2000,$CA$3:$CA$2000,1,1), 1)))</f>
        <v>163</v>
      </c>
      <c r="DH114" s="1">
        <f t="shared" si="181"/>
        <v>371.45746627653313</v>
      </c>
      <c r="DI114" s="1" cm="1">
        <f t="array" ref="DI114">IFERROR(IF(OR(ISNA($A114),$AK114&lt;100,INDEX(International!W$3:W$2000,_xlfn.XMATCH(100,International!W$3:W$2000,1,1)+$CA114)=""),NA(),INDEX(International!W$3:W$2000,_xlfn.XMATCH(100,International!W$3:W$2000,1,1)+$CA114)), NA())</f>
        <v>18778</v>
      </c>
      <c r="DJ114" s="1">
        <f t="shared" si="234"/>
        <v>8.6059663727948745</v>
      </c>
      <c r="DK114" s="1">
        <f>IF(OR(ISNA($A114),$AK114&lt;100),NA(),IF($CA114=0,0,FLOOR((DI114-_xlfn.XLOOKUP(_xlfn.AGGREGATE(5,6,$CA$3:$CA2065),$CA$3:$CA$2000,DI$3:DI$2000,1,1))/_xlfn.XLOOKUP($CA114,$CA$3:$CA$2000,$CA$3:$CA$2000,1,1), 1)))</f>
        <v>287</v>
      </c>
      <c r="DL114" s="1">
        <f t="shared" si="182"/>
        <v>10.231560503815873</v>
      </c>
      <c r="DM114" s="1" cm="1">
        <f t="array" ref="DM114">IFERROR(IF(OR(ISNA($A114),$AK114&lt;100,INDEX(International!AA$3:AA$2000,_xlfn.XMATCH(100,International!AA$3:AA$2000,1,1)+$CA114)=""),NA(),INDEX(International!AA$3:AA$2000,_xlfn.XMATCH(100,International!AA$3:AA$2000,1,1)+$CA114)), NA())</f>
        <v>215260</v>
      </c>
      <c r="DN114" s="1">
        <f t="shared" si="235"/>
        <v>5.870736562615896</v>
      </c>
      <c r="DO114" s="1">
        <f>IF(OR(ISNA($A114),$AK114&lt;100),NA(),IF($CA114=0,0,FLOOR((DM114-_xlfn.XLOOKUP(_xlfn.AGGREGATE(5,6,$CA$3:$CA2065),$CA$3:$CA$2000,DM$3:DM$2000,1,1))/_xlfn.XLOOKUP($CA114,$CA$3:$CA$2000,$CA$3:$CA$2000,1,1), 1)))</f>
        <v>3309</v>
      </c>
      <c r="DP114" s="1">
        <f t="shared" si="183"/>
        <v>17.112393051600577</v>
      </c>
      <c r="DQ114" s="1" cm="1">
        <f t="array" ref="DQ114">IFERROR(IF(OR(ISNA($A114),$AK114&lt;100,INDEX(International!AE$3:AE$2000,_xlfn.XMATCH(100,International!AE$3:AE$2000,1,1)+$CA114)=""),NA(),INDEX(International!AE$3:AE$2000,_xlfn.XMATCH(100,International!AE$3:AE$2000,1,1)+$CA114)), NA())</f>
        <v>1257023</v>
      </c>
      <c r="DR114" s="1">
        <f t="shared" si="236"/>
        <v>4.7731913744074488</v>
      </c>
      <c r="DS114" s="1">
        <f>IF(OR(ISNA($A114),$AK114&lt;100),NA(),IF($CA114=0,0,FLOOR((DQ114-_xlfn.XLOOKUP(_xlfn.AGGREGATE(5,6,$CA$3:$CA2065),$CA$3:$CA$2000,DQ$3:DQ$2000,1,1))/_xlfn.XLOOKUP($CA114,$CA$3:$CA$2000,$CA$3:$CA$2000,1,1), 1)))</f>
        <v>19337</v>
      </c>
      <c r="DT114" s="1">
        <f t="shared" si="263"/>
        <v>16.192986686179676</v>
      </c>
      <c r="DU114" s="1">
        <f t="shared" si="237"/>
        <v>111</v>
      </c>
      <c r="DV114" s="1" t="e" cm="1">
        <f t="array" ref="DV114">IFERROR(IF(ISNA($A114),NA(),INDEX(B$3:B$2000,_xlfn.XMATCH(Configuration!$B$12,B$3:B$2000,1,1)+ROW()-ROW($A$3))-0), NA())</f>
        <v>#N/A</v>
      </c>
      <c r="DW114" s="1" t="e" cm="1">
        <f t="array" ref="DW114">IFERROR(IF(ISNA($A114),NA(),INDEX(F$3:F$2000,_xlfn.XMATCH(Configuration!$B$12,F$3:F$2000,1,1)+ROW()-ROW($A$3))-0), NA())</f>
        <v>#N/A</v>
      </c>
      <c r="DX114" s="1" cm="1">
        <f t="array" ref="DX114">IFERROR(IF(ISNA($A114),NA(),INDEX(J$3:J$2000,_xlfn.XMATCH(Configuration!$B$12,J$3:J$2000,1,1)+ROW()-ROW($A$3))-0), NA())</f>
        <v>0</v>
      </c>
      <c r="DY114" s="1" t="e" cm="1">
        <f t="array" ref="DY114">IFERROR(IF(ISNA($A114),NA(),INDEX(N$3:N$2000,_xlfn.XMATCH(Configuration!$B$12,N$3:N$2000,1,1)+ROW()-ROW($A$3))-0), NA())</f>
        <v>#N/A</v>
      </c>
      <c r="DZ114" s="1" t="e" cm="1">
        <f t="array" ref="DZ114">IFERROR(IF(ISNA($A114),NA(),INDEX(R$3:R$2000,_xlfn.XMATCH(Configuration!$B$12,R$3:R$2000,1,1)+ROW()-ROW($A$3))-0), NA())</f>
        <v>#N/A</v>
      </c>
      <c r="EA114" s="1" t="e" cm="1">
        <f t="array" ref="EA114">IFERROR(IF(ISNA($A114),NA(),INDEX(V$3:V$2000,_xlfn.XMATCH(Configuration!$B$12,V$3:V$2000,1,1)+ROW()-ROW($A$3))-0), NA())</f>
        <v>#N/A</v>
      </c>
      <c r="EB114" s="1" t="e" cm="1">
        <f t="array" ref="EB114">IFERROR(IF(ISNA($A114),NA(),INDEX(Z$3:Z$2000,_xlfn.XMATCH(Configuration!$B$12,Z$3:Z$2000,1,1)+ROW()-ROW($A$3))-0), NA())</f>
        <v>#N/A</v>
      </c>
      <c r="EC114" s="1" t="e" cm="1">
        <f t="array" ref="EC114">IFERROR(IF(ISNA($A114),NA(),INDEX(AD$3:AD$2000,_xlfn.XMATCH(Configuration!$B$12,AD$3:AD$2000,1,1)+ROW()-ROW($A$3))-0), NA())</f>
        <v>#N/A</v>
      </c>
      <c r="ED114" s="1" t="e">
        <f t="shared" si="238"/>
        <v>#N/A</v>
      </c>
      <c r="EE114" s="1" t="e">
        <f t="shared" si="185"/>
        <v>#N/A</v>
      </c>
      <c r="EF114" s="1" t="e">
        <f t="shared" si="186"/>
        <v>#N/A</v>
      </c>
      <c r="EG114" s="1" t="e">
        <f t="shared" si="187"/>
        <v>#N/A</v>
      </c>
      <c r="EH114" s="1" t="e">
        <f t="shared" si="188"/>
        <v>#N/A</v>
      </c>
      <c r="EI114" s="1" t="e">
        <f t="shared" si="189"/>
        <v>#N/A</v>
      </c>
      <c r="EJ114" s="1" t="e">
        <f t="shared" si="190"/>
        <v>#N/A</v>
      </c>
      <c r="EK114" s="1" t="e">
        <f t="shared" si="191"/>
        <v>#N/A</v>
      </c>
      <c r="EL114" s="1" t="e" cm="1">
        <f t="array" ref="EL114">IFERROR(IF(ISNA($ED114),NA(),IF(FLOOR((2^(($ED114+LOOKUP(2, 1/(ISNA(EP$3:EP$2000)+ISBLANK(EP$3:EP$300)-1),EP$3:EP$2000)*LOG(100)/LOG(2))/LOOKUP(2, 1/(ISNA(EP$3:EP$2000)+ISBLANK(EP$3:EP$300)-1),EP$3:EP$2000))),2)&gt;_xlfn.AGGREGATE(4,6,$EN$3:$GC$2000)+2000,NA(),FLOOR((2^(($ED114+LOOKUP(2, 1/(ISNA(EP$3:EP$2000)+ISBLANK(EP$3:EP$300)-1),EP$3:EP$2000)*LOG(100)/LOG(2))/LOOKUP(2, 1/(ISNA(EP$3:EP$2000)+ISBLANK(EP$3:EP$300)-1),EP$3:EP$2000))),2))),NA())</f>
        <v>#N/A</v>
      </c>
      <c r="EM114" s="1" t="e" cm="1">
        <f t="array" ref="EM114">IF(ISNA($ED114),NA(),FLOOR(EN$3+(LOOKUP(2, 1/(ISNA(EN$3:EN$2000)+ISBLANK(EN$3:EN$300)-1),EN$3:EN$2000)-EN$3)/LOOKUP(2, 1/(ISNA(EN$3:EN$2000)+ISBLANK(EN$3:EN$300)-1),ED$3:ED$2000)*ED114, 1))</f>
        <v>#N/A</v>
      </c>
      <c r="EN114" s="1" t="e" cm="1">
        <f t="array" ref="EN114">IFERROR(IF(ISNA($A114),NA(),INDEX(AK$3:AK$2000,_xlfn.XMATCH(100,AK$3:AK$2000,1,1)+ROW()-ROW($A$3))-0), NA())</f>
        <v>#N/A</v>
      </c>
      <c r="EO114" s="1" t="e" cm="1">
        <f t="array" aca="1" ref="EO114" ca="1">IFERROR(IF(ISNA($A114),NA(),INDEX(BD$3:BD$2000,_xlfn.XMATCH(100,AK$3:AK$2000,1,1)+ROW()-ROW($A$3))-0), NA())</f>
        <v>#N/A</v>
      </c>
      <c r="EP114" s="1" t="e">
        <f t="shared" si="192"/>
        <v>#N/A</v>
      </c>
      <c r="EQ114" s="1" t="e">
        <f t="shared" si="193"/>
        <v>#N/A</v>
      </c>
      <c r="ER114" s="1" t="e">
        <f t="shared" si="194"/>
        <v>#N/A</v>
      </c>
      <c r="ES114" s="1" t="e" cm="1">
        <f t="array" ref="ES114">IFERROR(IF(OR(ISNA($A114),INDEX(International!C$3:C$2000,_xlfn.XMATCH(100,International!C$3:C$2000,1,1)+ROW()-ROW($A$3))=""),NA(),INDEX(International!C$3:C$2000,_xlfn.XMATCH(100,International!C$3:C$2000,1,1)+ROW()-ROW($A$3))), NA())</f>
        <v>#N/A</v>
      </c>
      <c r="ET114" s="1" t="e" cm="1">
        <f t="array" aca="1" ref="ET114" ca="1">IFERROR(IF(ISNA($A114),NA(),INDEX(International!E$3:E$2000,_xlfn.XMATCH(100,International!C$3:C$2000,1,1)+ROW()-ROW($A$3))-0), NA())</f>
        <v>#N/A</v>
      </c>
      <c r="EU114" s="1" t="e">
        <f t="shared" si="195"/>
        <v>#N/A</v>
      </c>
      <c r="EV114" s="1" t="e">
        <f t="shared" si="196"/>
        <v>#N/A</v>
      </c>
      <c r="EW114" s="1" t="e">
        <f t="shared" si="197"/>
        <v>#N/A</v>
      </c>
      <c r="EX114" s="1" t="e" cm="1">
        <f t="array" ref="EX114">IFERROR(IF(OR(ISNA($A114),INDEX(International!G$3:G$2000,_xlfn.XMATCH(100,International!G$3:G$2000,1,1)+ROW()-ROW($A$3))=""),NA(),INDEX(International!G$3:G$2000,_xlfn.XMATCH(100,International!G$3:G$2000,1,1)+ROW()-ROW($A$3))-0), NA())</f>
        <v>#N/A</v>
      </c>
      <c r="EY114" s="1" t="e" cm="1">
        <f t="array" aca="1" ref="EY114" ca="1">IFERROR(IF(ISNA($A114),NA(),INDEX(International!I$3:I$2000,_xlfn.XMATCH(100,International!G$3:G$2000,1,1)+ROW()-ROW($A$3))-0), NA())</f>
        <v>#N/A</v>
      </c>
      <c r="EZ114" s="1" t="e">
        <f t="shared" si="198"/>
        <v>#N/A</v>
      </c>
      <c r="FA114" s="1" t="e">
        <f t="shared" si="199"/>
        <v>#N/A</v>
      </c>
      <c r="FB114" s="1" t="e">
        <f t="shared" si="200"/>
        <v>#N/A</v>
      </c>
      <c r="FC114" s="1" t="e" cm="1">
        <f t="array" ref="FC114">IFERROR(IF(OR(ISNA($A114),INDEX(International!K$3:K$2000,_xlfn.XMATCH(100,International!K$3:K$2000,1,1)+ROW()-ROW($A$3))=""),NA(),INDEX(International!K$3:K$2000,_xlfn.XMATCH(100,International!K$3:K$2000,1,1)+ROW()-ROW($A$3))), NA())</f>
        <v>#N/A</v>
      </c>
      <c r="FD114" s="1" t="e" cm="1">
        <f t="array" aca="1" ref="FD114" ca="1">IFERROR(IF(ISNA($A114),NA(),INDEX(International!M$3:M$2000,_xlfn.XMATCH(100,International!K$3:K$2000,1,1)+ROW()-ROW($A$3))-0), NA())</f>
        <v>#N/A</v>
      </c>
      <c r="FE114" s="1" t="e">
        <f t="shared" si="201"/>
        <v>#N/A</v>
      </c>
      <c r="FF114" s="1" t="e">
        <f t="shared" si="202"/>
        <v>#N/A</v>
      </c>
      <c r="FG114" s="1" t="e">
        <f t="shared" si="203"/>
        <v>#N/A</v>
      </c>
      <c r="FH114" s="1" t="e" cm="1">
        <f t="array" ref="FH114">IFERROR(IF(OR(ISNA($A114),INDEX(International!O$3:O$2000,_xlfn.XMATCH(100,International!O$3:O$2000,1,1)+ROW()-ROW($A$3))=""),NA(),INDEX(International!O$3:O$2000,_xlfn.XMATCH(100,International!O$3:O$2000,1,1)+ROW()-ROW($A$3))-0), NA())</f>
        <v>#N/A</v>
      </c>
      <c r="FI114" s="1" t="e" cm="1">
        <f t="array" aca="1" ref="FI114" ca="1">IFERROR(IF(ISNA($A114),NA(),INDEX(International!Q$3:Q$2000,_xlfn.XMATCH(100,International!O$3:O$2000,1,1)+ROW()-ROW($A$3))-0), NA())</f>
        <v>#N/A</v>
      </c>
      <c r="FJ114" s="1" t="e">
        <f t="shared" si="204"/>
        <v>#N/A</v>
      </c>
      <c r="FK114" s="1" t="e">
        <f t="shared" si="205"/>
        <v>#N/A</v>
      </c>
      <c r="FL114" s="1" t="e">
        <f t="shared" si="206"/>
        <v>#N/A</v>
      </c>
      <c r="FM114" s="1" t="e" cm="1">
        <f t="array" ref="FM114">IFERROR(IF(OR(ISNA($A114),INDEX(International!S$3:S$2000,_xlfn.XMATCH(100,International!S$3:S$2000,1,1)+ROW()-ROW($A$3))=""),NA(),INDEX(International!S$3:S$2000,_xlfn.XMATCH(100,International!S$3:S$2000,1,1)+ROW()-ROW($A$3))-0), NA())</f>
        <v>#N/A</v>
      </c>
      <c r="FN114" s="1" t="e" cm="1">
        <f t="array" aca="1" ref="FN114" ca="1">IFERROR(IF(ISNA($A114),NA(),INDEX(International!U$3:U$2000,_xlfn.XMATCH(100,International!S$3:S$2000,1,1)+ROW()-ROW($A$3))-0), NA())</f>
        <v>#N/A</v>
      </c>
      <c r="FO114" s="1" t="e">
        <f t="shared" si="207"/>
        <v>#N/A</v>
      </c>
      <c r="FP114" s="1" t="e">
        <f t="shared" si="208"/>
        <v>#N/A</v>
      </c>
      <c r="FQ114" s="1" t="e">
        <f t="shared" si="209"/>
        <v>#N/A</v>
      </c>
      <c r="FR114" s="1" t="e" cm="1">
        <f t="array" ref="FR114">IFERROR(IF(OR(ISNA($A114),INDEX(International!W$3:W$2000,_xlfn.XMATCH(100,International!W$3:W$2000,1,1)+ROW()-ROW($A$3))=""),NA(),INDEX(International!W$3:W$2000,_xlfn.XMATCH(100,International!W$3:W$2000,1,1)+ROW()-ROW($A$3))-0), NA())</f>
        <v>#N/A</v>
      </c>
      <c r="FS114" s="1" t="e" cm="1">
        <f t="array" aca="1" ref="FS114" ca="1">IFERROR(IF(ISNA($A114),NA(),INDEX(International!Y$3:Y$2000,_xlfn.XMATCH(100,International!W$3:W$2000,1,1)+ROW()-ROW($A$3))-0), NA())</f>
        <v>#N/A</v>
      </c>
      <c r="FT114" s="1" t="e">
        <f t="shared" si="210"/>
        <v>#N/A</v>
      </c>
      <c r="FU114" s="1" t="e">
        <f t="shared" si="211"/>
        <v>#N/A</v>
      </c>
      <c r="FV114" s="1" t="e">
        <f t="shared" si="212"/>
        <v>#N/A</v>
      </c>
      <c r="FW114" s="1" t="e" cm="1">
        <f t="array" ref="FW114">IFERROR(IF(OR(ISNA($A114),INDEX(International!AA$3:AA$2000,_xlfn.XMATCH(100,International!AA$3:AA$2000,1,1)+ROW()-ROW($A$3))=""),NA(),INDEX(International!AA$3:AA$2000,_xlfn.XMATCH(100,International!AA$3:AA$2000,1,1)+ROW()-ROW($A$3))-0), NA())</f>
        <v>#N/A</v>
      </c>
      <c r="FX114" s="1" t="e" cm="1">
        <f t="array" aca="1" ref="FX114" ca="1">IFERROR(IF(ISNA($A114),NA(),INDEX(International!AC$3:AC$2000,_xlfn.XMATCH(100,International!AA$3:AA$2000,1,1)+ROW()-ROW($A$3))-0), NA())</f>
        <v>#N/A</v>
      </c>
      <c r="FY114" s="1" t="e">
        <f t="shared" si="213"/>
        <v>#N/A</v>
      </c>
      <c r="FZ114" s="1" t="e">
        <f t="shared" si="214"/>
        <v>#N/A</v>
      </c>
      <c r="GA114" s="1" t="e">
        <f t="shared" si="215"/>
        <v>#N/A</v>
      </c>
      <c r="GB114" s="1" t="e" cm="1">
        <f t="array" ref="GB114">IFERROR(IF(OR(ISNA($A114),INDEX(International!AE$3:AE$2000,_xlfn.XMATCH(100,International!AE$3:AE$2000,1,1)+ROW()-ROW($A$3))=""),NA(),INDEX(International!AE$3:AE$2000,_xlfn.XMATCH(100,International!AE$3:AE$2000,1,1)+ROW()-ROW($A$3))-0), NA())</f>
        <v>#N/A</v>
      </c>
      <c r="GC114" s="1" t="e" cm="1">
        <f t="array" aca="1" ref="GC114" ca="1">IFERROR(IF(ISNA($A114),NA(),INDEX(International!AG$3:AG$2000,_xlfn.XMATCH(100,International!AE$3:AE$2000,1,1)+ROW()-ROW($A$3))-0), NA())</f>
        <v>#N/A</v>
      </c>
      <c r="GD114" s="1" t="e">
        <f t="shared" si="216"/>
        <v>#N/A</v>
      </c>
      <c r="GE114" s="1" t="e">
        <f t="shared" si="217"/>
        <v>#N/A</v>
      </c>
      <c r="GF114" s="1" t="e">
        <f t="shared" si="218"/>
        <v>#N/A</v>
      </c>
    </row>
    <row r="115" spans="1:188" x14ac:dyDescent="0.2">
      <c r="A115" s="4">
        <f>IF(OR(Daily!$A115="",Daily!$B115="*"),NA(),Daily!A115)</f>
        <v>43966</v>
      </c>
      <c r="B115" s="1">
        <f>IF(_xlfn.IFNA($A115,"")="","",Daily!C115+IF(ROW()&gt;ROW($A$3),B114,0))</f>
        <v>107</v>
      </c>
      <c r="C115" s="1">
        <f>IF(_xlfn.IFNA($A115,"")="","",Daily!D115+IF(ROW()&gt;ROW($A$3),C114,0))</f>
        <v>104</v>
      </c>
      <c r="D115" s="1">
        <f>IF(_xlfn.IFNA($A115,"")="","",Daily!E115+IF(ROW()&gt;ROW($A$3),D114,0))</f>
        <v>3</v>
      </c>
      <c r="E115" s="1">
        <f t="shared" si="141"/>
        <v>0</v>
      </c>
      <c r="F115" s="1">
        <f>IF(_xlfn.IFNA($A115,"")="","",Daily!F115+IF(ROW()&gt;ROW($A$3),F114,0))</f>
        <v>3071</v>
      </c>
      <c r="G115" s="1">
        <f>IF(_xlfn.IFNA($A115,"")="","",Daily!G115+IF(ROW()&gt;ROW($A$3),G114,0))</f>
        <v>2605</v>
      </c>
      <c r="H115" s="1">
        <f>IF(_xlfn.IFNA($A115,"")="","",Daily!H115+IF(ROW()&gt;ROW($A$3),H114,0))</f>
        <v>46</v>
      </c>
      <c r="I115" s="1">
        <f t="shared" si="142"/>
        <v>420</v>
      </c>
      <c r="J115" s="1">
        <f>IF(_xlfn.IFNA($A115,"")="","",Daily!I115+IF(ROW()&gt;ROW($A$3),J114,0))</f>
        <v>30</v>
      </c>
      <c r="K115" s="1">
        <f>IF(_xlfn.IFNA($A115,"")="","",Daily!J115+IF(ROW()&gt;ROW($A$3),K114,0))</f>
        <v>28</v>
      </c>
      <c r="L115" s="1">
        <f>IF(_xlfn.IFNA($A115,"")="","",Daily!K115+IF(ROW()&gt;ROW($A$3),L114,0))</f>
        <v>0</v>
      </c>
      <c r="M115" s="1">
        <f t="shared" si="143"/>
        <v>2</v>
      </c>
      <c r="N115" s="1">
        <f>IF(_xlfn.IFNA($A115,"")="","",Daily!L115+IF(ROW()&gt;ROW($A$3),N114,0))</f>
        <v>1054</v>
      </c>
      <c r="O115" s="1">
        <f>IF(_xlfn.IFNA($A115,"")="","",Daily!M115+IF(ROW()&gt;ROW($A$3),O114,0))</f>
        <v>1031</v>
      </c>
      <c r="P115" s="1">
        <f>IF(_xlfn.IFNA($A115,"")="","",Daily!N115+IF(ROW()&gt;ROW($A$3),P114,0))</f>
        <v>6</v>
      </c>
      <c r="Q115" s="1">
        <f t="shared" si="144"/>
        <v>17</v>
      </c>
      <c r="R115" s="1">
        <f>IF(_xlfn.IFNA($A115,"")="","",Daily!O115+IF(ROW()&gt;ROW($A$3),R114,0))</f>
        <v>439</v>
      </c>
      <c r="S115" s="1">
        <f>IF(_xlfn.IFNA($A115,"")="","",Daily!P115+IF(ROW()&gt;ROW($A$3),S114,0))</f>
        <v>435</v>
      </c>
      <c r="T115" s="1">
        <f>IF(_xlfn.IFNA($A115,"")="","",Daily!Q115+IF(ROW()&gt;ROW($A$3),T114,0))</f>
        <v>4</v>
      </c>
      <c r="U115" s="1">
        <f t="shared" si="145"/>
        <v>0</v>
      </c>
      <c r="V115" s="1">
        <f>IF(_xlfn.IFNA($A115,"")="","",Daily!R115+IF(ROW()&gt;ROW($A$3),V114,0))</f>
        <v>225</v>
      </c>
      <c r="W115" s="1">
        <f>IF(_xlfn.IFNA($A115,"")="","",Daily!S115+IF(ROW()&gt;ROW($A$3),W114,0))</f>
        <v>191</v>
      </c>
      <c r="X115" s="1">
        <f>IF(_xlfn.IFNA($A115,"")="","",Daily!T115+IF(ROW()&gt;ROW($A$3),X114,0))</f>
        <v>13</v>
      </c>
      <c r="Y115" s="1">
        <f t="shared" si="146"/>
        <v>21</v>
      </c>
      <c r="Z115" s="1">
        <f>IF(_xlfn.IFNA($A115,"")="","",Daily!U115+IF(ROW()&gt;ROW($A$3),Z114,0))</f>
        <v>1543</v>
      </c>
      <c r="AA115" s="1">
        <f>IF(_xlfn.IFNA($A115,"")="","",Daily!V115+IF(ROW()&gt;ROW($A$3),AA114,0))</f>
        <v>1407</v>
      </c>
      <c r="AB115" s="1">
        <f>IF(_xlfn.IFNA($A115,"")="","",Daily!W115+IF(ROW()&gt;ROW($A$3),AB114,0))</f>
        <v>18</v>
      </c>
      <c r="AC115" s="1">
        <f t="shared" si="147"/>
        <v>118</v>
      </c>
      <c r="AD115" s="1">
        <f>IF(_xlfn.IFNA($A115,"")="","",Daily!X115+IF(ROW()&gt;ROW($A$3),AD114,0))</f>
        <v>554</v>
      </c>
      <c r="AE115" s="1">
        <f>IF(_xlfn.IFNA($A115,"")="","",Daily!Y115+IF(ROW()&gt;ROW($A$3),AE114,0))</f>
        <v>538</v>
      </c>
      <c r="AF115" s="1">
        <f>IF(_xlfn.IFNA($A115,"")="","",Daily!Z115+IF(ROW()&gt;ROW($A$3),AF114,0))</f>
        <v>9</v>
      </c>
      <c r="AG115" s="1">
        <f t="shared" si="148"/>
        <v>7</v>
      </c>
      <c r="AH115" s="1">
        <f>IF(_xlfn.IFNA($A115,"")="","",Daily!C115+Daily!F115+Daily!I115+Daily!O115+Daily!L115+Daily!R115+Daily!X115+Daily!U115)</f>
        <v>30</v>
      </c>
      <c r="AI115" s="1">
        <f>IF(_xlfn.IFNA($A115,"")="","",Daily!D115+Daily!G115+Daily!J115+Daily!P115+Daily!M115+Daily!S115+Daily!Y115+Daily!V115+Daily!AA115)</f>
        <v>38</v>
      </c>
      <c r="AJ115" s="1">
        <f>IF(_xlfn.IFNA($A115,"")="","",Daily!E115+Daily!H115+Daily!K115+Daily!Q115+Daily!N115+Daily!T115+Daily!Z115+Daily!W115)</f>
        <v>0</v>
      </c>
      <c r="AK115" s="1">
        <f t="shared" si="240"/>
        <v>7023</v>
      </c>
      <c r="AL115" s="1">
        <f t="shared" si="241"/>
        <v>6339</v>
      </c>
      <c r="AM115" s="1">
        <f t="shared" si="242"/>
        <v>99</v>
      </c>
      <c r="AN115" s="7">
        <f t="shared" si="243"/>
        <v>2.1428571428571428</v>
      </c>
      <c r="AO115" s="1">
        <f t="shared" si="244"/>
        <v>585</v>
      </c>
      <c r="AP115" s="1">
        <f t="shared" si="245"/>
        <v>3952</v>
      </c>
      <c r="AQ115" s="1">
        <f t="shared" si="246"/>
        <v>3734</v>
      </c>
      <c r="AR115" s="1">
        <f t="shared" si="247"/>
        <v>53</v>
      </c>
      <c r="AS115" s="1">
        <f t="shared" si="248"/>
        <v>165</v>
      </c>
      <c r="AT115" s="10">
        <f t="shared" si="249"/>
        <v>1.5377446411929171E-2</v>
      </c>
      <c r="AU115" s="10">
        <f t="shared" si="250"/>
        <v>0.98462255358807083</v>
      </c>
      <c r="AV115" s="10">
        <f t="shared" si="251"/>
        <v>1.5235654278798234E-2</v>
      </c>
      <c r="AW115" s="10">
        <f t="shared" si="252"/>
        <v>0.43727751673074183</v>
      </c>
      <c r="AX115" s="10">
        <f t="shared" si="253"/>
        <v>4.2716787697565147E-3</v>
      </c>
      <c r="AY115" s="10">
        <f t="shared" si="254"/>
        <v>0.15007831411077888</v>
      </c>
      <c r="AZ115" s="10">
        <f t="shared" si="255"/>
        <v>6.2508899330770321E-2</v>
      </c>
      <c r="BA115" s="10">
        <f t="shared" si="256"/>
        <v>3.2037590773173856E-2</v>
      </c>
      <c r="BB115" s="10">
        <f t="shared" si="257"/>
        <v>0.21970667805781005</v>
      </c>
      <c r="BC115" s="10">
        <f t="shared" si="258"/>
        <v>7.8883667948170297E-2</v>
      </c>
      <c r="BD115" s="8">
        <f t="shared" ca="1" si="168"/>
        <v>15.857142857142858</v>
      </c>
      <c r="BE115" s="9">
        <f t="shared" ca="1" si="169"/>
        <v>111</v>
      </c>
      <c r="BF115" s="10">
        <f t="shared" si="259"/>
        <v>4.2900042900042897E-3</v>
      </c>
      <c r="BG115" s="10">
        <f t="shared" si="260"/>
        <v>1.1428571428571428</v>
      </c>
      <c r="BH115" s="1" t="e">
        <f t="shared" si="261"/>
        <v>#N/A</v>
      </c>
      <c r="BI115" s="1">
        <f t="shared" si="262"/>
        <v>49</v>
      </c>
      <c r="BJ115" s="8">
        <f>IF(_xlfn.IFNA($A115,"")="","",AK115/(Configuration!$B$1/1000000))</f>
        <v>276.88522845101187</v>
      </c>
      <c r="BK115" s="1">
        <f>IF(OR(_xlfn.IFNA($A115,"")="", ROW()&lt;=ROW($A$3),MAX(International!$C$3:$C$2000)&lt;$AK115),"",$A115-_xlfn.XLOOKUP($AK115,International!$C$3:$C$2000,International!$A$3:$A$2000,NA(),1,1))</f>
        <v>49</v>
      </c>
      <c r="BL115" s="1">
        <f>IF(OR(_xlfn.IFNA($A115,"")="", ROW()&lt;=ROW($A$3),MAX(International!$D$3:$D$2000)&lt;$BJ115),"",$A115-_xlfn.XLOOKUP($BJ115,International!$D$3:$D$2000,International!$A$3:$A$2000,NA(),1,1))</f>
        <v>54</v>
      </c>
      <c r="BM115" s="1">
        <f>IF(OR(_xlfn.IFNA($A115,"")="", ROW()&lt;=ROW($A$3),MAX(International!$G$3:$G$2000)&lt;$AK115),"",$A115-_xlfn.XLOOKUP($AK115,International!$G$3:$G$2000,International!$A$3:$A$2000,NA(),1,1))</f>
        <v>28</v>
      </c>
      <c r="BN115" s="1">
        <f>IF(OR(_xlfn.IFNA($A115,"")="", ROW()&lt;=ROW($A$3),MAX(International!$H$3:$H$2000)&lt;$BJ115),"",$A115-_xlfn.XLOOKUP($BJ115,International!$H$3:$H$2000,International!$A$3:$A$2000,NA(),1,1))</f>
        <v>51</v>
      </c>
      <c r="BO115" s="1">
        <f>IF(OR(_xlfn.IFNA($A115,"")="", ROW()&lt;=ROW($A$3),MAX(International!$K$3:$K$2000)&lt;$AK115),"",$A115-_xlfn.XLOOKUP($AK115,International!$K$3:$K$2000,International!$A$3:$A$2000,NA(),1,1))</f>
        <v>59</v>
      </c>
      <c r="BP115" s="1">
        <f>IF(OR(_xlfn.IFNA($A115,"")="", ROW()&lt;=ROW($A$3),MAX(International!$L$3:$L$2000)&lt;$BJ115),"",$A115-_xlfn.XLOOKUP($BJ115,International!$L$3:$L$2000,International!$A$3:$A$2000,NA(),1,1))</f>
        <v>53</v>
      </c>
      <c r="BQ115" s="1">
        <f>IF(OR(_xlfn.IFNA($A115,"")="", ROW()&lt;=ROW($A$3),MAX(International!$O$3:$O$2000)&lt;$AK115),"",$A115-_xlfn.XLOOKUP($AK115,International!$O$3:$O$2000,International!$A$3:$A$2000,NA(),1,1))</f>
        <v>68</v>
      </c>
      <c r="BR115" s="1">
        <f>IF(OR(_xlfn.IFNA($A115,"")="", ROW()&lt;=ROW($A$3),MAX(International!$P$3:$P$2000)&lt;$BJ115),"",$A115-_xlfn.XLOOKUP($BJ115,International!$P$3:$P$2000,International!$A$3:$A$2000,NA(),1,1))</f>
        <v>63</v>
      </c>
      <c r="BS115" s="1">
        <f>IF(OR(_xlfn.IFNA($A115,"")="", ROW()&lt;=ROW($A$3),MAX(International!$S$3:$S$2000)&lt;$AK115),"",$A115-_xlfn.XLOOKUP($AK115,International!$S$3:$S$2000,International!$A$3:$A$2000,NA(),1,1))</f>
        <v>69</v>
      </c>
      <c r="BT115" s="1" t="str">
        <f>IF(OR(_xlfn.IFNA($A115,"")="", ROW()&lt;=ROW($A$3),MAX(International!$T$3:$T$2000)&lt;$BJ115),"",$A115-_xlfn.XLOOKUP($BJ115,International!$T$3:$T$2000,International!$A$3:$A$2000,NA(),1,1))</f>
        <v/>
      </c>
      <c r="BU115" s="1">
        <f>IF(OR(_xlfn.IFNA($A115,"")="", ROW()&lt;=ROW($A$3),MAX(International!$W$3:$W$2000)&lt;$AK115),"",$A115-_xlfn.XLOOKUP($AK115,International!$W$3:$W$2000,International!$A$3:$A$2000,NA(),1,1))</f>
        <v>25</v>
      </c>
      <c r="BV115" s="1">
        <f>IF(OR(_xlfn.IFNA($A115,"")="", ROW()&lt;=ROW($A$3),MAX(International!$X$3:$X$2000)&lt;$BJ115),"",$A115-_xlfn.XLOOKUP($BJ115,International!$X$3:$X$2000,International!$A$3:$A$2000,NA(),1,1))</f>
        <v>37</v>
      </c>
      <c r="BW115" s="1">
        <f>IF(OR(_xlfn.IFNA($A115,"")="", ROW()&lt;=ROW($A$3),MAX(International!$AA$3:$AA$2000)&lt;$AK115),"",$A115-_xlfn.XLOOKUP($AK115,International!$AA$3:$AA$2000,International!$A$3:$A$2000,NA(),1,1))</f>
        <v>52</v>
      </c>
      <c r="BX115" s="1">
        <f>IF(OR(_xlfn.IFNA($A115,"")="", ROW()&lt;=ROW($A$3),MAX(International!$AB$3:$AB$2000)&lt;$BJ115),"",$A115-_xlfn.XLOOKUP($BJ115,International!$AB$3:$AB$2000,International!$A$3:$A$2000,NA(),1,1))</f>
        <v>47</v>
      </c>
      <c r="BY115" s="1">
        <f>IF(OR(_xlfn.IFNA($A115,"")="", ROW()&lt;=ROW($A$3),MAX(International!$AE$3:$AE$2000)&lt;$AK115),"",$A115-_xlfn.XLOOKUP($AK115,International!$AE$3:$AE$2000,International!$A$3:$A$2000,NA(),1,1))</f>
        <v>58</v>
      </c>
      <c r="BZ115" s="1">
        <f>IF(OR(_xlfn.IFNA($A115,"")="", ROW()&lt;=ROW($A$3),MAX(International!$AF$3:$AF$2000)&lt;$BJ115),"",$A115-_xlfn.XLOOKUP($BJ115,International!$AF$3:$AF$2000,International!$A$3:$A$2000,NA(),1,1))</f>
        <v>49</v>
      </c>
      <c r="CA115" s="1">
        <f t="shared" si="239"/>
        <v>66</v>
      </c>
      <c r="CB115" s="1" t="e">
        <f t="shared" si="219"/>
        <v>#N/A</v>
      </c>
      <c r="CC115" s="1" t="e">
        <f t="shared" si="220"/>
        <v>#N/A</v>
      </c>
      <c r="CD115" s="1" t="e">
        <f t="shared" si="221"/>
        <v>#N/A</v>
      </c>
      <c r="CE115" s="1" t="e">
        <f t="shared" si="222"/>
        <v>#N/A</v>
      </c>
      <c r="CF115" s="1">
        <f t="shared" si="223"/>
        <v>941012</v>
      </c>
      <c r="CG115" s="1">
        <f t="shared" si="224"/>
        <v>204800</v>
      </c>
      <c r="CH115" s="1">
        <f t="shared" si="225"/>
        <v>68910</v>
      </c>
      <c r="CI115" s="1">
        <f t="shared" si="226"/>
        <v>3542</v>
      </c>
      <c r="CJ115" s="1">
        <f t="shared" si="227"/>
        <v>5997</v>
      </c>
      <c r="CK115" s="1">
        <f t="shared" si="175"/>
        <v>7023</v>
      </c>
      <c r="CL115" s="1">
        <f t="shared" si="228"/>
        <v>10.759672791270413</v>
      </c>
      <c r="CM115" s="1">
        <f>IF(OR(ISNA($A115),$AK115&lt;100),NA(),IF($CA115=0,0,FLOOR((CK115-_xlfn.XLOOKUP(_xlfn.AGGREGATE(5,6,$CA$3:$CA2066),$CA$3:$CA$2000,CK$3:CK$2000,1,1))/_xlfn.XLOOKUP($CA115,$CA$3:$CA$2000,$CA$3:$CA$2000,1,1), 1)))</f>
        <v>104</v>
      </c>
      <c r="CN115" s="1">
        <f t="shared" si="176"/>
        <v>161.91893410853217</v>
      </c>
      <c r="CO115" s="1" cm="1">
        <f t="array" ref="CO115">IFERROR(IF(OR(ISNA($A115),$AK115&lt;100,INDEX(International!C$3:C$2000,_xlfn.XMATCH(100,International!C$3:C$2000,1,1)+$CA115)=""),NA(),INDEX(International!C$3:C$2000,_xlfn.XMATCH(100,International!C$3:C$2000,1,1)+$CA115)), NA())</f>
        <v>53449</v>
      </c>
      <c r="CP115" s="1">
        <f t="shared" si="229"/>
        <v>7.2831450625746328</v>
      </c>
      <c r="CQ115" s="1">
        <f>IF(OR(ISNA($A115),$AK115&lt;100),NA(),IF($CA115=0,0,FLOOR((CO115-_xlfn.XLOOKUP(_xlfn.AGGREGATE(5,6,$CA$3:$CA2066),$CA$3:$CA$2000,CO$3:CO$2000,1,1))/_xlfn.XLOOKUP($CA115,$CA$3:$CA$2000,$CA$3:$CA$2000,1,1), 1)))</f>
        <v>808</v>
      </c>
      <c r="CR115" s="1">
        <f t="shared" si="177"/>
        <v>43.085115728540302</v>
      </c>
      <c r="CS115" s="1" cm="1">
        <f t="array" ref="CS115">IFERROR(IF(OR(ISNA($A115),$AK115&lt;100,INDEX(International!G$3:G$2000,_xlfn.XMATCH(100,International!G$3:G$2000,1,1)+$CA115)=""),NA(),INDEX(International!G$3:G$2000,_xlfn.XMATCH(100,International!G$3:G$2000,1,1)+$CA115)), NA())</f>
        <v>10791</v>
      </c>
      <c r="CT115" s="1">
        <f t="shared" si="230"/>
        <v>9.7724431023136358</v>
      </c>
      <c r="CU115" s="1">
        <f>IF(OR(ISNA($A115),$AK115&lt;100),NA(),IF($CA115=0,0,FLOOR((CS115-_xlfn.XLOOKUP(_xlfn.AGGREGATE(5,6,$CA$3:$CA2066),$CA$3:$CA$2000,CS$3:CS$2000,1,1))/_xlfn.XLOOKUP($CA115,$CA$3:$CA$2000,$CA$3:$CA$2000,1,1), 1)))</f>
        <v>159</v>
      </c>
      <c r="CV115" s="1">
        <f t="shared" si="178"/>
        <v>59.97333321721154</v>
      </c>
      <c r="CW115" s="1" cm="1">
        <f t="array" ref="CW115">IFERROR(IF(OR(ISNA($A115),$AK115&lt;100,INDEX(International!K$3:K$2000,_xlfn.XMATCH(100,International!K$3:K$2000,1,1)+$CA115)=""),NA(),INDEX(International!K$3:K$2000,_xlfn.XMATCH(100,International!K$3:K$2000,1,1)+$CA115)), NA())</f>
        <v>168935</v>
      </c>
      <c r="CX115" s="1">
        <f t="shared" si="231"/>
        <v>6.1554230086597244</v>
      </c>
      <c r="CY115" s="1">
        <f>IF(OR(ISNA($A115),$AK115&lt;100),NA(),IF($CA115=0,0,FLOOR((CW115-_xlfn.XLOOKUP(_xlfn.AGGREGATE(5,6,$CA$3:$CA2066),$CA$3:$CA$2000,CW$3:CW$2000,1,1))/_xlfn.XLOOKUP($CA115,$CA$3:$CA$2000,$CA$3:$CA$2000,1,1), 1)))</f>
        <v>2558</v>
      </c>
      <c r="CZ115" s="1">
        <f t="shared" si="179"/>
        <v>70.065854949039405</v>
      </c>
      <c r="DA115" s="1" cm="1">
        <f t="array" ref="DA115">IFERROR(IF(OR(ISNA($A115),$AK115&lt;100,INDEX(International!O$3:O$2000,_xlfn.XMATCH(100,International!O$3:O$2000,1,1)+$CA115)=""),NA(),INDEX(International!O$3:O$2000,_xlfn.XMATCH(100,International!O$3:O$2000,1,1)+$CA115)), NA())</f>
        <v>203591</v>
      </c>
      <c r="DB115" s="1">
        <f t="shared" si="232"/>
        <v>6.0046628547194816</v>
      </c>
      <c r="DC115" s="1">
        <f>IF(OR(ISNA($A115),$AK115&lt;100),NA(),IF($CA115=0,0,FLOOR((DA115-_xlfn.XLOOKUP(_xlfn.AGGREGATE(5,6,$CA$3:$CA2066),$CA$3:$CA$2000,DA$3:DA$2000,1,1))/_xlfn.XLOOKUP($CA115,$CA$3:$CA$2000,$CA$3:$CA$2000,1,1), 1)))</f>
        <v>3082</v>
      </c>
      <c r="DD115" s="1">
        <f t="shared" si="180"/>
        <v>67.303132404695447</v>
      </c>
      <c r="DE115" s="1" cm="1">
        <f t="array" ref="DE115">IFERROR(IF(OR(ISNA($A115),$AK115&lt;100,INDEX(International!S$3:S$2000,_xlfn.XMATCH(100,International!S$3:S$2000,1,1)+$CA115)=""),NA(),INDEX(International!S$3:S$2000,_xlfn.XMATCH(100,International!S$3:S$2000,1,1)+$CA115)), NA())</f>
        <v>10738</v>
      </c>
      <c r="DF115" s="1">
        <f t="shared" si="233"/>
        <v>9.7827321884565297</v>
      </c>
      <c r="DG115" s="1">
        <f>IF(OR(ISNA($A115),$AK115&lt;100),NA(),IF($CA115=0,0,FLOOR((DE115-_xlfn.XLOOKUP(_xlfn.AGGREGATE(5,6,$CA$3:$CA2066),$CA$3:$CA$2000,DE$3:DE$2000,1,1))/_xlfn.XLOOKUP($CA115,$CA$3:$CA$2000,$CA$3:$CA$2000,1,1), 1)))</f>
        <v>161</v>
      </c>
      <c r="DH115" s="1">
        <f t="shared" si="181"/>
        <v>371.80403996726244</v>
      </c>
      <c r="DI115" s="1" cm="1">
        <f t="array" ref="DI115">IFERROR(IF(OR(ISNA($A115),$AK115&lt;100,INDEX(International!W$3:W$2000,_xlfn.XMATCH(100,International!W$3:W$2000,1,1)+$CA115)=""),NA(),INDEX(International!W$3:W$2000,_xlfn.XMATCH(100,International!W$3:W$2000,1,1)+$CA115)), NA())</f>
        <v>19410</v>
      </c>
      <c r="DJ115" s="1">
        <f t="shared" si="234"/>
        <v>8.6834606548437954</v>
      </c>
      <c r="DK115" s="1">
        <f>IF(OR(ISNA($A115),$AK115&lt;100),NA(),IF($CA115=0,0,FLOOR((DI115-_xlfn.XLOOKUP(_xlfn.AGGREGATE(5,6,$CA$3:$CA2066),$CA$3:$CA$2000,DI$3:DI$2000,1,1))/_xlfn.XLOOKUP($CA115,$CA$3:$CA$2000,$CA$3:$CA$2000,1,1), 1)))</f>
        <v>292</v>
      </c>
      <c r="DL115" s="1">
        <f t="shared" si="182"/>
        <v>10.814858810224639</v>
      </c>
      <c r="DM115" s="1" cm="1">
        <f t="array" ref="DM115">IFERROR(IF(OR(ISNA($A115),$AK115&lt;100,INDEX(International!AA$3:AA$2000,_xlfn.XMATCH(100,International!AA$3:AA$2000,1,1)+$CA115)=""),NA(),INDEX(International!AA$3:AA$2000,_xlfn.XMATCH(100,International!AA$3:AA$2000,1,1)+$CA115)), NA())</f>
        <v>219183</v>
      </c>
      <c r="DN115" s="1">
        <f t="shared" si="235"/>
        <v>5.9470602478159948</v>
      </c>
      <c r="DO115" s="1">
        <f>IF(OR(ISNA($A115),$AK115&lt;100),NA(),IF($CA115=0,0,FLOOR((DM115-_xlfn.XLOOKUP(_xlfn.AGGREGATE(5,6,$CA$3:$CA2066),$CA$3:$CA$2000,DM$3:DM$2000,1,1))/_xlfn.XLOOKUP($CA115,$CA$3:$CA$2000,$CA$3:$CA$2000,1,1), 1)))</f>
        <v>3319</v>
      </c>
      <c r="DP115" s="1">
        <f t="shared" si="183"/>
        <v>19.081700203733433</v>
      </c>
      <c r="DQ115" s="1" cm="1">
        <f t="array" ref="DQ115">IFERROR(IF(OR(ISNA($A115),$AK115&lt;100,INDEX(International!AE$3:AE$2000,_xlfn.XMATCH(100,International!AE$3:AE$2000,1,1)+$CA115)=""),NA(),INDEX(International!AE$3:AE$2000,_xlfn.XMATCH(100,International!AE$3:AE$2000,1,1)+$CA115)), NA())</f>
        <v>1283929</v>
      </c>
      <c r="DR115" s="1">
        <f t="shared" si="236"/>
        <v>4.8357749559950172</v>
      </c>
      <c r="DS115" s="1">
        <f>IF(OR(ISNA($A115),$AK115&lt;100),NA(),IF($CA115=0,0,FLOOR((DQ115-_xlfn.XLOOKUP(_xlfn.AGGREGATE(5,6,$CA$3:$CA2066),$CA$3:$CA$2000,DQ$3:DQ$2000,1,1))/_xlfn.XLOOKUP($CA115,$CA$3:$CA$2000,$CA$3:$CA$2000,1,1), 1)))</f>
        <v>19451</v>
      </c>
      <c r="DT115" s="1">
        <f t="shared" si="263"/>
        <v>15.950996415110378</v>
      </c>
      <c r="DU115" s="1">
        <f t="shared" si="237"/>
        <v>112</v>
      </c>
      <c r="DV115" s="1" t="e" cm="1">
        <f t="array" ref="DV115">IFERROR(IF(ISNA($A115),NA(),INDEX(B$3:B$2000,_xlfn.XMATCH(Configuration!$B$12,B$3:B$2000,1,1)+ROW()-ROW($A$3))-0), NA())</f>
        <v>#N/A</v>
      </c>
      <c r="DW115" s="1" t="e" cm="1">
        <f t="array" ref="DW115">IFERROR(IF(ISNA($A115),NA(),INDEX(F$3:F$2000,_xlfn.XMATCH(Configuration!$B$12,F$3:F$2000,1,1)+ROW()-ROW($A$3))-0), NA())</f>
        <v>#N/A</v>
      </c>
      <c r="DX115" s="1" cm="1">
        <f t="array" ref="DX115">IFERROR(IF(ISNA($A115),NA(),INDEX(J$3:J$2000,_xlfn.XMATCH(Configuration!$B$12,J$3:J$2000,1,1)+ROW()-ROW($A$3))-0), NA())</f>
        <v>0</v>
      </c>
      <c r="DY115" s="1" t="e" cm="1">
        <f t="array" ref="DY115">IFERROR(IF(ISNA($A115),NA(),INDEX(N$3:N$2000,_xlfn.XMATCH(Configuration!$B$12,N$3:N$2000,1,1)+ROW()-ROW($A$3))-0), NA())</f>
        <v>#N/A</v>
      </c>
      <c r="DZ115" s="1" t="e" cm="1">
        <f t="array" ref="DZ115">IFERROR(IF(ISNA($A115),NA(),INDEX(R$3:R$2000,_xlfn.XMATCH(Configuration!$B$12,R$3:R$2000,1,1)+ROW()-ROW($A$3))-0), NA())</f>
        <v>#N/A</v>
      </c>
      <c r="EA115" s="1" t="e" cm="1">
        <f t="array" ref="EA115">IFERROR(IF(ISNA($A115),NA(),INDEX(V$3:V$2000,_xlfn.XMATCH(Configuration!$B$12,V$3:V$2000,1,1)+ROW()-ROW($A$3))-0), NA())</f>
        <v>#N/A</v>
      </c>
      <c r="EB115" s="1" t="e" cm="1">
        <f t="array" ref="EB115">IFERROR(IF(ISNA($A115),NA(),INDEX(Z$3:Z$2000,_xlfn.XMATCH(Configuration!$B$12,Z$3:Z$2000,1,1)+ROW()-ROW($A$3))-0), NA())</f>
        <v>#N/A</v>
      </c>
      <c r="EC115" s="1" t="e" cm="1">
        <f t="array" ref="EC115">IFERROR(IF(ISNA($A115),NA(),INDEX(AD$3:AD$2000,_xlfn.XMATCH(Configuration!$B$12,AD$3:AD$2000,1,1)+ROW()-ROW($A$3))-0), NA())</f>
        <v>#N/A</v>
      </c>
      <c r="ED115" s="1" t="e">
        <f t="shared" si="238"/>
        <v>#N/A</v>
      </c>
      <c r="EE115" s="1" t="e">
        <f t="shared" si="185"/>
        <v>#N/A</v>
      </c>
      <c r="EF115" s="1" t="e">
        <f t="shared" si="186"/>
        <v>#N/A</v>
      </c>
      <c r="EG115" s="1" t="e">
        <f t="shared" si="187"/>
        <v>#N/A</v>
      </c>
      <c r="EH115" s="1" t="e">
        <f t="shared" si="188"/>
        <v>#N/A</v>
      </c>
      <c r="EI115" s="1" t="e">
        <f t="shared" si="189"/>
        <v>#N/A</v>
      </c>
      <c r="EJ115" s="1" t="e">
        <f t="shared" si="190"/>
        <v>#N/A</v>
      </c>
      <c r="EK115" s="1" t="e">
        <f t="shared" si="191"/>
        <v>#N/A</v>
      </c>
      <c r="EL115" s="1" t="e" cm="1">
        <f t="array" ref="EL115">IFERROR(IF(ISNA($ED115),NA(),IF(FLOOR((2^(($ED115+LOOKUP(2, 1/(ISNA(EP$3:EP$2000)+ISBLANK(EP$3:EP$300)-1),EP$3:EP$2000)*LOG(100)/LOG(2))/LOOKUP(2, 1/(ISNA(EP$3:EP$2000)+ISBLANK(EP$3:EP$300)-1),EP$3:EP$2000))),2)&gt;_xlfn.AGGREGATE(4,6,$EN$3:$GC$2000)+2000,NA(),FLOOR((2^(($ED115+LOOKUP(2, 1/(ISNA(EP$3:EP$2000)+ISBLANK(EP$3:EP$300)-1),EP$3:EP$2000)*LOG(100)/LOG(2))/LOOKUP(2, 1/(ISNA(EP$3:EP$2000)+ISBLANK(EP$3:EP$300)-1),EP$3:EP$2000))),2))),NA())</f>
        <v>#N/A</v>
      </c>
      <c r="EM115" s="1" t="e" cm="1">
        <f t="array" ref="EM115">IF(ISNA($ED115),NA(),FLOOR(EN$3+(LOOKUP(2, 1/(ISNA(EN$3:EN$2000)+ISBLANK(EN$3:EN$300)-1),EN$3:EN$2000)-EN$3)/LOOKUP(2, 1/(ISNA(EN$3:EN$2000)+ISBLANK(EN$3:EN$300)-1),ED$3:ED$2000)*ED115, 1))</f>
        <v>#N/A</v>
      </c>
      <c r="EN115" s="1" t="e" cm="1">
        <f t="array" ref="EN115">IFERROR(IF(ISNA($A115),NA(),INDEX(AK$3:AK$2000,_xlfn.XMATCH(100,AK$3:AK$2000,1,1)+ROW()-ROW($A$3))-0), NA())</f>
        <v>#N/A</v>
      </c>
      <c r="EO115" s="1" t="e" cm="1">
        <f t="array" aca="1" ref="EO115" ca="1">IFERROR(IF(ISNA($A115),NA(),INDEX(BD$3:BD$2000,_xlfn.XMATCH(100,AK$3:AK$2000,1,1)+ROW()-ROW($A$3))-0), NA())</f>
        <v>#N/A</v>
      </c>
      <c r="EP115" s="1" t="e">
        <f t="shared" si="192"/>
        <v>#N/A</v>
      </c>
      <c r="EQ115" s="1" t="e">
        <f t="shared" si="193"/>
        <v>#N/A</v>
      </c>
      <c r="ER115" s="1" t="e">
        <f t="shared" si="194"/>
        <v>#N/A</v>
      </c>
      <c r="ES115" s="1" t="e" cm="1">
        <f t="array" ref="ES115">IFERROR(IF(OR(ISNA($A115),INDEX(International!C$3:C$2000,_xlfn.XMATCH(100,International!C$3:C$2000,1,1)+ROW()-ROW($A$3))=""),NA(),INDEX(International!C$3:C$2000,_xlfn.XMATCH(100,International!C$3:C$2000,1,1)+ROW()-ROW($A$3))), NA())</f>
        <v>#N/A</v>
      </c>
      <c r="ET115" s="1" t="e" cm="1">
        <f t="array" aca="1" ref="ET115" ca="1">IFERROR(IF(ISNA($A115),NA(),INDEX(International!E$3:E$2000,_xlfn.XMATCH(100,International!C$3:C$2000,1,1)+ROW()-ROW($A$3))-0), NA())</f>
        <v>#N/A</v>
      </c>
      <c r="EU115" s="1" t="e">
        <f t="shared" si="195"/>
        <v>#N/A</v>
      </c>
      <c r="EV115" s="1" t="e">
        <f t="shared" si="196"/>
        <v>#N/A</v>
      </c>
      <c r="EW115" s="1" t="e">
        <f t="shared" si="197"/>
        <v>#N/A</v>
      </c>
      <c r="EX115" s="1" t="e" cm="1">
        <f t="array" ref="EX115">IFERROR(IF(OR(ISNA($A115),INDEX(International!G$3:G$2000,_xlfn.XMATCH(100,International!G$3:G$2000,1,1)+ROW()-ROW($A$3))=""),NA(),INDEX(International!G$3:G$2000,_xlfn.XMATCH(100,International!G$3:G$2000,1,1)+ROW()-ROW($A$3))-0), NA())</f>
        <v>#N/A</v>
      </c>
      <c r="EY115" s="1" t="e" cm="1">
        <f t="array" aca="1" ref="EY115" ca="1">IFERROR(IF(ISNA($A115),NA(),INDEX(International!I$3:I$2000,_xlfn.XMATCH(100,International!G$3:G$2000,1,1)+ROW()-ROW($A$3))-0), NA())</f>
        <v>#N/A</v>
      </c>
      <c r="EZ115" s="1" t="e">
        <f t="shared" si="198"/>
        <v>#N/A</v>
      </c>
      <c r="FA115" s="1" t="e">
        <f t="shared" si="199"/>
        <v>#N/A</v>
      </c>
      <c r="FB115" s="1" t="e">
        <f t="shared" si="200"/>
        <v>#N/A</v>
      </c>
      <c r="FC115" s="1" t="e" cm="1">
        <f t="array" ref="FC115">IFERROR(IF(OR(ISNA($A115),INDEX(International!K$3:K$2000,_xlfn.XMATCH(100,International!K$3:K$2000,1,1)+ROW()-ROW($A$3))=""),NA(),INDEX(International!K$3:K$2000,_xlfn.XMATCH(100,International!K$3:K$2000,1,1)+ROW()-ROW($A$3))), NA())</f>
        <v>#N/A</v>
      </c>
      <c r="FD115" s="1" t="e" cm="1">
        <f t="array" aca="1" ref="FD115" ca="1">IFERROR(IF(ISNA($A115),NA(),INDEX(International!M$3:M$2000,_xlfn.XMATCH(100,International!K$3:K$2000,1,1)+ROW()-ROW($A$3))-0), NA())</f>
        <v>#N/A</v>
      </c>
      <c r="FE115" s="1" t="e">
        <f t="shared" si="201"/>
        <v>#N/A</v>
      </c>
      <c r="FF115" s="1" t="e">
        <f t="shared" si="202"/>
        <v>#N/A</v>
      </c>
      <c r="FG115" s="1" t="e">
        <f t="shared" si="203"/>
        <v>#N/A</v>
      </c>
      <c r="FH115" s="1" t="e" cm="1">
        <f t="array" ref="FH115">IFERROR(IF(OR(ISNA($A115),INDEX(International!O$3:O$2000,_xlfn.XMATCH(100,International!O$3:O$2000,1,1)+ROW()-ROW($A$3))=""),NA(),INDEX(International!O$3:O$2000,_xlfn.XMATCH(100,International!O$3:O$2000,1,1)+ROW()-ROW($A$3))-0), NA())</f>
        <v>#N/A</v>
      </c>
      <c r="FI115" s="1" t="e" cm="1">
        <f t="array" aca="1" ref="FI115" ca="1">IFERROR(IF(ISNA($A115),NA(),INDEX(International!Q$3:Q$2000,_xlfn.XMATCH(100,International!O$3:O$2000,1,1)+ROW()-ROW($A$3))-0), NA())</f>
        <v>#N/A</v>
      </c>
      <c r="FJ115" s="1" t="e">
        <f t="shared" si="204"/>
        <v>#N/A</v>
      </c>
      <c r="FK115" s="1" t="e">
        <f t="shared" si="205"/>
        <v>#N/A</v>
      </c>
      <c r="FL115" s="1" t="e">
        <f t="shared" si="206"/>
        <v>#N/A</v>
      </c>
      <c r="FM115" s="1" t="e" cm="1">
        <f t="array" ref="FM115">IFERROR(IF(OR(ISNA($A115),INDEX(International!S$3:S$2000,_xlfn.XMATCH(100,International!S$3:S$2000,1,1)+ROW()-ROW($A$3))=""),NA(),INDEX(International!S$3:S$2000,_xlfn.XMATCH(100,International!S$3:S$2000,1,1)+ROW()-ROW($A$3))-0), NA())</f>
        <v>#N/A</v>
      </c>
      <c r="FN115" s="1" t="e" cm="1">
        <f t="array" aca="1" ref="FN115" ca="1">IFERROR(IF(ISNA($A115),NA(),INDEX(International!U$3:U$2000,_xlfn.XMATCH(100,International!S$3:S$2000,1,1)+ROW()-ROW($A$3))-0), NA())</f>
        <v>#N/A</v>
      </c>
      <c r="FO115" s="1" t="e">
        <f t="shared" si="207"/>
        <v>#N/A</v>
      </c>
      <c r="FP115" s="1" t="e">
        <f t="shared" si="208"/>
        <v>#N/A</v>
      </c>
      <c r="FQ115" s="1" t="e">
        <f t="shared" si="209"/>
        <v>#N/A</v>
      </c>
      <c r="FR115" s="1" t="e" cm="1">
        <f t="array" ref="FR115">IFERROR(IF(OR(ISNA($A115),INDEX(International!W$3:W$2000,_xlfn.XMATCH(100,International!W$3:W$2000,1,1)+ROW()-ROW($A$3))=""),NA(),INDEX(International!W$3:W$2000,_xlfn.XMATCH(100,International!W$3:W$2000,1,1)+ROW()-ROW($A$3))-0), NA())</f>
        <v>#N/A</v>
      </c>
      <c r="FS115" s="1" t="e" cm="1">
        <f t="array" aca="1" ref="FS115" ca="1">IFERROR(IF(ISNA($A115),NA(),INDEX(International!Y$3:Y$2000,_xlfn.XMATCH(100,International!W$3:W$2000,1,1)+ROW()-ROW($A$3))-0), NA())</f>
        <v>#N/A</v>
      </c>
      <c r="FT115" s="1" t="e">
        <f t="shared" si="210"/>
        <v>#N/A</v>
      </c>
      <c r="FU115" s="1" t="e">
        <f t="shared" si="211"/>
        <v>#N/A</v>
      </c>
      <c r="FV115" s="1" t="e">
        <f t="shared" si="212"/>
        <v>#N/A</v>
      </c>
      <c r="FW115" s="1" t="e" cm="1">
        <f t="array" ref="FW115">IFERROR(IF(OR(ISNA($A115),INDEX(International!AA$3:AA$2000,_xlfn.XMATCH(100,International!AA$3:AA$2000,1,1)+ROW()-ROW($A$3))=""),NA(),INDEX(International!AA$3:AA$2000,_xlfn.XMATCH(100,International!AA$3:AA$2000,1,1)+ROW()-ROW($A$3))-0), NA())</f>
        <v>#N/A</v>
      </c>
      <c r="FX115" s="1" t="e" cm="1">
        <f t="array" aca="1" ref="FX115" ca="1">IFERROR(IF(ISNA($A115),NA(),INDEX(International!AC$3:AC$2000,_xlfn.XMATCH(100,International!AA$3:AA$2000,1,1)+ROW()-ROW($A$3))-0), NA())</f>
        <v>#N/A</v>
      </c>
      <c r="FY115" s="1" t="e">
        <f t="shared" si="213"/>
        <v>#N/A</v>
      </c>
      <c r="FZ115" s="1" t="e">
        <f t="shared" si="214"/>
        <v>#N/A</v>
      </c>
      <c r="GA115" s="1" t="e">
        <f t="shared" si="215"/>
        <v>#N/A</v>
      </c>
      <c r="GB115" s="1" t="e" cm="1">
        <f t="array" ref="GB115">IFERROR(IF(OR(ISNA($A115),INDEX(International!AE$3:AE$2000,_xlfn.XMATCH(100,International!AE$3:AE$2000,1,1)+ROW()-ROW($A$3))=""),NA(),INDEX(International!AE$3:AE$2000,_xlfn.XMATCH(100,International!AE$3:AE$2000,1,1)+ROW()-ROW($A$3))-0), NA())</f>
        <v>#N/A</v>
      </c>
      <c r="GC115" s="1" t="e" cm="1">
        <f t="array" aca="1" ref="GC115" ca="1">IFERROR(IF(ISNA($A115),NA(),INDEX(International!AG$3:AG$2000,_xlfn.XMATCH(100,International!AE$3:AE$2000,1,1)+ROW()-ROW($A$3))-0), NA())</f>
        <v>#N/A</v>
      </c>
      <c r="GD115" s="1" t="e">
        <f t="shared" si="216"/>
        <v>#N/A</v>
      </c>
      <c r="GE115" s="1" t="e">
        <f t="shared" si="217"/>
        <v>#N/A</v>
      </c>
      <c r="GF115" s="1" t="e">
        <f t="shared" si="218"/>
        <v>#N/A</v>
      </c>
    </row>
    <row r="116" spans="1:188" x14ac:dyDescent="0.2">
      <c r="A116" s="4">
        <f>IF(OR(Daily!$A116="",Daily!$B116="*"),NA(),Daily!A116)</f>
        <v>43967</v>
      </c>
      <c r="B116" s="1">
        <f>IF(_xlfn.IFNA($A116,"")="","",Daily!C116+IF(ROW()&gt;ROW($A$3),B115,0))</f>
        <v>107</v>
      </c>
      <c r="C116" s="1">
        <f>IF(_xlfn.IFNA($A116,"")="","",Daily!D116+IF(ROW()&gt;ROW($A$3),C115,0))</f>
        <v>104</v>
      </c>
      <c r="D116" s="1">
        <f>IF(_xlfn.IFNA($A116,"")="","",Daily!E116+IF(ROW()&gt;ROW($A$3),D115,0))</f>
        <v>3</v>
      </c>
      <c r="E116" s="1">
        <f t="shared" si="141"/>
        <v>0</v>
      </c>
      <c r="F116" s="1">
        <f>IF(_xlfn.IFNA($A116,"")="","",Daily!F116+IF(ROW()&gt;ROW($A$3),F115,0))</f>
        <v>3074</v>
      </c>
      <c r="G116" s="1">
        <f>IF(_xlfn.IFNA($A116,"")="","",Daily!G116+IF(ROW()&gt;ROW($A$3),G115,0))</f>
        <v>2611</v>
      </c>
      <c r="H116" s="1">
        <f>IF(_xlfn.IFNA($A116,"")="","",Daily!H116+IF(ROW()&gt;ROW($A$3),H115,0))</f>
        <v>46</v>
      </c>
      <c r="I116" s="1">
        <f t="shared" si="142"/>
        <v>417</v>
      </c>
      <c r="J116" s="1">
        <f>IF(_xlfn.IFNA($A116,"")="","",Daily!I116+IF(ROW()&gt;ROW($A$3),J115,0))</f>
        <v>30</v>
      </c>
      <c r="K116" s="1">
        <f>IF(_xlfn.IFNA($A116,"")="","",Daily!J116+IF(ROW()&gt;ROW($A$3),K115,0))</f>
        <v>28</v>
      </c>
      <c r="L116" s="1">
        <f>IF(_xlfn.IFNA($A116,"")="","",Daily!K116+IF(ROW()&gt;ROW($A$3),L115,0))</f>
        <v>0</v>
      </c>
      <c r="M116" s="1">
        <f t="shared" si="143"/>
        <v>2</v>
      </c>
      <c r="N116" s="1">
        <f>IF(_xlfn.IFNA($A116,"")="","",Daily!L116+IF(ROW()&gt;ROW($A$3),N115,0))</f>
        <v>1055</v>
      </c>
      <c r="O116" s="1">
        <f>IF(_xlfn.IFNA($A116,"")="","",Daily!M116+IF(ROW()&gt;ROW($A$3),O115,0))</f>
        <v>1036</v>
      </c>
      <c r="P116" s="1">
        <f>IF(_xlfn.IFNA($A116,"")="","",Daily!N116+IF(ROW()&gt;ROW($A$3),P115,0))</f>
        <v>6</v>
      </c>
      <c r="Q116" s="1">
        <f t="shared" si="144"/>
        <v>13</v>
      </c>
      <c r="R116" s="1">
        <f>IF(_xlfn.IFNA($A116,"")="","",Daily!O116+IF(ROW()&gt;ROW($A$3),R115,0))</f>
        <v>439</v>
      </c>
      <c r="S116" s="1">
        <f>IF(_xlfn.IFNA($A116,"")="","",Daily!P116+IF(ROW()&gt;ROW($A$3),S115,0))</f>
        <v>435</v>
      </c>
      <c r="T116" s="1">
        <f>IF(_xlfn.IFNA($A116,"")="","",Daily!Q116+IF(ROW()&gt;ROW($A$3),T115,0))</f>
        <v>4</v>
      </c>
      <c r="U116" s="1">
        <f t="shared" si="145"/>
        <v>0</v>
      </c>
      <c r="V116" s="1">
        <f>IF(_xlfn.IFNA($A116,"")="","",Daily!R116+IF(ROW()&gt;ROW($A$3),V115,0))</f>
        <v>226</v>
      </c>
      <c r="W116" s="1">
        <f>IF(_xlfn.IFNA($A116,"")="","",Daily!S116+IF(ROW()&gt;ROW($A$3),W115,0))</f>
        <v>192</v>
      </c>
      <c r="X116" s="1">
        <f>IF(_xlfn.IFNA($A116,"")="","",Daily!T116+IF(ROW()&gt;ROW($A$3),X115,0))</f>
        <v>13</v>
      </c>
      <c r="Y116" s="1">
        <f t="shared" si="146"/>
        <v>21</v>
      </c>
      <c r="Z116" s="1">
        <f>IF(_xlfn.IFNA($A116,"")="","",Daily!U116+IF(ROW()&gt;ROW($A$3),Z115,0))</f>
        <v>1554</v>
      </c>
      <c r="AA116" s="1">
        <f>IF(_xlfn.IFNA($A116,"")="","",Daily!V116+IF(ROW()&gt;ROW($A$3),AA115,0))</f>
        <v>1417</v>
      </c>
      <c r="AB116" s="1">
        <f>IF(_xlfn.IFNA($A116,"")="","",Daily!W116+IF(ROW()&gt;ROW($A$3),AB115,0))</f>
        <v>18</v>
      </c>
      <c r="AC116" s="1">
        <f t="shared" si="147"/>
        <v>119</v>
      </c>
      <c r="AD116" s="1">
        <f>IF(_xlfn.IFNA($A116,"")="","",Daily!X116+IF(ROW()&gt;ROW($A$3),AD115,0))</f>
        <v>556</v>
      </c>
      <c r="AE116" s="1">
        <f>IF(_xlfn.IFNA($A116,"")="","",Daily!Y116+IF(ROW()&gt;ROW($A$3),AE115,0))</f>
        <v>541</v>
      </c>
      <c r="AF116" s="1">
        <f>IF(_xlfn.IFNA($A116,"")="","",Daily!Z116+IF(ROW()&gt;ROW($A$3),AF115,0))</f>
        <v>9</v>
      </c>
      <c r="AG116" s="1">
        <f t="shared" si="148"/>
        <v>6</v>
      </c>
      <c r="AH116" s="1">
        <f>IF(_xlfn.IFNA($A116,"")="","",Daily!C116+Daily!F116+Daily!I116+Daily!O116+Daily!L116+Daily!R116+Daily!X116+Daily!U116)</f>
        <v>18</v>
      </c>
      <c r="AI116" s="1">
        <f>IF(_xlfn.IFNA($A116,"")="","",Daily!D116+Daily!G116+Daily!J116+Daily!P116+Daily!M116+Daily!S116+Daily!Y116+Daily!V116+Daily!AA116)</f>
        <v>25</v>
      </c>
      <c r="AJ116" s="1">
        <f>IF(_xlfn.IFNA($A116,"")="","",Daily!E116+Daily!H116+Daily!K116+Daily!Q116+Daily!N116+Daily!T116+Daily!Z116+Daily!W116)</f>
        <v>0</v>
      </c>
      <c r="AK116" s="1">
        <f t="shared" si="240"/>
        <v>7041</v>
      </c>
      <c r="AL116" s="1">
        <f t="shared" si="241"/>
        <v>6364</v>
      </c>
      <c r="AM116" s="1">
        <f t="shared" si="242"/>
        <v>99</v>
      </c>
      <c r="AN116" s="7">
        <f t="shared" si="243"/>
        <v>0.6</v>
      </c>
      <c r="AO116" s="1">
        <f t="shared" si="244"/>
        <v>578</v>
      </c>
      <c r="AP116" s="1">
        <f t="shared" si="245"/>
        <v>3967</v>
      </c>
      <c r="AQ116" s="1">
        <f t="shared" si="246"/>
        <v>3753</v>
      </c>
      <c r="AR116" s="1">
        <f t="shared" si="247"/>
        <v>53</v>
      </c>
      <c r="AS116" s="1">
        <f t="shared" si="248"/>
        <v>161</v>
      </c>
      <c r="AT116" s="10">
        <f t="shared" si="249"/>
        <v>1.5317963793903759E-2</v>
      </c>
      <c r="AU116" s="10">
        <f t="shared" si="250"/>
        <v>0.98468203620609629</v>
      </c>
      <c r="AV116" s="10">
        <f t="shared" si="251"/>
        <v>1.5196705013492401E-2</v>
      </c>
      <c r="AW116" s="10">
        <f t="shared" si="252"/>
        <v>0.43658571225678172</v>
      </c>
      <c r="AX116" s="10">
        <f t="shared" si="253"/>
        <v>4.2607584149978693E-3</v>
      </c>
      <c r="AY116" s="10">
        <f t="shared" si="254"/>
        <v>0.14983667092742509</v>
      </c>
      <c r="AZ116" s="10">
        <f t="shared" si="255"/>
        <v>6.2349098139468824E-2</v>
      </c>
      <c r="BA116" s="10">
        <f t="shared" si="256"/>
        <v>3.2097713392983951E-2</v>
      </c>
      <c r="BB116" s="10">
        <f t="shared" si="257"/>
        <v>0.22070728589688965</v>
      </c>
      <c r="BC116" s="10">
        <f t="shared" si="258"/>
        <v>7.8966055957960524E-2</v>
      </c>
      <c r="BD116" s="8">
        <f t="shared" ca="1" si="168"/>
        <v>16.428571428571427</v>
      </c>
      <c r="BE116" s="9">
        <f t="shared" ca="1" si="169"/>
        <v>115</v>
      </c>
      <c r="BF116" s="10">
        <f t="shared" si="259"/>
        <v>2.5630072618539087E-3</v>
      </c>
      <c r="BG116" s="10">
        <f t="shared" si="260"/>
        <v>-0.4</v>
      </c>
      <c r="BH116" s="1" t="e">
        <f t="shared" si="261"/>
        <v>#N/A</v>
      </c>
      <c r="BI116" s="1">
        <f t="shared" si="262"/>
        <v>50</v>
      </c>
      <c r="BJ116" s="8">
        <f>IF(_xlfn.IFNA($A116,"")="","",AK116/(Configuration!$B$1/1000000))</f>
        <v>277.59488730223188</v>
      </c>
      <c r="BK116" s="1">
        <f>IF(OR(_xlfn.IFNA($A116,"")="", ROW()&lt;=ROW($A$3),MAX(International!$C$3:$C$2000)&lt;$AK116),"",$A116-_xlfn.XLOOKUP($AK116,International!$C$3:$C$2000,International!$A$3:$A$2000,NA(),1,1))</f>
        <v>50</v>
      </c>
      <c r="BL116" s="1">
        <f>IF(OR(_xlfn.IFNA($A116,"")="", ROW()&lt;=ROW($A$3),MAX(International!$D$3:$D$2000)&lt;$BJ116),"",$A116-_xlfn.XLOOKUP($BJ116,International!$D$3:$D$2000,International!$A$3:$A$2000,NA(),1,1))</f>
        <v>55</v>
      </c>
      <c r="BM116" s="1">
        <f>IF(OR(_xlfn.IFNA($A116,"")="", ROW()&lt;=ROW($A$3),MAX(International!$G$3:$G$2000)&lt;$AK116),"",$A116-_xlfn.XLOOKUP($AK116,International!$G$3:$G$2000,International!$A$3:$A$2000,NA(),1,1))</f>
        <v>29</v>
      </c>
      <c r="BN116" s="1">
        <f>IF(OR(_xlfn.IFNA($A116,"")="", ROW()&lt;=ROW($A$3),MAX(International!$H$3:$H$2000)&lt;$BJ116),"",$A116-_xlfn.XLOOKUP($BJ116,International!$H$3:$H$2000,International!$A$3:$A$2000,NA(),1,1))</f>
        <v>52</v>
      </c>
      <c r="BO116" s="1">
        <f>IF(OR(_xlfn.IFNA($A116,"")="", ROW()&lt;=ROW($A$3),MAX(International!$K$3:$K$2000)&lt;$AK116),"",$A116-_xlfn.XLOOKUP($AK116,International!$K$3:$K$2000,International!$A$3:$A$2000,NA(),1,1))</f>
        <v>60</v>
      </c>
      <c r="BP116" s="1">
        <f>IF(OR(_xlfn.IFNA($A116,"")="", ROW()&lt;=ROW($A$3),MAX(International!$L$3:$L$2000)&lt;$BJ116),"",$A116-_xlfn.XLOOKUP($BJ116,International!$L$3:$L$2000,International!$A$3:$A$2000,NA(),1,1))</f>
        <v>54</v>
      </c>
      <c r="BQ116" s="1">
        <f>IF(OR(_xlfn.IFNA($A116,"")="", ROW()&lt;=ROW($A$3),MAX(International!$O$3:$O$2000)&lt;$AK116),"",$A116-_xlfn.XLOOKUP($AK116,International!$O$3:$O$2000,International!$A$3:$A$2000,NA(),1,1))</f>
        <v>69</v>
      </c>
      <c r="BR116" s="1">
        <f>IF(OR(_xlfn.IFNA($A116,"")="", ROW()&lt;=ROW($A$3),MAX(International!$P$3:$P$2000)&lt;$BJ116),"",$A116-_xlfn.XLOOKUP($BJ116,International!$P$3:$P$2000,International!$A$3:$A$2000,NA(),1,1))</f>
        <v>64</v>
      </c>
      <c r="BS116" s="1">
        <f>IF(OR(_xlfn.IFNA($A116,"")="", ROW()&lt;=ROW($A$3),MAX(International!$S$3:$S$2000)&lt;$AK116),"",$A116-_xlfn.XLOOKUP($AK116,International!$S$3:$S$2000,International!$A$3:$A$2000,NA(),1,1))</f>
        <v>70</v>
      </c>
      <c r="BT116" s="1" t="str">
        <f>IF(OR(_xlfn.IFNA($A116,"")="", ROW()&lt;=ROW($A$3),MAX(International!$T$3:$T$2000)&lt;$BJ116),"",$A116-_xlfn.XLOOKUP($BJ116,International!$T$3:$T$2000,International!$A$3:$A$2000,NA(),1,1))</f>
        <v/>
      </c>
      <c r="BU116" s="1">
        <f>IF(OR(_xlfn.IFNA($A116,"")="", ROW()&lt;=ROW($A$3),MAX(International!$W$3:$W$2000)&lt;$AK116),"",$A116-_xlfn.XLOOKUP($AK116,International!$W$3:$W$2000,International!$A$3:$A$2000,NA(),1,1))</f>
        <v>26</v>
      </c>
      <c r="BV116" s="1">
        <f>IF(OR(_xlfn.IFNA($A116,"")="", ROW()&lt;=ROW($A$3),MAX(International!$X$3:$X$2000)&lt;$BJ116),"",$A116-_xlfn.XLOOKUP($BJ116,International!$X$3:$X$2000,International!$A$3:$A$2000,NA(),1,1))</f>
        <v>38</v>
      </c>
      <c r="BW116" s="1">
        <f>IF(OR(_xlfn.IFNA($A116,"")="", ROW()&lt;=ROW($A$3),MAX(International!$AA$3:$AA$2000)&lt;$AK116),"",$A116-_xlfn.XLOOKUP($AK116,International!$AA$3:$AA$2000,International!$A$3:$A$2000,NA(),1,1))</f>
        <v>53</v>
      </c>
      <c r="BX116" s="1">
        <f>IF(OR(_xlfn.IFNA($A116,"")="", ROW()&lt;=ROW($A$3),MAX(International!$AB$3:$AB$2000)&lt;$BJ116),"",$A116-_xlfn.XLOOKUP($BJ116,International!$AB$3:$AB$2000,International!$A$3:$A$2000,NA(),1,1))</f>
        <v>48</v>
      </c>
      <c r="BY116" s="1">
        <f>IF(OR(_xlfn.IFNA($A116,"")="", ROW()&lt;=ROW($A$3),MAX(International!$AE$3:$AE$2000)&lt;$AK116),"",$A116-_xlfn.XLOOKUP($AK116,International!$AE$3:$AE$2000,International!$A$3:$A$2000,NA(),1,1))</f>
        <v>59</v>
      </c>
      <c r="BZ116" s="1">
        <f>IF(OR(_xlfn.IFNA($A116,"")="", ROW()&lt;=ROW($A$3),MAX(International!$AF$3:$AF$2000)&lt;$BJ116),"",$A116-_xlfn.XLOOKUP($BJ116,International!$AF$3:$AF$2000,International!$A$3:$A$2000,NA(),1,1))</f>
        <v>50</v>
      </c>
      <c r="CA116" s="1">
        <f t="shared" si="239"/>
        <v>67</v>
      </c>
      <c r="CB116" s="1" t="e">
        <f t="shared" si="219"/>
        <v>#N/A</v>
      </c>
      <c r="CC116" s="1" t="e">
        <f t="shared" si="220"/>
        <v>#N/A</v>
      </c>
      <c r="CD116" s="1" t="e">
        <f t="shared" si="221"/>
        <v>#N/A</v>
      </c>
      <c r="CE116" s="1" t="e">
        <f t="shared" si="222"/>
        <v>#N/A</v>
      </c>
      <c r="CF116" s="1">
        <f t="shared" si="223"/>
        <v>1080940</v>
      </c>
      <c r="CG116" s="1">
        <f t="shared" si="224"/>
        <v>229880</v>
      </c>
      <c r="CH116" s="1">
        <f t="shared" si="225"/>
        <v>76082</v>
      </c>
      <c r="CI116" s="1">
        <f t="shared" si="226"/>
        <v>3740</v>
      </c>
      <c r="CJ116" s="1">
        <f t="shared" si="227"/>
        <v>6086</v>
      </c>
      <c r="CK116" s="1">
        <f t="shared" si="175"/>
        <v>7041</v>
      </c>
      <c r="CL116" s="1">
        <f t="shared" si="228"/>
        <v>10.916126219189087</v>
      </c>
      <c r="CM116" s="1">
        <f>IF(OR(ISNA($A116),$AK116&lt;100),NA(),IF($CA116=0,0,FLOOR((CK116-_xlfn.XLOOKUP(_xlfn.AGGREGATE(5,6,$CA$3:$CA2067),$CA$3:$CA$2000,CK$3:CK$2000,1,1))/_xlfn.XLOOKUP($CA116,$CA$3:$CA$2000,$CA$3:$CA$2000,1,1), 1)))</f>
        <v>103</v>
      </c>
      <c r="CN116" s="1">
        <f t="shared" si="176"/>
        <v>270.78935068306339</v>
      </c>
      <c r="CO116" s="1" cm="1">
        <f t="array" ref="CO116">IFERROR(IF(OR(ISNA($A116),$AK116&lt;100,INDEX(International!C$3:C$2000,_xlfn.XMATCH(100,International!C$3:C$2000,1,1)+$CA116)=""),NA(),INDEX(International!C$3:C$2000,_xlfn.XMATCH(100,International!C$3:C$2000,1,1)+$CA116)), NA())</f>
        <v>53779</v>
      </c>
      <c r="CP116" s="1">
        <f t="shared" si="229"/>
        <v>7.3862578694780181</v>
      </c>
      <c r="CQ116" s="1">
        <f>IF(OR(ISNA($A116),$AK116&lt;100),NA(),IF($CA116=0,0,FLOOR((CO116-_xlfn.XLOOKUP(_xlfn.AGGREGATE(5,6,$CA$3:$CA2067),$CA$3:$CA$2000,CO$3:CO$2000,1,1))/_xlfn.XLOOKUP($CA116,$CA$3:$CA$2000,$CA$3:$CA$2000,1,1), 1)))</f>
        <v>801</v>
      </c>
      <c r="CR116" s="1">
        <f t="shared" si="177"/>
        <v>53.057775277019857</v>
      </c>
      <c r="CS116" s="1" cm="1">
        <f t="array" ref="CS116">IFERROR(IF(OR(ISNA($A116),$AK116&lt;100,INDEX(International!G$3:G$2000,_xlfn.XMATCH(100,International!G$3:G$2000,1,1)+$CA116)=""),NA(),INDEX(International!G$3:G$2000,_xlfn.XMATCH(100,International!G$3:G$2000,1,1)+$CA116)), NA())</f>
        <v>10858</v>
      </c>
      <c r="CT116" s="1">
        <f t="shared" si="230"/>
        <v>9.9074106944505314</v>
      </c>
      <c r="CU116" s="1">
        <f>IF(OR(ISNA($A116),$AK116&lt;100),NA(),IF($CA116=0,0,FLOOR((CS116-_xlfn.XLOOKUP(_xlfn.AGGREGATE(5,6,$CA$3:$CA2067),$CA$3:$CA$2000,CS$3:CS$2000,1,1))/_xlfn.XLOOKUP($CA116,$CA$3:$CA$2000,$CA$3:$CA$2000,1,1), 1)))</f>
        <v>158</v>
      </c>
      <c r="CV116" s="1">
        <f t="shared" si="178"/>
        <v>51.557422856356986</v>
      </c>
      <c r="CW116" s="1" cm="1">
        <f t="array" ref="CW116">IFERROR(IF(OR(ISNA($A116),$AK116&lt;100,INDEX(International!K$3:K$2000,_xlfn.XMATCH(100,International!K$3:K$2000,1,1)+$CA116)=""),NA(),INDEX(International!K$3:K$2000,_xlfn.XMATCH(100,International!K$3:K$2000,1,1)+$CA116)), NA())</f>
        <v>172465</v>
      </c>
      <c r="CX116" s="1">
        <f t="shared" si="231"/>
        <v>6.2313478691129278</v>
      </c>
      <c r="CY116" s="1">
        <f>IF(OR(ISNA($A116),$AK116&lt;100),NA(),IF($CA116=0,0,FLOOR((CW116-_xlfn.XLOOKUP(_xlfn.AGGREGATE(5,6,$CA$3:$CA2067),$CA$3:$CA$2000,CW$3:CW$2000,1,1))/_xlfn.XLOOKUP($CA116,$CA$3:$CA$2000,$CA$3:$CA$2000,1,1), 1)))</f>
        <v>2572</v>
      </c>
      <c r="CZ116" s="1">
        <f t="shared" si="179"/>
        <v>25.758801227584616</v>
      </c>
      <c r="DA116" s="1" cm="1">
        <f t="array" ref="DA116">IFERROR(IF(OR(ISNA($A116),$AK116&lt;100,INDEX(International!O$3:O$2000,_xlfn.XMATCH(100,International!O$3:O$2000,1,1)+$CA116)=""),NA(),INDEX(International!O$3:O$2000,_xlfn.XMATCH(100,International!O$3:O$2000,1,1)+$CA116)), NA())</f>
        <v>205463</v>
      </c>
      <c r="DB116" s="1">
        <f t="shared" si="232"/>
        <v>6.0883282486362029</v>
      </c>
      <c r="DC116" s="1">
        <f>IF(OR(ISNA($A116),$AK116&lt;100),NA(),IF($CA116=0,0,FLOOR((DA116-_xlfn.XLOOKUP(_xlfn.AGGREGATE(5,6,$CA$3:$CA2067),$CA$3:$CA$2000,DA$3:DA$2000,1,1))/_xlfn.XLOOKUP($CA116,$CA$3:$CA$2000,$CA$3:$CA$2000,1,1), 1)))</f>
        <v>3064</v>
      </c>
      <c r="DD116" s="1">
        <f t="shared" si="180"/>
        <v>75.729873765500258</v>
      </c>
      <c r="DE116" s="1" cm="1">
        <f t="array" ref="DE116">IFERROR(IF(OR(ISNA($A116),$AK116&lt;100,INDEX(International!S$3:S$2000,_xlfn.XMATCH(100,International!S$3:S$2000,1,1)+$CA116)=""),NA(),INDEX(International!S$3:S$2000,_xlfn.XMATCH(100,International!S$3:S$2000,1,1)+$CA116)), NA())</f>
        <v>10752</v>
      </c>
      <c r="DF116" s="1">
        <f t="shared" si="233"/>
        <v>9.9281892103535689</v>
      </c>
      <c r="DG116" s="1">
        <f>IF(OR(ISNA($A116),$AK116&lt;100),NA(),IF($CA116=0,0,FLOOR((DE116-_xlfn.XLOOKUP(_xlfn.AGGREGATE(5,6,$CA$3:$CA2067),$CA$3:$CA$2000,DE$3:DE$2000,1,1))/_xlfn.XLOOKUP($CA116,$CA$3:$CA$2000,$CA$3:$CA$2000,1,1), 1)))</f>
        <v>158</v>
      </c>
      <c r="DH116" s="1">
        <f t="shared" si="181"/>
        <v>310.18323422284061</v>
      </c>
      <c r="DI116" s="1" cm="1">
        <f t="array" ref="DI116">IFERROR(IF(OR(ISNA($A116),$AK116&lt;100,INDEX(International!W$3:W$2000,_xlfn.XMATCH(100,International!W$3:W$2000,1,1)+$CA116)=""),NA(),INDEX(International!W$3:W$2000,_xlfn.XMATCH(100,International!W$3:W$2000,1,1)+$CA116)), NA())</f>
        <v>20198</v>
      </c>
      <c r="DJ116" s="1">
        <f t="shared" si="234"/>
        <v>8.7489422198962572</v>
      </c>
      <c r="DK116" s="1">
        <f>IF(OR(ISNA($A116),$AK116&lt;100),NA(),IF($CA116=0,0,FLOOR((DI116-_xlfn.XLOOKUP(_xlfn.AGGREGATE(5,6,$CA$3:$CA2067),$CA$3:$CA$2000,DI$3:DI$2000,1,1))/_xlfn.XLOOKUP($CA116,$CA$3:$CA$2000,$CA$3:$CA$2000,1,1), 1)))</f>
        <v>299</v>
      </c>
      <c r="DL116" s="1">
        <f t="shared" si="182"/>
        <v>9.5085024968281928</v>
      </c>
      <c r="DM116" s="1" cm="1">
        <f t="array" ref="DM116">IFERROR(IF(OR(ISNA($A116),$AK116&lt;100,INDEX(International!AA$3:AA$2000,_xlfn.XMATCH(100,International!AA$3:AA$2000,1,1)+$CA116)=""),NA(),INDEX(International!AA$3:AA$2000,_xlfn.XMATCH(100,International!AA$3:AA$2000,1,1)+$CA116)), NA())</f>
        <v>223060</v>
      </c>
      <c r="DN116" s="1">
        <f t="shared" si="235"/>
        <v>6.0234377654254976</v>
      </c>
      <c r="DO116" s="1">
        <f>IF(OR(ISNA($A116),$AK116&lt;100),NA(),IF($CA116=0,0,FLOOR((DM116-_xlfn.XLOOKUP(_xlfn.AGGREGATE(5,6,$CA$3:$CA2067),$CA$3:$CA$2000,DM$3:DM$2000,1,1))/_xlfn.XLOOKUP($CA116,$CA$3:$CA$2000,$CA$3:$CA$2000,1,1), 1)))</f>
        <v>3327</v>
      </c>
      <c r="DP116" s="1">
        <f t="shared" si="183"/>
        <v>19.473602515431885</v>
      </c>
      <c r="DQ116" s="1" cm="1">
        <f t="array" ref="DQ116">IFERROR(IF(OR(ISNA($A116),$AK116&lt;100,INDEX(International!AE$3:AE$2000,_xlfn.XMATCH(100,International!AE$3:AE$2000,1,1)+$CA116)=""),NA(),INDEX(International!AE$3:AE$2000,_xlfn.XMATCH(100,International!AE$3:AE$2000,1,1)+$CA116)), NA())</f>
        <v>1309550</v>
      </c>
      <c r="DR116" s="1">
        <f t="shared" si="236"/>
        <v>4.8988126398930714</v>
      </c>
      <c r="DS116" s="1">
        <f>IF(OR(ISNA($A116),$AK116&lt;100),NA(),IF($CA116=0,0,FLOOR((DQ116-_xlfn.XLOOKUP(_xlfn.AGGREGATE(5,6,$CA$3:$CA2067),$CA$3:$CA$2000,DQ$3:DQ$2000,1,1))/_xlfn.XLOOKUP($CA116,$CA$3:$CA$2000,$CA$3:$CA$2000,1,1), 1)))</f>
        <v>19543</v>
      </c>
      <c r="DT116" s="1">
        <f t="shared" si="263"/>
        <v>16.931905794971065</v>
      </c>
      <c r="DU116" s="1">
        <f t="shared" si="237"/>
        <v>113</v>
      </c>
      <c r="DV116" s="1" t="e" cm="1">
        <f t="array" ref="DV116">IFERROR(IF(ISNA($A116),NA(),INDEX(B$3:B$2000,_xlfn.XMATCH(Configuration!$B$12,B$3:B$2000,1,1)+ROW()-ROW($A$3))-0), NA())</f>
        <v>#N/A</v>
      </c>
      <c r="DW116" s="1" t="e" cm="1">
        <f t="array" ref="DW116">IFERROR(IF(ISNA($A116),NA(),INDEX(F$3:F$2000,_xlfn.XMATCH(Configuration!$B$12,F$3:F$2000,1,1)+ROW()-ROW($A$3))-0), NA())</f>
        <v>#N/A</v>
      </c>
      <c r="DX116" s="1" cm="1">
        <f t="array" ref="DX116">IFERROR(IF(ISNA($A116),NA(),INDEX(J$3:J$2000,_xlfn.XMATCH(Configuration!$B$12,J$3:J$2000,1,1)+ROW()-ROW($A$3))-0), NA())</f>
        <v>0</v>
      </c>
      <c r="DY116" s="1" t="e" cm="1">
        <f t="array" ref="DY116">IFERROR(IF(ISNA($A116),NA(),INDEX(N$3:N$2000,_xlfn.XMATCH(Configuration!$B$12,N$3:N$2000,1,1)+ROW()-ROW($A$3))-0), NA())</f>
        <v>#N/A</v>
      </c>
      <c r="DZ116" s="1" t="e" cm="1">
        <f t="array" ref="DZ116">IFERROR(IF(ISNA($A116),NA(),INDEX(R$3:R$2000,_xlfn.XMATCH(Configuration!$B$12,R$3:R$2000,1,1)+ROW()-ROW($A$3))-0), NA())</f>
        <v>#N/A</v>
      </c>
      <c r="EA116" s="1" t="e" cm="1">
        <f t="array" ref="EA116">IFERROR(IF(ISNA($A116),NA(),INDEX(V$3:V$2000,_xlfn.XMATCH(Configuration!$B$12,V$3:V$2000,1,1)+ROW()-ROW($A$3))-0), NA())</f>
        <v>#N/A</v>
      </c>
      <c r="EB116" s="1" t="e" cm="1">
        <f t="array" ref="EB116">IFERROR(IF(ISNA($A116),NA(),INDEX(Z$3:Z$2000,_xlfn.XMATCH(Configuration!$B$12,Z$3:Z$2000,1,1)+ROW()-ROW($A$3))-0), NA())</f>
        <v>#N/A</v>
      </c>
      <c r="EC116" s="1" t="e" cm="1">
        <f t="array" ref="EC116">IFERROR(IF(ISNA($A116),NA(),INDEX(AD$3:AD$2000,_xlfn.XMATCH(Configuration!$B$12,AD$3:AD$2000,1,1)+ROW()-ROW($A$3))-0), NA())</f>
        <v>#N/A</v>
      </c>
      <c r="ED116" s="1" t="e">
        <f t="shared" si="238"/>
        <v>#N/A</v>
      </c>
      <c r="EE116" s="1" t="e">
        <f t="shared" si="185"/>
        <v>#N/A</v>
      </c>
      <c r="EF116" s="1" t="e">
        <f t="shared" si="186"/>
        <v>#N/A</v>
      </c>
      <c r="EG116" s="1" t="e">
        <f t="shared" si="187"/>
        <v>#N/A</v>
      </c>
      <c r="EH116" s="1" t="e">
        <f t="shared" si="188"/>
        <v>#N/A</v>
      </c>
      <c r="EI116" s="1" t="e">
        <f t="shared" si="189"/>
        <v>#N/A</v>
      </c>
      <c r="EJ116" s="1" t="e">
        <f t="shared" si="190"/>
        <v>#N/A</v>
      </c>
      <c r="EK116" s="1" t="e">
        <f t="shared" si="191"/>
        <v>#N/A</v>
      </c>
      <c r="EL116" s="1" t="e" cm="1">
        <f t="array" ref="EL116">IFERROR(IF(ISNA($ED116),NA(),IF(FLOOR((2^(($ED116+LOOKUP(2, 1/(ISNA(EP$3:EP$2000)+ISBLANK(EP$3:EP$300)-1),EP$3:EP$2000)*LOG(100)/LOG(2))/LOOKUP(2, 1/(ISNA(EP$3:EP$2000)+ISBLANK(EP$3:EP$300)-1),EP$3:EP$2000))),2)&gt;_xlfn.AGGREGATE(4,6,$EN$3:$GC$2000)+2000,NA(),FLOOR((2^(($ED116+LOOKUP(2, 1/(ISNA(EP$3:EP$2000)+ISBLANK(EP$3:EP$300)-1),EP$3:EP$2000)*LOG(100)/LOG(2))/LOOKUP(2, 1/(ISNA(EP$3:EP$2000)+ISBLANK(EP$3:EP$300)-1),EP$3:EP$2000))),2))),NA())</f>
        <v>#N/A</v>
      </c>
      <c r="EM116" s="1" t="e" cm="1">
        <f t="array" ref="EM116">IF(ISNA($ED116),NA(),FLOOR(EN$3+(LOOKUP(2, 1/(ISNA(EN$3:EN$2000)+ISBLANK(EN$3:EN$300)-1),EN$3:EN$2000)-EN$3)/LOOKUP(2, 1/(ISNA(EN$3:EN$2000)+ISBLANK(EN$3:EN$300)-1),ED$3:ED$2000)*ED116, 1))</f>
        <v>#N/A</v>
      </c>
      <c r="EN116" s="1" t="e" cm="1">
        <f t="array" ref="EN116">IFERROR(IF(ISNA($A116),NA(),INDEX(AK$3:AK$2000,_xlfn.XMATCH(100,AK$3:AK$2000,1,1)+ROW()-ROW($A$3))-0), NA())</f>
        <v>#N/A</v>
      </c>
      <c r="EO116" s="1" t="e" cm="1">
        <f t="array" aca="1" ref="EO116" ca="1">IFERROR(IF(ISNA($A116),NA(),INDEX(BD$3:BD$2000,_xlfn.XMATCH(100,AK$3:AK$2000,1,1)+ROW()-ROW($A$3))-0), NA())</f>
        <v>#N/A</v>
      </c>
      <c r="EP116" s="1" t="e">
        <f t="shared" si="192"/>
        <v>#N/A</v>
      </c>
      <c r="EQ116" s="1" t="e">
        <f t="shared" si="193"/>
        <v>#N/A</v>
      </c>
      <c r="ER116" s="1" t="e">
        <f t="shared" si="194"/>
        <v>#N/A</v>
      </c>
      <c r="ES116" s="1" t="e" cm="1">
        <f t="array" ref="ES116">IFERROR(IF(OR(ISNA($A116),INDEX(International!C$3:C$2000,_xlfn.XMATCH(100,International!C$3:C$2000,1,1)+ROW()-ROW($A$3))=""),NA(),INDEX(International!C$3:C$2000,_xlfn.XMATCH(100,International!C$3:C$2000,1,1)+ROW()-ROW($A$3))), NA())</f>
        <v>#N/A</v>
      </c>
      <c r="ET116" s="1" t="e" cm="1">
        <f t="array" aca="1" ref="ET116" ca="1">IFERROR(IF(ISNA($A116),NA(),INDEX(International!E$3:E$2000,_xlfn.XMATCH(100,International!C$3:C$2000,1,1)+ROW()-ROW($A$3))-0), NA())</f>
        <v>#N/A</v>
      </c>
      <c r="EU116" s="1" t="e">
        <f t="shared" si="195"/>
        <v>#N/A</v>
      </c>
      <c r="EV116" s="1" t="e">
        <f t="shared" si="196"/>
        <v>#N/A</v>
      </c>
      <c r="EW116" s="1" t="e">
        <f t="shared" si="197"/>
        <v>#N/A</v>
      </c>
      <c r="EX116" s="1" t="e" cm="1">
        <f t="array" ref="EX116">IFERROR(IF(OR(ISNA($A116),INDEX(International!G$3:G$2000,_xlfn.XMATCH(100,International!G$3:G$2000,1,1)+ROW()-ROW($A$3))=""),NA(),INDEX(International!G$3:G$2000,_xlfn.XMATCH(100,International!G$3:G$2000,1,1)+ROW()-ROW($A$3))-0), NA())</f>
        <v>#N/A</v>
      </c>
      <c r="EY116" s="1" t="e" cm="1">
        <f t="array" aca="1" ref="EY116" ca="1">IFERROR(IF(ISNA($A116),NA(),INDEX(International!I$3:I$2000,_xlfn.XMATCH(100,International!G$3:G$2000,1,1)+ROW()-ROW($A$3))-0), NA())</f>
        <v>#N/A</v>
      </c>
      <c r="EZ116" s="1" t="e">
        <f t="shared" si="198"/>
        <v>#N/A</v>
      </c>
      <c r="FA116" s="1" t="e">
        <f t="shared" si="199"/>
        <v>#N/A</v>
      </c>
      <c r="FB116" s="1" t="e">
        <f t="shared" si="200"/>
        <v>#N/A</v>
      </c>
      <c r="FC116" s="1" t="e" cm="1">
        <f t="array" ref="FC116">IFERROR(IF(OR(ISNA($A116),INDEX(International!K$3:K$2000,_xlfn.XMATCH(100,International!K$3:K$2000,1,1)+ROW()-ROW($A$3))=""),NA(),INDEX(International!K$3:K$2000,_xlfn.XMATCH(100,International!K$3:K$2000,1,1)+ROW()-ROW($A$3))), NA())</f>
        <v>#N/A</v>
      </c>
      <c r="FD116" s="1" t="e" cm="1">
        <f t="array" aca="1" ref="FD116" ca="1">IFERROR(IF(ISNA($A116),NA(),INDEX(International!M$3:M$2000,_xlfn.XMATCH(100,International!K$3:K$2000,1,1)+ROW()-ROW($A$3))-0), NA())</f>
        <v>#N/A</v>
      </c>
      <c r="FE116" s="1" t="e">
        <f t="shared" si="201"/>
        <v>#N/A</v>
      </c>
      <c r="FF116" s="1" t="e">
        <f t="shared" si="202"/>
        <v>#N/A</v>
      </c>
      <c r="FG116" s="1" t="e">
        <f t="shared" si="203"/>
        <v>#N/A</v>
      </c>
      <c r="FH116" s="1" t="e" cm="1">
        <f t="array" ref="FH116">IFERROR(IF(OR(ISNA($A116),INDEX(International!O$3:O$2000,_xlfn.XMATCH(100,International!O$3:O$2000,1,1)+ROW()-ROW($A$3))=""),NA(),INDEX(International!O$3:O$2000,_xlfn.XMATCH(100,International!O$3:O$2000,1,1)+ROW()-ROW($A$3))-0), NA())</f>
        <v>#N/A</v>
      </c>
      <c r="FI116" s="1" t="e" cm="1">
        <f t="array" aca="1" ref="FI116" ca="1">IFERROR(IF(ISNA($A116),NA(),INDEX(International!Q$3:Q$2000,_xlfn.XMATCH(100,International!O$3:O$2000,1,1)+ROW()-ROW($A$3))-0), NA())</f>
        <v>#N/A</v>
      </c>
      <c r="FJ116" s="1" t="e">
        <f t="shared" si="204"/>
        <v>#N/A</v>
      </c>
      <c r="FK116" s="1" t="e">
        <f t="shared" si="205"/>
        <v>#N/A</v>
      </c>
      <c r="FL116" s="1" t="e">
        <f t="shared" si="206"/>
        <v>#N/A</v>
      </c>
      <c r="FM116" s="1" t="e" cm="1">
        <f t="array" ref="FM116">IFERROR(IF(OR(ISNA($A116),INDEX(International!S$3:S$2000,_xlfn.XMATCH(100,International!S$3:S$2000,1,1)+ROW()-ROW($A$3))=""),NA(),INDEX(International!S$3:S$2000,_xlfn.XMATCH(100,International!S$3:S$2000,1,1)+ROW()-ROW($A$3))-0), NA())</f>
        <v>#N/A</v>
      </c>
      <c r="FN116" s="1" t="e" cm="1">
        <f t="array" aca="1" ref="FN116" ca="1">IFERROR(IF(ISNA($A116),NA(),INDEX(International!U$3:U$2000,_xlfn.XMATCH(100,International!S$3:S$2000,1,1)+ROW()-ROW($A$3))-0), NA())</f>
        <v>#N/A</v>
      </c>
      <c r="FO116" s="1" t="e">
        <f t="shared" si="207"/>
        <v>#N/A</v>
      </c>
      <c r="FP116" s="1" t="e">
        <f t="shared" si="208"/>
        <v>#N/A</v>
      </c>
      <c r="FQ116" s="1" t="e">
        <f t="shared" si="209"/>
        <v>#N/A</v>
      </c>
      <c r="FR116" s="1" t="e" cm="1">
        <f t="array" ref="FR116">IFERROR(IF(OR(ISNA($A116),INDEX(International!W$3:W$2000,_xlfn.XMATCH(100,International!W$3:W$2000,1,1)+ROW()-ROW($A$3))=""),NA(),INDEX(International!W$3:W$2000,_xlfn.XMATCH(100,International!W$3:W$2000,1,1)+ROW()-ROW($A$3))-0), NA())</f>
        <v>#N/A</v>
      </c>
      <c r="FS116" s="1" t="e" cm="1">
        <f t="array" aca="1" ref="FS116" ca="1">IFERROR(IF(ISNA($A116),NA(),INDEX(International!Y$3:Y$2000,_xlfn.XMATCH(100,International!W$3:W$2000,1,1)+ROW()-ROW($A$3))-0), NA())</f>
        <v>#N/A</v>
      </c>
      <c r="FT116" s="1" t="e">
        <f t="shared" si="210"/>
        <v>#N/A</v>
      </c>
      <c r="FU116" s="1" t="e">
        <f t="shared" si="211"/>
        <v>#N/A</v>
      </c>
      <c r="FV116" s="1" t="e">
        <f t="shared" si="212"/>
        <v>#N/A</v>
      </c>
      <c r="FW116" s="1" t="e" cm="1">
        <f t="array" ref="FW116">IFERROR(IF(OR(ISNA($A116),INDEX(International!AA$3:AA$2000,_xlfn.XMATCH(100,International!AA$3:AA$2000,1,1)+ROW()-ROW($A$3))=""),NA(),INDEX(International!AA$3:AA$2000,_xlfn.XMATCH(100,International!AA$3:AA$2000,1,1)+ROW()-ROW($A$3))-0), NA())</f>
        <v>#N/A</v>
      </c>
      <c r="FX116" s="1" t="e" cm="1">
        <f t="array" aca="1" ref="FX116" ca="1">IFERROR(IF(ISNA($A116),NA(),INDEX(International!AC$3:AC$2000,_xlfn.XMATCH(100,International!AA$3:AA$2000,1,1)+ROW()-ROW($A$3))-0), NA())</f>
        <v>#N/A</v>
      </c>
      <c r="FY116" s="1" t="e">
        <f t="shared" si="213"/>
        <v>#N/A</v>
      </c>
      <c r="FZ116" s="1" t="e">
        <f t="shared" si="214"/>
        <v>#N/A</v>
      </c>
      <c r="GA116" s="1" t="e">
        <f t="shared" si="215"/>
        <v>#N/A</v>
      </c>
      <c r="GB116" s="1" t="e" cm="1">
        <f t="array" ref="GB116">IFERROR(IF(OR(ISNA($A116),INDEX(International!AE$3:AE$2000,_xlfn.XMATCH(100,International!AE$3:AE$2000,1,1)+ROW()-ROW($A$3))=""),NA(),INDEX(International!AE$3:AE$2000,_xlfn.XMATCH(100,International!AE$3:AE$2000,1,1)+ROW()-ROW($A$3))-0), NA())</f>
        <v>#N/A</v>
      </c>
      <c r="GC116" s="1" t="e" cm="1">
        <f t="array" aca="1" ref="GC116" ca="1">IFERROR(IF(ISNA($A116),NA(),INDEX(International!AG$3:AG$2000,_xlfn.XMATCH(100,International!AE$3:AE$2000,1,1)+ROW()-ROW($A$3))-0), NA())</f>
        <v>#N/A</v>
      </c>
      <c r="GD116" s="1" t="e">
        <f t="shared" si="216"/>
        <v>#N/A</v>
      </c>
      <c r="GE116" s="1" t="e">
        <f t="shared" si="217"/>
        <v>#N/A</v>
      </c>
      <c r="GF116" s="1" t="e">
        <f t="shared" si="218"/>
        <v>#N/A</v>
      </c>
    </row>
    <row r="117" spans="1:188" x14ac:dyDescent="0.2">
      <c r="A117" s="4">
        <f>IF(OR(Daily!$A117="",Daily!$B117="*"),NA(),Daily!A117)</f>
        <v>43968</v>
      </c>
      <c r="B117" s="1">
        <f>IF(_xlfn.IFNA($A117,"")="","",Daily!C117+IF(ROW()&gt;ROW($A$3),B116,0))</f>
        <v>107</v>
      </c>
      <c r="C117" s="1">
        <f>IF(_xlfn.IFNA($A117,"")="","",Daily!D117+IF(ROW()&gt;ROW($A$3),C116,0))</f>
        <v>104</v>
      </c>
      <c r="D117" s="1">
        <f>IF(_xlfn.IFNA($A117,"")="","",Daily!E117+IF(ROW()&gt;ROW($A$3),D116,0))</f>
        <v>3</v>
      </c>
      <c r="E117" s="1">
        <f t="shared" si="141"/>
        <v>0</v>
      </c>
      <c r="F117" s="1">
        <f>IF(_xlfn.IFNA($A117,"")="","",Daily!F117+IF(ROW()&gt;ROW($A$3),F116,0))</f>
        <v>3075</v>
      </c>
      <c r="G117" s="1">
        <f>IF(_xlfn.IFNA($A117,"")="","",Daily!G117+IF(ROW()&gt;ROW($A$3),G116,0))</f>
        <v>2612</v>
      </c>
      <c r="H117" s="1">
        <f>IF(_xlfn.IFNA($A117,"")="","",Daily!H117+IF(ROW()&gt;ROW($A$3),H116,0))</f>
        <v>46</v>
      </c>
      <c r="I117" s="1">
        <f t="shared" si="142"/>
        <v>417</v>
      </c>
      <c r="J117" s="1">
        <f>IF(_xlfn.IFNA($A117,"")="","",Daily!I117+IF(ROW()&gt;ROW($A$3),J116,0))</f>
        <v>30</v>
      </c>
      <c r="K117" s="1">
        <f>IF(_xlfn.IFNA($A117,"")="","",Daily!J117+IF(ROW()&gt;ROW($A$3),K116,0))</f>
        <v>28</v>
      </c>
      <c r="L117" s="1">
        <f>IF(_xlfn.IFNA($A117,"")="","",Daily!K117+IF(ROW()&gt;ROW($A$3),L116,0))</f>
        <v>0</v>
      </c>
      <c r="M117" s="1">
        <f t="shared" si="143"/>
        <v>2</v>
      </c>
      <c r="N117" s="1">
        <f>IF(_xlfn.IFNA($A117,"")="","",Daily!L117+IF(ROW()&gt;ROW($A$3),N116,0))</f>
        <v>1055</v>
      </c>
      <c r="O117" s="1">
        <f>IF(_xlfn.IFNA($A117,"")="","",Daily!M117+IF(ROW()&gt;ROW($A$3),O116,0))</f>
        <v>1037</v>
      </c>
      <c r="P117" s="1">
        <f>IF(_xlfn.IFNA($A117,"")="","",Daily!N117+IF(ROW()&gt;ROW($A$3),P116,0))</f>
        <v>6</v>
      </c>
      <c r="Q117" s="1">
        <f t="shared" si="144"/>
        <v>12</v>
      </c>
      <c r="R117" s="1">
        <f>IF(_xlfn.IFNA($A117,"")="","",Daily!O117+IF(ROW()&gt;ROW($A$3),R116,0))</f>
        <v>439</v>
      </c>
      <c r="S117" s="1">
        <f>IF(_xlfn.IFNA($A117,"")="","",Daily!P117+IF(ROW()&gt;ROW($A$3),S116,0))</f>
        <v>435</v>
      </c>
      <c r="T117" s="1">
        <f>IF(_xlfn.IFNA($A117,"")="","",Daily!Q117+IF(ROW()&gt;ROW($A$3),T116,0))</f>
        <v>4</v>
      </c>
      <c r="U117" s="1">
        <f t="shared" si="145"/>
        <v>0</v>
      </c>
      <c r="V117" s="1">
        <f>IF(_xlfn.IFNA($A117,"")="","",Daily!R117+IF(ROW()&gt;ROW($A$3),V116,0))</f>
        <v>226</v>
      </c>
      <c r="W117" s="1">
        <f>IF(_xlfn.IFNA($A117,"")="","",Daily!S117+IF(ROW()&gt;ROW($A$3),W116,0))</f>
        <v>194</v>
      </c>
      <c r="X117" s="1">
        <f>IF(_xlfn.IFNA($A117,"")="","",Daily!T117+IF(ROW()&gt;ROW($A$3),X116,0))</f>
        <v>13</v>
      </c>
      <c r="Y117" s="1">
        <f t="shared" si="146"/>
        <v>19</v>
      </c>
      <c r="Z117" s="1">
        <f>IF(_xlfn.IFNA($A117,"")="","",Daily!U117+IF(ROW()&gt;ROW($A$3),Z116,0))</f>
        <v>1561</v>
      </c>
      <c r="AA117" s="1">
        <f>IF(_xlfn.IFNA($A117,"")="","",Daily!V117+IF(ROW()&gt;ROW($A$3),AA116,0))</f>
        <v>1417</v>
      </c>
      <c r="AB117" s="1">
        <f>IF(_xlfn.IFNA($A117,"")="","",Daily!W117+IF(ROW()&gt;ROW($A$3),AB116,0))</f>
        <v>18</v>
      </c>
      <c r="AC117" s="1">
        <f t="shared" si="147"/>
        <v>126</v>
      </c>
      <c r="AD117" s="1">
        <f>IF(_xlfn.IFNA($A117,"")="","",Daily!X117+IF(ROW()&gt;ROW($A$3),AD116,0))</f>
        <v>557</v>
      </c>
      <c r="AE117" s="1">
        <f>IF(_xlfn.IFNA($A117,"")="","",Daily!Y117+IF(ROW()&gt;ROW($A$3),AE116,0))</f>
        <v>543</v>
      </c>
      <c r="AF117" s="1">
        <f>IF(_xlfn.IFNA($A117,"")="","",Daily!Z117+IF(ROW()&gt;ROW($A$3),AF116,0))</f>
        <v>9</v>
      </c>
      <c r="AG117" s="1">
        <f t="shared" si="148"/>
        <v>5</v>
      </c>
      <c r="AH117" s="1">
        <f>IF(_xlfn.IFNA($A117,"")="","",Daily!C117+Daily!F117+Daily!I117+Daily!O117+Daily!L117+Daily!R117+Daily!X117+Daily!U117)</f>
        <v>9</v>
      </c>
      <c r="AI117" s="1">
        <f>IF(_xlfn.IFNA($A117,"")="","",Daily!D117+Daily!G117+Daily!J117+Daily!P117+Daily!M117+Daily!S117+Daily!Y117+Daily!V117+Daily!AA117)</f>
        <v>6</v>
      </c>
      <c r="AJ117" s="1">
        <f>IF(_xlfn.IFNA($A117,"")="","",Daily!E117+Daily!H117+Daily!K117+Daily!Q117+Daily!N117+Daily!T117+Daily!Z117+Daily!W117)</f>
        <v>0</v>
      </c>
      <c r="AK117" s="1">
        <f t="shared" si="240"/>
        <v>7050</v>
      </c>
      <c r="AL117" s="1">
        <f t="shared" si="241"/>
        <v>6370</v>
      </c>
      <c r="AM117" s="1">
        <f t="shared" si="242"/>
        <v>99</v>
      </c>
      <c r="AN117" s="7">
        <f t="shared" si="243"/>
        <v>0.5</v>
      </c>
      <c r="AO117" s="1">
        <f t="shared" si="244"/>
        <v>581</v>
      </c>
      <c r="AP117" s="1">
        <f t="shared" si="245"/>
        <v>3975</v>
      </c>
      <c r="AQ117" s="1">
        <f t="shared" si="246"/>
        <v>3758</v>
      </c>
      <c r="AR117" s="1">
        <f t="shared" si="247"/>
        <v>53</v>
      </c>
      <c r="AS117" s="1">
        <f t="shared" si="248"/>
        <v>164</v>
      </c>
      <c r="AT117" s="10">
        <f t="shared" si="249"/>
        <v>1.5303756376565157E-2</v>
      </c>
      <c r="AU117" s="10">
        <f t="shared" si="250"/>
        <v>0.98469624362343489</v>
      </c>
      <c r="AV117" s="10">
        <f t="shared" si="251"/>
        <v>1.5177304964539007E-2</v>
      </c>
      <c r="AW117" s="10">
        <f t="shared" si="252"/>
        <v>0.43617021276595747</v>
      </c>
      <c r="AX117" s="10">
        <f t="shared" si="253"/>
        <v>4.2553191489361703E-3</v>
      </c>
      <c r="AY117" s="10">
        <f t="shared" si="254"/>
        <v>0.14964539007092198</v>
      </c>
      <c r="AZ117" s="10">
        <f t="shared" si="255"/>
        <v>6.2269503546099288E-2</v>
      </c>
      <c r="BA117" s="10">
        <f t="shared" si="256"/>
        <v>3.2056737588652483E-2</v>
      </c>
      <c r="BB117" s="10">
        <f t="shared" si="257"/>
        <v>0.22141843971631206</v>
      </c>
      <c r="BC117" s="10">
        <f t="shared" si="258"/>
        <v>7.9007092198581555E-2</v>
      </c>
      <c r="BD117" s="8">
        <f t="shared" ca="1" si="168"/>
        <v>15.714285714285714</v>
      </c>
      <c r="BE117" s="9">
        <f t="shared" ca="1" si="169"/>
        <v>110</v>
      </c>
      <c r="BF117" s="10">
        <f t="shared" si="259"/>
        <v>1.2782275244993609E-3</v>
      </c>
      <c r="BG117" s="10">
        <f t="shared" si="260"/>
        <v>-0.5</v>
      </c>
      <c r="BH117" s="1" t="e">
        <f t="shared" si="261"/>
        <v>#N/A</v>
      </c>
      <c r="BI117" s="1">
        <f t="shared" si="262"/>
        <v>51</v>
      </c>
      <c r="BJ117" s="8">
        <f>IF(_xlfn.IFNA($A117,"")="","",AK117/(Configuration!$B$1/1000000))</f>
        <v>277.94971672784186</v>
      </c>
      <c r="BK117" s="1">
        <f>IF(OR(_xlfn.IFNA($A117,"")="", ROW()&lt;=ROW($A$3),MAX(International!$C$3:$C$2000)&lt;$AK117),"",$A117-_xlfn.XLOOKUP($AK117,International!$C$3:$C$2000,International!$A$3:$A$2000,NA(),1,1))</f>
        <v>51</v>
      </c>
      <c r="BL117" s="1">
        <f>IF(OR(_xlfn.IFNA($A117,"")="", ROW()&lt;=ROW($A$3),MAX(International!$D$3:$D$2000)&lt;$BJ117),"",$A117-_xlfn.XLOOKUP($BJ117,International!$D$3:$D$2000,International!$A$3:$A$2000,NA(),1,1))</f>
        <v>56</v>
      </c>
      <c r="BM117" s="1">
        <f>IF(OR(_xlfn.IFNA($A117,"")="", ROW()&lt;=ROW($A$3),MAX(International!$G$3:$G$2000)&lt;$AK117),"",$A117-_xlfn.XLOOKUP($AK117,International!$G$3:$G$2000,International!$A$3:$A$2000,NA(),1,1))</f>
        <v>30</v>
      </c>
      <c r="BN117" s="1">
        <f>IF(OR(_xlfn.IFNA($A117,"")="", ROW()&lt;=ROW($A$3),MAX(International!$H$3:$H$2000)&lt;$BJ117),"",$A117-_xlfn.XLOOKUP($BJ117,International!$H$3:$H$2000,International!$A$3:$A$2000,NA(),1,1))</f>
        <v>53</v>
      </c>
      <c r="BO117" s="1">
        <f>IF(OR(_xlfn.IFNA($A117,"")="", ROW()&lt;=ROW($A$3),MAX(International!$K$3:$K$2000)&lt;$AK117),"",$A117-_xlfn.XLOOKUP($AK117,International!$K$3:$K$2000,International!$A$3:$A$2000,NA(),1,1))</f>
        <v>61</v>
      </c>
      <c r="BP117" s="1">
        <f>IF(OR(_xlfn.IFNA($A117,"")="", ROW()&lt;=ROW($A$3),MAX(International!$L$3:$L$2000)&lt;$BJ117),"",$A117-_xlfn.XLOOKUP($BJ117,International!$L$3:$L$2000,International!$A$3:$A$2000,NA(),1,1))</f>
        <v>55</v>
      </c>
      <c r="BQ117" s="1">
        <f>IF(OR(_xlfn.IFNA($A117,"")="", ROW()&lt;=ROW($A$3),MAX(International!$O$3:$O$2000)&lt;$AK117),"",$A117-_xlfn.XLOOKUP($AK117,International!$O$3:$O$2000,International!$A$3:$A$2000,NA(),1,1))</f>
        <v>70</v>
      </c>
      <c r="BR117" s="1">
        <f>IF(OR(_xlfn.IFNA($A117,"")="", ROW()&lt;=ROW($A$3),MAX(International!$P$3:$P$2000)&lt;$BJ117),"",$A117-_xlfn.XLOOKUP($BJ117,International!$P$3:$P$2000,International!$A$3:$A$2000,NA(),1,1))</f>
        <v>65</v>
      </c>
      <c r="BS117" s="1">
        <f>IF(OR(_xlfn.IFNA($A117,"")="", ROW()&lt;=ROW($A$3),MAX(International!$S$3:$S$2000)&lt;$AK117),"",$A117-_xlfn.XLOOKUP($AK117,International!$S$3:$S$2000,International!$A$3:$A$2000,NA(),1,1))</f>
        <v>70</v>
      </c>
      <c r="BT117" s="1" t="str">
        <f>IF(OR(_xlfn.IFNA($A117,"")="", ROW()&lt;=ROW($A$3),MAX(International!$T$3:$T$2000)&lt;$BJ117),"",$A117-_xlfn.XLOOKUP($BJ117,International!$T$3:$T$2000,International!$A$3:$A$2000,NA(),1,1))</f>
        <v/>
      </c>
      <c r="BU117" s="1">
        <f>IF(OR(_xlfn.IFNA($A117,"")="", ROW()&lt;=ROW($A$3),MAX(International!$W$3:$W$2000)&lt;$AK117),"",$A117-_xlfn.XLOOKUP($AK117,International!$W$3:$W$2000,International!$A$3:$A$2000,NA(),1,1))</f>
        <v>27</v>
      </c>
      <c r="BV117" s="1">
        <f>IF(OR(_xlfn.IFNA($A117,"")="", ROW()&lt;=ROW($A$3),MAX(International!$X$3:$X$2000)&lt;$BJ117),"",$A117-_xlfn.XLOOKUP($BJ117,International!$X$3:$X$2000,International!$A$3:$A$2000,NA(),1,1))</f>
        <v>39</v>
      </c>
      <c r="BW117" s="1">
        <f>IF(OR(_xlfn.IFNA($A117,"")="", ROW()&lt;=ROW($A$3),MAX(International!$AA$3:$AA$2000)&lt;$AK117),"",$A117-_xlfn.XLOOKUP($AK117,International!$AA$3:$AA$2000,International!$A$3:$A$2000,NA(),1,1))</f>
        <v>54</v>
      </c>
      <c r="BX117" s="1">
        <f>IF(OR(_xlfn.IFNA($A117,"")="", ROW()&lt;=ROW($A$3),MAX(International!$AB$3:$AB$2000)&lt;$BJ117),"",$A117-_xlfn.XLOOKUP($BJ117,International!$AB$3:$AB$2000,International!$A$3:$A$2000,NA(),1,1))</f>
        <v>49</v>
      </c>
      <c r="BY117" s="1">
        <f>IF(OR(_xlfn.IFNA($A117,"")="", ROW()&lt;=ROW($A$3),MAX(International!$AE$3:$AE$2000)&lt;$AK117),"",$A117-_xlfn.XLOOKUP($AK117,International!$AE$3:$AE$2000,International!$A$3:$A$2000,NA(),1,1))</f>
        <v>60</v>
      </c>
      <c r="BZ117" s="1">
        <f>IF(OR(_xlfn.IFNA($A117,"")="", ROW()&lt;=ROW($A$3),MAX(International!$AF$3:$AF$2000)&lt;$BJ117),"",$A117-_xlfn.XLOOKUP($BJ117,International!$AF$3:$AF$2000,International!$A$3:$A$2000,NA(),1,1))</f>
        <v>51</v>
      </c>
      <c r="CA117" s="1">
        <f t="shared" si="239"/>
        <v>68</v>
      </c>
      <c r="CB117" s="1" t="e">
        <f t="shared" si="219"/>
        <v>#N/A</v>
      </c>
      <c r="CC117" s="1" t="e">
        <f t="shared" si="220"/>
        <v>#N/A</v>
      </c>
      <c r="CD117" s="1" t="e">
        <f t="shared" si="221"/>
        <v>#N/A</v>
      </c>
      <c r="CE117" s="1" t="e">
        <f t="shared" si="222"/>
        <v>#N/A</v>
      </c>
      <c r="CF117" s="1">
        <f t="shared" si="223"/>
        <v>1241674</v>
      </c>
      <c r="CG117" s="1">
        <f t="shared" si="224"/>
        <v>258030</v>
      </c>
      <c r="CH117" s="1">
        <f t="shared" si="225"/>
        <v>84002</v>
      </c>
      <c r="CI117" s="1">
        <f t="shared" si="226"/>
        <v>3948</v>
      </c>
      <c r="CJ117" s="1">
        <f t="shared" si="227"/>
        <v>6175</v>
      </c>
      <c r="CK117" s="1">
        <f t="shared" si="175"/>
        <v>7050</v>
      </c>
      <c r="CL117" s="1">
        <f t="shared" si="228"/>
        <v>11.075727866244106</v>
      </c>
      <c r="CM117" s="1">
        <f>IF(OR(ISNA($A117),$AK117&lt;100),NA(),IF($CA117=0,0,FLOOR((CK117-_xlfn.XLOOKUP(_xlfn.AGGREGATE(5,6,$CA$3:$CA2068),$CA$3:$CA$2000,CK$3:CK$2000,1,1))/_xlfn.XLOOKUP($CA117,$CA$3:$CA$2000,$CA$3:$CA$2000,1,1), 1)))</f>
        <v>102</v>
      </c>
      <c r="CN117" s="1">
        <f t="shared" si="176"/>
        <v>542.61864406217956</v>
      </c>
      <c r="CO117" s="1" cm="1">
        <f t="array" ref="CO117">IFERROR(IF(OR(ISNA($A117),$AK117&lt;100,INDEX(International!C$3:C$2000,_xlfn.XMATCH(100,International!C$3:C$2000,1,1)+$CA117)=""),NA(),INDEX(International!C$3:C$2000,_xlfn.XMATCH(100,International!C$3:C$2000,1,1)+$CA117)), NA())</f>
        <v>53981</v>
      </c>
      <c r="CP117" s="1">
        <f t="shared" si="229"/>
        <v>7.4920331926930048</v>
      </c>
      <c r="CQ117" s="1">
        <f>IF(OR(ISNA($A117),$AK117&lt;100),NA(),IF($CA117=0,0,FLOOR((CO117-_xlfn.XLOOKUP(_xlfn.AGGREGATE(5,6,$CA$3:$CA2068),$CA$3:$CA$2000,CO$3:CO$2000,1,1))/_xlfn.XLOOKUP($CA117,$CA$3:$CA$2000,$CA$3:$CA$2000,1,1), 1)))</f>
        <v>792</v>
      </c>
      <c r="CR117" s="1">
        <f t="shared" si="177"/>
        <v>69.985143708219724</v>
      </c>
      <c r="CS117" s="1" cm="1">
        <f t="array" ref="CS117">IFERROR(IF(OR(ISNA($A117),$AK117&lt;100,INDEX(International!G$3:G$2000,_xlfn.XMATCH(100,International!G$3:G$2000,1,1)+$CA117)=""),NA(),INDEX(International!G$3:G$2000,_xlfn.XMATCH(100,International!G$3:G$2000,1,1)+$CA117)), NA())</f>
        <v>10927</v>
      </c>
      <c r="CT117" s="1">
        <f t="shared" si="230"/>
        <v>10.04171215847251</v>
      </c>
      <c r="CU117" s="1">
        <f>IF(OR(ISNA($A117),$AK117&lt;100),NA(),IF($CA117=0,0,FLOOR((CS117-_xlfn.XLOOKUP(_xlfn.AGGREGATE(5,6,$CA$3:$CA2068),$CA$3:$CA$2000,CS$3:CS$2000,1,1))/_xlfn.XLOOKUP($CA117,$CA$3:$CA$2000,$CA$3:$CA$2000,1,1), 1)))</f>
        <v>156</v>
      </c>
      <c r="CV117" s="1">
        <f t="shared" si="178"/>
        <v>55.344020933250498</v>
      </c>
      <c r="CW117" s="1" cm="1">
        <f t="array" ref="CW117">IFERROR(IF(OR(ISNA($A117),$AK117&lt;100,INDEX(International!K$3:K$2000,_xlfn.XMATCH(100,International!K$3:K$2000,1,1)+$CA117)=""),NA(),INDEX(International!K$3:K$2000,_xlfn.XMATCH(100,International!K$3:K$2000,1,1)+$CA117)), NA())</f>
        <v>173040</v>
      </c>
      <c r="CX117" s="1">
        <f t="shared" si="231"/>
        <v>6.3215298209938124</v>
      </c>
      <c r="CY117" s="1">
        <f>IF(OR(ISNA($A117),$AK117&lt;100),NA(),IF($CA117=0,0,FLOOR((CW117-_xlfn.XLOOKUP(_xlfn.AGGREGATE(5,6,$CA$3:$CA2068),$CA$3:$CA$2000,CW$3:CW$2000,1,1))/_xlfn.XLOOKUP($CA117,$CA$3:$CA$2000,$CA$3:$CA$2000,1,1), 1)))</f>
        <v>2543</v>
      </c>
      <c r="CZ117" s="1">
        <f t="shared" si="179"/>
        <v>28.870599458255466</v>
      </c>
      <c r="DA117" s="1" cm="1">
        <f t="array" ref="DA117">IFERROR(IF(OR(ISNA($A117),$AK117&lt;100,INDEX(International!O$3:O$2000,_xlfn.XMATCH(100,International!O$3:O$2000,1,1)+$CA117)=""),NA(),INDEX(International!O$3:O$2000,_xlfn.XMATCH(100,International!O$3:O$2000,1,1)+$CA117)), NA())</f>
        <v>207428</v>
      </c>
      <c r="DB117" s="1">
        <f t="shared" si="232"/>
        <v>6.1714977900299361</v>
      </c>
      <c r="DC117" s="1">
        <f>IF(OR(ISNA($A117),$AK117&lt;100),NA(),IF($CA117=0,0,FLOOR((DA117-_xlfn.XLOOKUP(_xlfn.AGGREGATE(5,6,$CA$3:$CA2068),$CA$3:$CA$2000,DA$3:DA$2000,1,1))/_xlfn.XLOOKUP($CA117,$CA$3:$CA$2000,$CA$3:$CA$2000,1,1), 1)))</f>
        <v>3048</v>
      </c>
      <c r="DD117" s="1">
        <f t="shared" si="180"/>
        <v>72.822410131902444</v>
      </c>
      <c r="DE117" s="1" cm="1">
        <f t="array" ref="DE117">IFERROR(IF(OR(ISNA($A117),$AK117&lt;100,INDEX(International!S$3:S$2000,_xlfn.XMATCH(100,International!S$3:S$2000,1,1)+$CA117)=""),NA(),INDEX(International!S$3:S$2000,_xlfn.XMATCH(100,International!S$3:S$2000,1,1)+$CA117)), NA())</f>
        <v>10761</v>
      </c>
      <c r="DF117" s="1">
        <f t="shared" si="233"/>
        <v>10.074569084811216</v>
      </c>
      <c r="DG117" s="1">
        <f>IF(OR(ISNA($A117),$AK117&lt;100),NA(),IF($CA117=0,0,FLOOR((DE117-_xlfn.XLOOKUP(_xlfn.AGGREGATE(5,6,$CA$3:$CA2068),$CA$3:$CA$2000,DE$3:DE$2000,1,1))/_xlfn.XLOOKUP($CA117,$CA$3:$CA$2000,$CA$3:$CA$2000,1,1), 1)))</f>
        <v>156</v>
      </c>
      <c r="DH117" s="1">
        <f t="shared" si="181"/>
        <v>323.95577281980593</v>
      </c>
      <c r="DI117" s="1" cm="1">
        <f t="array" ref="DI117">IFERROR(IF(OR(ISNA($A117),$AK117&lt;100,INDEX(International!W$3:W$2000,_xlfn.XMATCH(100,International!W$3:W$2000,1,1)+$CA117)=""),NA(),INDEX(International!W$3:W$2000,_xlfn.XMATCH(100,International!W$3:W$2000,1,1)+$CA117)), NA())</f>
        <v>20939</v>
      </c>
      <c r="DJ117" s="1">
        <f t="shared" si="234"/>
        <v>8.8196589085112151</v>
      </c>
      <c r="DK117" s="1">
        <f>IF(OR(ISNA($A117),$AK117&lt;100),NA(),IF($CA117=0,0,FLOOR((DI117-_xlfn.XLOOKUP(_xlfn.AGGREGATE(5,6,$CA$3:$CA2068),$CA$3:$CA$2000,DI$3:DI$2000,1,1))/_xlfn.XLOOKUP($CA117,$CA$3:$CA$2000,$CA$3:$CA$2000,1,1), 1)))</f>
        <v>306</v>
      </c>
      <c r="DL117" s="1">
        <f t="shared" si="182"/>
        <v>9.1414007068405727</v>
      </c>
      <c r="DM117" s="1" cm="1">
        <f t="array" ref="DM117">IFERROR(IF(OR(ISNA($A117),$AK117&lt;100,INDEX(International!AA$3:AA$2000,_xlfn.XMATCH(100,International!AA$3:AA$2000,1,1)+$CA117)=""),NA(),INDEX(International!AA$3:AA$2000,_xlfn.XMATCH(100,International!AA$3:AA$2000,1,1)+$CA117)), NA())</f>
        <v>226463</v>
      </c>
      <c r="DN117" s="1">
        <f t="shared" si="235"/>
        <v>6.1013581061251267</v>
      </c>
      <c r="DO117" s="1">
        <f>IF(OR(ISNA($A117),$AK117&lt;100),NA(),IF($CA117=0,0,FLOOR((DM117-_xlfn.XLOOKUP(_xlfn.AGGREGATE(5,6,$CA$3:$CA2068),$CA$3:$CA$2000,DM$3:DM$2000,1,1))/_xlfn.XLOOKUP($CA117,$CA$3:$CA$2000,$CA$3:$CA$2000,1,1), 1)))</f>
        <v>3328</v>
      </c>
      <c r="DP117" s="1">
        <f t="shared" si="183"/>
        <v>21.213653089897171</v>
      </c>
      <c r="DQ117" s="1" cm="1">
        <f t="array" ref="DQ117">IFERROR(IF(OR(ISNA($A117),$AK117&lt;100,INDEX(International!AE$3:AE$2000,_xlfn.XMATCH(100,International!AE$3:AE$2000,1,1)+$CA117)=""),NA(),INDEX(International!AE$3:AE$2000,_xlfn.XMATCH(100,International!AE$3:AE$2000,1,1)+$CA117)), NA())</f>
        <v>1329260</v>
      </c>
      <c r="DR117" s="1">
        <f t="shared" si="236"/>
        <v>4.964106698237317</v>
      </c>
      <c r="DS117" s="1">
        <f>IF(OR(ISNA($A117),$AK117&lt;100),NA(),IF($CA117=0,0,FLOOR((DQ117-_xlfn.XLOOKUP(_xlfn.AGGREGATE(5,6,$CA$3:$CA2068),$CA$3:$CA$2000,DQ$3:DQ$2000,1,1))/_xlfn.XLOOKUP($CA117,$CA$3:$CA$2000,$CA$3:$CA$2000,1,1), 1)))</f>
        <v>19546</v>
      </c>
      <c r="DT117" s="1">
        <f t="shared" si="263"/>
        <v>19.97686887542703</v>
      </c>
      <c r="DU117" s="1">
        <f t="shared" si="237"/>
        <v>114</v>
      </c>
      <c r="DV117" s="1" t="e" cm="1">
        <f t="array" ref="DV117">IFERROR(IF(ISNA($A117),NA(),INDEX(B$3:B$2000,_xlfn.XMATCH(Configuration!$B$12,B$3:B$2000,1,1)+ROW()-ROW($A$3))-0), NA())</f>
        <v>#N/A</v>
      </c>
      <c r="DW117" s="1" t="e" cm="1">
        <f t="array" ref="DW117">IFERROR(IF(ISNA($A117),NA(),INDEX(F$3:F$2000,_xlfn.XMATCH(Configuration!$B$12,F$3:F$2000,1,1)+ROW()-ROW($A$3))-0), NA())</f>
        <v>#N/A</v>
      </c>
      <c r="DX117" s="1" cm="1">
        <f t="array" ref="DX117">IFERROR(IF(ISNA($A117),NA(),INDEX(J$3:J$2000,_xlfn.XMATCH(Configuration!$B$12,J$3:J$2000,1,1)+ROW()-ROW($A$3))-0), NA())</f>
        <v>0</v>
      </c>
      <c r="DY117" s="1" t="e" cm="1">
        <f t="array" ref="DY117">IFERROR(IF(ISNA($A117),NA(),INDEX(N$3:N$2000,_xlfn.XMATCH(Configuration!$B$12,N$3:N$2000,1,1)+ROW()-ROW($A$3))-0), NA())</f>
        <v>#N/A</v>
      </c>
      <c r="DZ117" s="1" t="e" cm="1">
        <f t="array" ref="DZ117">IFERROR(IF(ISNA($A117),NA(),INDEX(R$3:R$2000,_xlfn.XMATCH(Configuration!$B$12,R$3:R$2000,1,1)+ROW()-ROW($A$3))-0), NA())</f>
        <v>#N/A</v>
      </c>
      <c r="EA117" s="1" t="e" cm="1">
        <f t="array" ref="EA117">IFERROR(IF(ISNA($A117),NA(),INDEX(V$3:V$2000,_xlfn.XMATCH(Configuration!$B$12,V$3:V$2000,1,1)+ROW()-ROW($A$3))-0), NA())</f>
        <v>#N/A</v>
      </c>
      <c r="EB117" s="1" t="e" cm="1">
        <f t="array" ref="EB117">IFERROR(IF(ISNA($A117),NA(),INDEX(Z$3:Z$2000,_xlfn.XMATCH(Configuration!$B$12,Z$3:Z$2000,1,1)+ROW()-ROW($A$3))-0), NA())</f>
        <v>#N/A</v>
      </c>
      <c r="EC117" s="1" t="e" cm="1">
        <f t="array" ref="EC117">IFERROR(IF(ISNA($A117),NA(),INDEX(AD$3:AD$2000,_xlfn.XMATCH(Configuration!$B$12,AD$3:AD$2000,1,1)+ROW()-ROW($A$3))-0), NA())</f>
        <v>#N/A</v>
      </c>
      <c r="ED117" s="1" t="e">
        <f t="shared" si="238"/>
        <v>#N/A</v>
      </c>
      <c r="EE117" s="1" t="e">
        <f t="shared" si="185"/>
        <v>#N/A</v>
      </c>
      <c r="EF117" s="1" t="e">
        <f t="shared" si="186"/>
        <v>#N/A</v>
      </c>
      <c r="EG117" s="1" t="e">
        <f t="shared" si="187"/>
        <v>#N/A</v>
      </c>
      <c r="EH117" s="1" t="e">
        <f t="shared" si="188"/>
        <v>#N/A</v>
      </c>
      <c r="EI117" s="1" t="e">
        <f t="shared" si="189"/>
        <v>#N/A</v>
      </c>
      <c r="EJ117" s="1" t="e">
        <f t="shared" si="190"/>
        <v>#N/A</v>
      </c>
      <c r="EK117" s="1" t="e">
        <f t="shared" si="191"/>
        <v>#N/A</v>
      </c>
      <c r="EL117" s="1" t="e" cm="1">
        <f t="array" ref="EL117">IFERROR(IF(ISNA($ED117),NA(),IF(FLOOR((2^(($ED117+LOOKUP(2, 1/(ISNA(EP$3:EP$2000)+ISBLANK(EP$3:EP$300)-1),EP$3:EP$2000)*LOG(100)/LOG(2))/LOOKUP(2, 1/(ISNA(EP$3:EP$2000)+ISBLANK(EP$3:EP$300)-1),EP$3:EP$2000))),2)&gt;_xlfn.AGGREGATE(4,6,$EN$3:$GC$2000)+2000,NA(),FLOOR((2^(($ED117+LOOKUP(2, 1/(ISNA(EP$3:EP$2000)+ISBLANK(EP$3:EP$300)-1),EP$3:EP$2000)*LOG(100)/LOG(2))/LOOKUP(2, 1/(ISNA(EP$3:EP$2000)+ISBLANK(EP$3:EP$300)-1),EP$3:EP$2000))),2))),NA())</f>
        <v>#N/A</v>
      </c>
      <c r="EM117" s="1" t="e" cm="1">
        <f t="array" ref="EM117">IF(ISNA($ED117),NA(),FLOOR(EN$3+(LOOKUP(2, 1/(ISNA(EN$3:EN$2000)+ISBLANK(EN$3:EN$300)-1),EN$3:EN$2000)-EN$3)/LOOKUP(2, 1/(ISNA(EN$3:EN$2000)+ISBLANK(EN$3:EN$300)-1),ED$3:ED$2000)*ED117, 1))</f>
        <v>#N/A</v>
      </c>
      <c r="EN117" s="1" t="e" cm="1">
        <f t="array" ref="EN117">IFERROR(IF(ISNA($A117),NA(),INDEX(AK$3:AK$2000,_xlfn.XMATCH(100,AK$3:AK$2000,1,1)+ROW()-ROW($A$3))-0), NA())</f>
        <v>#N/A</v>
      </c>
      <c r="EO117" s="1" t="e" cm="1">
        <f t="array" aca="1" ref="EO117" ca="1">IFERROR(IF(ISNA($A117),NA(),INDEX(BD$3:BD$2000,_xlfn.XMATCH(100,AK$3:AK$2000,1,1)+ROW()-ROW($A$3))-0), NA())</f>
        <v>#N/A</v>
      </c>
      <c r="EP117" s="1" t="e">
        <f t="shared" si="192"/>
        <v>#N/A</v>
      </c>
      <c r="EQ117" s="1" t="e">
        <f t="shared" si="193"/>
        <v>#N/A</v>
      </c>
      <c r="ER117" s="1" t="e">
        <f t="shared" si="194"/>
        <v>#N/A</v>
      </c>
      <c r="ES117" s="1" t="e" cm="1">
        <f t="array" ref="ES117">IFERROR(IF(OR(ISNA($A117),INDEX(International!C$3:C$2000,_xlfn.XMATCH(100,International!C$3:C$2000,1,1)+ROW()-ROW($A$3))=""),NA(),INDEX(International!C$3:C$2000,_xlfn.XMATCH(100,International!C$3:C$2000,1,1)+ROW()-ROW($A$3))), NA())</f>
        <v>#N/A</v>
      </c>
      <c r="ET117" s="1" t="e" cm="1">
        <f t="array" aca="1" ref="ET117" ca="1">IFERROR(IF(ISNA($A117),NA(),INDEX(International!E$3:E$2000,_xlfn.XMATCH(100,International!C$3:C$2000,1,1)+ROW()-ROW($A$3))-0), NA())</f>
        <v>#N/A</v>
      </c>
      <c r="EU117" s="1" t="e">
        <f t="shared" si="195"/>
        <v>#N/A</v>
      </c>
      <c r="EV117" s="1" t="e">
        <f t="shared" si="196"/>
        <v>#N/A</v>
      </c>
      <c r="EW117" s="1" t="e">
        <f t="shared" si="197"/>
        <v>#N/A</v>
      </c>
      <c r="EX117" s="1" t="e" cm="1">
        <f t="array" ref="EX117">IFERROR(IF(OR(ISNA($A117),INDEX(International!G$3:G$2000,_xlfn.XMATCH(100,International!G$3:G$2000,1,1)+ROW()-ROW($A$3))=""),NA(),INDEX(International!G$3:G$2000,_xlfn.XMATCH(100,International!G$3:G$2000,1,1)+ROW()-ROW($A$3))-0), NA())</f>
        <v>#N/A</v>
      </c>
      <c r="EY117" s="1" t="e" cm="1">
        <f t="array" aca="1" ref="EY117" ca="1">IFERROR(IF(ISNA($A117),NA(),INDEX(International!I$3:I$2000,_xlfn.XMATCH(100,International!G$3:G$2000,1,1)+ROW()-ROW($A$3))-0), NA())</f>
        <v>#N/A</v>
      </c>
      <c r="EZ117" s="1" t="e">
        <f t="shared" si="198"/>
        <v>#N/A</v>
      </c>
      <c r="FA117" s="1" t="e">
        <f t="shared" si="199"/>
        <v>#N/A</v>
      </c>
      <c r="FB117" s="1" t="e">
        <f t="shared" si="200"/>
        <v>#N/A</v>
      </c>
      <c r="FC117" s="1" t="e" cm="1">
        <f t="array" ref="FC117">IFERROR(IF(OR(ISNA($A117),INDEX(International!K$3:K$2000,_xlfn.XMATCH(100,International!K$3:K$2000,1,1)+ROW()-ROW($A$3))=""),NA(),INDEX(International!K$3:K$2000,_xlfn.XMATCH(100,International!K$3:K$2000,1,1)+ROW()-ROW($A$3))), NA())</f>
        <v>#N/A</v>
      </c>
      <c r="FD117" s="1" t="e" cm="1">
        <f t="array" aca="1" ref="FD117" ca="1">IFERROR(IF(ISNA($A117),NA(),INDEX(International!M$3:M$2000,_xlfn.XMATCH(100,International!K$3:K$2000,1,1)+ROW()-ROW($A$3))-0), NA())</f>
        <v>#N/A</v>
      </c>
      <c r="FE117" s="1" t="e">
        <f t="shared" si="201"/>
        <v>#N/A</v>
      </c>
      <c r="FF117" s="1" t="e">
        <f t="shared" si="202"/>
        <v>#N/A</v>
      </c>
      <c r="FG117" s="1" t="e">
        <f t="shared" si="203"/>
        <v>#N/A</v>
      </c>
      <c r="FH117" s="1" t="e" cm="1">
        <f t="array" ref="FH117">IFERROR(IF(OR(ISNA($A117),INDEX(International!O$3:O$2000,_xlfn.XMATCH(100,International!O$3:O$2000,1,1)+ROW()-ROW($A$3))=""),NA(),INDEX(International!O$3:O$2000,_xlfn.XMATCH(100,International!O$3:O$2000,1,1)+ROW()-ROW($A$3))-0), NA())</f>
        <v>#N/A</v>
      </c>
      <c r="FI117" s="1" t="e" cm="1">
        <f t="array" aca="1" ref="FI117" ca="1">IFERROR(IF(ISNA($A117),NA(),INDEX(International!Q$3:Q$2000,_xlfn.XMATCH(100,International!O$3:O$2000,1,1)+ROW()-ROW($A$3))-0), NA())</f>
        <v>#N/A</v>
      </c>
      <c r="FJ117" s="1" t="e">
        <f t="shared" si="204"/>
        <v>#N/A</v>
      </c>
      <c r="FK117" s="1" t="e">
        <f t="shared" si="205"/>
        <v>#N/A</v>
      </c>
      <c r="FL117" s="1" t="e">
        <f t="shared" si="206"/>
        <v>#N/A</v>
      </c>
      <c r="FM117" s="1" t="e" cm="1">
        <f t="array" ref="FM117">IFERROR(IF(OR(ISNA($A117),INDEX(International!S$3:S$2000,_xlfn.XMATCH(100,International!S$3:S$2000,1,1)+ROW()-ROW($A$3))=""),NA(),INDEX(International!S$3:S$2000,_xlfn.XMATCH(100,International!S$3:S$2000,1,1)+ROW()-ROW($A$3))-0), NA())</f>
        <v>#N/A</v>
      </c>
      <c r="FN117" s="1" t="e" cm="1">
        <f t="array" aca="1" ref="FN117" ca="1">IFERROR(IF(ISNA($A117),NA(),INDEX(International!U$3:U$2000,_xlfn.XMATCH(100,International!S$3:S$2000,1,1)+ROW()-ROW($A$3))-0), NA())</f>
        <v>#N/A</v>
      </c>
      <c r="FO117" s="1" t="e">
        <f t="shared" si="207"/>
        <v>#N/A</v>
      </c>
      <c r="FP117" s="1" t="e">
        <f t="shared" si="208"/>
        <v>#N/A</v>
      </c>
      <c r="FQ117" s="1" t="e">
        <f t="shared" si="209"/>
        <v>#N/A</v>
      </c>
      <c r="FR117" s="1" t="e" cm="1">
        <f t="array" ref="FR117">IFERROR(IF(OR(ISNA($A117),INDEX(International!W$3:W$2000,_xlfn.XMATCH(100,International!W$3:W$2000,1,1)+ROW()-ROW($A$3))=""),NA(),INDEX(International!W$3:W$2000,_xlfn.XMATCH(100,International!W$3:W$2000,1,1)+ROW()-ROW($A$3))-0), NA())</f>
        <v>#N/A</v>
      </c>
      <c r="FS117" s="1" t="e" cm="1">
        <f t="array" aca="1" ref="FS117" ca="1">IFERROR(IF(ISNA($A117),NA(),INDEX(International!Y$3:Y$2000,_xlfn.XMATCH(100,International!W$3:W$2000,1,1)+ROW()-ROW($A$3))-0), NA())</f>
        <v>#N/A</v>
      </c>
      <c r="FT117" s="1" t="e">
        <f t="shared" si="210"/>
        <v>#N/A</v>
      </c>
      <c r="FU117" s="1" t="e">
        <f t="shared" si="211"/>
        <v>#N/A</v>
      </c>
      <c r="FV117" s="1" t="e">
        <f t="shared" si="212"/>
        <v>#N/A</v>
      </c>
      <c r="FW117" s="1" t="e" cm="1">
        <f t="array" ref="FW117">IFERROR(IF(OR(ISNA($A117),INDEX(International!AA$3:AA$2000,_xlfn.XMATCH(100,International!AA$3:AA$2000,1,1)+ROW()-ROW($A$3))=""),NA(),INDEX(International!AA$3:AA$2000,_xlfn.XMATCH(100,International!AA$3:AA$2000,1,1)+ROW()-ROW($A$3))-0), NA())</f>
        <v>#N/A</v>
      </c>
      <c r="FX117" s="1" t="e" cm="1">
        <f t="array" aca="1" ref="FX117" ca="1">IFERROR(IF(ISNA($A117),NA(),INDEX(International!AC$3:AC$2000,_xlfn.XMATCH(100,International!AA$3:AA$2000,1,1)+ROW()-ROW($A$3))-0), NA())</f>
        <v>#N/A</v>
      </c>
      <c r="FY117" s="1" t="e">
        <f t="shared" si="213"/>
        <v>#N/A</v>
      </c>
      <c r="FZ117" s="1" t="e">
        <f t="shared" si="214"/>
        <v>#N/A</v>
      </c>
      <c r="GA117" s="1" t="e">
        <f t="shared" si="215"/>
        <v>#N/A</v>
      </c>
      <c r="GB117" s="1" t="e" cm="1">
        <f t="array" ref="GB117">IFERROR(IF(OR(ISNA($A117),INDEX(International!AE$3:AE$2000,_xlfn.XMATCH(100,International!AE$3:AE$2000,1,1)+ROW()-ROW($A$3))=""),NA(),INDEX(International!AE$3:AE$2000,_xlfn.XMATCH(100,International!AE$3:AE$2000,1,1)+ROW()-ROW($A$3))-0), NA())</f>
        <v>#N/A</v>
      </c>
      <c r="GC117" s="1" t="e" cm="1">
        <f t="array" aca="1" ref="GC117" ca="1">IFERROR(IF(ISNA($A117),NA(),INDEX(International!AG$3:AG$2000,_xlfn.XMATCH(100,International!AE$3:AE$2000,1,1)+ROW()-ROW($A$3))-0), NA())</f>
        <v>#N/A</v>
      </c>
      <c r="GD117" s="1" t="e">
        <f t="shared" si="216"/>
        <v>#N/A</v>
      </c>
      <c r="GE117" s="1" t="e">
        <f t="shared" si="217"/>
        <v>#N/A</v>
      </c>
      <c r="GF117" s="1" t="e">
        <f t="shared" si="218"/>
        <v>#N/A</v>
      </c>
    </row>
    <row r="118" spans="1:188" x14ac:dyDescent="0.2">
      <c r="A118" s="4">
        <f>IF(OR(Daily!$A118="",Daily!$B118="*"),NA(),Daily!A118)</f>
        <v>43969</v>
      </c>
      <c r="B118" s="1">
        <f>IF(_xlfn.IFNA($A118,"")="","",Daily!C118+IF(ROW()&gt;ROW($A$3),B117,0))</f>
        <v>107</v>
      </c>
      <c r="C118" s="1">
        <f>IF(_xlfn.IFNA($A118,"")="","",Daily!D118+IF(ROW()&gt;ROW($A$3),C117,0))</f>
        <v>104</v>
      </c>
      <c r="D118" s="1">
        <f>IF(_xlfn.IFNA($A118,"")="","",Daily!E118+IF(ROW()&gt;ROW($A$3),D117,0))</f>
        <v>3</v>
      </c>
      <c r="E118" s="1">
        <f t="shared" si="141"/>
        <v>0</v>
      </c>
      <c r="F118" s="1">
        <f>IF(_xlfn.IFNA($A118,"")="","",Daily!F118+IF(ROW()&gt;ROW($A$3),F117,0))</f>
        <v>3076</v>
      </c>
      <c r="G118" s="1">
        <f>IF(_xlfn.IFNA($A118,"")="","",Daily!G118+IF(ROW()&gt;ROW($A$3),G117,0))</f>
        <v>2612</v>
      </c>
      <c r="H118" s="1">
        <f>IF(_xlfn.IFNA($A118,"")="","",Daily!H118+IF(ROW()&gt;ROW($A$3),H117,0))</f>
        <v>47</v>
      </c>
      <c r="I118" s="1">
        <f t="shared" si="142"/>
        <v>417</v>
      </c>
      <c r="J118" s="1">
        <f>IF(_xlfn.IFNA($A118,"")="","",Daily!I118+IF(ROW()&gt;ROW($A$3),J117,0))</f>
        <v>30</v>
      </c>
      <c r="K118" s="1">
        <f>IF(_xlfn.IFNA($A118,"")="","",Daily!J118+IF(ROW()&gt;ROW($A$3),K117,0))</f>
        <v>28</v>
      </c>
      <c r="L118" s="1">
        <f>IF(_xlfn.IFNA($A118,"")="","",Daily!K118+IF(ROW()&gt;ROW($A$3),L117,0))</f>
        <v>0</v>
      </c>
      <c r="M118" s="1">
        <f t="shared" si="143"/>
        <v>2</v>
      </c>
      <c r="N118" s="1">
        <f>IF(_xlfn.IFNA($A118,"")="","",Daily!L118+IF(ROW()&gt;ROW($A$3),N117,0))</f>
        <v>1057</v>
      </c>
      <c r="O118" s="1">
        <f>IF(_xlfn.IFNA($A118,"")="","",Daily!M118+IF(ROW()&gt;ROW($A$3),O117,0))</f>
        <v>1038</v>
      </c>
      <c r="P118" s="1">
        <f>IF(_xlfn.IFNA($A118,"")="","",Daily!N118+IF(ROW()&gt;ROW($A$3),P117,0))</f>
        <v>6</v>
      </c>
      <c r="Q118" s="1">
        <f t="shared" si="144"/>
        <v>13</v>
      </c>
      <c r="R118" s="1">
        <f>IF(_xlfn.IFNA($A118,"")="","",Daily!O118+IF(ROW()&gt;ROW($A$3),R117,0))</f>
        <v>439</v>
      </c>
      <c r="S118" s="1">
        <f>IF(_xlfn.IFNA($A118,"")="","",Daily!P118+IF(ROW()&gt;ROW($A$3),S117,0))</f>
        <v>435</v>
      </c>
      <c r="T118" s="1">
        <f>IF(_xlfn.IFNA($A118,"")="","",Daily!Q118+IF(ROW()&gt;ROW($A$3),T117,0))</f>
        <v>4</v>
      </c>
      <c r="U118" s="1">
        <f t="shared" si="145"/>
        <v>0</v>
      </c>
      <c r="V118" s="1">
        <f>IF(_xlfn.IFNA($A118,"")="","",Daily!R118+IF(ROW()&gt;ROW($A$3),V117,0))</f>
        <v>226</v>
      </c>
      <c r="W118" s="1">
        <f>IF(_xlfn.IFNA($A118,"")="","",Daily!S118+IF(ROW()&gt;ROW($A$3),W117,0))</f>
        <v>195</v>
      </c>
      <c r="X118" s="1">
        <f>IF(_xlfn.IFNA($A118,"")="","",Daily!T118+IF(ROW()&gt;ROW($A$3),X117,0))</f>
        <v>13</v>
      </c>
      <c r="Y118" s="1">
        <f t="shared" si="146"/>
        <v>18</v>
      </c>
      <c r="Z118" s="1">
        <f>IF(_xlfn.IFNA($A118,"")="","",Daily!U118+IF(ROW()&gt;ROW($A$3),Z117,0))</f>
        <v>1567</v>
      </c>
      <c r="AA118" s="1">
        <f>IF(_xlfn.IFNA($A118,"")="","",Daily!V118+IF(ROW()&gt;ROW($A$3),AA117,0))</f>
        <v>1439</v>
      </c>
      <c r="AB118" s="1">
        <f>IF(_xlfn.IFNA($A118,"")="","",Daily!W118+IF(ROW()&gt;ROW($A$3),AB117,0))</f>
        <v>18</v>
      </c>
      <c r="AC118" s="1">
        <f t="shared" si="147"/>
        <v>110</v>
      </c>
      <c r="AD118" s="1">
        <f>IF(_xlfn.IFNA($A118,"")="","",Daily!X118+IF(ROW()&gt;ROW($A$3),AD117,0))</f>
        <v>557</v>
      </c>
      <c r="AE118" s="1">
        <f>IF(_xlfn.IFNA($A118,"")="","",Daily!Y118+IF(ROW()&gt;ROW($A$3),AE117,0))</f>
        <v>545</v>
      </c>
      <c r="AF118" s="1">
        <f>IF(_xlfn.IFNA($A118,"")="","",Daily!Z118+IF(ROW()&gt;ROW($A$3),AF117,0))</f>
        <v>9</v>
      </c>
      <c r="AG118" s="1">
        <f t="shared" si="148"/>
        <v>3</v>
      </c>
      <c r="AH118" s="1">
        <f>IF(_xlfn.IFNA($A118,"")="","",Daily!C118+Daily!F118+Daily!I118+Daily!O118+Daily!L118+Daily!R118+Daily!X118+Daily!U118)</f>
        <v>9</v>
      </c>
      <c r="AI118" s="1">
        <f>IF(_xlfn.IFNA($A118,"")="","",Daily!D118+Daily!G118+Daily!J118+Daily!P118+Daily!M118+Daily!S118+Daily!Y118+Daily!V118+Daily!AA118)</f>
        <v>26</v>
      </c>
      <c r="AJ118" s="1">
        <f>IF(_xlfn.IFNA($A118,"")="","",Daily!E118+Daily!H118+Daily!K118+Daily!Q118+Daily!N118+Daily!T118+Daily!Z118+Daily!W118)</f>
        <v>1</v>
      </c>
      <c r="AK118" s="1">
        <f t="shared" si="240"/>
        <v>7059</v>
      </c>
      <c r="AL118" s="1">
        <f t="shared" si="241"/>
        <v>6396</v>
      </c>
      <c r="AM118" s="1">
        <f t="shared" si="242"/>
        <v>100</v>
      </c>
      <c r="AN118" s="7">
        <f t="shared" si="243"/>
        <v>1</v>
      </c>
      <c r="AO118" s="1">
        <f t="shared" si="244"/>
        <v>563</v>
      </c>
      <c r="AP118" s="1">
        <f t="shared" si="245"/>
        <v>3983</v>
      </c>
      <c r="AQ118" s="1">
        <f t="shared" si="246"/>
        <v>3784</v>
      </c>
      <c r="AR118" s="1">
        <f t="shared" si="247"/>
        <v>53</v>
      </c>
      <c r="AS118" s="1">
        <f t="shared" si="248"/>
        <v>146</v>
      </c>
      <c r="AT118" s="10">
        <f t="shared" si="249"/>
        <v>1.5394088669950739E-2</v>
      </c>
      <c r="AU118" s="10">
        <f t="shared" si="250"/>
        <v>0.98460591133004927</v>
      </c>
      <c r="AV118" s="10">
        <f t="shared" si="251"/>
        <v>1.5157954384473721E-2</v>
      </c>
      <c r="AW118" s="10">
        <f t="shared" si="252"/>
        <v>0.43575577277234734</v>
      </c>
      <c r="AX118" s="10">
        <f t="shared" si="253"/>
        <v>4.2498937526561833E-3</v>
      </c>
      <c r="AY118" s="10">
        <f t="shared" si="254"/>
        <v>0.1497379232185862</v>
      </c>
      <c r="AZ118" s="10">
        <f t="shared" si="255"/>
        <v>6.219011191386882E-2</v>
      </c>
      <c r="BA118" s="10">
        <f t="shared" si="256"/>
        <v>3.2015866270009914E-2</v>
      </c>
      <c r="BB118" s="10">
        <f t="shared" si="257"/>
        <v>0.22198611701374132</v>
      </c>
      <c r="BC118" s="10">
        <f t="shared" si="258"/>
        <v>7.8906360674316472E-2</v>
      </c>
      <c r="BD118" s="8">
        <f t="shared" ca="1" si="168"/>
        <v>16.285714285714285</v>
      </c>
      <c r="BE118" s="9">
        <f t="shared" ca="1" si="169"/>
        <v>114</v>
      </c>
      <c r="BF118" s="10">
        <f t="shared" si="259"/>
        <v>1.276595744680851E-3</v>
      </c>
      <c r="BG118" s="10">
        <f t="shared" si="260"/>
        <v>0</v>
      </c>
      <c r="BH118" s="1" t="e">
        <f t="shared" si="261"/>
        <v>#N/A</v>
      </c>
      <c r="BI118" s="1">
        <f t="shared" si="262"/>
        <v>52</v>
      </c>
      <c r="BJ118" s="8">
        <f>IF(_xlfn.IFNA($A118,"")="","",AK118/(Configuration!$B$1/1000000))</f>
        <v>278.30454615345189</v>
      </c>
      <c r="BK118" s="1">
        <f>IF(OR(_xlfn.IFNA($A118,"")="", ROW()&lt;=ROW($A$3),MAX(International!$C$3:$C$2000)&lt;$AK118),"",$A118-_xlfn.XLOOKUP($AK118,International!$C$3:$C$2000,International!$A$3:$A$2000,NA(),1,1))</f>
        <v>52</v>
      </c>
      <c r="BL118" s="1">
        <f>IF(OR(_xlfn.IFNA($A118,"")="", ROW()&lt;=ROW($A$3),MAX(International!$D$3:$D$2000)&lt;$BJ118),"",$A118-_xlfn.XLOOKUP($BJ118,International!$D$3:$D$2000,International!$A$3:$A$2000,NA(),1,1))</f>
        <v>57</v>
      </c>
      <c r="BM118" s="1">
        <f>IF(OR(_xlfn.IFNA($A118,"")="", ROW()&lt;=ROW($A$3),MAX(International!$G$3:$G$2000)&lt;$AK118),"",$A118-_xlfn.XLOOKUP($AK118,International!$G$3:$G$2000,International!$A$3:$A$2000,NA(),1,1))</f>
        <v>31</v>
      </c>
      <c r="BN118" s="1">
        <f>IF(OR(_xlfn.IFNA($A118,"")="", ROW()&lt;=ROW($A$3),MAX(International!$H$3:$H$2000)&lt;$BJ118),"",$A118-_xlfn.XLOOKUP($BJ118,International!$H$3:$H$2000,International!$A$3:$A$2000,NA(),1,1))</f>
        <v>54</v>
      </c>
      <c r="BO118" s="1">
        <f>IF(OR(_xlfn.IFNA($A118,"")="", ROW()&lt;=ROW($A$3),MAX(International!$K$3:$K$2000)&lt;$AK118),"",$A118-_xlfn.XLOOKUP($AK118,International!$K$3:$K$2000,International!$A$3:$A$2000,NA(),1,1))</f>
        <v>62</v>
      </c>
      <c r="BP118" s="1">
        <f>IF(OR(_xlfn.IFNA($A118,"")="", ROW()&lt;=ROW($A$3),MAX(International!$L$3:$L$2000)&lt;$BJ118),"",$A118-_xlfn.XLOOKUP($BJ118,International!$L$3:$L$2000,International!$A$3:$A$2000,NA(),1,1))</f>
        <v>56</v>
      </c>
      <c r="BQ118" s="1">
        <f>IF(OR(_xlfn.IFNA($A118,"")="", ROW()&lt;=ROW($A$3),MAX(International!$O$3:$O$2000)&lt;$AK118),"",$A118-_xlfn.XLOOKUP($AK118,International!$O$3:$O$2000,International!$A$3:$A$2000,NA(),1,1))</f>
        <v>71</v>
      </c>
      <c r="BR118" s="1">
        <f>IF(OR(_xlfn.IFNA($A118,"")="", ROW()&lt;=ROW($A$3),MAX(International!$P$3:$P$2000)&lt;$BJ118),"",$A118-_xlfn.XLOOKUP($BJ118,International!$P$3:$P$2000,International!$A$3:$A$2000,NA(),1,1))</f>
        <v>66</v>
      </c>
      <c r="BS118" s="1">
        <f>IF(OR(_xlfn.IFNA($A118,"")="", ROW()&lt;=ROW($A$3),MAX(International!$S$3:$S$2000)&lt;$AK118),"",$A118-_xlfn.XLOOKUP($AK118,International!$S$3:$S$2000,International!$A$3:$A$2000,NA(),1,1))</f>
        <v>71</v>
      </c>
      <c r="BT118" s="1" t="str">
        <f>IF(OR(_xlfn.IFNA($A118,"")="", ROW()&lt;=ROW($A$3),MAX(International!$T$3:$T$2000)&lt;$BJ118),"",$A118-_xlfn.XLOOKUP($BJ118,International!$T$3:$T$2000,International!$A$3:$A$2000,NA(),1,1))</f>
        <v/>
      </c>
      <c r="BU118" s="1">
        <f>IF(OR(_xlfn.IFNA($A118,"")="", ROW()&lt;=ROW($A$3),MAX(International!$W$3:$W$2000)&lt;$AK118),"",$A118-_xlfn.XLOOKUP($AK118,International!$W$3:$W$2000,International!$A$3:$A$2000,NA(),1,1))</f>
        <v>28</v>
      </c>
      <c r="BV118" s="1">
        <f>IF(OR(_xlfn.IFNA($A118,"")="", ROW()&lt;=ROW($A$3),MAX(International!$X$3:$X$2000)&lt;$BJ118),"",$A118-_xlfn.XLOOKUP($BJ118,International!$X$3:$X$2000,International!$A$3:$A$2000,NA(),1,1))</f>
        <v>40</v>
      </c>
      <c r="BW118" s="1">
        <f>IF(OR(_xlfn.IFNA($A118,"")="", ROW()&lt;=ROW($A$3),MAX(International!$AA$3:$AA$2000)&lt;$AK118),"",$A118-_xlfn.XLOOKUP($AK118,International!$AA$3:$AA$2000,International!$A$3:$A$2000,NA(),1,1))</f>
        <v>55</v>
      </c>
      <c r="BX118" s="1">
        <f>IF(OR(_xlfn.IFNA($A118,"")="", ROW()&lt;=ROW($A$3),MAX(International!$AB$3:$AB$2000)&lt;$BJ118),"",$A118-_xlfn.XLOOKUP($BJ118,International!$AB$3:$AB$2000,International!$A$3:$A$2000,NA(),1,1))</f>
        <v>50</v>
      </c>
      <c r="BY118" s="1">
        <f>IF(OR(_xlfn.IFNA($A118,"")="", ROW()&lt;=ROW($A$3),MAX(International!$AE$3:$AE$2000)&lt;$AK118),"",$A118-_xlfn.XLOOKUP($AK118,International!$AE$3:$AE$2000,International!$A$3:$A$2000,NA(),1,1))</f>
        <v>61</v>
      </c>
      <c r="BZ118" s="1">
        <f>IF(OR(_xlfn.IFNA($A118,"")="", ROW()&lt;=ROW($A$3),MAX(International!$AF$3:$AF$2000)&lt;$BJ118),"",$A118-_xlfn.XLOOKUP($BJ118,International!$AF$3:$AF$2000,International!$A$3:$A$2000,NA(),1,1))</f>
        <v>52</v>
      </c>
      <c r="CA118" s="1">
        <f t="shared" si="239"/>
        <v>69</v>
      </c>
      <c r="CB118" s="1" t="e">
        <f t="shared" si="219"/>
        <v>#N/A</v>
      </c>
      <c r="CC118" s="1" t="e">
        <f t="shared" si="220"/>
        <v>#N/A</v>
      </c>
      <c r="CD118" s="1" t="e">
        <f t="shared" si="221"/>
        <v>#N/A</v>
      </c>
      <c r="CE118" s="1" t="e">
        <f t="shared" si="222"/>
        <v>#N/A</v>
      </c>
      <c r="CF118" s="1">
        <f t="shared" si="223"/>
        <v>1426310</v>
      </c>
      <c r="CG118" s="1">
        <f t="shared" si="224"/>
        <v>289630</v>
      </c>
      <c r="CH118" s="1">
        <f t="shared" si="225"/>
        <v>92746</v>
      </c>
      <c r="CI118" s="1">
        <f t="shared" si="226"/>
        <v>4166</v>
      </c>
      <c r="CJ118" s="1">
        <f t="shared" si="227"/>
        <v>6264</v>
      </c>
      <c r="CK118" s="1">
        <f t="shared" si="175"/>
        <v>7059</v>
      </c>
      <c r="CL118" s="1">
        <f t="shared" si="228"/>
        <v>11.235238027769896</v>
      </c>
      <c r="CM118" s="1">
        <f>IF(OR(ISNA($A118),$AK118&lt;100),NA(),IF($CA118=0,0,FLOOR((CK118-_xlfn.XLOOKUP(_xlfn.AGGREGATE(5,6,$CA$3:$CA2069),$CA$3:$CA$2000,CK$3:CK$2000,1,1))/_xlfn.XLOOKUP($CA118,$CA$3:$CA$2000,$CA$3:$CA$2000,1,1), 1)))</f>
        <v>100</v>
      </c>
      <c r="CN118" s="1">
        <f t="shared" si="176"/>
        <v>543.3117913369133</v>
      </c>
      <c r="CO118" s="1" cm="1">
        <f t="array" ref="CO118">IFERROR(IF(OR(ISNA($A118),$AK118&lt;100,INDEX(International!C$3:C$2000,_xlfn.XMATCH(100,International!C$3:C$2000,1,1)+$CA118)=""),NA(),INDEX(International!C$3:C$2000,_xlfn.XMATCH(100,International!C$3:C$2000,1,1)+$CA118)), NA())</f>
        <v>54288</v>
      </c>
      <c r="CP118" s="1">
        <f t="shared" si="229"/>
        <v>7.5953634830663965</v>
      </c>
      <c r="CQ118" s="1">
        <f>IF(OR(ISNA($A118),$AK118&lt;100),NA(),IF($CA118=0,0,FLOOR((CO118-_xlfn.XLOOKUP(_xlfn.AGGREGATE(5,6,$CA$3:$CA2069),$CA$3:$CA$2000,CO$3:CO$2000,1,1))/_xlfn.XLOOKUP($CA118,$CA$3:$CA$2000,$CA$3:$CA$2000,1,1), 1)))</f>
        <v>785</v>
      </c>
      <c r="CR118" s="1">
        <f t="shared" si="177"/>
        <v>73.581318702129607</v>
      </c>
      <c r="CS118" s="1" cm="1">
        <f t="array" ref="CS118">IFERROR(IF(OR(ISNA($A118),$AK118&lt;100,INDEX(International!G$3:G$2000,_xlfn.XMATCH(100,International!G$3:G$2000,1,1)+$CA118)=""),NA(),INDEX(International!G$3:G$2000,_xlfn.XMATCH(100,International!G$3:G$2000,1,1)+$CA118)), NA())</f>
        <v>10968</v>
      </c>
      <c r="CT118" s="1">
        <f t="shared" si="230"/>
        <v>10.181260873917383</v>
      </c>
      <c r="CU118" s="1">
        <f>IF(OR(ISNA($A118),$AK118&lt;100),NA(),IF($CA118=0,0,FLOOR((CS118-_xlfn.XLOOKUP(_xlfn.AGGREGATE(5,6,$CA$3:$CA2069),$CA$3:$CA$2000,CS$3:CS$2000,1,1))/_xlfn.XLOOKUP($CA118,$CA$3:$CA$2000,$CA$3:$CA$2000,1,1), 1)))</f>
        <v>155</v>
      </c>
      <c r="CV118" s="1">
        <f t="shared" si="178"/>
        <v>68.765919418066531</v>
      </c>
      <c r="CW118" s="1" cm="1">
        <f t="array" ref="CW118">IFERROR(IF(OR(ISNA($A118),$AK118&lt;100,INDEX(International!K$3:K$2000,_xlfn.XMATCH(100,International!K$3:K$2000,1,1)+$CA118)=""),NA(),INDEX(International!K$3:K$2000,_xlfn.XMATCH(100,International!K$3:K$2000,1,1)+$CA118)), NA())</f>
        <v>174318</v>
      </c>
      <c r="CX118" s="1">
        <f t="shared" si="231"/>
        <v>6.4081692700770736</v>
      </c>
      <c r="CY118" s="1">
        <f>IF(OR(ISNA($A118),$AK118&lt;100),NA(),IF($CA118=0,0,FLOOR((CW118-_xlfn.XLOOKUP(_xlfn.AGGREGATE(5,6,$CA$3:$CA2069),$CA$3:$CA$2000,CW$3:CW$2000,1,1))/_xlfn.XLOOKUP($CA118,$CA$3:$CA$2000,$CA$3:$CA$2000,1,1), 1)))</f>
        <v>2524</v>
      </c>
      <c r="CZ118" s="1">
        <f t="shared" si="179"/>
        <v>64.859517271539033</v>
      </c>
      <c r="DA118" s="1" cm="1">
        <f t="array" ref="DA118">IFERROR(IF(OR(ISNA($A118),$AK118&lt;100,INDEX(International!O$3:O$2000,_xlfn.XMATCH(100,International!O$3:O$2000,1,1)+$CA118)=""),NA(),INDEX(International!O$3:O$2000,_xlfn.XMATCH(100,International!O$3:O$2000,1,1)+$CA118)), NA())</f>
        <v>209328</v>
      </c>
      <c r="DB118" s="1">
        <f t="shared" si="232"/>
        <v>6.2547876399333466</v>
      </c>
      <c r="DC118" s="1">
        <f>IF(OR(ISNA($A118),$AK118&lt;100),NA(),IF($CA118=0,0,FLOOR((DA118-_xlfn.XLOOKUP(_xlfn.AGGREGATE(5,6,$CA$3:$CA2069),$CA$3:$CA$2000,DA$3:DA$2000,1,1))/_xlfn.XLOOKUP($CA118,$CA$3:$CA$2000,$CA$3:$CA$2000,1,1), 1)))</f>
        <v>3031</v>
      </c>
      <c r="DD118" s="1">
        <f t="shared" si="180"/>
        <v>76.018748681679895</v>
      </c>
      <c r="DE118" s="1" cm="1">
        <f t="array" ref="DE118">IFERROR(IF(OR(ISNA($A118),$AK118&lt;100,INDEX(International!S$3:S$2000,_xlfn.XMATCH(100,International!S$3:S$2000,1,1)+$CA118)=""),NA(),INDEX(International!S$3:S$2000,_xlfn.XMATCH(100,International!S$3:S$2000,1,1)+$CA118)), NA())</f>
        <v>10765</v>
      </c>
      <c r="DF118" s="1">
        <f t="shared" si="233"/>
        <v>10.221912522078696</v>
      </c>
      <c r="DG118" s="1">
        <f>IF(OR(ISNA($A118),$AK118&lt;100),NA(),IF($CA118=0,0,FLOOR((DE118-_xlfn.XLOOKUP(_xlfn.AGGREGATE(5,6,$CA$3:$CA2069),$CA$3:$CA$2000,DE$3:DE$2000,1,1))/_xlfn.XLOOKUP($CA118,$CA$3:$CA$2000,$CA$3:$CA$2000,1,1), 1)))</f>
        <v>154</v>
      </c>
      <c r="DH118" s="1">
        <f t="shared" si="181"/>
        <v>573.63254113040898</v>
      </c>
      <c r="DI118" s="1" cm="1">
        <f t="array" ref="DI118">IFERROR(IF(OR(ISNA($A118),$AK118&lt;100,INDEX(International!W$3:W$2000,_xlfn.XMATCH(100,International!W$3:W$2000,1,1)+$CA118)=""),NA(),INDEX(International!W$3:W$2000,_xlfn.XMATCH(100,International!W$3:W$2000,1,1)+$CA118)), NA())</f>
        <v>21707</v>
      </c>
      <c r="DJ118" s="1">
        <f t="shared" si="234"/>
        <v>8.8894425332235372</v>
      </c>
      <c r="DK118" s="1">
        <f>IF(OR(ISNA($A118),$AK118&lt;100),NA(),IF($CA118=0,0,FLOOR((DI118-_xlfn.XLOOKUP(_xlfn.AGGREGATE(5,6,$CA$3:$CA2069),$CA$3:$CA$2000,DI$3:DI$2000,1,1))/_xlfn.XLOOKUP($CA118,$CA$3:$CA$2000,$CA$3:$CA$2000,1,1), 1)))</f>
        <v>313</v>
      </c>
      <c r="DL118" s="1">
        <f t="shared" si="182"/>
        <v>9.6202031986108612</v>
      </c>
      <c r="DM118" s="1" cm="1">
        <f t="array" ref="DM118">IFERROR(IF(OR(ISNA($A118),$AK118&lt;100,INDEX(International!AA$3:AA$2000,_xlfn.XMATCH(100,International!AA$3:AA$2000,1,1)+$CA118)=""),NA(),INDEX(International!AA$3:AA$2000,_xlfn.XMATCH(100,International!AA$3:AA$2000,1,1)+$CA118)), NA())</f>
        <v>229705</v>
      </c>
      <c r="DN118" s="1">
        <f t="shared" si="235"/>
        <v>6.1797132928566043</v>
      </c>
      <c r="DO118" s="1">
        <f>IF(OR(ISNA($A118),$AK118&lt;100),NA(),IF($CA118=0,0,FLOOR((DM118-_xlfn.XLOOKUP(_xlfn.AGGREGATE(5,6,$CA$3:$CA2069),$CA$3:$CA$2000,DM$3:DM$2000,1,1))/_xlfn.XLOOKUP($CA118,$CA$3:$CA$2000,$CA$3:$CA$2000,1,1), 1)))</f>
        <v>3327</v>
      </c>
      <c r="DP118" s="1">
        <f t="shared" si="183"/>
        <v>23.612509314655941</v>
      </c>
      <c r="DQ118" s="1" cm="1">
        <f t="array" ref="DQ118">IFERROR(IF(OR(ISNA($A118),$AK118&lt;100,INDEX(International!AE$3:AE$2000,_xlfn.XMATCH(100,International!AE$3:AE$2000,1,1)+$CA118)=""),NA(),INDEX(International!AE$3:AE$2000,_xlfn.XMATCH(100,International!AE$3:AE$2000,1,1)+$CA118)), NA())</f>
        <v>1347881</v>
      </c>
      <c r="DR118" s="1">
        <f t="shared" si="236"/>
        <v>5.0297390571612315</v>
      </c>
      <c r="DS118" s="1">
        <f>IF(OR(ISNA($A118),$AK118&lt;100),NA(),IF($CA118=0,0,FLOOR((DQ118-_xlfn.XLOOKUP(_xlfn.AGGREGATE(5,6,$CA$3:$CA2069),$CA$3:$CA$2000,DQ$3:DQ$2000,1,1))/_xlfn.XLOOKUP($CA118,$CA$3:$CA$2000,$CA$3:$CA$2000,1,1), 1)))</f>
        <v>19532</v>
      </c>
      <c r="DT118" s="1">
        <f t="shared" si="263"/>
        <v>24.025763135671713</v>
      </c>
      <c r="DU118" s="1">
        <f t="shared" si="237"/>
        <v>115</v>
      </c>
      <c r="DV118" s="1" t="e" cm="1">
        <f t="array" ref="DV118">IFERROR(IF(ISNA($A118),NA(),INDEX(B$3:B$2000,_xlfn.XMATCH(Configuration!$B$12,B$3:B$2000,1,1)+ROW()-ROW($A$3))-0), NA())</f>
        <v>#N/A</v>
      </c>
      <c r="DW118" s="1" t="e" cm="1">
        <f t="array" ref="DW118">IFERROR(IF(ISNA($A118),NA(),INDEX(F$3:F$2000,_xlfn.XMATCH(Configuration!$B$12,F$3:F$2000,1,1)+ROW()-ROW($A$3))-0), NA())</f>
        <v>#N/A</v>
      </c>
      <c r="DX118" s="1" cm="1">
        <f t="array" ref="DX118">IFERROR(IF(ISNA($A118),NA(),INDEX(J$3:J$2000,_xlfn.XMATCH(Configuration!$B$12,J$3:J$2000,1,1)+ROW()-ROW($A$3))-0), NA())</f>
        <v>0</v>
      </c>
      <c r="DY118" s="1" t="e" cm="1">
        <f t="array" ref="DY118">IFERROR(IF(ISNA($A118),NA(),INDEX(N$3:N$2000,_xlfn.XMATCH(Configuration!$B$12,N$3:N$2000,1,1)+ROW()-ROW($A$3))-0), NA())</f>
        <v>#N/A</v>
      </c>
      <c r="DZ118" s="1" t="e" cm="1">
        <f t="array" ref="DZ118">IFERROR(IF(ISNA($A118),NA(),INDEX(R$3:R$2000,_xlfn.XMATCH(Configuration!$B$12,R$3:R$2000,1,1)+ROW()-ROW($A$3))-0), NA())</f>
        <v>#N/A</v>
      </c>
      <c r="EA118" s="1" t="e" cm="1">
        <f t="array" ref="EA118">IFERROR(IF(ISNA($A118),NA(),INDEX(V$3:V$2000,_xlfn.XMATCH(Configuration!$B$12,V$3:V$2000,1,1)+ROW()-ROW($A$3))-0), NA())</f>
        <v>#N/A</v>
      </c>
      <c r="EB118" s="1" t="e" cm="1">
        <f t="array" ref="EB118">IFERROR(IF(ISNA($A118),NA(),INDEX(Z$3:Z$2000,_xlfn.XMATCH(Configuration!$B$12,Z$3:Z$2000,1,1)+ROW()-ROW($A$3))-0), NA())</f>
        <v>#N/A</v>
      </c>
      <c r="EC118" s="1" t="e" cm="1">
        <f t="array" ref="EC118">IFERROR(IF(ISNA($A118),NA(),INDEX(AD$3:AD$2000,_xlfn.XMATCH(Configuration!$B$12,AD$3:AD$2000,1,1)+ROW()-ROW($A$3))-0), NA())</f>
        <v>#N/A</v>
      </c>
      <c r="ED118" s="1" t="e">
        <f t="shared" si="238"/>
        <v>#N/A</v>
      </c>
      <c r="EE118" s="1" t="e">
        <f t="shared" si="185"/>
        <v>#N/A</v>
      </c>
      <c r="EF118" s="1" t="e">
        <f t="shared" si="186"/>
        <v>#N/A</v>
      </c>
      <c r="EG118" s="1" t="e">
        <f t="shared" si="187"/>
        <v>#N/A</v>
      </c>
      <c r="EH118" s="1" t="e">
        <f t="shared" si="188"/>
        <v>#N/A</v>
      </c>
      <c r="EI118" s="1" t="e">
        <f t="shared" si="189"/>
        <v>#N/A</v>
      </c>
      <c r="EJ118" s="1" t="e">
        <f t="shared" si="190"/>
        <v>#N/A</v>
      </c>
      <c r="EK118" s="1" t="e">
        <f t="shared" si="191"/>
        <v>#N/A</v>
      </c>
      <c r="EL118" s="1" t="e" cm="1">
        <f t="array" ref="EL118">IFERROR(IF(ISNA($ED118),NA(),IF(FLOOR((2^(($ED118+LOOKUP(2, 1/(ISNA(EP$3:EP$2000)+ISBLANK(EP$3:EP$300)-1),EP$3:EP$2000)*LOG(100)/LOG(2))/LOOKUP(2, 1/(ISNA(EP$3:EP$2000)+ISBLANK(EP$3:EP$300)-1),EP$3:EP$2000))),2)&gt;_xlfn.AGGREGATE(4,6,$EN$3:$GC$2000)+2000,NA(),FLOOR((2^(($ED118+LOOKUP(2, 1/(ISNA(EP$3:EP$2000)+ISBLANK(EP$3:EP$300)-1),EP$3:EP$2000)*LOG(100)/LOG(2))/LOOKUP(2, 1/(ISNA(EP$3:EP$2000)+ISBLANK(EP$3:EP$300)-1),EP$3:EP$2000))),2))),NA())</f>
        <v>#N/A</v>
      </c>
      <c r="EM118" s="1" t="e" cm="1">
        <f t="array" ref="EM118">IF(ISNA($ED118),NA(),FLOOR(EN$3+(LOOKUP(2, 1/(ISNA(EN$3:EN$2000)+ISBLANK(EN$3:EN$300)-1),EN$3:EN$2000)-EN$3)/LOOKUP(2, 1/(ISNA(EN$3:EN$2000)+ISBLANK(EN$3:EN$300)-1),ED$3:ED$2000)*ED118, 1))</f>
        <v>#N/A</v>
      </c>
      <c r="EN118" s="1" t="e" cm="1">
        <f t="array" ref="EN118">IFERROR(IF(ISNA($A118),NA(),INDEX(AK$3:AK$2000,_xlfn.XMATCH(100,AK$3:AK$2000,1,1)+ROW()-ROW($A$3))-0), NA())</f>
        <v>#N/A</v>
      </c>
      <c r="EO118" s="1" t="e" cm="1">
        <f t="array" aca="1" ref="EO118" ca="1">IFERROR(IF(ISNA($A118),NA(),INDEX(BD$3:BD$2000,_xlfn.XMATCH(100,AK$3:AK$2000,1,1)+ROW()-ROW($A$3))-0), NA())</f>
        <v>#N/A</v>
      </c>
      <c r="EP118" s="1" t="e">
        <f t="shared" si="192"/>
        <v>#N/A</v>
      </c>
      <c r="EQ118" s="1" t="e">
        <f t="shared" si="193"/>
        <v>#N/A</v>
      </c>
      <c r="ER118" s="1" t="e">
        <f t="shared" si="194"/>
        <v>#N/A</v>
      </c>
      <c r="ES118" s="1" t="e" cm="1">
        <f t="array" ref="ES118">IFERROR(IF(OR(ISNA($A118),INDEX(International!C$3:C$2000,_xlfn.XMATCH(100,International!C$3:C$2000,1,1)+ROW()-ROW($A$3))=""),NA(),INDEX(International!C$3:C$2000,_xlfn.XMATCH(100,International!C$3:C$2000,1,1)+ROW()-ROW($A$3))), NA())</f>
        <v>#N/A</v>
      </c>
      <c r="ET118" s="1" t="e" cm="1">
        <f t="array" aca="1" ref="ET118" ca="1">IFERROR(IF(ISNA($A118),NA(),INDEX(International!E$3:E$2000,_xlfn.XMATCH(100,International!C$3:C$2000,1,1)+ROW()-ROW($A$3))-0), NA())</f>
        <v>#N/A</v>
      </c>
      <c r="EU118" s="1" t="e">
        <f t="shared" si="195"/>
        <v>#N/A</v>
      </c>
      <c r="EV118" s="1" t="e">
        <f t="shared" si="196"/>
        <v>#N/A</v>
      </c>
      <c r="EW118" s="1" t="e">
        <f t="shared" si="197"/>
        <v>#N/A</v>
      </c>
      <c r="EX118" s="1" t="e" cm="1">
        <f t="array" ref="EX118">IFERROR(IF(OR(ISNA($A118),INDEX(International!G$3:G$2000,_xlfn.XMATCH(100,International!G$3:G$2000,1,1)+ROW()-ROW($A$3))=""),NA(),INDEX(International!G$3:G$2000,_xlfn.XMATCH(100,International!G$3:G$2000,1,1)+ROW()-ROW($A$3))-0), NA())</f>
        <v>#N/A</v>
      </c>
      <c r="EY118" s="1" t="e" cm="1">
        <f t="array" aca="1" ref="EY118" ca="1">IFERROR(IF(ISNA($A118),NA(),INDEX(International!I$3:I$2000,_xlfn.XMATCH(100,International!G$3:G$2000,1,1)+ROW()-ROW($A$3))-0), NA())</f>
        <v>#N/A</v>
      </c>
      <c r="EZ118" s="1" t="e">
        <f t="shared" si="198"/>
        <v>#N/A</v>
      </c>
      <c r="FA118" s="1" t="e">
        <f t="shared" si="199"/>
        <v>#N/A</v>
      </c>
      <c r="FB118" s="1" t="e">
        <f t="shared" si="200"/>
        <v>#N/A</v>
      </c>
      <c r="FC118" s="1" t="e" cm="1">
        <f t="array" ref="FC118">IFERROR(IF(OR(ISNA($A118),INDEX(International!K$3:K$2000,_xlfn.XMATCH(100,International!K$3:K$2000,1,1)+ROW()-ROW($A$3))=""),NA(),INDEX(International!K$3:K$2000,_xlfn.XMATCH(100,International!K$3:K$2000,1,1)+ROW()-ROW($A$3))), NA())</f>
        <v>#N/A</v>
      </c>
      <c r="FD118" s="1" t="e" cm="1">
        <f t="array" aca="1" ref="FD118" ca="1">IFERROR(IF(ISNA($A118),NA(),INDEX(International!M$3:M$2000,_xlfn.XMATCH(100,International!K$3:K$2000,1,1)+ROW()-ROW($A$3))-0), NA())</f>
        <v>#N/A</v>
      </c>
      <c r="FE118" s="1" t="e">
        <f t="shared" si="201"/>
        <v>#N/A</v>
      </c>
      <c r="FF118" s="1" t="e">
        <f t="shared" si="202"/>
        <v>#N/A</v>
      </c>
      <c r="FG118" s="1" t="e">
        <f t="shared" si="203"/>
        <v>#N/A</v>
      </c>
      <c r="FH118" s="1" t="e" cm="1">
        <f t="array" ref="FH118">IFERROR(IF(OR(ISNA($A118),INDEX(International!O$3:O$2000,_xlfn.XMATCH(100,International!O$3:O$2000,1,1)+ROW()-ROW($A$3))=""),NA(),INDEX(International!O$3:O$2000,_xlfn.XMATCH(100,International!O$3:O$2000,1,1)+ROW()-ROW($A$3))-0), NA())</f>
        <v>#N/A</v>
      </c>
      <c r="FI118" s="1" t="e" cm="1">
        <f t="array" aca="1" ref="FI118" ca="1">IFERROR(IF(ISNA($A118),NA(),INDEX(International!Q$3:Q$2000,_xlfn.XMATCH(100,International!O$3:O$2000,1,1)+ROW()-ROW($A$3))-0), NA())</f>
        <v>#N/A</v>
      </c>
      <c r="FJ118" s="1" t="e">
        <f t="shared" si="204"/>
        <v>#N/A</v>
      </c>
      <c r="FK118" s="1" t="e">
        <f t="shared" si="205"/>
        <v>#N/A</v>
      </c>
      <c r="FL118" s="1" t="e">
        <f t="shared" si="206"/>
        <v>#N/A</v>
      </c>
      <c r="FM118" s="1" t="e" cm="1">
        <f t="array" ref="FM118">IFERROR(IF(OR(ISNA($A118),INDEX(International!S$3:S$2000,_xlfn.XMATCH(100,International!S$3:S$2000,1,1)+ROW()-ROW($A$3))=""),NA(),INDEX(International!S$3:S$2000,_xlfn.XMATCH(100,International!S$3:S$2000,1,1)+ROW()-ROW($A$3))-0), NA())</f>
        <v>#N/A</v>
      </c>
      <c r="FN118" s="1" t="e" cm="1">
        <f t="array" aca="1" ref="FN118" ca="1">IFERROR(IF(ISNA($A118),NA(),INDEX(International!U$3:U$2000,_xlfn.XMATCH(100,International!S$3:S$2000,1,1)+ROW()-ROW($A$3))-0), NA())</f>
        <v>#N/A</v>
      </c>
      <c r="FO118" s="1" t="e">
        <f t="shared" si="207"/>
        <v>#N/A</v>
      </c>
      <c r="FP118" s="1" t="e">
        <f t="shared" si="208"/>
        <v>#N/A</v>
      </c>
      <c r="FQ118" s="1" t="e">
        <f t="shared" si="209"/>
        <v>#N/A</v>
      </c>
      <c r="FR118" s="1" t="e" cm="1">
        <f t="array" ref="FR118">IFERROR(IF(OR(ISNA($A118),INDEX(International!W$3:W$2000,_xlfn.XMATCH(100,International!W$3:W$2000,1,1)+ROW()-ROW($A$3))=""),NA(),INDEX(International!W$3:W$2000,_xlfn.XMATCH(100,International!W$3:W$2000,1,1)+ROW()-ROW($A$3))-0), NA())</f>
        <v>#N/A</v>
      </c>
      <c r="FS118" s="1" t="e" cm="1">
        <f t="array" aca="1" ref="FS118" ca="1">IFERROR(IF(ISNA($A118),NA(),INDEX(International!Y$3:Y$2000,_xlfn.XMATCH(100,International!W$3:W$2000,1,1)+ROW()-ROW($A$3))-0), NA())</f>
        <v>#N/A</v>
      </c>
      <c r="FT118" s="1" t="e">
        <f t="shared" si="210"/>
        <v>#N/A</v>
      </c>
      <c r="FU118" s="1" t="e">
        <f t="shared" si="211"/>
        <v>#N/A</v>
      </c>
      <c r="FV118" s="1" t="e">
        <f t="shared" si="212"/>
        <v>#N/A</v>
      </c>
      <c r="FW118" s="1" t="e" cm="1">
        <f t="array" ref="FW118">IFERROR(IF(OR(ISNA($A118),INDEX(International!AA$3:AA$2000,_xlfn.XMATCH(100,International!AA$3:AA$2000,1,1)+ROW()-ROW($A$3))=""),NA(),INDEX(International!AA$3:AA$2000,_xlfn.XMATCH(100,International!AA$3:AA$2000,1,1)+ROW()-ROW($A$3))-0), NA())</f>
        <v>#N/A</v>
      </c>
      <c r="FX118" s="1" t="e" cm="1">
        <f t="array" aca="1" ref="FX118" ca="1">IFERROR(IF(ISNA($A118),NA(),INDEX(International!AC$3:AC$2000,_xlfn.XMATCH(100,International!AA$3:AA$2000,1,1)+ROW()-ROW($A$3))-0), NA())</f>
        <v>#N/A</v>
      </c>
      <c r="FY118" s="1" t="e">
        <f t="shared" si="213"/>
        <v>#N/A</v>
      </c>
      <c r="FZ118" s="1" t="e">
        <f t="shared" si="214"/>
        <v>#N/A</v>
      </c>
      <c r="GA118" s="1" t="e">
        <f t="shared" si="215"/>
        <v>#N/A</v>
      </c>
      <c r="GB118" s="1" t="e" cm="1">
        <f t="array" ref="GB118">IFERROR(IF(OR(ISNA($A118),INDEX(International!AE$3:AE$2000,_xlfn.XMATCH(100,International!AE$3:AE$2000,1,1)+ROW()-ROW($A$3))=""),NA(),INDEX(International!AE$3:AE$2000,_xlfn.XMATCH(100,International!AE$3:AE$2000,1,1)+ROW()-ROW($A$3))-0), NA())</f>
        <v>#N/A</v>
      </c>
      <c r="GC118" s="1" t="e" cm="1">
        <f t="array" aca="1" ref="GC118" ca="1">IFERROR(IF(ISNA($A118),NA(),INDEX(International!AG$3:AG$2000,_xlfn.XMATCH(100,International!AE$3:AE$2000,1,1)+ROW()-ROW($A$3))-0), NA())</f>
        <v>#N/A</v>
      </c>
      <c r="GD118" s="1" t="e">
        <f t="shared" si="216"/>
        <v>#N/A</v>
      </c>
      <c r="GE118" s="1" t="e">
        <f t="shared" si="217"/>
        <v>#N/A</v>
      </c>
      <c r="GF118" s="1" t="e">
        <f t="shared" si="218"/>
        <v>#N/A</v>
      </c>
    </row>
    <row r="119" spans="1:188" x14ac:dyDescent="0.2">
      <c r="A119" s="4">
        <f>IF(OR(Daily!$A119="",Daily!$B119="*"),NA(),Daily!A119)</f>
        <v>43970</v>
      </c>
      <c r="B119" s="1">
        <f>IF(_xlfn.IFNA($A119,"")="","",Daily!C119+IF(ROW()&gt;ROW($A$3),B118,0))</f>
        <v>107</v>
      </c>
      <c r="C119" s="1">
        <f>IF(_xlfn.IFNA($A119,"")="","",Daily!D119+IF(ROW()&gt;ROW($A$3),C118,0))</f>
        <v>104</v>
      </c>
      <c r="D119" s="1">
        <f>IF(_xlfn.IFNA($A119,"")="","",Daily!E119+IF(ROW()&gt;ROW($A$3),D118,0))</f>
        <v>3</v>
      </c>
      <c r="E119" s="1">
        <f t="shared" si="141"/>
        <v>0</v>
      </c>
      <c r="F119" s="1">
        <f>IF(_xlfn.IFNA($A119,"")="","",Daily!F119+IF(ROW()&gt;ROW($A$3),F118,0))</f>
        <v>3078</v>
      </c>
      <c r="G119" s="1">
        <f>IF(_xlfn.IFNA($A119,"")="","",Daily!G119+IF(ROW()&gt;ROW($A$3),G118,0))</f>
        <v>2614</v>
      </c>
      <c r="H119" s="1">
        <f>IF(_xlfn.IFNA($A119,"")="","",Daily!H119+IF(ROW()&gt;ROW($A$3),H118,0))</f>
        <v>47</v>
      </c>
      <c r="I119" s="1">
        <f t="shared" si="142"/>
        <v>417</v>
      </c>
      <c r="J119" s="1">
        <f>IF(_xlfn.IFNA($A119,"")="","",Daily!I119+IF(ROW()&gt;ROW($A$3),J118,0))</f>
        <v>30</v>
      </c>
      <c r="K119" s="1">
        <f>IF(_xlfn.IFNA($A119,"")="","",Daily!J119+IF(ROW()&gt;ROW($A$3),K118,0))</f>
        <v>28</v>
      </c>
      <c r="L119" s="1">
        <f>IF(_xlfn.IFNA($A119,"")="","",Daily!K119+IF(ROW()&gt;ROW($A$3),L118,0))</f>
        <v>0</v>
      </c>
      <c r="M119" s="1">
        <f t="shared" si="143"/>
        <v>2</v>
      </c>
      <c r="N119" s="1">
        <f>IF(_xlfn.IFNA($A119,"")="","",Daily!L119+IF(ROW()&gt;ROW($A$3),N118,0))</f>
        <v>1057</v>
      </c>
      <c r="O119" s="1">
        <f>IF(_xlfn.IFNA($A119,"")="","",Daily!M119+IF(ROW()&gt;ROW($A$3),O118,0))</f>
        <v>1039</v>
      </c>
      <c r="P119" s="1">
        <f>IF(_xlfn.IFNA($A119,"")="","",Daily!N119+IF(ROW()&gt;ROW($A$3),P118,0))</f>
        <v>6</v>
      </c>
      <c r="Q119" s="1">
        <f t="shared" si="144"/>
        <v>12</v>
      </c>
      <c r="R119" s="1">
        <f>IF(_xlfn.IFNA($A119,"")="","",Daily!O119+IF(ROW()&gt;ROW($A$3),R118,0))</f>
        <v>439</v>
      </c>
      <c r="S119" s="1">
        <f>IF(_xlfn.IFNA($A119,"")="","",Daily!P119+IF(ROW()&gt;ROW($A$3),S118,0))</f>
        <v>435</v>
      </c>
      <c r="T119" s="1">
        <f>IF(_xlfn.IFNA($A119,"")="","",Daily!Q119+IF(ROW()&gt;ROW($A$3),T118,0))</f>
        <v>4</v>
      </c>
      <c r="U119" s="1">
        <f t="shared" si="145"/>
        <v>0</v>
      </c>
      <c r="V119" s="1">
        <f>IF(_xlfn.IFNA($A119,"")="","",Daily!R119+IF(ROW()&gt;ROW($A$3),V118,0))</f>
        <v>226</v>
      </c>
      <c r="W119" s="1">
        <f>IF(_xlfn.IFNA($A119,"")="","",Daily!S119+IF(ROW()&gt;ROW($A$3),W118,0))</f>
        <v>195</v>
      </c>
      <c r="X119" s="1">
        <f>IF(_xlfn.IFNA($A119,"")="","",Daily!T119+IF(ROW()&gt;ROW($A$3),X118,0))</f>
        <v>13</v>
      </c>
      <c r="Y119" s="1">
        <f t="shared" si="146"/>
        <v>18</v>
      </c>
      <c r="Z119" s="1">
        <f>IF(_xlfn.IFNA($A119,"")="","",Daily!U119+IF(ROW()&gt;ROW($A$3),Z118,0))</f>
        <v>1573</v>
      </c>
      <c r="AA119" s="1">
        <f>IF(_xlfn.IFNA($A119,"")="","",Daily!V119+IF(ROW()&gt;ROW($A$3),AA118,0))</f>
        <v>1454</v>
      </c>
      <c r="AB119" s="1">
        <f>IF(_xlfn.IFNA($A119,"")="","",Daily!W119+IF(ROW()&gt;ROW($A$3),AB118,0))</f>
        <v>18</v>
      </c>
      <c r="AC119" s="1">
        <f t="shared" si="147"/>
        <v>101</v>
      </c>
      <c r="AD119" s="1">
        <f>IF(_xlfn.IFNA($A119,"")="","",Daily!X119+IF(ROW()&gt;ROW($A$3),AD118,0))</f>
        <v>557</v>
      </c>
      <c r="AE119" s="1">
        <f>IF(_xlfn.IFNA($A119,"")="","",Daily!Y119+IF(ROW()&gt;ROW($A$3),AE118,0))</f>
        <v>545</v>
      </c>
      <c r="AF119" s="1">
        <f>IF(_xlfn.IFNA($A119,"")="","",Daily!Z119+IF(ROW()&gt;ROW($A$3),AF118,0))</f>
        <v>9</v>
      </c>
      <c r="AG119" s="1">
        <f t="shared" si="148"/>
        <v>3</v>
      </c>
      <c r="AH119" s="1">
        <f>IF(_xlfn.IFNA($A119,"")="","",Daily!C119+Daily!F119+Daily!I119+Daily!O119+Daily!L119+Daily!R119+Daily!X119+Daily!U119)</f>
        <v>8</v>
      </c>
      <c r="AI119" s="1">
        <f>IF(_xlfn.IFNA($A119,"")="","",Daily!D119+Daily!G119+Daily!J119+Daily!P119+Daily!M119+Daily!S119+Daily!Y119+Daily!V119+Daily!AA119)</f>
        <v>18</v>
      </c>
      <c r="AJ119" s="1">
        <f>IF(_xlfn.IFNA($A119,"")="","",Daily!E119+Daily!H119+Daily!K119+Daily!Q119+Daily!N119+Daily!T119+Daily!Z119+Daily!W119)</f>
        <v>0</v>
      </c>
      <c r="AK119" s="1">
        <f t="shared" si="240"/>
        <v>7067</v>
      </c>
      <c r="AL119" s="1">
        <f t="shared" si="241"/>
        <v>6414</v>
      </c>
      <c r="AM119" s="1">
        <f t="shared" si="242"/>
        <v>100</v>
      </c>
      <c r="AN119" s="7">
        <f t="shared" si="243"/>
        <v>0.88888888888888884</v>
      </c>
      <c r="AO119" s="1">
        <f t="shared" si="244"/>
        <v>553</v>
      </c>
      <c r="AP119" s="1">
        <f t="shared" si="245"/>
        <v>3989</v>
      </c>
      <c r="AQ119" s="1">
        <f t="shared" si="246"/>
        <v>3800</v>
      </c>
      <c r="AR119" s="1">
        <f t="shared" si="247"/>
        <v>53</v>
      </c>
      <c r="AS119" s="1">
        <f t="shared" si="248"/>
        <v>136</v>
      </c>
      <c r="AT119" s="10">
        <f t="shared" si="249"/>
        <v>1.5351550506601168E-2</v>
      </c>
      <c r="AU119" s="10">
        <f t="shared" si="250"/>
        <v>0.9846484494933988</v>
      </c>
      <c r="AV119" s="10">
        <f t="shared" si="251"/>
        <v>1.5140795245507287E-2</v>
      </c>
      <c r="AW119" s="10">
        <f t="shared" si="252"/>
        <v>0.43554549313711616</v>
      </c>
      <c r="AX119" s="10">
        <f t="shared" si="253"/>
        <v>4.2450827791141931E-3</v>
      </c>
      <c r="AY119" s="10">
        <f t="shared" si="254"/>
        <v>0.1495684165841234</v>
      </c>
      <c r="AZ119" s="10">
        <f t="shared" si="255"/>
        <v>6.2119711334371018E-2</v>
      </c>
      <c r="BA119" s="10">
        <f t="shared" si="256"/>
        <v>3.1979623602660254E-2</v>
      </c>
      <c r="BB119" s="10">
        <f t="shared" si="257"/>
        <v>0.22258384038488752</v>
      </c>
      <c r="BC119" s="10">
        <f t="shared" si="258"/>
        <v>7.8817036932220183E-2</v>
      </c>
      <c r="BD119" s="8">
        <f t="shared" ca="1" si="168"/>
        <v>14.285714285714286</v>
      </c>
      <c r="BE119" s="9">
        <f t="shared" ca="1" si="169"/>
        <v>100</v>
      </c>
      <c r="BF119" s="10">
        <f t="shared" si="259"/>
        <v>1.1333050007083156E-3</v>
      </c>
      <c r="BG119" s="10">
        <f t="shared" si="260"/>
        <v>-0.1111111111111111</v>
      </c>
      <c r="BH119" s="1" t="e">
        <f t="shared" si="261"/>
        <v>#N/A</v>
      </c>
      <c r="BI119" s="1">
        <f t="shared" si="262"/>
        <v>53</v>
      </c>
      <c r="BJ119" s="8">
        <f>IF(_xlfn.IFNA($A119,"")="","",AK119/(Configuration!$B$1/1000000))</f>
        <v>278.61995008732748</v>
      </c>
      <c r="BK119" s="1">
        <f>IF(OR(_xlfn.IFNA($A119,"")="", ROW()&lt;=ROW($A$3),MAX(International!$C$3:$C$2000)&lt;$AK119),"",$A119-_xlfn.XLOOKUP($AK119,International!$C$3:$C$2000,International!$A$3:$A$2000,NA(),1,1))</f>
        <v>53</v>
      </c>
      <c r="BL119" s="1">
        <f>IF(OR(_xlfn.IFNA($A119,"")="", ROW()&lt;=ROW($A$3),MAX(International!$D$3:$D$2000)&lt;$BJ119),"",$A119-_xlfn.XLOOKUP($BJ119,International!$D$3:$D$2000,International!$A$3:$A$2000,NA(),1,1))</f>
        <v>58</v>
      </c>
      <c r="BM119" s="1">
        <f>IF(OR(_xlfn.IFNA($A119,"")="", ROW()&lt;=ROW($A$3),MAX(International!$G$3:$G$2000)&lt;$AK119),"",$A119-_xlfn.XLOOKUP($AK119,International!$G$3:$G$2000,International!$A$3:$A$2000,NA(),1,1))</f>
        <v>32</v>
      </c>
      <c r="BN119" s="1">
        <f>IF(OR(_xlfn.IFNA($A119,"")="", ROW()&lt;=ROW($A$3),MAX(International!$H$3:$H$2000)&lt;$BJ119),"",$A119-_xlfn.XLOOKUP($BJ119,International!$H$3:$H$2000,International!$A$3:$A$2000,NA(),1,1))</f>
        <v>55</v>
      </c>
      <c r="BO119" s="1">
        <f>IF(OR(_xlfn.IFNA($A119,"")="", ROW()&lt;=ROW($A$3),MAX(International!$K$3:$K$2000)&lt;$AK119),"",$A119-_xlfn.XLOOKUP($AK119,International!$K$3:$K$2000,International!$A$3:$A$2000,NA(),1,1))</f>
        <v>63</v>
      </c>
      <c r="BP119" s="1">
        <f>IF(OR(_xlfn.IFNA($A119,"")="", ROW()&lt;=ROW($A$3),MAX(International!$L$3:$L$2000)&lt;$BJ119),"",$A119-_xlfn.XLOOKUP($BJ119,International!$L$3:$L$2000,International!$A$3:$A$2000,NA(),1,1))</f>
        <v>57</v>
      </c>
      <c r="BQ119" s="1">
        <f>IF(OR(_xlfn.IFNA($A119,"")="", ROW()&lt;=ROW($A$3),MAX(International!$O$3:$O$2000)&lt;$AK119),"",$A119-_xlfn.XLOOKUP($AK119,International!$O$3:$O$2000,International!$A$3:$A$2000,NA(),1,1))</f>
        <v>72</v>
      </c>
      <c r="BR119" s="1">
        <f>IF(OR(_xlfn.IFNA($A119,"")="", ROW()&lt;=ROW($A$3),MAX(International!$P$3:$P$2000)&lt;$BJ119),"",$A119-_xlfn.XLOOKUP($BJ119,International!$P$3:$P$2000,International!$A$3:$A$2000,NA(),1,1))</f>
        <v>67</v>
      </c>
      <c r="BS119" s="1">
        <f>IF(OR(_xlfn.IFNA($A119,"")="", ROW()&lt;=ROW($A$3),MAX(International!$S$3:$S$2000)&lt;$AK119),"",$A119-_xlfn.XLOOKUP($AK119,International!$S$3:$S$2000,International!$A$3:$A$2000,NA(),1,1))</f>
        <v>72</v>
      </c>
      <c r="BT119" s="1" t="str">
        <f>IF(OR(_xlfn.IFNA($A119,"")="", ROW()&lt;=ROW($A$3),MAX(International!$T$3:$T$2000)&lt;$BJ119),"",$A119-_xlfn.XLOOKUP($BJ119,International!$T$3:$T$2000,International!$A$3:$A$2000,NA(),1,1))</f>
        <v/>
      </c>
      <c r="BU119" s="1">
        <f>IF(OR(_xlfn.IFNA($A119,"")="", ROW()&lt;=ROW($A$3),MAX(International!$W$3:$W$2000)&lt;$AK119),"",$A119-_xlfn.XLOOKUP($AK119,International!$W$3:$W$2000,International!$A$3:$A$2000,NA(),1,1))</f>
        <v>29</v>
      </c>
      <c r="BV119" s="1">
        <f>IF(OR(_xlfn.IFNA($A119,"")="", ROW()&lt;=ROW($A$3),MAX(International!$X$3:$X$2000)&lt;$BJ119),"",$A119-_xlfn.XLOOKUP($BJ119,International!$X$3:$X$2000,International!$A$3:$A$2000,NA(),1,1))</f>
        <v>41</v>
      </c>
      <c r="BW119" s="1">
        <f>IF(OR(_xlfn.IFNA($A119,"")="", ROW()&lt;=ROW($A$3),MAX(International!$AA$3:$AA$2000)&lt;$AK119),"",$A119-_xlfn.XLOOKUP($AK119,International!$AA$3:$AA$2000,International!$A$3:$A$2000,NA(),1,1))</f>
        <v>56</v>
      </c>
      <c r="BX119" s="1">
        <f>IF(OR(_xlfn.IFNA($A119,"")="", ROW()&lt;=ROW($A$3),MAX(International!$AB$3:$AB$2000)&lt;$BJ119),"",$A119-_xlfn.XLOOKUP($BJ119,International!$AB$3:$AB$2000,International!$A$3:$A$2000,NA(),1,1))</f>
        <v>51</v>
      </c>
      <c r="BY119" s="1">
        <f>IF(OR(_xlfn.IFNA($A119,"")="", ROW()&lt;=ROW($A$3),MAX(International!$AE$3:$AE$2000)&lt;$AK119),"",$A119-_xlfn.XLOOKUP($AK119,International!$AE$3:$AE$2000,International!$A$3:$A$2000,NA(),1,1))</f>
        <v>62</v>
      </c>
      <c r="BZ119" s="1">
        <f>IF(OR(_xlfn.IFNA($A119,"")="", ROW()&lt;=ROW($A$3),MAX(International!$AF$3:$AF$2000)&lt;$BJ119),"",$A119-_xlfn.XLOOKUP($BJ119,International!$AF$3:$AF$2000,International!$A$3:$A$2000,NA(),1,1))</f>
        <v>53</v>
      </c>
      <c r="CA119" s="1">
        <f t="shared" si="239"/>
        <v>70</v>
      </c>
      <c r="CB119" s="1" t="e">
        <f t="shared" si="219"/>
        <v>#N/A</v>
      </c>
      <c r="CC119" s="1" t="e">
        <f t="shared" si="220"/>
        <v>#N/A</v>
      </c>
      <c r="CD119" s="1" t="e">
        <f t="shared" si="221"/>
        <v>#N/A</v>
      </c>
      <c r="CE119" s="1" t="e">
        <f t="shared" si="222"/>
        <v>#N/A</v>
      </c>
      <c r="CF119" s="1" t="e">
        <f t="shared" si="223"/>
        <v>#N/A</v>
      </c>
      <c r="CG119" s="1">
        <f t="shared" si="224"/>
        <v>325098</v>
      </c>
      <c r="CH119" s="1">
        <f t="shared" si="225"/>
        <v>102400</v>
      </c>
      <c r="CI119" s="1">
        <f t="shared" si="226"/>
        <v>4398</v>
      </c>
      <c r="CJ119" s="1">
        <f t="shared" si="227"/>
        <v>6353</v>
      </c>
      <c r="CK119" s="1">
        <f t="shared" si="175"/>
        <v>7067</v>
      </c>
      <c r="CL119" s="1">
        <f t="shared" si="228"/>
        <v>11.39503559901482</v>
      </c>
      <c r="CM119" s="1">
        <f>IF(OR(ISNA($A119),$AK119&lt;100),NA(),IF($CA119=0,0,FLOOR((CK119-_xlfn.XLOOKUP(_xlfn.AGGREGATE(5,6,$CA$3:$CA2070),$CA$3:$CA$2000,CK$3:CK$2000,1,1))/_xlfn.XLOOKUP($CA119,$CA$3:$CA$2000,$CA$3:$CA$2000,1,1), 1)))</f>
        <v>99</v>
      </c>
      <c r="CN119" s="1">
        <f t="shared" si="176"/>
        <v>611.96225161167638</v>
      </c>
      <c r="CO119" s="1" cm="1">
        <f t="array" ref="CO119">IFERROR(IF(OR(ISNA($A119),$AK119&lt;100,INDEX(International!C$3:C$2000,_xlfn.XMATCH(100,International!C$3:C$2000,1,1)+$CA119)=""),NA(),INDEX(International!C$3:C$2000,_xlfn.XMATCH(100,International!C$3:C$2000,1,1)+$CA119)), NA())</f>
        <v>54644</v>
      </c>
      <c r="CP119" s="1">
        <f t="shared" si="229"/>
        <v>7.6974512103188202</v>
      </c>
      <c r="CQ119" s="1">
        <f>IF(OR(ISNA($A119),$AK119&lt;100),NA(),IF($CA119=0,0,FLOOR((CO119-_xlfn.XLOOKUP(_xlfn.AGGREGATE(5,6,$CA$3:$CA2070),$CA$3:$CA$2000,CO$3:CO$2000,1,1))/_xlfn.XLOOKUP($CA119,$CA$3:$CA$2000,$CA$3:$CA$2000,1,1), 1)))</f>
        <v>779</v>
      </c>
      <c r="CR119" s="1">
        <f t="shared" si="177"/>
        <v>56.781430996123881</v>
      </c>
      <c r="CS119" s="1" cm="1">
        <f t="array" ref="CS119">IFERROR(IF(OR(ISNA($A119),$AK119&lt;100,INDEX(International!G$3:G$2000,_xlfn.XMATCH(100,International!G$3:G$2000,1,1)+$CA119)=""),NA(),INDEX(International!G$3:G$2000,_xlfn.XMATCH(100,International!G$3:G$2000,1,1)+$CA119)), NA())</f>
        <v>11044</v>
      </c>
      <c r="CT119" s="1">
        <f t="shared" si="230"/>
        <v>10.313654464767339</v>
      </c>
      <c r="CU119" s="1">
        <f>IF(OR(ISNA($A119),$AK119&lt;100),NA(),IF($CA119=0,0,FLOOR((CS119-_xlfn.XLOOKUP(_xlfn.AGGREGATE(5,6,$CA$3:$CA2070),$CA$3:$CA$2000,CS$3:CS$2000,1,1))/_xlfn.XLOOKUP($CA119,$CA$3:$CA$2000,$CA$3:$CA$2000,1,1), 1)))</f>
        <v>154</v>
      </c>
      <c r="CV119" s="1">
        <f t="shared" si="178"/>
        <v>65.081165590635678</v>
      </c>
      <c r="CW119" s="1" cm="1">
        <f t="array" ref="CW119">IFERROR(IF(OR(ISNA($A119),$AK119&lt;100,INDEX(International!K$3:K$2000,_xlfn.XMATCH(100,International!K$3:K$2000,1,1)+$CA119)=""),NA(),INDEX(International!K$3:K$2000,_xlfn.XMATCH(100,International!K$3:K$2000,1,1)+$CA119)), NA())</f>
        <v>174758</v>
      </c>
      <c r="CX119" s="1">
        <f t="shared" si="231"/>
        <v>6.4988461668420907</v>
      </c>
      <c r="CY119" s="1">
        <f>IF(OR(ISNA($A119),$AK119&lt;100),NA(),IF($CA119=0,0,FLOOR((CW119-_xlfn.XLOOKUP(_xlfn.AGGREGATE(5,6,$CA$3:$CA2070),$CA$3:$CA$2000,CW$3:CW$2000,1,1))/_xlfn.XLOOKUP($CA119,$CA$3:$CA$2000,$CA$3:$CA$2000,1,1), 1)))</f>
        <v>2495</v>
      </c>
      <c r="CZ119" s="1">
        <f t="shared" si="179"/>
        <v>70.161013485482172</v>
      </c>
      <c r="DA119" s="1" cm="1">
        <f t="array" ref="DA119">IFERROR(IF(OR(ISNA($A119),$AK119&lt;100,INDEX(International!O$3:O$2000,_xlfn.XMATCH(100,International!O$3:O$2000,1,1)+$CA119)=""),NA(),INDEX(International!O$3:O$2000,_xlfn.XMATCH(100,International!O$3:O$2000,1,1)+$CA119)), NA())</f>
        <v>210717</v>
      </c>
      <c r="DB119" s="1">
        <f t="shared" si="232"/>
        <v>6.339953182812005</v>
      </c>
      <c r="DC119" s="1">
        <f>IF(OR(ISNA($A119),$AK119&lt;100),NA(),IF($CA119=0,0,FLOOR((DA119-_xlfn.XLOOKUP(_xlfn.AGGREGATE(5,6,$CA$3:$CA2070),$CA$3:$CA$2000,DA$3:DA$2000,1,1))/_xlfn.XLOOKUP($CA119,$CA$3:$CA$2000,$CA$3:$CA$2000,1,1), 1)))</f>
        <v>3008</v>
      </c>
      <c r="DD119" s="1">
        <f t="shared" si="180"/>
        <v>104.80631613282733</v>
      </c>
      <c r="DE119" s="1" cm="1">
        <f t="array" ref="DE119">IFERROR(IF(OR(ISNA($A119),$AK119&lt;100,INDEX(International!S$3:S$2000,_xlfn.XMATCH(100,International!S$3:S$2000,1,1)+$CA119)=""),NA(),INDEX(International!S$3:S$2000,_xlfn.XMATCH(100,International!S$3:S$2000,1,1)+$CA119)), NA())</f>
        <v>10774</v>
      </c>
      <c r="DF119" s="1">
        <f t="shared" si="233"/>
        <v>10.368204321826092</v>
      </c>
      <c r="DG119" s="1">
        <f>IF(OR(ISNA($A119),$AK119&lt;100),NA(),IF($CA119=0,0,FLOOR((DE119-_xlfn.XLOOKUP(_xlfn.AGGREGATE(5,6,$CA$3:$CA2070),$CA$3:$CA$2000,DE$3:DE$2000,1,1))/_xlfn.XLOOKUP($CA119,$CA$3:$CA$2000,$CA$3:$CA$2000,1,1), 1)))</f>
        <v>152</v>
      </c>
      <c r="DH119" s="1">
        <f t="shared" si="181"/>
        <v>574.11241231371969</v>
      </c>
      <c r="DI119" s="1" cm="1">
        <f t="array" ref="DI119">IFERROR(IF(OR(ISNA($A119),$AK119&lt;100,INDEX(International!W$3:W$2000,_xlfn.XMATCH(100,International!W$3:W$2000,1,1)+$CA119)=""),NA(),INDEX(International!W$3:W$2000,_xlfn.XMATCH(100,International!W$3:W$2000,1,1)+$CA119)), NA())</f>
        <v>22460</v>
      </c>
      <c r="DJ119" s="1">
        <f t="shared" si="234"/>
        <v>8.9614749956803195</v>
      </c>
      <c r="DK119" s="1">
        <f>IF(OR(ISNA($A119),$AK119&lt;100),NA(),IF($CA119=0,0,FLOOR((DI119-_xlfn.XLOOKUP(_xlfn.AGGREGATE(5,6,$CA$3:$CA2070),$CA$3:$CA$2000,DI$3:DI$2000,1,1))/_xlfn.XLOOKUP($CA119,$CA$3:$CA$2000,$CA$3:$CA$2000,1,1), 1)))</f>
        <v>319</v>
      </c>
      <c r="DL119" s="1">
        <f t="shared" si="182"/>
        <v>9.8848041016275854</v>
      </c>
      <c r="DM119" s="1" cm="1">
        <f t="array" ref="DM119">IFERROR(IF(OR(ISNA($A119),$AK119&lt;100,INDEX(International!AA$3:AA$2000,_xlfn.XMATCH(100,International!AA$3:AA$2000,1,1)+$CA119)=""),NA(),INDEX(International!AA$3:AA$2000,_xlfn.XMATCH(100,International!AA$3:AA$2000,1,1)+$CA119)), NA())</f>
        <v>233151</v>
      </c>
      <c r="DN119" s="1">
        <f t="shared" si="235"/>
        <v>6.2572355419344801</v>
      </c>
      <c r="DO119" s="1">
        <f>IF(OR(ISNA($A119),$AK119&lt;100),NA(),IF($CA119=0,0,FLOOR((DM119-_xlfn.XLOOKUP(_xlfn.AGGREGATE(5,6,$CA$3:$CA2070),$CA$3:$CA$2000,DM$3:DM$2000,1,1))/_xlfn.XLOOKUP($CA119,$CA$3:$CA$2000,$CA$3:$CA$2000,1,1), 1)))</f>
        <v>3329</v>
      </c>
      <c r="DP119" s="1">
        <f t="shared" si="183"/>
        <v>23.815614640220744</v>
      </c>
      <c r="DQ119" s="1" cm="1">
        <f t="array" ref="DQ119">IFERROR(IF(OR(ISNA($A119),$AK119&lt;100,INDEX(International!AE$3:AE$2000,_xlfn.XMATCH(100,International!AE$3:AE$2000,1,1)+$CA119)=""),NA(),INDEX(International!AE$3:AE$2000,_xlfn.XMATCH(100,International!AE$3:AE$2000,1,1)+$CA119)), NA())</f>
        <v>1369376</v>
      </c>
      <c r="DR119" s="1">
        <f t="shared" si="236"/>
        <v>5.0941578623709072</v>
      </c>
      <c r="DS119" s="1">
        <f>IF(OR(ISNA($A119),$AK119&lt;100),NA(),IF($CA119=0,0,FLOOR((DQ119-_xlfn.XLOOKUP(_xlfn.AGGREGATE(5,6,$CA$3:$CA2070),$CA$3:$CA$2000,DQ$3:DQ$2000,1,1))/_xlfn.XLOOKUP($CA119,$CA$3:$CA$2000,$CA$3:$CA$2000,1,1), 1)))</f>
        <v>19560</v>
      </c>
      <c r="DT119" s="1">
        <f t="shared" si="263"/>
        <v>23.312570343433844</v>
      </c>
      <c r="DU119" s="1">
        <f t="shared" si="237"/>
        <v>116</v>
      </c>
      <c r="DV119" s="1" t="e" cm="1">
        <f t="array" ref="DV119">IFERROR(IF(ISNA($A119),NA(),INDEX(B$3:B$2000,_xlfn.XMATCH(Configuration!$B$12,B$3:B$2000,1,1)+ROW()-ROW($A$3))-0), NA())</f>
        <v>#N/A</v>
      </c>
      <c r="DW119" s="1" t="e" cm="1">
        <f t="array" ref="DW119">IFERROR(IF(ISNA($A119),NA(),INDEX(F$3:F$2000,_xlfn.XMATCH(Configuration!$B$12,F$3:F$2000,1,1)+ROW()-ROW($A$3))-0), NA())</f>
        <v>#N/A</v>
      </c>
      <c r="DX119" s="1" cm="1">
        <f t="array" ref="DX119">IFERROR(IF(ISNA($A119),NA(),INDEX(J$3:J$2000,_xlfn.XMATCH(Configuration!$B$12,J$3:J$2000,1,1)+ROW()-ROW($A$3))-0), NA())</f>
        <v>0</v>
      </c>
      <c r="DY119" s="1" t="e" cm="1">
        <f t="array" ref="DY119">IFERROR(IF(ISNA($A119),NA(),INDEX(N$3:N$2000,_xlfn.XMATCH(Configuration!$B$12,N$3:N$2000,1,1)+ROW()-ROW($A$3))-0), NA())</f>
        <v>#N/A</v>
      </c>
      <c r="DZ119" s="1" t="e" cm="1">
        <f t="array" ref="DZ119">IFERROR(IF(ISNA($A119),NA(),INDEX(R$3:R$2000,_xlfn.XMATCH(Configuration!$B$12,R$3:R$2000,1,1)+ROW()-ROW($A$3))-0), NA())</f>
        <v>#N/A</v>
      </c>
      <c r="EA119" s="1" t="e" cm="1">
        <f t="array" ref="EA119">IFERROR(IF(ISNA($A119),NA(),INDEX(V$3:V$2000,_xlfn.XMATCH(Configuration!$B$12,V$3:V$2000,1,1)+ROW()-ROW($A$3))-0), NA())</f>
        <v>#N/A</v>
      </c>
      <c r="EB119" s="1" t="e" cm="1">
        <f t="array" ref="EB119">IFERROR(IF(ISNA($A119),NA(),INDEX(Z$3:Z$2000,_xlfn.XMATCH(Configuration!$B$12,Z$3:Z$2000,1,1)+ROW()-ROW($A$3))-0), NA())</f>
        <v>#N/A</v>
      </c>
      <c r="EC119" s="1" t="e" cm="1">
        <f t="array" ref="EC119">IFERROR(IF(ISNA($A119),NA(),INDEX(AD$3:AD$2000,_xlfn.XMATCH(Configuration!$B$12,AD$3:AD$2000,1,1)+ROW()-ROW($A$3))-0), NA())</f>
        <v>#N/A</v>
      </c>
      <c r="ED119" s="1" t="e">
        <f t="shared" si="238"/>
        <v>#N/A</v>
      </c>
      <c r="EE119" s="1" t="e">
        <f t="shared" si="185"/>
        <v>#N/A</v>
      </c>
      <c r="EF119" s="1" t="e">
        <f t="shared" si="186"/>
        <v>#N/A</v>
      </c>
      <c r="EG119" s="1" t="e">
        <f t="shared" si="187"/>
        <v>#N/A</v>
      </c>
      <c r="EH119" s="1" t="e">
        <f t="shared" si="188"/>
        <v>#N/A</v>
      </c>
      <c r="EI119" s="1" t="e">
        <f t="shared" si="189"/>
        <v>#N/A</v>
      </c>
      <c r="EJ119" s="1" t="e">
        <f t="shared" si="190"/>
        <v>#N/A</v>
      </c>
      <c r="EK119" s="1" t="e">
        <f t="shared" si="191"/>
        <v>#N/A</v>
      </c>
      <c r="EL119" s="1" t="e" cm="1">
        <f t="array" ref="EL119">IFERROR(IF(ISNA($ED119),NA(),IF(FLOOR((2^(($ED119+LOOKUP(2, 1/(ISNA(EP$3:EP$2000)+ISBLANK(EP$3:EP$300)-1),EP$3:EP$2000)*LOG(100)/LOG(2))/LOOKUP(2, 1/(ISNA(EP$3:EP$2000)+ISBLANK(EP$3:EP$300)-1),EP$3:EP$2000))),2)&gt;_xlfn.AGGREGATE(4,6,$EN$3:$GC$2000)+2000,NA(),FLOOR((2^(($ED119+LOOKUP(2, 1/(ISNA(EP$3:EP$2000)+ISBLANK(EP$3:EP$300)-1),EP$3:EP$2000)*LOG(100)/LOG(2))/LOOKUP(2, 1/(ISNA(EP$3:EP$2000)+ISBLANK(EP$3:EP$300)-1),EP$3:EP$2000))),2))),NA())</f>
        <v>#N/A</v>
      </c>
      <c r="EM119" s="1" t="e" cm="1">
        <f t="array" ref="EM119">IF(ISNA($ED119),NA(),FLOOR(EN$3+(LOOKUP(2, 1/(ISNA(EN$3:EN$2000)+ISBLANK(EN$3:EN$300)-1),EN$3:EN$2000)-EN$3)/LOOKUP(2, 1/(ISNA(EN$3:EN$2000)+ISBLANK(EN$3:EN$300)-1),ED$3:ED$2000)*ED119, 1))</f>
        <v>#N/A</v>
      </c>
      <c r="EN119" s="1" t="e" cm="1">
        <f t="array" ref="EN119">IFERROR(IF(ISNA($A119),NA(),INDEX(AK$3:AK$2000,_xlfn.XMATCH(100,AK$3:AK$2000,1,1)+ROW()-ROW($A$3))-0), NA())</f>
        <v>#N/A</v>
      </c>
      <c r="EO119" s="1" t="e" cm="1">
        <f t="array" aca="1" ref="EO119" ca="1">IFERROR(IF(ISNA($A119),NA(),INDEX(BD$3:BD$2000,_xlfn.XMATCH(100,AK$3:AK$2000,1,1)+ROW()-ROW($A$3))-0), NA())</f>
        <v>#N/A</v>
      </c>
      <c r="EP119" s="1" t="e">
        <f t="shared" si="192"/>
        <v>#N/A</v>
      </c>
      <c r="EQ119" s="1" t="e">
        <f t="shared" si="193"/>
        <v>#N/A</v>
      </c>
      <c r="ER119" s="1" t="e">
        <f t="shared" si="194"/>
        <v>#N/A</v>
      </c>
      <c r="ES119" s="1" t="e" cm="1">
        <f t="array" ref="ES119">IFERROR(IF(OR(ISNA($A119),INDEX(International!C$3:C$2000,_xlfn.XMATCH(100,International!C$3:C$2000,1,1)+ROW()-ROW($A$3))=""),NA(),INDEX(International!C$3:C$2000,_xlfn.XMATCH(100,International!C$3:C$2000,1,1)+ROW()-ROW($A$3))), NA())</f>
        <v>#N/A</v>
      </c>
      <c r="ET119" s="1" t="e" cm="1">
        <f t="array" aca="1" ref="ET119" ca="1">IFERROR(IF(ISNA($A119),NA(),INDEX(International!E$3:E$2000,_xlfn.XMATCH(100,International!C$3:C$2000,1,1)+ROW()-ROW($A$3))-0), NA())</f>
        <v>#N/A</v>
      </c>
      <c r="EU119" s="1" t="e">
        <f t="shared" si="195"/>
        <v>#N/A</v>
      </c>
      <c r="EV119" s="1" t="e">
        <f t="shared" si="196"/>
        <v>#N/A</v>
      </c>
      <c r="EW119" s="1" t="e">
        <f t="shared" si="197"/>
        <v>#N/A</v>
      </c>
      <c r="EX119" s="1" t="e" cm="1">
        <f t="array" ref="EX119">IFERROR(IF(OR(ISNA($A119),INDEX(International!G$3:G$2000,_xlfn.XMATCH(100,International!G$3:G$2000,1,1)+ROW()-ROW($A$3))=""),NA(),INDEX(International!G$3:G$2000,_xlfn.XMATCH(100,International!G$3:G$2000,1,1)+ROW()-ROW($A$3))-0), NA())</f>
        <v>#N/A</v>
      </c>
      <c r="EY119" s="1" t="e" cm="1">
        <f t="array" aca="1" ref="EY119" ca="1">IFERROR(IF(ISNA($A119),NA(),INDEX(International!I$3:I$2000,_xlfn.XMATCH(100,International!G$3:G$2000,1,1)+ROW()-ROW($A$3))-0), NA())</f>
        <v>#N/A</v>
      </c>
      <c r="EZ119" s="1" t="e">
        <f t="shared" si="198"/>
        <v>#N/A</v>
      </c>
      <c r="FA119" s="1" t="e">
        <f t="shared" si="199"/>
        <v>#N/A</v>
      </c>
      <c r="FB119" s="1" t="e">
        <f t="shared" si="200"/>
        <v>#N/A</v>
      </c>
      <c r="FC119" s="1" t="e" cm="1">
        <f t="array" ref="FC119">IFERROR(IF(OR(ISNA($A119),INDEX(International!K$3:K$2000,_xlfn.XMATCH(100,International!K$3:K$2000,1,1)+ROW()-ROW($A$3))=""),NA(),INDEX(International!K$3:K$2000,_xlfn.XMATCH(100,International!K$3:K$2000,1,1)+ROW()-ROW($A$3))), NA())</f>
        <v>#N/A</v>
      </c>
      <c r="FD119" s="1" t="e" cm="1">
        <f t="array" aca="1" ref="FD119" ca="1">IFERROR(IF(ISNA($A119),NA(),INDEX(International!M$3:M$2000,_xlfn.XMATCH(100,International!K$3:K$2000,1,1)+ROW()-ROW($A$3))-0), NA())</f>
        <v>#N/A</v>
      </c>
      <c r="FE119" s="1" t="e">
        <f t="shared" si="201"/>
        <v>#N/A</v>
      </c>
      <c r="FF119" s="1" t="e">
        <f t="shared" si="202"/>
        <v>#N/A</v>
      </c>
      <c r="FG119" s="1" t="e">
        <f t="shared" si="203"/>
        <v>#N/A</v>
      </c>
      <c r="FH119" s="1" t="e" cm="1">
        <f t="array" ref="FH119">IFERROR(IF(OR(ISNA($A119),INDEX(International!O$3:O$2000,_xlfn.XMATCH(100,International!O$3:O$2000,1,1)+ROW()-ROW($A$3))=""),NA(),INDEX(International!O$3:O$2000,_xlfn.XMATCH(100,International!O$3:O$2000,1,1)+ROW()-ROW($A$3))-0), NA())</f>
        <v>#N/A</v>
      </c>
      <c r="FI119" s="1" t="e" cm="1">
        <f t="array" aca="1" ref="FI119" ca="1">IFERROR(IF(ISNA($A119),NA(),INDEX(International!Q$3:Q$2000,_xlfn.XMATCH(100,International!O$3:O$2000,1,1)+ROW()-ROW($A$3))-0), NA())</f>
        <v>#N/A</v>
      </c>
      <c r="FJ119" s="1" t="e">
        <f t="shared" si="204"/>
        <v>#N/A</v>
      </c>
      <c r="FK119" s="1" t="e">
        <f t="shared" si="205"/>
        <v>#N/A</v>
      </c>
      <c r="FL119" s="1" t="e">
        <f t="shared" si="206"/>
        <v>#N/A</v>
      </c>
      <c r="FM119" s="1" t="e" cm="1">
        <f t="array" ref="FM119">IFERROR(IF(OR(ISNA($A119),INDEX(International!S$3:S$2000,_xlfn.XMATCH(100,International!S$3:S$2000,1,1)+ROW()-ROW($A$3))=""),NA(),INDEX(International!S$3:S$2000,_xlfn.XMATCH(100,International!S$3:S$2000,1,1)+ROW()-ROW($A$3))-0), NA())</f>
        <v>#N/A</v>
      </c>
      <c r="FN119" s="1" t="e" cm="1">
        <f t="array" aca="1" ref="FN119" ca="1">IFERROR(IF(ISNA($A119),NA(),INDEX(International!U$3:U$2000,_xlfn.XMATCH(100,International!S$3:S$2000,1,1)+ROW()-ROW($A$3))-0), NA())</f>
        <v>#N/A</v>
      </c>
      <c r="FO119" s="1" t="e">
        <f t="shared" si="207"/>
        <v>#N/A</v>
      </c>
      <c r="FP119" s="1" t="e">
        <f t="shared" si="208"/>
        <v>#N/A</v>
      </c>
      <c r="FQ119" s="1" t="e">
        <f t="shared" si="209"/>
        <v>#N/A</v>
      </c>
      <c r="FR119" s="1" t="e" cm="1">
        <f t="array" ref="FR119">IFERROR(IF(OR(ISNA($A119),INDEX(International!W$3:W$2000,_xlfn.XMATCH(100,International!W$3:W$2000,1,1)+ROW()-ROW($A$3))=""),NA(),INDEX(International!W$3:W$2000,_xlfn.XMATCH(100,International!W$3:W$2000,1,1)+ROW()-ROW($A$3))-0), NA())</f>
        <v>#N/A</v>
      </c>
      <c r="FS119" s="1" t="e" cm="1">
        <f t="array" aca="1" ref="FS119" ca="1">IFERROR(IF(ISNA($A119),NA(),INDEX(International!Y$3:Y$2000,_xlfn.XMATCH(100,International!W$3:W$2000,1,1)+ROW()-ROW($A$3))-0), NA())</f>
        <v>#N/A</v>
      </c>
      <c r="FT119" s="1" t="e">
        <f t="shared" si="210"/>
        <v>#N/A</v>
      </c>
      <c r="FU119" s="1" t="e">
        <f t="shared" si="211"/>
        <v>#N/A</v>
      </c>
      <c r="FV119" s="1" t="e">
        <f t="shared" si="212"/>
        <v>#N/A</v>
      </c>
      <c r="FW119" s="1" t="e" cm="1">
        <f t="array" ref="FW119">IFERROR(IF(OR(ISNA($A119),INDEX(International!AA$3:AA$2000,_xlfn.XMATCH(100,International!AA$3:AA$2000,1,1)+ROW()-ROW($A$3))=""),NA(),INDEX(International!AA$3:AA$2000,_xlfn.XMATCH(100,International!AA$3:AA$2000,1,1)+ROW()-ROW($A$3))-0), NA())</f>
        <v>#N/A</v>
      </c>
      <c r="FX119" s="1" t="e" cm="1">
        <f t="array" aca="1" ref="FX119" ca="1">IFERROR(IF(ISNA($A119),NA(),INDEX(International!AC$3:AC$2000,_xlfn.XMATCH(100,International!AA$3:AA$2000,1,1)+ROW()-ROW($A$3))-0), NA())</f>
        <v>#N/A</v>
      </c>
      <c r="FY119" s="1" t="e">
        <f t="shared" si="213"/>
        <v>#N/A</v>
      </c>
      <c r="FZ119" s="1" t="e">
        <f t="shared" si="214"/>
        <v>#N/A</v>
      </c>
      <c r="GA119" s="1" t="e">
        <f t="shared" si="215"/>
        <v>#N/A</v>
      </c>
      <c r="GB119" s="1" t="e" cm="1">
        <f t="array" ref="GB119">IFERROR(IF(OR(ISNA($A119),INDEX(International!AE$3:AE$2000,_xlfn.XMATCH(100,International!AE$3:AE$2000,1,1)+ROW()-ROW($A$3))=""),NA(),INDEX(International!AE$3:AE$2000,_xlfn.XMATCH(100,International!AE$3:AE$2000,1,1)+ROW()-ROW($A$3))-0), NA())</f>
        <v>#N/A</v>
      </c>
      <c r="GC119" s="1" t="e" cm="1">
        <f t="array" aca="1" ref="GC119" ca="1">IFERROR(IF(ISNA($A119),NA(),INDEX(International!AG$3:AG$2000,_xlfn.XMATCH(100,International!AE$3:AE$2000,1,1)+ROW()-ROW($A$3))-0), NA())</f>
        <v>#N/A</v>
      </c>
      <c r="GD119" s="1" t="e">
        <f t="shared" si="216"/>
        <v>#N/A</v>
      </c>
      <c r="GE119" s="1" t="e">
        <f t="shared" si="217"/>
        <v>#N/A</v>
      </c>
      <c r="GF119" s="1" t="e">
        <f t="shared" si="218"/>
        <v>#N/A</v>
      </c>
    </row>
    <row r="120" spans="1:188" x14ac:dyDescent="0.2">
      <c r="A120" s="4">
        <f>IF(OR(Daily!$A120="",Daily!$B120="*"),NA(),Daily!A120)</f>
        <v>43971</v>
      </c>
      <c r="B120" s="1">
        <f>IF(_xlfn.IFNA($A120,"")="","",Daily!C120+IF(ROW()&gt;ROW($A$3),B119,0))</f>
        <v>107</v>
      </c>
      <c r="C120" s="1">
        <f>IF(_xlfn.IFNA($A120,"")="","",Daily!D120+IF(ROW()&gt;ROW($A$3),C119,0))</f>
        <v>104</v>
      </c>
      <c r="D120" s="1">
        <f>IF(_xlfn.IFNA($A120,"")="","",Daily!E120+IF(ROW()&gt;ROW($A$3),D119,0))</f>
        <v>3</v>
      </c>
      <c r="E120" s="1">
        <f t="shared" si="141"/>
        <v>0</v>
      </c>
      <c r="F120" s="1">
        <f>IF(_xlfn.IFNA($A120,"")="","",Daily!F120+IF(ROW()&gt;ROW($A$3),F119,0))</f>
        <v>3081</v>
      </c>
      <c r="G120" s="1">
        <f>IF(_xlfn.IFNA($A120,"")="","",Daily!G120+IF(ROW()&gt;ROW($A$3),G119,0))</f>
        <v>2631</v>
      </c>
      <c r="H120" s="1">
        <f>IF(_xlfn.IFNA($A120,"")="","",Daily!H120+IF(ROW()&gt;ROW($A$3),H119,0))</f>
        <v>48</v>
      </c>
      <c r="I120" s="1">
        <f t="shared" si="142"/>
        <v>402</v>
      </c>
      <c r="J120" s="1">
        <f>IF(_xlfn.IFNA($A120,"")="","",Daily!I120+IF(ROW()&gt;ROW($A$3),J119,0))</f>
        <v>30</v>
      </c>
      <c r="K120" s="1">
        <f>IF(_xlfn.IFNA($A120,"")="","",Daily!J120+IF(ROW()&gt;ROW($A$3),K119,0))</f>
        <v>29</v>
      </c>
      <c r="L120" s="1">
        <f>IF(_xlfn.IFNA($A120,"")="","",Daily!K120+IF(ROW()&gt;ROW($A$3),L119,0))</f>
        <v>0</v>
      </c>
      <c r="M120" s="1">
        <f t="shared" si="143"/>
        <v>1</v>
      </c>
      <c r="N120" s="1">
        <f>IF(_xlfn.IFNA($A120,"")="","",Daily!L120+IF(ROW()&gt;ROW($A$3),N119,0))</f>
        <v>1058</v>
      </c>
      <c r="O120" s="1">
        <f>IF(_xlfn.IFNA($A120,"")="","",Daily!M120+IF(ROW()&gt;ROW($A$3),O119,0))</f>
        <v>1040</v>
      </c>
      <c r="P120" s="1">
        <f>IF(_xlfn.IFNA($A120,"")="","",Daily!N120+IF(ROW()&gt;ROW($A$3),P119,0))</f>
        <v>6</v>
      </c>
      <c r="Q120" s="1">
        <f t="shared" si="144"/>
        <v>12</v>
      </c>
      <c r="R120" s="1">
        <f>IF(_xlfn.IFNA($A120,"")="","",Daily!O120+IF(ROW()&gt;ROW($A$3),R119,0))</f>
        <v>439</v>
      </c>
      <c r="S120" s="1">
        <f>IF(_xlfn.IFNA($A120,"")="","",Daily!P120+IF(ROW()&gt;ROW($A$3),S119,0))</f>
        <v>435</v>
      </c>
      <c r="T120" s="1">
        <f>IF(_xlfn.IFNA($A120,"")="","",Daily!Q120+IF(ROW()&gt;ROW($A$3),T119,0))</f>
        <v>4</v>
      </c>
      <c r="U120" s="1">
        <f t="shared" si="145"/>
        <v>0</v>
      </c>
      <c r="V120" s="1">
        <f>IF(_xlfn.IFNA($A120,"")="","",Daily!R120+IF(ROW()&gt;ROW($A$3),V119,0))</f>
        <v>226</v>
      </c>
      <c r="W120" s="1">
        <f>IF(_xlfn.IFNA($A120,"")="","",Daily!S120+IF(ROW()&gt;ROW($A$3),W119,0))</f>
        <v>196</v>
      </c>
      <c r="X120" s="1">
        <f>IF(_xlfn.IFNA($A120,"")="","",Daily!T120+IF(ROW()&gt;ROW($A$3),X119,0))</f>
        <v>13</v>
      </c>
      <c r="Y120" s="1">
        <f t="shared" si="146"/>
        <v>17</v>
      </c>
      <c r="Z120" s="1">
        <f>IF(_xlfn.IFNA($A120,"")="","",Daily!U120+IF(ROW()&gt;ROW($A$3),Z119,0))</f>
        <v>1580</v>
      </c>
      <c r="AA120" s="1">
        <f>IF(_xlfn.IFNA($A120,"")="","",Daily!V120+IF(ROW()&gt;ROW($A$3),AA119,0))</f>
        <v>1465</v>
      </c>
      <c r="AB120" s="1">
        <f>IF(_xlfn.IFNA($A120,"")="","",Daily!W120+IF(ROW()&gt;ROW($A$3),AB119,0))</f>
        <v>18</v>
      </c>
      <c r="AC120" s="1">
        <f t="shared" si="147"/>
        <v>97</v>
      </c>
      <c r="AD120" s="1">
        <f>IF(_xlfn.IFNA($A120,"")="","",Daily!X120+IF(ROW()&gt;ROW($A$3),AD119,0))</f>
        <v>557</v>
      </c>
      <c r="AE120" s="1">
        <f>IF(_xlfn.IFNA($A120,"")="","",Daily!Y120+IF(ROW()&gt;ROW($A$3),AE119,0))</f>
        <v>545</v>
      </c>
      <c r="AF120" s="1">
        <f>IF(_xlfn.IFNA($A120,"")="","",Daily!Z120+IF(ROW()&gt;ROW($A$3),AF119,0))</f>
        <v>9</v>
      </c>
      <c r="AG120" s="1">
        <f t="shared" si="148"/>
        <v>3</v>
      </c>
      <c r="AH120" s="1">
        <f>IF(_xlfn.IFNA($A120,"")="","",Daily!C120+Daily!F120+Daily!I120+Daily!O120+Daily!L120+Daily!R120+Daily!X120+Daily!U120)</f>
        <v>11</v>
      </c>
      <c r="AI120" s="1">
        <f>IF(_xlfn.IFNA($A120,"")="","",Daily!D120+Daily!G120+Daily!J120+Daily!P120+Daily!M120+Daily!S120+Daily!Y120+Daily!V120+Daily!AA120)</f>
        <v>31</v>
      </c>
      <c r="AJ120" s="1">
        <f>IF(_xlfn.IFNA($A120,"")="","",Daily!E120+Daily!H120+Daily!K120+Daily!Q120+Daily!N120+Daily!T120+Daily!Z120+Daily!W120)</f>
        <v>1</v>
      </c>
      <c r="AK120" s="1">
        <f t="shared" si="240"/>
        <v>7078</v>
      </c>
      <c r="AL120" s="1">
        <f t="shared" si="241"/>
        <v>6445</v>
      </c>
      <c r="AM120" s="1">
        <f t="shared" si="242"/>
        <v>101</v>
      </c>
      <c r="AN120" s="7">
        <f t="shared" si="243"/>
        <v>1.375</v>
      </c>
      <c r="AO120" s="1">
        <f t="shared" si="244"/>
        <v>532</v>
      </c>
      <c r="AP120" s="1">
        <f t="shared" si="245"/>
        <v>3997</v>
      </c>
      <c r="AQ120" s="1">
        <f t="shared" si="246"/>
        <v>3814</v>
      </c>
      <c r="AR120" s="1">
        <f t="shared" si="247"/>
        <v>53</v>
      </c>
      <c r="AS120" s="1">
        <f t="shared" si="248"/>
        <v>130</v>
      </c>
      <c r="AT120" s="10">
        <f t="shared" si="249"/>
        <v>1.5429269783073633E-2</v>
      </c>
      <c r="AU120" s="10">
        <f t="shared" si="250"/>
        <v>0.98457073021692632</v>
      </c>
      <c r="AV120" s="10">
        <f t="shared" si="251"/>
        <v>1.5117264764057644E-2</v>
      </c>
      <c r="AW120" s="10">
        <f t="shared" si="252"/>
        <v>0.43529245549590279</v>
      </c>
      <c r="AX120" s="10">
        <f t="shared" si="253"/>
        <v>4.2384854478666294E-3</v>
      </c>
      <c r="AY120" s="10">
        <f t="shared" si="254"/>
        <v>0.14947725346142979</v>
      </c>
      <c r="AZ120" s="10">
        <f t="shared" si="255"/>
        <v>6.2023170387115002E-2</v>
      </c>
      <c r="BA120" s="10">
        <f t="shared" si="256"/>
        <v>3.1929923707261935E-2</v>
      </c>
      <c r="BB120" s="10">
        <f t="shared" si="257"/>
        <v>0.22322690025430914</v>
      </c>
      <c r="BC120" s="10">
        <f t="shared" si="258"/>
        <v>7.8694546482057079E-2</v>
      </c>
      <c r="BD120" s="8">
        <f t="shared" ca="1" si="168"/>
        <v>14.142857142857142</v>
      </c>
      <c r="BE120" s="9">
        <f t="shared" ca="1" si="169"/>
        <v>99</v>
      </c>
      <c r="BF120" s="10">
        <f t="shared" si="259"/>
        <v>1.5565303523418707E-3</v>
      </c>
      <c r="BG120" s="10">
        <f t="shared" si="260"/>
        <v>0.375</v>
      </c>
      <c r="BH120" s="1" t="e">
        <f t="shared" si="261"/>
        <v>#N/A</v>
      </c>
      <c r="BI120" s="1">
        <f t="shared" si="262"/>
        <v>54</v>
      </c>
      <c r="BJ120" s="8">
        <f>IF(_xlfn.IFNA($A120,"")="","",AK120/(Configuration!$B$1/1000000))</f>
        <v>279.05363049640636</v>
      </c>
      <c r="BK120" s="1">
        <f>IF(OR(_xlfn.IFNA($A120,"")="", ROW()&lt;=ROW($A$3),MAX(International!$C$3:$C$2000)&lt;$AK120),"",$A120-_xlfn.XLOOKUP($AK120,International!$C$3:$C$2000,International!$A$3:$A$2000,NA(),1,1))</f>
        <v>54</v>
      </c>
      <c r="BL120" s="1">
        <f>IF(OR(_xlfn.IFNA($A120,"")="", ROW()&lt;=ROW($A$3),MAX(International!$D$3:$D$2000)&lt;$BJ120),"",$A120-_xlfn.XLOOKUP($BJ120,International!$D$3:$D$2000,International!$A$3:$A$2000,NA(),1,1))</f>
        <v>59</v>
      </c>
      <c r="BM120" s="1">
        <f>IF(OR(_xlfn.IFNA($A120,"")="", ROW()&lt;=ROW($A$3),MAX(International!$G$3:$G$2000)&lt;$AK120),"",$A120-_xlfn.XLOOKUP($AK120,International!$G$3:$G$2000,International!$A$3:$A$2000,NA(),1,1))</f>
        <v>32</v>
      </c>
      <c r="BN120" s="1">
        <f>IF(OR(_xlfn.IFNA($A120,"")="", ROW()&lt;=ROW($A$3),MAX(International!$H$3:$H$2000)&lt;$BJ120),"",$A120-_xlfn.XLOOKUP($BJ120,International!$H$3:$H$2000,International!$A$3:$A$2000,NA(),1,1))</f>
        <v>56</v>
      </c>
      <c r="BO120" s="1">
        <f>IF(OR(_xlfn.IFNA($A120,"")="", ROW()&lt;=ROW($A$3),MAX(International!$K$3:$K$2000)&lt;$AK120),"",$A120-_xlfn.XLOOKUP($AK120,International!$K$3:$K$2000,International!$A$3:$A$2000,NA(),1,1))</f>
        <v>64</v>
      </c>
      <c r="BP120" s="1">
        <f>IF(OR(_xlfn.IFNA($A120,"")="", ROW()&lt;=ROW($A$3),MAX(International!$L$3:$L$2000)&lt;$BJ120),"",$A120-_xlfn.XLOOKUP($BJ120,International!$L$3:$L$2000,International!$A$3:$A$2000,NA(),1,1))</f>
        <v>58</v>
      </c>
      <c r="BQ120" s="1">
        <f>IF(OR(_xlfn.IFNA($A120,"")="", ROW()&lt;=ROW($A$3),MAX(International!$O$3:$O$2000)&lt;$AK120),"",$A120-_xlfn.XLOOKUP($AK120,International!$O$3:$O$2000,International!$A$3:$A$2000,NA(),1,1))</f>
        <v>73</v>
      </c>
      <c r="BR120" s="1">
        <f>IF(OR(_xlfn.IFNA($A120,"")="", ROW()&lt;=ROW($A$3),MAX(International!$P$3:$P$2000)&lt;$BJ120),"",$A120-_xlfn.XLOOKUP($BJ120,International!$P$3:$P$2000,International!$A$3:$A$2000,NA(),1,1))</f>
        <v>68</v>
      </c>
      <c r="BS120" s="1">
        <f>IF(OR(_xlfn.IFNA($A120,"")="", ROW()&lt;=ROW($A$3),MAX(International!$S$3:$S$2000)&lt;$AK120),"",$A120-_xlfn.XLOOKUP($AK120,International!$S$3:$S$2000,International!$A$3:$A$2000,NA(),1,1))</f>
        <v>73</v>
      </c>
      <c r="BT120" s="1" t="str">
        <f>IF(OR(_xlfn.IFNA($A120,"")="", ROW()&lt;=ROW($A$3),MAX(International!$T$3:$T$2000)&lt;$BJ120),"",$A120-_xlfn.XLOOKUP($BJ120,International!$T$3:$T$2000,International!$A$3:$A$2000,NA(),1,1))</f>
        <v/>
      </c>
      <c r="BU120" s="1">
        <f>IF(OR(_xlfn.IFNA($A120,"")="", ROW()&lt;=ROW($A$3),MAX(International!$W$3:$W$2000)&lt;$AK120),"",$A120-_xlfn.XLOOKUP($AK120,International!$W$3:$W$2000,International!$A$3:$A$2000,NA(),1,1))</f>
        <v>30</v>
      </c>
      <c r="BV120" s="1">
        <f>IF(OR(_xlfn.IFNA($A120,"")="", ROW()&lt;=ROW($A$3),MAX(International!$X$3:$X$2000)&lt;$BJ120),"",$A120-_xlfn.XLOOKUP($BJ120,International!$X$3:$X$2000,International!$A$3:$A$2000,NA(),1,1))</f>
        <v>42</v>
      </c>
      <c r="BW120" s="1">
        <f>IF(OR(_xlfn.IFNA($A120,"")="", ROW()&lt;=ROW($A$3),MAX(International!$AA$3:$AA$2000)&lt;$AK120),"",$A120-_xlfn.XLOOKUP($AK120,International!$AA$3:$AA$2000,International!$A$3:$A$2000,NA(),1,1))</f>
        <v>57</v>
      </c>
      <c r="BX120" s="1">
        <f>IF(OR(_xlfn.IFNA($A120,"")="", ROW()&lt;=ROW($A$3),MAX(International!$AB$3:$AB$2000)&lt;$BJ120),"",$A120-_xlfn.XLOOKUP($BJ120,International!$AB$3:$AB$2000,International!$A$3:$A$2000,NA(),1,1))</f>
        <v>52</v>
      </c>
      <c r="BY120" s="1">
        <f>IF(OR(_xlfn.IFNA($A120,"")="", ROW()&lt;=ROW($A$3),MAX(International!$AE$3:$AE$2000)&lt;$AK120),"",$A120-_xlfn.XLOOKUP($AK120,International!$AE$3:$AE$2000,International!$A$3:$A$2000,NA(),1,1))</f>
        <v>63</v>
      </c>
      <c r="BZ120" s="1">
        <f>IF(OR(_xlfn.IFNA($A120,"")="", ROW()&lt;=ROW($A$3),MAX(International!$AF$3:$AF$2000)&lt;$BJ120),"",$A120-_xlfn.XLOOKUP($BJ120,International!$AF$3:$AF$2000,International!$A$3:$A$2000,NA(),1,1))</f>
        <v>54</v>
      </c>
      <c r="CA120" s="1">
        <f t="shared" si="239"/>
        <v>71</v>
      </c>
      <c r="CB120" s="1" t="e">
        <f t="shared" si="219"/>
        <v>#N/A</v>
      </c>
      <c r="CC120" s="1" t="e">
        <f t="shared" si="220"/>
        <v>#N/A</v>
      </c>
      <c r="CD120" s="1" t="e">
        <f t="shared" si="221"/>
        <v>#N/A</v>
      </c>
      <c r="CE120" s="1" t="e">
        <f t="shared" si="222"/>
        <v>#N/A</v>
      </c>
      <c r="CF120" s="1" t="e">
        <f t="shared" si="223"/>
        <v>#N/A</v>
      </c>
      <c r="CG120" s="1">
        <f t="shared" si="224"/>
        <v>364912</v>
      </c>
      <c r="CH120" s="1">
        <f t="shared" si="225"/>
        <v>113058</v>
      </c>
      <c r="CI120" s="1">
        <f t="shared" si="226"/>
        <v>4642</v>
      </c>
      <c r="CJ120" s="1">
        <f t="shared" si="227"/>
        <v>6442</v>
      </c>
      <c r="CK120" s="1">
        <f t="shared" si="175"/>
        <v>7078</v>
      </c>
      <c r="CL120" s="1">
        <f t="shared" si="228"/>
        <v>11.553601657242554</v>
      </c>
      <c r="CM120" s="1">
        <f>IF(OR(ISNA($A120),$AK120&lt;100),NA(),IF($CA120=0,0,FLOOR((CK120-_xlfn.XLOOKUP(_xlfn.AGGREGATE(5,6,$CA$3:$CA2071),$CA$3:$CA$2000,CK$3:CK$2000,1,1))/_xlfn.XLOOKUP($CA120,$CA$3:$CA$2000,$CA$3:$CA$2000,1,1), 1)))</f>
        <v>98</v>
      </c>
      <c r="CN120" s="1">
        <f t="shared" si="176"/>
        <v>445.66204057118642</v>
      </c>
      <c r="CO120" s="1" cm="1">
        <f t="array" ref="CO120">IFERROR(IF(OR(ISNA($A120),$AK120&lt;100,INDEX(International!C$3:C$2000,_xlfn.XMATCH(100,International!C$3:C$2000,1,1)+$CA120)=""),NA(),INDEX(International!C$3:C$2000,_xlfn.XMATCH(100,International!C$3:C$2000,1,1)+$CA120)), NA())</f>
        <v>54989</v>
      </c>
      <c r="CP120" s="1">
        <f t="shared" si="229"/>
        <v>7.799627147474161</v>
      </c>
      <c r="CQ120" s="1">
        <f>IF(OR(ISNA($A120),$AK120&lt;100),NA(),IF($CA120=0,0,FLOOR((CO120-_xlfn.XLOOKUP(_xlfn.AGGREGATE(5,6,$CA$3:$CA2071),$CA$3:$CA$2000,CO$3:CO$2000,1,1))/_xlfn.XLOOKUP($CA120,$CA$3:$CA$2000,$CA$3:$CA$2000,1,1), 1)))</f>
        <v>772</v>
      </c>
      <c r="CR120" s="1">
        <f t="shared" si="177"/>
        <v>54.025681489573579</v>
      </c>
      <c r="CS120" s="1" cm="1">
        <f t="array" ref="CS120">IFERROR(IF(OR(ISNA($A120),$AK120&lt;100,INDEX(International!G$3:G$2000,_xlfn.XMATCH(100,International!G$3:G$2000,1,1)+$CA120)=""),NA(),INDEX(International!G$3:G$2000,_xlfn.XMATCH(100,International!G$3:G$2000,1,1)+$CA120)), NA())</f>
        <v>11117</v>
      </c>
      <c r="CT120" s="1">
        <f t="shared" si="230"/>
        <v>10.446363229672626</v>
      </c>
      <c r="CU120" s="1">
        <f>IF(OR(ISNA($A120),$AK120&lt;100),NA(),IF($CA120=0,0,FLOOR((CS120-_xlfn.XLOOKUP(_xlfn.AGGREGATE(5,6,$CA$3:$CA2071),$CA$3:$CA$2000,CS$3:CS$2000,1,1))/_xlfn.XLOOKUP($CA120,$CA$3:$CA$2000,$CA$3:$CA$2000,1,1), 1)))</f>
        <v>152</v>
      </c>
      <c r="CV120" s="1">
        <f t="shared" si="178"/>
        <v>51.368869856433129</v>
      </c>
      <c r="CW120" s="1" cm="1">
        <f t="array" ref="CW120">IFERROR(IF(OR(ISNA($A120),$AK120&lt;100,INDEX(International!K$3:K$2000,_xlfn.XMATCH(100,International!K$3:K$2000,1,1)+$CA120)=""),NA(),INDEX(International!K$3:K$2000,_xlfn.XMATCH(100,International!K$3:K$2000,1,1)+$CA120)), NA())</f>
        <v>175027</v>
      </c>
      <c r="CX120" s="1">
        <f t="shared" si="231"/>
        <v>6.5903291350516389</v>
      </c>
      <c r="CY120" s="1">
        <f>IF(OR(ISNA($A120),$AK120&lt;100),NA(),IF($CA120=0,0,FLOOR((CW120-_xlfn.XLOOKUP(_xlfn.AGGREGATE(5,6,$CA$3:$CA2071),$CA$3:$CA$2000,CW$3:CW$2000,1,1))/_xlfn.XLOOKUP($CA120,$CA$3:$CA$2000,$CA$3:$CA$2000,1,1), 1)))</f>
        <v>2463</v>
      </c>
      <c r="CZ120" s="1">
        <f t="shared" si="179"/>
        <v>170.76669205236084</v>
      </c>
      <c r="DA120" s="1" cm="1">
        <f t="array" ref="DA120">IFERROR(IF(OR(ISNA($A120),$AK120&lt;100,INDEX(International!O$3:O$2000,_xlfn.XMATCH(100,International!O$3:O$2000,1,1)+$CA120)=""),NA(),INDEX(International!O$3:O$2000,_xlfn.XMATCH(100,International!O$3:O$2000,1,1)+$CA120)), NA())</f>
        <v>211938</v>
      </c>
      <c r="DB120" s="1">
        <f t="shared" si="232"/>
        <v>6.4256728225940281</v>
      </c>
      <c r="DC120" s="1">
        <f>IF(OR(ISNA($A120),$AK120&lt;100),NA(),IF($CA120=0,0,FLOOR((DA120-_xlfn.XLOOKUP(_xlfn.AGGREGATE(5,6,$CA$3:$CA2071),$CA$3:$CA$2000,DA$3:DA$2000,1,1))/_xlfn.XLOOKUP($CA120,$CA$3:$CA$2000,$CA$3:$CA$2000,1,1), 1)))</f>
        <v>2982</v>
      </c>
      <c r="DD120" s="1">
        <f t="shared" si="180"/>
        <v>119.9677750257693</v>
      </c>
      <c r="DE120" s="1" cm="1">
        <f t="array" ref="DE120">IFERROR(IF(OR(ISNA($A120),$AK120&lt;100,INDEX(International!S$3:S$2000,_xlfn.XMATCH(100,International!S$3:S$2000,1,1)+$CA120)=""),NA(),INDEX(International!S$3:S$2000,_xlfn.XMATCH(100,International!S$3:S$2000,1,1)+$CA120)), NA())</f>
        <v>10780</v>
      </c>
      <c r="DF120" s="1">
        <f t="shared" si="233"/>
        <v>10.515070560107043</v>
      </c>
      <c r="DG120" s="1">
        <f>IF(OR(ISNA($A120),$AK120&lt;100),NA(),IF($CA120=0,0,FLOOR((DE120-_xlfn.XLOOKUP(_xlfn.AGGREGATE(5,6,$CA$3:$CA2071),$CA$3:$CA$2000,DE$3:DE$2000,1,1))/_xlfn.XLOOKUP($CA120,$CA$3:$CA$2000,$CA$3:$CA$2000,1,1), 1)))</f>
        <v>150</v>
      </c>
      <c r="DH120" s="1">
        <f t="shared" si="181"/>
        <v>497.79511974193281</v>
      </c>
      <c r="DI120" s="1" cm="1">
        <f t="array" ref="DI120">IFERROR(IF(OR(ISNA($A120),$AK120&lt;100,INDEX(International!W$3:W$2000,_xlfn.XMATCH(100,International!W$3:W$2000,1,1)+$CA120)=""),NA(),INDEX(International!W$3:W$2000,_xlfn.XMATCH(100,International!W$3:W$2000,1,1)+$CA120)), NA())</f>
        <v>23336</v>
      </c>
      <c r="DJ120" s="1">
        <f t="shared" si="234"/>
        <v>9.0257142178420082</v>
      </c>
      <c r="DK120" s="1">
        <f>IF(OR(ISNA($A120),$AK120&lt;100),NA(),IF($CA120=0,0,FLOOR((DI120-_xlfn.XLOOKUP(_xlfn.AGGREGATE(5,6,$CA$3:$CA2071),$CA$3:$CA$2000,DI$3:DI$2000,1,1))/_xlfn.XLOOKUP($CA120,$CA$3:$CA$2000,$CA$3:$CA$2000,1,1), 1)))</f>
        <v>327</v>
      </c>
      <c r="DL120" s="1">
        <f t="shared" si="182"/>
        <v>9.5788249825535754</v>
      </c>
      <c r="DM120" s="1" cm="1">
        <f t="array" ref="DM120">IFERROR(IF(OR(ISNA($A120),$AK120&lt;100,INDEX(International!AA$3:AA$2000,_xlfn.XMATCH(100,International!AA$3:AA$2000,1,1)+$CA120)=""),NA(),INDEX(International!AA$3:AA$2000,_xlfn.XMATCH(100,International!AA$3:AA$2000,1,1)+$CA120)), NA())</f>
        <v>236711</v>
      </c>
      <c r="DN120" s="1">
        <f t="shared" si="235"/>
        <v>6.3342460102503875</v>
      </c>
      <c r="DO120" s="1">
        <f>IF(OR(ISNA($A120),$AK120&lt;100),NA(),IF($CA120=0,0,FLOOR((DM120-_xlfn.XLOOKUP(_xlfn.AGGREGATE(5,6,$CA$3:$CA2071),$CA$3:$CA$2000,DM$3:DM$2000,1,1))/_xlfn.XLOOKUP($CA120,$CA$3:$CA$2000,$CA$3:$CA$2000,1,1), 1)))</f>
        <v>3332</v>
      </c>
      <c r="DP120" s="1">
        <f t="shared" si="183"/>
        <v>23.070983377562605</v>
      </c>
      <c r="DQ120" s="1" cm="1">
        <f t="array" ref="DQ120">IFERROR(IF(OR(ISNA($A120),$AK120&lt;100,INDEX(International!AE$3:AE$2000,_xlfn.XMATCH(100,International!AE$3:AE$2000,1,1)+$CA120)=""),NA(),INDEX(International!AE$3:AE$2000,_xlfn.XMATCH(100,International!AE$3:AE$2000,1,1)+$CA120)), NA())</f>
        <v>1390406</v>
      </c>
      <c r="DR120" s="1">
        <f t="shared" si="236"/>
        <v>5.1586770582024144</v>
      </c>
      <c r="DS120" s="1">
        <f>IF(OR(ISNA($A120),$AK120&lt;100),NA(),IF($CA120=0,0,FLOOR((DQ120-_xlfn.XLOOKUP(_xlfn.AGGREGATE(5,6,$CA$3:$CA2071),$CA$3:$CA$2000,DQ$3:DQ$2000,1,1))/_xlfn.XLOOKUP($CA120,$CA$3:$CA$2000,$CA$3:$CA$2000,1,1), 1)))</f>
        <v>19581</v>
      </c>
      <c r="DT120" s="1">
        <f t="shared" si="263"/>
        <v>22.314912617063129</v>
      </c>
      <c r="DU120" s="1">
        <f t="shared" si="237"/>
        <v>117</v>
      </c>
      <c r="DV120" s="1" t="e" cm="1">
        <f t="array" ref="DV120">IFERROR(IF(ISNA($A120),NA(),INDEX(B$3:B$2000,_xlfn.XMATCH(Configuration!$B$12,B$3:B$2000,1,1)+ROW()-ROW($A$3))-0), NA())</f>
        <v>#N/A</v>
      </c>
      <c r="DW120" s="1" t="e" cm="1">
        <f t="array" ref="DW120">IFERROR(IF(ISNA($A120),NA(),INDEX(F$3:F$2000,_xlfn.XMATCH(Configuration!$B$12,F$3:F$2000,1,1)+ROW()-ROW($A$3))-0), NA())</f>
        <v>#N/A</v>
      </c>
      <c r="DX120" s="1" cm="1">
        <f t="array" ref="DX120">IFERROR(IF(ISNA($A120),NA(),INDEX(J$3:J$2000,_xlfn.XMATCH(Configuration!$B$12,J$3:J$2000,1,1)+ROW()-ROW($A$3))-0), NA())</f>
        <v>0</v>
      </c>
      <c r="DY120" s="1" t="e" cm="1">
        <f t="array" ref="DY120">IFERROR(IF(ISNA($A120),NA(),INDEX(N$3:N$2000,_xlfn.XMATCH(Configuration!$B$12,N$3:N$2000,1,1)+ROW()-ROW($A$3))-0), NA())</f>
        <v>#N/A</v>
      </c>
      <c r="DZ120" s="1" t="e" cm="1">
        <f t="array" ref="DZ120">IFERROR(IF(ISNA($A120),NA(),INDEX(R$3:R$2000,_xlfn.XMATCH(Configuration!$B$12,R$3:R$2000,1,1)+ROW()-ROW($A$3))-0), NA())</f>
        <v>#N/A</v>
      </c>
      <c r="EA120" s="1" t="e" cm="1">
        <f t="array" ref="EA120">IFERROR(IF(ISNA($A120),NA(),INDEX(V$3:V$2000,_xlfn.XMATCH(Configuration!$B$12,V$3:V$2000,1,1)+ROW()-ROW($A$3))-0), NA())</f>
        <v>#N/A</v>
      </c>
      <c r="EB120" s="1" t="e" cm="1">
        <f t="array" ref="EB120">IFERROR(IF(ISNA($A120),NA(),INDEX(Z$3:Z$2000,_xlfn.XMATCH(Configuration!$B$12,Z$3:Z$2000,1,1)+ROW()-ROW($A$3))-0), NA())</f>
        <v>#N/A</v>
      </c>
      <c r="EC120" s="1" t="e" cm="1">
        <f t="array" ref="EC120">IFERROR(IF(ISNA($A120),NA(),INDEX(AD$3:AD$2000,_xlfn.XMATCH(Configuration!$B$12,AD$3:AD$2000,1,1)+ROW()-ROW($A$3))-0), NA())</f>
        <v>#N/A</v>
      </c>
      <c r="ED120" s="1" t="e">
        <f t="shared" si="238"/>
        <v>#N/A</v>
      </c>
      <c r="EE120" s="1" t="e">
        <f t="shared" si="185"/>
        <v>#N/A</v>
      </c>
      <c r="EF120" s="1" t="e">
        <f t="shared" si="186"/>
        <v>#N/A</v>
      </c>
      <c r="EG120" s="1" t="e">
        <f t="shared" si="187"/>
        <v>#N/A</v>
      </c>
      <c r="EH120" s="1" t="e">
        <f t="shared" si="188"/>
        <v>#N/A</v>
      </c>
      <c r="EI120" s="1" t="e">
        <f t="shared" si="189"/>
        <v>#N/A</v>
      </c>
      <c r="EJ120" s="1" t="e">
        <f t="shared" si="190"/>
        <v>#N/A</v>
      </c>
      <c r="EK120" s="1" t="e">
        <f t="shared" si="191"/>
        <v>#N/A</v>
      </c>
      <c r="EL120" s="1" t="e" cm="1">
        <f t="array" ref="EL120">IFERROR(IF(ISNA($ED120),NA(),IF(FLOOR((2^(($ED120+LOOKUP(2, 1/(ISNA(EP$3:EP$2000)+ISBLANK(EP$3:EP$300)-1),EP$3:EP$2000)*LOG(100)/LOG(2))/LOOKUP(2, 1/(ISNA(EP$3:EP$2000)+ISBLANK(EP$3:EP$300)-1),EP$3:EP$2000))),2)&gt;_xlfn.AGGREGATE(4,6,$EN$3:$GC$2000)+2000,NA(),FLOOR((2^(($ED120+LOOKUP(2, 1/(ISNA(EP$3:EP$2000)+ISBLANK(EP$3:EP$300)-1),EP$3:EP$2000)*LOG(100)/LOG(2))/LOOKUP(2, 1/(ISNA(EP$3:EP$2000)+ISBLANK(EP$3:EP$300)-1),EP$3:EP$2000))),2))),NA())</f>
        <v>#N/A</v>
      </c>
      <c r="EM120" s="1" t="e" cm="1">
        <f t="array" ref="EM120">IF(ISNA($ED120),NA(),FLOOR(EN$3+(LOOKUP(2, 1/(ISNA(EN$3:EN$2000)+ISBLANK(EN$3:EN$300)-1),EN$3:EN$2000)-EN$3)/LOOKUP(2, 1/(ISNA(EN$3:EN$2000)+ISBLANK(EN$3:EN$300)-1),ED$3:ED$2000)*ED120, 1))</f>
        <v>#N/A</v>
      </c>
      <c r="EN120" s="1" t="e" cm="1">
        <f t="array" ref="EN120">IFERROR(IF(ISNA($A120),NA(),INDEX(AK$3:AK$2000,_xlfn.XMATCH(100,AK$3:AK$2000,1,1)+ROW()-ROW($A$3))-0), NA())</f>
        <v>#N/A</v>
      </c>
      <c r="EO120" s="1" t="e" cm="1">
        <f t="array" aca="1" ref="EO120" ca="1">IFERROR(IF(ISNA($A120),NA(),INDEX(BD$3:BD$2000,_xlfn.XMATCH(100,AK$3:AK$2000,1,1)+ROW()-ROW($A$3))-0), NA())</f>
        <v>#N/A</v>
      </c>
      <c r="EP120" s="1" t="e">
        <f t="shared" si="192"/>
        <v>#N/A</v>
      </c>
      <c r="EQ120" s="1" t="e">
        <f t="shared" si="193"/>
        <v>#N/A</v>
      </c>
      <c r="ER120" s="1" t="e">
        <f t="shared" si="194"/>
        <v>#N/A</v>
      </c>
      <c r="ES120" s="1" t="e" cm="1">
        <f t="array" ref="ES120">IFERROR(IF(OR(ISNA($A120),INDEX(International!C$3:C$2000,_xlfn.XMATCH(100,International!C$3:C$2000,1,1)+ROW()-ROW($A$3))=""),NA(),INDEX(International!C$3:C$2000,_xlfn.XMATCH(100,International!C$3:C$2000,1,1)+ROW()-ROW($A$3))), NA())</f>
        <v>#N/A</v>
      </c>
      <c r="ET120" s="1" t="e" cm="1">
        <f t="array" aca="1" ref="ET120" ca="1">IFERROR(IF(ISNA($A120),NA(),INDEX(International!E$3:E$2000,_xlfn.XMATCH(100,International!C$3:C$2000,1,1)+ROW()-ROW($A$3))-0), NA())</f>
        <v>#N/A</v>
      </c>
      <c r="EU120" s="1" t="e">
        <f t="shared" si="195"/>
        <v>#N/A</v>
      </c>
      <c r="EV120" s="1" t="e">
        <f t="shared" si="196"/>
        <v>#N/A</v>
      </c>
      <c r="EW120" s="1" t="e">
        <f t="shared" si="197"/>
        <v>#N/A</v>
      </c>
      <c r="EX120" s="1" t="e" cm="1">
        <f t="array" ref="EX120">IFERROR(IF(OR(ISNA($A120),INDEX(International!G$3:G$2000,_xlfn.XMATCH(100,International!G$3:G$2000,1,1)+ROW()-ROW($A$3))=""),NA(),INDEX(International!G$3:G$2000,_xlfn.XMATCH(100,International!G$3:G$2000,1,1)+ROW()-ROW($A$3))-0), NA())</f>
        <v>#N/A</v>
      </c>
      <c r="EY120" s="1" t="e" cm="1">
        <f t="array" aca="1" ref="EY120" ca="1">IFERROR(IF(ISNA($A120),NA(),INDEX(International!I$3:I$2000,_xlfn.XMATCH(100,International!G$3:G$2000,1,1)+ROW()-ROW($A$3))-0), NA())</f>
        <v>#N/A</v>
      </c>
      <c r="EZ120" s="1" t="e">
        <f t="shared" si="198"/>
        <v>#N/A</v>
      </c>
      <c r="FA120" s="1" t="e">
        <f t="shared" si="199"/>
        <v>#N/A</v>
      </c>
      <c r="FB120" s="1" t="e">
        <f t="shared" si="200"/>
        <v>#N/A</v>
      </c>
      <c r="FC120" s="1" t="e" cm="1">
        <f t="array" ref="FC120">IFERROR(IF(OR(ISNA($A120),INDEX(International!K$3:K$2000,_xlfn.XMATCH(100,International!K$3:K$2000,1,1)+ROW()-ROW($A$3))=""),NA(),INDEX(International!K$3:K$2000,_xlfn.XMATCH(100,International!K$3:K$2000,1,1)+ROW()-ROW($A$3))), NA())</f>
        <v>#N/A</v>
      </c>
      <c r="FD120" s="1" t="e" cm="1">
        <f t="array" aca="1" ref="FD120" ca="1">IFERROR(IF(ISNA($A120),NA(),INDEX(International!M$3:M$2000,_xlfn.XMATCH(100,International!K$3:K$2000,1,1)+ROW()-ROW($A$3))-0), NA())</f>
        <v>#N/A</v>
      </c>
      <c r="FE120" s="1" t="e">
        <f t="shared" si="201"/>
        <v>#N/A</v>
      </c>
      <c r="FF120" s="1" t="e">
        <f t="shared" si="202"/>
        <v>#N/A</v>
      </c>
      <c r="FG120" s="1" t="e">
        <f t="shared" si="203"/>
        <v>#N/A</v>
      </c>
      <c r="FH120" s="1" t="e" cm="1">
        <f t="array" ref="FH120">IFERROR(IF(OR(ISNA($A120),INDEX(International!O$3:O$2000,_xlfn.XMATCH(100,International!O$3:O$2000,1,1)+ROW()-ROW($A$3))=""),NA(),INDEX(International!O$3:O$2000,_xlfn.XMATCH(100,International!O$3:O$2000,1,1)+ROW()-ROW($A$3))-0), NA())</f>
        <v>#N/A</v>
      </c>
      <c r="FI120" s="1" t="e" cm="1">
        <f t="array" aca="1" ref="FI120" ca="1">IFERROR(IF(ISNA($A120),NA(),INDEX(International!Q$3:Q$2000,_xlfn.XMATCH(100,International!O$3:O$2000,1,1)+ROW()-ROW($A$3))-0), NA())</f>
        <v>#N/A</v>
      </c>
      <c r="FJ120" s="1" t="e">
        <f t="shared" si="204"/>
        <v>#N/A</v>
      </c>
      <c r="FK120" s="1" t="e">
        <f t="shared" si="205"/>
        <v>#N/A</v>
      </c>
      <c r="FL120" s="1" t="e">
        <f t="shared" si="206"/>
        <v>#N/A</v>
      </c>
      <c r="FM120" s="1" t="e" cm="1">
        <f t="array" ref="FM120">IFERROR(IF(OR(ISNA($A120),INDEX(International!S$3:S$2000,_xlfn.XMATCH(100,International!S$3:S$2000,1,1)+ROW()-ROW($A$3))=""),NA(),INDEX(International!S$3:S$2000,_xlfn.XMATCH(100,International!S$3:S$2000,1,1)+ROW()-ROW($A$3))-0), NA())</f>
        <v>#N/A</v>
      </c>
      <c r="FN120" s="1" t="e" cm="1">
        <f t="array" aca="1" ref="FN120" ca="1">IFERROR(IF(ISNA($A120),NA(),INDEX(International!U$3:U$2000,_xlfn.XMATCH(100,International!S$3:S$2000,1,1)+ROW()-ROW($A$3))-0), NA())</f>
        <v>#N/A</v>
      </c>
      <c r="FO120" s="1" t="e">
        <f t="shared" si="207"/>
        <v>#N/A</v>
      </c>
      <c r="FP120" s="1" t="e">
        <f t="shared" si="208"/>
        <v>#N/A</v>
      </c>
      <c r="FQ120" s="1" t="e">
        <f t="shared" si="209"/>
        <v>#N/A</v>
      </c>
      <c r="FR120" s="1" t="e" cm="1">
        <f t="array" ref="FR120">IFERROR(IF(OR(ISNA($A120),INDEX(International!W$3:W$2000,_xlfn.XMATCH(100,International!W$3:W$2000,1,1)+ROW()-ROW($A$3))=""),NA(),INDEX(International!W$3:W$2000,_xlfn.XMATCH(100,International!W$3:W$2000,1,1)+ROW()-ROW($A$3))-0), NA())</f>
        <v>#N/A</v>
      </c>
      <c r="FS120" s="1" t="e" cm="1">
        <f t="array" aca="1" ref="FS120" ca="1">IFERROR(IF(ISNA($A120),NA(),INDEX(International!Y$3:Y$2000,_xlfn.XMATCH(100,International!W$3:W$2000,1,1)+ROW()-ROW($A$3))-0), NA())</f>
        <v>#N/A</v>
      </c>
      <c r="FT120" s="1" t="e">
        <f t="shared" si="210"/>
        <v>#N/A</v>
      </c>
      <c r="FU120" s="1" t="e">
        <f t="shared" si="211"/>
        <v>#N/A</v>
      </c>
      <c r="FV120" s="1" t="e">
        <f t="shared" si="212"/>
        <v>#N/A</v>
      </c>
      <c r="FW120" s="1" t="e" cm="1">
        <f t="array" ref="FW120">IFERROR(IF(OR(ISNA($A120),INDEX(International!AA$3:AA$2000,_xlfn.XMATCH(100,International!AA$3:AA$2000,1,1)+ROW()-ROW($A$3))=""),NA(),INDEX(International!AA$3:AA$2000,_xlfn.XMATCH(100,International!AA$3:AA$2000,1,1)+ROW()-ROW($A$3))-0), NA())</f>
        <v>#N/A</v>
      </c>
      <c r="FX120" s="1" t="e" cm="1">
        <f t="array" aca="1" ref="FX120" ca="1">IFERROR(IF(ISNA($A120),NA(),INDEX(International!AC$3:AC$2000,_xlfn.XMATCH(100,International!AA$3:AA$2000,1,1)+ROW()-ROW($A$3))-0), NA())</f>
        <v>#N/A</v>
      </c>
      <c r="FY120" s="1" t="e">
        <f t="shared" si="213"/>
        <v>#N/A</v>
      </c>
      <c r="FZ120" s="1" t="e">
        <f t="shared" si="214"/>
        <v>#N/A</v>
      </c>
      <c r="GA120" s="1" t="e">
        <f t="shared" si="215"/>
        <v>#N/A</v>
      </c>
      <c r="GB120" s="1" t="e" cm="1">
        <f t="array" ref="GB120">IFERROR(IF(OR(ISNA($A120),INDEX(International!AE$3:AE$2000,_xlfn.XMATCH(100,International!AE$3:AE$2000,1,1)+ROW()-ROW($A$3))=""),NA(),INDEX(International!AE$3:AE$2000,_xlfn.XMATCH(100,International!AE$3:AE$2000,1,1)+ROW()-ROW($A$3))-0), NA())</f>
        <v>#N/A</v>
      </c>
      <c r="GC120" s="1" t="e" cm="1">
        <f t="array" aca="1" ref="GC120" ca="1">IFERROR(IF(ISNA($A120),NA(),INDEX(International!AG$3:AG$2000,_xlfn.XMATCH(100,International!AE$3:AE$2000,1,1)+ROW()-ROW($A$3))-0), NA())</f>
        <v>#N/A</v>
      </c>
      <c r="GD120" s="1" t="e">
        <f t="shared" si="216"/>
        <v>#N/A</v>
      </c>
      <c r="GE120" s="1" t="e">
        <f t="shared" si="217"/>
        <v>#N/A</v>
      </c>
      <c r="GF120" s="1" t="e">
        <f t="shared" si="218"/>
        <v>#N/A</v>
      </c>
    </row>
    <row r="121" spans="1:188" x14ac:dyDescent="0.2">
      <c r="A121" s="4">
        <f>IF(OR(Daily!$A121="",Daily!$B121="*"),NA(),Daily!A121)</f>
        <v>43972</v>
      </c>
      <c r="B121" s="1">
        <f>IF(_xlfn.IFNA($A121,"")="","",Daily!C121+IF(ROW()&gt;ROW($A$3),B120,0))</f>
        <v>107</v>
      </c>
      <c r="C121" s="1">
        <f>IF(_xlfn.IFNA($A121,"")="","",Daily!D121+IF(ROW()&gt;ROW($A$3),C120,0))</f>
        <v>104</v>
      </c>
      <c r="D121" s="1">
        <f>IF(_xlfn.IFNA($A121,"")="","",Daily!E121+IF(ROW()&gt;ROW($A$3),D120,0))</f>
        <v>3</v>
      </c>
      <c r="E121" s="1">
        <f t="shared" si="141"/>
        <v>0</v>
      </c>
      <c r="F121" s="1">
        <f>IF(_xlfn.IFNA($A121,"")="","",Daily!F121+IF(ROW()&gt;ROW($A$3),F120,0))</f>
        <v>3082</v>
      </c>
      <c r="G121" s="1">
        <f>IF(_xlfn.IFNA($A121,"")="","",Daily!G121+IF(ROW()&gt;ROW($A$3),G120,0))</f>
        <v>2646</v>
      </c>
      <c r="H121" s="1">
        <f>IF(_xlfn.IFNA($A121,"")="","",Daily!H121+IF(ROW()&gt;ROW($A$3),H120,0))</f>
        <v>48</v>
      </c>
      <c r="I121" s="1">
        <f t="shared" si="142"/>
        <v>388</v>
      </c>
      <c r="J121" s="1">
        <f>IF(_xlfn.IFNA($A121,"")="","",Daily!I121+IF(ROW()&gt;ROW($A$3),J120,0))</f>
        <v>30</v>
      </c>
      <c r="K121" s="1">
        <f>IF(_xlfn.IFNA($A121,"")="","",Daily!J121+IF(ROW()&gt;ROW($A$3),K120,0))</f>
        <v>29</v>
      </c>
      <c r="L121" s="1">
        <f>IF(_xlfn.IFNA($A121,"")="","",Daily!K121+IF(ROW()&gt;ROW($A$3),L120,0))</f>
        <v>0</v>
      </c>
      <c r="M121" s="1">
        <f t="shared" si="143"/>
        <v>1</v>
      </c>
      <c r="N121" s="1">
        <f>IF(_xlfn.IFNA($A121,"")="","",Daily!L121+IF(ROW()&gt;ROW($A$3),N120,0))</f>
        <v>1058</v>
      </c>
      <c r="O121" s="1">
        <f>IF(_xlfn.IFNA($A121,"")="","",Daily!M121+IF(ROW()&gt;ROW($A$3),O120,0))</f>
        <v>1040</v>
      </c>
      <c r="P121" s="1">
        <f>IF(_xlfn.IFNA($A121,"")="","",Daily!N121+IF(ROW()&gt;ROW($A$3),P120,0))</f>
        <v>6</v>
      </c>
      <c r="Q121" s="1">
        <f t="shared" si="144"/>
        <v>12</v>
      </c>
      <c r="R121" s="1">
        <f>IF(_xlfn.IFNA($A121,"")="","",Daily!O121+IF(ROW()&gt;ROW($A$3),R120,0))</f>
        <v>439</v>
      </c>
      <c r="S121" s="1">
        <f>IF(_xlfn.IFNA($A121,"")="","",Daily!P121+IF(ROW()&gt;ROW($A$3),S120,0))</f>
        <v>435</v>
      </c>
      <c r="T121" s="1">
        <f>IF(_xlfn.IFNA($A121,"")="","",Daily!Q121+IF(ROW()&gt;ROW($A$3),T120,0))</f>
        <v>4</v>
      </c>
      <c r="U121" s="1">
        <f t="shared" si="145"/>
        <v>0</v>
      </c>
      <c r="V121" s="1">
        <f>IF(_xlfn.IFNA($A121,"")="","",Daily!R121+IF(ROW()&gt;ROW($A$3),V120,0))</f>
        <v>226</v>
      </c>
      <c r="W121" s="1">
        <f>IF(_xlfn.IFNA($A121,"")="","",Daily!S121+IF(ROW()&gt;ROW($A$3),W120,0))</f>
        <v>198</v>
      </c>
      <c r="X121" s="1">
        <f>IF(_xlfn.IFNA($A121,"")="","",Daily!T121+IF(ROW()&gt;ROW($A$3),X120,0))</f>
        <v>13</v>
      </c>
      <c r="Y121" s="1">
        <f t="shared" si="146"/>
        <v>15</v>
      </c>
      <c r="Z121" s="1">
        <f>IF(_xlfn.IFNA($A121,"")="","",Daily!U121+IF(ROW()&gt;ROW($A$3),Z120,0))</f>
        <v>1581</v>
      </c>
      <c r="AA121" s="1">
        <f>IF(_xlfn.IFNA($A121,"")="","",Daily!V121+IF(ROW()&gt;ROW($A$3),AA120,0))</f>
        <v>1473</v>
      </c>
      <c r="AB121" s="1">
        <f>IF(_xlfn.IFNA($A121,"")="","",Daily!W121+IF(ROW()&gt;ROW($A$3),AB120,0))</f>
        <v>18</v>
      </c>
      <c r="AC121" s="1">
        <f t="shared" si="147"/>
        <v>90</v>
      </c>
      <c r="AD121" s="1">
        <f>IF(_xlfn.IFNA($A121,"")="","",Daily!X121+IF(ROW()&gt;ROW($A$3),AD120,0))</f>
        <v>557</v>
      </c>
      <c r="AE121" s="1">
        <f>IF(_xlfn.IFNA($A121,"")="","",Daily!Y121+IF(ROW()&gt;ROW($A$3),AE120,0))</f>
        <v>545</v>
      </c>
      <c r="AF121" s="1">
        <f>IF(_xlfn.IFNA($A121,"")="","",Daily!Z121+IF(ROW()&gt;ROW($A$3),AF120,0))</f>
        <v>9</v>
      </c>
      <c r="AG121" s="1">
        <f t="shared" si="148"/>
        <v>3</v>
      </c>
      <c r="AH121" s="1">
        <f>IF(_xlfn.IFNA($A121,"")="","",Daily!C121+Daily!F121+Daily!I121+Daily!O121+Daily!L121+Daily!R121+Daily!X121+Daily!U121)</f>
        <v>2</v>
      </c>
      <c r="AI121" s="1">
        <f>IF(_xlfn.IFNA($A121,"")="","",Daily!D121+Daily!G121+Daily!J121+Daily!P121+Daily!M121+Daily!S121+Daily!Y121+Daily!V121+Daily!AA121)</f>
        <v>25</v>
      </c>
      <c r="AJ121" s="1">
        <f>IF(_xlfn.IFNA($A121,"")="","",Daily!E121+Daily!H121+Daily!K121+Daily!Q121+Daily!N121+Daily!T121+Daily!Z121+Daily!W121)</f>
        <v>0</v>
      </c>
      <c r="AK121" s="1">
        <f t="shared" si="240"/>
        <v>7080</v>
      </c>
      <c r="AL121" s="1">
        <f t="shared" si="241"/>
        <v>6470</v>
      </c>
      <c r="AM121" s="1">
        <f t="shared" si="242"/>
        <v>101</v>
      </c>
      <c r="AN121" s="7">
        <f t="shared" si="243"/>
        <v>0.18181818181818182</v>
      </c>
      <c r="AO121" s="1">
        <f t="shared" si="244"/>
        <v>509</v>
      </c>
      <c r="AP121" s="1">
        <f t="shared" si="245"/>
        <v>3998</v>
      </c>
      <c r="AQ121" s="1">
        <f t="shared" si="246"/>
        <v>3824</v>
      </c>
      <c r="AR121" s="1">
        <f t="shared" si="247"/>
        <v>53</v>
      </c>
      <c r="AS121" s="1">
        <f t="shared" si="248"/>
        <v>121</v>
      </c>
      <c r="AT121" s="10">
        <f t="shared" si="249"/>
        <v>1.5370567645716026E-2</v>
      </c>
      <c r="AU121" s="10">
        <f t="shared" si="250"/>
        <v>0.98462943235428402</v>
      </c>
      <c r="AV121" s="10">
        <f t="shared" si="251"/>
        <v>1.5112994350282486E-2</v>
      </c>
      <c r="AW121" s="10">
        <f t="shared" si="252"/>
        <v>0.43531073446327684</v>
      </c>
      <c r="AX121" s="10">
        <f t="shared" si="253"/>
        <v>4.2372881355932203E-3</v>
      </c>
      <c r="AY121" s="10">
        <f t="shared" si="254"/>
        <v>0.14943502824858756</v>
      </c>
      <c r="AZ121" s="10">
        <f t="shared" si="255"/>
        <v>6.2005649717514127E-2</v>
      </c>
      <c r="BA121" s="10">
        <f t="shared" si="256"/>
        <v>3.1920903954802259E-2</v>
      </c>
      <c r="BB121" s="10">
        <f t="shared" si="257"/>
        <v>0.22330508474576272</v>
      </c>
      <c r="BC121" s="10">
        <f t="shared" si="258"/>
        <v>7.867231638418079E-2</v>
      </c>
      <c r="BD121" s="8">
        <f t="shared" ca="1" si="168"/>
        <v>12.428571428571429</v>
      </c>
      <c r="BE121" s="9">
        <f t="shared" ca="1" si="169"/>
        <v>87</v>
      </c>
      <c r="BF121" s="10">
        <f t="shared" si="259"/>
        <v>2.8256569652444194E-4</v>
      </c>
      <c r="BG121" s="10">
        <f t="shared" si="260"/>
        <v>-0.81818181818181823</v>
      </c>
      <c r="BH121" s="1" t="e">
        <f t="shared" si="261"/>
        <v>#N/A</v>
      </c>
      <c r="BI121" s="1">
        <f t="shared" si="262"/>
        <v>55</v>
      </c>
      <c r="BJ121" s="8">
        <f>IF(_xlfn.IFNA($A121,"")="","",AK121/(Configuration!$B$1/1000000))</f>
        <v>279.13248147987525</v>
      </c>
      <c r="BK121" s="1">
        <f>IF(OR(_xlfn.IFNA($A121,"")="", ROW()&lt;=ROW($A$3),MAX(International!$C$3:$C$2000)&lt;$AK121),"",$A121-_xlfn.XLOOKUP($AK121,International!$C$3:$C$2000,International!$A$3:$A$2000,NA(),1,1))</f>
        <v>55</v>
      </c>
      <c r="BL121" s="1">
        <f>IF(OR(_xlfn.IFNA($A121,"")="", ROW()&lt;=ROW($A$3),MAX(International!$D$3:$D$2000)&lt;$BJ121),"",$A121-_xlfn.XLOOKUP($BJ121,International!$D$3:$D$2000,International!$A$3:$A$2000,NA(),1,1))</f>
        <v>60</v>
      </c>
      <c r="BM121" s="1">
        <f>IF(OR(_xlfn.IFNA($A121,"")="", ROW()&lt;=ROW($A$3),MAX(International!$G$3:$G$2000)&lt;$AK121),"",$A121-_xlfn.XLOOKUP($AK121,International!$G$3:$G$2000,International!$A$3:$A$2000,NA(),1,1))</f>
        <v>33</v>
      </c>
      <c r="BN121" s="1">
        <f>IF(OR(_xlfn.IFNA($A121,"")="", ROW()&lt;=ROW($A$3),MAX(International!$H$3:$H$2000)&lt;$BJ121),"",$A121-_xlfn.XLOOKUP($BJ121,International!$H$3:$H$2000,International!$A$3:$A$2000,NA(),1,1))</f>
        <v>57</v>
      </c>
      <c r="BO121" s="1">
        <f>IF(OR(_xlfn.IFNA($A121,"")="", ROW()&lt;=ROW($A$3),MAX(International!$K$3:$K$2000)&lt;$AK121),"",$A121-_xlfn.XLOOKUP($AK121,International!$K$3:$K$2000,International!$A$3:$A$2000,NA(),1,1))</f>
        <v>65</v>
      </c>
      <c r="BP121" s="1">
        <f>IF(OR(_xlfn.IFNA($A121,"")="", ROW()&lt;=ROW($A$3),MAX(International!$L$3:$L$2000)&lt;$BJ121),"",$A121-_xlfn.XLOOKUP($BJ121,International!$L$3:$L$2000,International!$A$3:$A$2000,NA(),1,1))</f>
        <v>59</v>
      </c>
      <c r="BQ121" s="1">
        <f>IF(OR(_xlfn.IFNA($A121,"")="", ROW()&lt;=ROW($A$3),MAX(International!$O$3:$O$2000)&lt;$AK121),"",$A121-_xlfn.XLOOKUP($AK121,International!$O$3:$O$2000,International!$A$3:$A$2000,NA(),1,1))</f>
        <v>74</v>
      </c>
      <c r="BR121" s="1">
        <f>IF(OR(_xlfn.IFNA($A121,"")="", ROW()&lt;=ROW($A$3),MAX(International!$P$3:$P$2000)&lt;$BJ121),"",$A121-_xlfn.XLOOKUP($BJ121,International!$P$3:$P$2000,International!$A$3:$A$2000,NA(),1,1))</f>
        <v>69</v>
      </c>
      <c r="BS121" s="1">
        <f>IF(OR(_xlfn.IFNA($A121,"")="", ROW()&lt;=ROW($A$3),MAX(International!$S$3:$S$2000)&lt;$AK121),"",$A121-_xlfn.XLOOKUP($AK121,International!$S$3:$S$2000,International!$A$3:$A$2000,NA(),1,1))</f>
        <v>74</v>
      </c>
      <c r="BT121" s="1" t="str">
        <f>IF(OR(_xlfn.IFNA($A121,"")="", ROW()&lt;=ROW($A$3),MAX(International!$T$3:$T$2000)&lt;$BJ121),"",$A121-_xlfn.XLOOKUP($BJ121,International!$T$3:$T$2000,International!$A$3:$A$2000,NA(),1,1))</f>
        <v/>
      </c>
      <c r="BU121" s="1">
        <f>IF(OR(_xlfn.IFNA($A121,"")="", ROW()&lt;=ROW($A$3),MAX(International!$W$3:$W$2000)&lt;$AK121),"",$A121-_xlfn.XLOOKUP($AK121,International!$W$3:$W$2000,International!$A$3:$A$2000,NA(),1,1))</f>
        <v>31</v>
      </c>
      <c r="BV121" s="1">
        <f>IF(OR(_xlfn.IFNA($A121,"")="", ROW()&lt;=ROW($A$3),MAX(International!$X$3:$X$2000)&lt;$BJ121),"",$A121-_xlfn.XLOOKUP($BJ121,International!$X$3:$X$2000,International!$A$3:$A$2000,NA(),1,1))</f>
        <v>43</v>
      </c>
      <c r="BW121" s="1">
        <f>IF(OR(_xlfn.IFNA($A121,"")="", ROW()&lt;=ROW($A$3),MAX(International!$AA$3:$AA$2000)&lt;$AK121),"",$A121-_xlfn.XLOOKUP($AK121,International!$AA$3:$AA$2000,International!$A$3:$A$2000,NA(),1,1))</f>
        <v>58</v>
      </c>
      <c r="BX121" s="1">
        <f>IF(OR(_xlfn.IFNA($A121,"")="", ROW()&lt;=ROW($A$3),MAX(International!$AB$3:$AB$2000)&lt;$BJ121),"",$A121-_xlfn.XLOOKUP($BJ121,International!$AB$3:$AB$2000,International!$A$3:$A$2000,NA(),1,1))</f>
        <v>53</v>
      </c>
      <c r="BY121" s="1">
        <f>IF(OR(_xlfn.IFNA($A121,"")="", ROW()&lt;=ROW($A$3),MAX(International!$AE$3:$AE$2000)&lt;$AK121),"",$A121-_xlfn.XLOOKUP($AK121,International!$AE$3:$AE$2000,International!$A$3:$A$2000,NA(),1,1))</f>
        <v>64</v>
      </c>
      <c r="BZ121" s="1">
        <f>IF(OR(_xlfn.IFNA($A121,"")="", ROW()&lt;=ROW($A$3),MAX(International!$AF$3:$AF$2000)&lt;$BJ121),"",$A121-_xlfn.XLOOKUP($BJ121,International!$AF$3:$AF$2000,International!$A$3:$A$2000,NA(),1,1))</f>
        <v>55</v>
      </c>
      <c r="CA121" s="1">
        <f t="shared" si="239"/>
        <v>72</v>
      </c>
      <c r="CB121" s="1" t="e">
        <f t="shared" si="219"/>
        <v>#N/A</v>
      </c>
      <c r="CC121" s="1" t="e">
        <f t="shared" si="220"/>
        <v>#N/A</v>
      </c>
      <c r="CD121" s="1" t="e">
        <f t="shared" si="221"/>
        <v>#N/A</v>
      </c>
      <c r="CE121" s="1" t="e">
        <f t="shared" si="222"/>
        <v>#N/A</v>
      </c>
      <c r="CF121" s="1" t="e">
        <f t="shared" si="223"/>
        <v>#N/A</v>
      </c>
      <c r="CG121" s="1">
        <f t="shared" si="224"/>
        <v>409600</v>
      </c>
      <c r="CH121" s="1">
        <f t="shared" si="225"/>
        <v>124826</v>
      </c>
      <c r="CI121" s="1">
        <f t="shared" si="226"/>
        <v>4900</v>
      </c>
      <c r="CJ121" s="1">
        <f t="shared" si="227"/>
        <v>6531</v>
      </c>
      <c r="CK121" s="1">
        <f t="shared" si="175"/>
        <v>7080</v>
      </c>
      <c r="CL121" s="1">
        <f t="shared" si="228"/>
        <v>11.715551381423422</v>
      </c>
      <c r="CM121" s="1">
        <f>IF(OR(ISNA($A121),$AK121&lt;100),NA(),IF($CA121=0,0,FLOOR((CK121-_xlfn.XLOOKUP(_xlfn.AGGREGATE(5,6,$CA$3:$CA2072),$CA$3:$CA$2000,CK$3:CK$2000,1,1))/_xlfn.XLOOKUP($CA121,$CA$3:$CA$2000,$CA$3:$CA$2000,1,1), 1)))</f>
        <v>96</v>
      </c>
      <c r="CN121" s="1">
        <f t="shared" si="176"/>
        <v>2453.3944292729088</v>
      </c>
      <c r="CO121" s="1" cm="1">
        <f t="array" ref="CO121">IFERROR(IF(OR(ISNA($A121),$AK121&lt;100,INDEX(International!C$3:C$2000,_xlfn.XMATCH(100,International!C$3:C$2000,1,1)+$CA121)=""),NA(),INDEX(International!C$3:C$2000,_xlfn.XMATCH(100,International!C$3:C$2000,1,1)+$CA121)), NA())</f>
        <v>55280</v>
      </c>
      <c r="CP121" s="1">
        <f t="shared" si="229"/>
        <v>7.9028703814146022</v>
      </c>
      <c r="CQ121" s="1">
        <f>IF(OR(ISNA($A121),$AK121&lt;100),NA(),IF($CA121=0,0,FLOOR((CO121-_xlfn.XLOOKUP(_xlfn.AGGREGATE(5,6,$CA$3:$CA2072),$CA$3:$CA$2000,CO$3:CO$2000,1,1))/_xlfn.XLOOKUP($CA121,$CA$3:$CA$2000,$CA$3:$CA$2000,1,1), 1)))</f>
        <v>766</v>
      </c>
      <c r="CR121" s="1">
        <f t="shared" si="177"/>
        <v>59.899890297844891</v>
      </c>
      <c r="CS121" s="1" cm="1">
        <f t="array" ref="CS121">IFERROR(IF(OR(ISNA($A121),$AK121&lt;100,INDEX(International!G$3:G$2000,_xlfn.XMATCH(100,International!G$3:G$2000,1,1)+$CA121)=""),NA(),INDEX(International!G$3:G$2000,_xlfn.XMATCH(100,International!G$3:G$2000,1,1)+$CA121)), NA())</f>
        <v>11182</v>
      </c>
      <c r="CT121" s="1">
        <f t="shared" si="230"/>
        <v>10.580402000366519</v>
      </c>
      <c r="CU121" s="1">
        <f>IF(OR(ISNA($A121),$AK121&lt;100),NA(),IF($CA121=0,0,FLOOR((CS121-_xlfn.XLOOKUP(_xlfn.AGGREGATE(5,6,$CA$3:$CA2072),$CA$3:$CA$2000,CS$3:CS$2000,1,1))/_xlfn.XLOOKUP($CA121,$CA$3:$CA$2000,$CA$3:$CA$2000,1,1), 1)))</f>
        <v>151</v>
      </c>
      <c r="CV121" s="1">
        <f t="shared" si="178"/>
        <v>55.817721964933185</v>
      </c>
      <c r="CW121" s="1" cm="1">
        <f t="array" ref="CW121">IFERROR(IF(OR(ISNA($A121),$AK121&lt;100,INDEX(International!K$3:K$2000,_xlfn.XMATCH(100,International!K$3:K$2000,1,1)+$CA121)=""),NA(),INDEX(International!K$3:K$2000,_xlfn.XMATCH(100,International!K$3:K$2000,1,1)+$CA121)), NA())</f>
        <v>175479</v>
      </c>
      <c r="CX121" s="1">
        <f t="shared" si="231"/>
        <v>6.6808432461144998</v>
      </c>
      <c r="CY121" s="1">
        <f>IF(OR(ISNA($A121),$AK121&lt;100),NA(),IF($CA121=0,0,FLOOR((CW121-_xlfn.XLOOKUP(_xlfn.AGGREGATE(5,6,$CA$3:$CA2072),$CA$3:$CA$2000,CW$3:CW$2000,1,1))/_xlfn.XLOOKUP($CA121,$CA$3:$CA$2000,$CA$3:$CA$2000,1,1), 1)))</f>
        <v>2435</v>
      </c>
      <c r="CZ121" s="1">
        <f t="shared" si="179"/>
        <v>168.35329136038268</v>
      </c>
      <c r="DA121" s="1" cm="1">
        <f t="array" ref="DA121">IFERROR(IF(OR(ISNA($A121),$AK121&lt;100,INDEX(International!O$3:O$2000,_xlfn.XMATCH(100,International!O$3:O$2000,1,1)+$CA121)=""),NA(),INDEX(International!O$3:O$2000,_xlfn.XMATCH(100,International!O$3:O$2000,1,1)+$CA121)), NA())</f>
        <v>213013</v>
      </c>
      <c r="DB121" s="1">
        <f t="shared" si="232"/>
        <v>6.5118735451401681</v>
      </c>
      <c r="DC121" s="1">
        <f>IF(OR(ISNA($A121),$AK121&lt;100),NA(),IF($CA121=0,0,FLOOR((DA121-_xlfn.XLOOKUP(_xlfn.AGGREGATE(5,6,$CA$3:$CA2072),$CA$3:$CA$2000,DA$3:DA$2000,1,1))/_xlfn.XLOOKUP($CA121,$CA$3:$CA$2000,$CA$3:$CA$2000,1,1), 1)))</f>
        <v>2956</v>
      </c>
      <c r="DD121" s="1">
        <f t="shared" si="180"/>
        <v>137.00137637350366</v>
      </c>
      <c r="DE121" s="1" cm="1">
        <f t="array" ref="DE121">IFERROR(IF(OR(ISNA($A121),$AK121&lt;100,INDEX(International!S$3:S$2000,_xlfn.XMATCH(100,International!S$3:S$2000,1,1)+$CA121)=""),NA(),INDEX(International!S$3:S$2000,_xlfn.XMATCH(100,International!S$3:S$2000,1,1)+$CA121)), NA())</f>
        <v>10793</v>
      </c>
      <c r="DF121" s="1">
        <f t="shared" si="233"/>
        <v>10.660424997499012</v>
      </c>
      <c r="DG121" s="1">
        <f>IF(OR(ISNA($A121),$AK121&lt;100),NA(),IF($CA121=0,0,FLOOR((DE121-_xlfn.XLOOKUP(_xlfn.AGGREGATE(5,6,$CA$3:$CA2072),$CA$3:$CA$2000,DE$3:DE$2000,1,1))/_xlfn.XLOOKUP($CA121,$CA$3:$CA$2000,$CA$3:$CA$2000,1,1), 1)))</f>
        <v>148</v>
      </c>
      <c r="DH121" s="1">
        <f t="shared" si="181"/>
        <v>393.39740462401517</v>
      </c>
      <c r="DI121" s="1" cm="1">
        <f t="array" ref="DI121">IFERROR(IF(OR(ISNA($A121),$AK121&lt;100,INDEX(International!W$3:W$2000,_xlfn.XMATCH(100,International!W$3:W$2000,1,1)+$CA121)=""),NA(),INDEX(International!W$3:W$2000,_xlfn.XMATCH(100,International!W$3:W$2000,1,1)+$CA121)), NA())</f>
        <v>23822</v>
      </c>
      <c r="DJ121" s="1">
        <f t="shared" si="234"/>
        <v>9.1183669680398012</v>
      </c>
      <c r="DK121" s="1">
        <f>IF(OR(ISNA($A121),$AK121&lt;100),NA(),IF($CA121=0,0,FLOOR((DI121-_xlfn.XLOOKUP(_xlfn.AGGREGATE(5,6,$CA$3:$CA2072),$CA$3:$CA$2000,DI$3:DI$2000,1,1))/_xlfn.XLOOKUP($CA121,$CA$3:$CA$2000,$CA$3:$CA$2000,1,1), 1)))</f>
        <v>329</v>
      </c>
      <c r="DL121" s="1">
        <f t="shared" si="182"/>
        <v>11.773485652707567</v>
      </c>
      <c r="DM121" s="1" cm="1">
        <f t="array" ref="DM121">IFERROR(IF(OR(ISNA($A121),$AK121&lt;100,INDEX(International!AA$3:AA$2000,_xlfn.XMATCH(100,International!AA$3:AA$2000,1,1)+$CA121)=""),NA(),INDEX(International!AA$3:AA$2000,_xlfn.XMATCH(100,International!AA$3:AA$2000,1,1)+$CA121)), NA())</f>
        <v>240161</v>
      </c>
      <c r="DN121" s="1">
        <f t="shared" si="235"/>
        <v>6.4115201202183156</v>
      </c>
      <c r="DO121" s="1">
        <f>IF(OR(ISNA($A121),$AK121&lt;100),NA(),IF($CA121=0,0,FLOOR((DM121-_xlfn.XLOOKUP(_xlfn.AGGREGATE(5,6,$CA$3:$CA2072),$CA$3:$CA$2000,DM$3:DM$2000,1,1))/_xlfn.XLOOKUP($CA121,$CA$3:$CA$2000,$CA$3:$CA$2000,1,1), 1)))</f>
        <v>3333</v>
      </c>
      <c r="DP121" s="1">
        <f t="shared" si="183"/>
        <v>23.398779528846035</v>
      </c>
      <c r="DQ121" s="1" cm="1">
        <f t="array" ref="DQ121">IFERROR(IF(OR(ISNA($A121),$AK121&lt;100,INDEX(International!AE$3:AE$2000,_xlfn.XMATCH(100,International!AE$3:AE$2000,1,1)+$CA121)=""),NA(),INDEX(International!AE$3:AE$2000,_xlfn.XMATCH(100,International!AE$3:AE$2000,1,1)+$CA121)), NA())</f>
        <v>1417774</v>
      </c>
      <c r="DR121" s="1">
        <f t="shared" si="236"/>
        <v>5.2206674782641498</v>
      </c>
      <c r="DS121" s="1">
        <f>IF(OR(ISNA($A121),$AK121&lt;100),NA(),IF($CA121=0,0,FLOOR((DQ121-_xlfn.XLOOKUP(_xlfn.AGGREGATE(5,6,$CA$3:$CA2072),$CA$3:$CA$2000,DQ$3:DQ$2000,1,1))/_xlfn.XLOOKUP($CA121,$CA$3:$CA$2000,$CA$3:$CA$2000,1,1), 1)))</f>
        <v>19689</v>
      </c>
      <c r="DT121" s="1">
        <f t="shared" si="263"/>
        <v>19.956516501466552</v>
      </c>
      <c r="DU121" s="1">
        <f t="shared" si="237"/>
        <v>118</v>
      </c>
      <c r="DV121" s="1" t="e" cm="1">
        <f t="array" ref="DV121">IFERROR(IF(ISNA($A121),NA(),INDEX(B$3:B$2000,_xlfn.XMATCH(Configuration!$B$12,B$3:B$2000,1,1)+ROW()-ROW($A$3))-0), NA())</f>
        <v>#N/A</v>
      </c>
      <c r="DW121" s="1" t="e" cm="1">
        <f t="array" ref="DW121">IFERROR(IF(ISNA($A121),NA(),INDEX(F$3:F$2000,_xlfn.XMATCH(Configuration!$B$12,F$3:F$2000,1,1)+ROW()-ROW($A$3))-0), NA())</f>
        <v>#N/A</v>
      </c>
      <c r="DX121" s="1" cm="1">
        <f t="array" ref="DX121">IFERROR(IF(ISNA($A121),NA(),INDEX(J$3:J$2000,_xlfn.XMATCH(Configuration!$B$12,J$3:J$2000,1,1)+ROW()-ROW($A$3))-0), NA())</f>
        <v>0</v>
      </c>
      <c r="DY121" s="1" t="e" cm="1">
        <f t="array" ref="DY121">IFERROR(IF(ISNA($A121),NA(),INDEX(N$3:N$2000,_xlfn.XMATCH(Configuration!$B$12,N$3:N$2000,1,1)+ROW()-ROW($A$3))-0), NA())</f>
        <v>#N/A</v>
      </c>
      <c r="DZ121" s="1" t="e" cm="1">
        <f t="array" ref="DZ121">IFERROR(IF(ISNA($A121),NA(),INDEX(R$3:R$2000,_xlfn.XMATCH(Configuration!$B$12,R$3:R$2000,1,1)+ROW()-ROW($A$3))-0), NA())</f>
        <v>#N/A</v>
      </c>
      <c r="EA121" s="1" t="e" cm="1">
        <f t="array" ref="EA121">IFERROR(IF(ISNA($A121),NA(),INDEX(V$3:V$2000,_xlfn.XMATCH(Configuration!$B$12,V$3:V$2000,1,1)+ROW()-ROW($A$3))-0), NA())</f>
        <v>#N/A</v>
      </c>
      <c r="EB121" s="1" t="e" cm="1">
        <f t="array" ref="EB121">IFERROR(IF(ISNA($A121),NA(),INDEX(Z$3:Z$2000,_xlfn.XMATCH(Configuration!$B$12,Z$3:Z$2000,1,1)+ROW()-ROW($A$3))-0), NA())</f>
        <v>#N/A</v>
      </c>
      <c r="EC121" s="1" t="e" cm="1">
        <f t="array" ref="EC121">IFERROR(IF(ISNA($A121),NA(),INDEX(AD$3:AD$2000,_xlfn.XMATCH(Configuration!$B$12,AD$3:AD$2000,1,1)+ROW()-ROW($A$3))-0), NA())</f>
        <v>#N/A</v>
      </c>
      <c r="ED121" s="1" t="e">
        <f t="shared" si="238"/>
        <v>#N/A</v>
      </c>
      <c r="EE121" s="1" t="e">
        <f t="shared" si="185"/>
        <v>#N/A</v>
      </c>
      <c r="EF121" s="1" t="e">
        <f t="shared" si="186"/>
        <v>#N/A</v>
      </c>
      <c r="EG121" s="1" t="e">
        <f t="shared" si="187"/>
        <v>#N/A</v>
      </c>
      <c r="EH121" s="1" t="e">
        <f t="shared" si="188"/>
        <v>#N/A</v>
      </c>
      <c r="EI121" s="1" t="e">
        <f t="shared" si="189"/>
        <v>#N/A</v>
      </c>
      <c r="EJ121" s="1" t="e">
        <f t="shared" si="190"/>
        <v>#N/A</v>
      </c>
      <c r="EK121" s="1" t="e">
        <f t="shared" si="191"/>
        <v>#N/A</v>
      </c>
      <c r="EL121" s="1" t="e" cm="1">
        <f t="array" ref="EL121">IFERROR(IF(ISNA($ED121),NA(),IF(FLOOR((2^(($ED121+LOOKUP(2, 1/(ISNA(EP$3:EP$2000)+ISBLANK(EP$3:EP$300)-1),EP$3:EP$2000)*LOG(100)/LOG(2))/LOOKUP(2, 1/(ISNA(EP$3:EP$2000)+ISBLANK(EP$3:EP$300)-1),EP$3:EP$2000))),2)&gt;_xlfn.AGGREGATE(4,6,$EN$3:$GC$2000)+2000,NA(),FLOOR((2^(($ED121+LOOKUP(2, 1/(ISNA(EP$3:EP$2000)+ISBLANK(EP$3:EP$300)-1),EP$3:EP$2000)*LOG(100)/LOG(2))/LOOKUP(2, 1/(ISNA(EP$3:EP$2000)+ISBLANK(EP$3:EP$300)-1),EP$3:EP$2000))),2))),NA())</f>
        <v>#N/A</v>
      </c>
      <c r="EM121" s="1" t="e" cm="1">
        <f t="array" ref="EM121">IF(ISNA($ED121),NA(),FLOOR(EN$3+(LOOKUP(2, 1/(ISNA(EN$3:EN$2000)+ISBLANK(EN$3:EN$300)-1),EN$3:EN$2000)-EN$3)/LOOKUP(2, 1/(ISNA(EN$3:EN$2000)+ISBLANK(EN$3:EN$300)-1),ED$3:ED$2000)*ED121, 1))</f>
        <v>#N/A</v>
      </c>
      <c r="EN121" s="1" t="e" cm="1">
        <f t="array" ref="EN121">IFERROR(IF(ISNA($A121),NA(),INDEX(AK$3:AK$2000,_xlfn.XMATCH(100,AK$3:AK$2000,1,1)+ROW()-ROW($A$3))-0), NA())</f>
        <v>#N/A</v>
      </c>
      <c r="EO121" s="1" t="e" cm="1">
        <f t="array" aca="1" ref="EO121" ca="1">IFERROR(IF(ISNA($A121),NA(),INDEX(BD$3:BD$2000,_xlfn.XMATCH(100,AK$3:AK$2000,1,1)+ROW()-ROW($A$3))-0), NA())</f>
        <v>#N/A</v>
      </c>
      <c r="EP121" s="1" t="e">
        <f t="shared" si="192"/>
        <v>#N/A</v>
      </c>
      <c r="EQ121" s="1" t="e">
        <f t="shared" si="193"/>
        <v>#N/A</v>
      </c>
      <c r="ER121" s="1" t="e">
        <f t="shared" si="194"/>
        <v>#N/A</v>
      </c>
      <c r="ES121" s="1" t="e" cm="1">
        <f t="array" ref="ES121">IFERROR(IF(OR(ISNA($A121),INDEX(International!C$3:C$2000,_xlfn.XMATCH(100,International!C$3:C$2000,1,1)+ROW()-ROW($A$3))=""),NA(),INDEX(International!C$3:C$2000,_xlfn.XMATCH(100,International!C$3:C$2000,1,1)+ROW()-ROW($A$3))), NA())</f>
        <v>#N/A</v>
      </c>
      <c r="ET121" s="1" t="e" cm="1">
        <f t="array" aca="1" ref="ET121" ca="1">IFERROR(IF(ISNA($A121),NA(),INDEX(International!E$3:E$2000,_xlfn.XMATCH(100,International!C$3:C$2000,1,1)+ROW()-ROW($A$3))-0), NA())</f>
        <v>#N/A</v>
      </c>
      <c r="EU121" s="1" t="e">
        <f t="shared" si="195"/>
        <v>#N/A</v>
      </c>
      <c r="EV121" s="1" t="e">
        <f t="shared" si="196"/>
        <v>#N/A</v>
      </c>
      <c r="EW121" s="1" t="e">
        <f t="shared" si="197"/>
        <v>#N/A</v>
      </c>
      <c r="EX121" s="1" t="e" cm="1">
        <f t="array" ref="EX121">IFERROR(IF(OR(ISNA($A121),INDEX(International!G$3:G$2000,_xlfn.XMATCH(100,International!G$3:G$2000,1,1)+ROW()-ROW($A$3))=""),NA(),INDEX(International!G$3:G$2000,_xlfn.XMATCH(100,International!G$3:G$2000,1,1)+ROW()-ROW($A$3))-0), NA())</f>
        <v>#N/A</v>
      </c>
      <c r="EY121" s="1" t="e" cm="1">
        <f t="array" aca="1" ref="EY121" ca="1">IFERROR(IF(ISNA($A121),NA(),INDEX(International!I$3:I$2000,_xlfn.XMATCH(100,International!G$3:G$2000,1,1)+ROW()-ROW($A$3))-0), NA())</f>
        <v>#N/A</v>
      </c>
      <c r="EZ121" s="1" t="e">
        <f t="shared" si="198"/>
        <v>#N/A</v>
      </c>
      <c r="FA121" s="1" t="e">
        <f t="shared" si="199"/>
        <v>#N/A</v>
      </c>
      <c r="FB121" s="1" t="e">
        <f t="shared" si="200"/>
        <v>#N/A</v>
      </c>
      <c r="FC121" s="1" t="e" cm="1">
        <f t="array" ref="FC121">IFERROR(IF(OR(ISNA($A121),INDEX(International!K$3:K$2000,_xlfn.XMATCH(100,International!K$3:K$2000,1,1)+ROW()-ROW($A$3))=""),NA(),INDEX(International!K$3:K$2000,_xlfn.XMATCH(100,International!K$3:K$2000,1,1)+ROW()-ROW($A$3))), NA())</f>
        <v>#N/A</v>
      </c>
      <c r="FD121" s="1" t="e" cm="1">
        <f t="array" aca="1" ref="FD121" ca="1">IFERROR(IF(ISNA($A121),NA(),INDEX(International!M$3:M$2000,_xlfn.XMATCH(100,International!K$3:K$2000,1,1)+ROW()-ROW($A$3))-0), NA())</f>
        <v>#N/A</v>
      </c>
      <c r="FE121" s="1" t="e">
        <f t="shared" si="201"/>
        <v>#N/A</v>
      </c>
      <c r="FF121" s="1" t="e">
        <f t="shared" si="202"/>
        <v>#N/A</v>
      </c>
      <c r="FG121" s="1" t="e">
        <f t="shared" si="203"/>
        <v>#N/A</v>
      </c>
      <c r="FH121" s="1" t="e" cm="1">
        <f t="array" ref="FH121">IFERROR(IF(OR(ISNA($A121),INDEX(International!O$3:O$2000,_xlfn.XMATCH(100,International!O$3:O$2000,1,1)+ROW()-ROW($A$3))=""),NA(),INDEX(International!O$3:O$2000,_xlfn.XMATCH(100,International!O$3:O$2000,1,1)+ROW()-ROW($A$3))-0), NA())</f>
        <v>#N/A</v>
      </c>
      <c r="FI121" s="1" t="e" cm="1">
        <f t="array" aca="1" ref="FI121" ca="1">IFERROR(IF(ISNA($A121),NA(),INDEX(International!Q$3:Q$2000,_xlfn.XMATCH(100,International!O$3:O$2000,1,1)+ROW()-ROW($A$3))-0), NA())</f>
        <v>#N/A</v>
      </c>
      <c r="FJ121" s="1" t="e">
        <f t="shared" si="204"/>
        <v>#N/A</v>
      </c>
      <c r="FK121" s="1" t="e">
        <f t="shared" si="205"/>
        <v>#N/A</v>
      </c>
      <c r="FL121" s="1" t="e">
        <f t="shared" si="206"/>
        <v>#N/A</v>
      </c>
      <c r="FM121" s="1" t="e" cm="1">
        <f t="array" ref="FM121">IFERROR(IF(OR(ISNA($A121),INDEX(International!S$3:S$2000,_xlfn.XMATCH(100,International!S$3:S$2000,1,1)+ROW()-ROW($A$3))=""),NA(),INDEX(International!S$3:S$2000,_xlfn.XMATCH(100,International!S$3:S$2000,1,1)+ROW()-ROW($A$3))-0), NA())</f>
        <v>#N/A</v>
      </c>
      <c r="FN121" s="1" t="e" cm="1">
        <f t="array" aca="1" ref="FN121" ca="1">IFERROR(IF(ISNA($A121),NA(),INDEX(International!U$3:U$2000,_xlfn.XMATCH(100,International!S$3:S$2000,1,1)+ROW()-ROW($A$3))-0), NA())</f>
        <v>#N/A</v>
      </c>
      <c r="FO121" s="1" t="e">
        <f t="shared" si="207"/>
        <v>#N/A</v>
      </c>
      <c r="FP121" s="1" t="e">
        <f t="shared" si="208"/>
        <v>#N/A</v>
      </c>
      <c r="FQ121" s="1" t="e">
        <f t="shared" si="209"/>
        <v>#N/A</v>
      </c>
      <c r="FR121" s="1" t="e" cm="1">
        <f t="array" ref="FR121">IFERROR(IF(OR(ISNA($A121),INDEX(International!W$3:W$2000,_xlfn.XMATCH(100,International!W$3:W$2000,1,1)+ROW()-ROW($A$3))=""),NA(),INDEX(International!W$3:W$2000,_xlfn.XMATCH(100,International!W$3:W$2000,1,1)+ROW()-ROW($A$3))-0), NA())</f>
        <v>#N/A</v>
      </c>
      <c r="FS121" s="1" t="e" cm="1">
        <f t="array" aca="1" ref="FS121" ca="1">IFERROR(IF(ISNA($A121),NA(),INDEX(International!Y$3:Y$2000,_xlfn.XMATCH(100,International!W$3:W$2000,1,1)+ROW()-ROW($A$3))-0), NA())</f>
        <v>#N/A</v>
      </c>
      <c r="FT121" s="1" t="e">
        <f t="shared" si="210"/>
        <v>#N/A</v>
      </c>
      <c r="FU121" s="1" t="e">
        <f t="shared" si="211"/>
        <v>#N/A</v>
      </c>
      <c r="FV121" s="1" t="e">
        <f t="shared" si="212"/>
        <v>#N/A</v>
      </c>
      <c r="FW121" s="1" t="e" cm="1">
        <f t="array" ref="FW121">IFERROR(IF(OR(ISNA($A121),INDEX(International!AA$3:AA$2000,_xlfn.XMATCH(100,International!AA$3:AA$2000,1,1)+ROW()-ROW($A$3))=""),NA(),INDEX(International!AA$3:AA$2000,_xlfn.XMATCH(100,International!AA$3:AA$2000,1,1)+ROW()-ROW($A$3))-0), NA())</f>
        <v>#N/A</v>
      </c>
      <c r="FX121" s="1" t="e" cm="1">
        <f t="array" aca="1" ref="FX121" ca="1">IFERROR(IF(ISNA($A121),NA(),INDEX(International!AC$3:AC$2000,_xlfn.XMATCH(100,International!AA$3:AA$2000,1,1)+ROW()-ROW($A$3))-0), NA())</f>
        <v>#N/A</v>
      </c>
      <c r="FY121" s="1" t="e">
        <f t="shared" si="213"/>
        <v>#N/A</v>
      </c>
      <c r="FZ121" s="1" t="e">
        <f t="shared" si="214"/>
        <v>#N/A</v>
      </c>
      <c r="GA121" s="1" t="e">
        <f t="shared" si="215"/>
        <v>#N/A</v>
      </c>
      <c r="GB121" s="1" t="e" cm="1">
        <f t="array" ref="GB121">IFERROR(IF(OR(ISNA($A121),INDEX(International!AE$3:AE$2000,_xlfn.XMATCH(100,International!AE$3:AE$2000,1,1)+ROW()-ROW($A$3))=""),NA(),INDEX(International!AE$3:AE$2000,_xlfn.XMATCH(100,International!AE$3:AE$2000,1,1)+ROW()-ROW($A$3))-0), NA())</f>
        <v>#N/A</v>
      </c>
      <c r="GC121" s="1" t="e" cm="1">
        <f t="array" aca="1" ref="GC121" ca="1">IFERROR(IF(ISNA($A121),NA(),INDEX(International!AG$3:AG$2000,_xlfn.XMATCH(100,International!AE$3:AE$2000,1,1)+ROW()-ROW($A$3))-0), NA())</f>
        <v>#N/A</v>
      </c>
      <c r="GD121" s="1" t="e">
        <f t="shared" si="216"/>
        <v>#N/A</v>
      </c>
      <c r="GE121" s="1" t="e">
        <f t="shared" si="217"/>
        <v>#N/A</v>
      </c>
      <c r="GF121" s="1" t="e">
        <f t="shared" si="218"/>
        <v>#N/A</v>
      </c>
    </row>
    <row r="122" spans="1:188" x14ac:dyDescent="0.2">
      <c r="A122" s="4">
        <f>IF(OR(Daily!$A122="",Daily!$B122="*"),NA(),Daily!A122)</f>
        <v>43973</v>
      </c>
      <c r="B122" s="1">
        <f>IF(_xlfn.IFNA($A122,"")="","",Daily!C122+IF(ROW()&gt;ROW($A$3),B121,0))</f>
        <v>107</v>
      </c>
      <c r="C122" s="1">
        <f>IF(_xlfn.IFNA($A122,"")="","",Daily!D122+IF(ROW()&gt;ROW($A$3),C121,0))</f>
        <v>104</v>
      </c>
      <c r="D122" s="1">
        <f>IF(_xlfn.IFNA($A122,"")="","",Daily!E122+IF(ROW()&gt;ROW($A$3),D121,0))</f>
        <v>3</v>
      </c>
      <c r="E122" s="1">
        <f t="shared" si="141"/>
        <v>0</v>
      </c>
      <c r="F122" s="1">
        <f>IF(_xlfn.IFNA($A122,"")="","",Daily!F122+IF(ROW()&gt;ROW($A$3),F121,0))</f>
        <v>3085</v>
      </c>
      <c r="G122" s="1">
        <f>IF(_xlfn.IFNA($A122,"")="","",Daily!G122+IF(ROW()&gt;ROW($A$3),G121,0))</f>
        <v>2648</v>
      </c>
      <c r="H122" s="1">
        <f>IF(_xlfn.IFNA($A122,"")="","",Daily!H122+IF(ROW()&gt;ROW($A$3),H121,0))</f>
        <v>49</v>
      </c>
      <c r="I122" s="1">
        <f t="shared" si="142"/>
        <v>388</v>
      </c>
      <c r="J122" s="1">
        <f>IF(_xlfn.IFNA($A122,"")="","",Daily!I122+IF(ROW()&gt;ROW($A$3),J121,0))</f>
        <v>30</v>
      </c>
      <c r="K122" s="1">
        <f>IF(_xlfn.IFNA($A122,"")="","",Daily!J122+IF(ROW()&gt;ROW($A$3),K121,0))</f>
        <v>29</v>
      </c>
      <c r="L122" s="1">
        <f>IF(_xlfn.IFNA($A122,"")="","",Daily!K122+IF(ROW()&gt;ROW($A$3),L121,0))</f>
        <v>0</v>
      </c>
      <c r="M122" s="1">
        <f t="shared" si="143"/>
        <v>1</v>
      </c>
      <c r="N122" s="1">
        <f>IF(_xlfn.IFNA($A122,"")="","",Daily!L122+IF(ROW()&gt;ROW($A$3),N121,0))</f>
        <v>1058</v>
      </c>
      <c r="O122" s="1">
        <f>IF(_xlfn.IFNA($A122,"")="","",Daily!M122+IF(ROW()&gt;ROW($A$3),O121,0))</f>
        <v>1040</v>
      </c>
      <c r="P122" s="1">
        <f>IF(_xlfn.IFNA($A122,"")="","",Daily!N122+IF(ROW()&gt;ROW($A$3),P121,0))</f>
        <v>6</v>
      </c>
      <c r="Q122" s="1">
        <f t="shared" si="144"/>
        <v>12</v>
      </c>
      <c r="R122" s="1">
        <f>IF(_xlfn.IFNA($A122,"")="","",Daily!O122+IF(ROW()&gt;ROW($A$3),R121,0))</f>
        <v>439</v>
      </c>
      <c r="S122" s="1">
        <f>IF(_xlfn.IFNA($A122,"")="","",Daily!P122+IF(ROW()&gt;ROW($A$3),S121,0))</f>
        <v>435</v>
      </c>
      <c r="T122" s="1">
        <f>IF(_xlfn.IFNA($A122,"")="","",Daily!Q122+IF(ROW()&gt;ROW($A$3),T121,0))</f>
        <v>4</v>
      </c>
      <c r="U122" s="1">
        <f t="shared" si="145"/>
        <v>0</v>
      </c>
      <c r="V122" s="1">
        <f>IF(_xlfn.IFNA($A122,"")="","",Daily!R122+IF(ROW()&gt;ROW($A$3),V121,0))</f>
        <v>226</v>
      </c>
      <c r="W122" s="1">
        <f>IF(_xlfn.IFNA($A122,"")="","",Daily!S122+IF(ROW()&gt;ROW($A$3),W121,0))</f>
        <v>199</v>
      </c>
      <c r="X122" s="1">
        <f>IF(_xlfn.IFNA($A122,"")="","",Daily!T122+IF(ROW()&gt;ROW($A$3),X121,0))</f>
        <v>13</v>
      </c>
      <c r="Y122" s="1">
        <f t="shared" si="146"/>
        <v>14</v>
      </c>
      <c r="Z122" s="1">
        <f>IF(_xlfn.IFNA($A122,"")="","",Daily!U122+IF(ROW()&gt;ROW($A$3),Z121,0))</f>
        <v>1593</v>
      </c>
      <c r="AA122" s="1">
        <f>IF(_xlfn.IFNA($A122,"")="","",Daily!V122+IF(ROW()&gt;ROW($A$3),AA121,0))</f>
        <v>1479</v>
      </c>
      <c r="AB122" s="1">
        <f>IF(_xlfn.IFNA($A122,"")="","",Daily!W122+IF(ROW()&gt;ROW($A$3),AB121,0))</f>
        <v>18</v>
      </c>
      <c r="AC122" s="1">
        <f t="shared" si="147"/>
        <v>96</v>
      </c>
      <c r="AD122" s="1">
        <f>IF(_xlfn.IFNA($A122,"")="","",Daily!X122+IF(ROW()&gt;ROW($A$3),AD121,0))</f>
        <v>557</v>
      </c>
      <c r="AE122" s="1">
        <f>IF(_xlfn.IFNA($A122,"")="","",Daily!Y122+IF(ROW()&gt;ROW($A$3),AE121,0))</f>
        <v>545</v>
      </c>
      <c r="AF122" s="1">
        <f>IF(_xlfn.IFNA($A122,"")="","",Daily!Z122+IF(ROW()&gt;ROW($A$3),AF121,0))</f>
        <v>9</v>
      </c>
      <c r="AG122" s="1">
        <f t="shared" si="148"/>
        <v>3</v>
      </c>
      <c r="AH122" s="1">
        <f>IF(_xlfn.IFNA($A122,"")="","",Daily!C122+Daily!F122+Daily!I122+Daily!O122+Daily!L122+Daily!R122+Daily!X122+Daily!U122)</f>
        <v>15</v>
      </c>
      <c r="AI122" s="1">
        <f>IF(_xlfn.IFNA($A122,"")="","",Daily!D122+Daily!G122+Daily!J122+Daily!P122+Daily!M122+Daily!S122+Daily!Y122+Daily!V122+Daily!AA122)</f>
        <v>9</v>
      </c>
      <c r="AJ122" s="1">
        <f>IF(_xlfn.IFNA($A122,"")="","",Daily!E122+Daily!H122+Daily!K122+Daily!Q122+Daily!N122+Daily!T122+Daily!Z122+Daily!W122)</f>
        <v>1</v>
      </c>
      <c r="AK122" s="1">
        <f t="shared" si="240"/>
        <v>7095</v>
      </c>
      <c r="AL122" s="1">
        <f t="shared" si="241"/>
        <v>6479</v>
      </c>
      <c r="AM122" s="1">
        <f t="shared" si="242"/>
        <v>102</v>
      </c>
      <c r="AN122" s="7">
        <f t="shared" si="243"/>
        <v>7.5</v>
      </c>
      <c r="AO122" s="1">
        <f t="shared" si="244"/>
        <v>514</v>
      </c>
      <c r="AP122" s="1">
        <f t="shared" si="245"/>
        <v>4010</v>
      </c>
      <c r="AQ122" s="1">
        <f t="shared" si="246"/>
        <v>3831</v>
      </c>
      <c r="AR122" s="1">
        <f t="shared" si="247"/>
        <v>53</v>
      </c>
      <c r="AS122" s="1">
        <f t="shared" si="248"/>
        <v>126</v>
      </c>
      <c r="AT122" s="10">
        <f t="shared" si="249"/>
        <v>1.5499164260750646E-2</v>
      </c>
      <c r="AU122" s="10">
        <f t="shared" si="250"/>
        <v>0.9845008357392494</v>
      </c>
      <c r="AV122" s="10">
        <f t="shared" si="251"/>
        <v>1.5081042988019731E-2</v>
      </c>
      <c r="AW122" s="10">
        <f t="shared" si="252"/>
        <v>0.43481324876673716</v>
      </c>
      <c r="AX122" s="10">
        <f t="shared" si="253"/>
        <v>4.2283298097251587E-3</v>
      </c>
      <c r="AY122" s="10">
        <f t="shared" si="254"/>
        <v>0.14911909795630726</v>
      </c>
      <c r="AZ122" s="10">
        <f t="shared" si="255"/>
        <v>6.187455954897815E-2</v>
      </c>
      <c r="BA122" s="10">
        <f t="shared" si="256"/>
        <v>3.1853417899929529E-2</v>
      </c>
      <c r="BB122" s="10">
        <f t="shared" si="257"/>
        <v>0.22452431289640593</v>
      </c>
      <c r="BC122" s="10">
        <f t="shared" si="258"/>
        <v>7.8505990133897113E-2</v>
      </c>
      <c r="BD122" s="8">
        <f t="shared" ca="1" si="168"/>
        <v>10.285714285714286</v>
      </c>
      <c r="BE122" s="9">
        <f t="shared" ca="1" si="169"/>
        <v>72</v>
      </c>
      <c r="BF122" s="10">
        <f t="shared" si="259"/>
        <v>2.1186440677966102E-3</v>
      </c>
      <c r="BG122" s="10">
        <f t="shared" si="260"/>
        <v>6.5</v>
      </c>
      <c r="BH122" s="1" t="e">
        <f t="shared" si="261"/>
        <v>#N/A</v>
      </c>
      <c r="BI122" s="1">
        <f t="shared" si="262"/>
        <v>56</v>
      </c>
      <c r="BJ122" s="8">
        <f>IF(_xlfn.IFNA($A122,"")="","",AK122/(Configuration!$B$1/1000000))</f>
        <v>279.72386385589192</v>
      </c>
      <c r="BK122" s="1">
        <f>IF(OR(_xlfn.IFNA($A122,"")="", ROW()&lt;=ROW($A$3),MAX(International!$C$3:$C$2000)&lt;$AK122),"",$A122-_xlfn.XLOOKUP($AK122,International!$C$3:$C$2000,International!$A$3:$A$2000,NA(),1,1))</f>
        <v>56</v>
      </c>
      <c r="BL122" s="1">
        <f>IF(OR(_xlfn.IFNA($A122,"")="", ROW()&lt;=ROW($A$3),MAX(International!$D$3:$D$2000)&lt;$BJ122),"",$A122-_xlfn.XLOOKUP($BJ122,International!$D$3:$D$2000,International!$A$3:$A$2000,NA(),1,1))</f>
        <v>61</v>
      </c>
      <c r="BM122" s="1">
        <f>IF(OR(_xlfn.IFNA($A122,"")="", ROW()&lt;=ROW($A$3),MAX(International!$G$3:$G$2000)&lt;$AK122),"",$A122-_xlfn.XLOOKUP($AK122,International!$G$3:$G$2000,International!$A$3:$A$2000,NA(),1,1))</f>
        <v>34</v>
      </c>
      <c r="BN122" s="1">
        <f>IF(OR(_xlfn.IFNA($A122,"")="", ROW()&lt;=ROW($A$3),MAX(International!$H$3:$H$2000)&lt;$BJ122),"",$A122-_xlfn.XLOOKUP($BJ122,International!$H$3:$H$2000,International!$A$3:$A$2000,NA(),1,1))</f>
        <v>58</v>
      </c>
      <c r="BO122" s="1">
        <f>IF(OR(_xlfn.IFNA($A122,"")="", ROW()&lt;=ROW($A$3),MAX(International!$K$3:$K$2000)&lt;$AK122),"",$A122-_xlfn.XLOOKUP($AK122,International!$K$3:$K$2000,International!$A$3:$A$2000,NA(),1,1))</f>
        <v>66</v>
      </c>
      <c r="BP122" s="1">
        <f>IF(OR(_xlfn.IFNA($A122,"")="", ROW()&lt;=ROW($A$3),MAX(International!$L$3:$L$2000)&lt;$BJ122),"",$A122-_xlfn.XLOOKUP($BJ122,International!$L$3:$L$2000,International!$A$3:$A$2000,NA(),1,1))</f>
        <v>60</v>
      </c>
      <c r="BQ122" s="1">
        <f>IF(OR(_xlfn.IFNA($A122,"")="", ROW()&lt;=ROW($A$3),MAX(International!$O$3:$O$2000)&lt;$AK122),"",$A122-_xlfn.XLOOKUP($AK122,International!$O$3:$O$2000,International!$A$3:$A$2000,NA(),1,1))</f>
        <v>75</v>
      </c>
      <c r="BR122" s="1">
        <f>IF(OR(_xlfn.IFNA($A122,"")="", ROW()&lt;=ROW($A$3),MAX(International!$P$3:$P$2000)&lt;$BJ122),"",$A122-_xlfn.XLOOKUP($BJ122,International!$P$3:$P$2000,International!$A$3:$A$2000,NA(),1,1))</f>
        <v>70</v>
      </c>
      <c r="BS122" s="1">
        <f>IF(OR(_xlfn.IFNA($A122,"")="", ROW()&lt;=ROW($A$3),MAX(International!$S$3:$S$2000)&lt;$AK122),"",$A122-_xlfn.XLOOKUP($AK122,International!$S$3:$S$2000,International!$A$3:$A$2000,NA(),1,1))</f>
        <v>75</v>
      </c>
      <c r="BT122" s="1" t="str">
        <f>IF(OR(_xlfn.IFNA($A122,"")="", ROW()&lt;=ROW($A$3),MAX(International!$T$3:$T$2000)&lt;$BJ122),"",$A122-_xlfn.XLOOKUP($BJ122,International!$T$3:$T$2000,International!$A$3:$A$2000,NA(),1,1))</f>
        <v/>
      </c>
      <c r="BU122" s="1">
        <f>IF(OR(_xlfn.IFNA($A122,"")="", ROW()&lt;=ROW($A$3),MAX(International!$W$3:$W$2000)&lt;$AK122),"",$A122-_xlfn.XLOOKUP($AK122,International!$W$3:$W$2000,International!$A$3:$A$2000,NA(),1,1))</f>
        <v>32</v>
      </c>
      <c r="BV122" s="1">
        <f>IF(OR(_xlfn.IFNA($A122,"")="", ROW()&lt;=ROW($A$3),MAX(International!$X$3:$X$2000)&lt;$BJ122),"",$A122-_xlfn.XLOOKUP($BJ122,International!$X$3:$X$2000,International!$A$3:$A$2000,NA(),1,1))</f>
        <v>44</v>
      </c>
      <c r="BW122" s="1">
        <f>IF(OR(_xlfn.IFNA($A122,"")="", ROW()&lt;=ROW($A$3),MAX(International!$AA$3:$AA$2000)&lt;$AK122),"",$A122-_xlfn.XLOOKUP($AK122,International!$AA$3:$AA$2000,International!$A$3:$A$2000,NA(),1,1))</f>
        <v>59</v>
      </c>
      <c r="BX122" s="1">
        <f>IF(OR(_xlfn.IFNA($A122,"")="", ROW()&lt;=ROW($A$3),MAX(International!$AB$3:$AB$2000)&lt;$BJ122),"",$A122-_xlfn.XLOOKUP($BJ122,International!$AB$3:$AB$2000,International!$A$3:$A$2000,NA(),1,1))</f>
        <v>54</v>
      </c>
      <c r="BY122" s="1">
        <f>IF(OR(_xlfn.IFNA($A122,"")="", ROW()&lt;=ROW($A$3),MAX(International!$AE$3:$AE$2000)&lt;$AK122),"",$A122-_xlfn.XLOOKUP($AK122,International!$AE$3:$AE$2000,International!$A$3:$A$2000,NA(),1,1))</f>
        <v>65</v>
      </c>
      <c r="BZ122" s="1">
        <f>IF(OR(_xlfn.IFNA($A122,"")="", ROW()&lt;=ROW($A$3),MAX(International!$AF$3:$AF$2000)&lt;$BJ122),"",$A122-_xlfn.XLOOKUP($BJ122,International!$AF$3:$AF$2000,International!$A$3:$A$2000,NA(),1,1))</f>
        <v>56</v>
      </c>
      <c r="CA122" s="1">
        <f t="shared" si="239"/>
        <v>73</v>
      </c>
      <c r="CB122" s="1" t="e">
        <f t="shared" si="219"/>
        <v>#N/A</v>
      </c>
      <c r="CC122" s="1" t="e">
        <f t="shared" si="220"/>
        <v>#N/A</v>
      </c>
      <c r="CD122" s="1" t="e">
        <f t="shared" si="221"/>
        <v>#N/A</v>
      </c>
      <c r="CE122" s="1" t="e">
        <f t="shared" si="222"/>
        <v>#N/A</v>
      </c>
      <c r="CF122" s="1" t="e">
        <f t="shared" si="223"/>
        <v>#N/A</v>
      </c>
      <c r="CG122" s="1">
        <f t="shared" si="224"/>
        <v>459760</v>
      </c>
      <c r="CH122" s="1">
        <f t="shared" si="225"/>
        <v>137820</v>
      </c>
      <c r="CI122" s="1">
        <f t="shared" si="226"/>
        <v>5172</v>
      </c>
      <c r="CJ122" s="1">
        <f t="shared" si="227"/>
        <v>6621</v>
      </c>
      <c r="CK122" s="1">
        <f t="shared" si="175"/>
        <v>7095</v>
      </c>
      <c r="CL122" s="1">
        <f t="shared" si="228"/>
        <v>11.872368887456185</v>
      </c>
      <c r="CM122" s="1">
        <f>IF(OR(ISNA($A122),$AK122&lt;100),NA(),IF($CA122=0,0,FLOOR((CK122-_xlfn.XLOOKUP(_xlfn.AGGREGATE(5,6,$CA$3:$CA2073),$CA$3:$CA$2000,CK$3:CK$2000,1,1))/_xlfn.XLOOKUP($CA122,$CA$3:$CA$2000,$CA$3:$CA$2000,1,1), 1)))</f>
        <v>95</v>
      </c>
      <c r="CN122" s="1">
        <f t="shared" si="176"/>
        <v>327.51192056634142</v>
      </c>
      <c r="CO122" s="1" cm="1">
        <f t="array" ref="CO122">IFERROR(IF(OR(ISNA($A122),$AK122&lt;100,INDEX(International!C$3:C$2000,_xlfn.XMATCH(100,International!C$3:C$2000,1,1)+$CA122)=""),NA(),INDEX(International!C$3:C$2000,_xlfn.XMATCH(100,International!C$3:C$2000,1,1)+$CA122)), NA())</f>
        <v>55559</v>
      </c>
      <c r="CP122" s="1">
        <f t="shared" si="229"/>
        <v>8.0062498563749429</v>
      </c>
      <c r="CQ122" s="1">
        <f>IF(OR(ISNA($A122),$AK122&lt;100),NA(),IF($CA122=0,0,FLOOR((CO122-_xlfn.XLOOKUP(_xlfn.AGGREGATE(5,6,$CA$3:$CA2073),$CA$3:$CA$2000,CO$3:CO$2000,1,1))/_xlfn.XLOOKUP($CA122,$CA$3:$CA$2000,$CA$3:$CA$2000,1,1), 1)))</f>
        <v>759</v>
      </c>
      <c r="CR122" s="1">
        <f t="shared" si="177"/>
        <v>67.215224087486689</v>
      </c>
      <c r="CS122" s="1" cm="1">
        <f t="array" ref="CS122">IFERROR(IF(OR(ISNA($A122),$AK122&lt;100,INDEX(International!G$3:G$2000,_xlfn.XMATCH(100,International!G$3:G$2000,1,1)+$CA122)=""),NA(),INDEX(International!G$3:G$2000,_xlfn.XMATCH(100,International!G$3:G$2000,1,1)+$CA122)), NA())</f>
        <v>11230</v>
      </c>
      <c r="CT122" s="1">
        <f t="shared" si="230"/>
        <v>10.717619317281448</v>
      </c>
      <c r="CU122" s="1">
        <f>IF(OR(ISNA($A122),$AK122&lt;100),NA(),IF($CA122=0,0,FLOOR((CS122-_xlfn.XLOOKUP(_xlfn.AGGREGATE(5,6,$CA$3:$CA2073),$CA$3:$CA$2000,CS$3:CS$2000,1,1))/_xlfn.XLOOKUP($CA122,$CA$3:$CA$2000,$CA$3:$CA$2000,1,1), 1)))</f>
        <v>150</v>
      </c>
      <c r="CV122" s="1">
        <f t="shared" si="178"/>
        <v>68.538177090370027</v>
      </c>
      <c r="CW122" s="1" cm="1">
        <f t="array" ref="CW122">IFERROR(IF(OR(ISNA($A122),$AK122&lt;100,INDEX(International!K$3:K$2000,_xlfn.XMATCH(100,International!K$3:K$2000,1,1)+$CA122)=""),NA(),INDEX(International!K$3:K$2000,_xlfn.XMATCH(100,International!K$3:K$2000,1,1)+$CA122)), NA())</f>
        <v>176207</v>
      </c>
      <c r="CX122" s="1">
        <f t="shared" si="231"/>
        <v>6.7698807492197277</v>
      </c>
      <c r="CY122" s="1">
        <f>IF(OR(ISNA($A122),$AK122&lt;100),NA(),IF($CA122=0,0,FLOOR((CW122-_xlfn.XLOOKUP(_xlfn.AGGREGATE(5,6,$CA$3:$CA2073),$CA$3:$CA$2000,CW$3:CW$2000,1,1))/_xlfn.XLOOKUP($CA122,$CA$3:$CA$2000,$CA$3:$CA$2000,1,1), 1)))</f>
        <v>2412</v>
      </c>
      <c r="CZ122" s="1">
        <f t="shared" si="179"/>
        <v>103.15929697637293</v>
      </c>
      <c r="DA122" s="1" cm="1">
        <f t="array" ref="DA122">IFERROR(IF(OR(ISNA($A122),$AK122&lt;100,INDEX(International!O$3:O$2000,_xlfn.XMATCH(100,International!O$3:O$2000,1,1)+$CA122)=""),NA(),INDEX(International!O$3:O$2000,_xlfn.XMATCH(100,International!O$3:O$2000,1,1)+$CA122)), NA())</f>
        <v>214457</v>
      </c>
      <c r="DB122" s="1">
        <f t="shared" si="232"/>
        <v>6.5965011646469369</v>
      </c>
      <c r="DC122" s="1">
        <f>IF(OR(ISNA($A122),$AK122&lt;100),NA(),IF($CA122=0,0,FLOOR((DA122-_xlfn.XLOOKUP(_xlfn.AGGREGATE(5,6,$CA$3:$CA2073),$CA$3:$CA$2000,DA$3:DA$2000,1,1))/_xlfn.XLOOKUP($CA122,$CA$3:$CA$2000,$CA$3:$CA$2000,1,1), 1)))</f>
        <v>2935</v>
      </c>
      <c r="DD122" s="1">
        <f t="shared" si="180"/>
        <v>102.59643291103964</v>
      </c>
      <c r="DE122" s="1" cm="1">
        <f t="array" ref="DE122">IFERROR(IF(OR(ISNA($A122),$AK122&lt;100,INDEX(International!S$3:S$2000,_xlfn.XMATCH(100,International!S$3:S$2000,1,1)+$CA122)=""),NA(),INDEX(International!S$3:S$2000,_xlfn.XMATCH(100,International!S$3:S$2000,1,1)+$CA122)), NA())</f>
        <v>10801</v>
      </c>
      <c r="DF122" s="1">
        <f t="shared" si="233"/>
        <v>10.806776048193878</v>
      </c>
      <c r="DG122" s="1">
        <f>IF(OR(ISNA($A122),$AK122&lt;100),NA(),IF($CA122=0,0,FLOOR((DE122-_xlfn.XLOOKUP(_xlfn.AGGREGATE(5,6,$CA$3:$CA2073),$CA$3:$CA$2000,DE$3:DE$2000,1,1))/_xlfn.XLOOKUP($CA122,$CA$3:$CA$2000,$CA$3:$CA$2000,1,1), 1)))</f>
        <v>146</v>
      </c>
      <c r="DH122" s="1">
        <f t="shared" si="181"/>
        <v>356.16201386329669</v>
      </c>
      <c r="DI122" s="1" cm="1">
        <f t="array" ref="DI122">IFERROR(IF(OR(ISNA($A122),$AK122&lt;100,INDEX(International!W$3:W$2000,_xlfn.XMATCH(100,International!W$3:W$2000,1,1)+$CA122)=""),NA(),INDEX(International!W$3:W$2000,_xlfn.XMATCH(100,International!W$3:W$2000,1,1)+$CA122)), NA())</f>
        <v>24671</v>
      </c>
      <c r="DJ122" s="1">
        <f t="shared" si="234"/>
        <v>9.1862350016255583</v>
      </c>
      <c r="DK122" s="1">
        <f>IF(OR(ISNA($A122),$AK122&lt;100),NA(),IF($CA122=0,0,FLOOR((DI122-_xlfn.XLOOKUP(_xlfn.AGGREGATE(5,6,$CA$3:$CA2073),$CA$3:$CA$2000,DI$3:DI$2000,1,1))/_xlfn.XLOOKUP($CA122,$CA$3:$CA$2000,$CA$3:$CA$2000,1,1), 1)))</f>
        <v>336</v>
      </c>
      <c r="DL122" s="1">
        <f t="shared" si="182"/>
        <v>12.459676928497927</v>
      </c>
      <c r="DM122" s="1" cm="1">
        <f t="array" ref="DM122">IFERROR(IF(OR(ISNA($A122),$AK122&lt;100,INDEX(International!AA$3:AA$2000,_xlfn.XMATCH(100,International!AA$3:AA$2000,1,1)+$CA122)=""),NA(),INDEX(International!AA$3:AA$2000,_xlfn.XMATCH(100,International!AA$3:AA$2000,1,1)+$CA122)), NA())</f>
        <v>243695</v>
      </c>
      <c r="DN122" s="1">
        <f t="shared" si="235"/>
        <v>6.4883923477349654</v>
      </c>
      <c r="DO122" s="1">
        <f>IF(OR(ISNA($A122),$AK122&lt;100),NA(),IF($CA122=0,0,FLOOR((DM122-_xlfn.XLOOKUP(_xlfn.AGGREGATE(5,6,$CA$3:$CA2073),$CA$3:$CA$2000,DM$3:DM$2000,1,1))/_xlfn.XLOOKUP($CA122,$CA$3:$CA$2000,$CA$3:$CA$2000,1,1), 1)))</f>
        <v>3336</v>
      </c>
      <c r="DP122" s="1">
        <f t="shared" si="183"/>
        <v>23.837958504112159</v>
      </c>
      <c r="DQ122" s="1" cm="1">
        <f t="array" ref="DQ122">IFERROR(IF(OR(ISNA($A122),$AK122&lt;100,INDEX(International!AE$3:AE$2000,_xlfn.XMATCH(100,International!AE$3:AE$2000,1,1)+$CA122)=""),NA(),INDEX(International!AE$3:AE$2000,_xlfn.XMATCH(100,International!AE$3:AE$2000,1,1)+$CA122)), NA())</f>
        <v>1442824</v>
      </c>
      <c r="DR122" s="1">
        <f t="shared" si="236"/>
        <v>5.283496611772045</v>
      </c>
      <c r="DS122" s="1">
        <f>IF(OR(ISNA($A122),$AK122&lt;100),NA(),IF($CA122=0,0,FLOOR((DQ122-_xlfn.XLOOKUP(_xlfn.AGGREGATE(5,6,$CA$3:$CA2073),$CA$3:$CA$2000,DQ$3:DQ$2000,1,1))/_xlfn.XLOOKUP($CA122,$CA$3:$CA$2000,$CA$3:$CA$2000,1,1), 1)))</f>
        <v>19763</v>
      </c>
      <c r="DT122" s="1">
        <f t="shared" si="263"/>
        <v>18.730410318516203</v>
      </c>
      <c r="DU122" s="1">
        <f t="shared" si="237"/>
        <v>119</v>
      </c>
      <c r="DV122" s="1" t="e" cm="1">
        <f t="array" ref="DV122">IFERROR(IF(ISNA($A122),NA(),INDEX(B$3:B$2000,_xlfn.XMATCH(Configuration!$B$12,B$3:B$2000,1,1)+ROW()-ROW($A$3))-0), NA())</f>
        <v>#N/A</v>
      </c>
      <c r="DW122" s="1" t="e" cm="1">
        <f t="array" ref="DW122">IFERROR(IF(ISNA($A122),NA(),INDEX(F$3:F$2000,_xlfn.XMATCH(Configuration!$B$12,F$3:F$2000,1,1)+ROW()-ROW($A$3))-0), NA())</f>
        <v>#N/A</v>
      </c>
      <c r="DX122" s="1" cm="1">
        <f t="array" ref="DX122">IFERROR(IF(ISNA($A122),NA(),INDEX(J$3:J$2000,_xlfn.XMATCH(Configuration!$B$12,J$3:J$2000,1,1)+ROW()-ROW($A$3))-0), NA())</f>
        <v>0</v>
      </c>
      <c r="DY122" s="1" t="e" cm="1">
        <f t="array" ref="DY122">IFERROR(IF(ISNA($A122),NA(),INDEX(N$3:N$2000,_xlfn.XMATCH(Configuration!$B$12,N$3:N$2000,1,1)+ROW()-ROW($A$3))-0), NA())</f>
        <v>#N/A</v>
      </c>
      <c r="DZ122" s="1" t="e" cm="1">
        <f t="array" ref="DZ122">IFERROR(IF(ISNA($A122),NA(),INDEX(R$3:R$2000,_xlfn.XMATCH(Configuration!$B$12,R$3:R$2000,1,1)+ROW()-ROW($A$3))-0), NA())</f>
        <v>#N/A</v>
      </c>
      <c r="EA122" s="1" t="e" cm="1">
        <f t="array" ref="EA122">IFERROR(IF(ISNA($A122),NA(),INDEX(V$3:V$2000,_xlfn.XMATCH(Configuration!$B$12,V$3:V$2000,1,1)+ROW()-ROW($A$3))-0), NA())</f>
        <v>#N/A</v>
      </c>
      <c r="EB122" s="1" t="e" cm="1">
        <f t="array" ref="EB122">IFERROR(IF(ISNA($A122),NA(),INDEX(Z$3:Z$2000,_xlfn.XMATCH(Configuration!$B$12,Z$3:Z$2000,1,1)+ROW()-ROW($A$3))-0), NA())</f>
        <v>#N/A</v>
      </c>
      <c r="EC122" s="1" t="e" cm="1">
        <f t="array" ref="EC122">IFERROR(IF(ISNA($A122),NA(),INDEX(AD$3:AD$2000,_xlfn.XMATCH(Configuration!$B$12,AD$3:AD$2000,1,1)+ROW()-ROW($A$3))-0), NA())</f>
        <v>#N/A</v>
      </c>
      <c r="ED122" s="1" t="e">
        <f t="shared" si="238"/>
        <v>#N/A</v>
      </c>
      <c r="EE122" s="1" t="e">
        <f t="shared" si="185"/>
        <v>#N/A</v>
      </c>
      <c r="EF122" s="1" t="e">
        <f t="shared" si="186"/>
        <v>#N/A</v>
      </c>
      <c r="EG122" s="1" t="e">
        <f t="shared" si="187"/>
        <v>#N/A</v>
      </c>
      <c r="EH122" s="1" t="e">
        <f t="shared" si="188"/>
        <v>#N/A</v>
      </c>
      <c r="EI122" s="1" t="e">
        <f t="shared" si="189"/>
        <v>#N/A</v>
      </c>
      <c r="EJ122" s="1" t="e">
        <f t="shared" si="190"/>
        <v>#N/A</v>
      </c>
      <c r="EK122" s="1" t="e">
        <f t="shared" si="191"/>
        <v>#N/A</v>
      </c>
      <c r="EL122" s="1" t="e" cm="1">
        <f t="array" ref="EL122">IFERROR(IF(ISNA($ED122),NA(),IF(FLOOR((2^(($ED122+LOOKUP(2, 1/(ISNA(EP$3:EP$2000)+ISBLANK(EP$3:EP$300)-1),EP$3:EP$2000)*LOG(100)/LOG(2))/LOOKUP(2, 1/(ISNA(EP$3:EP$2000)+ISBLANK(EP$3:EP$300)-1),EP$3:EP$2000))),2)&gt;_xlfn.AGGREGATE(4,6,$EN$3:$GC$2000)+2000,NA(),FLOOR((2^(($ED122+LOOKUP(2, 1/(ISNA(EP$3:EP$2000)+ISBLANK(EP$3:EP$300)-1),EP$3:EP$2000)*LOG(100)/LOG(2))/LOOKUP(2, 1/(ISNA(EP$3:EP$2000)+ISBLANK(EP$3:EP$300)-1),EP$3:EP$2000))),2))),NA())</f>
        <v>#N/A</v>
      </c>
      <c r="EM122" s="1" t="e" cm="1">
        <f t="array" ref="EM122">IF(ISNA($ED122),NA(),FLOOR(EN$3+(LOOKUP(2, 1/(ISNA(EN$3:EN$2000)+ISBLANK(EN$3:EN$300)-1),EN$3:EN$2000)-EN$3)/LOOKUP(2, 1/(ISNA(EN$3:EN$2000)+ISBLANK(EN$3:EN$300)-1),ED$3:ED$2000)*ED122, 1))</f>
        <v>#N/A</v>
      </c>
      <c r="EN122" s="1" t="e" cm="1">
        <f t="array" ref="EN122">IFERROR(IF(ISNA($A122),NA(),INDEX(AK$3:AK$2000,_xlfn.XMATCH(100,AK$3:AK$2000,1,1)+ROW()-ROW($A$3))-0), NA())</f>
        <v>#N/A</v>
      </c>
      <c r="EO122" s="1" t="e" cm="1">
        <f t="array" aca="1" ref="EO122" ca="1">IFERROR(IF(ISNA($A122),NA(),INDEX(BD$3:BD$2000,_xlfn.XMATCH(100,AK$3:AK$2000,1,1)+ROW()-ROW($A$3))-0), NA())</f>
        <v>#N/A</v>
      </c>
      <c r="EP122" s="1" t="e">
        <f t="shared" si="192"/>
        <v>#N/A</v>
      </c>
      <c r="EQ122" s="1" t="e">
        <f t="shared" si="193"/>
        <v>#N/A</v>
      </c>
      <c r="ER122" s="1" t="e">
        <f t="shared" si="194"/>
        <v>#N/A</v>
      </c>
      <c r="ES122" s="1" t="e" cm="1">
        <f t="array" ref="ES122">IFERROR(IF(OR(ISNA($A122),INDEX(International!C$3:C$2000,_xlfn.XMATCH(100,International!C$3:C$2000,1,1)+ROW()-ROW($A$3))=""),NA(),INDEX(International!C$3:C$2000,_xlfn.XMATCH(100,International!C$3:C$2000,1,1)+ROW()-ROW($A$3))), NA())</f>
        <v>#N/A</v>
      </c>
      <c r="ET122" s="1" t="e" cm="1">
        <f t="array" aca="1" ref="ET122" ca="1">IFERROR(IF(ISNA($A122),NA(),INDEX(International!E$3:E$2000,_xlfn.XMATCH(100,International!C$3:C$2000,1,1)+ROW()-ROW($A$3))-0), NA())</f>
        <v>#N/A</v>
      </c>
      <c r="EU122" s="1" t="e">
        <f t="shared" si="195"/>
        <v>#N/A</v>
      </c>
      <c r="EV122" s="1" t="e">
        <f t="shared" si="196"/>
        <v>#N/A</v>
      </c>
      <c r="EW122" s="1" t="e">
        <f t="shared" si="197"/>
        <v>#N/A</v>
      </c>
      <c r="EX122" s="1" t="e" cm="1">
        <f t="array" ref="EX122">IFERROR(IF(OR(ISNA($A122),INDEX(International!G$3:G$2000,_xlfn.XMATCH(100,International!G$3:G$2000,1,1)+ROW()-ROW($A$3))=""),NA(),INDEX(International!G$3:G$2000,_xlfn.XMATCH(100,International!G$3:G$2000,1,1)+ROW()-ROW($A$3))-0), NA())</f>
        <v>#N/A</v>
      </c>
      <c r="EY122" s="1" t="e" cm="1">
        <f t="array" aca="1" ref="EY122" ca="1">IFERROR(IF(ISNA($A122),NA(),INDEX(International!I$3:I$2000,_xlfn.XMATCH(100,International!G$3:G$2000,1,1)+ROW()-ROW($A$3))-0), NA())</f>
        <v>#N/A</v>
      </c>
      <c r="EZ122" s="1" t="e">
        <f t="shared" si="198"/>
        <v>#N/A</v>
      </c>
      <c r="FA122" s="1" t="e">
        <f t="shared" si="199"/>
        <v>#N/A</v>
      </c>
      <c r="FB122" s="1" t="e">
        <f t="shared" si="200"/>
        <v>#N/A</v>
      </c>
      <c r="FC122" s="1" t="e" cm="1">
        <f t="array" ref="FC122">IFERROR(IF(OR(ISNA($A122),INDEX(International!K$3:K$2000,_xlfn.XMATCH(100,International!K$3:K$2000,1,1)+ROW()-ROW($A$3))=""),NA(),INDEX(International!K$3:K$2000,_xlfn.XMATCH(100,International!K$3:K$2000,1,1)+ROW()-ROW($A$3))), NA())</f>
        <v>#N/A</v>
      </c>
      <c r="FD122" s="1" t="e" cm="1">
        <f t="array" aca="1" ref="FD122" ca="1">IFERROR(IF(ISNA($A122),NA(),INDEX(International!M$3:M$2000,_xlfn.XMATCH(100,International!K$3:K$2000,1,1)+ROW()-ROW($A$3))-0), NA())</f>
        <v>#N/A</v>
      </c>
      <c r="FE122" s="1" t="e">
        <f t="shared" si="201"/>
        <v>#N/A</v>
      </c>
      <c r="FF122" s="1" t="e">
        <f t="shared" si="202"/>
        <v>#N/A</v>
      </c>
      <c r="FG122" s="1" t="e">
        <f t="shared" si="203"/>
        <v>#N/A</v>
      </c>
      <c r="FH122" s="1" t="e" cm="1">
        <f t="array" ref="FH122">IFERROR(IF(OR(ISNA($A122),INDEX(International!O$3:O$2000,_xlfn.XMATCH(100,International!O$3:O$2000,1,1)+ROW()-ROW($A$3))=""),NA(),INDEX(International!O$3:O$2000,_xlfn.XMATCH(100,International!O$3:O$2000,1,1)+ROW()-ROW($A$3))-0), NA())</f>
        <v>#N/A</v>
      </c>
      <c r="FI122" s="1" t="e" cm="1">
        <f t="array" aca="1" ref="FI122" ca="1">IFERROR(IF(ISNA($A122),NA(),INDEX(International!Q$3:Q$2000,_xlfn.XMATCH(100,International!O$3:O$2000,1,1)+ROW()-ROW($A$3))-0), NA())</f>
        <v>#N/A</v>
      </c>
      <c r="FJ122" s="1" t="e">
        <f t="shared" si="204"/>
        <v>#N/A</v>
      </c>
      <c r="FK122" s="1" t="e">
        <f t="shared" si="205"/>
        <v>#N/A</v>
      </c>
      <c r="FL122" s="1" t="e">
        <f t="shared" si="206"/>
        <v>#N/A</v>
      </c>
      <c r="FM122" s="1" t="e" cm="1">
        <f t="array" ref="FM122">IFERROR(IF(OR(ISNA($A122),INDEX(International!S$3:S$2000,_xlfn.XMATCH(100,International!S$3:S$2000,1,1)+ROW()-ROW($A$3))=""),NA(),INDEX(International!S$3:S$2000,_xlfn.XMATCH(100,International!S$3:S$2000,1,1)+ROW()-ROW($A$3))-0), NA())</f>
        <v>#N/A</v>
      </c>
      <c r="FN122" s="1" t="e" cm="1">
        <f t="array" aca="1" ref="FN122" ca="1">IFERROR(IF(ISNA($A122),NA(),INDEX(International!U$3:U$2000,_xlfn.XMATCH(100,International!S$3:S$2000,1,1)+ROW()-ROW($A$3))-0), NA())</f>
        <v>#N/A</v>
      </c>
      <c r="FO122" s="1" t="e">
        <f t="shared" si="207"/>
        <v>#N/A</v>
      </c>
      <c r="FP122" s="1" t="e">
        <f t="shared" si="208"/>
        <v>#N/A</v>
      </c>
      <c r="FQ122" s="1" t="e">
        <f t="shared" si="209"/>
        <v>#N/A</v>
      </c>
      <c r="FR122" s="1" t="e" cm="1">
        <f t="array" ref="FR122">IFERROR(IF(OR(ISNA($A122),INDEX(International!W$3:W$2000,_xlfn.XMATCH(100,International!W$3:W$2000,1,1)+ROW()-ROW($A$3))=""),NA(),INDEX(International!W$3:W$2000,_xlfn.XMATCH(100,International!W$3:W$2000,1,1)+ROW()-ROW($A$3))-0), NA())</f>
        <v>#N/A</v>
      </c>
      <c r="FS122" s="1" t="e" cm="1">
        <f t="array" aca="1" ref="FS122" ca="1">IFERROR(IF(ISNA($A122),NA(),INDEX(International!Y$3:Y$2000,_xlfn.XMATCH(100,International!W$3:W$2000,1,1)+ROW()-ROW($A$3))-0), NA())</f>
        <v>#N/A</v>
      </c>
      <c r="FT122" s="1" t="e">
        <f t="shared" si="210"/>
        <v>#N/A</v>
      </c>
      <c r="FU122" s="1" t="e">
        <f t="shared" si="211"/>
        <v>#N/A</v>
      </c>
      <c r="FV122" s="1" t="e">
        <f t="shared" si="212"/>
        <v>#N/A</v>
      </c>
      <c r="FW122" s="1" t="e" cm="1">
        <f t="array" ref="FW122">IFERROR(IF(OR(ISNA($A122),INDEX(International!AA$3:AA$2000,_xlfn.XMATCH(100,International!AA$3:AA$2000,1,1)+ROW()-ROW($A$3))=""),NA(),INDEX(International!AA$3:AA$2000,_xlfn.XMATCH(100,International!AA$3:AA$2000,1,1)+ROW()-ROW($A$3))-0), NA())</f>
        <v>#N/A</v>
      </c>
      <c r="FX122" s="1" t="e" cm="1">
        <f t="array" aca="1" ref="FX122" ca="1">IFERROR(IF(ISNA($A122),NA(),INDEX(International!AC$3:AC$2000,_xlfn.XMATCH(100,International!AA$3:AA$2000,1,1)+ROW()-ROW($A$3))-0), NA())</f>
        <v>#N/A</v>
      </c>
      <c r="FY122" s="1" t="e">
        <f t="shared" si="213"/>
        <v>#N/A</v>
      </c>
      <c r="FZ122" s="1" t="e">
        <f t="shared" si="214"/>
        <v>#N/A</v>
      </c>
      <c r="GA122" s="1" t="e">
        <f t="shared" si="215"/>
        <v>#N/A</v>
      </c>
      <c r="GB122" s="1" t="e" cm="1">
        <f t="array" ref="GB122">IFERROR(IF(OR(ISNA($A122),INDEX(International!AE$3:AE$2000,_xlfn.XMATCH(100,International!AE$3:AE$2000,1,1)+ROW()-ROW($A$3))=""),NA(),INDEX(International!AE$3:AE$2000,_xlfn.XMATCH(100,International!AE$3:AE$2000,1,1)+ROW()-ROW($A$3))-0), NA())</f>
        <v>#N/A</v>
      </c>
      <c r="GC122" s="1" t="e" cm="1">
        <f t="array" aca="1" ref="GC122" ca="1">IFERROR(IF(ISNA($A122),NA(),INDEX(International!AG$3:AG$2000,_xlfn.XMATCH(100,International!AE$3:AE$2000,1,1)+ROW()-ROW($A$3))-0), NA())</f>
        <v>#N/A</v>
      </c>
      <c r="GD122" s="1" t="e">
        <f t="shared" si="216"/>
        <v>#N/A</v>
      </c>
      <c r="GE122" s="1" t="e">
        <f t="shared" si="217"/>
        <v>#N/A</v>
      </c>
      <c r="GF122" s="1" t="e">
        <f t="shared" si="218"/>
        <v>#N/A</v>
      </c>
    </row>
    <row r="123" spans="1:188" x14ac:dyDescent="0.2">
      <c r="A123" s="4">
        <f>IF(OR(Daily!$A123="",Daily!$B123="*"),NA(),Daily!A123)</f>
        <v>43974</v>
      </c>
      <c r="B123" s="1">
        <f>IF(_xlfn.IFNA($A123,"")="","",Daily!C123+IF(ROW()&gt;ROW($A$3),B122,0))</f>
        <v>107</v>
      </c>
      <c r="C123" s="1">
        <f>IF(_xlfn.IFNA($A123,"")="","",Daily!D123+IF(ROW()&gt;ROW($A$3),C122,0))</f>
        <v>104</v>
      </c>
      <c r="D123" s="1">
        <f>IF(_xlfn.IFNA($A123,"")="","",Daily!E123+IF(ROW()&gt;ROW($A$3),D122,0))</f>
        <v>3</v>
      </c>
      <c r="E123" s="1">
        <f t="shared" si="141"/>
        <v>0</v>
      </c>
      <c r="F123" s="1">
        <f>IF(_xlfn.IFNA($A123,"")="","",Daily!F123+IF(ROW()&gt;ROW($A$3),F122,0))</f>
        <v>3086</v>
      </c>
      <c r="G123" s="1">
        <f>IF(_xlfn.IFNA($A123,"")="","",Daily!G123+IF(ROW()&gt;ROW($A$3),G122,0))</f>
        <v>2653</v>
      </c>
      <c r="H123" s="1">
        <f>IF(_xlfn.IFNA($A123,"")="","",Daily!H123+IF(ROW()&gt;ROW($A$3),H122,0))</f>
        <v>49</v>
      </c>
      <c r="I123" s="1">
        <f t="shared" si="142"/>
        <v>384</v>
      </c>
      <c r="J123" s="1">
        <f>IF(_xlfn.IFNA($A123,"")="","",Daily!I123+IF(ROW()&gt;ROW($A$3),J122,0))</f>
        <v>30</v>
      </c>
      <c r="K123" s="1">
        <f>IF(_xlfn.IFNA($A123,"")="","",Daily!J123+IF(ROW()&gt;ROW($A$3),K122,0))</f>
        <v>29</v>
      </c>
      <c r="L123" s="1">
        <f>IF(_xlfn.IFNA($A123,"")="","",Daily!K123+IF(ROW()&gt;ROW($A$3),L122,0))</f>
        <v>0</v>
      </c>
      <c r="M123" s="1">
        <f t="shared" si="143"/>
        <v>1</v>
      </c>
      <c r="N123" s="1">
        <f>IF(_xlfn.IFNA($A123,"")="","",Daily!L123+IF(ROW()&gt;ROW($A$3),N122,0))</f>
        <v>1060</v>
      </c>
      <c r="O123" s="1">
        <f>IF(_xlfn.IFNA($A123,"")="","",Daily!M123+IF(ROW()&gt;ROW($A$3),O122,0))</f>
        <v>1041</v>
      </c>
      <c r="P123" s="1">
        <f>IF(_xlfn.IFNA($A123,"")="","",Daily!N123+IF(ROW()&gt;ROW($A$3),P122,0))</f>
        <v>6</v>
      </c>
      <c r="Q123" s="1">
        <f t="shared" si="144"/>
        <v>13</v>
      </c>
      <c r="R123" s="1">
        <f>IF(_xlfn.IFNA($A123,"")="","",Daily!O123+IF(ROW()&gt;ROW($A$3),R122,0))</f>
        <v>439</v>
      </c>
      <c r="S123" s="1">
        <f>IF(_xlfn.IFNA($A123,"")="","",Daily!P123+IF(ROW()&gt;ROW($A$3),S122,0))</f>
        <v>435</v>
      </c>
      <c r="T123" s="1">
        <f>IF(_xlfn.IFNA($A123,"")="","",Daily!Q123+IF(ROW()&gt;ROW($A$3),T122,0))</f>
        <v>4</v>
      </c>
      <c r="U123" s="1">
        <f t="shared" si="145"/>
        <v>0</v>
      </c>
      <c r="V123" s="1">
        <f>IF(_xlfn.IFNA($A123,"")="","",Daily!R123+IF(ROW()&gt;ROW($A$3),V122,0))</f>
        <v>226</v>
      </c>
      <c r="W123" s="1">
        <f>IF(_xlfn.IFNA($A123,"")="","",Daily!S123+IF(ROW()&gt;ROW($A$3),W122,0))</f>
        <v>199</v>
      </c>
      <c r="X123" s="1">
        <f>IF(_xlfn.IFNA($A123,"")="","",Daily!T123+IF(ROW()&gt;ROW($A$3),X122,0))</f>
        <v>13</v>
      </c>
      <c r="Y123" s="1">
        <f t="shared" si="146"/>
        <v>14</v>
      </c>
      <c r="Z123" s="1">
        <f>IF(_xlfn.IFNA($A123,"")="","",Daily!U123+IF(ROW()&gt;ROW($A$3),Z122,0))</f>
        <v>1602</v>
      </c>
      <c r="AA123" s="1">
        <f>IF(_xlfn.IFNA($A123,"")="","",Daily!V123+IF(ROW()&gt;ROW($A$3),AA122,0))</f>
        <v>1484</v>
      </c>
      <c r="AB123" s="1">
        <f>IF(_xlfn.IFNA($A123,"")="","",Daily!W123+IF(ROW()&gt;ROW($A$3),AB122,0))</f>
        <v>19</v>
      </c>
      <c r="AC123" s="1">
        <f t="shared" si="147"/>
        <v>99</v>
      </c>
      <c r="AD123" s="1">
        <f>IF(_xlfn.IFNA($A123,"")="","",Daily!X123+IF(ROW()&gt;ROW($A$3),AD122,0))</f>
        <v>560</v>
      </c>
      <c r="AE123" s="1">
        <f>IF(_xlfn.IFNA($A123,"")="","",Daily!Y123+IF(ROW()&gt;ROW($A$3),AE122,0))</f>
        <v>549</v>
      </c>
      <c r="AF123" s="1">
        <f>IF(_xlfn.IFNA($A123,"")="","",Daily!Z123+IF(ROW()&gt;ROW($A$3),AF122,0))</f>
        <v>9</v>
      </c>
      <c r="AG123" s="1">
        <f t="shared" si="148"/>
        <v>2</v>
      </c>
      <c r="AH123" s="1">
        <f>IF(_xlfn.IFNA($A123,"")="","",Daily!C123+Daily!F123+Daily!I123+Daily!O123+Daily!L123+Daily!R123+Daily!X123+Daily!U123)</f>
        <v>15</v>
      </c>
      <c r="AI123" s="1">
        <f>IF(_xlfn.IFNA($A123,"")="","",Daily!D123+Daily!G123+Daily!J123+Daily!P123+Daily!M123+Daily!S123+Daily!Y123+Daily!V123+Daily!AA123)</f>
        <v>15</v>
      </c>
      <c r="AJ123" s="1">
        <f>IF(_xlfn.IFNA($A123,"")="","",Daily!E123+Daily!H123+Daily!K123+Daily!Q123+Daily!N123+Daily!T123+Daily!Z123+Daily!W123)</f>
        <v>1</v>
      </c>
      <c r="AK123" s="1">
        <f t="shared" si="240"/>
        <v>7110</v>
      </c>
      <c r="AL123" s="1">
        <f t="shared" si="241"/>
        <v>6494</v>
      </c>
      <c r="AM123" s="1">
        <f t="shared" si="242"/>
        <v>103</v>
      </c>
      <c r="AN123" s="7">
        <f t="shared" si="243"/>
        <v>1</v>
      </c>
      <c r="AO123" s="1">
        <f t="shared" si="244"/>
        <v>513</v>
      </c>
      <c r="AP123" s="1">
        <f t="shared" si="245"/>
        <v>4024</v>
      </c>
      <c r="AQ123" s="1">
        <f t="shared" si="246"/>
        <v>3841</v>
      </c>
      <c r="AR123" s="1">
        <f t="shared" si="247"/>
        <v>54</v>
      </c>
      <c r="AS123" s="1">
        <f t="shared" si="248"/>
        <v>129</v>
      </c>
      <c r="AT123" s="10">
        <f t="shared" si="249"/>
        <v>1.5613157495831439E-2</v>
      </c>
      <c r="AU123" s="10">
        <f t="shared" si="250"/>
        <v>0.98438684250416852</v>
      </c>
      <c r="AV123" s="10">
        <f t="shared" si="251"/>
        <v>1.5049226441631505E-2</v>
      </c>
      <c r="AW123" s="10">
        <f t="shared" si="252"/>
        <v>0.43403656821378339</v>
      </c>
      <c r="AX123" s="10">
        <f t="shared" si="253"/>
        <v>4.2194092827004216E-3</v>
      </c>
      <c r="AY123" s="10">
        <f t="shared" si="254"/>
        <v>0.14908579465541491</v>
      </c>
      <c r="AZ123" s="10">
        <f t="shared" si="255"/>
        <v>6.1744022503516176E-2</v>
      </c>
      <c r="BA123" s="10">
        <f t="shared" si="256"/>
        <v>3.1786216596343175E-2</v>
      </c>
      <c r="BB123" s="10">
        <f t="shared" si="257"/>
        <v>0.22531645569620254</v>
      </c>
      <c r="BC123" s="10">
        <f t="shared" si="258"/>
        <v>7.8762306610407881E-2</v>
      </c>
      <c r="BD123" s="8">
        <f t="shared" ca="1" si="168"/>
        <v>9.8571428571428577</v>
      </c>
      <c r="BE123" s="9">
        <f t="shared" ca="1" si="169"/>
        <v>69</v>
      </c>
      <c r="BF123" s="10">
        <f t="shared" si="259"/>
        <v>2.1141649048625794E-3</v>
      </c>
      <c r="BG123" s="10">
        <f t="shared" si="260"/>
        <v>0</v>
      </c>
      <c r="BH123" s="1" t="e">
        <f t="shared" si="261"/>
        <v>#N/A</v>
      </c>
      <c r="BI123" s="1">
        <f t="shared" si="262"/>
        <v>57</v>
      </c>
      <c r="BJ123" s="8">
        <f>IF(_xlfn.IFNA($A123,"")="","",AK123/(Configuration!$B$1/1000000))</f>
        <v>280.31524623190865</v>
      </c>
      <c r="BK123" s="1">
        <f>IF(OR(_xlfn.IFNA($A123,"")="", ROW()&lt;=ROW($A$3),MAX(International!$C$3:$C$2000)&lt;$AK123),"",$A123-_xlfn.XLOOKUP($AK123,International!$C$3:$C$2000,International!$A$3:$A$2000,NA(),1,1))</f>
        <v>57</v>
      </c>
      <c r="BL123" s="1">
        <f>IF(OR(_xlfn.IFNA($A123,"")="", ROW()&lt;=ROW($A$3),MAX(International!$D$3:$D$2000)&lt;$BJ123),"",$A123-_xlfn.XLOOKUP($BJ123,International!$D$3:$D$2000,International!$A$3:$A$2000,NA(),1,1))</f>
        <v>62</v>
      </c>
      <c r="BM123" s="1">
        <f>IF(OR(_xlfn.IFNA($A123,"")="", ROW()&lt;=ROW($A$3),MAX(International!$G$3:$G$2000)&lt;$AK123),"",$A123-_xlfn.XLOOKUP($AK123,International!$G$3:$G$2000,International!$A$3:$A$2000,NA(),1,1))</f>
        <v>35</v>
      </c>
      <c r="BN123" s="1">
        <f>IF(OR(_xlfn.IFNA($A123,"")="", ROW()&lt;=ROW($A$3),MAX(International!$H$3:$H$2000)&lt;$BJ123),"",$A123-_xlfn.XLOOKUP($BJ123,International!$H$3:$H$2000,International!$A$3:$A$2000,NA(),1,1))</f>
        <v>59</v>
      </c>
      <c r="BO123" s="1">
        <f>IF(OR(_xlfn.IFNA($A123,"")="", ROW()&lt;=ROW($A$3),MAX(International!$K$3:$K$2000)&lt;$AK123),"",$A123-_xlfn.XLOOKUP($AK123,International!$K$3:$K$2000,International!$A$3:$A$2000,NA(),1,1))</f>
        <v>67</v>
      </c>
      <c r="BP123" s="1">
        <f>IF(OR(_xlfn.IFNA($A123,"")="", ROW()&lt;=ROW($A$3),MAX(International!$L$3:$L$2000)&lt;$BJ123),"",$A123-_xlfn.XLOOKUP($BJ123,International!$L$3:$L$2000,International!$A$3:$A$2000,NA(),1,1))</f>
        <v>61</v>
      </c>
      <c r="BQ123" s="1">
        <f>IF(OR(_xlfn.IFNA($A123,"")="", ROW()&lt;=ROW($A$3),MAX(International!$O$3:$O$2000)&lt;$AK123),"",$A123-_xlfn.XLOOKUP($AK123,International!$O$3:$O$2000,International!$A$3:$A$2000,NA(),1,1))</f>
        <v>76</v>
      </c>
      <c r="BR123" s="1">
        <f>IF(OR(_xlfn.IFNA($A123,"")="", ROW()&lt;=ROW($A$3),MAX(International!$P$3:$P$2000)&lt;$BJ123),"",$A123-_xlfn.XLOOKUP($BJ123,International!$P$3:$P$2000,International!$A$3:$A$2000,NA(),1,1))</f>
        <v>71</v>
      </c>
      <c r="BS123" s="1">
        <f>IF(OR(_xlfn.IFNA($A123,"")="", ROW()&lt;=ROW($A$3),MAX(International!$S$3:$S$2000)&lt;$AK123),"",$A123-_xlfn.XLOOKUP($AK123,International!$S$3:$S$2000,International!$A$3:$A$2000,NA(),1,1))</f>
        <v>76</v>
      </c>
      <c r="BT123" s="1" t="str">
        <f>IF(OR(_xlfn.IFNA($A123,"")="", ROW()&lt;=ROW($A$3),MAX(International!$T$3:$T$2000)&lt;$BJ123),"",$A123-_xlfn.XLOOKUP($BJ123,International!$T$3:$T$2000,International!$A$3:$A$2000,NA(),1,1))</f>
        <v/>
      </c>
      <c r="BU123" s="1">
        <f>IF(OR(_xlfn.IFNA($A123,"")="", ROW()&lt;=ROW($A$3),MAX(International!$W$3:$W$2000)&lt;$AK123),"",$A123-_xlfn.XLOOKUP($AK123,International!$W$3:$W$2000,International!$A$3:$A$2000,NA(),1,1))</f>
        <v>33</v>
      </c>
      <c r="BV123" s="1">
        <f>IF(OR(_xlfn.IFNA($A123,"")="", ROW()&lt;=ROW($A$3),MAX(International!$X$3:$X$2000)&lt;$BJ123),"",$A123-_xlfn.XLOOKUP($BJ123,International!$X$3:$X$2000,International!$A$3:$A$2000,NA(),1,1))</f>
        <v>45</v>
      </c>
      <c r="BW123" s="1">
        <f>IF(OR(_xlfn.IFNA($A123,"")="", ROW()&lt;=ROW($A$3),MAX(International!$AA$3:$AA$2000)&lt;$AK123),"",$A123-_xlfn.XLOOKUP($AK123,International!$AA$3:$AA$2000,International!$A$3:$A$2000,NA(),1,1))</f>
        <v>60</v>
      </c>
      <c r="BX123" s="1">
        <f>IF(OR(_xlfn.IFNA($A123,"")="", ROW()&lt;=ROW($A$3),MAX(International!$AB$3:$AB$2000)&lt;$BJ123),"",$A123-_xlfn.XLOOKUP($BJ123,International!$AB$3:$AB$2000,International!$A$3:$A$2000,NA(),1,1))</f>
        <v>55</v>
      </c>
      <c r="BY123" s="1">
        <f>IF(OR(_xlfn.IFNA($A123,"")="", ROW()&lt;=ROW($A$3),MAX(International!$AE$3:$AE$2000)&lt;$AK123),"",$A123-_xlfn.XLOOKUP($AK123,International!$AE$3:$AE$2000,International!$A$3:$A$2000,NA(),1,1))</f>
        <v>66</v>
      </c>
      <c r="BZ123" s="1">
        <f>IF(OR(_xlfn.IFNA($A123,"")="", ROW()&lt;=ROW($A$3),MAX(International!$AF$3:$AF$2000)&lt;$BJ123),"",$A123-_xlfn.XLOOKUP($BJ123,International!$AF$3:$AF$2000,International!$A$3:$A$2000,NA(),1,1))</f>
        <v>57</v>
      </c>
      <c r="CA123" s="1">
        <f t="shared" si="239"/>
        <v>74</v>
      </c>
      <c r="CB123" s="1" t="e">
        <f t="shared" si="219"/>
        <v>#N/A</v>
      </c>
      <c r="CC123" s="1" t="e">
        <f t="shared" si="220"/>
        <v>#N/A</v>
      </c>
      <c r="CD123" s="1" t="e">
        <f t="shared" si="221"/>
        <v>#N/A</v>
      </c>
      <c r="CE123" s="1" t="e">
        <f t="shared" si="222"/>
        <v>#N/A</v>
      </c>
      <c r="CF123" s="1" t="e">
        <f t="shared" si="223"/>
        <v>#N/A</v>
      </c>
      <c r="CG123" s="1">
        <f t="shared" si="224"/>
        <v>516062</v>
      </c>
      <c r="CH123" s="1">
        <f t="shared" si="225"/>
        <v>152164</v>
      </c>
      <c r="CI123" s="1">
        <f t="shared" si="226"/>
        <v>5460</v>
      </c>
      <c r="CJ123" s="1">
        <f t="shared" si="227"/>
        <v>6710</v>
      </c>
      <c r="CK123" s="1">
        <f t="shared" si="175"/>
        <v>7110</v>
      </c>
      <c r="CL123" s="1">
        <f t="shared" si="228"/>
        <v>12.029043335641029</v>
      </c>
      <c r="CM123" s="1">
        <f>IF(OR(ISNA($A123),$AK123&lt;100),NA(),IF($CA123=0,0,FLOOR((CK123-_xlfn.XLOOKUP(_xlfn.AGGREGATE(5,6,$CA$3:$CA2074),$CA$3:$CA$2000,CK$3:CK$2000,1,1))/_xlfn.XLOOKUP($CA123,$CA$3:$CA$2000,$CA$3:$CA$2000,1,1), 1)))</f>
        <v>94</v>
      </c>
      <c r="CN123" s="1">
        <f t="shared" si="176"/>
        <v>328.20506800509406</v>
      </c>
      <c r="CO123" s="1" cm="1">
        <f t="array" ref="CO123">IFERROR(IF(OR(ISNA($A123),$AK123&lt;100,INDEX(International!C$3:C$2000,_xlfn.XMATCH(100,International!C$3:C$2000,1,1)+$CA123)=""),NA(),INDEX(International!C$3:C$2000,_xlfn.XMATCH(100,International!C$3:C$2000,1,1)+$CA123)), NA())</f>
        <v>55791</v>
      </c>
      <c r="CP123" s="1">
        <f t="shared" si="229"/>
        <v>8.1105768868616632</v>
      </c>
      <c r="CQ123" s="1">
        <f>IF(OR(ISNA($A123),$AK123&lt;100),NA(),IF($CA123=0,0,FLOOR((CO123-_xlfn.XLOOKUP(_xlfn.AGGREGATE(5,6,$CA$3:$CA2074),$CA$3:$CA$2000,CO$3:CO$2000,1,1))/_xlfn.XLOOKUP($CA123,$CA$3:$CA$2000,$CA$3:$CA$2000,1,1), 1)))</f>
        <v>752</v>
      </c>
      <c r="CR123" s="1">
        <f t="shared" si="177"/>
        <v>75.330731220121876</v>
      </c>
      <c r="CS123" s="1" cm="1">
        <f t="array" ref="CS123">IFERROR(IF(OR(ISNA($A123),$AK123&lt;100,INDEX(International!G$3:G$2000,_xlfn.XMATCH(100,International!G$3:G$2000,1,1)+$CA123)=""),NA(),INDEX(International!G$3:G$2000,_xlfn.XMATCH(100,International!G$3:G$2000,1,1)+$CA123)), NA())</f>
        <v>11289</v>
      </c>
      <c r="CT123" s="1">
        <f t="shared" si="230"/>
        <v>10.852390950025567</v>
      </c>
      <c r="CU123" s="1">
        <f>IF(OR(ISNA($A123),$AK123&lt;100),NA(),IF($CA123=0,0,FLOOR((CS123-_xlfn.XLOOKUP(_xlfn.AGGREGATE(5,6,$CA$3:$CA2074),$CA$3:$CA$2000,CS$3:CS$2000,1,1))/_xlfn.XLOOKUP($CA123,$CA$3:$CA$2000,$CA$3:$CA$2000,1,1), 1)))</f>
        <v>149</v>
      </c>
      <c r="CV123" s="1">
        <f t="shared" si="178"/>
        <v>72.783142868655588</v>
      </c>
      <c r="CW123" s="1" cm="1">
        <f t="array" ref="CW123">IFERROR(IF(OR(ISNA($A123),$AK123&lt;100,INDEX(International!K$3:K$2000,_xlfn.XMATCH(100,International!K$3:K$2000,1,1)+$CA123)=""),NA(),INDEX(International!K$3:K$2000,_xlfn.XMATCH(100,International!K$3:K$2000,1,1)+$CA123)), NA())</f>
        <v>175981</v>
      </c>
      <c r="CX123" s="1">
        <f t="shared" si="231"/>
        <v>6.8637974271789792</v>
      </c>
      <c r="CY123" s="1">
        <f>IF(OR(ISNA($A123),$AK123&lt;100),NA(),IF($CA123=0,0,FLOOR((CW123-_xlfn.XLOOKUP(_xlfn.AGGREGATE(5,6,$CA$3:$CA2074),$CA$3:$CA$2000,CW$3:CW$2000,1,1))/_xlfn.XLOOKUP($CA123,$CA$3:$CA$2000,$CA$3:$CA$2000,1,1), 1)))</f>
        <v>2376</v>
      </c>
      <c r="CZ123" s="1">
        <f t="shared" si="179"/>
        <v>242.64277132730768</v>
      </c>
      <c r="DA123" s="1" cm="1">
        <f t="array" ref="DA123">IFERROR(IF(OR(ISNA($A123),$AK123&lt;100,INDEX(International!O$3:O$2000,_xlfn.XMATCH(100,International!O$3:O$2000,1,1)+$CA123)=""),NA(),INDEX(International!O$3:O$2000,_xlfn.XMATCH(100,International!O$3:O$2000,1,1)+$CA123)), NA())</f>
        <v>215858</v>
      </c>
      <c r="DB123" s="1">
        <f t="shared" si="232"/>
        <v>6.6811926347505546</v>
      </c>
      <c r="DC123" s="1">
        <f>IF(OR(ISNA($A123),$AK123&lt;100),NA(),IF($CA123=0,0,FLOOR((DA123-_xlfn.XLOOKUP(_xlfn.AGGREGATE(5,6,$CA$3:$CA2074),$CA$3:$CA$2000,DA$3:DA$2000,1,1))/_xlfn.XLOOKUP($CA123,$CA$3:$CA$2000,$CA$3:$CA$2000,1,1), 1)))</f>
        <v>2914</v>
      </c>
      <c r="DD123" s="1">
        <f t="shared" si="180"/>
        <v>106.44917027580438</v>
      </c>
      <c r="DE123" s="1" cm="1">
        <f t="array" ref="DE123">IFERROR(IF(OR(ISNA($A123),$AK123&lt;100,INDEX(International!S$3:S$2000,_xlfn.XMATCH(100,International!S$3:S$2000,1,1)+$CA123)=""),NA(),INDEX(International!S$3:S$2000,_xlfn.XMATCH(100,International!S$3:S$2000,1,1)+$CA123)), NA())</f>
        <v>10804</v>
      </c>
      <c r="DF123" s="1">
        <f t="shared" si="233"/>
        <v>10.95416435949741</v>
      </c>
      <c r="DG123" s="1">
        <f>IF(OR(ISNA($A123),$AK123&lt;100),NA(),IF($CA123=0,0,FLOOR((DE123-_xlfn.XLOOKUP(_xlfn.AGGREGATE(5,6,$CA$3:$CA2074),$CA$3:$CA$2000,DE$3:DE$2000,1,1))/_xlfn.XLOOKUP($CA123,$CA$3:$CA$2000,$CA$3:$CA$2000,1,1), 1)))</f>
        <v>144</v>
      </c>
      <c r="DH123" s="1">
        <f t="shared" si="181"/>
        <v>680.44992563951382</v>
      </c>
      <c r="DI123" s="1" cm="1">
        <f t="array" ref="DI123">IFERROR(IF(OR(ISNA($A123),$AK123&lt;100,INDEX(International!W$3:W$2000,_xlfn.XMATCH(100,International!W$3:W$2000,1,1)+$CA123)=""),NA(),INDEX(International!W$3:W$2000,_xlfn.XMATCH(100,International!W$3:W$2000,1,1)+$CA123)), NA())</f>
        <v>25346</v>
      </c>
      <c r="DJ123" s="1">
        <f t="shared" si="234"/>
        <v>9.2666634591936976</v>
      </c>
      <c r="DK123" s="1">
        <f>IF(OR(ISNA($A123),$AK123&lt;100),NA(),IF($CA123=0,0,FLOOR((DI123-_xlfn.XLOOKUP(_xlfn.AGGREGATE(5,6,$CA$3:$CA2074),$CA$3:$CA$2000,DI$3:DI$2000,1,1))/_xlfn.XLOOKUP($CA123,$CA$3:$CA$2000,$CA$3:$CA$2000,1,1), 1)))</f>
        <v>341</v>
      </c>
      <c r="DL123" s="1">
        <f t="shared" si="182"/>
        <v>11.177737396320387</v>
      </c>
      <c r="DM123" s="1" cm="1">
        <f t="array" ref="DM123">IFERROR(IF(OR(ISNA($A123),$AK123&lt;100,INDEX(International!AA$3:AA$2000,_xlfn.XMATCH(100,International!AA$3:AA$2000,1,1)+$CA123)=""),NA(),INDEX(International!AA$3:AA$2000,_xlfn.XMATCH(100,International!AA$3:AA$2000,1,1)+$CA123)), NA())</f>
        <v>246406</v>
      </c>
      <c r="DN123" s="1">
        <f t="shared" si="235"/>
        <v>6.5679569768641004</v>
      </c>
      <c r="DO123" s="1">
        <f>IF(OR(ISNA($A123),$AK123&lt;100),NA(),IF($CA123=0,0,FLOOR((DM123-_xlfn.XLOOKUP(_xlfn.AGGREGATE(5,6,$CA$3:$CA2074),$CA$3:$CA$2000,DM$3:DM$2000,1,1))/_xlfn.XLOOKUP($CA123,$CA$3:$CA$2000,$CA$3:$CA$2000,1,1), 1)))</f>
        <v>3328</v>
      </c>
      <c r="DP123" s="1">
        <f t="shared" si="183"/>
        <v>27.001122819055215</v>
      </c>
      <c r="DQ123" s="1" cm="1">
        <f t="array" ref="DQ123">IFERROR(IF(OR(ISNA($A123),$AK123&lt;100,INDEX(International!AE$3:AE$2000,_xlfn.XMATCH(100,International!AE$3:AE$2000,1,1)+$CA123)=""),NA(),INDEX(International!AE$3:AE$2000,_xlfn.XMATCH(100,International!AE$3:AE$2000,1,1)+$CA123)), NA())</f>
        <v>1467820</v>
      </c>
      <c r="DR123" s="1">
        <f t="shared" si="236"/>
        <v>5.3462848520445343</v>
      </c>
      <c r="DS123" s="1">
        <f>IF(OR(ISNA($A123),$AK123&lt;100),NA(),IF($CA123=0,0,FLOOR((DQ123-_xlfn.XLOOKUP(_xlfn.AGGREGATE(5,6,$CA$3:$CA2074),$CA$3:$CA$2000,DQ$3:DQ$2000,1,1))/_xlfn.XLOOKUP($CA123,$CA$3:$CA$2000,$CA$3:$CA$2000,1,1), 1)))</f>
        <v>19833</v>
      </c>
      <c r="DT123" s="1">
        <f t="shared" si="263"/>
        <v>19.981025318233677</v>
      </c>
      <c r="DU123" s="1">
        <f t="shared" si="237"/>
        <v>120</v>
      </c>
      <c r="DV123" s="1" t="e" cm="1">
        <f t="array" ref="DV123">IFERROR(IF(ISNA($A123),NA(),INDEX(B$3:B$2000,_xlfn.XMATCH(Configuration!$B$12,B$3:B$2000,1,1)+ROW()-ROW($A$3))-0), NA())</f>
        <v>#N/A</v>
      </c>
      <c r="DW123" s="1" t="e" cm="1">
        <f t="array" ref="DW123">IFERROR(IF(ISNA($A123),NA(),INDEX(F$3:F$2000,_xlfn.XMATCH(Configuration!$B$12,F$3:F$2000,1,1)+ROW()-ROW($A$3))-0), NA())</f>
        <v>#N/A</v>
      </c>
      <c r="DX123" s="1" cm="1">
        <f t="array" ref="DX123">IFERROR(IF(ISNA($A123),NA(),INDEX(J$3:J$2000,_xlfn.XMATCH(Configuration!$B$12,J$3:J$2000,1,1)+ROW()-ROW($A$3))-0), NA())</f>
        <v>0</v>
      </c>
      <c r="DY123" s="1" t="e" cm="1">
        <f t="array" ref="DY123">IFERROR(IF(ISNA($A123),NA(),INDEX(N$3:N$2000,_xlfn.XMATCH(Configuration!$B$12,N$3:N$2000,1,1)+ROW()-ROW($A$3))-0), NA())</f>
        <v>#N/A</v>
      </c>
      <c r="DZ123" s="1" t="e" cm="1">
        <f t="array" ref="DZ123">IFERROR(IF(ISNA($A123),NA(),INDEX(R$3:R$2000,_xlfn.XMATCH(Configuration!$B$12,R$3:R$2000,1,1)+ROW()-ROW($A$3))-0), NA())</f>
        <v>#N/A</v>
      </c>
      <c r="EA123" s="1" t="e" cm="1">
        <f t="array" ref="EA123">IFERROR(IF(ISNA($A123),NA(),INDEX(V$3:V$2000,_xlfn.XMATCH(Configuration!$B$12,V$3:V$2000,1,1)+ROW()-ROW($A$3))-0), NA())</f>
        <v>#N/A</v>
      </c>
      <c r="EB123" s="1" t="e" cm="1">
        <f t="array" ref="EB123">IFERROR(IF(ISNA($A123),NA(),INDEX(Z$3:Z$2000,_xlfn.XMATCH(Configuration!$B$12,Z$3:Z$2000,1,1)+ROW()-ROW($A$3))-0), NA())</f>
        <v>#N/A</v>
      </c>
      <c r="EC123" s="1" t="e" cm="1">
        <f t="array" ref="EC123">IFERROR(IF(ISNA($A123),NA(),INDEX(AD$3:AD$2000,_xlfn.XMATCH(Configuration!$B$12,AD$3:AD$2000,1,1)+ROW()-ROW($A$3))-0), NA())</f>
        <v>#N/A</v>
      </c>
      <c r="ED123" s="1" t="e">
        <f t="shared" si="238"/>
        <v>#N/A</v>
      </c>
      <c r="EE123" s="1" t="e">
        <f t="shared" si="185"/>
        <v>#N/A</v>
      </c>
      <c r="EF123" s="1" t="e">
        <f t="shared" si="186"/>
        <v>#N/A</v>
      </c>
      <c r="EG123" s="1" t="e">
        <f t="shared" si="187"/>
        <v>#N/A</v>
      </c>
      <c r="EH123" s="1" t="e">
        <f t="shared" si="188"/>
        <v>#N/A</v>
      </c>
      <c r="EI123" s="1" t="e">
        <f t="shared" si="189"/>
        <v>#N/A</v>
      </c>
      <c r="EJ123" s="1" t="e">
        <f t="shared" si="190"/>
        <v>#N/A</v>
      </c>
      <c r="EK123" s="1" t="e">
        <f t="shared" si="191"/>
        <v>#N/A</v>
      </c>
      <c r="EL123" s="1" t="e" cm="1">
        <f t="array" ref="EL123">IFERROR(IF(ISNA($ED123),NA(),IF(FLOOR((2^(($ED123+LOOKUP(2, 1/(ISNA(EP$3:EP$2000)+ISBLANK(EP$3:EP$300)-1),EP$3:EP$2000)*LOG(100)/LOG(2))/LOOKUP(2, 1/(ISNA(EP$3:EP$2000)+ISBLANK(EP$3:EP$300)-1),EP$3:EP$2000))),2)&gt;_xlfn.AGGREGATE(4,6,$EN$3:$GC$2000)+2000,NA(),FLOOR((2^(($ED123+LOOKUP(2, 1/(ISNA(EP$3:EP$2000)+ISBLANK(EP$3:EP$300)-1),EP$3:EP$2000)*LOG(100)/LOG(2))/LOOKUP(2, 1/(ISNA(EP$3:EP$2000)+ISBLANK(EP$3:EP$300)-1),EP$3:EP$2000))),2))),NA())</f>
        <v>#N/A</v>
      </c>
      <c r="EM123" s="1" t="e" cm="1">
        <f t="array" ref="EM123">IF(ISNA($ED123),NA(),FLOOR(EN$3+(LOOKUP(2, 1/(ISNA(EN$3:EN$2000)+ISBLANK(EN$3:EN$300)-1),EN$3:EN$2000)-EN$3)/LOOKUP(2, 1/(ISNA(EN$3:EN$2000)+ISBLANK(EN$3:EN$300)-1),ED$3:ED$2000)*ED123, 1))</f>
        <v>#N/A</v>
      </c>
      <c r="EN123" s="1" t="e" cm="1">
        <f t="array" ref="EN123">IFERROR(IF(ISNA($A123),NA(),INDEX(AK$3:AK$2000,_xlfn.XMATCH(100,AK$3:AK$2000,1,1)+ROW()-ROW($A$3))-0), NA())</f>
        <v>#N/A</v>
      </c>
      <c r="EO123" s="1" t="e" cm="1">
        <f t="array" aca="1" ref="EO123" ca="1">IFERROR(IF(ISNA($A123),NA(),INDEX(BD$3:BD$2000,_xlfn.XMATCH(100,AK$3:AK$2000,1,1)+ROW()-ROW($A$3))-0), NA())</f>
        <v>#N/A</v>
      </c>
      <c r="EP123" s="1" t="e">
        <f t="shared" si="192"/>
        <v>#N/A</v>
      </c>
      <c r="EQ123" s="1" t="e">
        <f t="shared" si="193"/>
        <v>#N/A</v>
      </c>
      <c r="ER123" s="1" t="e">
        <f t="shared" si="194"/>
        <v>#N/A</v>
      </c>
      <c r="ES123" s="1" t="e" cm="1">
        <f t="array" ref="ES123">IFERROR(IF(OR(ISNA($A123),INDEX(International!C$3:C$2000,_xlfn.XMATCH(100,International!C$3:C$2000,1,1)+ROW()-ROW($A$3))=""),NA(),INDEX(International!C$3:C$2000,_xlfn.XMATCH(100,International!C$3:C$2000,1,1)+ROW()-ROW($A$3))), NA())</f>
        <v>#N/A</v>
      </c>
      <c r="ET123" s="1" t="e" cm="1">
        <f t="array" aca="1" ref="ET123" ca="1">IFERROR(IF(ISNA($A123),NA(),INDEX(International!E$3:E$2000,_xlfn.XMATCH(100,International!C$3:C$2000,1,1)+ROW()-ROW($A$3))-0), NA())</f>
        <v>#N/A</v>
      </c>
      <c r="EU123" s="1" t="e">
        <f t="shared" si="195"/>
        <v>#N/A</v>
      </c>
      <c r="EV123" s="1" t="e">
        <f t="shared" si="196"/>
        <v>#N/A</v>
      </c>
      <c r="EW123" s="1" t="e">
        <f t="shared" si="197"/>
        <v>#N/A</v>
      </c>
      <c r="EX123" s="1" t="e" cm="1">
        <f t="array" ref="EX123">IFERROR(IF(OR(ISNA($A123),INDEX(International!G$3:G$2000,_xlfn.XMATCH(100,International!G$3:G$2000,1,1)+ROW()-ROW($A$3))=""),NA(),INDEX(International!G$3:G$2000,_xlfn.XMATCH(100,International!G$3:G$2000,1,1)+ROW()-ROW($A$3))-0), NA())</f>
        <v>#N/A</v>
      </c>
      <c r="EY123" s="1" t="e" cm="1">
        <f t="array" aca="1" ref="EY123" ca="1">IFERROR(IF(ISNA($A123),NA(),INDEX(International!I$3:I$2000,_xlfn.XMATCH(100,International!G$3:G$2000,1,1)+ROW()-ROW($A$3))-0), NA())</f>
        <v>#N/A</v>
      </c>
      <c r="EZ123" s="1" t="e">
        <f t="shared" si="198"/>
        <v>#N/A</v>
      </c>
      <c r="FA123" s="1" t="e">
        <f t="shared" si="199"/>
        <v>#N/A</v>
      </c>
      <c r="FB123" s="1" t="e">
        <f t="shared" si="200"/>
        <v>#N/A</v>
      </c>
      <c r="FC123" s="1" t="e" cm="1">
        <f t="array" ref="FC123">IFERROR(IF(OR(ISNA($A123),INDEX(International!K$3:K$2000,_xlfn.XMATCH(100,International!K$3:K$2000,1,1)+ROW()-ROW($A$3))=""),NA(),INDEX(International!K$3:K$2000,_xlfn.XMATCH(100,International!K$3:K$2000,1,1)+ROW()-ROW($A$3))), NA())</f>
        <v>#N/A</v>
      </c>
      <c r="FD123" s="1" t="e" cm="1">
        <f t="array" aca="1" ref="FD123" ca="1">IFERROR(IF(ISNA($A123),NA(),INDEX(International!M$3:M$2000,_xlfn.XMATCH(100,International!K$3:K$2000,1,1)+ROW()-ROW($A$3))-0), NA())</f>
        <v>#N/A</v>
      </c>
      <c r="FE123" s="1" t="e">
        <f t="shared" si="201"/>
        <v>#N/A</v>
      </c>
      <c r="FF123" s="1" t="e">
        <f t="shared" si="202"/>
        <v>#N/A</v>
      </c>
      <c r="FG123" s="1" t="e">
        <f t="shared" si="203"/>
        <v>#N/A</v>
      </c>
      <c r="FH123" s="1" t="e" cm="1">
        <f t="array" ref="FH123">IFERROR(IF(OR(ISNA($A123),INDEX(International!O$3:O$2000,_xlfn.XMATCH(100,International!O$3:O$2000,1,1)+ROW()-ROW($A$3))=""),NA(),INDEX(International!O$3:O$2000,_xlfn.XMATCH(100,International!O$3:O$2000,1,1)+ROW()-ROW($A$3))-0), NA())</f>
        <v>#N/A</v>
      </c>
      <c r="FI123" s="1" t="e" cm="1">
        <f t="array" aca="1" ref="FI123" ca="1">IFERROR(IF(ISNA($A123),NA(),INDEX(International!Q$3:Q$2000,_xlfn.XMATCH(100,International!O$3:O$2000,1,1)+ROW()-ROW($A$3))-0), NA())</f>
        <v>#N/A</v>
      </c>
      <c r="FJ123" s="1" t="e">
        <f t="shared" si="204"/>
        <v>#N/A</v>
      </c>
      <c r="FK123" s="1" t="e">
        <f t="shared" si="205"/>
        <v>#N/A</v>
      </c>
      <c r="FL123" s="1" t="e">
        <f t="shared" si="206"/>
        <v>#N/A</v>
      </c>
      <c r="FM123" s="1" t="e" cm="1">
        <f t="array" ref="FM123">IFERROR(IF(OR(ISNA($A123),INDEX(International!S$3:S$2000,_xlfn.XMATCH(100,International!S$3:S$2000,1,1)+ROW()-ROW($A$3))=""),NA(),INDEX(International!S$3:S$2000,_xlfn.XMATCH(100,International!S$3:S$2000,1,1)+ROW()-ROW($A$3))-0), NA())</f>
        <v>#N/A</v>
      </c>
      <c r="FN123" s="1" t="e" cm="1">
        <f t="array" aca="1" ref="FN123" ca="1">IFERROR(IF(ISNA($A123),NA(),INDEX(International!U$3:U$2000,_xlfn.XMATCH(100,International!S$3:S$2000,1,1)+ROW()-ROW($A$3))-0), NA())</f>
        <v>#N/A</v>
      </c>
      <c r="FO123" s="1" t="e">
        <f t="shared" si="207"/>
        <v>#N/A</v>
      </c>
      <c r="FP123" s="1" t="e">
        <f t="shared" si="208"/>
        <v>#N/A</v>
      </c>
      <c r="FQ123" s="1" t="e">
        <f t="shared" si="209"/>
        <v>#N/A</v>
      </c>
      <c r="FR123" s="1" t="e" cm="1">
        <f t="array" ref="FR123">IFERROR(IF(OR(ISNA($A123),INDEX(International!W$3:W$2000,_xlfn.XMATCH(100,International!W$3:W$2000,1,1)+ROW()-ROW($A$3))=""),NA(),INDEX(International!W$3:W$2000,_xlfn.XMATCH(100,International!W$3:W$2000,1,1)+ROW()-ROW($A$3))-0), NA())</f>
        <v>#N/A</v>
      </c>
      <c r="FS123" s="1" t="e" cm="1">
        <f t="array" aca="1" ref="FS123" ca="1">IFERROR(IF(ISNA($A123),NA(),INDEX(International!Y$3:Y$2000,_xlfn.XMATCH(100,International!W$3:W$2000,1,1)+ROW()-ROW($A$3))-0), NA())</f>
        <v>#N/A</v>
      </c>
      <c r="FT123" s="1" t="e">
        <f t="shared" si="210"/>
        <v>#N/A</v>
      </c>
      <c r="FU123" s="1" t="e">
        <f t="shared" si="211"/>
        <v>#N/A</v>
      </c>
      <c r="FV123" s="1" t="e">
        <f t="shared" si="212"/>
        <v>#N/A</v>
      </c>
      <c r="FW123" s="1" t="e" cm="1">
        <f t="array" ref="FW123">IFERROR(IF(OR(ISNA($A123),INDEX(International!AA$3:AA$2000,_xlfn.XMATCH(100,International!AA$3:AA$2000,1,1)+ROW()-ROW($A$3))=""),NA(),INDEX(International!AA$3:AA$2000,_xlfn.XMATCH(100,International!AA$3:AA$2000,1,1)+ROW()-ROW($A$3))-0), NA())</f>
        <v>#N/A</v>
      </c>
      <c r="FX123" s="1" t="e" cm="1">
        <f t="array" aca="1" ref="FX123" ca="1">IFERROR(IF(ISNA($A123),NA(),INDEX(International!AC$3:AC$2000,_xlfn.XMATCH(100,International!AA$3:AA$2000,1,1)+ROW()-ROW($A$3))-0), NA())</f>
        <v>#N/A</v>
      </c>
      <c r="FY123" s="1" t="e">
        <f t="shared" si="213"/>
        <v>#N/A</v>
      </c>
      <c r="FZ123" s="1" t="e">
        <f t="shared" si="214"/>
        <v>#N/A</v>
      </c>
      <c r="GA123" s="1" t="e">
        <f t="shared" si="215"/>
        <v>#N/A</v>
      </c>
      <c r="GB123" s="1" t="e" cm="1">
        <f t="array" ref="GB123">IFERROR(IF(OR(ISNA($A123),INDEX(International!AE$3:AE$2000,_xlfn.XMATCH(100,International!AE$3:AE$2000,1,1)+ROW()-ROW($A$3))=""),NA(),INDEX(International!AE$3:AE$2000,_xlfn.XMATCH(100,International!AE$3:AE$2000,1,1)+ROW()-ROW($A$3))-0), NA())</f>
        <v>#N/A</v>
      </c>
      <c r="GC123" s="1" t="e" cm="1">
        <f t="array" aca="1" ref="GC123" ca="1">IFERROR(IF(ISNA($A123),NA(),INDEX(International!AG$3:AG$2000,_xlfn.XMATCH(100,International!AE$3:AE$2000,1,1)+ROW()-ROW($A$3))-0), NA())</f>
        <v>#N/A</v>
      </c>
      <c r="GD123" s="1" t="e">
        <f t="shared" si="216"/>
        <v>#N/A</v>
      </c>
      <c r="GE123" s="1" t="e">
        <f t="shared" si="217"/>
        <v>#N/A</v>
      </c>
      <c r="GF123" s="1" t="e">
        <f t="shared" si="218"/>
        <v>#N/A</v>
      </c>
    </row>
    <row r="124" spans="1:188" x14ac:dyDescent="0.2">
      <c r="A124" s="4">
        <f>IF(OR(Daily!$A124="",Daily!$B124="*"),NA(),Daily!A124)</f>
        <v>43975</v>
      </c>
      <c r="B124" s="1">
        <f>IF(_xlfn.IFNA($A124,"")="","",Daily!C124+IF(ROW()&gt;ROW($A$3),B123,0))</f>
        <v>107</v>
      </c>
      <c r="C124" s="1">
        <f>IF(_xlfn.IFNA($A124,"")="","",Daily!D124+IF(ROW()&gt;ROW($A$3),C123,0))</f>
        <v>104</v>
      </c>
      <c r="D124" s="1">
        <f>IF(_xlfn.IFNA($A124,"")="","",Daily!E124+IF(ROW()&gt;ROW($A$3),D123,0))</f>
        <v>3</v>
      </c>
      <c r="E124" s="1">
        <f t="shared" si="141"/>
        <v>0</v>
      </c>
      <c r="F124" s="1">
        <f>IF(_xlfn.IFNA($A124,"")="","",Daily!F124+IF(ROW()&gt;ROW($A$3),F123,0))</f>
        <v>3087</v>
      </c>
      <c r="G124" s="1">
        <f>IF(_xlfn.IFNA($A124,"")="","",Daily!G124+IF(ROW()&gt;ROW($A$3),G123,0))</f>
        <v>2653</v>
      </c>
      <c r="H124" s="1">
        <f>IF(_xlfn.IFNA($A124,"")="","",Daily!H124+IF(ROW()&gt;ROW($A$3),H123,0))</f>
        <v>49</v>
      </c>
      <c r="I124" s="1">
        <f t="shared" si="142"/>
        <v>385</v>
      </c>
      <c r="J124" s="1">
        <f>IF(_xlfn.IFNA($A124,"")="","",Daily!I124+IF(ROW()&gt;ROW($A$3),J123,0))</f>
        <v>30</v>
      </c>
      <c r="K124" s="1">
        <f>IF(_xlfn.IFNA($A124,"")="","",Daily!J124+IF(ROW()&gt;ROW($A$3),K123,0))</f>
        <v>29</v>
      </c>
      <c r="L124" s="1">
        <f>IF(_xlfn.IFNA($A124,"")="","",Daily!K124+IF(ROW()&gt;ROW($A$3),L123,0))</f>
        <v>0</v>
      </c>
      <c r="M124" s="1">
        <f t="shared" si="143"/>
        <v>1</v>
      </c>
      <c r="N124" s="1">
        <f>IF(_xlfn.IFNA($A124,"")="","",Daily!L124+IF(ROW()&gt;ROW($A$3),N123,0))</f>
        <v>1061</v>
      </c>
      <c r="O124" s="1">
        <f>IF(_xlfn.IFNA($A124,"")="","",Daily!M124+IF(ROW()&gt;ROW($A$3),O123,0))</f>
        <v>1041</v>
      </c>
      <c r="P124" s="1">
        <f>IF(_xlfn.IFNA($A124,"")="","",Daily!N124+IF(ROW()&gt;ROW($A$3),P123,0))</f>
        <v>6</v>
      </c>
      <c r="Q124" s="1">
        <f t="shared" si="144"/>
        <v>14</v>
      </c>
      <c r="R124" s="1">
        <f>IF(_xlfn.IFNA($A124,"")="","",Daily!O124+IF(ROW()&gt;ROW($A$3),R123,0))</f>
        <v>439</v>
      </c>
      <c r="S124" s="1">
        <f>IF(_xlfn.IFNA($A124,"")="","",Daily!P124+IF(ROW()&gt;ROW($A$3),S123,0))</f>
        <v>435</v>
      </c>
      <c r="T124" s="1">
        <f>IF(_xlfn.IFNA($A124,"")="","",Daily!Q124+IF(ROW()&gt;ROW($A$3),T123,0))</f>
        <v>4</v>
      </c>
      <c r="U124" s="1">
        <f t="shared" si="145"/>
        <v>0</v>
      </c>
      <c r="V124" s="1">
        <f>IF(_xlfn.IFNA($A124,"")="","",Daily!R124+IF(ROW()&gt;ROW($A$3),V123,0))</f>
        <v>226</v>
      </c>
      <c r="W124" s="1">
        <f>IF(_xlfn.IFNA($A124,"")="","",Daily!S124+IF(ROW()&gt;ROW($A$3),W123,0))</f>
        <v>200</v>
      </c>
      <c r="X124" s="1">
        <f>IF(_xlfn.IFNA($A124,"")="","",Daily!T124+IF(ROW()&gt;ROW($A$3),X123,0))</f>
        <v>13</v>
      </c>
      <c r="Y124" s="1">
        <f t="shared" si="146"/>
        <v>13</v>
      </c>
      <c r="Z124" s="1">
        <f>IF(_xlfn.IFNA($A124,"")="","",Daily!U124+IF(ROW()&gt;ROW($A$3),Z123,0))</f>
        <v>1603</v>
      </c>
      <c r="AA124" s="1">
        <f>IF(_xlfn.IFNA($A124,"")="","",Daily!V124+IF(ROW()&gt;ROW($A$3),AA123,0))</f>
        <v>1498</v>
      </c>
      <c r="AB124" s="1">
        <f>IF(_xlfn.IFNA($A124,"")="","",Daily!W124+IF(ROW()&gt;ROW($A$3),AB123,0))</f>
        <v>19</v>
      </c>
      <c r="AC124" s="1">
        <f t="shared" si="147"/>
        <v>86</v>
      </c>
      <c r="AD124" s="1">
        <f>IF(_xlfn.IFNA($A124,"")="","",Daily!X124+IF(ROW()&gt;ROW($A$3),AD123,0))</f>
        <v>560</v>
      </c>
      <c r="AE124" s="1">
        <f>IF(_xlfn.IFNA($A124,"")="","",Daily!Y124+IF(ROW()&gt;ROW($A$3),AE123,0))</f>
        <v>549</v>
      </c>
      <c r="AF124" s="1">
        <f>IF(_xlfn.IFNA($A124,"")="","",Daily!Z124+IF(ROW()&gt;ROW($A$3),AF123,0))</f>
        <v>9</v>
      </c>
      <c r="AG124" s="1">
        <f t="shared" si="148"/>
        <v>2</v>
      </c>
      <c r="AH124" s="1">
        <f>IF(_xlfn.IFNA($A124,"")="","",Daily!C124+Daily!F124+Daily!I124+Daily!O124+Daily!L124+Daily!R124+Daily!X124+Daily!U124)</f>
        <v>3</v>
      </c>
      <c r="AI124" s="1">
        <f>IF(_xlfn.IFNA($A124,"")="","",Daily!D124+Daily!G124+Daily!J124+Daily!P124+Daily!M124+Daily!S124+Daily!Y124+Daily!V124+Daily!AA124)</f>
        <v>15</v>
      </c>
      <c r="AJ124" s="1">
        <f>IF(_xlfn.IFNA($A124,"")="","",Daily!E124+Daily!H124+Daily!K124+Daily!Q124+Daily!N124+Daily!T124+Daily!Z124+Daily!W124)</f>
        <v>0</v>
      </c>
      <c r="AK124" s="1">
        <f t="shared" si="240"/>
        <v>7113</v>
      </c>
      <c r="AL124" s="1">
        <f t="shared" si="241"/>
        <v>6509</v>
      </c>
      <c r="AM124" s="1">
        <f t="shared" si="242"/>
        <v>103</v>
      </c>
      <c r="AN124" s="7">
        <f t="shared" si="243"/>
        <v>0.2</v>
      </c>
      <c r="AO124" s="1">
        <f t="shared" si="244"/>
        <v>501</v>
      </c>
      <c r="AP124" s="1">
        <f t="shared" si="245"/>
        <v>4026</v>
      </c>
      <c r="AQ124" s="1">
        <f t="shared" si="246"/>
        <v>3856</v>
      </c>
      <c r="AR124" s="1">
        <f t="shared" si="247"/>
        <v>54</v>
      </c>
      <c r="AS124" s="1">
        <f t="shared" si="248"/>
        <v>116</v>
      </c>
      <c r="AT124" s="10">
        <f t="shared" si="249"/>
        <v>1.5577737447065941E-2</v>
      </c>
      <c r="AU124" s="10">
        <f t="shared" si="250"/>
        <v>0.98442226255293408</v>
      </c>
      <c r="AV124" s="10">
        <f t="shared" si="251"/>
        <v>1.5042879235203149E-2</v>
      </c>
      <c r="AW124" s="10">
        <f t="shared" si="252"/>
        <v>0.43399409531843103</v>
      </c>
      <c r="AX124" s="10">
        <f t="shared" si="253"/>
        <v>4.2176296921130323E-3</v>
      </c>
      <c r="AY124" s="10">
        <f t="shared" si="254"/>
        <v>0.14916350344439758</v>
      </c>
      <c r="AZ124" s="10">
        <f t="shared" si="255"/>
        <v>6.1717981161254043E-2</v>
      </c>
      <c r="BA124" s="10">
        <f t="shared" si="256"/>
        <v>3.1772810347251511E-2</v>
      </c>
      <c r="BB124" s="10">
        <f t="shared" si="257"/>
        <v>0.22536201321523971</v>
      </c>
      <c r="BC124" s="10">
        <f t="shared" si="258"/>
        <v>7.8729087586109942E-2</v>
      </c>
      <c r="BD124" s="8">
        <f t="shared" ca="1" si="168"/>
        <v>9</v>
      </c>
      <c r="BE124" s="9">
        <f t="shared" ca="1" si="169"/>
        <v>63</v>
      </c>
      <c r="BF124" s="10">
        <f t="shared" si="259"/>
        <v>4.219409282700422E-4</v>
      </c>
      <c r="BG124" s="10">
        <f t="shared" si="260"/>
        <v>-0.8</v>
      </c>
      <c r="BH124" s="1" t="e">
        <f t="shared" si="261"/>
        <v>#N/A</v>
      </c>
      <c r="BI124" s="1">
        <f t="shared" si="262"/>
        <v>58</v>
      </c>
      <c r="BJ124" s="8">
        <f>IF(_xlfn.IFNA($A124,"")="","",AK124/(Configuration!$B$1/1000000))</f>
        <v>280.43352270711199</v>
      </c>
      <c r="BK124" s="1">
        <f>IF(OR(_xlfn.IFNA($A124,"")="", ROW()&lt;=ROW($A$3),MAX(International!$C$3:$C$2000)&lt;$AK124),"",$A124-_xlfn.XLOOKUP($AK124,International!$C$3:$C$2000,International!$A$3:$A$2000,NA(),1,1))</f>
        <v>58</v>
      </c>
      <c r="BL124" s="1">
        <f>IF(OR(_xlfn.IFNA($A124,"")="", ROW()&lt;=ROW($A$3),MAX(International!$D$3:$D$2000)&lt;$BJ124),"",$A124-_xlfn.XLOOKUP($BJ124,International!$D$3:$D$2000,International!$A$3:$A$2000,NA(),1,1))</f>
        <v>63</v>
      </c>
      <c r="BM124" s="1">
        <f>IF(OR(_xlfn.IFNA($A124,"")="", ROW()&lt;=ROW($A$3),MAX(International!$G$3:$G$2000)&lt;$AK124),"",$A124-_xlfn.XLOOKUP($AK124,International!$G$3:$G$2000,International!$A$3:$A$2000,NA(),1,1))</f>
        <v>36</v>
      </c>
      <c r="BN124" s="1">
        <f>IF(OR(_xlfn.IFNA($A124,"")="", ROW()&lt;=ROW($A$3),MAX(International!$H$3:$H$2000)&lt;$BJ124),"",$A124-_xlfn.XLOOKUP($BJ124,International!$H$3:$H$2000,International!$A$3:$A$2000,NA(),1,1))</f>
        <v>60</v>
      </c>
      <c r="BO124" s="1">
        <f>IF(OR(_xlfn.IFNA($A124,"")="", ROW()&lt;=ROW($A$3),MAX(International!$K$3:$K$2000)&lt;$AK124),"",$A124-_xlfn.XLOOKUP($AK124,International!$K$3:$K$2000,International!$A$3:$A$2000,NA(),1,1))</f>
        <v>68</v>
      </c>
      <c r="BP124" s="1">
        <f>IF(OR(_xlfn.IFNA($A124,"")="", ROW()&lt;=ROW($A$3),MAX(International!$L$3:$L$2000)&lt;$BJ124),"",$A124-_xlfn.XLOOKUP($BJ124,International!$L$3:$L$2000,International!$A$3:$A$2000,NA(),1,1))</f>
        <v>62</v>
      </c>
      <c r="BQ124" s="1">
        <f>IF(OR(_xlfn.IFNA($A124,"")="", ROW()&lt;=ROW($A$3),MAX(International!$O$3:$O$2000)&lt;$AK124),"",$A124-_xlfn.XLOOKUP($AK124,International!$O$3:$O$2000,International!$A$3:$A$2000,NA(),1,1))</f>
        <v>77</v>
      </c>
      <c r="BR124" s="1">
        <f>IF(OR(_xlfn.IFNA($A124,"")="", ROW()&lt;=ROW($A$3),MAX(International!$P$3:$P$2000)&lt;$BJ124),"",$A124-_xlfn.XLOOKUP($BJ124,International!$P$3:$P$2000,International!$A$3:$A$2000,NA(),1,1))</f>
        <v>72</v>
      </c>
      <c r="BS124" s="1">
        <f>IF(OR(_xlfn.IFNA($A124,"")="", ROW()&lt;=ROW($A$3),MAX(International!$S$3:$S$2000)&lt;$AK124),"",$A124-_xlfn.XLOOKUP($AK124,International!$S$3:$S$2000,International!$A$3:$A$2000,NA(),1,1))</f>
        <v>77</v>
      </c>
      <c r="BT124" s="1" t="str">
        <f>IF(OR(_xlfn.IFNA($A124,"")="", ROW()&lt;=ROW($A$3),MAX(International!$T$3:$T$2000)&lt;$BJ124),"",$A124-_xlfn.XLOOKUP($BJ124,International!$T$3:$T$2000,International!$A$3:$A$2000,NA(),1,1))</f>
        <v/>
      </c>
      <c r="BU124" s="1">
        <f>IF(OR(_xlfn.IFNA($A124,"")="", ROW()&lt;=ROW($A$3),MAX(International!$W$3:$W$2000)&lt;$AK124),"",$A124-_xlfn.XLOOKUP($AK124,International!$W$3:$W$2000,International!$A$3:$A$2000,NA(),1,1))</f>
        <v>34</v>
      </c>
      <c r="BV124" s="1">
        <f>IF(OR(_xlfn.IFNA($A124,"")="", ROW()&lt;=ROW($A$3),MAX(International!$X$3:$X$2000)&lt;$BJ124),"",$A124-_xlfn.XLOOKUP($BJ124,International!$X$3:$X$2000,International!$A$3:$A$2000,NA(),1,1))</f>
        <v>46</v>
      </c>
      <c r="BW124" s="1">
        <f>IF(OR(_xlfn.IFNA($A124,"")="", ROW()&lt;=ROW($A$3),MAX(International!$AA$3:$AA$2000)&lt;$AK124),"",$A124-_xlfn.XLOOKUP($AK124,International!$AA$3:$AA$2000,International!$A$3:$A$2000,NA(),1,1))</f>
        <v>61</v>
      </c>
      <c r="BX124" s="1">
        <f>IF(OR(_xlfn.IFNA($A124,"")="", ROW()&lt;=ROW($A$3),MAX(International!$AB$3:$AB$2000)&lt;$BJ124),"",$A124-_xlfn.XLOOKUP($BJ124,International!$AB$3:$AB$2000,International!$A$3:$A$2000,NA(),1,1))</f>
        <v>56</v>
      </c>
      <c r="BY124" s="1">
        <f>IF(OR(_xlfn.IFNA($A124,"")="", ROW()&lt;=ROW($A$3),MAX(International!$AE$3:$AE$2000)&lt;$AK124),"",$A124-_xlfn.XLOOKUP($AK124,International!$AE$3:$AE$2000,International!$A$3:$A$2000,NA(),1,1))</f>
        <v>67</v>
      </c>
      <c r="BZ124" s="1">
        <f>IF(OR(_xlfn.IFNA($A124,"")="", ROW()&lt;=ROW($A$3),MAX(International!$AF$3:$AF$2000)&lt;$BJ124),"",$A124-_xlfn.XLOOKUP($BJ124,International!$AF$3:$AF$2000,International!$A$3:$A$2000,NA(),1,1))</f>
        <v>58</v>
      </c>
      <c r="CA124" s="1">
        <f t="shared" si="239"/>
        <v>75</v>
      </c>
      <c r="CB124" s="1" t="e">
        <f t="shared" si="219"/>
        <v>#N/A</v>
      </c>
      <c r="CC124" s="1" t="e">
        <f t="shared" si="220"/>
        <v>#N/A</v>
      </c>
      <c r="CD124" s="1" t="e">
        <f t="shared" si="221"/>
        <v>#N/A</v>
      </c>
      <c r="CE124" s="1" t="e">
        <f t="shared" si="222"/>
        <v>#N/A</v>
      </c>
      <c r="CF124" s="1" t="e">
        <f t="shared" si="223"/>
        <v>#N/A</v>
      </c>
      <c r="CG124" s="1">
        <f t="shared" si="224"/>
        <v>579260</v>
      </c>
      <c r="CH124" s="1">
        <f t="shared" si="225"/>
        <v>168004</v>
      </c>
      <c r="CI124" s="1">
        <f t="shared" si="226"/>
        <v>5764</v>
      </c>
      <c r="CJ124" s="1">
        <f t="shared" si="227"/>
        <v>6799</v>
      </c>
      <c r="CK124" s="1">
        <f t="shared" si="175"/>
        <v>7113</v>
      </c>
      <c r="CL124" s="1">
        <f t="shared" si="228"/>
        <v>12.190391963322202</v>
      </c>
      <c r="CM124" s="1">
        <f>IF(OR(ISNA($A124),$AK124&lt;100),NA(),IF($CA124=0,0,FLOOR((CK124-_xlfn.XLOOKUP(_xlfn.AGGREGATE(5,6,$CA$3:$CA2075),$CA$3:$CA$2000,CK$3:CK$2000,1,1))/_xlfn.XLOOKUP($CA124,$CA$3:$CA$2000,$CA$3:$CA$2000,1,1), 1)))</f>
        <v>93</v>
      </c>
      <c r="CN124" s="1">
        <f t="shared" si="176"/>
        <v>1643.1053671505065</v>
      </c>
      <c r="CO124" s="1" cm="1">
        <f t="array" ref="CO124">IFERROR(IF(OR(ISNA($A124),$AK124&lt;100,INDEX(International!C$3:C$2000,_xlfn.XMATCH(100,International!C$3:C$2000,1,1)+$CA124)=""),NA(),INDEX(International!C$3:C$2000,_xlfn.XMATCH(100,International!C$3:C$2000,1,1)+$CA124)), NA())</f>
        <v>55983</v>
      </c>
      <c r="CP124" s="1">
        <f t="shared" si="229"/>
        <v>8.215716236455723</v>
      </c>
      <c r="CQ124" s="1">
        <f>IF(OR(ISNA($A124),$AK124&lt;100),NA(),IF($CA124=0,0,FLOOR((CO124-_xlfn.XLOOKUP(_xlfn.AGGREGATE(5,6,$CA$3:$CA2075),$CA$3:$CA$2000,CO$3:CO$2000,1,1))/_xlfn.XLOOKUP($CA124,$CA$3:$CA$2000,$CA$3:$CA$2000,1,1), 1)))</f>
        <v>744</v>
      </c>
      <c r="CR124" s="1">
        <f t="shared" si="177"/>
        <v>91.172936819607628</v>
      </c>
      <c r="CS124" s="1" cm="1">
        <f t="array" ref="CS124">IFERROR(IF(OR(ISNA($A124),$AK124&lt;100,INDEX(International!G$3:G$2000,_xlfn.XMATCH(100,International!G$3:G$2000,1,1)+$CA124)=""),NA(),INDEX(International!G$3:G$2000,_xlfn.XMATCH(100,International!G$3:G$2000,1,1)+$CA124)), NA())</f>
        <v>11360</v>
      </c>
      <c r="CT124" s="1">
        <f t="shared" si="230"/>
        <v>10.984473919064301</v>
      </c>
      <c r="CU124" s="1">
        <f>IF(OR(ISNA($A124),$AK124&lt;100),NA(),IF($CA124=0,0,FLOOR((CS124-_xlfn.XLOOKUP(_xlfn.AGGREGATE(5,6,$CA$3:$CA2075),$CA$3:$CA$2000,CS$3:CS$2000,1,1))/_xlfn.XLOOKUP($CA124,$CA$3:$CA$2000,$CA$3:$CA$2000,1,1), 1)))</f>
        <v>147</v>
      </c>
      <c r="CV124" s="1">
        <f t="shared" si="178"/>
        <v>60.223161366210078</v>
      </c>
      <c r="CW124" s="1" cm="1">
        <f t="array" ref="CW124">IFERROR(IF(OR(ISNA($A124),$AK124&lt;100,INDEX(International!K$3:K$2000,_xlfn.XMATCH(100,International!K$3:K$2000,1,1)+$CA124)=""),NA(),INDEX(International!K$3:K$2000,_xlfn.XMATCH(100,International!K$3:K$2000,1,1)+$CA124)), NA())</f>
        <v>176712</v>
      </c>
      <c r="CX124" s="1">
        <f t="shared" si="231"/>
        <v>6.9526947843127616</v>
      </c>
      <c r="CY124" s="1">
        <f>IF(OR(ISNA($A124),$AK124&lt;100),NA(),IF($CA124=0,0,FLOOR((CW124-_xlfn.XLOOKUP(_xlfn.AGGREGATE(5,6,$CA$3:$CA2075),$CA$3:$CA$2000,CW$3:CW$2000,1,1))/_xlfn.XLOOKUP($CA124,$CA$3:$CA$2000,$CA$3:$CA$2000,1,1), 1)))</f>
        <v>2354</v>
      </c>
      <c r="CZ124" s="1">
        <f t="shared" si="179"/>
        <v>242.20261668924124</v>
      </c>
      <c r="DA124" s="1" cm="1">
        <f t="array" ref="DA124">IFERROR(IF(OR(ISNA($A124),$AK124&lt;100,INDEX(International!O$3:O$2000,_xlfn.XMATCH(100,International!O$3:O$2000,1,1)+$CA124)=""),NA(),INDEX(International!O$3:O$2000,_xlfn.XMATCH(100,International!O$3:O$2000,1,1)+$CA124)), NA())</f>
        <v>217185</v>
      </c>
      <c r="DB124" s="1">
        <f t="shared" si="232"/>
        <v>6.7660776378153944</v>
      </c>
      <c r="DC124" s="1">
        <f>IF(OR(ISNA($A124),$AK124&lt;100),NA(),IF($CA124=0,0,FLOOR((DA124-_xlfn.XLOOKUP(_xlfn.AGGREGATE(5,6,$CA$3:$CA2075),$CA$3:$CA$2000,DA$3:DA$2000,1,1))/_xlfn.XLOOKUP($CA124,$CA$3:$CA$2000,$CA$3:$CA$2000,1,1), 1)))</f>
        <v>2893</v>
      </c>
      <c r="DD124" s="1">
        <f t="shared" si="180"/>
        <v>113.09781272396272</v>
      </c>
      <c r="DE124" s="1" cm="1">
        <f t="array" ref="DE124">IFERROR(IF(OR(ISNA($A124),$AK124&lt;100,INDEX(International!S$3:S$2000,_xlfn.XMATCH(100,International!S$3:S$2000,1,1)+$CA124)=""),NA(),INDEX(International!S$3:S$2000,_xlfn.XMATCH(100,International!S$3:S$2000,1,1)+$CA124)), NA())</f>
        <v>10806</v>
      </c>
      <c r="DF124" s="1">
        <f t="shared" si="233"/>
        <v>11.101754754744707</v>
      </c>
      <c r="DG124" s="1">
        <f>IF(OR(ISNA($A124),$AK124&lt;100),NA(),IF($CA124=0,0,FLOOR((DE124-_xlfn.XLOOKUP(_xlfn.AGGREGATE(5,6,$CA$3:$CA2075),$CA$3:$CA$2000,DE$3:DE$2000,1,1))/_xlfn.XLOOKUP($CA124,$CA$3:$CA$2000,$CA$3:$CA$2000,1,1), 1)))</f>
        <v>142</v>
      </c>
      <c r="DH124" s="1">
        <f t="shared" si="181"/>
        <v>1497.6830863024722</v>
      </c>
      <c r="DI124" s="1" cm="1">
        <f t="array" ref="DI124">IFERROR(IF(OR(ISNA($A124),$AK124&lt;100,INDEX(International!W$3:W$2000,_xlfn.XMATCH(100,International!W$3:W$2000,1,1)+$CA124)=""),NA(),INDEX(International!W$3:W$2000,_xlfn.XMATCH(100,International!W$3:W$2000,1,1)+$CA124)), NA())</f>
        <v>26098</v>
      </c>
      <c r="DJ124" s="1">
        <f t="shared" si="234"/>
        <v>9.3425399976001682</v>
      </c>
      <c r="DK124" s="1">
        <f>IF(OR(ISNA($A124),$AK124&lt;100),NA(),IF($CA124=0,0,FLOOR((DI124-_xlfn.XLOOKUP(_xlfn.AGGREGATE(5,6,$CA$3:$CA2075),$CA$3:$CA$2000,DI$3:DI$2000,1,1))/_xlfn.XLOOKUP($CA124,$CA$3:$CA$2000,$CA$3:$CA$2000,1,1), 1)))</f>
        <v>346</v>
      </c>
      <c r="DL124" s="1">
        <f t="shared" si="182"/>
        <v>12.326951629210361</v>
      </c>
      <c r="DM124" s="1" cm="1">
        <f t="array" ref="DM124">IFERROR(IF(OR(ISNA($A124),$AK124&lt;100,INDEX(International!AA$3:AA$2000,_xlfn.XMATCH(100,International!AA$3:AA$2000,1,1)+$CA124)=""),NA(),INDEX(International!AA$3:AA$2000,_xlfn.XMATCH(100,International!AA$3:AA$2000,1,1)+$CA124)), NA())</f>
        <v>248818</v>
      </c>
      <c r="DN124" s="1">
        <f t="shared" si="235"/>
        <v>6.6484203627754574</v>
      </c>
      <c r="DO124" s="1">
        <f>IF(OR(ISNA($A124),$AK124&lt;100),NA(),IF($CA124=0,0,FLOOR((DM124-_xlfn.XLOOKUP(_xlfn.AGGREGATE(5,6,$CA$3:$CA2075),$CA$3:$CA$2000,DM$3:DM$2000,1,1))/_xlfn.XLOOKUP($CA124,$CA$3:$CA$2000,$CA$3:$CA$2000,1,1), 1)))</f>
        <v>3316</v>
      </c>
      <c r="DP124" s="1">
        <f t="shared" si="183"/>
        <v>33.317556587584185</v>
      </c>
      <c r="DQ124" s="1" cm="1">
        <f t="array" ref="DQ124">IFERROR(IF(OR(ISNA($A124),$AK124&lt;100,INDEX(International!AE$3:AE$2000,_xlfn.XMATCH(100,International!AE$3:AE$2000,1,1)+$CA124)=""),NA(),INDEX(International!AE$3:AE$2000,_xlfn.XMATCH(100,International!AE$3:AE$2000,1,1)+$CA124)), NA())</f>
        <v>1486757</v>
      </c>
      <c r="DR124" s="1">
        <f t="shared" si="236"/>
        <v>5.411301775169731</v>
      </c>
      <c r="DS124" s="1">
        <f>IF(OR(ISNA($A124),$AK124&lt;100),NA(),IF($CA124=0,0,FLOOR((DQ124-_xlfn.XLOOKUP(_xlfn.AGGREGATE(5,6,$CA$3:$CA2075),$CA$3:$CA$2000,DQ$3:DQ$2000,1,1))/_xlfn.XLOOKUP($CA124,$CA$3:$CA$2000,$CA$3:$CA$2000,1,1), 1)))</f>
        <v>19821</v>
      </c>
      <c r="DT124" s="1">
        <f t="shared" si="263"/>
        <v>23.10880861986287</v>
      </c>
      <c r="DU124" s="1">
        <f t="shared" si="237"/>
        <v>121</v>
      </c>
      <c r="DV124" s="1" t="e" cm="1">
        <f t="array" ref="DV124">IFERROR(IF(ISNA($A124),NA(),INDEX(B$3:B$2000,_xlfn.XMATCH(Configuration!$B$12,B$3:B$2000,1,1)+ROW()-ROW($A$3))-0), NA())</f>
        <v>#N/A</v>
      </c>
      <c r="DW124" s="1" t="e" cm="1">
        <f t="array" ref="DW124">IFERROR(IF(ISNA($A124),NA(),INDEX(F$3:F$2000,_xlfn.XMATCH(Configuration!$B$12,F$3:F$2000,1,1)+ROW()-ROW($A$3))-0), NA())</f>
        <v>#N/A</v>
      </c>
      <c r="DX124" s="1" cm="1">
        <f t="array" ref="DX124">IFERROR(IF(ISNA($A124),NA(),INDEX(J$3:J$2000,_xlfn.XMATCH(Configuration!$B$12,J$3:J$2000,1,1)+ROW()-ROW($A$3))-0), NA())</f>
        <v>0</v>
      </c>
      <c r="DY124" s="1" t="e" cm="1">
        <f t="array" ref="DY124">IFERROR(IF(ISNA($A124),NA(),INDEX(N$3:N$2000,_xlfn.XMATCH(Configuration!$B$12,N$3:N$2000,1,1)+ROW()-ROW($A$3))-0), NA())</f>
        <v>#N/A</v>
      </c>
      <c r="DZ124" s="1" t="e" cm="1">
        <f t="array" ref="DZ124">IFERROR(IF(ISNA($A124),NA(),INDEX(R$3:R$2000,_xlfn.XMATCH(Configuration!$B$12,R$3:R$2000,1,1)+ROW()-ROW($A$3))-0), NA())</f>
        <v>#N/A</v>
      </c>
      <c r="EA124" s="1" t="e" cm="1">
        <f t="array" ref="EA124">IFERROR(IF(ISNA($A124),NA(),INDEX(V$3:V$2000,_xlfn.XMATCH(Configuration!$B$12,V$3:V$2000,1,1)+ROW()-ROW($A$3))-0), NA())</f>
        <v>#N/A</v>
      </c>
      <c r="EB124" s="1" t="e" cm="1">
        <f t="array" ref="EB124">IFERROR(IF(ISNA($A124),NA(),INDEX(Z$3:Z$2000,_xlfn.XMATCH(Configuration!$B$12,Z$3:Z$2000,1,1)+ROW()-ROW($A$3))-0), NA())</f>
        <v>#N/A</v>
      </c>
      <c r="EC124" s="1" t="e" cm="1">
        <f t="array" ref="EC124">IFERROR(IF(ISNA($A124),NA(),INDEX(AD$3:AD$2000,_xlfn.XMATCH(Configuration!$B$12,AD$3:AD$2000,1,1)+ROW()-ROW($A$3))-0), NA())</f>
        <v>#N/A</v>
      </c>
      <c r="ED124" s="1" t="e">
        <f t="shared" si="238"/>
        <v>#N/A</v>
      </c>
      <c r="EE124" s="1" t="e">
        <f t="shared" si="185"/>
        <v>#N/A</v>
      </c>
      <c r="EF124" s="1" t="e">
        <f t="shared" si="186"/>
        <v>#N/A</v>
      </c>
      <c r="EG124" s="1" t="e">
        <f t="shared" si="187"/>
        <v>#N/A</v>
      </c>
      <c r="EH124" s="1" t="e">
        <f t="shared" si="188"/>
        <v>#N/A</v>
      </c>
      <c r="EI124" s="1" t="e">
        <f t="shared" si="189"/>
        <v>#N/A</v>
      </c>
      <c r="EJ124" s="1" t="e">
        <f t="shared" si="190"/>
        <v>#N/A</v>
      </c>
      <c r="EK124" s="1" t="e">
        <f t="shared" si="191"/>
        <v>#N/A</v>
      </c>
      <c r="EL124" s="1" t="e" cm="1">
        <f t="array" ref="EL124">IFERROR(IF(ISNA($ED124),NA(),IF(FLOOR((2^(($ED124+LOOKUP(2, 1/(ISNA(EP$3:EP$2000)+ISBLANK(EP$3:EP$300)-1),EP$3:EP$2000)*LOG(100)/LOG(2))/LOOKUP(2, 1/(ISNA(EP$3:EP$2000)+ISBLANK(EP$3:EP$300)-1),EP$3:EP$2000))),2)&gt;_xlfn.AGGREGATE(4,6,$EN$3:$GC$2000)+2000,NA(),FLOOR((2^(($ED124+LOOKUP(2, 1/(ISNA(EP$3:EP$2000)+ISBLANK(EP$3:EP$300)-1),EP$3:EP$2000)*LOG(100)/LOG(2))/LOOKUP(2, 1/(ISNA(EP$3:EP$2000)+ISBLANK(EP$3:EP$300)-1),EP$3:EP$2000))),2))),NA())</f>
        <v>#N/A</v>
      </c>
      <c r="EM124" s="1" t="e" cm="1">
        <f t="array" ref="EM124">IF(ISNA($ED124),NA(),FLOOR(EN$3+(LOOKUP(2, 1/(ISNA(EN$3:EN$2000)+ISBLANK(EN$3:EN$300)-1),EN$3:EN$2000)-EN$3)/LOOKUP(2, 1/(ISNA(EN$3:EN$2000)+ISBLANK(EN$3:EN$300)-1),ED$3:ED$2000)*ED124, 1))</f>
        <v>#N/A</v>
      </c>
      <c r="EN124" s="1" t="e" cm="1">
        <f t="array" ref="EN124">IFERROR(IF(ISNA($A124),NA(),INDEX(AK$3:AK$2000,_xlfn.XMATCH(100,AK$3:AK$2000,1,1)+ROW()-ROW($A$3))-0), NA())</f>
        <v>#N/A</v>
      </c>
      <c r="EO124" s="1" t="e" cm="1">
        <f t="array" aca="1" ref="EO124" ca="1">IFERROR(IF(ISNA($A124),NA(),INDEX(BD$3:BD$2000,_xlfn.XMATCH(100,AK$3:AK$2000,1,1)+ROW()-ROW($A$3))-0), NA())</f>
        <v>#N/A</v>
      </c>
      <c r="EP124" s="1" t="e">
        <f t="shared" si="192"/>
        <v>#N/A</v>
      </c>
      <c r="EQ124" s="1" t="e">
        <f t="shared" si="193"/>
        <v>#N/A</v>
      </c>
      <c r="ER124" s="1" t="e">
        <f t="shared" si="194"/>
        <v>#N/A</v>
      </c>
      <c r="ES124" s="1" t="e" cm="1">
        <f t="array" ref="ES124">IFERROR(IF(OR(ISNA($A124),INDEX(International!C$3:C$2000,_xlfn.XMATCH(100,International!C$3:C$2000,1,1)+ROW()-ROW($A$3))=""),NA(),INDEX(International!C$3:C$2000,_xlfn.XMATCH(100,International!C$3:C$2000,1,1)+ROW()-ROW($A$3))), NA())</f>
        <v>#N/A</v>
      </c>
      <c r="ET124" s="1" t="e" cm="1">
        <f t="array" aca="1" ref="ET124" ca="1">IFERROR(IF(ISNA($A124),NA(),INDEX(International!E$3:E$2000,_xlfn.XMATCH(100,International!C$3:C$2000,1,1)+ROW()-ROW($A$3))-0), NA())</f>
        <v>#N/A</v>
      </c>
      <c r="EU124" s="1" t="e">
        <f t="shared" si="195"/>
        <v>#N/A</v>
      </c>
      <c r="EV124" s="1" t="e">
        <f t="shared" si="196"/>
        <v>#N/A</v>
      </c>
      <c r="EW124" s="1" t="e">
        <f t="shared" si="197"/>
        <v>#N/A</v>
      </c>
      <c r="EX124" s="1" t="e" cm="1">
        <f t="array" ref="EX124">IFERROR(IF(OR(ISNA($A124),INDEX(International!G$3:G$2000,_xlfn.XMATCH(100,International!G$3:G$2000,1,1)+ROW()-ROW($A$3))=""),NA(),INDEX(International!G$3:G$2000,_xlfn.XMATCH(100,International!G$3:G$2000,1,1)+ROW()-ROW($A$3))-0), NA())</f>
        <v>#N/A</v>
      </c>
      <c r="EY124" s="1" t="e" cm="1">
        <f t="array" aca="1" ref="EY124" ca="1">IFERROR(IF(ISNA($A124),NA(),INDEX(International!I$3:I$2000,_xlfn.XMATCH(100,International!G$3:G$2000,1,1)+ROW()-ROW($A$3))-0), NA())</f>
        <v>#N/A</v>
      </c>
      <c r="EZ124" s="1" t="e">
        <f t="shared" si="198"/>
        <v>#N/A</v>
      </c>
      <c r="FA124" s="1" t="e">
        <f t="shared" si="199"/>
        <v>#N/A</v>
      </c>
      <c r="FB124" s="1" t="e">
        <f t="shared" si="200"/>
        <v>#N/A</v>
      </c>
      <c r="FC124" s="1" t="e" cm="1">
        <f t="array" ref="FC124">IFERROR(IF(OR(ISNA($A124),INDEX(International!K$3:K$2000,_xlfn.XMATCH(100,International!K$3:K$2000,1,1)+ROW()-ROW($A$3))=""),NA(),INDEX(International!K$3:K$2000,_xlfn.XMATCH(100,International!K$3:K$2000,1,1)+ROW()-ROW($A$3))), NA())</f>
        <v>#N/A</v>
      </c>
      <c r="FD124" s="1" t="e" cm="1">
        <f t="array" aca="1" ref="FD124" ca="1">IFERROR(IF(ISNA($A124),NA(),INDEX(International!M$3:M$2000,_xlfn.XMATCH(100,International!K$3:K$2000,1,1)+ROW()-ROW($A$3))-0), NA())</f>
        <v>#N/A</v>
      </c>
      <c r="FE124" s="1" t="e">
        <f t="shared" si="201"/>
        <v>#N/A</v>
      </c>
      <c r="FF124" s="1" t="e">
        <f t="shared" si="202"/>
        <v>#N/A</v>
      </c>
      <c r="FG124" s="1" t="e">
        <f t="shared" si="203"/>
        <v>#N/A</v>
      </c>
      <c r="FH124" s="1" t="e" cm="1">
        <f t="array" ref="FH124">IFERROR(IF(OR(ISNA($A124),INDEX(International!O$3:O$2000,_xlfn.XMATCH(100,International!O$3:O$2000,1,1)+ROW()-ROW($A$3))=""),NA(),INDEX(International!O$3:O$2000,_xlfn.XMATCH(100,International!O$3:O$2000,1,1)+ROW()-ROW($A$3))-0), NA())</f>
        <v>#N/A</v>
      </c>
      <c r="FI124" s="1" t="e" cm="1">
        <f t="array" aca="1" ref="FI124" ca="1">IFERROR(IF(ISNA($A124),NA(),INDEX(International!Q$3:Q$2000,_xlfn.XMATCH(100,International!O$3:O$2000,1,1)+ROW()-ROW($A$3))-0), NA())</f>
        <v>#N/A</v>
      </c>
      <c r="FJ124" s="1" t="e">
        <f t="shared" si="204"/>
        <v>#N/A</v>
      </c>
      <c r="FK124" s="1" t="e">
        <f t="shared" si="205"/>
        <v>#N/A</v>
      </c>
      <c r="FL124" s="1" t="e">
        <f t="shared" si="206"/>
        <v>#N/A</v>
      </c>
      <c r="FM124" s="1" t="e" cm="1">
        <f t="array" ref="FM124">IFERROR(IF(OR(ISNA($A124),INDEX(International!S$3:S$2000,_xlfn.XMATCH(100,International!S$3:S$2000,1,1)+ROW()-ROW($A$3))=""),NA(),INDEX(International!S$3:S$2000,_xlfn.XMATCH(100,International!S$3:S$2000,1,1)+ROW()-ROW($A$3))-0), NA())</f>
        <v>#N/A</v>
      </c>
      <c r="FN124" s="1" t="e" cm="1">
        <f t="array" aca="1" ref="FN124" ca="1">IFERROR(IF(ISNA($A124),NA(),INDEX(International!U$3:U$2000,_xlfn.XMATCH(100,International!S$3:S$2000,1,1)+ROW()-ROW($A$3))-0), NA())</f>
        <v>#N/A</v>
      </c>
      <c r="FO124" s="1" t="e">
        <f t="shared" si="207"/>
        <v>#N/A</v>
      </c>
      <c r="FP124" s="1" t="e">
        <f t="shared" si="208"/>
        <v>#N/A</v>
      </c>
      <c r="FQ124" s="1" t="e">
        <f t="shared" si="209"/>
        <v>#N/A</v>
      </c>
      <c r="FR124" s="1" t="e" cm="1">
        <f t="array" ref="FR124">IFERROR(IF(OR(ISNA($A124),INDEX(International!W$3:W$2000,_xlfn.XMATCH(100,International!W$3:W$2000,1,1)+ROW()-ROW($A$3))=""),NA(),INDEX(International!W$3:W$2000,_xlfn.XMATCH(100,International!W$3:W$2000,1,1)+ROW()-ROW($A$3))-0), NA())</f>
        <v>#N/A</v>
      </c>
      <c r="FS124" s="1" t="e" cm="1">
        <f t="array" aca="1" ref="FS124" ca="1">IFERROR(IF(ISNA($A124),NA(),INDEX(International!Y$3:Y$2000,_xlfn.XMATCH(100,International!W$3:W$2000,1,1)+ROW()-ROW($A$3))-0), NA())</f>
        <v>#N/A</v>
      </c>
      <c r="FT124" s="1" t="e">
        <f t="shared" si="210"/>
        <v>#N/A</v>
      </c>
      <c r="FU124" s="1" t="e">
        <f t="shared" si="211"/>
        <v>#N/A</v>
      </c>
      <c r="FV124" s="1" t="e">
        <f t="shared" si="212"/>
        <v>#N/A</v>
      </c>
      <c r="FW124" s="1" t="e" cm="1">
        <f t="array" ref="FW124">IFERROR(IF(OR(ISNA($A124),INDEX(International!AA$3:AA$2000,_xlfn.XMATCH(100,International!AA$3:AA$2000,1,1)+ROW()-ROW($A$3))=""),NA(),INDEX(International!AA$3:AA$2000,_xlfn.XMATCH(100,International!AA$3:AA$2000,1,1)+ROW()-ROW($A$3))-0), NA())</f>
        <v>#N/A</v>
      </c>
      <c r="FX124" s="1" t="e" cm="1">
        <f t="array" aca="1" ref="FX124" ca="1">IFERROR(IF(ISNA($A124),NA(),INDEX(International!AC$3:AC$2000,_xlfn.XMATCH(100,International!AA$3:AA$2000,1,1)+ROW()-ROW($A$3))-0), NA())</f>
        <v>#N/A</v>
      </c>
      <c r="FY124" s="1" t="e">
        <f t="shared" si="213"/>
        <v>#N/A</v>
      </c>
      <c r="FZ124" s="1" t="e">
        <f t="shared" si="214"/>
        <v>#N/A</v>
      </c>
      <c r="GA124" s="1" t="e">
        <f t="shared" si="215"/>
        <v>#N/A</v>
      </c>
      <c r="GB124" s="1" t="e" cm="1">
        <f t="array" ref="GB124">IFERROR(IF(OR(ISNA($A124),INDEX(International!AE$3:AE$2000,_xlfn.XMATCH(100,International!AE$3:AE$2000,1,1)+ROW()-ROW($A$3))=""),NA(),INDEX(International!AE$3:AE$2000,_xlfn.XMATCH(100,International!AE$3:AE$2000,1,1)+ROW()-ROW($A$3))-0), NA())</f>
        <v>#N/A</v>
      </c>
      <c r="GC124" s="1" t="e" cm="1">
        <f t="array" aca="1" ref="GC124" ca="1">IFERROR(IF(ISNA($A124),NA(),INDEX(International!AG$3:AG$2000,_xlfn.XMATCH(100,International!AE$3:AE$2000,1,1)+ROW()-ROW($A$3))-0), NA())</f>
        <v>#N/A</v>
      </c>
      <c r="GD124" s="1" t="e">
        <f t="shared" si="216"/>
        <v>#N/A</v>
      </c>
      <c r="GE124" s="1" t="e">
        <f t="shared" si="217"/>
        <v>#N/A</v>
      </c>
      <c r="GF124" s="1" t="e">
        <f t="shared" si="218"/>
        <v>#N/A</v>
      </c>
    </row>
    <row r="125" spans="1:188" x14ac:dyDescent="0.2">
      <c r="A125" s="4">
        <f>IF(OR(Daily!$A125="",Daily!$B125="*"),NA(),Daily!A125)</f>
        <v>43976</v>
      </c>
      <c r="B125" s="1">
        <f>IF(_xlfn.IFNA($A125,"")="","",Daily!C125+IF(ROW()&gt;ROW($A$3),B124,0))</f>
        <v>107</v>
      </c>
      <c r="C125" s="1">
        <f>IF(_xlfn.IFNA($A125,"")="","",Daily!D125+IF(ROW()&gt;ROW($A$3),C124,0))</f>
        <v>104</v>
      </c>
      <c r="D125" s="1">
        <f>IF(_xlfn.IFNA($A125,"")="","",Daily!E125+IF(ROW()&gt;ROW($A$3),D124,0))</f>
        <v>3</v>
      </c>
      <c r="E125" s="1">
        <f t="shared" si="141"/>
        <v>0</v>
      </c>
      <c r="F125" s="1">
        <f>IF(_xlfn.IFNA($A125,"")="","",Daily!F125+IF(ROW()&gt;ROW($A$3),F124,0))</f>
        <v>3090</v>
      </c>
      <c r="G125" s="1">
        <f>IF(_xlfn.IFNA($A125,"")="","",Daily!G125+IF(ROW()&gt;ROW($A$3),G124,0))</f>
        <v>2656</v>
      </c>
      <c r="H125" s="1">
        <f>IF(_xlfn.IFNA($A125,"")="","",Daily!H125+IF(ROW()&gt;ROW($A$3),H124,0))</f>
        <v>49</v>
      </c>
      <c r="I125" s="1">
        <f t="shared" si="142"/>
        <v>385</v>
      </c>
      <c r="J125" s="1">
        <f>IF(_xlfn.IFNA($A125,"")="","",Daily!I125+IF(ROW()&gt;ROW($A$3),J124,0))</f>
        <v>30</v>
      </c>
      <c r="K125" s="1">
        <f>IF(_xlfn.IFNA($A125,"")="","",Daily!J125+IF(ROW()&gt;ROW($A$3),K124,0))</f>
        <v>29</v>
      </c>
      <c r="L125" s="1">
        <f>IF(_xlfn.IFNA($A125,"")="","",Daily!K125+IF(ROW()&gt;ROW($A$3),L124,0))</f>
        <v>0</v>
      </c>
      <c r="M125" s="1">
        <f t="shared" si="143"/>
        <v>1</v>
      </c>
      <c r="N125" s="1">
        <f>IF(_xlfn.IFNA($A125,"")="","",Daily!L125+IF(ROW()&gt;ROW($A$3),N124,0))</f>
        <v>1056</v>
      </c>
      <c r="O125" s="1">
        <f>IF(_xlfn.IFNA($A125,"")="","",Daily!M125+IF(ROW()&gt;ROW($A$3),O124,0))</f>
        <v>1038</v>
      </c>
      <c r="P125" s="1">
        <f>IF(_xlfn.IFNA($A125,"")="","",Daily!N125+IF(ROW()&gt;ROW($A$3),P124,0))</f>
        <v>6</v>
      </c>
      <c r="Q125" s="1">
        <f t="shared" si="144"/>
        <v>12</v>
      </c>
      <c r="R125" s="1">
        <f>IF(_xlfn.IFNA($A125,"")="","",Daily!O125+IF(ROW()&gt;ROW($A$3),R124,0))</f>
        <v>439</v>
      </c>
      <c r="S125" s="1">
        <f>IF(_xlfn.IFNA($A125,"")="","",Daily!P125+IF(ROW()&gt;ROW($A$3),S124,0))</f>
        <v>435</v>
      </c>
      <c r="T125" s="1">
        <f>IF(_xlfn.IFNA($A125,"")="","",Daily!Q125+IF(ROW()&gt;ROW($A$3),T124,0))</f>
        <v>4</v>
      </c>
      <c r="U125" s="1">
        <f t="shared" si="145"/>
        <v>0</v>
      </c>
      <c r="V125" s="1">
        <f>IF(_xlfn.IFNA($A125,"")="","",Daily!R125+IF(ROW()&gt;ROW($A$3),V124,0))</f>
        <v>226</v>
      </c>
      <c r="W125" s="1">
        <f>IF(_xlfn.IFNA($A125,"")="","",Daily!S125+IF(ROW()&gt;ROW($A$3),W124,0))</f>
        <v>202</v>
      </c>
      <c r="X125" s="1">
        <f>IF(_xlfn.IFNA($A125,"")="","",Daily!T125+IF(ROW()&gt;ROW($A$3),X124,0))</f>
        <v>13</v>
      </c>
      <c r="Y125" s="1">
        <f t="shared" si="146"/>
        <v>11</v>
      </c>
      <c r="Z125" s="1">
        <f>IF(_xlfn.IFNA($A125,"")="","",Daily!U125+IF(ROW()&gt;ROW($A$3),Z124,0))</f>
        <v>1605</v>
      </c>
      <c r="AA125" s="1">
        <f>IF(_xlfn.IFNA($A125,"")="","",Daily!V125+IF(ROW()&gt;ROW($A$3),AA124,0))</f>
        <v>1520</v>
      </c>
      <c r="AB125" s="1">
        <f>IF(_xlfn.IFNA($A125,"")="","",Daily!W125+IF(ROW()&gt;ROW($A$3),AB124,0))</f>
        <v>19</v>
      </c>
      <c r="AC125" s="1">
        <f t="shared" si="147"/>
        <v>66</v>
      </c>
      <c r="AD125" s="1">
        <f>IF(_xlfn.IFNA($A125,"")="","",Daily!X125+IF(ROW()&gt;ROW($A$3),AD124,0))</f>
        <v>564</v>
      </c>
      <c r="AE125" s="1">
        <f>IF(_xlfn.IFNA($A125,"")="","",Daily!Y125+IF(ROW()&gt;ROW($A$3),AE124,0))</f>
        <v>549</v>
      </c>
      <c r="AF125" s="1">
        <f>IF(_xlfn.IFNA($A125,"")="","",Daily!Z125+IF(ROW()&gt;ROW($A$3),AF124,0))</f>
        <v>9</v>
      </c>
      <c r="AG125" s="1">
        <f t="shared" si="148"/>
        <v>6</v>
      </c>
      <c r="AH125" s="1">
        <f>IF(_xlfn.IFNA($A125,"")="","",Daily!C125+Daily!F125+Daily!I125+Daily!O125+Daily!L125+Daily!R125+Daily!X125+Daily!U125)</f>
        <v>4</v>
      </c>
      <c r="AI125" s="1">
        <f>IF(_xlfn.IFNA($A125,"")="","",Daily!D125+Daily!G125+Daily!J125+Daily!P125+Daily!M125+Daily!S125+Daily!Y125+Daily!V125+Daily!AA125)</f>
        <v>24</v>
      </c>
      <c r="AJ125" s="1">
        <f>IF(_xlfn.IFNA($A125,"")="","",Daily!E125+Daily!H125+Daily!K125+Daily!Q125+Daily!N125+Daily!T125+Daily!Z125+Daily!W125)</f>
        <v>0</v>
      </c>
      <c r="AK125" s="1">
        <f t="shared" si="240"/>
        <v>7117</v>
      </c>
      <c r="AL125" s="1">
        <f t="shared" si="241"/>
        <v>6533</v>
      </c>
      <c r="AM125" s="1">
        <f t="shared" si="242"/>
        <v>103</v>
      </c>
      <c r="AN125" s="7">
        <f t="shared" si="243"/>
        <v>1.3333333333333333</v>
      </c>
      <c r="AO125" s="1">
        <f t="shared" si="244"/>
        <v>481</v>
      </c>
      <c r="AP125" s="1">
        <f t="shared" si="245"/>
        <v>4027</v>
      </c>
      <c r="AQ125" s="1">
        <f t="shared" si="246"/>
        <v>3877</v>
      </c>
      <c r="AR125" s="1">
        <f t="shared" si="247"/>
        <v>54</v>
      </c>
      <c r="AS125" s="1">
        <f t="shared" si="248"/>
        <v>96</v>
      </c>
      <c r="AT125" s="10">
        <f t="shared" si="249"/>
        <v>1.5521398432790838E-2</v>
      </c>
      <c r="AU125" s="10">
        <f t="shared" si="250"/>
        <v>0.98447860156720912</v>
      </c>
      <c r="AV125" s="10">
        <f t="shared" si="251"/>
        <v>1.5034424617113953E-2</v>
      </c>
      <c r="AW125" s="10">
        <f t="shared" si="252"/>
        <v>0.43417170155964591</v>
      </c>
      <c r="AX125" s="10">
        <f t="shared" si="253"/>
        <v>4.2152592384431644E-3</v>
      </c>
      <c r="AY125" s="10">
        <f t="shared" si="254"/>
        <v>0.14837712519319937</v>
      </c>
      <c r="AZ125" s="10">
        <f t="shared" si="255"/>
        <v>6.1683293522551634E-2</v>
      </c>
      <c r="BA125" s="10">
        <f t="shared" si="256"/>
        <v>3.1754952929605174E-2</v>
      </c>
      <c r="BB125" s="10">
        <f t="shared" si="257"/>
        <v>0.22551636925670929</v>
      </c>
      <c r="BC125" s="10">
        <f t="shared" si="258"/>
        <v>7.9246873682731492E-2</v>
      </c>
      <c r="BD125" s="8">
        <f t="shared" ca="1" si="168"/>
        <v>8.2857142857142865</v>
      </c>
      <c r="BE125" s="9">
        <f t="shared" ca="1" si="169"/>
        <v>58</v>
      </c>
      <c r="BF125" s="10">
        <f t="shared" si="259"/>
        <v>5.6235062561507101E-4</v>
      </c>
      <c r="BG125" s="10">
        <f t="shared" si="260"/>
        <v>0.33333333333333331</v>
      </c>
      <c r="BH125" s="1" t="e">
        <f t="shared" si="261"/>
        <v>#N/A</v>
      </c>
      <c r="BI125" s="1">
        <f t="shared" si="262"/>
        <v>59</v>
      </c>
      <c r="BJ125" s="8">
        <f>IF(_xlfn.IFNA($A125,"")="","",AK125/(Configuration!$B$1/1000000))</f>
        <v>280.59122467404973</v>
      </c>
      <c r="BK125" s="1">
        <f>IF(OR(_xlfn.IFNA($A125,"")="", ROW()&lt;=ROW($A$3),MAX(International!$C$3:$C$2000)&lt;$AK125),"",$A125-_xlfn.XLOOKUP($AK125,International!$C$3:$C$2000,International!$A$3:$A$2000,NA(),1,1))</f>
        <v>59</v>
      </c>
      <c r="BL125" s="1">
        <f>IF(OR(_xlfn.IFNA($A125,"")="", ROW()&lt;=ROW($A$3),MAX(International!$D$3:$D$2000)&lt;$BJ125),"",$A125-_xlfn.XLOOKUP($BJ125,International!$D$3:$D$2000,International!$A$3:$A$2000,NA(),1,1))</f>
        <v>64</v>
      </c>
      <c r="BM125" s="1">
        <f>IF(OR(_xlfn.IFNA($A125,"")="", ROW()&lt;=ROW($A$3),MAX(International!$G$3:$G$2000)&lt;$AK125),"",$A125-_xlfn.XLOOKUP($AK125,International!$G$3:$G$2000,International!$A$3:$A$2000,NA(),1,1))</f>
        <v>37</v>
      </c>
      <c r="BN125" s="1">
        <f>IF(OR(_xlfn.IFNA($A125,"")="", ROW()&lt;=ROW($A$3),MAX(International!$H$3:$H$2000)&lt;$BJ125),"",$A125-_xlfn.XLOOKUP($BJ125,International!$H$3:$H$2000,International!$A$3:$A$2000,NA(),1,1))</f>
        <v>61</v>
      </c>
      <c r="BO125" s="1">
        <f>IF(OR(_xlfn.IFNA($A125,"")="", ROW()&lt;=ROW($A$3),MAX(International!$K$3:$K$2000)&lt;$AK125),"",$A125-_xlfn.XLOOKUP($AK125,International!$K$3:$K$2000,International!$A$3:$A$2000,NA(),1,1))</f>
        <v>69</v>
      </c>
      <c r="BP125" s="1">
        <f>IF(OR(_xlfn.IFNA($A125,"")="", ROW()&lt;=ROW($A$3),MAX(International!$L$3:$L$2000)&lt;$BJ125),"",$A125-_xlfn.XLOOKUP($BJ125,International!$L$3:$L$2000,International!$A$3:$A$2000,NA(),1,1))</f>
        <v>63</v>
      </c>
      <c r="BQ125" s="1">
        <f>IF(OR(_xlfn.IFNA($A125,"")="", ROW()&lt;=ROW($A$3),MAX(International!$O$3:$O$2000)&lt;$AK125),"",$A125-_xlfn.XLOOKUP($AK125,International!$O$3:$O$2000,International!$A$3:$A$2000,NA(),1,1))</f>
        <v>78</v>
      </c>
      <c r="BR125" s="1">
        <f>IF(OR(_xlfn.IFNA($A125,"")="", ROW()&lt;=ROW($A$3),MAX(International!$P$3:$P$2000)&lt;$BJ125),"",$A125-_xlfn.XLOOKUP($BJ125,International!$P$3:$P$2000,International!$A$3:$A$2000,NA(),1,1))</f>
        <v>73</v>
      </c>
      <c r="BS125" s="1">
        <f>IF(OR(_xlfn.IFNA($A125,"")="", ROW()&lt;=ROW($A$3),MAX(International!$S$3:$S$2000)&lt;$AK125),"",$A125-_xlfn.XLOOKUP($AK125,International!$S$3:$S$2000,International!$A$3:$A$2000,NA(),1,1))</f>
        <v>78</v>
      </c>
      <c r="BT125" s="1" t="str">
        <f>IF(OR(_xlfn.IFNA($A125,"")="", ROW()&lt;=ROW($A$3),MAX(International!$T$3:$T$2000)&lt;$BJ125),"",$A125-_xlfn.XLOOKUP($BJ125,International!$T$3:$T$2000,International!$A$3:$A$2000,NA(),1,1))</f>
        <v/>
      </c>
      <c r="BU125" s="1">
        <f>IF(OR(_xlfn.IFNA($A125,"")="", ROW()&lt;=ROW($A$3),MAX(International!$W$3:$W$2000)&lt;$AK125),"",$A125-_xlfn.XLOOKUP($AK125,International!$W$3:$W$2000,International!$A$3:$A$2000,NA(),1,1))</f>
        <v>35</v>
      </c>
      <c r="BV125" s="1">
        <f>IF(OR(_xlfn.IFNA($A125,"")="", ROW()&lt;=ROW($A$3),MAX(International!$X$3:$X$2000)&lt;$BJ125),"",$A125-_xlfn.XLOOKUP($BJ125,International!$X$3:$X$2000,International!$A$3:$A$2000,NA(),1,1))</f>
        <v>47</v>
      </c>
      <c r="BW125" s="1">
        <f>IF(OR(_xlfn.IFNA($A125,"")="", ROW()&lt;=ROW($A$3),MAX(International!$AA$3:$AA$2000)&lt;$AK125),"",$A125-_xlfn.XLOOKUP($AK125,International!$AA$3:$AA$2000,International!$A$3:$A$2000,NA(),1,1))</f>
        <v>62</v>
      </c>
      <c r="BX125" s="1">
        <f>IF(OR(_xlfn.IFNA($A125,"")="", ROW()&lt;=ROW($A$3),MAX(International!$AB$3:$AB$2000)&lt;$BJ125),"",$A125-_xlfn.XLOOKUP($BJ125,International!$AB$3:$AB$2000,International!$A$3:$A$2000,NA(),1,1))</f>
        <v>57</v>
      </c>
      <c r="BY125" s="1">
        <f>IF(OR(_xlfn.IFNA($A125,"")="", ROW()&lt;=ROW($A$3),MAX(International!$AE$3:$AE$2000)&lt;$AK125),"",$A125-_xlfn.XLOOKUP($AK125,International!$AE$3:$AE$2000,International!$A$3:$A$2000,NA(),1,1))</f>
        <v>68</v>
      </c>
      <c r="BZ125" s="1">
        <f>IF(OR(_xlfn.IFNA($A125,"")="", ROW()&lt;=ROW($A$3),MAX(International!$AF$3:$AF$2000)&lt;$BJ125),"",$A125-_xlfn.XLOOKUP($BJ125,International!$AF$3:$AF$2000,International!$A$3:$A$2000,NA(),1,1))</f>
        <v>59</v>
      </c>
      <c r="CA125" s="1">
        <f t="shared" si="239"/>
        <v>76</v>
      </c>
      <c r="CB125" s="1" t="e">
        <f t="shared" si="219"/>
        <v>#N/A</v>
      </c>
      <c r="CC125" s="1" t="e">
        <f t="shared" si="220"/>
        <v>#N/A</v>
      </c>
      <c r="CD125" s="1" t="e">
        <f t="shared" si="221"/>
        <v>#N/A</v>
      </c>
      <c r="CE125" s="1" t="e">
        <f t="shared" si="222"/>
        <v>#N/A</v>
      </c>
      <c r="CF125" s="1" t="e">
        <f t="shared" si="223"/>
        <v>#N/A</v>
      </c>
      <c r="CG125" s="1">
        <f t="shared" si="224"/>
        <v>650198</v>
      </c>
      <c r="CH125" s="1">
        <f t="shared" si="225"/>
        <v>185492</v>
      </c>
      <c r="CI125" s="1">
        <f t="shared" si="226"/>
        <v>6084</v>
      </c>
      <c r="CJ125" s="1">
        <f t="shared" si="227"/>
        <v>6888</v>
      </c>
      <c r="CK125" s="1">
        <f t="shared" si="175"/>
        <v>7117</v>
      </c>
      <c r="CL125" s="1">
        <f t="shared" si="228"/>
        <v>12.351302243940655</v>
      </c>
      <c r="CM125" s="1">
        <f>IF(OR(ISNA($A125),$AK125&lt;100),NA(),IF($CA125=0,0,FLOOR((CK125-_xlfn.XLOOKUP(_xlfn.AGGREGATE(5,6,$CA$3:$CA2076),$CA$3:$CA$2000,CK$3:CK$2000,1,1))/_xlfn.XLOOKUP($CA125,$CA$3:$CA$2000,$CA$3:$CA$2000,1,1), 1)))</f>
        <v>92</v>
      </c>
      <c r="CN125" s="1">
        <f t="shared" si="176"/>
        <v>1232.9355149472917</v>
      </c>
      <c r="CO125" s="1" cm="1">
        <f t="array" ref="CO125">IFERROR(IF(OR(ISNA($A125),$AK125&lt;100,INDEX(International!C$3:C$2000,_xlfn.XMATCH(100,International!C$3:C$2000,1,1)+$CA125)=""),NA(),INDEX(International!C$3:C$2000,_xlfn.XMATCH(100,International!C$3:C$2000,1,1)+$CA125)), NA())</f>
        <v>56235</v>
      </c>
      <c r="CP125" s="1">
        <f t="shared" si="229"/>
        <v>8.3193541582322919</v>
      </c>
      <c r="CQ125" s="1">
        <f>IF(OR(ISNA($A125),$AK125&lt;100),NA(),IF($CA125=0,0,FLOOR((CO125-_xlfn.XLOOKUP(_xlfn.AGGREGATE(5,6,$CA$3:$CA2076),$CA$3:$CA$2000,CO$3:CO$2000,1,1))/_xlfn.XLOOKUP($CA125,$CA$3:$CA$2000,$CA$3:$CA$2000,1,1), 1)))</f>
        <v>738</v>
      </c>
      <c r="CR125" s="1">
        <f t="shared" si="177"/>
        <v>87.443805701280866</v>
      </c>
      <c r="CS125" s="1" cm="1">
        <f t="array" ref="CS125">IFERROR(IF(OR(ISNA($A125),$AK125&lt;100,INDEX(International!G$3:G$2000,_xlfn.XMATCH(100,International!G$3:G$2000,1,1)+$CA125)=""),NA(),INDEX(International!G$3:G$2000,_xlfn.XMATCH(100,International!G$3:G$2000,1,1)+$CA125)), NA())</f>
        <v>11387</v>
      </c>
      <c r="CT125" s="1">
        <f t="shared" si="230"/>
        <v>11.125353031969338</v>
      </c>
      <c r="CU125" s="1">
        <f>IF(OR(ISNA($A125),$AK125&lt;100),NA(),IF($CA125=0,0,FLOOR((CS125-_xlfn.XLOOKUP(_xlfn.AGGREGATE(5,6,$CA$3:$CA2076),$CA$3:$CA$2000,CS$3:CS$2000,1,1))/_xlfn.XLOOKUP($CA125,$CA$3:$CA$2000,$CA$3:$CA$2000,1,1), 1)))</f>
        <v>146</v>
      </c>
      <c r="CV125" s="1">
        <f t="shared" si="178"/>
        <v>80.192385761928946</v>
      </c>
      <c r="CW125" s="1" cm="1">
        <f t="array" ref="CW125">IFERROR(IF(OR(ISNA($A125),$AK125&lt;100,INDEX(International!K$3:K$2000,_xlfn.XMATCH(100,International!K$3:K$2000,1,1)+$CA125)=""),NA(),INDEX(International!K$3:K$2000,_xlfn.XMATCH(100,International!K$3:K$2000,1,1)+$CA125)), NA())</f>
        <v>177319</v>
      </c>
      <c r="CX125" s="1">
        <f t="shared" si="231"/>
        <v>7.0421677673703185</v>
      </c>
      <c r="CY125" s="1">
        <f>IF(OR(ISNA($A125),$AK125&lt;100),NA(),IF($CA125=0,0,FLOOR((CW125-_xlfn.XLOOKUP(_xlfn.AGGREGATE(5,6,$CA$3:$CA2076),$CA$3:$CA$2000,CW$3:CW$2000,1,1))/_xlfn.XLOOKUP($CA125,$CA$3:$CA$2000,$CA$3:$CA$2000,1,1), 1)))</f>
        <v>2331</v>
      </c>
      <c r="CZ125" s="1">
        <f t="shared" si="179"/>
        <v>91.512603929030249</v>
      </c>
      <c r="DA125" s="1" cm="1">
        <f t="array" ref="DA125">IFERROR(IF(OR(ISNA($A125),$AK125&lt;100,INDEX(International!O$3:O$2000,_xlfn.XMATCH(100,International!O$3:O$2000,1,1)+$CA125)=""),NA(),INDEX(International!O$3:O$2000,_xlfn.XMATCH(100,International!O$3:O$2000,1,1)+$CA125)), NA())</f>
        <v>218268</v>
      </c>
      <c r="DB125" s="1">
        <f t="shared" si="232"/>
        <v>6.8518561593982179</v>
      </c>
      <c r="DC125" s="1">
        <f>IF(OR(ISNA($A125),$AK125&lt;100),NA(),IF($CA125=0,0,FLOOR((DA125-_xlfn.XLOOKUP(_xlfn.AGGREGATE(5,6,$CA$3:$CA2076),$CA$3:$CA$2000,DA$3:DA$2000,1,1))/_xlfn.XLOOKUP($CA125,$CA$3:$CA$2000,$CA$3:$CA$2000,1,1), 1)))</f>
        <v>2869</v>
      </c>
      <c r="DD125" s="1">
        <f t="shared" si="180"/>
        <v>139.35013706677844</v>
      </c>
      <c r="DE125" s="1" cm="1">
        <f t="array" ref="DE125">IFERROR(IF(OR(ISNA($A125),$AK125&lt;100,INDEX(International!S$3:S$2000,_xlfn.XMATCH(100,International!S$3:S$2000,1,1)+$CA125)=""),NA(),INDEX(International!S$3:S$2000,_xlfn.XMATCH(100,International!S$3:S$2000,1,1)+$CA125)), NA())</f>
        <v>10810</v>
      </c>
      <c r="DF125" s="1">
        <f t="shared" si="233"/>
        <v>11.248889095305028</v>
      </c>
      <c r="DG125" s="1">
        <f>IF(OR(ISNA($A125),$AK125&lt;100),NA(),IF($CA125=0,0,FLOOR((DE125-_xlfn.XLOOKUP(_xlfn.AGGREGATE(5,6,$CA$3:$CA2076),$CA$3:$CA$2000,DE$3:DE$2000,1,1))/_xlfn.XLOOKUP($CA125,$CA$3:$CA$2000,$CA$3:$CA$2000,1,1), 1)))</f>
        <v>140</v>
      </c>
      <c r="DH125" s="1">
        <f t="shared" si="181"/>
        <v>1248.47356464939</v>
      </c>
      <c r="DI125" s="1" cm="1">
        <f t="array" ref="DI125">IFERROR(IF(OR(ISNA($A125),$AK125&lt;100,INDEX(International!W$3:W$2000,_xlfn.XMATCH(100,International!W$3:W$2000,1,1)+$CA125)=""),NA(),INDEX(International!W$3:W$2000,_xlfn.XMATCH(100,International!W$3:W$2000,1,1)+$CA125)), NA())</f>
        <v>26891</v>
      </c>
      <c r="DJ125" s="1">
        <f t="shared" si="234"/>
        <v>9.4164529966492019</v>
      </c>
      <c r="DK125" s="1">
        <f>IF(OR(ISNA($A125),$AK125&lt;100),NA(),IF($CA125=0,0,FLOOR((DI125-_xlfn.XLOOKUP(_xlfn.AGGREGATE(5,6,$CA$3:$CA2076),$CA$3:$CA$2000,DI$3:DI$2000,1,1))/_xlfn.XLOOKUP($CA125,$CA$3:$CA$2000,$CA$3:$CA$2000,1,1), 1)))</f>
        <v>352</v>
      </c>
      <c r="DL125" s="1">
        <f t="shared" si="182"/>
        <v>11.714358827027212</v>
      </c>
      <c r="DM125" s="1" cm="1">
        <f t="array" ref="DM125">IFERROR(IF(OR(ISNA($A125),$AK125&lt;100,INDEX(International!AA$3:AA$2000,_xlfn.XMATCH(100,International!AA$3:AA$2000,1,1)+$CA125)=""),NA(),INDEX(International!AA$3:AA$2000,_xlfn.XMATCH(100,International!AA$3:AA$2000,1,1)+$CA125)), NA())</f>
        <v>248293</v>
      </c>
      <c r="DN125" s="1">
        <f t="shared" si="235"/>
        <v>6.7388863220808206</v>
      </c>
      <c r="DO125" s="1">
        <f>IF(OR(ISNA($A125),$AK125&lt;100),NA(),IF($CA125=0,0,FLOOR((DM125-_xlfn.XLOOKUP(_xlfn.AGGREGATE(5,6,$CA$3:$CA2076),$CA$3:$CA$2000,DM$3:DM$2000,1,1))/_xlfn.XLOOKUP($CA125,$CA$3:$CA$2000,$CA$3:$CA$2000,1,1), 1)))</f>
        <v>3265</v>
      </c>
      <c r="DP125" s="1">
        <f t="shared" si="183"/>
        <v>90.857857449121923</v>
      </c>
      <c r="DQ125" s="1" cm="1">
        <f t="array" ref="DQ125">IFERROR(IF(OR(ISNA($A125),$AK125&lt;100,INDEX(International!AE$3:AE$2000,_xlfn.XMATCH(100,International!AE$3:AE$2000,1,1)+$CA125)=""),NA(),INDEX(International!AE$3:AE$2000,_xlfn.XMATCH(100,International!AE$3:AE$2000,1,1)+$CA125)), NA())</f>
        <v>1508308</v>
      </c>
      <c r="DR125" s="1">
        <f t="shared" si="236"/>
        <v>5.4752505047010418</v>
      </c>
      <c r="DS125" s="1">
        <f>IF(OR(ISNA($A125),$AK125&lt;100),NA(),IF($CA125=0,0,FLOOR((DQ125-_xlfn.XLOOKUP(_xlfn.AGGREGATE(5,6,$CA$3:$CA2076),$CA$3:$CA$2000,DQ$3:DQ$2000,1,1))/_xlfn.XLOOKUP($CA125,$CA$3:$CA$2000,$CA$3:$CA$2000,1,1), 1)))</f>
        <v>19844</v>
      </c>
      <c r="DT125" s="1">
        <f t="shared" si="263"/>
        <v>25.473812759308984</v>
      </c>
      <c r="DU125" s="1">
        <f t="shared" si="237"/>
        <v>122</v>
      </c>
      <c r="DV125" s="1" cm="1">
        <f t="array" ref="DV125">IFERROR(IF(ISNA($A125),NA(),INDEX(B$3:B$2000,_xlfn.XMATCH(Configuration!$B$12,B$3:B$2000,1,1)+ROW()-ROW($A$3))-0), NA())</f>
        <v>0</v>
      </c>
      <c r="DW125" s="1" t="e" cm="1">
        <f t="array" ref="DW125">IFERROR(IF(ISNA($A125),NA(),INDEX(F$3:F$2000,_xlfn.XMATCH(Configuration!$B$12,F$3:F$2000,1,1)+ROW()-ROW($A$3))-0), NA())</f>
        <v>#N/A</v>
      </c>
      <c r="DX125" s="1" cm="1">
        <f t="array" ref="DX125">IFERROR(IF(ISNA($A125),NA(),INDEX(J$3:J$2000,_xlfn.XMATCH(Configuration!$B$12,J$3:J$2000,1,1)+ROW()-ROW($A$3))-0), NA())</f>
        <v>0</v>
      </c>
      <c r="DY125" s="1" t="e" cm="1">
        <f t="array" ref="DY125">IFERROR(IF(ISNA($A125),NA(),INDEX(N$3:N$2000,_xlfn.XMATCH(Configuration!$B$12,N$3:N$2000,1,1)+ROW()-ROW($A$3))-0), NA())</f>
        <v>#N/A</v>
      </c>
      <c r="DZ125" s="1" t="e" cm="1">
        <f t="array" ref="DZ125">IFERROR(IF(ISNA($A125),NA(),INDEX(R$3:R$2000,_xlfn.XMATCH(Configuration!$B$12,R$3:R$2000,1,1)+ROW()-ROW($A$3))-0), NA())</f>
        <v>#N/A</v>
      </c>
      <c r="EA125" s="1" t="e" cm="1">
        <f t="array" ref="EA125">IFERROR(IF(ISNA($A125),NA(),INDEX(V$3:V$2000,_xlfn.XMATCH(Configuration!$B$12,V$3:V$2000,1,1)+ROW()-ROW($A$3))-0), NA())</f>
        <v>#N/A</v>
      </c>
      <c r="EB125" s="1" t="e" cm="1">
        <f t="array" ref="EB125">IFERROR(IF(ISNA($A125),NA(),INDEX(Z$3:Z$2000,_xlfn.XMATCH(Configuration!$B$12,Z$3:Z$2000,1,1)+ROW()-ROW($A$3))-0), NA())</f>
        <v>#N/A</v>
      </c>
      <c r="EC125" s="1" t="e" cm="1">
        <f t="array" ref="EC125">IFERROR(IF(ISNA($A125),NA(),INDEX(AD$3:AD$2000,_xlfn.XMATCH(Configuration!$B$12,AD$3:AD$2000,1,1)+ROW()-ROW($A$3))-0), NA())</f>
        <v>#N/A</v>
      </c>
      <c r="ED125" s="1" t="e">
        <f t="shared" si="238"/>
        <v>#N/A</v>
      </c>
      <c r="EE125" s="1" t="e">
        <f t="shared" si="185"/>
        <v>#N/A</v>
      </c>
      <c r="EF125" s="1" t="e">
        <f t="shared" si="186"/>
        <v>#N/A</v>
      </c>
      <c r="EG125" s="1" t="e">
        <f t="shared" si="187"/>
        <v>#N/A</v>
      </c>
      <c r="EH125" s="1" t="e">
        <f t="shared" si="188"/>
        <v>#N/A</v>
      </c>
      <c r="EI125" s="1" t="e">
        <f t="shared" si="189"/>
        <v>#N/A</v>
      </c>
      <c r="EJ125" s="1" t="e">
        <f t="shared" si="190"/>
        <v>#N/A</v>
      </c>
      <c r="EK125" s="1" t="e">
        <f t="shared" si="191"/>
        <v>#N/A</v>
      </c>
      <c r="EL125" s="1" t="e" cm="1">
        <f t="array" ref="EL125">IFERROR(IF(ISNA($ED125),NA(),IF(FLOOR((2^(($ED125+LOOKUP(2, 1/(ISNA(EP$3:EP$2000)+ISBLANK(EP$3:EP$300)-1),EP$3:EP$2000)*LOG(100)/LOG(2))/LOOKUP(2, 1/(ISNA(EP$3:EP$2000)+ISBLANK(EP$3:EP$300)-1),EP$3:EP$2000))),2)&gt;_xlfn.AGGREGATE(4,6,$EN$3:$GC$2000)+2000,NA(),FLOOR((2^(($ED125+LOOKUP(2, 1/(ISNA(EP$3:EP$2000)+ISBLANK(EP$3:EP$300)-1),EP$3:EP$2000)*LOG(100)/LOG(2))/LOOKUP(2, 1/(ISNA(EP$3:EP$2000)+ISBLANK(EP$3:EP$300)-1),EP$3:EP$2000))),2))),NA())</f>
        <v>#N/A</v>
      </c>
      <c r="EM125" s="1" t="e" cm="1">
        <f t="array" ref="EM125">IF(ISNA($ED125),NA(),FLOOR(EN$3+(LOOKUP(2, 1/(ISNA(EN$3:EN$2000)+ISBLANK(EN$3:EN$300)-1),EN$3:EN$2000)-EN$3)/LOOKUP(2, 1/(ISNA(EN$3:EN$2000)+ISBLANK(EN$3:EN$300)-1),ED$3:ED$2000)*ED125, 1))</f>
        <v>#N/A</v>
      </c>
      <c r="EN125" s="1" t="e" cm="1">
        <f t="array" ref="EN125">IFERROR(IF(ISNA($A125),NA(),INDEX(AK$3:AK$2000,_xlfn.XMATCH(100,AK$3:AK$2000,1,1)+ROW()-ROW($A$3))-0), NA())</f>
        <v>#N/A</v>
      </c>
      <c r="EO125" s="1" t="e" cm="1">
        <f t="array" aca="1" ref="EO125" ca="1">IFERROR(IF(ISNA($A125),NA(),INDEX(BD$3:BD$2000,_xlfn.XMATCH(100,AK$3:AK$2000,1,1)+ROW()-ROW($A$3))-0), NA())</f>
        <v>#N/A</v>
      </c>
      <c r="EP125" s="1" t="e">
        <f t="shared" si="192"/>
        <v>#N/A</v>
      </c>
      <c r="EQ125" s="1" t="e">
        <f t="shared" si="193"/>
        <v>#N/A</v>
      </c>
      <c r="ER125" s="1" t="e">
        <f t="shared" si="194"/>
        <v>#N/A</v>
      </c>
      <c r="ES125" s="1" t="e" cm="1">
        <f t="array" ref="ES125">IFERROR(IF(OR(ISNA($A125),INDEX(International!C$3:C$2000,_xlfn.XMATCH(100,International!C$3:C$2000,1,1)+ROW()-ROW($A$3))=""),NA(),INDEX(International!C$3:C$2000,_xlfn.XMATCH(100,International!C$3:C$2000,1,1)+ROW()-ROW($A$3))), NA())</f>
        <v>#N/A</v>
      </c>
      <c r="ET125" s="1" t="e" cm="1">
        <f t="array" aca="1" ref="ET125" ca="1">IFERROR(IF(ISNA($A125),NA(),INDEX(International!E$3:E$2000,_xlfn.XMATCH(100,International!C$3:C$2000,1,1)+ROW()-ROW($A$3))-0), NA())</f>
        <v>#N/A</v>
      </c>
      <c r="EU125" s="1" t="e">
        <f t="shared" si="195"/>
        <v>#N/A</v>
      </c>
      <c r="EV125" s="1" t="e">
        <f t="shared" si="196"/>
        <v>#N/A</v>
      </c>
      <c r="EW125" s="1" t="e">
        <f t="shared" si="197"/>
        <v>#N/A</v>
      </c>
      <c r="EX125" s="1" t="e" cm="1">
        <f t="array" ref="EX125">IFERROR(IF(OR(ISNA($A125),INDEX(International!G$3:G$2000,_xlfn.XMATCH(100,International!G$3:G$2000,1,1)+ROW()-ROW($A$3))=""),NA(),INDEX(International!G$3:G$2000,_xlfn.XMATCH(100,International!G$3:G$2000,1,1)+ROW()-ROW($A$3))-0), NA())</f>
        <v>#N/A</v>
      </c>
      <c r="EY125" s="1" t="e" cm="1">
        <f t="array" aca="1" ref="EY125" ca="1">IFERROR(IF(ISNA($A125),NA(),INDEX(International!I$3:I$2000,_xlfn.XMATCH(100,International!G$3:G$2000,1,1)+ROW()-ROW($A$3))-0), NA())</f>
        <v>#N/A</v>
      </c>
      <c r="EZ125" s="1" t="e">
        <f t="shared" si="198"/>
        <v>#N/A</v>
      </c>
      <c r="FA125" s="1" t="e">
        <f t="shared" si="199"/>
        <v>#N/A</v>
      </c>
      <c r="FB125" s="1" t="e">
        <f t="shared" si="200"/>
        <v>#N/A</v>
      </c>
      <c r="FC125" s="1" t="e" cm="1">
        <f t="array" ref="FC125">IFERROR(IF(OR(ISNA($A125),INDEX(International!K$3:K$2000,_xlfn.XMATCH(100,International!K$3:K$2000,1,1)+ROW()-ROW($A$3))=""),NA(),INDEX(International!K$3:K$2000,_xlfn.XMATCH(100,International!K$3:K$2000,1,1)+ROW()-ROW($A$3))), NA())</f>
        <v>#N/A</v>
      </c>
      <c r="FD125" s="1" t="e" cm="1">
        <f t="array" aca="1" ref="FD125" ca="1">IFERROR(IF(ISNA($A125),NA(),INDEX(International!M$3:M$2000,_xlfn.XMATCH(100,International!K$3:K$2000,1,1)+ROW()-ROW($A$3))-0), NA())</f>
        <v>#N/A</v>
      </c>
      <c r="FE125" s="1" t="e">
        <f t="shared" si="201"/>
        <v>#N/A</v>
      </c>
      <c r="FF125" s="1" t="e">
        <f t="shared" si="202"/>
        <v>#N/A</v>
      </c>
      <c r="FG125" s="1" t="e">
        <f t="shared" si="203"/>
        <v>#N/A</v>
      </c>
      <c r="FH125" s="1" t="e" cm="1">
        <f t="array" ref="FH125">IFERROR(IF(OR(ISNA($A125),INDEX(International!O$3:O$2000,_xlfn.XMATCH(100,International!O$3:O$2000,1,1)+ROW()-ROW($A$3))=""),NA(),INDEX(International!O$3:O$2000,_xlfn.XMATCH(100,International!O$3:O$2000,1,1)+ROW()-ROW($A$3))-0), NA())</f>
        <v>#N/A</v>
      </c>
      <c r="FI125" s="1" t="e" cm="1">
        <f t="array" aca="1" ref="FI125" ca="1">IFERROR(IF(ISNA($A125),NA(),INDEX(International!Q$3:Q$2000,_xlfn.XMATCH(100,International!O$3:O$2000,1,1)+ROW()-ROW($A$3))-0), NA())</f>
        <v>#N/A</v>
      </c>
      <c r="FJ125" s="1" t="e">
        <f t="shared" si="204"/>
        <v>#N/A</v>
      </c>
      <c r="FK125" s="1" t="e">
        <f t="shared" si="205"/>
        <v>#N/A</v>
      </c>
      <c r="FL125" s="1" t="e">
        <f t="shared" si="206"/>
        <v>#N/A</v>
      </c>
      <c r="FM125" s="1" t="e" cm="1">
        <f t="array" ref="FM125">IFERROR(IF(OR(ISNA($A125),INDEX(International!S$3:S$2000,_xlfn.XMATCH(100,International!S$3:S$2000,1,1)+ROW()-ROW($A$3))=""),NA(),INDEX(International!S$3:S$2000,_xlfn.XMATCH(100,International!S$3:S$2000,1,1)+ROW()-ROW($A$3))-0), NA())</f>
        <v>#N/A</v>
      </c>
      <c r="FN125" s="1" t="e" cm="1">
        <f t="array" aca="1" ref="FN125" ca="1">IFERROR(IF(ISNA($A125),NA(),INDEX(International!U$3:U$2000,_xlfn.XMATCH(100,International!S$3:S$2000,1,1)+ROW()-ROW($A$3))-0), NA())</f>
        <v>#N/A</v>
      </c>
      <c r="FO125" s="1" t="e">
        <f t="shared" si="207"/>
        <v>#N/A</v>
      </c>
      <c r="FP125" s="1" t="e">
        <f t="shared" si="208"/>
        <v>#N/A</v>
      </c>
      <c r="FQ125" s="1" t="e">
        <f t="shared" si="209"/>
        <v>#N/A</v>
      </c>
      <c r="FR125" s="1" t="e" cm="1">
        <f t="array" ref="FR125">IFERROR(IF(OR(ISNA($A125),INDEX(International!W$3:W$2000,_xlfn.XMATCH(100,International!W$3:W$2000,1,1)+ROW()-ROW($A$3))=""),NA(),INDEX(International!W$3:W$2000,_xlfn.XMATCH(100,International!W$3:W$2000,1,1)+ROW()-ROW($A$3))-0), NA())</f>
        <v>#N/A</v>
      </c>
      <c r="FS125" s="1" t="e" cm="1">
        <f t="array" aca="1" ref="FS125" ca="1">IFERROR(IF(ISNA($A125),NA(),INDEX(International!Y$3:Y$2000,_xlfn.XMATCH(100,International!W$3:W$2000,1,1)+ROW()-ROW($A$3))-0), NA())</f>
        <v>#N/A</v>
      </c>
      <c r="FT125" s="1" t="e">
        <f t="shared" si="210"/>
        <v>#N/A</v>
      </c>
      <c r="FU125" s="1" t="e">
        <f t="shared" si="211"/>
        <v>#N/A</v>
      </c>
      <c r="FV125" s="1" t="e">
        <f t="shared" si="212"/>
        <v>#N/A</v>
      </c>
      <c r="FW125" s="1" t="e" cm="1">
        <f t="array" ref="FW125">IFERROR(IF(OR(ISNA($A125),INDEX(International!AA$3:AA$2000,_xlfn.XMATCH(100,International!AA$3:AA$2000,1,1)+ROW()-ROW($A$3))=""),NA(),INDEX(International!AA$3:AA$2000,_xlfn.XMATCH(100,International!AA$3:AA$2000,1,1)+ROW()-ROW($A$3))-0), NA())</f>
        <v>#N/A</v>
      </c>
      <c r="FX125" s="1" t="e" cm="1">
        <f t="array" aca="1" ref="FX125" ca="1">IFERROR(IF(ISNA($A125),NA(),INDEX(International!AC$3:AC$2000,_xlfn.XMATCH(100,International!AA$3:AA$2000,1,1)+ROW()-ROW($A$3))-0), NA())</f>
        <v>#N/A</v>
      </c>
      <c r="FY125" s="1" t="e">
        <f t="shared" si="213"/>
        <v>#N/A</v>
      </c>
      <c r="FZ125" s="1" t="e">
        <f t="shared" si="214"/>
        <v>#N/A</v>
      </c>
      <c r="GA125" s="1" t="e">
        <f t="shared" si="215"/>
        <v>#N/A</v>
      </c>
      <c r="GB125" s="1" t="e" cm="1">
        <f t="array" ref="GB125">IFERROR(IF(OR(ISNA($A125),INDEX(International!AE$3:AE$2000,_xlfn.XMATCH(100,International!AE$3:AE$2000,1,1)+ROW()-ROW($A$3))=""),NA(),INDEX(International!AE$3:AE$2000,_xlfn.XMATCH(100,International!AE$3:AE$2000,1,1)+ROW()-ROW($A$3))-0), NA())</f>
        <v>#N/A</v>
      </c>
      <c r="GC125" s="1" t="e" cm="1">
        <f t="array" aca="1" ref="GC125" ca="1">IFERROR(IF(ISNA($A125),NA(),INDEX(International!AG$3:AG$2000,_xlfn.XMATCH(100,International!AE$3:AE$2000,1,1)+ROW()-ROW($A$3))-0), NA())</f>
        <v>#N/A</v>
      </c>
      <c r="GD125" s="1" t="e">
        <f t="shared" si="216"/>
        <v>#N/A</v>
      </c>
      <c r="GE125" s="1" t="e">
        <f t="shared" si="217"/>
        <v>#N/A</v>
      </c>
      <c r="GF125" s="1" t="e">
        <f t="shared" si="218"/>
        <v>#N/A</v>
      </c>
    </row>
    <row r="126" spans="1:188" x14ac:dyDescent="0.2">
      <c r="A126" s="4">
        <f>IF(OR(Daily!$A126="",Daily!$B126="*"),NA(),Daily!A126)</f>
        <v>43977</v>
      </c>
      <c r="B126" s="1">
        <f>IF(_xlfn.IFNA($A126,"")="","",Daily!C126+IF(ROW()&gt;ROW($A$3),B125,0))</f>
        <v>107</v>
      </c>
      <c r="C126" s="1">
        <f>IF(_xlfn.IFNA($A126,"")="","",Daily!D126+IF(ROW()&gt;ROW($A$3),C125,0))</f>
        <v>104</v>
      </c>
      <c r="D126" s="1">
        <f>IF(_xlfn.IFNA($A126,"")="","",Daily!E126+IF(ROW()&gt;ROW($A$3),D125,0))</f>
        <v>3</v>
      </c>
      <c r="E126" s="1">
        <f t="shared" si="141"/>
        <v>0</v>
      </c>
      <c r="F126" s="1">
        <f>IF(_xlfn.IFNA($A126,"")="","",Daily!F126+IF(ROW()&gt;ROW($A$3),F125,0))</f>
        <v>3092</v>
      </c>
      <c r="G126" s="1">
        <f>IF(_xlfn.IFNA($A126,"")="","",Daily!G126+IF(ROW()&gt;ROW($A$3),G125,0))</f>
        <v>2661</v>
      </c>
      <c r="H126" s="1">
        <f>IF(_xlfn.IFNA($A126,"")="","",Daily!H126+IF(ROW()&gt;ROW($A$3),H125,0))</f>
        <v>49</v>
      </c>
      <c r="I126" s="1">
        <f t="shared" si="142"/>
        <v>382</v>
      </c>
      <c r="J126" s="1">
        <f>IF(_xlfn.IFNA($A126,"")="","",Daily!I126+IF(ROW()&gt;ROW($A$3),J125,0))</f>
        <v>30</v>
      </c>
      <c r="K126" s="1">
        <f>IF(_xlfn.IFNA($A126,"")="","",Daily!J126+IF(ROW()&gt;ROW($A$3),K125,0))</f>
        <v>29</v>
      </c>
      <c r="L126" s="1">
        <f>IF(_xlfn.IFNA($A126,"")="","",Daily!K126+IF(ROW()&gt;ROW($A$3),L125,0))</f>
        <v>0</v>
      </c>
      <c r="M126" s="1">
        <f t="shared" si="143"/>
        <v>1</v>
      </c>
      <c r="N126" s="1">
        <f>IF(_xlfn.IFNA($A126,"")="","",Daily!L126+IF(ROW()&gt;ROW($A$3),N125,0))</f>
        <v>1057</v>
      </c>
      <c r="O126" s="1">
        <f>IF(_xlfn.IFNA($A126,"")="","",Daily!M126+IF(ROW()&gt;ROW($A$3),O125,0))</f>
        <v>1039</v>
      </c>
      <c r="P126" s="1">
        <f>IF(_xlfn.IFNA($A126,"")="","",Daily!N126+IF(ROW()&gt;ROW($A$3),P125,0))</f>
        <v>6</v>
      </c>
      <c r="Q126" s="1">
        <f t="shared" si="144"/>
        <v>12</v>
      </c>
      <c r="R126" s="1">
        <f>IF(_xlfn.IFNA($A126,"")="","",Daily!O126+IF(ROW()&gt;ROW($A$3),R125,0))</f>
        <v>440</v>
      </c>
      <c r="S126" s="1">
        <f>IF(_xlfn.IFNA($A126,"")="","",Daily!P126+IF(ROW()&gt;ROW($A$3),S125,0))</f>
        <v>435</v>
      </c>
      <c r="T126" s="1">
        <f>IF(_xlfn.IFNA($A126,"")="","",Daily!Q126+IF(ROW()&gt;ROW($A$3),T125,0))</f>
        <v>4</v>
      </c>
      <c r="U126" s="1">
        <f t="shared" si="145"/>
        <v>1</v>
      </c>
      <c r="V126" s="1">
        <f>IF(_xlfn.IFNA($A126,"")="","",Daily!R126+IF(ROW()&gt;ROW($A$3),V125,0))</f>
        <v>226</v>
      </c>
      <c r="W126" s="1">
        <f>IF(_xlfn.IFNA($A126,"")="","",Daily!S126+IF(ROW()&gt;ROW($A$3),W125,0))</f>
        <v>203</v>
      </c>
      <c r="X126" s="1">
        <f>IF(_xlfn.IFNA($A126,"")="","",Daily!T126+IF(ROW()&gt;ROW($A$3),X125,0))</f>
        <v>13</v>
      </c>
      <c r="Y126" s="1">
        <f t="shared" si="146"/>
        <v>10</v>
      </c>
      <c r="Z126" s="1">
        <f>IF(_xlfn.IFNA($A126,"")="","",Daily!U126+IF(ROW()&gt;ROW($A$3),Z125,0))</f>
        <v>1610</v>
      </c>
      <c r="AA126" s="1">
        <f>IF(_xlfn.IFNA($A126,"")="","",Daily!V126+IF(ROW()&gt;ROW($A$3),AA125,0))</f>
        <v>1533</v>
      </c>
      <c r="AB126" s="1">
        <f>IF(_xlfn.IFNA($A126,"")="","",Daily!W126+IF(ROW()&gt;ROW($A$3),AB125,0))</f>
        <v>19</v>
      </c>
      <c r="AC126" s="1">
        <f t="shared" si="147"/>
        <v>58</v>
      </c>
      <c r="AD126" s="1">
        <f>IF(_xlfn.IFNA($A126,"")="","",Daily!X126+IF(ROW()&gt;ROW($A$3),AD125,0))</f>
        <v>570</v>
      </c>
      <c r="AE126" s="1">
        <f>IF(_xlfn.IFNA($A126,"")="","",Daily!Y126+IF(ROW()&gt;ROW($A$3),AE125,0))</f>
        <v>549</v>
      </c>
      <c r="AF126" s="1">
        <f>IF(_xlfn.IFNA($A126,"")="","",Daily!Z126+IF(ROW()&gt;ROW($A$3),AF125,0))</f>
        <v>9</v>
      </c>
      <c r="AG126" s="1">
        <f t="shared" si="148"/>
        <v>12</v>
      </c>
      <c r="AH126" s="1">
        <f>IF(_xlfn.IFNA($A126,"")="","",Daily!C126+Daily!F126+Daily!I126+Daily!O126+Daily!L126+Daily!R126+Daily!X126+Daily!U126)</f>
        <v>15</v>
      </c>
      <c r="AI126" s="1">
        <f>IF(_xlfn.IFNA($A126,"")="","",Daily!D126+Daily!G126+Daily!J126+Daily!P126+Daily!M126+Daily!S126+Daily!Y126+Daily!V126+Daily!AA126)</f>
        <v>20</v>
      </c>
      <c r="AJ126" s="1">
        <f>IF(_xlfn.IFNA($A126,"")="","",Daily!E126+Daily!H126+Daily!K126+Daily!Q126+Daily!N126+Daily!T126+Daily!Z126+Daily!W126)</f>
        <v>0</v>
      </c>
      <c r="AK126" s="1">
        <f t="shared" si="240"/>
        <v>7132</v>
      </c>
      <c r="AL126" s="1">
        <f t="shared" si="241"/>
        <v>6553</v>
      </c>
      <c r="AM126" s="1">
        <f t="shared" si="242"/>
        <v>103</v>
      </c>
      <c r="AN126" s="7">
        <f t="shared" si="243"/>
        <v>3.75</v>
      </c>
      <c r="AO126" s="1">
        <f t="shared" si="244"/>
        <v>476</v>
      </c>
      <c r="AP126" s="1">
        <f t="shared" si="245"/>
        <v>4040</v>
      </c>
      <c r="AQ126" s="1">
        <f t="shared" si="246"/>
        <v>3892</v>
      </c>
      <c r="AR126" s="1">
        <f t="shared" si="247"/>
        <v>54</v>
      </c>
      <c r="AS126" s="1">
        <f t="shared" si="248"/>
        <v>94</v>
      </c>
      <c r="AT126" s="10">
        <f t="shared" si="249"/>
        <v>1.5474759615384616E-2</v>
      </c>
      <c r="AU126" s="10">
        <f t="shared" si="250"/>
        <v>0.98452524038461542</v>
      </c>
      <c r="AV126" s="10">
        <f t="shared" si="251"/>
        <v>1.5002804262478967E-2</v>
      </c>
      <c r="AW126" s="10">
        <f t="shared" si="252"/>
        <v>0.43353897924845763</v>
      </c>
      <c r="AX126" s="10">
        <f t="shared" si="253"/>
        <v>4.2063937184520471E-3</v>
      </c>
      <c r="AY126" s="10">
        <f t="shared" si="254"/>
        <v>0.14820527201346045</v>
      </c>
      <c r="AZ126" s="10">
        <f t="shared" si="255"/>
        <v>6.1693774537296693E-2</v>
      </c>
      <c r="BA126" s="10">
        <f t="shared" si="256"/>
        <v>3.1688166012338752E-2</v>
      </c>
      <c r="BB126" s="10">
        <f t="shared" si="257"/>
        <v>0.22574312955692652</v>
      </c>
      <c r="BC126" s="10">
        <f t="shared" si="258"/>
        <v>7.9921480650588891E-2</v>
      </c>
      <c r="BD126" s="8">
        <f t="shared" ca="1" si="168"/>
        <v>9.2857142857142865</v>
      </c>
      <c r="BE126" s="9">
        <f t="shared" ca="1" si="169"/>
        <v>65</v>
      </c>
      <c r="BF126" s="10">
        <f t="shared" si="259"/>
        <v>2.1076296192215822E-3</v>
      </c>
      <c r="BG126" s="10">
        <f t="shared" si="260"/>
        <v>2.75</v>
      </c>
      <c r="BH126" s="1" t="e">
        <f t="shared" si="261"/>
        <v>#N/A</v>
      </c>
      <c r="BI126" s="1">
        <f t="shared" si="262"/>
        <v>60</v>
      </c>
      <c r="BJ126" s="8">
        <f>IF(_xlfn.IFNA($A126,"")="","",AK126/(Configuration!$B$1/1000000))</f>
        <v>281.18260705006645</v>
      </c>
      <c r="BK126" s="1">
        <f>IF(OR(_xlfn.IFNA($A126,"")="", ROW()&lt;=ROW($A$3),MAX(International!$C$3:$C$2000)&lt;$AK126),"",$A126-_xlfn.XLOOKUP($AK126,International!$C$3:$C$2000,International!$A$3:$A$2000,NA(),1,1))</f>
        <v>60</v>
      </c>
      <c r="BL126" s="1">
        <f>IF(OR(_xlfn.IFNA($A126,"")="", ROW()&lt;=ROW($A$3),MAX(International!$D$3:$D$2000)&lt;$BJ126),"",$A126-_xlfn.XLOOKUP($BJ126,International!$D$3:$D$2000,International!$A$3:$A$2000,NA(),1,1))</f>
        <v>65</v>
      </c>
      <c r="BM126" s="1">
        <f>IF(OR(_xlfn.IFNA($A126,"")="", ROW()&lt;=ROW($A$3),MAX(International!$G$3:$G$2000)&lt;$AK126),"",$A126-_xlfn.XLOOKUP($AK126,International!$G$3:$G$2000,International!$A$3:$A$2000,NA(),1,1))</f>
        <v>38</v>
      </c>
      <c r="BN126" s="1">
        <f>IF(OR(_xlfn.IFNA($A126,"")="", ROW()&lt;=ROW($A$3),MAX(International!$H$3:$H$2000)&lt;$BJ126),"",$A126-_xlfn.XLOOKUP($BJ126,International!$H$3:$H$2000,International!$A$3:$A$2000,NA(),1,1))</f>
        <v>62</v>
      </c>
      <c r="BO126" s="1">
        <f>IF(OR(_xlfn.IFNA($A126,"")="", ROW()&lt;=ROW($A$3),MAX(International!$K$3:$K$2000)&lt;$AK126),"",$A126-_xlfn.XLOOKUP($AK126,International!$K$3:$K$2000,International!$A$3:$A$2000,NA(),1,1))</f>
        <v>70</v>
      </c>
      <c r="BP126" s="1">
        <f>IF(OR(_xlfn.IFNA($A126,"")="", ROW()&lt;=ROW($A$3),MAX(International!$L$3:$L$2000)&lt;$BJ126),"",$A126-_xlfn.XLOOKUP($BJ126,International!$L$3:$L$2000,International!$A$3:$A$2000,NA(),1,1))</f>
        <v>64</v>
      </c>
      <c r="BQ126" s="1">
        <f>IF(OR(_xlfn.IFNA($A126,"")="", ROW()&lt;=ROW($A$3),MAX(International!$O$3:$O$2000)&lt;$AK126),"",$A126-_xlfn.XLOOKUP($AK126,International!$O$3:$O$2000,International!$A$3:$A$2000,NA(),1,1))</f>
        <v>79</v>
      </c>
      <c r="BR126" s="1">
        <f>IF(OR(_xlfn.IFNA($A126,"")="", ROW()&lt;=ROW($A$3),MAX(International!$P$3:$P$2000)&lt;$BJ126),"",$A126-_xlfn.XLOOKUP($BJ126,International!$P$3:$P$2000,International!$A$3:$A$2000,NA(),1,1))</f>
        <v>74</v>
      </c>
      <c r="BS126" s="1">
        <f>IF(OR(_xlfn.IFNA($A126,"")="", ROW()&lt;=ROW($A$3),MAX(International!$S$3:$S$2000)&lt;$AK126),"",$A126-_xlfn.XLOOKUP($AK126,International!$S$3:$S$2000,International!$A$3:$A$2000,NA(),1,1))</f>
        <v>79</v>
      </c>
      <c r="BT126" s="1" t="str">
        <f>IF(OR(_xlfn.IFNA($A126,"")="", ROW()&lt;=ROW($A$3),MAX(International!$T$3:$T$2000)&lt;$BJ126),"",$A126-_xlfn.XLOOKUP($BJ126,International!$T$3:$T$2000,International!$A$3:$A$2000,NA(),1,1))</f>
        <v/>
      </c>
      <c r="BU126" s="1">
        <f>IF(OR(_xlfn.IFNA($A126,"")="", ROW()&lt;=ROW($A$3),MAX(International!$W$3:$W$2000)&lt;$AK126),"",$A126-_xlfn.XLOOKUP($AK126,International!$W$3:$W$2000,International!$A$3:$A$2000,NA(),1,1))</f>
        <v>36</v>
      </c>
      <c r="BV126" s="1">
        <f>IF(OR(_xlfn.IFNA($A126,"")="", ROW()&lt;=ROW($A$3),MAX(International!$X$3:$X$2000)&lt;$BJ126),"",$A126-_xlfn.XLOOKUP($BJ126,International!$X$3:$X$2000,International!$A$3:$A$2000,NA(),1,1))</f>
        <v>48</v>
      </c>
      <c r="BW126" s="1">
        <f>IF(OR(_xlfn.IFNA($A126,"")="", ROW()&lt;=ROW($A$3),MAX(International!$AA$3:$AA$2000)&lt;$AK126),"",$A126-_xlfn.XLOOKUP($AK126,International!$AA$3:$AA$2000,International!$A$3:$A$2000,NA(),1,1))</f>
        <v>63</v>
      </c>
      <c r="BX126" s="1">
        <f>IF(OR(_xlfn.IFNA($A126,"")="", ROW()&lt;=ROW($A$3),MAX(International!$AB$3:$AB$2000)&lt;$BJ126),"",$A126-_xlfn.XLOOKUP($BJ126,International!$AB$3:$AB$2000,International!$A$3:$A$2000,NA(),1,1))</f>
        <v>58</v>
      </c>
      <c r="BY126" s="1">
        <f>IF(OR(_xlfn.IFNA($A126,"")="", ROW()&lt;=ROW($A$3),MAX(International!$AE$3:$AE$2000)&lt;$AK126),"",$A126-_xlfn.XLOOKUP($AK126,International!$AE$3:$AE$2000,International!$A$3:$A$2000,NA(),1,1))</f>
        <v>69</v>
      </c>
      <c r="BZ126" s="1">
        <f>IF(OR(_xlfn.IFNA($A126,"")="", ROW()&lt;=ROW($A$3),MAX(International!$AF$3:$AF$2000)&lt;$BJ126),"",$A126-_xlfn.XLOOKUP($BJ126,International!$AF$3:$AF$2000,International!$A$3:$A$2000,NA(),1,1))</f>
        <v>60</v>
      </c>
      <c r="CA126" s="1">
        <f t="shared" si="239"/>
        <v>77</v>
      </c>
      <c r="CB126" s="1" t="e">
        <f t="shared" si="219"/>
        <v>#N/A</v>
      </c>
      <c r="CC126" s="1" t="e">
        <f t="shared" si="220"/>
        <v>#N/A</v>
      </c>
      <c r="CD126" s="1" t="e">
        <f t="shared" si="221"/>
        <v>#N/A</v>
      </c>
      <c r="CE126" s="1" t="e">
        <f t="shared" si="222"/>
        <v>#N/A</v>
      </c>
      <c r="CF126" s="1" t="e">
        <f t="shared" si="223"/>
        <v>#N/A</v>
      </c>
      <c r="CG126" s="1">
        <f t="shared" si="224"/>
        <v>729824</v>
      </c>
      <c r="CH126" s="1">
        <f t="shared" si="225"/>
        <v>204800</v>
      </c>
      <c r="CI126" s="1">
        <f t="shared" si="226"/>
        <v>6422</v>
      </c>
      <c r="CJ126" s="1">
        <f t="shared" si="227"/>
        <v>6977</v>
      </c>
      <c r="CK126" s="1">
        <f t="shared" si="175"/>
        <v>7132</v>
      </c>
      <c r="CL126" s="1">
        <f t="shared" si="228"/>
        <v>12.507645099385758</v>
      </c>
      <c r="CM126" s="1">
        <f>IF(OR(ISNA($A126),$AK126&lt;100),NA(),IF($CA126=0,0,FLOOR((CK126-_xlfn.XLOOKUP(_xlfn.AGGREGATE(5,6,$CA$3:$CA2077),$CA$3:$CA$2000,CK$3:CK$2000,1,1))/_xlfn.XLOOKUP($CA126,$CA$3:$CA$2000,$CA$3:$CA$2000,1,1), 1)))</f>
        <v>91</v>
      </c>
      <c r="CN126" s="1">
        <f t="shared" si="176"/>
        <v>329.22168424662834</v>
      </c>
      <c r="CO126" s="1" cm="1">
        <f t="array" ref="CO126">IFERROR(IF(OR(ISNA($A126),$AK126&lt;100,INDEX(International!C$3:C$2000,_xlfn.XMATCH(100,International!C$3:C$2000,1,1)+$CA126)=""),NA(),INDEX(International!C$3:C$2000,_xlfn.XMATCH(100,International!C$3:C$2000,1,1)+$CA126)), NA())</f>
        <v>56511</v>
      </c>
      <c r="CP126" s="1">
        <f t="shared" si="229"/>
        <v>8.4223072537967631</v>
      </c>
      <c r="CQ126" s="1">
        <f>IF(OR(ISNA($A126),$AK126&lt;100),NA(),IF($CA126=0,0,FLOOR((CO126-_xlfn.XLOOKUP(_xlfn.AGGREGATE(5,6,$CA$3:$CA2077),$CA$3:$CA$2000,CO$3:CO$2000,1,1))/_xlfn.XLOOKUP($CA126,$CA$3:$CA$2000,$CA$3:$CA$2000,1,1), 1)))</f>
        <v>732</v>
      </c>
      <c r="CR126" s="1">
        <f t="shared" si="177"/>
        <v>73.839324183668609</v>
      </c>
      <c r="CS126" s="1" cm="1">
        <f t="array" ref="CS126">IFERROR(IF(OR(ISNA($A126),$AK126&lt;100,INDEX(International!G$3:G$2000,_xlfn.XMATCH(100,International!G$3:G$2000,1,1)+$CA126)=""),NA(),INDEX(International!G$3:G$2000,_xlfn.XMATCH(100,International!G$3:G$2000,1,1)+$CA126)), NA())</f>
        <v>11428</v>
      </c>
      <c r="CT126" s="1">
        <f t="shared" si="230"/>
        <v>11.263189966969811</v>
      </c>
      <c r="CU126" s="1">
        <f>IF(OR(ISNA($A126),$AK126&lt;100),NA(),IF($CA126=0,0,FLOOR((CS126-_xlfn.XLOOKUP(_xlfn.AGGREGATE(5,6,$CA$3:$CA2077),$CA$3:$CA$2000,CS$3:CS$2000,1,1))/_xlfn.XLOOKUP($CA126,$CA$3:$CA$2000,$CA$3:$CA$2000,1,1), 1)))</f>
        <v>145</v>
      </c>
      <c r="CV126" s="1">
        <f t="shared" si="178"/>
        <v>116.14258137825364</v>
      </c>
      <c r="CW126" s="1" cm="1">
        <f t="array" ref="CW126">IFERROR(IF(OR(ISNA($A126),$AK126&lt;100,INDEX(International!K$3:K$2000,_xlfn.XMATCH(100,International!K$3:K$2000,1,1)+$CA126)=""),NA(),INDEX(International!K$3:K$2000,_xlfn.XMATCH(100,International!K$3:K$2000,1,1)+$CA126)), NA())</f>
        <v>177207</v>
      </c>
      <c r="CX126" s="1">
        <f t="shared" si="231"/>
        <v>7.1354305504881967</v>
      </c>
      <c r="CY126" s="1">
        <f>IF(OR(ISNA($A126),$AK126&lt;100),NA(),IF($CA126=0,0,FLOOR((CW126-_xlfn.XLOOKUP(_xlfn.AGGREGATE(5,6,$CA$3:$CA2077),$CA$3:$CA$2000,CW$3:CW$2000,1,1))/_xlfn.XLOOKUP($CA126,$CA$3:$CA$2000,$CA$3:$CA$2000,1,1), 1)))</f>
        <v>2300</v>
      </c>
      <c r="CZ126" s="1">
        <f t="shared" si="179"/>
        <v>247.79575458257645</v>
      </c>
      <c r="DA126" s="1" cm="1">
        <f t="array" ref="DA126">IFERROR(IF(OR(ISNA($A126),$AK126&lt;100,INDEX(International!O$3:O$2000,_xlfn.XMATCH(100,International!O$3:O$2000,1,1)+$CA126)=""),NA(),INDEX(International!O$3:O$2000,_xlfn.XMATCH(100,International!O$3:O$2000,1,1)+$CA126)), NA())</f>
        <v>219070</v>
      </c>
      <c r="DB126" s="1">
        <f t="shared" si="232"/>
        <v>6.938702107617031</v>
      </c>
      <c r="DC126" s="1">
        <f>IF(OR(ISNA($A126),$AK126&lt;100),NA(),IF($CA126=0,0,FLOOR((DA126-_xlfn.XLOOKUP(_xlfn.AGGREGATE(5,6,$CA$3:$CA2077),$CA$3:$CA$2000,DA$3:DA$2000,1,1))/_xlfn.XLOOKUP($CA126,$CA$3:$CA$2000,$CA$3:$CA$2000,1,1), 1)))</f>
        <v>2843</v>
      </c>
      <c r="DD126" s="1">
        <f t="shared" si="180"/>
        <v>188.98956473925122</v>
      </c>
      <c r="DE126" s="1" cm="1">
        <f t="array" ref="DE126">IFERROR(IF(OR(ISNA($A126),$AK126&lt;100,INDEX(International!S$3:S$2000,_xlfn.XMATCH(100,International!S$3:S$2000,1,1)+$CA126)=""),NA(),INDEX(International!S$3:S$2000,_xlfn.XMATCH(100,International!S$3:S$2000,1,1)+$CA126)), NA())</f>
        <v>10822</v>
      </c>
      <c r="DF126" s="1">
        <f t="shared" si="233"/>
        <v>11.394201382483892</v>
      </c>
      <c r="DG126" s="1">
        <f>IF(OR(ISNA($A126),$AK126&lt;100),NA(),IF($CA126=0,0,FLOOR((DE126-_xlfn.XLOOKUP(_xlfn.AGGREGATE(5,6,$CA$3:$CA2077),$CA$3:$CA$2000,DE$3:DE$2000,1,1))/_xlfn.XLOOKUP($CA126,$CA$3:$CA$2000,$CA$3:$CA$2000,1,1), 1)))</f>
        <v>139</v>
      </c>
      <c r="DH126" s="1">
        <f t="shared" si="181"/>
        <v>468.48076519800026</v>
      </c>
      <c r="DI126" s="1" cm="1">
        <f t="array" ref="DI126">IFERROR(IF(OR(ISNA($A126),$AK126&lt;100,INDEX(International!W$3:W$2000,_xlfn.XMATCH(100,International!W$3:W$2000,1,1)+$CA126)=""),NA(),INDEX(International!W$3:W$2000,_xlfn.XMATCH(100,International!W$3:W$2000,1,1)+$CA126)), NA())</f>
        <v>27356</v>
      </c>
      <c r="DJ126" s="1">
        <f t="shared" si="234"/>
        <v>9.5112061648166613</v>
      </c>
      <c r="DK126" s="1">
        <f>IF(OR(ISNA($A126),$AK126&lt;100),NA(),IF($CA126=0,0,FLOOR((DI126-_xlfn.XLOOKUP(_xlfn.AGGREGATE(5,6,$CA$3:$CA2077),$CA$3:$CA$2000,DI$3:DI$2000,1,1))/_xlfn.XLOOKUP($CA126,$CA$3:$CA$2000,$CA$3:$CA$2000,1,1), 1)))</f>
        <v>353</v>
      </c>
      <c r="DL126" s="1">
        <f t="shared" si="182"/>
        <v>14.723627948925198</v>
      </c>
      <c r="DM126" s="1" cm="1">
        <f t="array" ref="DM126">IFERROR(IF(OR(ISNA($A126),$AK126&lt;100,INDEX(International!AA$3:AA$2000,_xlfn.XMATCH(100,International!AA$3:AA$2000,1,1)+$CA126)=""),NA(),INDEX(International!AA$3:AA$2000,_xlfn.XMATCH(100,International!AA$3:AA$2000,1,1)+$CA126)), NA())</f>
        <v>250908</v>
      </c>
      <c r="DN126" s="1">
        <f t="shared" si="235"/>
        <v>6.8184176319995329</v>
      </c>
      <c r="DO126" s="1">
        <f>IF(OR(ISNA($A126),$AK126&lt;100),NA(),IF($CA126=0,0,FLOOR((DM126-_xlfn.XLOOKUP(_xlfn.AGGREGATE(5,6,$CA$3:$CA2077),$CA$3:$CA$2000,DM$3:DM$2000,1,1))/_xlfn.XLOOKUP($CA126,$CA$3:$CA$2000,$CA$3:$CA$2000,1,1), 1)))</f>
        <v>3257</v>
      </c>
      <c r="DP126" s="1">
        <f t="shared" si="183"/>
        <v>82.866423049173264</v>
      </c>
      <c r="DQ126" s="1" cm="1">
        <f t="array" ref="DQ126">IFERROR(IF(OR(ISNA($A126),$AK126&lt;100,INDEX(International!AE$3:AE$2000,_xlfn.XMATCH(100,International!AE$3:AE$2000,1,1)+$CA126)=""),NA(),INDEX(International!AE$3:AE$2000,_xlfn.XMATCH(100,International!AE$3:AE$2000,1,1)+$CA126)), NA())</f>
        <v>1528568</v>
      </c>
      <c r="DR126" s="1">
        <f t="shared" si="236"/>
        <v>5.5396109433176344</v>
      </c>
      <c r="DS126" s="1">
        <f>IF(OR(ISNA($A126),$AK126&lt;100),NA(),IF($CA126=0,0,FLOOR((DQ126-_xlfn.XLOOKUP(_xlfn.AGGREGATE(5,6,$CA$3:$CA2077),$CA$3:$CA$2000,DQ$3:DQ$2000,1,1))/_xlfn.XLOOKUP($CA126,$CA$3:$CA$2000,$CA$3:$CA$2000,1,1), 1)))</f>
        <v>19850</v>
      </c>
      <c r="DT126" s="1">
        <f t="shared" si="263"/>
        <v>24.992586433485339</v>
      </c>
      <c r="DU126" s="1">
        <f t="shared" si="237"/>
        <v>123</v>
      </c>
      <c r="DV126" s="1" cm="1">
        <f t="array" ref="DV126">IFERROR(IF(ISNA($A126),NA(),INDEX(B$3:B$2000,_xlfn.XMATCH(Configuration!$B$12,B$3:B$2000,1,1)+ROW()-ROW($A$3))-0), NA())</f>
        <v>0</v>
      </c>
      <c r="DW126" s="1" t="e" cm="1">
        <f t="array" ref="DW126">IFERROR(IF(ISNA($A126),NA(),INDEX(F$3:F$2000,_xlfn.XMATCH(Configuration!$B$12,F$3:F$2000,1,1)+ROW()-ROW($A$3))-0), NA())</f>
        <v>#N/A</v>
      </c>
      <c r="DX126" s="1" cm="1">
        <f t="array" ref="DX126">IFERROR(IF(ISNA($A126),NA(),INDEX(J$3:J$2000,_xlfn.XMATCH(Configuration!$B$12,J$3:J$2000,1,1)+ROW()-ROW($A$3))-0), NA())</f>
        <v>0</v>
      </c>
      <c r="DY126" s="1" t="e" cm="1">
        <f t="array" ref="DY126">IFERROR(IF(ISNA($A126),NA(),INDEX(N$3:N$2000,_xlfn.XMATCH(Configuration!$B$12,N$3:N$2000,1,1)+ROW()-ROW($A$3))-0), NA())</f>
        <v>#N/A</v>
      </c>
      <c r="DZ126" s="1" t="e" cm="1">
        <f t="array" ref="DZ126">IFERROR(IF(ISNA($A126),NA(),INDEX(R$3:R$2000,_xlfn.XMATCH(Configuration!$B$12,R$3:R$2000,1,1)+ROW()-ROW($A$3))-0), NA())</f>
        <v>#N/A</v>
      </c>
      <c r="EA126" s="1" cm="1">
        <f t="array" ref="EA126">IFERROR(IF(ISNA($A126),NA(),INDEX(V$3:V$2000,_xlfn.XMATCH(Configuration!$B$12,V$3:V$2000,1,1)+ROW()-ROW($A$3))-0), NA())</f>
        <v>0</v>
      </c>
      <c r="EB126" s="1" t="e" cm="1">
        <f t="array" ref="EB126">IFERROR(IF(ISNA($A126),NA(),INDEX(Z$3:Z$2000,_xlfn.XMATCH(Configuration!$B$12,Z$3:Z$2000,1,1)+ROW()-ROW($A$3))-0), NA())</f>
        <v>#N/A</v>
      </c>
      <c r="EC126" s="1" t="e" cm="1">
        <f t="array" ref="EC126">IFERROR(IF(ISNA($A126),NA(),INDEX(AD$3:AD$2000,_xlfn.XMATCH(Configuration!$B$12,AD$3:AD$2000,1,1)+ROW()-ROW($A$3))-0), NA())</f>
        <v>#N/A</v>
      </c>
      <c r="ED126" s="1" t="e">
        <f t="shared" si="238"/>
        <v>#N/A</v>
      </c>
      <c r="EE126" s="1" t="e">
        <f t="shared" si="185"/>
        <v>#N/A</v>
      </c>
      <c r="EF126" s="1" t="e">
        <f t="shared" si="186"/>
        <v>#N/A</v>
      </c>
      <c r="EG126" s="1" t="e">
        <f t="shared" si="187"/>
        <v>#N/A</v>
      </c>
      <c r="EH126" s="1" t="e">
        <f t="shared" si="188"/>
        <v>#N/A</v>
      </c>
      <c r="EI126" s="1" t="e">
        <f t="shared" si="189"/>
        <v>#N/A</v>
      </c>
      <c r="EJ126" s="1" t="e">
        <f t="shared" si="190"/>
        <v>#N/A</v>
      </c>
      <c r="EK126" s="1" t="e">
        <f t="shared" si="191"/>
        <v>#N/A</v>
      </c>
      <c r="EL126" s="1" t="e" cm="1">
        <f t="array" ref="EL126">IFERROR(IF(ISNA($ED126),NA(),IF(FLOOR((2^(($ED126+LOOKUP(2, 1/(ISNA(EP$3:EP$2000)+ISBLANK(EP$3:EP$300)-1),EP$3:EP$2000)*LOG(100)/LOG(2))/LOOKUP(2, 1/(ISNA(EP$3:EP$2000)+ISBLANK(EP$3:EP$300)-1),EP$3:EP$2000))),2)&gt;_xlfn.AGGREGATE(4,6,$EN$3:$GC$2000)+2000,NA(),FLOOR((2^(($ED126+LOOKUP(2, 1/(ISNA(EP$3:EP$2000)+ISBLANK(EP$3:EP$300)-1),EP$3:EP$2000)*LOG(100)/LOG(2))/LOOKUP(2, 1/(ISNA(EP$3:EP$2000)+ISBLANK(EP$3:EP$300)-1),EP$3:EP$2000))),2))),NA())</f>
        <v>#N/A</v>
      </c>
      <c r="EM126" s="1" t="e" cm="1">
        <f t="array" ref="EM126">IF(ISNA($ED126),NA(),FLOOR(EN$3+(LOOKUP(2, 1/(ISNA(EN$3:EN$2000)+ISBLANK(EN$3:EN$300)-1),EN$3:EN$2000)-EN$3)/LOOKUP(2, 1/(ISNA(EN$3:EN$2000)+ISBLANK(EN$3:EN$300)-1),ED$3:ED$2000)*ED126, 1))</f>
        <v>#N/A</v>
      </c>
      <c r="EN126" s="1" t="e" cm="1">
        <f t="array" ref="EN126">IFERROR(IF(ISNA($A126),NA(),INDEX(AK$3:AK$2000,_xlfn.XMATCH(100,AK$3:AK$2000,1,1)+ROW()-ROW($A$3))-0), NA())</f>
        <v>#N/A</v>
      </c>
      <c r="EO126" s="1" t="e" cm="1">
        <f t="array" aca="1" ref="EO126" ca="1">IFERROR(IF(ISNA($A126),NA(),INDEX(BD$3:BD$2000,_xlfn.XMATCH(100,AK$3:AK$2000,1,1)+ROW()-ROW($A$3))-0), NA())</f>
        <v>#N/A</v>
      </c>
      <c r="EP126" s="1" t="e">
        <f t="shared" si="192"/>
        <v>#N/A</v>
      </c>
      <c r="EQ126" s="1" t="e">
        <f t="shared" si="193"/>
        <v>#N/A</v>
      </c>
      <c r="ER126" s="1" t="e">
        <f t="shared" si="194"/>
        <v>#N/A</v>
      </c>
      <c r="ES126" s="1" t="e" cm="1">
        <f t="array" ref="ES126">IFERROR(IF(OR(ISNA($A126),INDEX(International!C$3:C$2000,_xlfn.XMATCH(100,International!C$3:C$2000,1,1)+ROW()-ROW($A$3))=""),NA(),INDEX(International!C$3:C$2000,_xlfn.XMATCH(100,International!C$3:C$2000,1,1)+ROW()-ROW($A$3))), NA())</f>
        <v>#N/A</v>
      </c>
      <c r="ET126" s="1" t="e" cm="1">
        <f t="array" aca="1" ref="ET126" ca="1">IFERROR(IF(ISNA($A126),NA(),INDEX(International!E$3:E$2000,_xlfn.XMATCH(100,International!C$3:C$2000,1,1)+ROW()-ROW($A$3))-0), NA())</f>
        <v>#N/A</v>
      </c>
      <c r="EU126" s="1" t="e">
        <f t="shared" si="195"/>
        <v>#N/A</v>
      </c>
      <c r="EV126" s="1" t="e">
        <f t="shared" si="196"/>
        <v>#N/A</v>
      </c>
      <c r="EW126" s="1" t="e">
        <f t="shared" si="197"/>
        <v>#N/A</v>
      </c>
      <c r="EX126" s="1" t="e" cm="1">
        <f t="array" ref="EX126">IFERROR(IF(OR(ISNA($A126),INDEX(International!G$3:G$2000,_xlfn.XMATCH(100,International!G$3:G$2000,1,1)+ROW()-ROW($A$3))=""),NA(),INDEX(International!G$3:G$2000,_xlfn.XMATCH(100,International!G$3:G$2000,1,1)+ROW()-ROW($A$3))-0), NA())</f>
        <v>#N/A</v>
      </c>
      <c r="EY126" s="1" t="e" cm="1">
        <f t="array" aca="1" ref="EY126" ca="1">IFERROR(IF(ISNA($A126),NA(),INDEX(International!I$3:I$2000,_xlfn.XMATCH(100,International!G$3:G$2000,1,1)+ROW()-ROW($A$3))-0), NA())</f>
        <v>#N/A</v>
      </c>
      <c r="EZ126" s="1" t="e">
        <f t="shared" si="198"/>
        <v>#N/A</v>
      </c>
      <c r="FA126" s="1" t="e">
        <f t="shared" si="199"/>
        <v>#N/A</v>
      </c>
      <c r="FB126" s="1" t="e">
        <f t="shared" si="200"/>
        <v>#N/A</v>
      </c>
      <c r="FC126" s="1" t="e" cm="1">
        <f t="array" ref="FC126">IFERROR(IF(OR(ISNA($A126),INDEX(International!K$3:K$2000,_xlfn.XMATCH(100,International!K$3:K$2000,1,1)+ROW()-ROW($A$3))=""),NA(),INDEX(International!K$3:K$2000,_xlfn.XMATCH(100,International!K$3:K$2000,1,1)+ROW()-ROW($A$3))), NA())</f>
        <v>#N/A</v>
      </c>
      <c r="FD126" s="1" t="e" cm="1">
        <f t="array" aca="1" ref="FD126" ca="1">IFERROR(IF(ISNA($A126),NA(),INDEX(International!M$3:M$2000,_xlfn.XMATCH(100,International!K$3:K$2000,1,1)+ROW()-ROW($A$3))-0), NA())</f>
        <v>#N/A</v>
      </c>
      <c r="FE126" s="1" t="e">
        <f t="shared" si="201"/>
        <v>#N/A</v>
      </c>
      <c r="FF126" s="1" t="e">
        <f t="shared" si="202"/>
        <v>#N/A</v>
      </c>
      <c r="FG126" s="1" t="e">
        <f t="shared" si="203"/>
        <v>#N/A</v>
      </c>
      <c r="FH126" s="1" t="e" cm="1">
        <f t="array" ref="FH126">IFERROR(IF(OR(ISNA($A126),INDEX(International!O$3:O$2000,_xlfn.XMATCH(100,International!O$3:O$2000,1,1)+ROW()-ROW($A$3))=""),NA(),INDEX(International!O$3:O$2000,_xlfn.XMATCH(100,International!O$3:O$2000,1,1)+ROW()-ROW($A$3))-0), NA())</f>
        <v>#N/A</v>
      </c>
      <c r="FI126" s="1" t="e" cm="1">
        <f t="array" aca="1" ref="FI126" ca="1">IFERROR(IF(ISNA($A126),NA(),INDEX(International!Q$3:Q$2000,_xlfn.XMATCH(100,International!O$3:O$2000,1,1)+ROW()-ROW($A$3))-0), NA())</f>
        <v>#N/A</v>
      </c>
      <c r="FJ126" s="1" t="e">
        <f t="shared" si="204"/>
        <v>#N/A</v>
      </c>
      <c r="FK126" s="1" t="e">
        <f t="shared" si="205"/>
        <v>#N/A</v>
      </c>
      <c r="FL126" s="1" t="e">
        <f t="shared" si="206"/>
        <v>#N/A</v>
      </c>
      <c r="FM126" s="1" t="e" cm="1">
        <f t="array" ref="FM126">IFERROR(IF(OR(ISNA($A126),INDEX(International!S$3:S$2000,_xlfn.XMATCH(100,International!S$3:S$2000,1,1)+ROW()-ROW($A$3))=""),NA(),INDEX(International!S$3:S$2000,_xlfn.XMATCH(100,International!S$3:S$2000,1,1)+ROW()-ROW($A$3))-0), NA())</f>
        <v>#N/A</v>
      </c>
      <c r="FN126" s="1" t="e" cm="1">
        <f t="array" aca="1" ref="FN126" ca="1">IFERROR(IF(ISNA($A126),NA(),INDEX(International!U$3:U$2000,_xlfn.XMATCH(100,International!S$3:S$2000,1,1)+ROW()-ROW($A$3))-0), NA())</f>
        <v>#N/A</v>
      </c>
      <c r="FO126" s="1" t="e">
        <f t="shared" si="207"/>
        <v>#N/A</v>
      </c>
      <c r="FP126" s="1" t="e">
        <f t="shared" si="208"/>
        <v>#N/A</v>
      </c>
      <c r="FQ126" s="1" t="e">
        <f t="shared" si="209"/>
        <v>#N/A</v>
      </c>
      <c r="FR126" s="1" t="e" cm="1">
        <f t="array" ref="FR126">IFERROR(IF(OR(ISNA($A126),INDEX(International!W$3:W$2000,_xlfn.XMATCH(100,International!W$3:W$2000,1,1)+ROW()-ROW($A$3))=""),NA(),INDEX(International!W$3:W$2000,_xlfn.XMATCH(100,International!W$3:W$2000,1,1)+ROW()-ROW($A$3))-0), NA())</f>
        <v>#N/A</v>
      </c>
      <c r="FS126" s="1" t="e" cm="1">
        <f t="array" aca="1" ref="FS126" ca="1">IFERROR(IF(ISNA($A126),NA(),INDEX(International!Y$3:Y$2000,_xlfn.XMATCH(100,International!W$3:W$2000,1,1)+ROW()-ROW($A$3))-0), NA())</f>
        <v>#N/A</v>
      </c>
      <c r="FT126" s="1" t="e">
        <f t="shared" si="210"/>
        <v>#N/A</v>
      </c>
      <c r="FU126" s="1" t="e">
        <f t="shared" si="211"/>
        <v>#N/A</v>
      </c>
      <c r="FV126" s="1" t="e">
        <f t="shared" si="212"/>
        <v>#N/A</v>
      </c>
      <c r="FW126" s="1" t="e" cm="1">
        <f t="array" ref="FW126">IFERROR(IF(OR(ISNA($A126),INDEX(International!AA$3:AA$2000,_xlfn.XMATCH(100,International!AA$3:AA$2000,1,1)+ROW()-ROW($A$3))=""),NA(),INDEX(International!AA$3:AA$2000,_xlfn.XMATCH(100,International!AA$3:AA$2000,1,1)+ROW()-ROW($A$3))-0), NA())</f>
        <v>#N/A</v>
      </c>
      <c r="FX126" s="1" t="e" cm="1">
        <f t="array" aca="1" ref="FX126" ca="1">IFERROR(IF(ISNA($A126),NA(),INDEX(International!AC$3:AC$2000,_xlfn.XMATCH(100,International!AA$3:AA$2000,1,1)+ROW()-ROW($A$3))-0), NA())</f>
        <v>#N/A</v>
      </c>
      <c r="FY126" s="1" t="e">
        <f t="shared" si="213"/>
        <v>#N/A</v>
      </c>
      <c r="FZ126" s="1" t="e">
        <f t="shared" si="214"/>
        <v>#N/A</v>
      </c>
      <c r="GA126" s="1" t="e">
        <f t="shared" si="215"/>
        <v>#N/A</v>
      </c>
      <c r="GB126" s="1" t="e" cm="1">
        <f t="array" ref="GB126">IFERROR(IF(OR(ISNA($A126),INDEX(International!AE$3:AE$2000,_xlfn.XMATCH(100,International!AE$3:AE$2000,1,1)+ROW()-ROW($A$3))=""),NA(),INDEX(International!AE$3:AE$2000,_xlfn.XMATCH(100,International!AE$3:AE$2000,1,1)+ROW()-ROW($A$3))-0), NA())</f>
        <v>#N/A</v>
      </c>
      <c r="GC126" s="1" t="e" cm="1">
        <f t="array" aca="1" ref="GC126" ca="1">IFERROR(IF(ISNA($A126),NA(),INDEX(International!AG$3:AG$2000,_xlfn.XMATCH(100,International!AE$3:AE$2000,1,1)+ROW()-ROW($A$3))-0), NA())</f>
        <v>#N/A</v>
      </c>
      <c r="GD126" s="1" t="e">
        <f t="shared" si="216"/>
        <v>#N/A</v>
      </c>
      <c r="GE126" s="1" t="e">
        <f t="shared" si="217"/>
        <v>#N/A</v>
      </c>
      <c r="GF126" s="1" t="e">
        <f t="shared" si="218"/>
        <v>#N/A</v>
      </c>
    </row>
    <row r="127" spans="1:188" x14ac:dyDescent="0.2">
      <c r="A127" s="4">
        <f>IF(OR(Daily!$A127="",Daily!$B127="*"),NA(),Daily!A127)</f>
        <v>43978</v>
      </c>
      <c r="B127" s="1">
        <f>IF(_xlfn.IFNA($A127,"")="","",Daily!C127+IF(ROW()&gt;ROW($A$3),B126,0))</f>
        <v>107</v>
      </c>
      <c r="C127" s="1">
        <f>IF(_xlfn.IFNA($A127,"")="","",Daily!D127+IF(ROW()&gt;ROW($A$3),C126,0))</f>
        <v>104</v>
      </c>
      <c r="D127" s="1">
        <f>IF(_xlfn.IFNA($A127,"")="","",Daily!E127+IF(ROW()&gt;ROW($A$3),D126,0))</f>
        <v>3</v>
      </c>
      <c r="E127" s="1">
        <f t="shared" si="141"/>
        <v>0</v>
      </c>
      <c r="F127" s="1">
        <f>IF(_xlfn.IFNA($A127,"")="","",Daily!F127+IF(ROW()&gt;ROW($A$3),F126,0))</f>
        <v>3089</v>
      </c>
      <c r="G127" s="1">
        <f>IF(_xlfn.IFNA($A127,"")="","",Daily!G127+IF(ROW()&gt;ROW($A$3),G126,0))</f>
        <v>2663</v>
      </c>
      <c r="H127" s="1">
        <f>IF(_xlfn.IFNA($A127,"")="","",Daily!H127+IF(ROW()&gt;ROW($A$3),H126,0))</f>
        <v>49</v>
      </c>
      <c r="I127" s="1">
        <f t="shared" si="142"/>
        <v>377</v>
      </c>
      <c r="J127" s="1">
        <f>IF(_xlfn.IFNA($A127,"")="","",Daily!I127+IF(ROW()&gt;ROW($A$3),J126,0))</f>
        <v>30</v>
      </c>
      <c r="K127" s="1">
        <f>IF(_xlfn.IFNA($A127,"")="","",Daily!J127+IF(ROW()&gt;ROW($A$3),K126,0))</f>
        <v>29</v>
      </c>
      <c r="L127" s="1">
        <f>IF(_xlfn.IFNA($A127,"")="","",Daily!K127+IF(ROW()&gt;ROW($A$3),L126,0))</f>
        <v>0</v>
      </c>
      <c r="M127" s="1">
        <f t="shared" si="143"/>
        <v>1</v>
      </c>
      <c r="N127" s="1">
        <f>IF(_xlfn.IFNA($A127,"")="","",Daily!L127+IF(ROW()&gt;ROW($A$3),N126,0))</f>
        <v>1058</v>
      </c>
      <c r="O127" s="1">
        <f>IF(_xlfn.IFNA($A127,"")="","",Daily!M127+IF(ROW()&gt;ROW($A$3),O126,0))</f>
        <v>1044</v>
      </c>
      <c r="P127" s="1">
        <f>IF(_xlfn.IFNA($A127,"")="","",Daily!N127+IF(ROW()&gt;ROW($A$3),P126,0))</f>
        <v>7</v>
      </c>
      <c r="Q127" s="1">
        <f t="shared" si="144"/>
        <v>7</v>
      </c>
      <c r="R127" s="1">
        <f>IF(_xlfn.IFNA($A127,"")="","",Daily!O127+IF(ROW()&gt;ROW($A$3),R126,0))</f>
        <v>440</v>
      </c>
      <c r="S127" s="1">
        <f>IF(_xlfn.IFNA($A127,"")="","",Daily!P127+IF(ROW()&gt;ROW($A$3),S126,0))</f>
        <v>435</v>
      </c>
      <c r="T127" s="1">
        <f>IF(_xlfn.IFNA($A127,"")="","",Daily!Q127+IF(ROW()&gt;ROW($A$3),T126,0))</f>
        <v>4</v>
      </c>
      <c r="U127" s="1">
        <f t="shared" si="145"/>
        <v>1</v>
      </c>
      <c r="V127" s="1">
        <f>IF(_xlfn.IFNA($A127,"")="","",Daily!R127+IF(ROW()&gt;ROW($A$3),V126,0))</f>
        <v>226</v>
      </c>
      <c r="W127" s="1">
        <f>IF(_xlfn.IFNA($A127,"")="","",Daily!S127+IF(ROW()&gt;ROW($A$3),W126,0))</f>
        <v>205</v>
      </c>
      <c r="X127" s="1">
        <f>IF(_xlfn.IFNA($A127,"")="","",Daily!T127+IF(ROW()&gt;ROW($A$3),X126,0))</f>
        <v>13</v>
      </c>
      <c r="Y127" s="1">
        <f t="shared" si="146"/>
        <v>8</v>
      </c>
      <c r="Z127" s="1">
        <f>IF(_xlfn.IFNA($A127,"")="","",Daily!U127+IF(ROW()&gt;ROW($A$3),Z126,0))</f>
        <v>1618</v>
      </c>
      <c r="AA127" s="1">
        <f>IF(_xlfn.IFNA($A127,"")="","",Daily!V127+IF(ROW()&gt;ROW($A$3),AA126,0))</f>
        <v>1539</v>
      </c>
      <c r="AB127" s="1">
        <f>IF(_xlfn.IFNA($A127,"")="","",Daily!W127+IF(ROW()&gt;ROW($A$3),AB126,0))</f>
        <v>19</v>
      </c>
      <c r="AC127" s="1">
        <f t="shared" si="147"/>
        <v>60</v>
      </c>
      <c r="AD127" s="1">
        <f>IF(_xlfn.IFNA($A127,"")="","",Daily!X127+IF(ROW()&gt;ROW($A$3),AD126,0))</f>
        <v>570</v>
      </c>
      <c r="AE127" s="1">
        <f>IF(_xlfn.IFNA($A127,"")="","",Daily!Y127+IF(ROW()&gt;ROW($A$3),AE126,0))</f>
        <v>549</v>
      </c>
      <c r="AF127" s="1">
        <f>IF(_xlfn.IFNA($A127,"")="","",Daily!Z127+IF(ROW()&gt;ROW($A$3),AF126,0))</f>
        <v>9</v>
      </c>
      <c r="AG127" s="1">
        <f t="shared" si="148"/>
        <v>12</v>
      </c>
      <c r="AH127" s="1">
        <f>IF(_xlfn.IFNA($A127,"")="","",Daily!C127+Daily!F127+Daily!I127+Daily!O127+Daily!L127+Daily!R127+Daily!X127+Daily!U127)</f>
        <v>6</v>
      </c>
      <c r="AI127" s="1">
        <f>IF(_xlfn.IFNA($A127,"")="","",Daily!D127+Daily!G127+Daily!J127+Daily!P127+Daily!M127+Daily!S127+Daily!Y127+Daily!V127+Daily!AA127)</f>
        <v>15</v>
      </c>
      <c r="AJ127" s="1">
        <f>IF(_xlfn.IFNA($A127,"")="","",Daily!E127+Daily!H127+Daily!K127+Daily!Q127+Daily!N127+Daily!T127+Daily!Z127+Daily!W127)</f>
        <v>1</v>
      </c>
      <c r="AK127" s="1">
        <f t="shared" si="240"/>
        <v>7138</v>
      </c>
      <c r="AL127" s="1">
        <f t="shared" si="241"/>
        <v>6568</v>
      </c>
      <c r="AM127" s="1">
        <f t="shared" si="242"/>
        <v>104</v>
      </c>
      <c r="AN127" s="7">
        <f t="shared" si="243"/>
        <v>0.4</v>
      </c>
      <c r="AO127" s="1">
        <f t="shared" si="244"/>
        <v>466</v>
      </c>
      <c r="AP127" s="1">
        <f t="shared" si="245"/>
        <v>4049</v>
      </c>
      <c r="AQ127" s="1">
        <f t="shared" si="246"/>
        <v>3905</v>
      </c>
      <c r="AR127" s="1">
        <f t="shared" si="247"/>
        <v>55</v>
      </c>
      <c r="AS127" s="1">
        <f t="shared" si="248"/>
        <v>89</v>
      </c>
      <c r="AT127" s="10">
        <f t="shared" si="249"/>
        <v>1.5587529976019185E-2</v>
      </c>
      <c r="AU127" s="10">
        <f t="shared" si="250"/>
        <v>0.9844124700239808</v>
      </c>
      <c r="AV127" s="10">
        <f t="shared" si="251"/>
        <v>1.4990193331465396E-2</v>
      </c>
      <c r="AW127" s="10">
        <f t="shared" si="252"/>
        <v>0.43275427290557578</v>
      </c>
      <c r="AX127" s="10">
        <f t="shared" si="253"/>
        <v>4.2028579434015131E-3</v>
      </c>
      <c r="AY127" s="10">
        <f t="shared" si="254"/>
        <v>0.14822079013729336</v>
      </c>
      <c r="AZ127" s="10">
        <f t="shared" si="255"/>
        <v>6.1641916503222191E-2</v>
      </c>
      <c r="BA127" s="10">
        <f t="shared" si="256"/>
        <v>3.16615298402914E-2</v>
      </c>
      <c r="BB127" s="10">
        <f t="shared" si="257"/>
        <v>0.2266741384141216</v>
      </c>
      <c r="BC127" s="10">
        <f t="shared" si="258"/>
        <v>7.9854300924628752E-2</v>
      </c>
      <c r="BD127" s="8">
        <f t="shared" ca="1" si="168"/>
        <v>8.5714285714285712</v>
      </c>
      <c r="BE127" s="9">
        <f t="shared" ca="1" si="169"/>
        <v>60</v>
      </c>
      <c r="BF127" s="10">
        <f t="shared" si="259"/>
        <v>8.4127874369040938E-4</v>
      </c>
      <c r="BG127" s="10">
        <f t="shared" si="260"/>
        <v>-0.6</v>
      </c>
      <c r="BH127" s="1" t="e">
        <f t="shared" si="261"/>
        <v>#N/A</v>
      </c>
      <c r="BI127" s="1">
        <f t="shared" si="262"/>
        <v>61</v>
      </c>
      <c r="BJ127" s="8">
        <f>IF(_xlfn.IFNA($A127,"")="","",AK127/(Configuration!$B$1/1000000))</f>
        <v>281.41916000047308</v>
      </c>
      <c r="BK127" s="1">
        <f>IF(OR(_xlfn.IFNA($A127,"")="", ROW()&lt;=ROW($A$3),MAX(International!$C$3:$C$2000)&lt;$AK127),"",$A127-_xlfn.XLOOKUP($AK127,International!$C$3:$C$2000,International!$A$3:$A$2000,NA(),1,1))</f>
        <v>61</v>
      </c>
      <c r="BL127" s="1">
        <f>IF(OR(_xlfn.IFNA($A127,"")="", ROW()&lt;=ROW($A$3),MAX(International!$D$3:$D$2000)&lt;$BJ127),"",$A127-_xlfn.XLOOKUP($BJ127,International!$D$3:$D$2000,International!$A$3:$A$2000,NA(),1,1))</f>
        <v>66</v>
      </c>
      <c r="BM127" s="1">
        <f>IF(OR(_xlfn.IFNA($A127,"")="", ROW()&lt;=ROW($A$3),MAX(International!$G$3:$G$2000)&lt;$AK127),"",$A127-_xlfn.XLOOKUP($AK127,International!$G$3:$G$2000,International!$A$3:$A$2000,NA(),1,1))</f>
        <v>39</v>
      </c>
      <c r="BN127" s="1">
        <f>IF(OR(_xlfn.IFNA($A127,"")="", ROW()&lt;=ROW($A$3),MAX(International!$H$3:$H$2000)&lt;$BJ127),"",$A127-_xlfn.XLOOKUP($BJ127,International!$H$3:$H$2000,International!$A$3:$A$2000,NA(),1,1))</f>
        <v>63</v>
      </c>
      <c r="BO127" s="1">
        <f>IF(OR(_xlfn.IFNA($A127,"")="", ROW()&lt;=ROW($A$3),MAX(International!$K$3:$K$2000)&lt;$AK127),"",$A127-_xlfn.XLOOKUP($AK127,International!$K$3:$K$2000,International!$A$3:$A$2000,NA(),1,1))</f>
        <v>71</v>
      </c>
      <c r="BP127" s="1">
        <f>IF(OR(_xlfn.IFNA($A127,"")="", ROW()&lt;=ROW($A$3),MAX(International!$L$3:$L$2000)&lt;$BJ127),"",$A127-_xlfn.XLOOKUP($BJ127,International!$L$3:$L$2000,International!$A$3:$A$2000,NA(),1,1))</f>
        <v>65</v>
      </c>
      <c r="BQ127" s="1">
        <f>IF(OR(_xlfn.IFNA($A127,"")="", ROW()&lt;=ROW($A$3),MAX(International!$O$3:$O$2000)&lt;$AK127),"",$A127-_xlfn.XLOOKUP($AK127,International!$O$3:$O$2000,International!$A$3:$A$2000,NA(),1,1))</f>
        <v>80</v>
      </c>
      <c r="BR127" s="1">
        <f>IF(OR(_xlfn.IFNA($A127,"")="", ROW()&lt;=ROW($A$3),MAX(International!$P$3:$P$2000)&lt;$BJ127),"",$A127-_xlfn.XLOOKUP($BJ127,International!$P$3:$P$2000,International!$A$3:$A$2000,NA(),1,1))</f>
        <v>75</v>
      </c>
      <c r="BS127" s="1">
        <f>IF(OR(_xlfn.IFNA($A127,"")="", ROW()&lt;=ROW($A$3),MAX(International!$S$3:$S$2000)&lt;$AK127),"",$A127-_xlfn.XLOOKUP($AK127,International!$S$3:$S$2000,International!$A$3:$A$2000,NA(),1,1))</f>
        <v>80</v>
      </c>
      <c r="BT127" s="1" t="str">
        <f>IF(OR(_xlfn.IFNA($A127,"")="", ROW()&lt;=ROW($A$3),MAX(International!$T$3:$T$2000)&lt;$BJ127),"",$A127-_xlfn.XLOOKUP($BJ127,International!$T$3:$T$2000,International!$A$3:$A$2000,NA(),1,1))</f>
        <v/>
      </c>
      <c r="BU127" s="1">
        <f>IF(OR(_xlfn.IFNA($A127,"")="", ROW()&lt;=ROW($A$3),MAX(International!$W$3:$W$2000)&lt;$AK127),"",$A127-_xlfn.XLOOKUP($AK127,International!$W$3:$W$2000,International!$A$3:$A$2000,NA(),1,1))</f>
        <v>37</v>
      </c>
      <c r="BV127" s="1">
        <f>IF(OR(_xlfn.IFNA($A127,"")="", ROW()&lt;=ROW($A$3),MAX(International!$X$3:$X$2000)&lt;$BJ127),"",$A127-_xlfn.XLOOKUP($BJ127,International!$X$3:$X$2000,International!$A$3:$A$2000,NA(),1,1))</f>
        <v>49</v>
      </c>
      <c r="BW127" s="1">
        <f>IF(OR(_xlfn.IFNA($A127,"")="", ROW()&lt;=ROW($A$3),MAX(International!$AA$3:$AA$2000)&lt;$AK127),"",$A127-_xlfn.XLOOKUP($AK127,International!$AA$3:$AA$2000,International!$A$3:$A$2000,NA(),1,1))</f>
        <v>64</v>
      </c>
      <c r="BX127" s="1">
        <f>IF(OR(_xlfn.IFNA($A127,"")="", ROW()&lt;=ROW($A$3),MAX(International!$AB$3:$AB$2000)&lt;$BJ127),"",$A127-_xlfn.XLOOKUP($BJ127,International!$AB$3:$AB$2000,International!$A$3:$A$2000,NA(),1,1))</f>
        <v>59</v>
      </c>
      <c r="BY127" s="1">
        <f>IF(OR(_xlfn.IFNA($A127,"")="", ROW()&lt;=ROW($A$3),MAX(International!$AE$3:$AE$2000)&lt;$AK127),"",$A127-_xlfn.XLOOKUP($AK127,International!$AE$3:$AE$2000,International!$A$3:$A$2000,NA(),1,1))</f>
        <v>70</v>
      </c>
      <c r="BZ127" s="1">
        <f>IF(OR(_xlfn.IFNA($A127,"")="", ROW()&lt;=ROW($A$3),MAX(International!$AF$3:$AF$2000)&lt;$BJ127),"",$A127-_xlfn.XLOOKUP($BJ127,International!$AF$3:$AF$2000,International!$A$3:$A$2000,NA(),1,1))</f>
        <v>61</v>
      </c>
      <c r="CA127" s="1">
        <f t="shared" si="239"/>
        <v>78</v>
      </c>
      <c r="CB127" s="1" t="e">
        <f t="shared" si="219"/>
        <v>#N/A</v>
      </c>
      <c r="CC127" s="1" t="e">
        <f t="shared" si="220"/>
        <v>#N/A</v>
      </c>
      <c r="CD127" s="1" t="e">
        <f t="shared" si="221"/>
        <v>#N/A</v>
      </c>
      <c r="CE127" s="1" t="e">
        <f t="shared" si="222"/>
        <v>#N/A</v>
      </c>
      <c r="CF127" s="1" t="e">
        <f t="shared" si="223"/>
        <v>#N/A</v>
      </c>
      <c r="CG127" s="1">
        <f t="shared" si="224"/>
        <v>819198</v>
      </c>
      <c r="CH127" s="1">
        <f t="shared" si="225"/>
        <v>226116</v>
      </c>
      <c r="CI127" s="1">
        <f t="shared" si="226"/>
        <v>6778</v>
      </c>
      <c r="CJ127" s="1">
        <f t="shared" si="227"/>
        <v>7066</v>
      </c>
      <c r="CK127" s="1">
        <f t="shared" si="175"/>
        <v>7138</v>
      </c>
      <c r="CL127" s="1">
        <f t="shared" si="228"/>
        <v>12.667585669776773</v>
      </c>
      <c r="CM127" s="1">
        <f>IF(OR(ISNA($A127),$AK127&lt;100),NA(),IF($CA127=0,0,FLOOR((CK127-_xlfn.XLOOKUP(_xlfn.AGGREGATE(5,6,$CA$3:$CA2078),$CA$3:$CA$2000,CK$3:CK$2000,1,1))/_xlfn.XLOOKUP($CA127,$CA$3:$CA$2000,$CA$3:$CA$2000,1,1), 1)))</f>
        <v>90</v>
      </c>
      <c r="CN127" s="1">
        <f t="shared" si="176"/>
        <v>824.26747364209893</v>
      </c>
      <c r="CO127" s="1" cm="1">
        <f t="array" ref="CO127">IFERROR(IF(OR(ISNA($A127),$AK127&lt;100,INDEX(International!C$3:C$2000,_xlfn.XMATCH(100,International!C$3:C$2000,1,1)+$CA127)=""),NA(),INDEX(International!C$3:C$2000,_xlfn.XMATCH(100,International!C$3:C$2000,1,1)+$CA127)), NA())</f>
        <v>56810</v>
      </c>
      <c r="CP127" s="1">
        <f t="shared" si="229"/>
        <v>8.5245891458708556</v>
      </c>
      <c r="CQ127" s="1">
        <f>IF(OR(ISNA($A127),$AK127&lt;100),NA(),IF($CA127=0,0,FLOOR((CO127-_xlfn.XLOOKUP(_xlfn.AGGREGATE(5,6,$CA$3:$CA2078),$CA$3:$CA$2000,CO$3:CO$2000,1,1))/_xlfn.XLOOKUP($CA127,$CA$3:$CA$2000,$CA$3:$CA$2000,1,1), 1)))</f>
        <v>726</v>
      </c>
      <c r="CR127" s="1">
        <f t="shared" si="177"/>
        <v>68.13578023293249</v>
      </c>
      <c r="CS127" s="1" cm="1">
        <f t="array" ref="CS127">IFERROR(IF(OR(ISNA($A127),$AK127&lt;100,INDEX(International!G$3:G$2000,_xlfn.XMATCH(100,International!G$3:G$2000,1,1)+$CA127)=""),NA(),INDEX(International!G$3:G$2000,_xlfn.XMATCH(100,International!G$3:G$2000,1,1)+$CA127)), NA())</f>
        <v>11480</v>
      </c>
      <c r="CT127" s="1">
        <f t="shared" si="230"/>
        <v>11.398544686074338</v>
      </c>
      <c r="CU127" s="1">
        <f>IF(OR(ISNA($A127),$AK127&lt;100),NA(),IF($CA127=0,0,FLOOR((CS127-_xlfn.XLOOKUP(_xlfn.AGGREGATE(5,6,$CA$3:$CA2078),$CA$3:$CA$2000,CS$3:CS$2000,1,1))/_xlfn.XLOOKUP($CA127,$CA$3:$CA$2000,$CA$3:$CA$2000,1,1), 1)))</f>
        <v>143</v>
      </c>
      <c r="CV127" s="1">
        <f t="shared" si="178"/>
        <v>85.215640793793099</v>
      </c>
      <c r="CW127" s="1" cm="1">
        <f t="array" ref="CW127">IFERROR(IF(OR(ISNA($A127),$AK127&lt;100,INDEX(International!K$3:K$2000,_xlfn.XMATCH(100,International!K$3:K$2000,1,1)+$CA127)=""),NA(),INDEX(International!K$3:K$2000,_xlfn.XMATCH(100,International!K$3:K$2000,1,1)+$CA127)), NA())</f>
        <v>177240</v>
      </c>
      <c r="CX127" s="1">
        <f t="shared" si="231"/>
        <v>7.2279185471056007</v>
      </c>
      <c r="CY127" s="1">
        <f>IF(OR(ISNA($A127),$AK127&lt;100),NA(),IF($CA127=0,0,FLOOR((CW127-_xlfn.XLOOKUP(_xlfn.AGGREGATE(5,6,$CA$3:$CA2078),$CA$3:$CA$2000,CW$3:CW$2000,1,1))/_xlfn.XLOOKUP($CA127,$CA$3:$CA$2000,$CA$3:$CA$2000,1,1), 1)))</f>
        <v>2271</v>
      </c>
      <c r="CZ127" s="1">
        <f t="shared" si="179"/>
        <v>-1555.4529564884581</v>
      </c>
      <c r="DA127" s="1" cm="1">
        <f t="array" ref="DA127">IFERROR(IF(OR(ISNA($A127),$AK127&lt;100,INDEX(International!O$3:O$2000,_xlfn.XMATCH(100,International!O$3:O$2000,1,1)+$CA127)=""),NA(),INDEX(International!O$3:O$2000,_xlfn.XMATCH(100,International!O$3:O$2000,1,1)+$CA127)), NA())</f>
        <v>219814</v>
      </c>
      <c r="DB127" s="1">
        <f t="shared" si="232"/>
        <v>7.0257183702480956</v>
      </c>
      <c r="DC127" s="1">
        <f>IF(OR(ISNA($A127),$AK127&lt;100),NA(),IF($CA127=0,0,FLOOR((DA127-_xlfn.XLOOKUP(_xlfn.AGGREGATE(5,6,$CA$3:$CA2078),$CA$3:$CA$2000,DA$3:DA$2000,1,1))/_xlfn.XLOOKUP($CA127,$CA$3:$CA$2000,$CA$3:$CA$2000,1,1), 1)))</f>
        <v>2816</v>
      </c>
      <c r="DD127" s="1">
        <f t="shared" si="180"/>
        <v>204.44281974826609</v>
      </c>
      <c r="DE127" s="1" cm="1">
        <f t="array" ref="DE127">IFERROR(IF(OR(ISNA($A127),$AK127&lt;100,INDEX(International!S$3:S$2000,_xlfn.XMATCH(100,International!S$3:S$2000,1,1)+$CA127)=""),NA(),INDEX(International!S$3:S$2000,_xlfn.XMATCH(100,International!S$3:S$2000,1,1)+$CA127)), NA())</f>
        <v>10840</v>
      </c>
      <c r="DF127" s="1">
        <f t="shared" si="233"/>
        <v>11.538084423227279</v>
      </c>
      <c r="DG127" s="1">
        <f>IF(OR(ISNA($A127),$AK127&lt;100),NA(),IF($CA127=0,0,FLOOR((DE127-_xlfn.XLOOKUP(_xlfn.AGGREGATE(5,6,$CA$3:$CA2078),$CA$3:$CA$2000,DE$3:DE$2000,1,1))/_xlfn.XLOOKUP($CA127,$CA$3:$CA$2000,$CA$3:$CA$2000,1,1), 1)))</f>
        <v>137</v>
      </c>
      <c r="DH127" s="1">
        <f t="shared" si="181"/>
        <v>250.11044757178914</v>
      </c>
      <c r="DI127" s="1" cm="1">
        <f t="array" ref="DI127">IFERROR(IF(OR(ISNA($A127),$AK127&lt;100,INDEX(International!W$3:W$2000,_xlfn.XMATCH(100,International!W$3:W$2000,1,1)+$CA127)=""),NA(),INDEX(International!W$3:W$2000,_xlfn.XMATCH(100,International!W$3:W$2000,1,1)+$CA127)), NA())</f>
        <v>28038</v>
      </c>
      <c r="DJ127" s="1">
        <f t="shared" si="234"/>
        <v>9.5926332911471341</v>
      </c>
      <c r="DK127" s="1">
        <f>IF(OR(ISNA($A127),$AK127&lt;100),NA(),IF($CA127=0,0,FLOOR((DI127-_xlfn.XLOOKUP(_xlfn.AGGREGATE(5,6,$CA$3:$CA2078),$CA$3:$CA$2000,DI$3:DI$2000,1,1))/_xlfn.XLOOKUP($CA127,$CA$3:$CA$2000,$CA$3:$CA$2000,1,1), 1)))</f>
        <v>358</v>
      </c>
      <c r="DL127" s="1">
        <f t="shared" si="182"/>
        <v>16.594745842333484</v>
      </c>
      <c r="DM127" s="1" cm="1">
        <f t="array" ref="DM127">IFERROR(IF(OR(ISNA($A127),$AK127&lt;100,INDEX(International!AA$3:AA$2000,_xlfn.XMATCH(100,International!AA$3:AA$2000,1,1)+$CA127)=""),NA(),INDEX(International!AA$3:AA$2000,_xlfn.XMATCH(100,International!AA$3:AA$2000,1,1)+$CA127)), NA())</f>
        <v>254195</v>
      </c>
      <c r="DN127" s="1">
        <f t="shared" si="235"/>
        <v>6.895503109212874</v>
      </c>
      <c r="DO127" s="1">
        <f>IF(OR(ISNA($A127),$AK127&lt;100),NA(),IF($CA127=0,0,FLOOR((DM127-_xlfn.XLOOKUP(_xlfn.AGGREGATE(5,6,$CA$3:$CA2078),$CA$3:$CA$2000,DM$3:DM$2000,1,1))/_xlfn.XLOOKUP($CA127,$CA$3:$CA$2000,$CA$3:$CA$2000,1,1), 1)))</f>
        <v>3257</v>
      </c>
      <c r="DP127" s="1">
        <f t="shared" si="183"/>
        <v>29.505432313859696</v>
      </c>
      <c r="DQ127" s="1" cm="1">
        <f t="array" ref="DQ127">IFERROR(IF(OR(ISNA($A127),$AK127&lt;100,INDEX(International!AE$3:AE$2000,_xlfn.XMATCH(100,International!AE$3:AE$2000,1,1)+$CA127)=""),NA(),INDEX(International!AE$3:AE$2000,_xlfn.XMATCH(100,International!AE$3:AE$2000,1,1)+$CA127)), NA())</f>
        <v>1551853</v>
      </c>
      <c r="DR127" s="1">
        <f t="shared" si="236"/>
        <v>5.6027623063339735</v>
      </c>
      <c r="DS127" s="1">
        <f>IF(OR(ISNA($A127),$AK127&lt;100),NA(),IF($CA127=0,0,FLOOR((DQ127-_xlfn.XLOOKUP(_xlfn.AGGREGATE(5,6,$CA$3:$CA2078),$CA$3:$CA$2000,DQ$3:DQ$2000,1,1))/_xlfn.XLOOKUP($CA127,$CA$3:$CA$2000,$CA$3:$CA$2000,1,1), 1)))</f>
        <v>19894</v>
      </c>
      <c r="DT127" s="1">
        <f t="shared" si="263"/>
        <v>24.354102613270204</v>
      </c>
      <c r="DU127" s="1">
        <f t="shared" si="237"/>
        <v>124</v>
      </c>
      <c r="DV127" s="1" cm="1">
        <f t="array" ref="DV127">IFERROR(IF(ISNA($A127),NA(),INDEX(B$3:B$2000,_xlfn.XMATCH(Configuration!$B$12,B$3:B$2000,1,1)+ROW()-ROW($A$3))-0), NA())</f>
        <v>0</v>
      </c>
      <c r="DW127" s="1" t="e" cm="1">
        <f t="array" ref="DW127">IFERROR(IF(ISNA($A127),NA(),INDEX(F$3:F$2000,_xlfn.XMATCH(Configuration!$B$12,F$3:F$2000,1,1)+ROW()-ROW($A$3))-0), NA())</f>
        <v>#N/A</v>
      </c>
      <c r="DX127" s="1" cm="1">
        <f t="array" ref="DX127">IFERROR(IF(ISNA($A127),NA(),INDEX(J$3:J$2000,_xlfn.XMATCH(Configuration!$B$12,J$3:J$2000,1,1)+ROW()-ROW($A$3))-0), NA())</f>
        <v>0</v>
      </c>
      <c r="DY127" s="1" t="e" cm="1">
        <f t="array" ref="DY127">IFERROR(IF(ISNA($A127),NA(),INDEX(N$3:N$2000,_xlfn.XMATCH(Configuration!$B$12,N$3:N$2000,1,1)+ROW()-ROW($A$3))-0), NA())</f>
        <v>#N/A</v>
      </c>
      <c r="DZ127" s="1" t="e" cm="1">
        <f t="array" ref="DZ127">IFERROR(IF(ISNA($A127),NA(),INDEX(R$3:R$2000,_xlfn.XMATCH(Configuration!$B$12,R$3:R$2000,1,1)+ROW()-ROW($A$3))-0), NA())</f>
        <v>#N/A</v>
      </c>
      <c r="EA127" s="1" cm="1">
        <f t="array" ref="EA127">IFERROR(IF(ISNA($A127),NA(),INDEX(V$3:V$2000,_xlfn.XMATCH(Configuration!$B$12,V$3:V$2000,1,1)+ROW()-ROW($A$3))-0), NA())</f>
        <v>0</v>
      </c>
      <c r="EB127" s="1" t="e" cm="1">
        <f t="array" ref="EB127">IFERROR(IF(ISNA($A127),NA(),INDEX(Z$3:Z$2000,_xlfn.XMATCH(Configuration!$B$12,Z$3:Z$2000,1,1)+ROW()-ROW($A$3))-0), NA())</f>
        <v>#N/A</v>
      </c>
      <c r="EC127" s="1" t="e" cm="1">
        <f t="array" ref="EC127">IFERROR(IF(ISNA($A127),NA(),INDEX(AD$3:AD$2000,_xlfn.XMATCH(Configuration!$B$12,AD$3:AD$2000,1,1)+ROW()-ROW($A$3))-0), NA())</f>
        <v>#N/A</v>
      </c>
      <c r="ED127" s="1" t="e">
        <f t="shared" si="238"/>
        <v>#N/A</v>
      </c>
      <c r="EE127" s="1" t="e">
        <f t="shared" si="185"/>
        <v>#N/A</v>
      </c>
      <c r="EF127" s="1" t="e">
        <f t="shared" si="186"/>
        <v>#N/A</v>
      </c>
      <c r="EG127" s="1" t="e">
        <f t="shared" si="187"/>
        <v>#N/A</v>
      </c>
      <c r="EH127" s="1" t="e">
        <f t="shared" si="188"/>
        <v>#N/A</v>
      </c>
      <c r="EI127" s="1" t="e">
        <f t="shared" si="189"/>
        <v>#N/A</v>
      </c>
      <c r="EJ127" s="1" t="e">
        <f t="shared" si="190"/>
        <v>#N/A</v>
      </c>
      <c r="EK127" s="1" t="e">
        <f t="shared" si="191"/>
        <v>#N/A</v>
      </c>
      <c r="EL127" s="1" t="e" cm="1">
        <f t="array" ref="EL127">IFERROR(IF(ISNA($ED127),NA(),IF(FLOOR((2^(($ED127+LOOKUP(2, 1/(ISNA(EP$3:EP$2000)+ISBLANK(EP$3:EP$300)-1),EP$3:EP$2000)*LOG(100)/LOG(2))/LOOKUP(2, 1/(ISNA(EP$3:EP$2000)+ISBLANK(EP$3:EP$300)-1),EP$3:EP$2000))),2)&gt;_xlfn.AGGREGATE(4,6,$EN$3:$GC$2000)+2000,NA(),FLOOR((2^(($ED127+LOOKUP(2, 1/(ISNA(EP$3:EP$2000)+ISBLANK(EP$3:EP$300)-1),EP$3:EP$2000)*LOG(100)/LOG(2))/LOOKUP(2, 1/(ISNA(EP$3:EP$2000)+ISBLANK(EP$3:EP$300)-1),EP$3:EP$2000))),2))),NA())</f>
        <v>#N/A</v>
      </c>
      <c r="EM127" s="1" t="e" cm="1">
        <f t="array" ref="EM127">IF(ISNA($ED127),NA(),FLOOR(EN$3+(LOOKUP(2, 1/(ISNA(EN$3:EN$2000)+ISBLANK(EN$3:EN$300)-1),EN$3:EN$2000)-EN$3)/LOOKUP(2, 1/(ISNA(EN$3:EN$2000)+ISBLANK(EN$3:EN$300)-1),ED$3:ED$2000)*ED127, 1))</f>
        <v>#N/A</v>
      </c>
      <c r="EN127" s="1" t="e" cm="1">
        <f t="array" ref="EN127">IFERROR(IF(ISNA($A127),NA(),INDEX(AK$3:AK$2000,_xlfn.XMATCH(100,AK$3:AK$2000,1,1)+ROW()-ROW($A$3))-0), NA())</f>
        <v>#N/A</v>
      </c>
      <c r="EO127" s="1" t="e" cm="1">
        <f t="array" aca="1" ref="EO127" ca="1">IFERROR(IF(ISNA($A127),NA(),INDEX(BD$3:BD$2000,_xlfn.XMATCH(100,AK$3:AK$2000,1,1)+ROW()-ROW($A$3))-0), NA())</f>
        <v>#N/A</v>
      </c>
      <c r="EP127" s="1" t="e">
        <f t="shared" si="192"/>
        <v>#N/A</v>
      </c>
      <c r="EQ127" s="1" t="e">
        <f t="shared" si="193"/>
        <v>#N/A</v>
      </c>
      <c r="ER127" s="1" t="e">
        <f t="shared" si="194"/>
        <v>#N/A</v>
      </c>
      <c r="ES127" s="1" t="e" cm="1">
        <f t="array" ref="ES127">IFERROR(IF(OR(ISNA($A127),INDEX(International!C$3:C$2000,_xlfn.XMATCH(100,International!C$3:C$2000,1,1)+ROW()-ROW($A$3))=""),NA(),INDEX(International!C$3:C$2000,_xlfn.XMATCH(100,International!C$3:C$2000,1,1)+ROW()-ROW($A$3))), NA())</f>
        <v>#N/A</v>
      </c>
      <c r="ET127" s="1" t="e" cm="1">
        <f t="array" aca="1" ref="ET127" ca="1">IFERROR(IF(ISNA($A127),NA(),INDEX(International!E$3:E$2000,_xlfn.XMATCH(100,International!C$3:C$2000,1,1)+ROW()-ROW($A$3))-0), NA())</f>
        <v>#N/A</v>
      </c>
      <c r="EU127" s="1" t="e">
        <f t="shared" si="195"/>
        <v>#N/A</v>
      </c>
      <c r="EV127" s="1" t="e">
        <f t="shared" si="196"/>
        <v>#N/A</v>
      </c>
      <c r="EW127" s="1" t="e">
        <f t="shared" si="197"/>
        <v>#N/A</v>
      </c>
      <c r="EX127" s="1" t="e" cm="1">
        <f t="array" ref="EX127">IFERROR(IF(OR(ISNA($A127),INDEX(International!G$3:G$2000,_xlfn.XMATCH(100,International!G$3:G$2000,1,1)+ROW()-ROW($A$3))=""),NA(),INDEX(International!G$3:G$2000,_xlfn.XMATCH(100,International!G$3:G$2000,1,1)+ROW()-ROW($A$3))-0), NA())</f>
        <v>#N/A</v>
      </c>
      <c r="EY127" s="1" t="e" cm="1">
        <f t="array" aca="1" ref="EY127" ca="1">IFERROR(IF(ISNA($A127),NA(),INDEX(International!I$3:I$2000,_xlfn.XMATCH(100,International!G$3:G$2000,1,1)+ROW()-ROW($A$3))-0), NA())</f>
        <v>#N/A</v>
      </c>
      <c r="EZ127" s="1" t="e">
        <f t="shared" si="198"/>
        <v>#N/A</v>
      </c>
      <c r="FA127" s="1" t="e">
        <f t="shared" si="199"/>
        <v>#N/A</v>
      </c>
      <c r="FB127" s="1" t="e">
        <f t="shared" si="200"/>
        <v>#N/A</v>
      </c>
      <c r="FC127" s="1" t="e" cm="1">
        <f t="array" ref="FC127">IFERROR(IF(OR(ISNA($A127),INDEX(International!K$3:K$2000,_xlfn.XMATCH(100,International!K$3:K$2000,1,1)+ROW()-ROW($A$3))=""),NA(),INDEX(International!K$3:K$2000,_xlfn.XMATCH(100,International!K$3:K$2000,1,1)+ROW()-ROW($A$3))), NA())</f>
        <v>#N/A</v>
      </c>
      <c r="FD127" s="1" t="e" cm="1">
        <f t="array" aca="1" ref="FD127" ca="1">IFERROR(IF(ISNA($A127),NA(),INDEX(International!M$3:M$2000,_xlfn.XMATCH(100,International!K$3:K$2000,1,1)+ROW()-ROW($A$3))-0), NA())</f>
        <v>#N/A</v>
      </c>
      <c r="FE127" s="1" t="e">
        <f t="shared" si="201"/>
        <v>#N/A</v>
      </c>
      <c r="FF127" s="1" t="e">
        <f t="shared" si="202"/>
        <v>#N/A</v>
      </c>
      <c r="FG127" s="1" t="e">
        <f t="shared" si="203"/>
        <v>#N/A</v>
      </c>
      <c r="FH127" s="1" t="e" cm="1">
        <f t="array" ref="FH127">IFERROR(IF(OR(ISNA($A127),INDEX(International!O$3:O$2000,_xlfn.XMATCH(100,International!O$3:O$2000,1,1)+ROW()-ROW($A$3))=""),NA(),INDEX(International!O$3:O$2000,_xlfn.XMATCH(100,International!O$3:O$2000,1,1)+ROW()-ROW($A$3))-0), NA())</f>
        <v>#N/A</v>
      </c>
      <c r="FI127" s="1" t="e" cm="1">
        <f t="array" aca="1" ref="FI127" ca="1">IFERROR(IF(ISNA($A127),NA(),INDEX(International!Q$3:Q$2000,_xlfn.XMATCH(100,International!O$3:O$2000,1,1)+ROW()-ROW($A$3))-0), NA())</f>
        <v>#N/A</v>
      </c>
      <c r="FJ127" s="1" t="e">
        <f t="shared" si="204"/>
        <v>#N/A</v>
      </c>
      <c r="FK127" s="1" t="e">
        <f t="shared" si="205"/>
        <v>#N/A</v>
      </c>
      <c r="FL127" s="1" t="e">
        <f t="shared" si="206"/>
        <v>#N/A</v>
      </c>
      <c r="FM127" s="1" t="e" cm="1">
        <f t="array" ref="FM127">IFERROR(IF(OR(ISNA($A127),INDEX(International!S$3:S$2000,_xlfn.XMATCH(100,International!S$3:S$2000,1,1)+ROW()-ROW($A$3))=""),NA(),INDEX(International!S$3:S$2000,_xlfn.XMATCH(100,International!S$3:S$2000,1,1)+ROW()-ROW($A$3))-0), NA())</f>
        <v>#N/A</v>
      </c>
      <c r="FN127" s="1" t="e" cm="1">
        <f t="array" aca="1" ref="FN127" ca="1">IFERROR(IF(ISNA($A127),NA(),INDEX(International!U$3:U$2000,_xlfn.XMATCH(100,International!S$3:S$2000,1,1)+ROW()-ROW($A$3))-0), NA())</f>
        <v>#N/A</v>
      </c>
      <c r="FO127" s="1" t="e">
        <f t="shared" si="207"/>
        <v>#N/A</v>
      </c>
      <c r="FP127" s="1" t="e">
        <f t="shared" si="208"/>
        <v>#N/A</v>
      </c>
      <c r="FQ127" s="1" t="e">
        <f t="shared" si="209"/>
        <v>#N/A</v>
      </c>
      <c r="FR127" s="1" t="e" cm="1">
        <f t="array" ref="FR127">IFERROR(IF(OR(ISNA($A127),INDEX(International!W$3:W$2000,_xlfn.XMATCH(100,International!W$3:W$2000,1,1)+ROW()-ROW($A$3))=""),NA(),INDEX(International!W$3:W$2000,_xlfn.XMATCH(100,International!W$3:W$2000,1,1)+ROW()-ROW($A$3))-0), NA())</f>
        <v>#N/A</v>
      </c>
      <c r="FS127" s="1" t="e" cm="1">
        <f t="array" aca="1" ref="FS127" ca="1">IFERROR(IF(ISNA($A127),NA(),INDEX(International!Y$3:Y$2000,_xlfn.XMATCH(100,International!W$3:W$2000,1,1)+ROW()-ROW($A$3))-0), NA())</f>
        <v>#N/A</v>
      </c>
      <c r="FT127" s="1" t="e">
        <f t="shared" si="210"/>
        <v>#N/A</v>
      </c>
      <c r="FU127" s="1" t="e">
        <f t="shared" si="211"/>
        <v>#N/A</v>
      </c>
      <c r="FV127" s="1" t="e">
        <f t="shared" si="212"/>
        <v>#N/A</v>
      </c>
      <c r="FW127" s="1" t="e" cm="1">
        <f t="array" ref="FW127">IFERROR(IF(OR(ISNA($A127),INDEX(International!AA$3:AA$2000,_xlfn.XMATCH(100,International!AA$3:AA$2000,1,1)+ROW()-ROW($A$3))=""),NA(),INDEX(International!AA$3:AA$2000,_xlfn.XMATCH(100,International!AA$3:AA$2000,1,1)+ROW()-ROW($A$3))-0), NA())</f>
        <v>#N/A</v>
      </c>
      <c r="FX127" s="1" t="e" cm="1">
        <f t="array" aca="1" ref="FX127" ca="1">IFERROR(IF(ISNA($A127),NA(),INDEX(International!AC$3:AC$2000,_xlfn.XMATCH(100,International!AA$3:AA$2000,1,1)+ROW()-ROW($A$3))-0), NA())</f>
        <v>#N/A</v>
      </c>
      <c r="FY127" s="1" t="e">
        <f t="shared" si="213"/>
        <v>#N/A</v>
      </c>
      <c r="FZ127" s="1" t="e">
        <f t="shared" si="214"/>
        <v>#N/A</v>
      </c>
      <c r="GA127" s="1" t="e">
        <f t="shared" si="215"/>
        <v>#N/A</v>
      </c>
      <c r="GB127" s="1" t="e" cm="1">
        <f t="array" ref="GB127">IFERROR(IF(OR(ISNA($A127),INDEX(International!AE$3:AE$2000,_xlfn.XMATCH(100,International!AE$3:AE$2000,1,1)+ROW()-ROW($A$3))=""),NA(),INDEX(International!AE$3:AE$2000,_xlfn.XMATCH(100,International!AE$3:AE$2000,1,1)+ROW()-ROW($A$3))-0), NA())</f>
        <v>#N/A</v>
      </c>
      <c r="GC127" s="1" t="e" cm="1">
        <f t="array" aca="1" ref="GC127" ca="1">IFERROR(IF(ISNA($A127),NA(),INDEX(International!AG$3:AG$2000,_xlfn.XMATCH(100,International!AE$3:AE$2000,1,1)+ROW()-ROW($A$3))-0), NA())</f>
        <v>#N/A</v>
      </c>
      <c r="GD127" s="1" t="e">
        <f t="shared" si="216"/>
        <v>#N/A</v>
      </c>
      <c r="GE127" s="1" t="e">
        <f t="shared" si="217"/>
        <v>#N/A</v>
      </c>
      <c r="GF127" s="1" t="e">
        <f t="shared" si="218"/>
        <v>#N/A</v>
      </c>
    </row>
    <row r="128" spans="1:188" x14ac:dyDescent="0.2">
      <c r="A128" s="4">
        <f>IF(OR(Daily!$A128="",Daily!$B128="*"),NA(),Daily!A128)</f>
        <v>43979</v>
      </c>
      <c r="B128" s="1">
        <f>IF(_xlfn.IFNA($A128,"")="","",Daily!C128+IF(ROW()&gt;ROW($A$3),B127,0))</f>
        <v>107</v>
      </c>
      <c r="C128" s="1">
        <f>IF(_xlfn.IFNA($A128,"")="","",Daily!D128+IF(ROW()&gt;ROW($A$3),C127,0))</f>
        <v>104</v>
      </c>
      <c r="D128" s="1">
        <f>IF(_xlfn.IFNA($A128,"")="","",Daily!E128+IF(ROW()&gt;ROW($A$3),D127,0))</f>
        <v>3</v>
      </c>
      <c r="E128" s="1">
        <f t="shared" si="141"/>
        <v>0</v>
      </c>
      <c r="F128" s="1">
        <f>IF(_xlfn.IFNA($A128,"")="","",Daily!F128+IF(ROW()&gt;ROW($A$3),F127,0))</f>
        <v>3090</v>
      </c>
      <c r="G128" s="1">
        <f>IF(_xlfn.IFNA($A128,"")="","",Daily!G128+IF(ROW()&gt;ROW($A$3),G127,0))</f>
        <v>2670</v>
      </c>
      <c r="H128" s="1">
        <f>IF(_xlfn.IFNA($A128,"")="","",Daily!H128+IF(ROW()&gt;ROW($A$3),H127,0))</f>
        <v>49</v>
      </c>
      <c r="I128" s="1">
        <f t="shared" si="142"/>
        <v>371</v>
      </c>
      <c r="J128" s="1">
        <f>IF(_xlfn.IFNA($A128,"")="","",Daily!I128+IF(ROW()&gt;ROW($A$3),J127,0))</f>
        <v>30</v>
      </c>
      <c r="K128" s="1">
        <f>IF(_xlfn.IFNA($A128,"")="","",Daily!J128+IF(ROW()&gt;ROW($A$3),K127,0))</f>
        <v>30</v>
      </c>
      <c r="L128" s="1">
        <f>IF(_xlfn.IFNA($A128,"")="","",Daily!K128+IF(ROW()&gt;ROW($A$3),L127,0))</f>
        <v>0</v>
      </c>
      <c r="M128" s="1">
        <f t="shared" si="143"/>
        <v>0</v>
      </c>
      <c r="N128" s="1">
        <f>IF(_xlfn.IFNA($A128,"")="","",Daily!L128+IF(ROW()&gt;ROW($A$3),N127,0))</f>
        <v>1058</v>
      </c>
      <c r="O128" s="1">
        <f>IF(_xlfn.IFNA($A128,"")="","",Daily!M128+IF(ROW()&gt;ROW($A$3),O127,0))</f>
        <v>1045</v>
      </c>
      <c r="P128" s="1">
        <f>IF(_xlfn.IFNA($A128,"")="","",Daily!N128+IF(ROW()&gt;ROW($A$3),P127,0))</f>
        <v>7</v>
      </c>
      <c r="Q128" s="1">
        <f t="shared" si="144"/>
        <v>6</v>
      </c>
      <c r="R128" s="1">
        <f>IF(_xlfn.IFNA($A128,"")="","",Daily!O128+IF(ROW()&gt;ROW($A$3),R127,0))</f>
        <v>440</v>
      </c>
      <c r="S128" s="1">
        <f>IF(_xlfn.IFNA($A128,"")="","",Daily!P128+IF(ROW()&gt;ROW($A$3),S127,0))</f>
        <v>435</v>
      </c>
      <c r="T128" s="1">
        <f>IF(_xlfn.IFNA($A128,"")="","",Daily!Q128+IF(ROW()&gt;ROW($A$3),T127,0))</f>
        <v>4</v>
      </c>
      <c r="U128" s="1">
        <f t="shared" si="145"/>
        <v>1</v>
      </c>
      <c r="V128" s="1">
        <f>IF(_xlfn.IFNA($A128,"")="","",Daily!R128+IF(ROW()&gt;ROW($A$3),V127,0))</f>
        <v>226</v>
      </c>
      <c r="W128" s="1">
        <f>IF(_xlfn.IFNA($A128,"")="","",Daily!S128+IF(ROW()&gt;ROW($A$3),W127,0))</f>
        <v>205</v>
      </c>
      <c r="X128" s="1">
        <f>IF(_xlfn.IFNA($A128,"")="","",Daily!T128+IF(ROW()&gt;ROW($A$3),X127,0))</f>
        <v>13</v>
      </c>
      <c r="Y128" s="1">
        <f t="shared" si="146"/>
        <v>8</v>
      </c>
      <c r="Z128" s="1">
        <f>IF(_xlfn.IFNA($A128,"")="","",Daily!U128+IF(ROW()&gt;ROW($A$3),Z127,0))</f>
        <v>1628</v>
      </c>
      <c r="AA128" s="1">
        <f>IF(_xlfn.IFNA($A128,"")="","",Daily!V128+IF(ROW()&gt;ROW($A$3),AA127,0))</f>
        <v>1544</v>
      </c>
      <c r="AB128" s="1">
        <f>IF(_xlfn.IFNA($A128,"")="","",Daily!W128+IF(ROW()&gt;ROW($A$3),AB127,0))</f>
        <v>19</v>
      </c>
      <c r="AC128" s="1">
        <f t="shared" si="147"/>
        <v>65</v>
      </c>
      <c r="AD128" s="1">
        <f>IF(_xlfn.IFNA($A128,"")="","",Daily!X128+IF(ROW()&gt;ROW($A$3),AD127,0))</f>
        <v>577</v>
      </c>
      <c r="AE128" s="1">
        <f>IF(_xlfn.IFNA($A128,"")="","",Daily!Y128+IF(ROW()&gt;ROW($A$3),AE127,0))</f>
        <v>550</v>
      </c>
      <c r="AF128" s="1">
        <f>IF(_xlfn.IFNA($A128,"")="","",Daily!Z128+IF(ROW()&gt;ROW($A$3),AF127,0))</f>
        <v>9</v>
      </c>
      <c r="AG128" s="1">
        <f t="shared" si="148"/>
        <v>18</v>
      </c>
      <c r="AH128" s="1">
        <f>IF(_xlfn.IFNA($A128,"")="","",Daily!C128+Daily!F128+Daily!I128+Daily!O128+Daily!L128+Daily!R128+Daily!X128+Daily!U128)</f>
        <v>18</v>
      </c>
      <c r="AI128" s="1">
        <f>IF(_xlfn.IFNA($A128,"")="","",Daily!D128+Daily!G128+Daily!J128+Daily!P128+Daily!M128+Daily!S128+Daily!Y128+Daily!V128+Daily!AA128)</f>
        <v>15</v>
      </c>
      <c r="AJ128" s="1">
        <f>IF(_xlfn.IFNA($A128,"")="","",Daily!E128+Daily!H128+Daily!K128+Daily!Q128+Daily!N128+Daily!T128+Daily!Z128+Daily!W128)</f>
        <v>0</v>
      </c>
      <c r="AK128" s="1">
        <f t="shared" si="240"/>
        <v>7156</v>
      </c>
      <c r="AL128" s="1">
        <f t="shared" si="241"/>
        <v>6583</v>
      </c>
      <c r="AM128" s="1">
        <f t="shared" si="242"/>
        <v>104</v>
      </c>
      <c r="AN128" s="7">
        <f t="shared" si="243"/>
        <v>3</v>
      </c>
      <c r="AO128" s="1">
        <f t="shared" si="244"/>
        <v>469</v>
      </c>
      <c r="AP128" s="1">
        <f t="shared" si="245"/>
        <v>4066</v>
      </c>
      <c r="AQ128" s="1">
        <f t="shared" si="246"/>
        <v>3913</v>
      </c>
      <c r="AR128" s="1">
        <f t="shared" si="247"/>
        <v>55</v>
      </c>
      <c r="AS128" s="1">
        <f t="shared" si="248"/>
        <v>98</v>
      </c>
      <c r="AT128" s="10">
        <f t="shared" si="249"/>
        <v>1.5552564677732915E-2</v>
      </c>
      <c r="AU128" s="10">
        <f t="shared" si="250"/>
        <v>0.98444743532226708</v>
      </c>
      <c r="AV128" s="10">
        <f t="shared" si="251"/>
        <v>1.495248742314142E-2</v>
      </c>
      <c r="AW128" s="10">
        <f t="shared" si="252"/>
        <v>0.43180547792062607</v>
      </c>
      <c r="AX128" s="10">
        <f t="shared" si="253"/>
        <v>4.1922861934041364E-3</v>
      </c>
      <c r="AY128" s="10">
        <f t="shared" si="254"/>
        <v>0.14784795975405254</v>
      </c>
      <c r="AZ128" s="10">
        <f t="shared" si="255"/>
        <v>6.1486864169927331E-2</v>
      </c>
      <c r="BA128" s="10">
        <f t="shared" si="256"/>
        <v>3.1581889323644495E-2</v>
      </c>
      <c r="BB128" s="10">
        <f t="shared" si="257"/>
        <v>0.22750139742873113</v>
      </c>
      <c r="BC128" s="10">
        <f t="shared" si="258"/>
        <v>8.0631637786472893E-2</v>
      </c>
      <c r="BD128" s="8">
        <f t="shared" ca="1" si="168"/>
        <v>10.857142857142858</v>
      </c>
      <c r="BE128" s="9">
        <f t="shared" ca="1" si="169"/>
        <v>76</v>
      </c>
      <c r="BF128" s="10">
        <f t="shared" si="259"/>
        <v>2.5217147660409078E-3</v>
      </c>
      <c r="BG128" s="10">
        <f t="shared" si="260"/>
        <v>2</v>
      </c>
      <c r="BH128" s="1" t="e">
        <f t="shared" si="261"/>
        <v>#N/A</v>
      </c>
      <c r="BI128" s="1">
        <f t="shared" si="262"/>
        <v>62</v>
      </c>
      <c r="BJ128" s="8">
        <f>IF(_xlfn.IFNA($A128,"")="","",AK128/(Configuration!$B$1/1000000))</f>
        <v>282.12881885169315</v>
      </c>
      <c r="BK128" s="1">
        <f>IF(OR(_xlfn.IFNA($A128,"")="", ROW()&lt;=ROW($A$3),MAX(International!$C$3:$C$2000)&lt;$AK128),"",$A128-_xlfn.XLOOKUP($AK128,International!$C$3:$C$2000,International!$A$3:$A$2000,NA(),1,1))</f>
        <v>62</v>
      </c>
      <c r="BL128" s="1">
        <f>IF(OR(_xlfn.IFNA($A128,"")="", ROW()&lt;=ROW($A$3),MAX(International!$D$3:$D$2000)&lt;$BJ128),"",$A128-_xlfn.XLOOKUP($BJ128,International!$D$3:$D$2000,International!$A$3:$A$2000,NA(),1,1))</f>
        <v>67</v>
      </c>
      <c r="BM128" s="1">
        <f>IF(OR(_xlfn.IFNA($A128,"")="", ROW()&lt;=ROW($A$3),MAX(International!$G$3:$G$2000)&lt;$AK128),"",$A128-_xlfn.XLOOKUP($AK128,International!$G$3:$G$2000,International!$A$3:$A$2000,NA(),1,1))</f>
        <v>40</v>
      </c>
      <c r="BN128" s="1">
        <f>IF(OR(_xlfn.IFNA($A128,"")="", ROW()&lt;=ROW($A$3),MAX(International!$H$3:$H$2000)&lt;$BJ128),"",$A128-_xlfn.XLOOKUP($BJ128,International!$H$3:$H$2000,International!$A$3:$A$2000,NA(),1,1))</f>
        <v>64</v>
      </c>
      <c r="BO128" s="1">
        <f>IF(OR(_xlfn.IFNA($A128,"")="", ROW()&lt;=ROW($A$3),MAX(International!$K$3:$K$2000)&lt;$AK128),"",$A128-_xlfn.XLOOKUP($AK128,International!$K$3:$K$2000,International!$A$3:$A$2000,NA(),1,1))</f>
        <v>72</v>
      </c>
      <c r="BP128" s="1">
        <f>IF(OR(_xlfn.IFNA($A128,"")="", ROW()&lt;=ROW($A$3),MAX(International!$L$3:$L$2000)&lt;$BJ128),"",$A128-_xlfn.XLOOKUP($BJ128,International!$L$3:$L$2000,International!$A$3:$A$2000,NA(),1,1))</f>
        <v>66</v>
      </c>
      <c r="BQ128" s="1">
        <f>IF(OR(_xlfn.IFNA($A128,"")="", ROW()&lt;=ROW($A$3),MAX(International!$O$3:$O$2000)&lt;$AK128),"",$A128-_xlfn.XLOOKUP($AK128,International!$O$3:$O$2000,International!$A$3:$A$2000,NA(),1,1))</f>
        <v>81</v>
      </c>
      <c r="BR128" s="1">
        <f>IF(OR(_xlfn.IFNA($A128,"")="", ROW()&lt;=ROW($A$3),MAX(International!$P$3:$P$2000)&lt;$BJ128),"",$A128-_xlfn.XLOOKUP($BJ128,International!$P$3:$P$2000,International!$A$3:$A$2000,NA(),1,1))</f>
        <v>76</v>
      </c>
      <c r="BS128" s="1">
        <f>IF(OR(_xlfn.IFNA($A128,"")="", ROW()&lt;=ROW($A$3),MAX(International!$S$3:$S$2000)&lt;$AK128),"",$A128-_xlfn.XLOOKUP($AK128,International!$S$3:$S$2000,International!$A$3:$A$2000,NA(),1,1))</f>
        <v>81</v>
      </c>
      <c r="BT128" s="1" t="str">
        <f>IF(OR(_xlfn.IFNA($A128,"")="", ROW()&lt;=ROW($A$3),MAX(International!$T$3:$T$2000)&lt;$BJ128),"",$A128-_xlfn.XLOOKUP($BJ128,International!$T$3:$T$2000,International!$A$3:$A$2000,NA(),1,1))</f>
        <v/>
      </c>
      <c r="BU128" s="1">
        <f>IF(OR(_xlfn.IFNA($A128,"")="", ROW()&lt;=ROW($A$3),MAX(International!$W$3:$W$2000)&lt;$AK128),"",$A128-_xlfn.XLOOKUP($AK128,International!$W$3:$W$2000,International!$A$3:$A$2000,NA(),1,1))</f>
        <v>38</v>
      </c>
      <c r="BV128" s="1">
        <f>IF(OR(_xlfn.IFNA($A128,"")="", ROW()&lt;=ROW($A$3),MAX(International!$X$3:$X$2000)&lt;$BJ128),"",$A128-_xlfn.XLOOKUP($BJ128,International!$X$3:$X$2000,International!$A$3:$A$2000,NA(),1,1))</f>
        <v>50</v>
      </c>
      <c r="BW128" s="1">
        <f>IF(OR(_xlfn.IFNA($A128,"")="", ROW()&lt;=ROW($A$3),MAX(International!$AA$3:$AA$2000)&lt;$AK128),"",$A128-_xlfn.XLOOKUP($AK128,International!$AA$3:$AA$2000,International!$A$3:$A$2000,NA(),1,1))</f>
        <v>65</v>
      </c>
      <c r="BX128" s="1">
        <f>IF(OR(_xlfn.IFNA($A128,"")="", ROW()&lt;=ROW($A$3),MAX(International!$AB$3:$AB$2000)&lt;$BJ128),"",$A128-_xlfn.XLOOKUP($BJ128,International!$AB$3:$AB$2000,International!$A$3:$A$2000,NA(),1,1))</f>
        <v>60</v>
      </c>
      <c r="BY128" s="1">
        <f>IF(OR(_xlfn.IFNA($A128,"")="", ROW()&lt;=ROW($A$3),MAX(International!$AE$3:$AE$2000)&lt;$AK128),"",$A128-_xlfn.XLOOKUP($AK128,International!$AE$3:$AE$2000,International!$A$3:$A$2000,NA(),1,1))</f>
        <v>71</v>
      </c>
      <c r="BZ128" s="1">
        <f>IF(OR(_xlfn.IFNA($A128,"")="", ROW()&lt;=ROW($A$3),MAX(International!$AF$3:$AF$2000)&lt;$BJ128),"",$A128-_xlfn.XLOOKUP($BJ128,International!$AF$3:$AF$2000,International!$A$3:$A$2000,NA(),1,1))</f>
        <v>62</v>
      </c>
      <c r="CA128" s="1">
        <f t="shared" si="239"/>
        <v>79</v>
      </c>
      <c r="CB128" s="1" t="e">
        <f t="shared" si="219"/>
        <v>#N/A</v>
      </c>
      <c r="CC128" s="1" t="e">
        <f t="shared" si="220"/>
        <v>#N/A</v>
      </c>
      <c r="CD128" s="1" t="e">
        <f t="shared" si="221"/>
        <v>#N/A</v>
      </c>
      <c r="CE128" s="1" t="e">
        <f t="shared" si="222"/>
        <v>#N/A</v>
      </c>
      <c r="CF128" s="1" t="e">
        <f t="shared" si="223"/>
        <v>#N/A</v>
      </c>
      <c r="CG128" s="1">
        <f t="shared" si="224"/>
        <v>919520</v>
      </c>
      <c r="CH128" s="1">
        <f t="shared" si="225"/>
        <v>249652</v>
      </c>
      <c r="CI128" s="1">
        <f t="shared" si="226"/>
        <v>7156</v>
      </c>
      <c r="CJ128" s="1">
        <f t="shared" si="227"/>
        <v>7156</v>
      </c>
      <c r="CK128" s="1">
        <f t="shared" si="175"/>
        <v>7156</v>
      </c>
      <c r="CL128" s="1">
        <f t="shared" si="228"/>
        <v>12.822424151871626</v>
      </c>
      <c r="CM128" s="1">
        <f>IF(OR(ISNA($A128),$AK128&lt;100),NA(),IF($CA128=0,0,FLOOR((CK128-_xlfn.XLOOKUP(_xlfn.AGGREGATE(5,6,$CA$3:$CA2079),$CA$3:$CA$2000,CK$3:CK$2000,1,1))/_xlfn.XLOOKUP($CA128,$CA$3:$CA$2000,$CA$3:$CA$2000,1,1), 1)))</f>
        <v>89</v>
      </c>
      <c r="CN128" s="1">
        <f t="shared" si="176"/>
        <v>275.21779338239116</v>
      </c>
      <c r="CO128" s="1" cm="1">
        <f t="array" ref="CO128">IFERROR(IF(OR(ISNA($A128),$AK128&lt;100,INDEX(International!C$3:C$2000,_xlfn.XMATCH(100,International!C$3:C$2000,1,1)+$CA128)=""),NA(),INDEX(International!C$3:C$2000,_xlfn.XMATCH(100,International!C$3:C$2000,1,1)+$CA128)), NA())</f>
        <v>57092</v>
      </c>
      <c r="CP128" s="1">
        <f t="shared" si="229"/>
        <v>8.6271432626503337</v>
      </c>
      <c r="CQ128" s="1">
        <f>IF(OR(ISNA($A128),$AK128&lt;100),NA(),IF($CA128=0,0,FLOOR((CO128-_xlfn.XLOOKUP(_xlfn.AGGREGATE(5,6,$CA$3:$CA2079),$CA$3:$CA$2000,CO$3:CO$2000,1,1))/_xlfn.XLOOKUP($CA128,$CA$3:$CA$2000,$CA$3:$CA$2000,1,1), 1)))</f>
        <v>721</v>
      </c>
      <c r="CR128" s="1">
        <f t="shared" si="177"/>
        <v>67.764985031892166</v>
      </c>
      <c r="CS128" s="1" t="e" cm="1">
        <f t="array" ref="CS128">IFERROR(IF(OR(ISNA($A128),$AK128&lt;100,INDEX(International!G$3:G$2000,_xlfn.XMATCH(100,International!G$3:G$2000,1,1)+$CA128)=""),NA(),INDEX(International!G$3:G$2000,_xlfn.XMATCH(100,International!G$3:G$2000,1,1)+$CA128)), NA())</f>
        <v>#N/A</v>
      </c>
      <c r="CT128" s="1" t="e">
        <f t="shared" si="230"/>
        <v>#N/A</v>
      </c>
      <c r="CU128" s="1" t="e">
        <f>IF(OR(ISNA($A128),$AK128&lt;100),NA(),IF($CA128=0,0,FLOOR((CS128-_xlfn.XLOOKUP(_xlfn.AGGREGATE(5,6,$CA$3:$CA2079),$CA$3:$CA$2000,CS$3:CS$2000,1,1))/_xlfn.XLOOKUP($CA128,$CA$3:$CA$2000,$CA$3:$CA$2000,1,1), 1)))</f>
        <v>#N/A</v>
      </c>
      <c r="CV128" s="1" t="e">
        <f t="shared" si="178"/>
        <v>#N/A</v>
      </c>
      <c r="CW128" s="1" cm="1">
        <f t="array" ref="CW128">IFERROR(IF(OR(ISNA($A128),$AK128&lt;100,INDEX(International!K$3:K$2000,_xlfn.XMATCH(100,International!K$3:K$2000,1,1)+$CA128)=""),NA(),INDEX(International!K$3:K$2000,_xlfn.XMATCH(100,International!K$3:K$2000,1,1)+$CA128)), NA())</f>
        <v>177554</v>
      </c>
      <c r="CX128" s="1">
        <f t="shared" si="231"/>
        <v>7.3188522820821973</v>
      </c>
      <c r="CY128" s="1">
        <f>IF(OR(ISNA($A128),$AK128&lt;100),NA(),IF($CA128=0,0,FLOOR((CW128-_xlfn.XLOOKUP(_xlfn.AGGREGATE(5,6,$CA$3:$CA2079),$CA$3:$CA$2000,CW$3:CW$2000,1,1))/_xlfn.XLOOKUP($CA128,$CA$3:$CA$2000,$CA$3:$CA$2000,1,1), 1)))</f>
        <v>2246</v>
      </c>
      <c r="CZ128" s="1">
        <f t="shared" si="179"/>
        <v>354.32494020538229</v>
      </c>
      <c r="DA128" s="1" cm="1">
        <f t="array" ref="DA128">IFERROR(IF(OR(ISNA($A128),$AK128&lt;100,INDEX(International!O$3:O$2000,_xlfn.XMATCH(100,International!O$3:O$2000,1,1)+$CA128)=""),NA(),INDEX(International!O$3:O$2000,_xlfn.XMATCH(100,International!O$3:O$2000,1,1)+$CA128)), NA())</f>
        <v>221216</v>
      </c>
      <c r="DB128" s="1">
        <f t="shared" si="232"/>
        <v>7.1099175118182982</v>
      </c>
      <c r="DC128" s="1">
        <f>IF(OR(ISNA($A128),$AK128&lt;100),NA(),IF($CA128=0,0,FLOOR((DA128-_xlfn.XLOOKUP(_xlfn.AGGREGATE(5,6,$CA$3:$CA2079),$CA$3:$CA$2000,DA$3:DA$2000,1,1))/_xlfn.XLOOKUP($CA128,$CA$3:$CA$2000,$CA$3:$CA$2000,1,1), 1)))</f>
        <v>2798</v>
      </c>
      <c r="DD128" s="1">
        <f t="shared" si="180"/>
        <v>109.02199404025322</v>
      </c>
      <c r="DE128" s="1" cm="1">
        <f t="array" ref="DE128">IFERROR(IF(OR(ISNA($A128),$AK128&lt;100,INDEX(International!S$3:S$2000,_xlfn.XMATCH(100,International!S$3:S$2000,1,1)+$CA128)=""),NA(),INDEX(International!S$3:S$2000,_xlfn.XMATCH(100,International!S$3:S$2000,1,1)+$CA128)), NA())</f>
        <v>10874</v>
      </c>
      <c r="DF128" s="1">
        <f t="shared" si="233"/>
        <v>11.67820383002932</v>
      </c>
      <c r="DG128" s="1">
        <f>IF(OR(ISNA($A128),$AK128&lt;100),NA(),IF($CA128=0,0,FLOOR((DE128-_xlfn.XLOOKUP(_xlfn.AGGREGATE(5,6,$CA$3:$CA2079),$CA$3:$CA$2000,DE$3:DE$2000,1,1))/_xlfn.XLOOKUP($CA128,$CA$3:$CA$2000,$CA$3:$CA$2000,1,1), 1)))</f>
        <v>136</v>
      </c>
      <c r="DH128" s="1">
        <f t="shared" si="181"/>
        <v>144.60088878314536</v>
      </c>
      <c r="DI128" s="1" cm="1">
        <f t="array" ref="DI128">IFERROR(IF(OR(ISNA($A128),$AK128&lt;100,INDEX(International!W$3:W$2000,_xlfn.XMATCH(100,International!W$3:W$2000,1,1)+$CA128)=""),NA(),INDEX(International!W$3:W$2000,_xlfn.XMATCH(100,International!W$3:W$2000,1,1)+$CA128)), NA())</f>
        <v>28343</v>
      </c>
      <c r="DJ128" s="1">
        <f t="shared" si="234"/>
        <v>9.6970010487950198</v>
      </c>
      <c r="DK128" s="1">
        <f>IF(OR(ISNA($A128),$AK128&lt;100),NA(),IF($CA128=0,0,FLOOR((DI128-_xlfn.XLOOKUP(_xlfn.AGGREGATE(5,6,$CA$3:$CA2079),$CA$3:$CA$2000,DI$3:DI$2000,1,1))/_xlfn.XLOOKUP($CA128,$CA$3:$CA$2000,$CA$3:$CA$2000,1,1), 1)))</f>
        <v>357</v>
      </c>
      <c r="DL128" s="1">
        <f t="shared" si="182"/>
        <v>19.556009853353018</v>
      </c>
      <c r="DM128" s="1" cm="1">
        <f t="array" ref="DM128">IFERROR(IF(OR(ISNA($A128),$AK128&lt;100,INDEX(International!AA$3:AA$2000,_xlfn.XMATCH(100,International!AA$3:AA$2000,1,1)+$CA128)=""),NA(),INDEX(International!AA$3:AA$2000,_xlfn.XMATCH(100,International!AA$3:AA$2000,1,1)+$CA128)), NA())</f>
        <v>257154</v>
      </c>
      <c r="DN128" s="1">
        <f t="shared" si="235"/>
        <v>6.9736134219351174</v>
      </c>
      <c r="DO128" s="1">
        <f>IF(OR(ISNA($A128),$AK128&lt;100),NA(),IF($CA128=0,0,FLOOR((DM128-_xlfn.XLOOKUP(_xlfn.AGGREGATE(5,6,$CA$3:$CA2079),$CA$3:$CA$2000,DM$3:DM$2000,1,1))/_xlfn.XLOOKUP($CA128,$CA$3:$CA$2000,$CA$3:$CA$2000,1,1), 1)))</f>
        <v>3253</v>
      </c>
      <c r="DP128" s="1">
        <f t="shared" si="183"/>
        <v>28.189561366387721</v>
      </c>
      <c r="DQ128" s="1" cm="1">
        <f t="array" ref="DQ128">IFERROR(IF(OR(ISNA($A128),$AK128&lt;100,INDEX(International!AE$3:AE$2000,_xlfn.XMATCH(100,International!AE$3:AE$2000,1,1)+$CA128)=""),NA(),INDEX(International!AE$3:AE$2000,_xlfn.XMATCH(100,International!AE$3:AE$2000,1,1)+$CA128)), NA())</f>
        <v>1577147</v>
      </c>
      <c r="DR128" s="1">
        <f t="shared" si="236"/>
        <v>5.6651009536894916</v>
      </c>
      <c r="DS128" s="1">
        <f>IF(OR(ISNA($A128),$AK128&lt;100),NA(),IF($CA128=0,0,FLOOR((DQ128-_xlfn.XLOOKUP(_xlfn.AGGREGATE(5,6,$CA$3:$CA2079),$CA$3:$CA$2000,DQ$3:DQ$2000,1,1))/_xlfn.XLOOKUP($CA128,$CA$3:$CA$2000,$CA$3:$CA$2000,1,1), 1)))</f>
        <v>19962</v>
      </c>
      <c r="DT128" s="1">
        <f t="shared" si="263"/>
        <v>22.155067196587822</v>
      </c>
      <c r="DU128" s="1">
        <f t="shared" si="237"/>
        <v>125</v>
      </c>
      <c r="DV128" s="1" cm="1">
        <f t="array" ref="DV128">IFERROR(IF(ISNA($A128),NA(),INDEX(B$3:B$2000,_xlfn.XMATCH(Configuration!$B$12,B$3:B$2000,1,1)+ROW()-ROW($A$3))-0), NA())</f>
        <v>0</v>
      </c>
      <c r="DW128" s="1" t="e" cm="1">
        <f t="array" ref="DW128">IFERROR(IF(ISNA($A128),NA(),INDEX(F$3:F$2000,_xlfn.XMATCH(Configuration!$B$12,F$3:F$2000,1,1)+ROW()-ROW($A$3))-0), NA())</f>
        <v>#N/A</v>
      </c>
      <c r="DX128" s="1" cm="1">
        <f t="array" ref="DX128">IFERROR(IF(ISNA($A128),NA(),INDEX(J$3:J$2000,_xlfn.XMATCH(Configuration!$B$12,J$3:J$2000,1,1)+ROW()-ROW($A$3))-0), NA())</f>
        <v>0</v>
      </c>
      <c r="DY128" s="1" t="e" cm="1">
        <f t="array" ref="DY128">IFERROR(IF(ISNA($A128),NA(),INDEX(N$3:N$2000,_xlfn.XMATCH(Configuration!$B$12,N$3:N$2000,1,1)+ROW()-ROW($A$3))-0), NA())</f>
        <v>#N/A</v>
      </c>
      <c r="DZ128" s="1" t="e" cm="1">
        <f t="array" ref="DZ128">IFERROR(IF(ISNA($A128),NA(),INDEX(R$3:R$2000,_xlfn.XMATCH(Configuration!$B$12,R$3:R$2000,1,1)+ROW()-ROW($A$3))-0), NA())</f>
        <v>#N/A</v>
      </c>
      <c r="EA128" s="1" cm="1">
        <f t="array" ref="EA128">IFERROR(IF(ISNA($A128),NA(),INDEX(V$3:V$2000,_xlfn.XMATCH(Configuration!$B$12,V$3:V$2000,1,1)+ROW()-ROW($A$3))-0), NA())</f>
        <v>0</v>
      </c>
      <c r="EB128" s="1" t="e" cm="1">
        <f t="array" ref="EB128">IFERROR(IF(ISNA($A128),NA(),INDEX(Z$3:Z$2000,_xlfn.XMATCH(Configuration!$B$12,Z$3:Z$2000,1,1)+ROW()-ROW($A$3))-0), NA())</f>
        <v>#N/A</v>
      </c>
      <c r="EC128" s="1" t="e" cm="1">
        <f t="array" ref="EC128">IFERROR(IF(ISNA($A128),NA(),INDEX(AD$3:AD$2000,_xlfn.XMATCH(Configuration!$B$12,AD$3:AD$2000,1,1)+ROW()-ROW($A$3))-0), NA())</f>
        <v>#N/A</v>
      </c>
      <c r="ED128" s="1" t="e">
        <f t="shared" si="238"/>
        <v>#N/A</v>
      </c>
      <c r="EE128" s="1" t="e">
        <f t="shared" si="185"/>
        <v>#N/A</v>
      </c>
      <c r="EF128" s="1" t="e">
        <f t="shared" si="186"/>
        <v>#N/A</v>
      </c>
      <c r="EG128" s="1" t="e">
        <f t="shared" si="187"/>
        <v>#N/A</v>
      </c>
      <c r="EH128" s="1" t="e">
        <f t="shared" si="188"/>
        <v>#N/A</v>
      </c>
      <c r="EI128" s="1" t="e">
        <f t="shared" si="189"/>
        <v>#N/A</v>
      </c>
      <c r="EJ128" s="1" t="e">
        <f t="shared" si="190"/>
        <v>#N/A</v>
      </c>
      <c r="EK128" s="1" t="e">
        <f t="shared" si="191"/>
        <v>#N/A</v>
      </c>
      <c r="EL128" s="1" t="e" cm="1">
        <f t="array" ref="EL128">IFERROR(IF(ISNA($ED128),NA(),IF(FLOOR((2^(($ED128+LOOKUP(2, 1/(ISNA(EP$3:EP$2000)+ISBLANK(EP$3:EP$300)-1),EP$3:EP$2000)*LOG(100)/LOG(2))/LOOKUP(2, 1/(ISNA(EP$3:EP$2000)+ISBLANK(EP$3:EP$300)-1),EP$3:EP$2000))),2)&gt;_xlfn.AGGREGATE(4,6,$EN$3:$GC$2000)+2000,NA(),FLOOR((2^(($ED128+LOOKUP(2, 1/(ISNA(EP$3:EP$2000)+ISBLANK(EP$3:EP$300)-1),EP$3:EP$2000)*LOG(100)/LOG(2))/LOOKUP(2, 1/(ISNA(EP$3:EP$2000)+ISBLANK(EP$3:EP$300)-1),EP$3:EP$2000))),2))),NA())</f>
        <v>#N/A</v>
      </c>
      <c r="EM128" s="1" t="e" cm="1">
        <f t="array" ref="EM128">IF(ISNA($ED128),NA(),FLOOR(EN$3+(LOOKUP(2, 1/(ISNA(EN$3:EN$2000)+ISBLANK(EN$3:EN$300)-1),EN$3:EN$2000)-EN$3)/LOOKUP(2, 1/(ISNA(EN$3:EN$2000)+ISBLANK(EN$3:EN$300)-1),ED$3:ED$2000)*ED128, 1))</f>
        <v>#N/A</v>
      </c>
      <c r="EN128" s="1" t="e" cm="1">
        <f t="array" ref="EN128">IFERROR(IF(ISNA($A128),NA(),INDEX(AK$3:AK$2000,_xlfn.XMATCH(100,AK$3:AK$2000,1,1)+ROW()-ROW($A$3))-0), NA())</f>
        <v>#N/A</v>
      </c>
      <c r="EO128" s="1" t="e" cm="1">
        <f t="array" aca="1" ref="EO128" ca="1">IFERROR(IF(ISNA($A128),NA(),INDEX(BD$3:BD$2000,_xlfn.XMATCH(100,AK$3:AK$2000,1,1)+ROW()-ROW($A$3))-0), NA())</f>
        <v>#N/A</v>
      </c>
      <c r="EP128" s="1" t="e">
        <f t="shared" si="192"/>
        <v>#N/A</v>
      </c>
      <c r="EQ128" s="1" t="e">
        <f t="shared" si="193"/>
        <v>#N/A</v>
      </c>
      <c r="ER128" s="1" t="e">
        <f t="shared" si="194"/>
        <v>#N/A</v>
      </c>
      <c r="ES128" s="1" t="e" cm="1">
        <f t="array" ref="ES128">IFERROR(IF(OR(ISNA($A128),INDEX(International!C$3:C$2000,_xlfn.XMATCH(100,International!C$3:C$2000,1,1)+ROW()-ROW($A$3))=""),NA(),INDEX(International!C$3:C$2000,_xlfn.XMATCH(100,International!C$3:C$2000,1,1)+ROW()-ROW($A$3))), NA())</f>
        <v>#N/A</v>
      </c>
      <c r="ET128" s="1" t="e" cm="1">
        <f t="array" aca="1" ref="ET128" ca="1">IFERROR(IF(ISNA($A128),NA(),INDEX(International!E$3:E$2000,_xlfn.XMATCH(100,International!C$3:C$2000,1,1)+ROW()-ROW($A$3))-0), NA())</f>
        <v>#N/A</v>
      </c>
      <c r="EU128" s="1" t="e">
        <f t="shared" si="195"/>
        <v>#N/A</v>
      </c>
      <c r="EV128" s="1" t="e">
        <f t="shared" si="196"/>
        <v>#N/A</v>
      </c>
      <c r="EW128" s="1" t="e">
        <f t="shared" si="197"/>
        <v>#N/A</v>
      </c>
      <c r="EX128" s="1" t="e" cm="1">
        <f t="array" ref="EX128">IFERROR(IF(OR(ISNA($A128),INDEX(International!G$3:G$2000,_xlfn.XMATCH(100,International!G$3:G$2000,1,1)+ROW()-ROW($A$3))=""),NA(),INDEX(International!G$3:G$2000,_xlfn.XMATCH(100,International!G$3:G$2000,1,1)+ROW()-ROW($A$3))-0), NA())</f>
        <v>#N/A</v>
      </c>
      <c r="EY128" s="1" t="e" cm="1">
        <f t="array" aca="1" ref="EY128" ca="1">IFERROR(IF(ISNA($A128),NA(),INDEX(International!I$3:I$2000,_xlfn.XMATCH(100,International!G$3:G$2000,1,1)+ROW()-ROW($A$3))-0), NA())</f>
        <v>#N/A</v>
      </c>
      <c r="EZ128" s="1" t="e">
        <f t="shared" si="198"/>
        <v>#N/A</v>
      </c>
      <c r="FA128" s="1" t="e">
        <f t="shared" si="199"/>
        <v>#N/A</v>
      </c>
      <c r="FB128" s="1" t="e">
        <f t="shared" si="200"/>
        <v>#N/A</v>
      </c>
      <c r="FC128" s="1" t="e" cm="1">
        <f t="array" ref="FC128">IFERROR(IF(OR(ISNA($A128),INDEX(International!K$3:K$2000,_xlfn.XMATCH(100,International!K$3:K$2000,1,1)+ROW()-ROW($A$3))=""),NA(),INDEX(International!K$3:K$2000,_xlfn.XMATCH(100,International!K$3:K$2000,1,1)+ROW()-ROW($A$3))), NA())</f>
        <v>#N/A</v>
      </c>
      <c r="FD128" s="1" t="e" cm="1">
        <f t="array" aca="1" ref="FD128" ca="1">IFERROR(IF(ISNA($A128),NA(),INDEX(International!M$3:M$2000,_xlfn.XMATCH(100,International!K$3:K$2000,1,1)+ROW()-ROW($A$3))-0), NA())</f>
        <v>#N/A</v>
      </c>
      <c r="FE128" s="1" t="e">
        <f t="shared" si="201"/>
        <v>#N/A</v>
      </c>
      <c r="FF128" s="1" t="e">
        <f t="shared" si="202"/>
        <v>#N/A</v>
      </c>
      <c r="FG128" s="1" t="e">
        <f t="shared" si="203"/>
        <v>#N/A</v>
      </c>
      <c r="FH128" s="1" t="e" cm="1">
        <f t="array" ref="FH128">IFERROR(IF(OR(ISNA($A128),INDEX(International!O$3:O$2000,_xlfn.XMATCH(100,International!O$3:O$2000,1,1)+ROW()-ROW($A$3))=""),NA(),INDEX(International!O$3:O$2000,_xlfn.XMATCH(100,International!O$3:O$2000,1,1)+ROW()-ROW($A$3))-0), NA())</f>
        <v>#N/A</v>
      </c>
      <c r="FI128" s="1" t="e" cm="1">
        <f t="array" aca="1" ref="FI128" ca="1">IFERROR(IF(ISNA($A128),NA(),INDEX(International!Q$3:Q$2000,_xlfn.XMATCH(100,International!O$3:O$2000,1,1)+ROW()-ROW($A$3))-0), NA())</f>
        <v>#N/A</v>
      </c>
      <c r="FJ128" s="1" t="e">
        <f t="shared" si="204"/>
        <v>#N/A</v>
      </c>
      <c r="FK128" s="1" t="e">
        <f t="shared" si="205"/>
        <v>#N/A</v>
      </c>
      <c r="FL128" s="1" t="e">
        <f t="shared" si="206"/>
        <v>#N/A</v>
      </c>
      <c r="FM128" s="1" t="e" cm="1">
        <f t="array" ref="FM128">IFERROR(IF(OR(ISNA($A128),INDEX(International!S$3:S$2000,_xlfn.XMATCH(100,International!S$3:S$2000,1,1)+ROW()-ROW($A$3))=""),NA(),INDEX(International!S$3:S$2000,_xlfn.XMATCH(100,International!S$3:S$2000,1,1)+ROW()-ROW($A$3))-0), NA())</f>
        <v>#N/A</v>
      </c>
      <c r="FN128" s="1" t="e" cm="1">
        <f t="array" aca="1" ref="FN128" ca="1">IFERROR(IF(ISNA($A128),NA(),INDEX(International!U$3:U$2000,_xlfn.XMATCH(100,International!S$3:S$2000,1,1)+ROW()-ROW($A$3))-0), NA())</f>
        <v>#N/A</v>
      </c>
      <c r="FO128" s="1" t="e">
        <f t="shared" si="207"/>
        <v>#N/A</v>
      </c>
      <c r="FP128" s="1" t="e">
        <f t="shared" si="208"/>
        <v>#N/A</v>
      </c>
      <c r="FQ128" s="1" t="e">
        <f t="shared" si="209"/>
        <v>#N/A</v>
      </c>
      <c r="FR128" s="1" t="e" cm="1">
        <f t="array" ref="FR128">IFERROR(IF(OR(ISNA($A128),INDEX(International!W$3:W$2000,_xlfn.XMATCH(100,International!W$3:W$2000,1,1)+ROW()-ROW($A$3))=""),NA(),INDEX(International!W$3:W$2000,_xlfn.XMATCH(100,International!W$3:W$2000,1,1)+ROW()-ROW($A$3))-0), NA())</f>
        <v>#N/A</v>
      </c>
      <c r="FS128" s="1" t="e" cm="1">
        <f t="array" aca="1" ref="FS128" ca="1">IFERROR(IF(ISNA($A128),NA(),INDEX(International!Y$3:Y$2000,_xlfn.XMATCH(100,International!W$3:W$2000,1,1)+ROW()-ROW($A$3))-0), NA())</f>
        <v>#N/A</v>
      </c>
      <c r="FT128" s="1" t="e">
        <f t="shared" si="210"/>
        <v>#N/A</v>
      </c>
      <c r="FU128" s="1" t="e">
        <f t="shared" si="211"/>
        <v>#N/A</v>
      </c>
      <c r="FV128" s="1" t="e">
        <f t="shared" si="212"/>
        <v>#N/A</v>
      </c>
      <c r="FW128" s="1" t="e" cm="1">
        <f t="array" ref="FW128">IFERROR(IF(OR(ISNA($A128),INDEX(International!AA$3:AA$2000,_xlfn.XMATCH(100,International!AA$3:AA$2000,1,1)+ROW()-ROW($A$3))=""),NA(),INDEX(International!AA$3:AA$2000,_xlfn.XMATCH(100,International!AA$3:AA$2000,1,1)+ROW()-ROW($A$3))-0), NA())</f>
        <v>#N/A</v>
      </c>
      <c r="FX128" s="1" t="e" cm="1">
        <f t="array" aca="1" ref="FX128" ca="1">IFERROR(IF(ISNA($A128),NA(),INDEX(International!AC$3:AC$2000,_xlfn.XMATCH(100,International!AA$3:AA$2000,1,1)+ROW()-ROW($A$3))-0), NA())</f>
        <v>#N/A</v>
      </c>
      <c r="FY128" s="1" t="e">
        <f t="shared" si="213"/>
        <v>#N/A</v>
      </c>
      <c r="FZ128" s="1" t="e">
        <f t="shared" si="214"/>
        <v>#N/A</v>
      </c>
      <c r="GA128" s="1" t="e">
        <f t="shared" si="215"/>
        <v>#N/A</v>
      </c>
      <c r="GB128" s="1" t="e" cm="1">
        <f t="array" ref="GB128">IFERROR(IF(OR(ISNA($A128),INDEX(International!AE$3:AE$2000,_xlfn.XMATCH(100,International!AE$3:AE$2000,1,1)+ROW()-ROW($A$3))=""),NA(),INDEX(International!AE$3:AE$2000,_xlfn.XMATCH(100,International!AE$3:AE$2000,1,1)+ROW()-ROW($A$3))-0), NA())</f>
        <v>#N/A</v>
      </c>
      <c r="GC128" s="1" t="e" cm="1">
        <f t="array" aca="1" ref="GC128" ca="1">IFERROR(IF(ISNA($A128),NA(),INDEX(International!AG$3:AG$2000,_xlfn.XMATCH(100,International!AE$3:AE$2000,1,1)+ROW()-ROW($A$3))-0), NA())</f>
        <v>#N/A</v>
      </c>
      <c r="GD128" s="1" t="e">
        <f t="shared" si="216"/>
        <v>#N/A</v>
      </c>
      <c r="GE128" s="1" t="e">
        <f t="shared" si="217"/>
        <v>#N/A</v>
      </c>
      <c r="GF128" s="1" t="e">
        <f t="shared" si="218"/>
        <v>#N/A</v>
      </c>
    </row>
    <row r="129" spans="1:188" x14ac:dyDescent="0.2">
      <c r="A129" s="4" t="e">
        <f>IF(OR(Daily!$A129="",Daily!$B129="*"),NA(),Daily!A129)</f>
        <v>#N/A</v>
      </c>
      <c r="B129" s="1" t="str">
        <f>IF(_xlfn.IFNA($A129,"")="","",Daily!C129+IF(ROW()&gt;ROW($A$3),B128,0))</f>
        <v/>
      </c>
      <c r="C129" s="1" t="str">
        <f>IF(_xlfn.IFNA($A129,"")="","",Daily!D129+IF(ROW()&gt;ROW($A$3),C128,0))</f>
        <v/>
      </c>
      <c r="D129" s="1" t="str">
        <f>IF(_xlfn.IFNA($A129,"")="","",Daily!E129+IF(ROW()&gt;ROW($A$3),D128,0))</f>
        <v/>
      </c>
      <c r="E129" s="1" t="str">
        <f t="shared" si="141"/>
        <v/>
      </c>
      <c r="F129" s="1" t="str">
        <f>IF(_xlfn.IFNA($A129,"")="","",Daily!F129+IF(ROW()&gt;ROW($A$3),F128,0))</f>
        <v/>
      </c>
      <c r="G129" s="1" t="str">
        <f>IF(_xlfn.IFNA($A129,"")="","",Daily!G129+IF(ROW()&gt;ROW($A$3),G128,0))</f>
        <v/>
      </c>
      <c r="H129" s="1" t="str">
        <f>IF(_xlfn.IFNA($A129,"")="","",Daily!H129+IF(ROW()&gt;ROW($A$3),H128,0))</f>
        <v/>
      </c>
      <c r="I129" s="1" t="str">
        <f t="shared" si="142"/>
        <v/>
      </c>
      <c r="J129" s="1" t="str">
        <f>IF(_xlfn.IFNA($A129,"")="","",Daily!I129+IF(ROW()&gt;ROW($A$3),J128,0))</f>
        <v/>
      </c>
      <c r="K129" s="1" t="str">
        <f>IF(_xlfn.IFNA($A129,"")="","",Daily!J129+IF(ROW()&gt;ROW($A$3),K128,0))</f>
        <v/>
      </c>
      <c r="L129" s="1" t="str">
        <f>IF(_xlfn.IFNA($A129,"")="","",Daily!K129+IF(ROW()&gt;ROW($A$3),L128,0))</f>
        <v/>
      </c>
      <c r="M129" s="1" t="str">
        <f t="shared" si="143"/>
        <v/>
      </c>
      <c r="N129" s="1" t="str">
        <f>IF(_xlfn.IFNA($A129,"")="","",Daily!L129+IF(ROW()&gt;ROW($A$3),N128,0))</f>
        <v/>
      </c>
      <c r="O129" s="1" t="str">
        <f>IF(_xlfn.IFNA($A129,"")="","",Daily!M129+IF(ROW()&gt;ROW($A$3),O128,0))</f>
        <v/>
      </c>
      <c r="P129" s="1" t="str">
        <f>IF(_xlfn.IFNA($A129,"")="","",Daily!N129+IF(ROW()&gt;ROW($A$3),P128,0))</f>
        <v/>
      </c>
      <c r="Q129" s="1" t="str">
        <f t="shared" si="144"/>
        <v/>
      </c>
      <c r="R129" s="1" t="str">
        <f>IF(_xlfn.IFNA($A129,"")="","",Daily!O129+IF(ROW()&gt;ROW($A$3),R128,0))</f>
        <v/>
      </c>
      <c r="S129" s="1" t="str">
        <f>IF(_xlfn.IFNA($A129,"")="","",Daily!P129+IF(ROW()&gt;ROW($A$3),S128,0))</f>
        <v/>
      </c>
      <c r="T129" s="1" t="str">
        <f>IF(_xlfn.IFNA($A129,"")="","",Daily!Q129+IF(ROW()&gt;ROW($A$3),T128,0))</f>
        <v/>
      </c>
      <c r="U129" s="1" t="str">
        <f t="shared" si="145"/>
        <v/>
      </c>
      <c r="V129" s="1" t="str">
        <f>IF(_xlfn.IFNA($A129,"")="","",Daily!R129+IF(ROW()&gt;ROW($A$3),V128,0))</f>
        <v/>
      </c>
      <c r="W129" s="1" t="str">
        <f>IF(_xlfn.IFNA($A129,"")="","",Daily!S129+IF(ROW()&gt;ROW($A$3),W128,0))</f>
        <v/>
      </c>
      <c r="X129" s="1" t="str">
        <f>IF(_xlfn.IFNA($A129,"")="","",Daily!T129+IF(ROW()&gt;ROW($A$3),X128,0))</f>
        <v/>
      </c>
      <c r="Y129" s="1" t="str">
        <f t="shared" si="146"/>
        <v/>
      </c>
      <c r="Z129" s="1" t="str">
        <f>IF(_xlfn.IFNA($A129,"")="","",Daily!U129+IF(ROW()&gt;ROW($A$3),Z128,0))</f>
        <v/>
      </c>
      <c r="AA129" s="1" t="str">
        <f>IF(_xlfn.IFNA($A129,"")="","",Daily!V129+IF(ROW()&gt;ROW($A$3),AA128,0))</f>
        <v/>
      </c>
      <c r="AB129" s="1" t="str">
        <f>IF(_xlfn.IFNA($A129,"")="","",Daily!W129+IF(ROW()&gt;ROW($A$3),AB128,0))</f>
        <v/>
      </c>
      <c r="AC129" s="1" t="str">
        <f t="shared" si="147"/>
        <v/>
      </c>
      <c r="AD129" s="1" t="str">
        <f>IF(_xlfn.IFNA($A129,"")="","",Daily!X129+IF(ROW()&gt;ROW($A$3),AD128,0))</f>
        <v/>
      </c>
      <c r="AE129" s="1" t="str">
        <f>IF(_xlfn.IFNA($A129,"")="","",Daily!Y129+IF(ROW()&gt;ROW($A$3),AE128,0))</f>
        <v/>
      </c>
      <c r="AF129" s="1" t="str">
        <f>IF(_xlfn.IFNA($A129,"")="","",Daily!Z129+IF(ROW()&gt;ROW($A$3),AF128,0))</f>
        <v/>
      </c>
      <c r="AG129" s="1" t="str">
        <f t="shared" si="148"/>
        <v/>
      </c>
      <c r="AH129" s="1" t="str">
        <f>IF(_xlfn.IFNA($A129,"")="","",Daily!C129+Daily!F129+Daily!I129+Daily!O129+Daily!L129+Daily!R129+Daily!X129+Daily!U129)</f>
        <v/>
      </c>
      <c r="AI129" s="1" t="str">
        <f>IF(_xlfn.IFNA($A129,"")="","",Daily!D129+Daily!G129+Daily!J129+Daily!P129+Daily!M129+Daily!S129+Daily!Y129+Daily!V129+Daily!AA129)</f>
        <v/>
      </c>
      <c r="AJ129" s="1" t="str">
        <f>IF(_xlfn.IFNA($A129,"")="","",Daily!E129+Daily!H129+Daily!K129+Daily!Q129+Daily!N129+Daily!T129+Daily!Z129+Daily!W129)</f>
        <v/>
      </c>
      <c r="AK129" s="1" t="str">
        <f t="shared" si="240"/>
        <v/>
      </c>
      <c r="AL129" s="1" t="str">
        <f t="shared" si="241"/>
        <v/>
      </c>
      <c r="AM129" s="1" t="str">
        <f t="shared" si="242"/>
        <v/>
      </c>
      <c r="AN129" s="7" t="str">
        <f t="shared" si="243"/>
        <v/>
      </c>
      <c r="AO129" s="1" t="str">
        <f t="shared" si="244"/>
        <v/>
      </c>
      <c r="AP129" s="1" t="str">
        <f t="shared" si="245"/>
        <v/>
      </c>
      <c r="AQ129" s="1" t="str">
        <f t="shared" si="246"/>
        <v/>
      </c>
      <c r="AR129" s="1" t="str">
        <f t="shared" si="247"/>
        <v/>
      </c>
      <c r="AS129" s="1" t="str">
        <f t="shared" si="248"/>
        <v/>
      </c>
      <c r="AT129" s="10" t="str">
        <f t="shared" si="249"/>
        <v/>
      </c>
      <c r="AU129" s="10" t="str">
        <f t="shared" si="250"/>
        <v/>
      </c>
      <c r="AV129" s="10" t="str">
        <f t="shared" si="251"/>
        <v/>
      </c>
      <c r="AW129" s="10" t="str">
        <f t="shared" si="252"/>
        <v/>
      </c>
      <c r="AX129" s="10" t="str">
        <f t="shared" si="253"/>
        <v/>
      </c>
      <c r="AY129" s="10" t="str">
        <f t="shared" si="254"/>
        <v/>
      </c>
      <c r="AZ129" s="10" t="str">
        <f t="shared" si="255"/>
        <v/>
      </c>
      <c r="BA129" s="10" t="str">
        <f t="shared" si="256"/>
        <v/>
      </c>
      <c r="BB129" s="10" t="str">
        <f t="shared" si="257"/>
        <v/>
      </c>
      <c r="BC129" s="10" t="str">
        <f t="shared" si="258"/>
        <v/>
      </c>
      <c r="BD129" s="8" t="str">
        <f t="shared" ca="1" si="168"/>
        <v/>
      </c>
      <c r="BE129" s="9" t="str">
        <f t="shared" ca="1" si="169"/>
        <v/>
      </c>
      <c r="BF129" s="10" t="str">
        <f t="shared" si="259"/>
        <v/>
      </c>
      <c r="BG129" s="10" t="str">
        <f t="shared" si="260"/>
        <v/>
      </c>
      <c r="BH129" s="1" t="str">
        <f t="shared" si="261"/>
        <v/>
      </c>
      <c r="BI129" s="1" t="str">
        <f t="shared" si="262"/>
        <v/>
      </c>
      <c r="BJ129" s="8" t="str">
        <f>IF(_xlfn.IFNA($A129,"")="","",AK129/(Configuration!$B$1/1000000))</f>
        <v/>
      </c>
      <c r="BK129" s="1" t="str">
        <f>IF(OR(_xlfn.IFNA($A129,"")="", ROW()&lt;=ROW($A$3),MAX(International!$C$3:$C$2000)&lt;$AK129),"",$A129-_xlfn.XLOOKUP($AK129,International!$C$3:$C$2000,International!$A$3:$A$2000,NA(),1,1))</f>
        <v/>
      </c>
      <c r="BL129" s="1" t="str">
        <f>IF(OR(_xlfn.IFNA($A129,"")="", ROW()&lt;=ROW($A$3),MAX(International!$D$3:$D$2000)&lt;$BJ129),"",$A129-_xlfn.XLOOKUP($BJ129,International!$D$3:$D$2000,International!$A$3:$A$2000,NA(),1,1))</f>
        <v/>
      </c>
      <c r="BM129" s="1" t="str">
        <f>IF(OR(_xlfn.IFNA($A129,"")="", ROW()&lt;=ROW($A$3),MAX(International!$G$3:$G$2000)&lt;$AK129),"",$A129-_xlfn.XLOOKUP($AK129,International!$G$3:$G$2000,International!$A$3:$A$2000,NA(),1,1))</f>
        <v/>
      </c>
      <c r="BN129" s="1" t="str">
        <f>IF(OR(_xlfn.IFNA($A129,"")="", ROW()&lt;=ROW($A$3),MAX(International!$H$3:$H$2000)&lt;$BJ129),"",$A129-_xlfn.XLOOKUP($BJ129,International!$H$3:$H$2000,International!$A$3:$A$2000,NA(),1,1))</f>
        <v/>
      </c>
      <c r="BO129" s="1" t="str">
        <f>IF(OR(_xlfn.IFNA($A129,"")="", ROW()&lt;=ROW($A$3),MAX(International!$K$3:$K$2000)&lt;$AK129),"",$A129-_xlfn.XLOOKUP($AK129,International!$K$3:$K$2000,International!$A$3:$A$2000,NA(),1,1))</f>
        <v/>
      </c>
      <c r="BP129" s="1" t="str">
        <f>IF(OR(_xlfn.IFNA($A129,"")="", ROW()&lt;=ROW($A$3),MAX(International!$L$3:$L$2000)&lt;$BJ129),"",$A129-_xlfn.XLOOKUP($BJ129,International!$L$3:$L$2000,International!$A$3:$A$2000,NA(),1,1))</f>
        <v/>
      </c>
      <c r="BQ129" s="1" t="str">
        <f>IF(OR(_xlfn.IFNA($A129,"")="", ROW()&lt;=ROW($A$3),MAX(International!$O$3:$O$2000)&lt;$AK129),"",$A129-_xlfn.XLOOKUP($AK129,International!$O$3:$O$2000,International!$A$3:$A$2000,NA(),1,1))</f>
        <v/>
      </c>
      <c r="BR129" s="1" t="str">
        <f>IF(OR(_xlfn.IFNA($A129,"")="", ROW()&lt;=ROW($A$3),MAX(International!$P$3:$P$2000)&lt;$BJ129),"",$A129-_xlfn.XLOOKUP($BJ129,International!$P$3:$P$2000,International!$A$3:$A$2000,NA(),1,1))</f>
        <v/>
      </c>
      <c r="BS129" s="1" t="str">
        <f>IF(OR(_xlfn.IFNA($A129,"")="", ROW()&lt;=ROW($A$3),MAX(International!$S$3:$S$2000)&lt;$AK129),"",$A129-_xlfn.XLOOKUP($AK129,International!$S$3:$S$2000,International!$A$3:$A$2000,NA(),1,1))</f>
        <v/>
      </c>
      <c r="BT129" s="1" t="str">
        <f>IF(OR(_xlfn.IFNA($A129,"")="", ROW()&lt;=ROW($A$3),MAX(International!$T$3:$T$2000)&lt;$BJ129),"",$A129-_xlfn.XLOOKUP($BJ129,International!$T$3:$T$2000,International!$A$3:$A$2000,NA(),1,1))</f>
        <v/>
      </c>
      <c r="BU129" s="1" t="str">
        <f>IF(OR(_xlfn.IFNA($A129,"")="", ROW()&lt;=ROW($A$3),MAX(International!$W$3:$W$2000)&lt;$AK129),"",$A129-_xlfn.XLOOKUP($AK129,International!$W$3:$W$2000,International!$A$3:$A$2000,NA(),1,1))</f>
        <v/>
      </c>
      <c r="BV129" s="1" t="str">
        <f>IF(OR(_xlfn.IFNA($A129,"")="", ROW()&lt;=ROW($A$3),MAX(International!$X$3:$X$2000)&lt;$BJ129),"",$A129-_xlfn.XLOOKUP($BJ129,International!$X$3:$X$2000,International!$A$3:$A$2000,NA(),1,1))</f>
        <v/>
      </c>
      <c r="BW129" s="1" t="str">
        <f>IF(OR(_xlfn.IFNA($A129,"")="", ROW()&lt;=ROW($A$3),MAX(International!$AA$3:$AA$2000)&lt;$AK129),"",$A129-_xlfn.XLOOKUP($AK129,International!$AA$3:$AA$2000,International!$A$3:$A$2000,NA(),1,1))</f>
        <v/>
      </c>
      <c r="BX129" s="1" t="str">
        <f>IF(OR(_xlfn.IFNA($A129,"")="", ROW()&lt;=ROW($A$3),MAX(International!$AB$3:$AB$2000)&lt;$BJ129),"",$A129-_xlfn.XLOOKUP($BJ129,International!$AB$3:$AB$2000,International!$A$3:$A$2000,NA(),1,1))</f>
        <v/>
      </c>
      <c r="BY129" s="1" t="str">
        <f>IF(OR(_xlfn.IFNA($A129,"")="", ROW()&lt;=ROW($A$3),MAX(International!$AE$3:$AE$2000)&lt;$AK129),"",$A129-_xlfn.XLOOKUP($AK129,International!$AE$3:$AE$2000,International!$A$3:$A$2000,NA(),1,1))</f>
        <v/>
      </c>
      <c r="BZ129" s="1" t="str">
        <f>IF(OR(_xlfn.IFNA($A129,"")="", ROW()&lt;=ROW($A$3),MAX(International!$AF$3:$AF$2000)&lt;$BJ129),"",$A129-_xlfn.XLOOKUP($BJ129,International!$AF$3:$AF$2000,International!$A$3:$A$2000,NA(),1,1))</f>
        <v/>
      </c>
      <c r="CA129" s="1" t="e">
        <f t="shared" si="239"/>
        <v>#N/A</v>
      </c>
      <c r="CB129" s="1" t="e">
        <f t="shared" si="219"/>
        <v>#N/A</v>
      </c>
      <c r="CC129" s="1" t="e">
        <f t="shared" si="220"/>
        <v>#N/A</v>
      </c>
      <c r="CD129" s="1" t="e">
        <f t="shared" si="221"/>
        <v>#N/A</v>
      </c>
      <c r="CE129" s="1" t="e">
        <f t="shared" si="222"/>
        <v>#N/A</v>
      </c>
      <c r="CF129" s="1" t="e">
        <f t="shared" si="223"/>
        <v>#N/A</v>
      </c>
      <c r="CG129" s="1" t="e">
        <f t="shared" si="224"/>
        <v>#N/A</v>
      </c>
      <c r="CH129" s="1" t="e">
        <f t="shared" si="225"/>
        <v>#N/A</v>
      </c>
      <c r="CI129" s="1" t="e">
        <f t="shared" si="226"/>
        <v>#N/A</v>
      </c>
      <c r="CJ129" s="1" t="e">
        <f t="shared" si="227"/>
        <v>#N/A</v>
      </c>
      <c r="CK129" s="1" t="e">
        <f t="shared" si="175"/>
        <v>#N/A</v>
      </c>
      <c r="CL129" s="1" t="e">
        <f t="shared" si="228"/>
        <v>#N/A</v>
      </c>
      <c r="CM129" s="1" t="e">
        <f>IF(OR(ISNA($A129),$AK129&lt;100),NA(),IF($CA129=0,0,FLOOR((CK129-_xlfn.XLOOKUP(_xlfn.AGGREGATE(5,6,$CA$3:$CA2080),$CA$3:$CA$2000,CK$3:CK$2000,1,1))/_xlfn.XLOOKUP($CA129,$CA$3:$CA$2000,$CA$3:$CA$2000,1,1), 1)))</f>
        <v>#N/A</v>
      </c>
      <c r="CN129" s="1" t="e">
        <f t="shared" si="176"/>
        <v>#N/A</v>
      </c>
      <c r="CO129" s="1" t="e" cm="1">
        <f t="array" ref="CO129">IFERROR(IF(OR(ISNA($A129),$AK129&lt;100,INDEX(International!C$3:C$2000,_xlfn.XMATCH(100,International!C$3:C$2000,1,1)+$CA129)=""),NA(),INDEX(International!C$3:C$2000,_xlfn.XMATCH(100,International!C$3:C$2000,1,1)+$CA129)), NA())</f>
        <v>#N/A</v>
      </c>
      <c r="CP129" s="1" t="e">
        <f t="shared" si="229"/>
        <v>#N/A</v>
      </c>
      <c r="CQ129" s="1" t="e">
        <f>IF(OR(ISNA($A129),$AK129&lt;100),NA(),IF($CA129=0,0,FLOOR((CO129-_xlfn.XLOOKUP(_xlfn.AGGREGATE(5,6,$CA$3:$CA2080),$CA$3:$CA$2000,CO$3:CO$2000,1,1))/_xlfn.XLOOKUP($CA129,$CA$3:$CA$2000,$CA$3:$CA$2000,1,1), 1)))</f>
        <v>#N/A</v>
      </c>
      <c r="CR129" s="1" t="e">
        <f t="shared" si="177"/>
        <v>#N/A</v>
      </c>
      <c r="CS129" s="1" t="e" cm="1">
        <f t="array" ref="CS129">IFERROR(IF(OR(ISNA($A129),$AK129&lt;100,INDEX(International!G$3:G$2000,_xlfn.XMATCH(100,International!G$3:G$2000,1,1)+$CA129)=""),NA(),INDEX(International!G$3:G$2000,_xlfn.XMATCH(100,International!G$3:G$2000,1,1)+$CA129)), NA())</f>
        <v>#N/A</v>
      </c>
      <c r="CT129" s="1" t="e">
        <f t="shared" si="230"/>
        <v>#N/A</v>
      </c>
      <c r="CU129" s="1" t="e">
        <f>IF(OR(ISNA($A129),$AK129&lt;100),NA(),IF($CA129=0,0,FLOOR((CS129-_xlfn.XLOOKUP(_xlfn.AGGREGATE(5,6,$CA$3:$CA2080),$CA$3:$CA$2000,CS$3:CS$2000,1,1))/_xlfn.XLOOKUP($CA129,$CA$3:$CA$2000,$CA$3:$CA$2000,1,1), 1)))</f>
        <v>#N/A</v>
      </c>
      <c r="CV129" s="1" t="e">
        <f t="shared" si="178"/>
        <v>#N/A</v>
      </c>
      <c r="CW129" s="1" t="e" cm="1">
        <f t="array" ref="CW129">IFERROR(IF(OR(ISNA($A129),$AK129&lt;100,INDEX(International!K$3:K$2000,_xlfn.XMATCH(100,International!K$3:K$2000,1,1)+$CA129)=""),NA(),INDEX(International!K$3:K$2000,_xlfn.XMATCH(100,International!K$3:K$2000,1,1)+$CA129)), NA())</f>
        <v>#N/A</v>
      </c>
      <c r="CX129" s="1" t="e">
        <f t="shared" si="231"/>
        <v>#N/A</v>
      </c>
      <c r="CY129" s="1" t="e">
        <f>IF(OR(ISNA($A129),$AK129&lt;100),NA(),IF($CA129=0,0,FLOOR((CW129-_xlfn.XLOOKUP(_xlfn.AGGREGATE(5,6,$CA$3:$CA2080),$CA$3:$CA$2000,CW$3:CW$2000,1,1))/_xlfn.XLOOKUP($CA129,$CA$3:$CA$2000,$CA$3:$CA$2000,1,1), 1)))</f>
        <v>#N/A</v>
      </c>
      <c r="CZ129" s="1" t="e">
        <f t="shared" si="179"/>
        <v>#N/A</v>
      </c>
      <c r="DA129" s="1" t="e" cm="1">
        <f t="array" ref="DA129">IFERROR(IF(OR(ISNA($A129),$AK129&lt;100,INDEX(International!O$3:O$2000,_xlfn.XMATCH(100,International!O$3:O$2000,1,1)+$CA129)=""),NA(),INDEX(International!O$3:O$2000,_xlfn.XMATCH(100,International!O$3:O$2000,1,1)+$CA129)), NA())</f>
        <v>#N/A</v>
      </c>
      <c r="DB129" s="1" t="e">
        <f t="shared" si="232"/>
        <v>#N/A</v>
      </c>
      <c r="DC129" s="1" t="e">
        <f>IF(OR(ISNA($A129),$AK129&lt;100),NA(),IF($CA129=0,0,FLOOR((DA129-_xlfn.XLOOKUP(_xlfn.AGGREGATE(5,6,$CA$3:$CA2080),$CA$3:$CA$2000,DA$3:DA$2000,1,1))/_xlfn.XLOOKUP($CA129,$CA$3:$CA$2000,$CA$3:$CA$2000,1,1), 1)))</f>
        <v>#N/A</v>
      </c>
      <c r="DD129" s="1" t="e">
        <f t="shared" si="180"/>
        <v>#N/A</v>
      </c>
      <c r="DE129" s="1" t="e" cm="1">
        <f t="array" ref="DE129">IFERROR(IF(OR(ISNA($A129),$AK129&lt;100,INDEX(International!S$3:S$2000,_xlfn.XMATCH(100,International!S$3:S$2000,1,1)+$CA129)=""),NA(),INDEX(International!S$3:S$2000,_xlfn.XMATCH(100,International!S$3:S$2000,1,1)+$CA129)), NA())</f>
        <v>#N/A</v>
      </c>
      <c r="DF129" s="1" t="e">
        <f t="shared" si="233"/>
        <v>#N/A</v>
      </c>
      <c r="DG129" s="1" t="e">
        <f>IF(OR(ISNA($A129),$AK129&lt;100),NA(),IF($CA129=0,0,FLOOR((DE129-_xlfn.XLOOKUP(_xlfn.AGGREGATE(5,6,$CA$3:$CA2080),$CA$3:$CA$2000,DE$3:DE$2000,1,1))/_xlfn.XLOOKUP($CA129,$CA$3:$CA$2000,$CA$3:$CA$2000,1,1), 1)))</f>
        <v>#N/A</v>
      </c>
      <c r="DH129" s="1" t="e">
        <f t="shared" si="181"/>
        <v>#N/A</v>
      </c>
      <c r="DI129" s="1" t="e" cm="1">
        <f t="array" ref="DI129">IFERROR(IF(OR(ISNA($A129),$AK129&lt;100,INDEX(International!W$3:W$2000,_xlfn.XMATCH(100,International!W$3:W$2000,1,1)+$CA129)=""),NA(),INDEX(International!W$3:W$2000,_xlfn.XMATCH(100,International!W$3:W$2000,1,1)+$CA129)), NA())</f>
        <v>#N/A</v>
      </c>
      <c r="DJ129" s="1" t="e">
        <f t="shared" si="234"/>
        <v>#N/A</v>
      </c>
      <c r="DK129" s="1" t="e">
        <f>IF(OR(ISNA($A129),$AK129&lt;100),NA(),IF($CA129=0,0,FLOOR((DI129-_xlfn.XLOOKUP(_xlfn.AGGREGATE(5,6,$CA$3:$CA2080),$CA$3:$CA$2000,DI$3:DI$2000,1,1))/_xlfn.XLOOKUP($CA129,$CA$3:$CA$2000,$CA$3:$CA$2000,1,1), 1)))</f>
        <v>#N/A</v>
      </c>
      <c r="DL129" s="1" t="e">
        <f t="shared" si="182"/>
        <v>#N/A</v>
      </c>
      <c r="DM129" s="1" t="e" cm="1">
        <f t="array" ref="DM129">IFERROR(IF(OR(ISNA($A129),$AK129&lt;100,INDEX(International!AA$3:AA$2000,_xlfn.XMATCH(100,International!AA$3:AA$2000,1,1)+$CA129)=""),NA(),INDEX(International!AA$3:AA$2000,_xlfn.XMATCH(100,International!AA$3:AA$2000,1,1)+$CA129)), NA())</f>
        <v>#N/A</v>
      </c>
      <c r="DN129" s="1" t="e">
        <f t="shared" si="235"/>
        <v>#N/A</v>
      </c>
      <c r="DO129" s="1" t="e">
        <f>IF(OR(ISNA($A129),$AK129&lt;100),NA(),IF($CA129=0,0,FLOOR((DM129-_xlfn.XLOOKUP(_xlfn.AGGREGATE(5,6,$CA$3:$CA2080),$CA$3:$CA$2000,DM$3:DM$2000,1,1))/_xlfn.XLOOKUP($CA129,$CA$3:$CA$2000,$CA$3:$CA$2000,1,1), 1)))</f>
        <v>#N/A</v>
      </c>
      <c r="DP129" s="1" t="e">
        <f t="shared" si="183"/>
        <v>#N/A</v>
      </c>
      <c r="DQ129" s="1" t="e" cm="1">
        <f t="array" ref="DQ129">IFERROR(IF(OR(ISNA($A129),$AK129&lt;100,INDEX(International!AE$3:AE$2000,_xlfn.XMATCH(100,International!AE$3:AE$2000,1,1)+$CA129)=""),NA(),INDEX(International!AE$3:AE$2000,_xlfn.XMATCH(100,International!AE$3:AE$2000,1,1)+$CA129)), NA())</f>
        <v>#N/A</v>
      </c>
      <c r="DR129" s="1" t="e">
        <f t="shared" si="236"/>
        <v>#N/A</v>
      </c>
      <c r="DS129" s="1" t="e">
        <f>IF(OR(ISNA($A129),$AK129&lt;100),NA(),IF($CA129=0,0,FLOOR((DQ129-_xlfn.XLOOKUP(_xlfn.AGGREGATE(5,6,$CA$3:$CA2080),$CA$3:$CA$2000,DQ$3:DQ$2000,1,1))/_xlfn.XLOOKUP($CA129,$CA$3:$CA$2000,$CA$3:$CA$2000,1,1), 1)))</f>
        <v>#N/A</v>
      </c>
      <c r="DT129" s="1" t="e">
        <f t="shared" si="263"/>
        <v>#N/A</v>
      </c>
      <c r="DU129" s="1" t="e">
        <f t="shared" si="237"/>
        <v>#N/A</v>
      </c>
      <c r="DV129" s="1" t="e" cm="1">
        <f t="array" ref="DV129">IFERROR(IF(ISNA($A129),NA(),INDEX(B$3:B$2000,_xlfn.XMATCH(Configuration!$B$12,B$3:B$2000,1,1)+ROW()-ROW($A$3))-0), NA())</f>
        <v>#N/A</v>
      </c>
      <c r="DW129" s="1" t="e" cm="1">
        <f t="array" ref="DW129">IFERROR(IF(ISNA($A129),NA(),INDEX(F$3:F$2000,_xlfn.XMATCH(Configuration!$B$12,F$3:F$2000,1,1)+ROW()-ROW($A$3))-0), NA())</f>
        <v>#N/A</v>
      </c>
      <c r="DX129" s="1" t="e" cm="1">
        <f t="array" ref="DX129">IFERROR(IF(ISNA($A129),NA(),INDEX(J$3:J$2000,_xlfn.XMATCH(Configuration!$B$12,J$3:J$2000,1,1)+ROW()-ROW($A$3))-0), NA())</f>
        <v>#N/A</v>
      </c>
      <c r="DY129" s="1" t="e" cm="1">
        <f t="array" ref="DY129">IFERROR(IF(ISNA($A129),NA(),INDEX(N$3:N$2000,_xlfn.XMATCH(Configuration!$B$12,N$3:N$2000,1,1)+ROW()-ROW($A$3))-0), NA())</f>
        <v>#N/A</v>
      </c>
      <c r="DZ129" s="1" t="e" cm="1">
        <f t="array" ref="DZ129">IFERROR(IF(ISNA($A129),NA(),INDEX(R$3:R$2000,_xlfn.XMATCH(Configuration!$B$12,R$3:R$2000,1,1)+ROW()-ROW($A$3))-0), NA())</f>
        <v>#N/A</v>
      </c>
      <c r="EA129" s="1" t="e" cm="1">
        <f t="array" ref="EA129">IFERROR(IF(ISNA($A129),NA(),INDEX(V$3:V$2000,_xlfn.XMATCH(Configuration!$B$12,V$3:V$2000,1,1)+ROW()-ROW($A$3))-0), NA())</f>
        <v>#N/A</v>
      </c>
      <c r="EB129" s="1" t="e" cm="1">
        <f t="array" ref="EB129">IFERROR(IF(ISNA($A129),NA(),INDEX(Z$3:Z$2000,_xlfn.XMATCH(Configuration!$B$12,Z$3:Z$2000,1,1)+ROW()-ROW($A$3))-0), NA())</f>
        <v>#N/A</v>
      </c>
      <c r="EC129" s="1" t="e" cm="1">
        <f t="array" ref="EC129">IFERROR(IF(ISNA($A129),NA(),INDEX(AD$3:AD$2000,_xlfn.XMATCH(Configuration!$B$12,AD$3:AD$2000,1,1)+ROW()-ROW($A$3))-0), NA())</f>
        <v>#N/A</v>
      </c>
      <c r="ED129" s="1" t="e">
        <f t="shared" si="238"/>
        <v>#N/A</v>
      </c>
      <c r="EE129" s="1" t="e">
        <f t="shared" si="185"/>
        <v>#N/A</v>
      </c>
      <c r="EF129" s="1" t="e">
        <f t="shared" si="186"/>
        <v>#N/A</v>
      </c>
      <c r="EG129" s="1" t="e">
        <f t="shared" si="187"/>
        <v>#N/A</v>
      </c>
      <c r="EH129" s="1" t="e">
        <f t="shared" si="188"/>
        <v>#N/A</v>
      </c>
      <c r="EI129" s="1" t="e">
        <f t="shared" si="189"/>
        <v>#N/A</v>
      </c>
      <c r="EJ129" s="1" t="e">
        <f t="shared" si="190"/>
        <v>#N/A</v>
      </c>
      <c r="EK129" s="1" t="e">
        <f t="shared" si="191"/>
        <v>#N/A</v>
      </c>
      <c r="EL129" s="1" t="e" cm="1">
        <f t="array" ref="EL129">IFERROR(IF(ISNA($ED129),NA(),IF(FLOOR((2^(($ED129+LOOKUP(2, 1/(ISNA(EP$3:EP$2000)+ISBLANK(EP$3:EP$300)-1),EP$3:EP$2000)*LOG(100)/LOG(2))/LOOKUP(2, 1/(ISNA(EP$3:EP$2000)+ISBLANK(EP$3:EP$300)-1),EP$3:EP$2000))),2)&gt;_xlfn.AGGREGATE(4,6,$EN$3:$GC$2000)+2000,NA(),FLOOR((2^(($ED129+LOOKUP(2, 1/(ISNA(EP$3:EP$2000)+ISBLANK(EP$3:EP$300)-1),EP$3:EP$2000)*LOG(100)/LOG(2))/LOOKUP(2, 1/(ISNA(EP$3:EP$2000)+ISBLANK(EP$3:EP$300)-1),EP$3:EP$2000))),2))),NA())</f>
        <v>#N/A</v>
      </c>
      <c r="EM129" s="1" t="e" cm="1">
        <f t="array" ref="EM129">IF(ISNA($ED129),NA(),FLOOR(EN$3+(LOOKUP(2, 1/(ISNA(EN$3:EN$2000)+ISBLANK(EN$3:EN$300)-1),EN$3:EN$2000)-EN$3)/LOOKUP(2, 1/(ISNA(EN$3:EN$2000)+ISBLANK(EN$3:EN$300)-1),ED$3:ED$2000)*ED129, 1))</f>
        <v>#N/A</v>
      </c>
      <c r="EN129" s="1" t="e" cm="1">
        <f t="array" ref="EN129">IFERROR(IF(ISNA($A129),NA(),INDEX(AK$3:AK$2000,_xlfn.XMATCH(100,AK$3:AK$2000,1,1)+ROW()-ROW($A$3))-0), NA())</f>
        <v>#N/A</v>
      </c>
      <c r="EO129" s="1" t="e" cm="1">
        <f t="array" ref="EO129">IFERROR(IF(ISNA($A129),NA(),INDEX(BD$3:BD$2000,_xlfn.XMATCH(100,AK$3:AK$2000,1,1)+ROW()-ROW($A$3))-0), NA())</f>
        <v>#N/A</v>
      </c>
      <c r="EP129" s="1" t="e">
        <f t="shared" si="192"/>
        <v>#N/A</v>
      </c>
      <c r="EQ129" s="1" t="e">
        <f t="shared" si="193"/>
        <v>#N/A</v>
      </c>
      <c r="ER129" s="1" t="e">
        <f t="shared" si="194"/>
        <v>#N/A</v>
      </c>
      <c r="ES129" s="1" t="e" cm="1">
        <f t="array" ref="ES129">IFERROR(IF(OR(ISNA($A129),INDEX(International!C$3:C$2000,_xlfn.XMATCH(100,International!C$3:C$2000,1,1)+ROW()-ROW($A$3))=""),NA(),INDEX(International!C$3:C$2000,_xlfn.XMATCH(100,International!C$3:C$2000,1,1)+ROW()-ROW($A$3))), NA())</f>
        <v>#N/A</v>
      </c>
      <c r="ET129" s="1" t="e" cm="1">
        <f t="array" ref="ET129">IFERROR(IF(ISNA($A129),NA(),INDEX(International!E$3:E$2000,_xlfn.XMATCH(100,International!C$3:C$2000,1,1)+ROW()-ROW($A$3))-0), NA())</f>
        <v>#N/A</v>
      </c>
      <c r="EU129" s="1" t="e">
        <f t="shared" si="195"/>
        <v>#N/A</v>
      </c>
      <c r="EV129" s="1" t="e">
        <f t="shared" si="196"/>
        <v>#N/A</v>
      </c>
      <c r="EW129" s="1" t="e">
        <f t="shared" si="197"/>
        <v>#N/A</v>
      </c>
      <c r="EX129" s="1" t="e" cm="1">
        <f t="array" ref="EX129">IFERROR(IF(OR(ISNA($A129),INDEX(International!G$3:G$2000,_xlfn.XMATCH(100,International!G$3:G$2000,1,1)+ROW()-ROW($A$3))=""),NA(),INDEX(International!G$3:G$2000,_xlfn.XMATCH(100,International!G$3:G$2000,1,1)+ROW()-ROW($A$3))-0), NA())</f>
        <v>#N/A</v>
      </c>
      <c r="EY129" s="1" t="e" cm="1">
        <f t="array" ref="EY129">IFERROR(IF(ISNA($A129),NA(),INDEX(International!I$3:I$2000,_xlfn.XMATCH(100,International!G$3:G$2000,1,1)+ROW()-ROW($A$3))-0), NA())</f>
        <v>#N/A</v>
      </c>
      <c r="EZ129" s="1" t="e">
        <f t="shared" si="198"/>
        <v>#N/A</v>
      </c>
      <c r="FA129" s="1" t="e">
        <f t="shared" si="199"/>
        <v>#N/A</v>
      </c>
      <c r="FB129" s="1" t="e">
        <f t="shared" si="200"/>
        <v>#N/A</v>
      </c>
      <c r="FC129" s="1" t="e" cm="1">
        <f t="array" ref="FC129">IFERROR(IF(OR(ISNA($A129),INDEX(International!K$3:K$2000,_xlfn.XMATCH(100,International!K$3:K$2000,1,1)+ROW()-ROW($A$3))=""),NA(),INDEX(International!K$3:K$2000,_xlfn.XMATCH(100,International!K$3:K$2000,1,1)+ROW()-ROW($A$3))), NA())</f>
        <v>#N/A</v>
      </c>
      <c r="FD129" s="1" t="e" cm="1">
        <f t="array" ref="FD129">IFERROR(IF(ISNA($A129),NA(),INDEX(International!M$3:M$2000,_xlfn.XMATCH(100,International!K$3:K$2000,1,1)+ROW()-ROW($A$3))-0), NA())</f>
        <v>#N/A</v>
      </c>
      <c r="FE129" s="1" t="e">
        <f t="shared" si="201"/>
        <v>#N/A</v>
      </c>
      <c r="FF129" s="1" t="e">
        <f t="shared" si="202"/>
        <v>#N/A</v>
      </c>
      <c r="FG129" s="1" t="e">
        <f t="shared" si="203"/>
        <v>#N/A</v>
      </c>
      <c r="FH129" s="1" t="e" cm="1">
        <f t="array" ref="FH129">IFERROR(IF(OR(ISNA($A129),INDEX(International!O$3:O$2000,_xlfn.XMATCH(100,International!O$3:O$2000,1,1)+ROW()-ROW($A$3))=""),NA(),INDEX(International!O$3:O$2000,_xlfn.XMATCH(100,International!O$3:O$2000,1,1)+ROW()-ROW($A$3))-0), NA())</f>
        <v>#N/A</v>
      </c>
      <c r="FI129" s="1" t="e" cm="1">
        <f t="array" ref="FI129">IFERROR(IF(ISNA($A129),NA(),INDEX(International!Q$3:Q$2000,_xlfn.XMATCH(100,International!O$3:O$2000,1,1)+ROW()-ROW($A$3))-0), NA())</f>
        <v>#N/A</v>
      </c>
      <c r="FJ129" s="1" t="e">
        <f t="shared" si="204"/>
        <v>#N/A</v>
      </c>
      <c r="FK129" s="1" t="e">
        <f t="shared" si="205"/>
        <v>#N/A</v>
      </c>
      <c r="FL129" s="1" t="e">
        <f t="shared" si="206"/>
        <v>#N/A</v>
      </c>
      <c r="FM129" s="1" t="e" cm="1">
        <f t="array" ref="FM129">IFERROR(IF(OR(ISNA($A129),INDEX(International!S$3:S$2000,_xlfn.XMATCH(100,International!S$3:S$2000,1,1)+ROW()-ROW($A$3))=""),NA(),INDEX(International!S$3:S$2000,_xlfn.XMATCH(100,International!S$3:S$2000,1,1)+ROW()-ROW($A$3))-0), NA())</f>
        <v>#N/A</v>
      </c>
      <c r="FN129" s="1" t="e" cm="1">
        <f t="array" ref="FN129">IFERROR(IF(ISNA($A129),NA(),INDEX(International!U$3:U$2000,_xlfn.XMATCH(100,International!S$3:S$2000,1,1)+ROW()-ROW($A$3))-0), NA())</f>
        <v>#N/A</v>
      </c>
      <c r="FO129" s="1" t="e">
        <f t="shared" si="207"/>
        <v>#N/A</v>
      </c>
      <c r="FP129" s="1" t="e">
        <f t="shared" si="208"/>
        <v>#N/A</v>
      </c>
      <c r="FQ129" s="1" t="e">
        <f t="shared" si="209"/>
        <v>#N/A</v>
      </c>
      <c r="FR129" s="1" t="e" cm="1">
        <f t="array" ref="FR129">IFERROR(IF(OR(ISNA($A129),INDEX(International!W$3:W$2000,_xlfn.XMATCH(100,International!W$3:W$2000,1,1)+ROW()-ROW($A$3))=""),NA(),INDEX(International!W$3:W$2000,_xlfn.XMATCH(100,International!W$3:W$2000,1,1)+ROW()-ROW($A$3))-0), NA())</f>
        <v>#N/A</v>
      </c>
      <c r="FS129" s="1" t="e" cm="1">
        <f t="array" ref="FS129">IFERROR(IF(ISNA($A129),NA(),INDEX(International!Y$3:Y$2000,_xlfn.XMATCH(100,International!W$3:W$2000,1,1)+ROW()-ROW($A$3))-0), NA())</f>
        <v>#N/A</v>
      </c>
      <c r="FT129" s="1" t="e">
        <f t="shared" si="210"/>
        <v>#N/A</v>
      </c>
      <c r="FU129" s="1" t="e">
        <f t="shared" si="211"/>
        <v>#N/A</v>
      </c>
      <c r="FV129" s="1" t="e">
        <f t="shared" si="212"/>
        <v>#N/A</v>
      </c>
      <c r="FW129" s="1" t="e" cm="1">
        <f t="array" ref="FW129">IFERROR(IF(OR(ISNA($A129),INDEX(International!AA$3:AA$2000,_xlfn.XMATCH(100,International!AA$3:AA$2000,1,1)+ROW()-ROW($A$3))=""),NA(),INDEX(International!AA$3:AA$2000,_xlfn.XMATCH(100,International!AA$3:AA$2000,1,1)+ROW()-ROW($A$3))-0), NA())</f>
        <v>#N/A</v>
      </c>
      <c r="FX129" s="1" t="e" cm="1">
        <f t="array" ref="FX129">IFERROR(IF(ISNA($A129),NA(),INDEX(International!AC$3:AC$2000,_xlfn.XMATCH(100,International!AA$3:AA$2000,1,1)+ROW()-ROW($A$3))-0), NA())</f>
        <v>#N/A</v>
      </c>
      <c r="FY129" s="1" t="e">
        <f t="shared" si="213"/>
        <v>#N/A</v>
      </c>
      <c r="FZ129" s="1" t="e">
        <f t="shared" si="214"/>
        <v>#N/A</v>
      </c>
      <c r="GA129" s="1" t="e">
        <f t="shared" si="215"/>
        <v>#N/A</v>
      </c>
      <c r="GB129" s="1" t="e" cm="1">
        <f t="array" ref="GB129">IFERROR(IF(OR(ISNA($A129),INDEX(International!AE$3:AE$2000,_xlfn.XMATCH(100,International!AE$3:AE$2000,1,1)+ROW()-ROW($A$3))=""),NA(),INDEX(International!AE$3:AE$2000,_xlfn.XMATCH(100,International!AE$3:AE$2000,1,1)+ROW()-ROW($A$3))-0), NA())</f>
        <v>#N/A</v>
      </c>
      <c r="GC129" s="1" t="e" cm="1">
        <f t="array" ref="GC129">IFERROR(IF(ISNA($A129),NA(),INDEX(International!AG$3:AG$2000,_xlfn.XMATCH(100,International!AE$3:AE$2000,1,1)+ROW()-ROW($A$3))-0), NA())</f>
        <v>#N/A</v>
      </c>
      <c r="GD129" s="1" t="e">
        <f t="shared" si="216"/>
        <v>#N/A</v>
      </c>
      <c r="GE129" s="1" t="e">
        <f t="shared" si="217"/>
        <v>#N/A</v>
      </c>
      <c r="GF129" s="1" t="e">
        <f t="shared" si="218"/>
        <v>#N/A</v>
      </c>
    </row>
    <row r="130" spans="1:188" x14ac:dyDescent="0.2">
      <c r="A130" s="4" t="e">
        <f>IF(OR(Daily!$A130="",Daily!$B130="*"),NA(),Daily!A130)</f>
        <v>#N/A</v>
      </c>
      <c r="B130" s="1" t="str">
        <f>IF(_xlfn.IFNA($A130,"")="","",Daily!C130+IF(ROW()&gt;ROW($A$3),B129,0))</f>
        <v/>
      </c>
      <c r="C130" s="1" t="str">
        <f>IF(_xlfn.IFNA($A130,"")="","",Daily!D130+IF(ROW()&gt;ROW($A$3),C129,0))</f>
        <v/>
      </c>
      <c r="D130" s="1" t="str">
        <f>IF(_xlfn.IFNA($A130,"")="","",Daily!E130+IF(ROW()&gt;ROW($A$3),D129,0))</f>
        <v/>
      </c>
      <c r="E130" s="1" t="str">
        <f t="shared" si="141"/>
        <v/>
      </c>
      <c r="F130" s="1" t="str">
        <f>IF(_xlfn.IFNA($A130,"")="","",Daily!F130+IF(ROW()&gt;ROW($A$3),F129,0))</f>
        <v/>
      </c>
      <c r="G130" s="1" t="str">
        <f>IF(_xlfn.IFNA($A130,"")="","",Daily!G130+IF(ROW()&gt;ROW($A$3),G129,0))</f>
        <v/>
      </c>
      <c r="H130" s="1" t="str">
        <f>IF(_xlfn.IFNA($A130,"")="","",Daily!H130+IF(ROW()&gt;ROW($A$3),H129,0))</f>
        <v/>
      </c>
      <c r="I130" s="1" t="str">
        <f t="shared" si="142"/>
        <v/>
      </c>
      <c r="J130" s="1" t="str">
        <f>IF(_xlfn.IFNA($A130,"")="","",Daily!I130+IF(ROW()&gt;ROW($A$3),J129,0))</f>
        <v/>
      </c>
      <c r="K130" s="1" t="str">
        <f>IF(_xlfn.IFNA($A130,"")="","",Daily!J130+IF(ROW()&gt;ROW($A$3),K129,0))</f>
        <v/>
      </c>
      <c r="L130" s="1" t="str">
        <f>IF(_xlfn.IFNA($A130,"")="","",Daily!K130+IF(ROW()&gt;ROW($A$3),L129,0))</f>
        <v/>
      </c>
      <c r="M130" s="1" t="str">
        <f t="shared" si="143"/>
        <v/>
      </c>
      <c r="N130" s="1" t="str">
        <f>IF(_xlfn.IFNA($A130,"")="","",Daily!L130+IF(ROW()&gt;ROW($A$3),N129,0))</f>
        <v/>
      </c>
      <c r="O130" s="1" t="str">
        <f>IF(_xlfn.IFNA($A130,"")="","",Daily!M130+IF(ROW()&gt;ROW($A$3),O129,0))</f>
        <v/>
      </c>
      <c r="P130" s="1" t="str">
        <f>IF(_xlfn.IFNA($A130,"")="","",Daily!N130+IF(ROW()&gt;ROW($A$3),P129,0))</f>
        <v/>
      </c>
      <c r="Q130" s="1" t="str">
        <f t="shared" si="144"/>
        <v/>
      </c>
      <c r="R130" s="1" t="str">
        <f>IF(_xlfn.IFNA($A130,"")="","",Daily!O130+IF(ROW()&gt;ROW($A$3),R129,0))</f>
        <v/>
      </c>
      <c r="S130" s="1" t="str">
        <f>IF(_xlfn.IFNA($A130,"")="","",Daily!P130+IF(ROW()&gt;ROW($A$3),S129,0))</f>
        <v/>
      </c>
      <c r="T130" s="1" t="str">
        <f>IF(_xlfn.IFNA($A130,"")="","",Daily!Q130+IF(ROW()&gt;ROW($A$3),T129,0))</f>
        <v/>
      </c>
      <c r="U130" s="1" t="str">
        <f t="shared" si="145"/>
        <v/>
      </c>
      <c r="V130" s="1" t="str">
        <f>IF(_xlfn.IFNA($A130,"")="","",Daily!R130+IF(ROW()&gt;ROW($A$3),V129,0))</f>
        <v/>
      </c>
      <c r="W130" s="1" t="str">
        <f>IF(_xlfn.IFNA($A130,"")="","",Daily!S130+IF(ROW()&gt;ROW($A$3),W129,0))</f>
        <v/>
      </c>
      <c r="X130" s="1" t="str">
        <f>IF(_xlfn.IFNA($A130,"")="","",Daily!T130+IF(ROW()&gt;ROW($A$3),X129,0))</f>
        <v/>
      </c>
      <c r="Y130" s="1" t="str">
        <f t="shared" si="146"/>
        <v/>
      </c>
      <c r="Z130" s="1" t="str">
        <f>IF(_xlfn.IFNA($A130,"")="","",Daily!U130+IF(ROW()&gt;ROW($A$3),Z129,0))</f>
        <v/>
      </c>
      <c r="AA130" s="1" t="str">
        <f>IF(_xlfn.IFNA($A130,"")="","",Daily!V130+IF(ROW()&gt;ROW($A$3),AA129,0))</f>
        <v/>
      </c>
      <c r="AB130" s="1" t="str">
        <f>IF(_xlfn.IFNA($A130,"")="","",Daily!W130+IF(ROW()&gt;ROW($A$3),AB129,0))</f>
        <v/>
      </c>
      <c r="AC130" s="1" t="str">
        <f t="shared" si="147"/>
        <v/>
      </c>
      <c r="AD130" s="1" t="str">
        <f>IF(_xlfn.IFNA($A130,"")="","",Daily!X130+IF(ROW()&gt;ROW($A$3),AD129,0))</f>
        <v/>
      </c>
      <c r="AE130" s="1" t="str">
        <f>IF(_xlfn.IFNA($A130,"")="","",Daily!Y130+IF(ROW()&gt;ROW($A$3),AE129,0))</f>
        <v/>
      </c>
      <c r="AF130" s="1" t="str">
        <f>IF(_xlfn.IFNA($A130,"")="","",Daily!Z130+IF(ROW()&gt;ROW($A$3),AF129,0))</f>
        <v/>
      </c>
      <c r="AG130" s="1" t="str">
        <f t="shared" si="148"/>
        <v/>
      </c>
      <c r="AH130" s="1" t="str">
        <f>IF(_xlfn.IFNA($A130,"")="","",Daily!C130+Daily!F130+Daily!I130+Daily!O130+Daily!L130+Daily!R130+Daily!X130+Daily!U130)</f>
        <v/>
      </c>
      <c r="AI130" s="1" t="str">
        <f>IF(_xlfn.IFNA($A130,"")="","",Daily!D130+Daily!G130+Daily!J130+Daily!P130+Daily!M130+Daily!S130+Daily!Y130+Daily!V130+Daily!AA130)</f>
        <v/>
      </c>
      <c r="AJ130" s="1" t="str">
        <f>IF(_xlfn.IFNA($A130,"")="","",Daily!E130+Daily!H130+Daily!K130+Daily!Q130+Daily!N130+Daily!T130+Daily!Z130+Daily!W130)</f>
        <v/>
      </c>
      <c r="AK130" s="1" t="str">
        <f t="shared" si="240"/>
        <v/>
      </c>
      <c r="AL130" s="1" t="str">
        <f t="shared" si="241"/>
        <v/>
      </c>
      <c r="AM130" s="1" t="str">
        <f t="shared" si="242"/>
        <v/>
      </c>
      <c r="AN130" s="7" t="str">
        <f t="shared" si="243"/>
        <v/>
      </c>
      <c r="AO130" s="1" t="str">
        <f t="shared" si="244"/>
        <v/>
      </c>
      <c r="AP130" s="1" t="str">
        <f t="shared" si="245"/>
        <v/>
      </c>
      <c r="AQ130" s="1" t="str">
        <f t="shared" si="246"/>
        <v/>
      </c>
      <c r="AR130" s="1" t="str">
        <f t="shared" si="247"/>
        <v/>
      </c>
      <c r="AS130" s="1" t="str">
        <f t="shared" si="248"/>
        <v/>
      </c>
      <c r="AT130" s="10" t="str">
        <f t="shared" si="249"/>
        <v/>
      </c>
      <c r="AU130" s="10" t="str">
        <f t="shared" si="250"/>
        <v/>
      </c>
      <c r="AV130" s="10" t="str">
        <f t="shared" si="251"/>
        <v/>
      </c>
      <c r="AW130" s="10" t="str">
        <f t="shared" si="252"/>
        <v/>
      </c>
      <c r="AX130" s="10" t="str">
        <f t="shared" si="253"/>
        <v/>
      </c>
      <c r="AY130" s="10" t="str">
        <f t="shared" si="254"/>
        <v/>
      </c>
      <c r="AZ130" s="10" t="str">
        <f t="shared" si="255"/>
        <v/>
      </c>
      <c r="BA130" s="10" t="str">
        <f t="shared" si="256"/>
        <v/>
      </c>
      <c r="BB130" s="10" t="str">
        <f t="shared" si="257"/>
        <v/>
      </c>
      <c r="BC130" s="10" t="str">
        <f t="shared" si="258"/>
        <v/>
      </c>
      <c r="BD130" s="8" t="str">
        <f t="shared" ca="1" si="168"/>
        <v/>
      </c>
      <c r="BE130" s="9" t="str">
        <f t="shared" ca="1" si="169"/>
        <v/>
      </c>
      <c r="BF130" s="10" t="str">
        <f t="shared" si="259"/>
        <v/>
      </c>
      <c r="BG130" s="10" t="str">
        <f t="shared" si="260"/>
        <v/>
      </c>
      <c r="BH130" s="1" t="str">
        <f t="shared" si="261"/>
        <v/>
      </c>
      <c r="BI130" s="1" t="str">
        <f t="shared" si="262"/>
        <v/>
      </c>
      <c r="BJ130" s="8" t="str">
        <f>IF(_xlfn.IFNA($A130,"")="","",AK130/(Configuration!$B$1/1000000))</f>
        <v/>
      </c>
      <c r="BK130" s="1" t="str">
        <f>IF(OR(_xlfn.IFNA($A130,"")="", ROW()&lt;=ROW($A$3),MAX(International!$C$3:$C$2000)&lt;$AK130),"",$A130-_xlfn.XLOOKUP($AK130,International!$C$3:$C$2000,International!$A$3:$A$2000,NA(),1,1))</f>
        <v/>
      </c>
      <c r="BL130" s="1" t="str">
        <f>IF(OR(_xlfn.IFNA($A130,"")="", ROW()&lt;=ROW($A$3),MAX(International!$D$3:$D$2000)&lt;$BJ130),"",$A130-_xlfn.XLOOKUP($BJ130,International!$D$3:$D$2000,International!$A$3:$A$2000,NA(),1,1))</f>
        <v/>
      </c>
      <c r="BM130" s="1" t="str">
        <f>IF(OR(_xlfn.IFNA($A130,"")="", ROW()&lt;=ROW($A$3),MAX(International!$G$3:$G$2000)&lt;$AK130),"",$A130-_xlfn.XLOOKUP($AK130,International!$G$3:$G$2000,International!$A$3:$A$2000,NA(),1,1))</f>
        <v/>
      </c>
      <c r="BN130" s="1" t="str">
        <f>IF(OR(_xlfn.IFNA($A130,"")="", ROW()&lt;=ROW($A$3),MAX(International!$H$3:$H$2000)&lt;$BJ130),"",$A130-_xlfn.XLOOKUP($BJ130,International!$H$3:$H$2000,International!$A$3:$A$2000,NA(),1,1))</f>
        <v/>
      </c>
      <c r="BO130" s="1" t="str">
        <f>IF(OR(_xlfn.IFNA($A130,"")="", ROW()&lt;=ROW($A$3),MAX(International!$K$3:$K$2000)&lt;$AK130),"",$A130-_xlfn.XLOOKUP($AK130,International!$K$3:$K$2000,International!$A$3:$A$2000,NA(),1,1))</f>
        <v/>
      </c>
      <c r="BP130" s="1" t="str">
        <f>IF(OR(_xlfn.IFNA($A130,"")="", ROW()&lt;=ROW($A$3),MAX(International!$L$3:$L$2000)&lt;$BJ130),"",$A130-_xlfn.XLOOKUP($BJ130,International!$L$3:$L$2000,International!$A$3:$A$2000,NA(),1,1))</f>
        <v/>
      </c>
      <c r="BQ130" s="1" t="str">
        <f>IF(OR(_xlfn.IFNA($A130,"")="", ROW()&lt;=ROW($A$3),MAX(International!$O$3:$O$2000)&lt;$AK130),"",$A130-_xlfn.XLOOKUP($AK130,International!$O$3:$O$2000,International!$A$3:$A$2000,NA(),1,1))</f>
        <v/>
      </c>
      <c r="BR130" s="1" t="str">
        <f>IF(OR(_xlfn.IFNA($A130,"")="", ROW()&lt;=ROW($A$3),MAX(International!$P$3:$P$2000)&lt;$BJ130),"",$A130-_xlfn.XLOOKUP($BJ130,International!$P$3:$P$2000,International!$A$3:$A$2000,NA(),1,1))</f>
        <v/>
      </c>
      <c r="BS130" s="1" t="str">
        <f>IF(OR(_xlfn.IFNA($A130,"")="", ROW()&lt;=ROW($A$3),MAX(International!$S$3:$S$2000)&lt;$AK130),"",$A130-_xlfn.XLOOKUP($AK130,International!$S$3:$S$2000,International!$A$3:$A$2000,NA(),1,1))</f>
        <v/>
      </c>
      <c r="BT130" s="1" t="str">
        <f>IF(OR(_xlfn.IFNA($A130,"")="", ROW()&lt;=ROW($A$3),MAX(International!$T$3:$T$2000)&lt;$BJ130),"",$A130-_xlfn.XLOOKUP($BJ130,International!$T$3:$T$2000,International!$A$3:$A$2000,NA(),1,1))</f>
        <v/>
      </c>
      <c r="BU130" s="1" t="str">
        <f>IF(OR(_xlfn.IFNA($A130,"")="", ROW()&lt;=ROW($A$3),MAX(International!$W$3:$W$2000)&lt;$AK130),"",$A130-_xlfn.XLOOKUP($AK130,International!$W$3:$W$2000,International!$A$3:$A$2000,NA(),1,1))</f>
        <v/>
      </c>
      <c r="BV130" s="1" t="str">
        <f>IF(OR(_xlfn.IFNA($A130,"")="", ROW()&lt;=ROW($A$3),MAX(International!$X$3:$X$2000)&lt;$BJ130),"",$A130-_xlfn.XLOOKUP($BJ130,International!$X$3:$X$2000,International!$A$3:$A$2000,NA(),1,1))</f>
        <v/>
      </c>
      <c r="BW130" s="1" t="str">
        <f>IF(OR(_xlfn.IFNA($A130,"")="", ROW()&lt;=ROW($A$3),MAX(International!$AA$3:$AA$2000)&lt;$AK130),"",$A130-_xlfn.XLOOKUP($AK130,International!$AA$3:$AA$2000,International!$A$3:$A$2000,NA(),1,1))</f>
        <v/>
      </c>
      <c r="BX130" s="1" t="str">
        <f>IF(OR(_xlfn.IFNA($A130,"")="", ROW()&lt;=ROW($A$3),MAX(International!$AB$3:$AB$2000)&lt;$BJ130),"",$A130-_xlfn.XLOOKUP($BJ130,International!$AB$3:$AB$2000,International!$A$3:$A$2000,NA(),1,1))</f>
        <v/>
      </c>
      <c r="BY130" s="1" t="str">
        <f>IF(OR(_xlfn.IFNA($A130,"")="", ROW()&lt;=ROW($A$3),MAX(International!$AE$3:$AE$2000)&lt;$AK130),"",$A130-_xlfn.XLOOKUP($AK130,International!$AE$3:$AE$2000,International!$A$3:$A$2000,NA(),1,1))</f>
        <v/>
      </c>
      <c r="BZ130" s="1" t="str">
        <f>IF(OR(_xlfn.IFNA($A130,"")="", ROW()&lt;=ROW($A$3),MAX(International!$AF$3:$AF$2000)&lt;$BJ130),"",$A130-_xlfn.XLOOKUP($BJ130,International!$AF$3:$AF$2000,International!$A$3:$A$2000,NA(),1,1))</f>
        <v/>
      </c>
      <c r="CA130" s="1" t="e">
        <f t="shared" si="239"/>
        <v>#N/A</v>
      </c>
      <c r="CB130" s="1" t="e">
        <f t="shared" si="219"/>
        <v>#N/A</v>
      </c>
      <c r="CC130" s="1" t="e">
        <f t="shared" si="220"/>
        <v>#N/A</v>
      </c>
      <c r="CD130" s="1" t="e">
        <f t="shared" si="221"/>
        <v>#N/A</v>
      </c>
      <c r="CE130" s="1" t="e">
        <f t="shared" si="222"/>
        <v>#N/A</v>
      </c>
      <c r="CF130" s="1" t="e">
        <f t="shared" si="223"/>
        <v>#N/A</v>
      </c>
      <c r="CG130" s="1" t="e">
        <f t="shared" si="224"/>
        <v>#N/A</v>
      </c>
      <c r="CH130" s="1" t="e">
        <f t="shared" si="225"/>
        <v>#N/A</v>
      </c>
      <c r="CI130" s="1" t="e">
        <f t="shared" si="226"/>
        <v>#N/A</v>
      </c>
      <c r="CJ130" s="1" t="e">
        <f t="shared" si="227"/>
        <v>#N/A</v>
      </c>
      <c r="CK130" s="1" t="e">
        <f t="shared" si="175"/>
        <v>#N/A</v>
      </c>
      <c r="CL130" s="1" t="e">
        <f t="shared" si="228"/>
        <v>#N/A</v>
      </c>
      <c r="CM130" s="1" t="e">
        <f>IF(OR(ISNA($A130),$AK130&lt;100),NA(),IF($CA130=0,0,FLOOR((CK130-_xlfn.XLOOKUP(_xlfn.AGGREGATE(5,6,$CA$3:$CA2081),$CA$3:$CA$2000,CK$3:CK$2000,1,1))/_xlfn.XLOOKUP($CA130,$CA$3:$CA$2000,$CA$3:$CA$2000,1,1), 1)))</f>
        <v>#N/A</v>
      </c>
      <c r="CN130" s="1" t="e">
        <f t="shared" si="176"/>
        <v>#N/A</v>
      </c>
      <c r="CO130" s="1" t="e" cm="1">
        <f t="array" ref="CO130">IFERROR(IF(OR(ISNA($A130),$AK130&lt;100,INDEX(International!C$3:C$2000,_xlfn.XMATCH(100,International!C$3:C$2000,1,1)+$CA130)=""),NA(),INDEX(International!C$3:C$2000,_xlfn.XMATCH(100,International!C$3:C$2000,1,1)+$CA130)), NA())</f>
        <v>#N/A</v>
      </c>
      <c r="CP130" s="1" t="e">
        <f t="shared" si="229"/>
        <v>#N/A</v>
      </c>
      <c r="CQ130" s="1" t="e">
        <f>IF(OR(ISNA($A130),$AK130&lt;100),NA(),IF($CA130=0,0,FLOOR((CO130-_xlfn.XLOOKUP(_xlfn.AGGREGATE(5,6,$CA$3:$CA2081),$CA$3:$CA$2000,CO$3:CO$2000,1,1))/_xlfn.XLOOKUP($CA130,$CA$3:$CA$2000,$CA$3:$CA$2000,1,1), 1)))</f>
        <v>#N/A</v>
      </c>
      <c r="CR130" s="1" t="e">
        <f t="shared" si="177"/>
        <v>#N/A</v>
      </c>
      <c r="CS130" s="1" t="e" cm="1">
        <f t="array" ref="CS130">IFERROR(IF(OR(ISNA($A130),$AK130&lt;100,INDEX(International!G$3:G$2000,_xlfn.XMATCH(100,International!G$3:G$2000,1,1)+$CA130)=""),NA(),INDEX(International!G$3:G$2000,_xlfn.XMATCH(100,International!G$3:G$2000,1,1)+$CA130)), NA())</f>
        <v>#N/A</v>
      </c>
      <c r="CT130" s="1" t="e">
        <f t="shared" si="230"/>
        <v>#N/A</v>
      </c>
      <c r="CU130" s="1" t="e">
        <f>IF(OR(ISNA($A130),$AK130&lt;100),NA(),IF($CA130=0,0,FLOOR((CS130-_xlfn.XLOOKUP(_xlfn.AGGREGATE(5,6,$CA$3:$CA2081),$CA$3:$CA$2000,CS$3:CS$2000,1,1))/_xlfn.XLOOKUP($CA130,$CA$3:$CA$2000,$CA$3:$CA$2000,1,1), 1)))</f>
        <v>#N/A</v>
      </c>
      <c r="CV130" s="1" t="e">
        <f t="shared" si="178"/>
        <v>#N/A</v>
      </c>
      <c r="CW130" s="1" t="e" cm="1">
        <f t="array" ref="CW130">IFERROR(IF(OR(ISNA($A130),$AK130&lt;100,INDEX(International!K$3:K$2000,_xlfn.XMATCH(100,International!K$3:K$2000,1,1)+$CA130)=""),NA(),INDEX(International!K$3:K$2000,_xlfn.XMATCH(100,International!K$3:K$2000,1,1)+$CA130)), NA())</f>
        <v>#N/A</v>
      </c>
      <c r="CX130" s="1" t="e">
        <f t="shared" si="231"/>
        <v>#N/A</v>
      </c>
      <c r="CY130" s="1" t="e">
        <f>IF(OR(ISNA($A130),$AK130&lt;100),NA(),IF($CA130=0,0,FLOOR((CW130-_xlfn.XLOOKUP(_xlfn.AGGREGATE(5,6,$CA$3:$CA2081),$CA$3:$CA$2000,CW$3:CW$2000,1,1))/_xlfn.XLOOKUP($CA130,$CA$3:$CA$2000,$CA$3:$CA$2000,1,1), 1)))</f>
        <v>#N/A</v>
      </c>
      <c r="CZ130" s="1" t="e">
        <f t="shared" si="179"/>
        <v>#N/A</v>
      </c>
      <c r="DA130" s="1" t="e" cm="1">
        <f t="array" ref="DA130">IFERROR(IF(OR(ISNA($A130),$AK130&lt;100,INDEX(International!O$3:O$2000,_xlfn.XMATCH(100,International!O$3:O$2000,1,1)+$CA130)=""),NA(),INDEX(International!O$3:O$2000,_xlfn.XMATCH(100,International!O$3:O$2000,1,1)+$CA130)), NA())</f>
        <v>#N/A</v>
      </c>
      <c r="DB130" s="1" t="e">
        <f t="shared" si="232"/>
        <v>#N/A</v>
      </c>
      <c r="DC130" s="1" t="e">
        <f>IF(OR(ISNA($A130),$AK130&lt;100),NA(),IF($CA130=0,0,FLOOR((DA130-_xlfn.XLOOKUP(_xlfn.AGGREGATE(5,6,$CA$3:$CA2081),$CA$3:$CA$2000,DA$3:DA$2000,1,1))/_xlfn.XLOOKUP($CA130,$CA$3:$CA$2000,$CA$3:$CA$2000,1,1), 1)))</f>
        <v>#N/A</v>
      </c>
      <c r="DD130" s="1" t="e">
        <f t="shared" si="180"/>
        <v>#N/A</v>
      </c>
      <c r="DE130" s="1" t="e" cm="1">
        <f t="array" ref="DE130">IFERROR(IF(OR(ISNA($A130),$AK130&lt;100,INDEX(International!S$3:S$2000,_xlfn.XMATCH(100,International!S$3:S$2000,1,1)+$CA130)=""),NA(),INDEX(International!S$3:S$2000,_xlfn.XMATCH(100,International!S$3:S$2000,1,1)+$CA130)), NA())</f>
        <v>#N/A</v>
      </c>
      <c r="DF130" s="1" t="e">
        <f t="shared" si="233"/>
        <v>#N/A</v>
      </c>
      <c r="DG130" s="1" t="e">
        <f>IF(OR(ISNA($A130),$AK130&lt;100),NA(),IF($CA130=0,0,FLOOR((DE130-_xlfn.XLOOKUP(_xlfn.AGGREGATE(5,6,$CA$3:$CA2081),$CA$3:$CA$2000,DE$3:DE$2000,1,1))/_xlfn.XLOOKUP($CA130,$CA$3:$CA$2000,$CA$3:$CA$2000,1,1), 1)))</f>
        <v>#N/A</v>
      </c>
      <c r="DH130" s="1" t="e">
        <f t="shared" si="181"/>
        <v>#N/A</v>
      </c>
      <c r="DI130" s="1" t="e" cm="1">
        <f t="array" ref="DI130">IFERROR(IF(OR(ISNA($A130),$AK130&lt;100,INDEX(International!W$3:W$2000,_xlfn.XMATCH(100,International!W$3:W$2000,1,1)+$CA130)=""),NA(),INDEX(International!W$3:W$2000,_xlfn.XMATCH(100,International!W$3:W$2000,1,1)+$CA130)), NA())</f>
        <v>#N/A</v>
      </c>
      <c r="DJ130" s="1" t="e">
        <f t="shared" si="234"/>
        <v>#N/A</v>
      </c>
      <c r="DK130" s="1" t="e">
        <f>IF(OR(ISNA($A130),$AK130&lt;100),NA(),IF($CA130=0,0,FLOOR((DI130-_xlfn.XLOOKUP(_xlfn.AGGREGATE(5,6,$CA$3:$CA2081),$CA$3:$CA$2000,DI$3:DI$2000,1,1))/_xlfn.XLOOKUP($CA130,$CA$3:$CA$2000,$CA$3:$CA$2000,1,1), 1)))</f>
        <v>#N/A</v>
      </c>
      <c r="DL130" s="1" t="e">
        <f t="shared" si="182"/>
        <v>#N/A</v>
      </c>
      <c r="DM130" s="1" t="e" cm="1">
        <f t="array" ref="DM130">IFERROR(IF(OR(ISNA($A130),$AK130&lt;100,INDEX(International!AA$3:AA$2000,_xlfn.XMATCH(100,International!AA$3:AA$2000,1,1)+$CA130)=""),NA(),INDEX(International!AA$3:AA$2000,_xlfn.XMATCH(100,International!AA$3:AA$2000,1,1)+$CA130)), NA())</f>
        <v>#N/A</v>
      </c>
      <c r="DN130" s="1" t="e">
        <f t="shared" si="235"/>
        <v>#N/A</v>
      </c>
      <c r="DO130" s="1" t="e">
        <f>IF(OR(ISNA($A130),$AK130&lt;100),NA(),IF($CA130=0,0,FLOOR((DM130-_xlfn.XLOOKUP(_xlfn.AGGREGATE(5,6,$CA$3:$CA2081),$CA$3:$CA$2000,DM$3:DM$2000,1,1))/_xlfn.XLOOKUP($CA130,$CA$3:$CA$2000,$CA$3:$CA$2000,1,1), 1)))</f>
        <v>#N/A</v>
      </c>
      <c r="DP130" s="1" t="e">
        <f t="shared" si="183"/>
        <v>#N/A</v>
      </c>
      <c r="DQ130" s="1" t="e" cm="1">
        <f t="array" ref="DQ130">IFERROR(IF(OR(ISNA($A130),$AK130&lt;100,INDEX(International!AE$3:AE$2000,_xlfn.XMATCH(100,International!AE$3:AE$2000,1,1)+$CA130)=""),NA(),INDEX(International!AE$3:AE$2000,_xlfn.XMATCH(100,International!AE$3:AE$2000,1,1)+$CA130)), NA())</f>
        <v>#N/A</v>
      </c>
      <c r="DR130" s="1" t="e">
        <f t="shared" si="236"/>
        <v>#N/A</v>
      </c>
      <c r="DS130" s="1" t="e">
        <f>IF(OR(ISNA($A130),$AK130&lt;100),NA(),IF($CA130=0,0,FLOOR((DQ130-_xlfn.XLOOKUP(_xlfn.AGGREGATE(5,6,$CA$3:$CA2081),$CA$3:$CA$2000,DQ$3:DQ$2000,1,1))/_xlfn.XLOOKUP($CA130,$CA$3:$CA$2000,$CA$3:$CA$2000,1,1), 1)))</f>
        <v>#N/A</v>
      </c>
      <c r="DT130" s="1" t="e">
        <f t="shared" si="263"/>
        <v>#N/A</v>
      </c>
      <c r="DU130" s="1" t="e">
        <f t="shared" si="237"/>
        <v>#N/A</v>
      </c>
      <c r="DV130" s="1" t="e" cm="1">
        <f t="array" ref="DV130">IFERROR(IF(ISNA($A130),NA(),INDEX(B$3:B$2000,_xlfn.XMATCH(Configuration!$B$12,B$3:B$2000,1,1)+ROW()-ROW($A$3))-0), NA())</f>
        <v>#N/A</v>
      </c>
      <c r="DW130" s="1" t="e" cm="1">
        <f t="array" ref="DW130">IFERROR(IF(ISNA($A130),NA(),INDEX(F$3:F$2000,_xlfn.XMATCH(Configuration!$B$12,F$3:F$2000,1,1)+ROW()-ROW($A$3))-0), NA())</f>
        <v>#N/A</v>
      </c>
      <c r="DX130" s="1" t="e" cm="1">
        <f t="array" ref="DX130">IFERROR(IF(ISNA($A130),NA(),INDEX(J$3:J$2000,_xlfn.XMATCH(Configuration!$B$12,J$3:J$2000,1,1)+ROW()-ROW($A$3))-0), NA())</f>
        <v>#N/A</v>
      </c>
      <c r="DY130" s="1" t="e" cm="1">
        <f t="array" ref="DY130">IFERROR(IF(ISNA($A130),NA(),INDEX(N$3:N$2000,_xlfn.XMATCH(Configuration!$B$12,N$3:N$2000,1,1)+ROW()-ROW($A$3))-0), NA())</f>
        <v>#N/A</v>
      </c>
      <c r="DZ130" s="1" t="e" cm="1">
        <f t="array" ref="DZ130">IFERROR(IF(ISNA($A130),NA(),INDEX(R$3:R$2000,_xlfn.XMATCH(Configuration!$B$12,R$3:R$2000,1,1)+ROW()-ROW($A$3))-0), NA())</f>
        <v>#N/A</v>
      </c>
      <c r="EA130" s="1" t="e" cm="1">
        <f t="array" ref="EA130">IFERROR(IF(ISNA($A130),NA(),INDEX(V$3:V$2000,_xlfn.XMATCH(Configuration!$B$12,V$3:V$2000,1,1)+ROW()-ROW($A$3))-0), NA())</f>
        <v>#N/A</v>
      </c>
      <c r="EB130" s="1" t="e" cm="1">
        <f t="array" ref="EB130">IFERROR(IF(ISNA($A130),NA(),INDEX(Z$3:Z$2000,_xlfn.XMATCH(Configuration!$B$12,Z$3:Z$2000,1,1)+ROW()-ROW($A$3))-0), NA())</f>
        <v>#N/A</v>
      </c>
      <c r="EC130" s="1" t="e" cm="1">
        <f t="array" ref="EC130">IFERROR(IF(ISNA($A130),NA(),INDEX(AD$3:AD$2000,_xlfn.XMATCH(Configuration!$B$12,AD$3:AD$2000,1,1)+ROW()-ROW($A$3))-0), NA())</f>
        <v>#N/A</v>
      </c>
      <c r="ED130" s="1" t="e">
        <f t="shared" si="238"/>
        <v>#N/A</v>
      </c>
      <c r="EE130" s="1" t="e">
        <f t="shared" si="185"/>
        <v>#N/A</v>
      </c>
      <c r="EF130" s="1" t="e">
        <f t="shared" si="186"/>
        <v>#N/A</v>
      </c>
      <c r="EG130" s="1" t="e">
        <f t="shared" si="187"/>
        <v>#N/A</v>
      </c>
      <c r="EH130" s="1" t="e">
        <f t="shared" si="188"/>
        <v>#N/A</v>
      </c>
      <c r="EI130" s="1" t="e">
        <f t="shared" si="189"/>
        <v>#N/A</v>
      </c>
      <c r="EJ130" s="1" t="e">
        <f t="shared" si="190"/>
        <v>#N/A</v>
      </c>
      <c r="EK130" s="1" t="e">
        <f t="shared" si="191"/>
        <v>#N/A</v>
      </c>
      <c r="EL130" s="1" t="e" cm="1">
        <f t="array" ref="EL130">IFERROR(IF(ISNA($ED130),NA(),IF(FLOOR((2^(($ED130+LOOKUP(2, 1/(ISNA(EP$3:EP$2000)+ISBLANK(EP$3:EP$300)-1),EP$3:EP$2000)*LOG(100)/LOG(2))/LOOKUP(2, 1/(ISNA(EP$3:EP$2000)+ISBLANK(EP$3:EP$300)-1),EP$3:EP$2000))),2)&gt;_xlfn.AGGREGATE(4,6,$EN$3:$GC$2000)+2000,NA(),FLOOR((2^(($ED130+LOOKUP(2, 1/(ISNA(EP$3:EP$2000)+ISBLANK(EP$3:EP$300)-1),EP$3:EP$2000)*LOG(100)/LOG(2))/LOOKUP(2, 1/(ISNA(EP$3:EP$2000)+ISBLANK(EP$3:EP$300)-1),EP$3:EP$2000))),2))),NA())</f>
        <v>#N/A</v>
      </c>
      <c r="EM130" s="1" t="e" cm="1">
        <f t="array" ref="EM130">IF(ISNA($ED130),NA(),FLOOR(EN$3+(LOOKUP(2, 1/(ISNA(EN$3:EN$2000)+ISBLANK(EN$3:EN$300)-1),EN$3:EN$2000)-EN$3)/LOOKUP(2, 1/(ISNA(EN$3:EN$2000)+ISBLANK(EN$3:EN$300)-1),ED$3:ED$2000)*ED130, 1))</f>
        <v>#N/A</v>
      </c>
      <c r="EN130" s="1" t="e" cm="1">
        <f t="array" ref="EN130">IFERROR(IF(ISNA($A130),NA(),INDEX(AK$3:AK$2000,_xlfn.XMATCH(100,AK$3:AK$2000,1,1)+ROW()-ROW($A$3))-0), NA())</f>
        <v>#N/A</v>
      </c>
      <c r="EO130" s="1" t="e" cm="1">
        <f t="array" ref="EO130">IFERROR(IF(ISNA($A130),NA(),INDEX(BD$3:BD$2000,_xlfn.XMATCH(100,AK$3:AK$2000,1,1)+ROW()-ROW($A$3))-0), NA())</f>
        <v>#N/A</v>
      </c>
      <c r="EP130" s="1" t="e">
        <f t="shared" si="192"/>
        <v>#N/A</v>
      </c>
      <c r="EQ130" s="1" t="e">
        <f t="shared" si="193"/>
        <v>#N/A</v>
      </c>
      <c r="ER130" s="1" t="e">
        <f t="shared" si="194"/>
        <v>#N/A</v>
      </c>
      <c r="ES130" s="1" t="e" cm="1">
        <f t="array" ref="ES130">IFERROR(IF(OR(ISNA($A130),INDEX(International!C$3:C$2000,_xlfn.XMATCH(100,International!C$3:C$2000,1,1)+ROW()-ROW($A$3))=""),NA(),INDEX(International!C$3:C$2000,_xlfn.XMATCH(100,International!C$3:C$2000,1,1)+ROW()-ROW($A$3))), NA())</f>
        <v>#N/A</v>
      </c>
      <c r="ET130" s="1" t="e" cm="1">
        <f t="array" ref="ET130">IFERROR(IF(ISNA($A130),NA(),INDEX(International!E$3:E$2000,_xlfn.XMATCH(100,International!C$3:C$2000,1,1)+ROW()-ROW($A$3))-0), NA())</f>
        <v>#N/A</v>
      </c>
      <c r="EU130" s="1" t="e">
        <f t="shared" si="195"/>
        <v>#N/A</v>
      </c>
      <c r="EV130" s="1" t="e">
        <f t="shared" si="196"/>
        <v>#N/A</v>
      </c>
      <c r="EW130" s="1" t="e">
        <f t="shared" si="197"/>
        <v>#N/A</v>
      </c>
      <c r="EX130" s="1" t="e" cm="1">
        <f t="array" ref="EX130">IFERROR(IF(OR(ISNA($A130),INDEX(International!G$3:G$2000,_xlfn.XMATCH(100,International!G$3:G$2000,1,1)+ROW()-ROW($A$3))=""),NA(),INDEX(International!G$3:G$2000,_xlfn.XMATCH(100,International!G$3:G$2000,1,1)+ROW()-ROW($A$3))-0), NA())</f>
        <v>#N/A</v>
      </c>
      <c r="EY130" s="1" t="e" cm="1">
        <f t="array" ref="EY130">IFERROR(IF(ISNA($A130),NA(),INDEX(International!I$3:I$2000,_xlfn.XMATCH(100,International!G$3:G$2000,1,1)+ROW()-ROW($A$3))-0), NA())</f>
        <v>#N/A</v>
      </c>
      <c r="EZ130" s="1" t="e">
        <f t="shared" si="198"/>
        <v>#N/A</v>
      </c>
      <c r="FA130" s="1" t="e">
        <f t="shared" si="199"/>
        <v>#N/A</v>
      </c>
      <c r="FB130" s="1" t="e">
        <f t="shared" si="200"/>
        <v>#N/A</v>
      </c>
      <c r="FC130" s="1" t="e" cm="1">
        <f t="array" ref="FC130">IFERROR(IF(OR(ISNA($A130),INDEX(International!K$3:K$2000,_xlfn.XMATCH(100,International!K$3:K$2000,1,1)+ROW()-ROW($A$3))=""),NA(),INDEX(International!K$3:K$2000,_xlfn.XMATCH(100,International!K$3:K$2000,1,1)+ROW()-ROW($A$3))), NA())</f>
        <v>#N/A</v>
      </c>
      <c r="FD130" s="1" t="e" cm="1">
        <f t="array" ref="FD130">IFERROR(IF(ISNA($A130),NA(),INDEX(International!M$3:M$2000,_xlfn.XMATCH(100,International!K$3:K$2000,1,1)+ROW()-ROW($A$3))-0), NA())</f>
        <v>#N/A</v>
      </c>
      <c r="FE130" s="1" t="e">
        <f t="shared" si="201"/>
        <v>#N/A</v>
      </c>
      <c r="FF130" s="1" t="e">
        <f t="shared" si="202"/>
        <v>#N/A</v>
      </c>
      <c r="FG130" s="1" t="e">
        <f t="shared" si="203"/>
        <v>#N/A</v>
      </c>
      <c r="FH130" s="1" t="e" cm="1">
        <f t="array" ref="FH130">IFERROR(IF(OR(ISNA($A130),INDEX(International!O$3:O$2000,_xlfn.XMATCH(100,International!O$3:O$2000,1,1)+ROW()-ROW($A$3))=""),NA(),INDEX(International!O$3:O$2000,_xlfn.XMATCH(100,International!O$3:O$2000,1,1)+ROW()-ROW($A$3))-0), NA())</f>
        <v>#N/A</v>
      </c>
      <c r="FI130" s="1" t="e" cm="1">
        <f t="array" ref="FI130">IFERROR(IF(ISNA($A130),NA(),INDEX(International!Q$3:Q$2000,_xlfn.XMATCH(100,International!O$3:O$2000,1,1)+ROW()-ROW($A$3))-0), NA())</f>
        <v>#N/A</v>
      </c>
      <c r="FJ130" s="1" t="e">
        <f t="shared" si="204"/>
        <v>#N/A</v>
      </c>
      <c r="FK130" s="1" t="e">
        <f t="shared" si="205"/>
        <v>#N/A</v>
      </c>
      <c r="FL130" s="1" t="e">
        <f t="shared" si="206"/>
        <v>#N/A</v>
      </c>
      <c r="FM130" s="1" t="e" cm="1">
        <f t="array" ref="FM130">IFERROR(IF(OR(ISNA($A130),INDEX(International!S$3:S$2000,_xlfn.XMATCH(100,International!S$3:S$2000,1,1)+ROW()-ROW($A$3))=""),NA(),INDEX(International!S$3:S$2000,_xlfn.XMATCH(100,International!S$3:S$2000,1,1)+ROW()-ROW($A$3))-0), NA())</f>
        <v>#N/A</v>
      </c>
      <c r="FN130" s="1" t="e" cm="1">
        <f t="array" ref="FN130">IFERROR(IF(ISNA($A130),NA(),INDEX(International!U$3:U$2000,_xlfn.XMATCH(100,International!S$3:S$2000,1,1)+ROW()-ROW($A$3))-0), NA())</f>
        <v>#N/A</v>
      </c>
      <c r="FO130" s="1" t="e">
        <f t="shared" si="207"/>
        <v>#N/A</v>
      </c>
      <c r="FP130" s="1" t="e">
        <f t="shared" si="208"/>
        <v>#N/A</v>
      </c>
      <c r="FQ130" s="1" t="e">
        <f t="shared" si="209"/>
        <v>#N/A</v>
      </c>
      <c r="FR130" s="1" t="e" cm="1">
        <f t="array" ref="FR130">IFERROR(IF(OR(ISNA($A130),INDEX(International!W$3:W$2000,_xlfn.XMATCH(100,International!W$3:W$2000,1,1)+ROW()-ROW($A$3))=""),NA(),INDEX(International!W$3:W$2000,_xlfn.XMATCH(100,International!W$3:W$2000,1,1)+ROW()-ROW($A$3))-0), NA())</f>
        <v>#N/A</v>
      </c>
      <c r="FS130" s="1" t="e" cm="1">
        <f t="array" ref="FS130">IFERROR(IF(ISNA($A130),NA(),INDEX(International!Y$3:Y$2000,_xlfn.XMATCH(100,International!W$3:W$2000,1,1)+ROW()-ROW($A$3))-0), NA())</f>
        <v>#N/A</v>
      </c>
      <c r="FT130" s="1" t="e">
        <f t="shared" si="210"/>
        <v>#N/A</v>
      </c>
      <c r="FU130" s="1" t="e">
        <f t="shared" si="211"/>
        <v>#N/A</v>
      </c>
      <c r="FV130" s="1" t="e">
        <f t="shared" si="212"/>
        <v>#N/A</v>
      </c>
      <c r="FW130" s="1" t="e" cm="1">
        <f t="array" ref="FW130">IFERROR(IF(OR(ISNA($A130),INDEX(International!AA$3:AA$2000,_xlfn.XMATCH(100,International!AA$3:AA$2000,1,1)+ROW()-ROW($A$3))=""),NA(),INDEX(International!AA$3:AA$2000,_xlfn.XMATCH(100,International!AA$3:AA$2000,1,1)+ROW()-ROW($A$3))-0), NA())</f>
        <v>#N/A</v>
      </c>
      <c r="FX130" s="1" t="e" cm="1">
        <f t="array" ref="FX130">IFERROR(IF(ISNA($A130),NA(),INDEX(International!AC$3:AC$2000,_xlfn.XMATCH(100,International!AA$3:AA$2000,1,1)+ROW()-ROW($A$3))-0), NA())</f>
        <v>#N/A</v>
      </c>
      <c r="FY130" s="1" t="e">
        <f t="shared" si="213"/>
        <v>#N/A</v>
      </c>
      <c r="FZ130" s="1" t="e">
        <f t="shared" si="214"/>
        <v>#N/A</v>
      </c>
      <c r="GA130" s="1" t="e">
        <f t="shared" si="215"/>
        <v>#N/A</v>
      </c>
      <c r="GB130" s="1" t="e" cm="1">
        <f t="array" ref="GB130">IFERROR(IF(OR(ISNA($A130),INDEX(International!AE$3:AE$2000,_xlfn.XMATCH(100,International!AE$3:AE$2000,1,1)+ROW()-ROW($A$3))=""),NA(),INDEX(International!AE$3:AE$2000,_xlfn.XMATCH(100,International!AE$3:AE$2000,1,1)+ROW()-ROW($A$3))-0), NA())</f>
        <v>#N/A</v>
      </c>
      <c r="GC130" s="1" t="e" cm="1">
        <f t="array" ref="GC130">IFERROR(IF(ISNA($A130),NA(),INDEX(International!AG$3:AG$2000,_xlfn.XMATCH(100,International!AE$3:AE$2000,1,1)+ROW()-ROW($A$3))-0), NA())</f>
        <v>#N/A</v>
      </c>
      <c r="GD130" s="1" t="e">
        <f t="shared" si="216"/>
        <v>#N/A</v>
      </c>
      <c r="GE130" s="1" t="e">
        <f t="shared" si="217"/>
        <v>#N/A</v>
      </c>
      <c r="GF130" s="1" t="e">
        <f t="shared" si="218"/>
        <v>#N/A</v>
      </c>
    </row>
    <row r="131" spans="1:188" x14ac:dyDescent="0.2">
      <c r="A131" s="4" t="e">
        <f>IF(OR(Daily!$A131="",Daily!$B131="*"),NA(),Daily!A131)</f>
        <v>#N/A</v>
      </c>
      <c r="B131" s="1" t="str">
        <f>IF(_xlfn.IFNA($A131,"")="","",Daily!C131+IF(ROW()&gt;ROW($A$3),B130,0))</f>
        <v/>
      </c>
      <c r="C131" s="1" t="str">
        <f>IF(_xlfn.IFNA($A131,"")="","",Daily!D131+IF(ROW()&gt;ROW($A$3),C130,0))</f>
        <v/>
      </c>
      <c r="D131" s="1" t="str">
        <f>IF(_xlfn.IFNA($A131,"")="","",Daily!E131+IF(ROW()&gt;ROW($A$3),D130,0))</f>
        <v/>
      </c>
      <c r="E131" s="1" t="str">
        <f t="shared" si="141"/>
        <v/>
      </c>
      <c r="F131" s="1" t="str">
        <f>IF(_xlfn.IFNA($A131,"")="","",Daily!F131+IF(ROW()&gt;ROW($A$3),F130,0))</f>
        <v/>
      </c>
      <c r="G131" s="1" t="str">
        <f>IF(_xlfn.IFNA($A131,"")="","",Daily!G131+IF(ROW()&gt;ROW($A$3),G130,0))</f>
        <v/>
      </c>
      <c r="H131" s="1" t="str">
        <f>IF(_xlfn.IFNA($A131,"")="","",Daily!H131+IF(ROW()&gt;ROW($A$3),H130,0))</f>
        <v/>
      </c>
      <c r="I131" s="1" t="str">
        <f t="shared" si="142"/>
        <v/>
      </c>
      <c r="J131" s="1" t="str">
        <f>IF(_xlfn.IFNA($A131,"")="","",Daily!I131+IF(ROW()&gt;ROW($A$3),J130,0))</f>
        <v/>
      </c>
      <c r="K131" s="1" t="str">
        <f>IF(_xlfn.IFNA($A131,"")="","",Daily!J131+IF(ROW()&gt;ROW($A$3),K130,0))</f>
        <v/>
      </c>
      <c r="L131" s="1" t="str">
        <f>IF(_xlfn.IFNA($A131,"")="","",Daily!K131+IF(ROW()&gt;ROW($A$3),L130,0))</f>
        <v/>
      </c>
      <c r="M131" s="1" t="str">
        <f t="shared" si="143"/>
        <v/>
      </c>
      <c r="N131" s="1" t="str">
        <f>IF(_xlfn.IFNA($A131,"")="","",Daily!L131+IF(ROW()&gt;ROW($A$3),N130,0))</f>
        <v/>
      </c>
      <c r="O131" s="1" t="str">
        <f>IF(_xlfn.IFNA($A131,"")="","",Daily!M131+IF(ROW()&gt;ROW($A$3),O130,0))</f>
        <v/>
      </c>
      <c r="P131" s="1" t="str">
        <f>IF(_xlfn.IFNA($A131,"")="","",Daily!N131+IF(ROW()&gt;ROW($A$3),P130,0))</f>
        <v/>
      </c>
      <c r="Q131" s="1" t="str">
        <f t="shared" si="144"/>
        <v/>
      </c>
      <c r="R131" s="1" t="str">
        <f>IF(_xlfn.IFNA($A131,"")="","",Daily!O131+IF(ROW()&gt;ROW($A$3),R130,0))</f>
        <v/>
      </c>
      <c r="S131" s="1" t="str">
        <f>IF(_xlfn.IFNA($A131,"")="","",Daily!P131+IF(ROW()&gt;ROW($A$3),S130,0))</f>
        <v/>
      </c>
      <c r="T131" s="1" t="str">
        <f>IF(_xlfn.IFNA($A131,"")="","",Daily!Q131+IF(ROW()&gt;ROW($A$3),T130,0))</f>
        <v/>
      </c>
      <c r="U131" s="1" t="str">
        <f t="shared" si="145"/>
        <v/>
      </c>
      <c r="V131" s="1" t="str">
        <f>IF(_xlfn.IFNA($A131,"")="","",Daily!R131+IF(ROW()&gt;ROW($A$3),V130,0))</f>
        <v/>
      </c>
      <c r="W131" s="1" t="str">
        <f>IF(_xlfn.IFNA($A131,"")="","",Daily!S131+IF(ROW()&gt;ROW($A$3),W130,0))</f>
        <v/>
      </c>
      <c r="X131" s="1" t="str">
        <f>IF(_xlfn.IFNA($A131,"")="","",Daily!T131+IF(ROW()&gt;ROW($A$3),X130,0))</f>
        <v/>
      </c>
      <c r="Y131" s="1" t="str">
        <f t="shared" si="146"/>
        <v/>
      </c>
      <c r="Z131" s="1" t="str">
        <f>IF(_xlfn.IFNA($A131,"")="","",Daily!U131+IF(ROW()&gt;ROW($A$3),Z130,0))</f>
        <v/>
      </c>
      <c r="AA131" s="1" t="str">
        <f>IF(_xlfn.IFNA($A131,"")="","",Daily!V131+IF(ROW()&gt;ROW($A$3),AA130,0))</f>
        <v/>
      </c>
      <c r="AB131" s="1" t="str">
        <f>IF(_xlfn.IFNA($A131,"")="","",Daily!W131+IF(ROW()&gt;ROW($A$3),AB130,0))</f>
        <v/>
      </c>
      <c r="AC131" s="1" t="str">
        <f t="shared" si="147"/>
        <v/>
      </c>
      <c r="AD131" s="1" t="str">
        <f>IF(_xlfn.IFNA($A131,"")="","",Daily!X131+IF(ROW()&gt;ROW($A$3),AD130,0))</f>
        <v/>
      </c>
      <c r="AE131" s="1" t="str">
        <f>IF(_xlfn.IFNA($A131,"")="","",Daily!Y131+IF(ROW()&gt;ROW($A$3),AE130,0))</f>
        <v/>
      </c>
      <c r="AF131" s="1" t="str">
        <f>IF(_xlfn.IFNA($A131,"")="","",Daily!Z131+IF(ROW()&gt;ROW($A$3),AF130,0))</f>
        <v/>
      </c>
      <c r="AG131" s="1" t="str">
        <f t="shared" si="148"/>
        <v/>
      </c>
      <c r="AH131" s="1" t="str">
        <f>IF(_xlfn.IFNA($A131,"")="","",Daily!C131+Daily!F131+Daily!I131+Daily!O131+Daily!L131+Daily!R131+Daily!X131+Daily!U131)</f>
        <v/>
      </c>
      <c r="AI131" s="1" t="str">
        <f>IF(_xlfn.IFNA($A131,"")="","",Daily!D131+Daily!G131+Daily!J131+Daily!P131+Daily!M131+Daily!S131+Daily!Y131+Daily!V131+Daily!AA131)</f>
        <v/>
      </c>
      <c r="AJ131" s="1" t="str">
        <f>IF(_xlfn.IFNA($A131,"")="","",Daily!E131+Daily!H131+Daily!K131+Daily!Q131+Daily!N131+Daily!T131+Daily!Z131+Daily!W131)</f>
        <v/>
      </c>
      <c r="AK131" s="1" t="str">
        <f t="shared" si="240"/>
        <v/>
      </c>
      <c r="AL131" s="1" t="str">
        <f t="shared" si="241"/>
        <v/>
      </c>
      <c r="AM131" s="1" t="str">
        <f t="shared" si="242"/>
        <v/>
      </c>
      <c r="AN131" s="7" t="str">
        <f t="shared" si="243"/>
        <v/>
      </c>
      <c r="AO131" s="1" t="str">
        <f t="shared" si="244"/>
        <v/>
      </c>
      <c r="AP131" s="1" t="str">
        <f t="shared" si="245"/>
        <v/>
      </c>
      <c r="AQ131" s="1" t="str">
        <f t="shared" si="246"/>
        <v/>
      </c>
      <c r="AR131" s="1" t="str">
        <f t="shared" si="247"/>
        <v/>
      </c>
      <c r="AS131" s="1" t="str">
        <f t="shared" si="248"/>
        <v/>
      </c>
      <c r="AT131" s="10" t="str">
        <f t="shared" si="249"/>
        <v/>
      </c>
      <c r="AU131" s="10" t="str">
        <f t="shared" si="250"/>
        <v/>
      </c>
      <c r="AV131" s="10" t="str">
        <f t="shared" si="251"/>
        <v/>
      </c>
      <c r="AW131" s="10" t="str">
        <f t="shared" si="252"/>
        <v/>
      </c>
      <c r="AX131" s="10" t="str">
        <f t="shared" si="253"/>
        <v/>
      </c>
      <c r="AY131" s="10" t="str">
        <f t="shared" si="254"/>
        <v/>
      </c>
      <c r="AZ131" s="10" t="str">
        <f t="shared" si="255"/>
        <v/>
      </c>
      <c r="BA131" s="10" t="str">
        <f t="shared" si="256"/>
        <v/>
      </c>
      <c r="BB131" s="10" t="str">
        <f t="shared" si="257"/>
        <v/>
      </c>
      <c r="BC131" s="10" t="str">
        <f t="shared" si="258"/>
        <v/>
      </c>
      <c r="BD131" s="8" t="str">
        <f t="shared" ca="1" si="168"/>
        <v/>
      </c>
      <c r="BE131" s="9" t="str">
        <f t="shared" ca="1" si="169"/>
        <v/>
      </c>
      <c r="BF131" s="10" t="str">
        <f t="shared" si="259"/>
        <v/>
      </c>
      <c r="BG131" s="10" t="str">
        <f t="shared" si="260"/>
        <v/>
      </c>
      <c r="BH131" s="1" t="str">
        <f t="shared" si="261"/>
        <v/>
      </c>
      <c r="BI131" s="1" t="str">
        <f t="shared" si="262"/>
        <v/>
      </c>
      <c r="BJ131" s="8" t="str">
        <f>IF(_xlfn.IFNA($A131,"")="","",AK131/(Configuration!$B$1/1000000))</f>
        <v/>
      </c>
      <c r="BK131" s="1" t="str">
        <f>IF(OR(_xlfn.IFNA($A131,"")="", ROW()&lt;=ROW($A$3),MAX(International!$C$3:$C$2000)&lt;$AK131),"",$A131-_xlfn.XLOOKUP($AK131,International!$C$3:$C$2000,International!$A$3:$A$2000,NA(),1,1))</f>
        <v/>
      </c>
      <c r="BL131" s="1" t="str">
        <f>IF(OR(_xlfn.IFNA($A131,"")="", ROW()&lt;=ROW($A$3),MAX(International!$D$3:$D$2000)&lt;$BJ131),"",$A131-_xlfn.XLOOKUP($BJ131,International!$D$3:$D$2000,International!$A$3:$A$2000,NA(),1,1))</f>
        <v/>
      </c>
      <c r="BM131" s="1" t="str">
        <f>IF(OR(_xlfn.IFNA($A131,"")="", ROW()&lt;=ROW($A$3),MAX(International!$G$3:$G$2000)&lt;$AK131),"",$A131-_xlfn.XLOOKUP($AK131,International!$G$3:$G$2000,International!$A$3:$A$2000,NA(),1,1))</f>
        <v/>
      </c>
      <c r="BN131" s="1" t="str">
        <f>IF(OR(_xlfn.IFNA($A131,"")="", ROW()&lt;=ROW($A$3),MAX(International!$H$3:$H$2000)&lt;$BJ131),"",$A131-_xlfn.XLOOKUP($BJ131,International!$H$3:$H$2000,International!$A$3:$A$2000,NA(),1,1))</f>
        <v/>
      </c>
      <c r="BO131" s="1" t="str">
        <f>IF(OR(_xlfn.IFNA($A131,"")="", ROW()&lt;=ROW($A$3),MAX(International!$K$3:$K$2000)&lt;$AK131),"",$A131-_xlfn.XLOOKUP($AK131,International!$K$3:$K$2000,International!$A$3:$A$2000,NA(),1,1))</f>
        <v/>
      </c>
      <c r="BP131" s="1" t="str">
        <f>IF(OR(_xlfn.IFNA($A131,"")="", ROW()&lt;=ROW($A$3),MAX(International!$L$3:$L$2000)&lt;$BJ131),"",$A131-_xlfn.XLOOKUP($BJ131,International!$L$3:$L$2000,International!$A$3:$A$2000,NA(),1,1))</f>
        <v/>
      </c>
      <c r="BQ131" s="1" t="str">
        <f>IF(OR(_xlfn.IFNA($A131,"")="", ROW()&lt;=ROW($A$3),MAX(International!$O$3:$O$2000)&lt;$AK131),"",$A131-_xlfn.XLOOKUP($AK131,International!$O$3:$O$2000,International!$A$3:$A$2000,NA(),1,1))</f>
        <v/>
      </c>
      <c r="BR131" s="1" t="str">
        <f>IF(OR(_xlfn.IFNA($A131,"")="", ROW()&lt;=ROW($A$3),MAX(International!$P$3:$P$2000)&lt;$BJ131),"",$A131-_xlfn.XLOOKUP($BJ131,International!$P$3:$P$2000,International!$A$3:$A$2000,NA(),1,1))</f>
        <v/>
      </c>
      <c r="BS131" s="1" t="str">
        <f>IF(OR(_xlfn.IFNA($A131,"")="", ROW()&lt;=ROW($A$3),MAX(International!$S$3:$S$2000)&lt;$AK131),"",$A131-_xlfn.XLOOKUP($AK131,International!$S$3:$S$2000,International!$A$3:$A$2000,NA(),1,1))</f>
        <v/>
      </c>
      <c r="BT131" s="1" t="str">
        <f>IF(OR(_xlfn.IFNA($A131,"")="", ROW()&lt;=ROW($A$3),MAX(International!$T$3:$T$2000)&lt;$BJ131),"",$A131-_xlfn.XLOOKUP($BJ131,International!$T$3:$T$2000,International!$A$3:$A$2000,NA(),1,1))</f>
        <v/>
      </c>
      <c r="BU131" s="1" t="str">
        <f>IF(OR(_xlfn.IFNA($A131,"")="", ROW()&lt;=ROW($A$3),MAX(International!$W$3:$W$2000)&lt;$AK131),"",$A131-_xlfn.XLOOKUP($AK131,International!$W$3:$W$2000,International!$A$3:$A$2000,NA(),1,1))</f>
        <v/>
      </c>
      <c r="BV131" s="1" t="str">
        <f>IF(OR(_xlfn.IFNA($A131,"")="", ROW()&lt;=ROW($A$3),MAX(International!$X$3:$X$2000)&lt;$BJ131),"",$A131-_xlfn.XLOOKUP($BJ131,International!$X$3:$X$2000,International!$A$3:$A$2000,NA(),1,1))</f>
        <v/>
      </c>
      <c r="BW131" s="1" t="str">
        <f>IF(OR(_xlfn.IFNA($A131,"")="", ROW()&lt;=ROW($A$3),MAX(International!$AA$3:$AA$2000)&lt;$AK131),"",$A131-_xlfn.XLOOKUP($AK131,International!$AA$3:$AA$2000,International!$A$3:$A$2000,NA(),1,1))</f>
        <v/>
      </c>
      <c r="BX131" s="1" t="str">
        <f>IF(OR(_xlfn.IFNA($A131,"")="", ROW()&lt;=ROW($A$3),MAX(International!$AB$3:$AB$2000)&lt;$BJ131),"",$A131-_xlfn.XLOOKUP($BJ131,International!$AB$3:$AB$2000,International!$A$3:$A$2000,NA(),1,1))</f>
        <v/>
      </c>
      <c r="BY131" s="1" t="str">
        <f>IF(OR(_xlfn.IFNA($A131,"")="", ROW()&lt;=ROW($A$3),MAX(International!$AE$3:$AE$2000)&lt;$AK131),"",$A131-_xlfn.XLOOKUP($AK131,International!$AE$3:$AE$2000,International!$A$3:$A$2000,NA(),1,1))</f>
        <v/>
      </c>
      <c r="BZ131" s="1" t="str">
        <f>IF(OR(_xlfn.IFNA($A131,"")="", ROW()&lt;=ROW($A$3),MAX(International!$AF$3:$AF$2000)&lt;$BJ131),"",$A131-_xlfn.XLOOKUP($BJ131,International!$AF$3:$AF$2000,International!$A$3:$A$2000,NA(),1,1))</f>
        <v/>
      </c>
      <c r="CA131" s="1" t="e">
        <f t="shared" si="239"/>
        <v>#N/A</v>
      </c>
      <c r="CB131" s="1" t="e">
        <f t="shared" ref="CB131:CB162" si="264">IFERROR(IF(OR(ISNA($A131),$AK131&lt;100),NA(),IF(FLOOR(2^($CA131+(LOG(100)/LOG(2))),2)-100&gt; _xlfn.AGGREGATE(4,6,$CK$3:$DT$2000)+2000,NA(),FLOOR(2^($CA131+(LOG(100)/LOG(2))),2))), NA())</f>
        <v>#N/A</v>
      </c>
      <c r="CC131" s="1" t="e">
        <f t="shared" ref="CC131:CC162" si="265">IFERROR(IF(OR(ISNA($A131),$AK131&lt;100),NA(),IF(FLOOR((2^(($CA131+4*LOG(10)/LOG(2))/2)),2)&gt; _xlfn.AGGREGATE(4,6,$CK$3:$DT$2000)+2000,NA(),FLOOR((2^(($CA131+4*LOG(10)/LOG(2))/2)),2))), NA())</f>
        <v>#N/A</v>
      </c>
      <c r="CD131" s="1" t="e">
        <f t="shared" ref="CD131:CD162" si="266">IFERROR(IF(OR(ISNA($A131),$AK131&lt;100),NA(),IF(FLOOR((2^(($CA131+6*LOG(10)/LOG(2))/3)),2)&gt; _xlfn.AGGREGATE(4,6,$CK$3:$DT$2000)+2000,NA(),FLOOR((2^(($CA131+6*LOG(10)/LOG(2))/3)),2))), NA())</f>
        <v>#N/A</v>
      </c>
      <c r="CE131" s="1" t="e">
        <f t="shared" ref="CE131:CE162" si="267">IFERROR(IF(OR(ISNA($A131),$AK131&lt;100),NA(),IF(FLOOR((2^(($CA131+8*LOG(10)/LOG(2))/4)),2)&gt; _xlfn.AGGREGATE(4,6,$CK$3:$DT$2000)+2000,NA(),FLOOR((2^(($CA131+8*LOG(10)/LOG(2))/4)),2))), NA())</f>
        <v>#N/A</v>
      </c>
      <c r="CF131" s="1" t="e">
        <f t="shared" ref="CF131:CF162" si="268">IFERROR(IF(OR(ISNA($A131),$AK131&lt;100),NA(),IF(FLOOR((2^(($CA131+10*LOG(10)/LOG(2))/5)),2)&gt; _xlfn.AGGREGATE(4,6,$CK$3:$DT$2000)+2000,NA(),FLOOR((2^(($CA131+10*LOG(10)/LOG(2))/5)),2))), NA())</f>
        <v>#N/A</v>
      </c>
      <c r="CG131" s="1" t="e">
        <f t="shared" ref="CG131:CG162" si="269">IFERROR(IF(OR(ISNA($A131),$AK131&lt;100),NA(),IF(FLOOR((2^(($CA131+12*LOG(10)/LOG(2))/6)),2)&gt; _xlfn.AGGREGATE(4,6,$CK$3:$DT$2000)+2000,NA(),FLOOR((2^(($CA131+12*LOG(10)/LOG(2))/6)),2))), NA())</f>
        <v>#N/A</v>
      </c>
      <c r="CH131" s="1" t="e">
        <f t="shared" ref="CH131:CH162" si="270">IFERROR(IF(OR(ISNA($A131),$AK131&lt;100),NA(),IF(FLOOR((2^(($CA131+14*LOG(10)/LOG(2))/7)),2)&gt; _xlfn.AGGREGATE(4,6,$CK$3:$DT$2000)+2000,NA(),FLOOR((2^(($CA131+14*LOG(10)/LOG(2))/7)),2))), NA())</f>
        <v>#N/A</v>
      </c>
      <c r="CI131" s="1" t="e">
        <f t="shared" ref="CI131:CI162" si="271">IFERROR(IF(OR(ISNA($A131),$AK131&lt;100),NA(),IF(FLOOR((2^(($CA131+2*_xlfn.XLOOKUP(_xlfn.AGGREGATE(4,6,$CA$3:$CA$2000),$CA$3:$CA$2000,CL$3:CL$2000,1,1)*LOG(10)/LOG(2))/_xlfn.XLOOKUP(_xlfn.AGGREGATE(4,6,$CA$3:$CA$2000),$CA$3:$CA$2000,CL$3:CL$2000,1,1))),2)&gt; _xlfn.AGGREGATE(4,6,$CK$3:$DT$2000)+2000,NA(),FLOOR((2^(($CA131+2*_xlfn.XLOOKUP(_xlfn.AGGREGATE(4,6,$CA$3:$CA$2000),$CA$3:$CA$2000,$CL$3:$CL$2000,1,1)*LOG(10)/LOG(2))/_xlfn.XLOOKUP(_xlfn.AGGREGATE(4,6,$CA$3:$CA$2000),$CA$3:$CA$2000,$CL$3:$CL$2000,1,1))),2))), NA())</f>
        <v>#N/A</v>
      </c>
      <c r="CJ131" s="1" t="e">
        <f t="shared" ref="CJ131:CJ162" si="272">IF(OR(ISNA($A131),$AK131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131, 1))</f>
        <v>#N/A</v>
      </c>
      <c r="CK131" s="1" t="e">
        <f t="shared" si="175"/>
        <v>#N/A</v>
      </c>
      <c r="CL131" s="1" t="e">
        <f t="shared" ref="CL131:CL162" si="273">IF(OR(ISNA($A131),$AK131&lt;100),NA(),IF(CK131=100,0,($CA131*LOG(2)/LOG(CK131/100))))</f>
        <v>#N/A</v>
      </c>
      <c r="CM131" s="1" t="e">
        <f>IF(OR(ISNA($A131),$AK131&lt;100),NA(),IF($CA131=0,0,FLOOR((CK131-_xlfn.XLOOKUP(_xlfn.AGGREGATE(5,6,$CA$3:$CA2082),$CA$3:$CA$2000,CK$3:CK$2000,1,1))/_xlfn.XLOOKUP($CA131,$CA$3:$CA$2000,$CA$3:$CA$2000,1,1), 1)))</f>
        <v>#N/A</v>
      </c>
      <c r="CN131" s="1" t="e">
        <f t="shared" si="176"/>
        <v>#N/A</v>
      </c>
      <c r="CO131" s="1" t="e" cm="1">
        <f t="array" ref="CO131">IFERROR(IF(OR(ISNA($A131),$AK131&lt;100,INDEX(International!C$3:C$2000,_xlfn.XMATCH(100,International!C$3:C$2000,1,1)+$CA131)=""),NA(),INDEX(International!C$3:C$2000,_xlfn.XMATCH(100,International!C$3:C$2000,1,1)+$CA131)), NA())</f>
        <v>#N/A</v>
      </c>
      <c r="CP131" s="1" t="e">
        <f t="shared" ref="CP131:CP162" si="274">IF(OR(ISNA($A131),$AK131&lt;100),NA(),IF(CO131=100,0,($CA131*LOG(2)/LOG(CO131/100))))</f>
        <v>#N/A</v>
      </c>
      <c r="CQ131" s="1" t="e">
        <f>IF(OR(ISNA($A131),$AK131&lt;100),NA(),IF($CA131=0,0,FLOOR((CO131-_xlfn.XLOOKUP(_xlfn.AGGREGATE(5,6,$CA$3:$CA2082),$CA$3:$CA$2000,CO$3:CO$2000,1,1))/_xlfn.XLOOKUP($CA131,$CA$3:$CA$2000,$CA$3:$CA$2000,1,1), 1)))</f>
        <v>#N/A</v>
      </c>
      <c r="CR131" s="1" t="e">
        <f t="shared" si="177"/>
        <v>#N/A</v>
      </c>
      <c r="CS131" s="1" t="e" cm="1">
        <f t="array" ref="CS131">IFERROR(IF(OR(ISNA($A131),$AK131&lt;100,INDEX(International!G$3:G$2000,_xlfn.XMATCH(100,International!G$3:G$2000,1,1)+$CA131)=""),NA(),INDEX(International!G$3:G$2000,_xlfn.XMATCH(100,International!G$3:G$2000,1,1)+$CA131)), NA())</f>
        <v>#N/A</v>
      </c>
      <c r="CT131" s="1" t="e">
        <f t="shared" ref="CT131:CT162" si="275">IF(OR(ISNA($A131),$AK131&lt;100),NA(),IF(CS131=100,0,($CA131*LOG(2)/LOG(CS131/100))))</f>
        <v>#N/A</v>
      </c>
      <c r="CU131" s="1" t="e">
        <f>IF(OR(ISNA($A131),$AK131&lt;100),NA(),IF($CA131=0,0,FLOOR((CS131-_xlfn.XLOOKUP(_xlfn.AGGREGATE(5,6,$CA$3:$CA2082),$CA$3:$CA$2000,CS$3:CS$2000,1,1))/_xlfn.XLOOKUP($CA131,$CA$3:$CA$2000,$CA$3:$CA$2000,1,1), 1)))</f>
        <v>#N/A</v>
      </c>
      <c r="CV131" s="1" t="e">
        <f t="shared" si="178"/>
        <v>#N/A</v>
      </c>
      <c r="CW131" s="1" t="e" cm="1">
        <f t="array" ref="CW131">IFERROR(IF(OR(ISNA($A131),$AK131&lt;100,INDEX(International!K$3:K$2000,_xlfn.XMATCH(100,International!K$3:K$2000,1,1)+$CA131)=""),NA(),INDEX(International!K$3:K$2000,_xlfn.XMATCH(100,International!K$3:K$2000,1,1)+$CA131)), NA())</f>
        <v>#N/A</v>
      </c>
      <c r="CX131" s="1" t="e">
        <f t="shared" ref="CX131:CX162" si="276">IF(OR(ISNA($A131),$AK131&lt;100),NA(),IF(CW131=100,0,($CA131*LOG(2)/LOG(CW131/100))))</f>
        <v>#N/A</v>
      </c>
      <c r="CY131" s="1" t="e">
        <f>IF(OR(ISNA($A131),$AK131&lt;100),NA(),IF($CA131=0,0,FLOOR((CW131-_xlfn.XLOOKUP(_xlfn.AGGREGATE(5,6,$CA$3:$CA2082),$CA$3:$CA$2000,CW$3:CW$2000,1,1))/_xlfn.XLOOKUP($CA131,$CA$3:$CA$2000,$CA$3:$CA$2000,1,1), 1)))</f>
        <v>#N/A</v>
      </c>
      <c r="CZ131" s="1" t="e">
        <f t="shared" si="179"/>
        <v>#N/A</v>
      </c>
      <c r="DA131" s="1" t="e" cm="1">
        <f t="array" ref="DA131">IFERROR(IF(OR(ISNA($A131),$AK131&lt;100,INDEX(International!O$3:O$2000,_xlfn.XMATCH(100,International!O$3:O$2000,1,1)+$CA131)=""),NA(),INDEX(International!O$3:O$2000,_xlfn.XMATCH(100,International!O$3:O$2000,1,1)+$CA131)), NA())</f>
        <v>#N/A</v>
      </c>
      <c r="DB131" s="1" t="e">
        <f t="shared" ref="DB131:DB162" si="277">IF(OR(ISNA($A131),$AK131&lt;100),NA(),IF(DA131=100,0,($CA131*LOG(2)/LOG(DA131/100))))</f>
        <v>#N/A</v>
      </c>
      <c r="DC131" s="1" t="e">
        <f>IF(OR(ISNA($A131),$AK131&lt;100),NA(),IF($CA131=0,0,FLOOR((DA131-_xlfn.XLOOKUP(_xlfn.AGGREGATE(5,6,$CA$3:$CA2082),$CA$3:$CA$2000,DA$3:DA$2000,1,1))/_xlfn.XLOOKUP($CA131,$CA$3:$CA$2000,$CA$3:$CA$2000,1,1), 1)))</f>
        <v>#N/A</v>
      </c>
      <c r="DD131" s="1" t="e">
        <f t="shared" si="180"/>
        <v>#N/A</v>
      </c>
      <c r="DE131" s="1" t="e" cm="1">
        <f t="array" ref="DE131">IFERROR(IF(OR(ISNA($A131),$AK131&lt;100,INDEX(International!S$3:S$2000,_xlfn.XMATCH(100,International!S$3:S$2000,1,1)+$CA131)=""),NA(),INDEX(International!S$3:S$2000,_xlfn.XMATCH(100,International!S$3:S$2000,1,1)+$CA131)), NA())</f>
        <v>#N/A</v>
      </c>
      <c r="DF131" s="1" t="e">
        <f t="shared" ref="DF131:DF162" si="278">IF(OR(ISNA($A131),$AK131&lt;100),NA(),IF(DE131=100,0,($CA131*LOG(2)/LOG(DE131/100))))</f>
        <v>#N/A</v>
      </c>
      <c r="DG131" s="1" t="e">
        <f>IF(OR(ISNA($A131),$AK131&lt;100),NA(),IF($CA131=0,0,FLOOR((DE131-_xlfn.XLOOKUP(_xlfn.AGGREGATE(5,6,$CA$3:$CA2082),$CA$3:$CA$2000,DE$3:DE$2000,1,1))/_xlfn.XLOOKUP($CA131,$CA$3:$CA$2000,$CA$3:$CA$2000,1,1), 1)))</f>
        <v>#N/A</v>
      </c>
      <c r="DH131" s="1" t="e">
        <f t="shared" si="181"/>
        <v>#N/A</v>
      </c>
      <c r="DI131" s="1" t="e" cm="1">
        <f t="array" ref="DI131">IFERROR(IF(OR(ISNA($A131),$AK131&lt;100,INDEX(International!W$3:W$2000,_xlfn.XMATCH(100,International!W$3:W$2000,1,1)+$CA131)=""),NA(),INDEX(International!W$3:W$2000,_xlfn.XMATCH(100,International!W$3:W$2000,1,1)+$CA131)), NA())</f>
        <v>#N/A</v>
      </c>
      <c r="DJ131" s="1" t="e">
        <f t="shared" ref="DJ131:DJ162" si="279">IF(OR(ISNA($A131),$AK131&lt;100),NA(),IF(DI131=100,0,($CA131*LOG(2)/LOG(DI131/100))))</f>
        <v>#N/A</v>
      </c>
      <c r="DK131" s="1" t="e">
        <f>IF(OR(ISNA($A131),$AK131&lt;100),NA(),IF($CA131=0,0,FLOOR((DI131-_xlfn.XLOOKUP(_xlfn.AGGREGATE(5,6,$CA$3:$CA2082),$CA$3:$CA$2000,DI$3:DI$2000,1,1))/_xlfn.XLOOKUP($CA131,$CA$3:$CA$2000,$CA$3:$CA$2000,1,1), 1)))</f>
        <v>#N/A</v>
      </c>
      <c r="DL131" s="1" t="e">
        <f t="shared" si="182"/>
        <v>#N/A</v>
      </c>
      <c r="DM131" s="1" t="e" cm="1">
        <f t="array" ref="DM131">IFERROR(IF(OR(ISNA($A131),$AK131&lt;100,INDEX(International!AA$3:AA$2000,_xlfn.XMATCH(100,International!AA$3:AA$2000,1,1)+$CA131)=""),NA(),INDEX(International!AA$3:AA$2000,_xlfn.XMATCH(100,International!AA$3:AA$2000,1,1)+$CA131)), NA())</f>
        <v>#N/A</v>
      </c>
      <c r="DN131" s="1" t="e">
        <f t="shared" ref="DN131:DN162" si="280">IF(OR(ISNA($A131),$AK131&lt;100),NA(),IF(DM131=100,0,($CA131*LOG(2)/LOG(DM131/100))))</f>
        <v>#N/A</v>
      </c>
      <c r="DO131" s="1" t="e">
        <f>IF(OR(ISNA($A131),$AK131&lt;100),NA(),IF($CA131=0,0,FLOOR((DM131-_xlfn.XLOOKUP(_xlfn.AGGREGATE(5,6,$CA$3:$CA2082),$CA$3:$CA$2000,DM$3:DM$2000,1,1))/_xlfn.XLOOKUP($CA131,$CA$3:$CA$2000,$CA$3:$CA$2000,1,1), 1)))</f>
        <v>#N/A</v>
      </c>
      <c r="DP131" s="1" t="e">
        <f t="shared" si="183"/>
        <v>#N/A</v>
      </c>
      <c r="DQ131" s="1" t="e" cm="1">
        <f t="array" ref="DQ131">IFERROR(IF(OR(ISNA($A131),$AK131&lt;100,INDEX(International!AE$3:AE$2000,_xlfn.XMATCH(100,International!AE$3:AE$2000,1,1)+$CA131)=""),NA(),INDEX(International!AE$3:AE$2000,_xlfn.XMATCH(100,International!AE$3:AE$2000,1,1)+$CA131)), NA())</f>
        <v>#N/A</v>
      </c>
      <c r="DR131" s="1" t="e">
        <f t="shared" ref="DR131:DR162" si="281">IF(OR(ISNA($A131),$AK131&lt;100),NA(),IF(DQ131=100,0,($CA131*LOG(2)/LOG(DQ131/100))))</f>
        <v>#N/A</v>
      </c>
      <c r="DS131" s="1" t="e">
        <f>IF(OR(ISNA($A131),$AK131&lt;100),NA(),IF($CA131=0,0,FLOOR((DQ131-_xlfn.XLOOKUP(_xlfn.AGGREGATE(5,6,$CA$3:$CA2082),$CA$3:$CA$2000,DQ$3:DQ$2000,1,1))/_xlfn.XLOOKUP($CA131,$CA$3:$CA$2000,$CA$3:$CA$2000,1,1), 1)))</f>
        <v>#N/A</v>
      </c>
      <c r="DT131" s="1" t="e">
        <f t="shared" si="263"/>
        <v>#N/A</v>
      </c>
      <c r="DU131" s="1" t="e">
        <f t="shared" ref="DU131:DU162" si="282">IF(_xlfn.IFNA(A131,"")="",NA(),IF(ROW()&lt;=3,0,IF(NOT(AND(ISNA(DV131),ISNA(DW131),ISNA(DX131),ISNA(DY131),ISNA(DZ131),ISNA(EA131),ISNA(EB131),ISNA(EC131))),DU130+1,NA())))</f>
        <v>#N/A</v>
      </c>
      <c r="DV131" s="1" t="e" cm="1">
        <f t="array" ref="DV131">IFERROR(IF(ISNA($A131),NA(),INDEX(B$3:B$2000,_xlfn.XMATCH(Configuration!$B$12,B$3:B$2000,1,1)+ROW()-ROW($A$3))-0), NA())</f>
        <v>#N/A</v>
      </c>
      <c r="DW131" s="1" t="e" cm="1">
        <f t="array" ref="DW131">IFERROR(IF(ISNA($A131),NA(),INDEX(F$3:F$2000,_xlfn.XMATCH(Configuration!$B$12,F$3:F$2000,1,1)+ROW()-ROW($A$3))-0), NA())</f>
        <v>#N/A</v>
      </c>
      <c r="DX131" s="1" t="e" cm="1">
        <f t="array" ref="DX131">IFERROR(IF(ISNA($A131),NA(),INDEX(J$3:J$2000,_xlfn.XMATCH(Configuration!$B$12,J$3:J$2000,1,1)+ROW()-ROW($A$3))-0), NA())</f>
        <v>#N/A</v>
      </c>
      <c r="DY131" s="1" t="e" cm="1">
        <f t="array" ref="DY131">IFERROR(IF(ISNA($A131),NA(),INDEX(N$3:N$2000,_xlfn.XMATCH(Configuration!$B$12,N$3:N$2000,1,1)+ROW()-ROW($A$3))-0), NA())</f>
        <v>#N/A</v>
      </c>
      <c r="DZ131" s="1" t="e" cm="1">
        <f t="array" ref="DZ131">IFERROR(IF(ISNA($A131),NA(),INDEX(R$3:R$2000,_xlfn.XMATCH(Configuration!$B$12,R$3:R$2000,1,1)+ROW()-ROW($A$3))-0), NA())</f>
        <v>#N/A</v>
      </c>
      <c r="EA131" s="1" t="e" cm="1">
        <f t="array" ref="EA131">IFERROR(IF(ISNA($A131),NA(),INDEX(V$3:V$2000,_xlfn.XMATCH(Configuration!$B$12,V$3:V$2000,1,1)+ROW()-ROW($A$3))-0), NA())</f>
        <v>#N/A</v>
      </c>
      <c r="EB131" s="1" t="e" cm="1">
        <f t="array" ref="EB131">IFERROR(IF(ISNA($A131),NA(),INDEX(Z$3:Z$2000,_xlfn.XMATCH(Configuration!$B$12,Z$3:Z$2000,1,1)+ROW()-ROW($A$3))-0), NA())</f>
        <v>#N/A</v>
      </c>
      <c r="EC131" s="1" t="e" cm="1">
        <f t="array" ref="EC131">IFERROR(IF(ISNA($A131),NA(),INDEX(AD$3:AD$2000,_xlfn.XMATCH(Configuration!$B$12,AD$3:AD$2000,1,1)+ROW()-ROW($A$3))-0), NA())</f>
        <v>#N/A</v>
      </c>
      <c r="ED131" s="1" t="e">
        <f t="shared" ref="ED131:ED162" si="283">IF(_xlfn.IFNA(L131,"")="",NA(),IF(ROW()&lt;=3,0,IF(NOT(AND(ISNA(EN131),ISNA(ES131),ISNA(EX131),ISNA(FC131),ISNA(FH131),ISNA(FM131),ISNA(FR131),ISNA(FW131), ISNA(GB131))),ED130+1,NA())))</f>
        <v>#N/A</v>
      </c>
      <c r="EE131" s="1" t="e">
        <f t="shared" si="185"/>
        <v>#N/A</v>
      </c>
      <c r="EF131" s="1" t="e">
        <f t="shared" si="186"/>
        <v>#N/A</v>
      </c>
      <c r="EG131" s="1" t="e">
        <f t="shared" si="187"/>
        <v>#N/A</v>
      </c>
      <c r="EH131" s="1" t="e">
        <f t="shared" si="188"/>
        <v>#N/A</v>
      </c>
      <c r="EI131" s="1" t="e">
        <f t="shared" si="189"/>
        <v>#N/A</v>
      </c>
      <c r="EJ131" s="1" t="e">
        <f t="shared" si="190"/>
        <v>#N/A</v>
      </c>
      <c r="EK131" s="1" t="e">
        <f t="shared" si="191"/>
        <v>#N/A</v>
      </c>
      <c r="EL131" s="1" t="e" cm="1">
        <f t="array" ref="EL131">IFERROR(IF(ISNA($ED131),NA(),IF(FLOOR((2^(($ED131+LOOKUP(2, 1/(ISNA(EP$3:EP$2000)+ISBLANK(EP$3:EP$300)-1),EP$3:EP$2000)*LOG(100)/LOG(2))/LOOKUP(2, 1/(ISNA(EP$3:EP$2000)+ISBLANK(EP$3:EP$300)-1),EP$3:EP$2000))),2)&gt;_xlfn.AGGREGATE(4,6,$EN$3:$GC$2000)+2000,NA(),FLOOR((2^(($ED131+LOOKUP(2, 1/(ISNA(EP$3:EP$2000)+ISBLANK(EP$3:EP$300)-1),EP$3:EP$2000)*LOG(100)/LOG(2))/LOOKUP(2, 1/(ISNA(EP$3:EP$2000)+ISBLANK(EP$3:EP$300)-1),EP$3:EP$2000))),2))),NA())</f>
        <v>#N/A</v>
      </c>
      <c r="EM131" s="1" t="e" cm="1">
        <f t="array" ref="EM131">IF(ISNA($ED131),NA(),FLOOR(EN$3+(LOOKUP(2, 1/(ISNA(EN$3:EN$2000)+ISBLANK(EN$3:EN$300)-1),EN$3:EN$2000)-EN$3)/LOOKUP(2, 1/(ISNA(EN$3:EN$2000)+ISBLANK(EN$3:EN$300)-1),ED$3:ED$2000)*ED131, 1))</f>
        <v>#N/A</v>
      </c>
      <c r="EN131" s="1" t="e" cm="1">
        <f t="array" ref="EN131">IFERROR(IF(ISNA($A131),NA(),INDEX(AK$3:AK$2000,_xlfn.XMATCH(100,AK$3:AK$2000,1,1)+ROW()-ROW($A$3))-0), NA())</f>
        <v>#N/A</v>
      </c>
      <c r="EO131" s="1" t="e" cm="1">
        <f t="array" ref="EO131">IFERROR(IF(ISNA($A131),NA(),INDEX(BD$3:BD$2000,_xlfn.XMATCH(100,AK$3:AK$2000,1,1)+ROW()-ROW($A$3))-0), NA())</f>
        <v>#N/A</v>
      </c>
      <c r="EP131" s="1" t="e">
        <f t="shared" si="192"/>
        <v>#N/A</v>
      </c>
      <c r="EQ131" s="1" t="e">
        <f t="shared" si="193"/>
        <v>#N/A</v>
      </c>
      <c r="ER131" s="1" t="e">
        <f t="shared" si="194"/>
        <v>#N/A</v>
      </c>
      <c r="ES131" s="1" t="e" cm="1">
        <f t="array" ref="ES131">IFERROR(IF(OR(ISNA($A131),INDEX(International!C$3:C$2000,_xlfn.XMATCH(100,International!C$3:C$2000,1,1)+ROW()-ROW($A$3))=""),NA(),INDEX(International!C$3:C$2000,_xlfn.XMATCH(100,International!C$3:C$2000,1,1)+ROW()-ROW($A$3))), NA())</f>
        <v>#N/A</v>
      </c>
      <c r="ET131" s="1" t="e" cm="1">
        <f t="array" ref="ET131">IFERROR(IF(ISNA($A131),NA(),INDEX(International!E$3:E$2000,_xlfn.XMATCH(100,International!C$3:C$2000,1,1)+ROW()-ROW($A$3))-0), NA())</f>
        <v>#N/A</v>
      </c>
      <c r="EU131" s="1" t="e">
        <f t="shared" si="195"/>
        <v>#N/A</v>
      </c>
      <c r="EV131" s="1" t="e">
        <f t="shared" si="196"/>
        <v>#N/A</v>
      </c>
      <c r="EW131" s="1" t="e">
        <f t="shared" si="197"/>
        <v>#N/A</v>
      </c>
      <c r="EX131" s="1" t="e" cm="1">
        <f t="array" ref="EX131">IFERROR(IF(OR(ISNA($A131),INDEX(International!G$3:G$2000,_xlfn.XMATCH(100,International!G$3:G$2000,1,1)+ROW()-ROW($A$3))=""),NA(),INDEX(International!G$3:G$2000,_xlfn.XMATCH(100,International!G$3:G$2000,1,1)+ROW()-ROW($A$3))-0), NA())</f>
        <v>#N/A</v>
      </c>
      <c r="EY131" s="1" t="e" cm="1">
        <f t="array" ref="EY131">IFERROR(IF(ISNA($A131),NA(),INDEX(International!I$3:I$2000,_xlfn.XMATCH(100,International!G$3:G$2000,1,1)+ROW()-ROW($A$3))-0), NA())</f>
        <v>#N/A</v>
      </c>
      <c r="EZ131" s="1" t="e">
        <f t="shared" si="198"/>
        <v>#N/A</v>
      </c>
      <c r="FA131" s="1" t="e">
        <f t="shared" si="199"/>
        <v>#N/A</v>
      </c>
      <c r="FB131" s="1" t="e">
        <f t="shared" si="200"/>
        <v>#N/A</v>
      </c>
      <c r="FC131" s="1" t="e" cm="1">
        <f t="array" ref="FC131">IFERROR(IF(OR(ISNA($A131),INDEX(International!K$3:K$2000,_xlfn.XMATCH(100,International!K$3:K$2000,1,1)+ROW()-ROW($A$3))=""),NA(),INDEX(International!K$3:K$2000,_xlfn.XMATCH(100,International!K$3:K$2000,1,1)+ROW()-ROW($A$3))), NA())</f>
        <v>#N/A</v>
      </c>
      <c r="FD131" s="1" t="e" cm="1">
        <f t="array" ref="FD131">IFERROR(IF(ISNA($A131),NA(),INDEX(International!M$3:M$2000,_xlfn.XMATCH(100,International!K$3:K$2000,1,1)+ROW()-ROW($A$3))-0), NA())</f>
        <v>#N/A</v>
      </c>
      <c r="FE131" s="1" t="e">
        <f t="shared" si="201"/>
        <v>#N/A</v>
      </c>
      <c r="FF131" s="1" t="e">
        <f t="shared" si="202"/>
        <v>#N/A</v>
      </c>
      <c r="FG131" s="1" t="e">
        <f t="shared" si="203"/>
        <v>#N/A</v>
      </c>
      <c r="FH131" s="1" t="e" cm="1">
        <f t="array" ref="FH131">IFERROR(IF(OR(ISNA($A131),INDEX(International!O$3:O$2000,_xlfn.XMATCH(100,International!O$3:O$2000,1,1)+ROW()-ROW($A$3))=""),NA(),INDEX(International!O$3:O$2000,_xlfn.XMATCH(100,International!O$3:O$2000,1,1)+ROW()-ROW($A$3))-0), NA())</f>
        <v>#N/A</v>
      </c>
      <c r="FI131" s="1" t="e" cm="1">
        <f t="array" ref="FI131">IFERROR(IF(ISNA($A131),NA(),INDEX(International!Q$3:Q$2000,_xlfn.XMATCH(100,International!O$3:O$2000,1,1)+ROW()-ROW($A$3))-0), NA())</f>
        <v>#N/A</v>
      </c>
      <c r="FJ131" s="1" t="e">
        <f t="shared" si="204"/>
        <v>#N/A</v>
      </c>
      <c r="FK131" s="1" t="e">
        <f t="shared" si="205"/>
        <v>#N/A</v>
      </c>
      <c r="FL131" s="1" t="e">
        <f t="shared" si="206"/>
        <v>#N/A</v>
      </c>
      <c r="FM131" s="1" t="e" cm="1">
        <f t="array" ref="FM131">IFERROR(IF(OR(ISNA($A131),INDEX(International!S$3:S$2000,_xlfn.XMATCH(100,International!S$3:S$2000,1,1)+ROW()-ROW($A$3))=""),NA(),INDEX(International!S$3:S$2000,_xlfn.XMATCH(100,International!S$3:S$2000,1,1)+ROW()-ROW($A$3))-0), NA())</f>
        <v>#N/A</v>
      </c>
      <c r="FN131" s="1" t="e" cm="1">
        <f t="array" ref="FN131">IFERROR(IF(ISNA($A131),NA(),INDEX(International!U$3:U$2000,_xlfn.XMATCH(100,International!S$3:S$2000,1,1)+ROW()-ROW($A$3))-0), NA())</f>
        <v>#N/A</v>
      </c>
      <c r="FO131" s="1" t="e">
        <f t="shared" si="207"/>
        <v>#N/A</v>
      </c>
      <c r="FP131" s="1" t="e">
        <f t="shared" si="208"/>
        <v>#N/A</v>
      </c>
      <c r="FQ131" s="1" t="e">
        <f t="shared" si="209"/>
        <v>#N/A</v>
      </c>
      <c r="FR131" s="1" t="e" cm="1">
        <f t="array" ref="FR131">IFERROR(IF(OR(ISNA($A131),INDEX(International!W$3:W$2000,_xlfn.XMATCH(100,International!W$3:W$2000,1,1)+ROW()-ROW($A$3))=""),NA(),INDEX(International!W$3:W$2000,_xlfn.XMATCH(100,International!W$3:W$2000,1,1)+ROW()-ROW($A$3))-0), NA())</f>
        <v>#N/A</v>
      </c>
      <c r="FS131" s="1" t="e" cm="1">
        <f t="array" ref="FS131">IFERROR(IF(ISNA($A131),NA(),INDEX(International!Y$3:Y$2000,_xlfn.XMATCH(100,International!W$3:W$2000,1,1)+ROW()-ROW($A$3))-0), NA())</f>
        <v>#N/A</v>
      </c>
      <c r="FT131" s="1" t="e">
        <f t="shared" si="210"/>
        <v>#N/A</v>
      </c>
      <c r="FU131" s="1" t="e">
        <f t="shared" si="211"/>
        <v>#N/A</v>
      </c>
      <c r="FV131" s="1" t="e">
        <f t="shared" si="212"/>
        <v>#N/A</v>
      </c>
      <c r="FW131" s="1" t="e" cm="1">
        <f t="array" ref="FW131">IFERROR(IF(OR(ISNA($A131),INDEX(International!AA$3:AA$2000,_xlfn.XMATCH(100,International!AA$3:AA$2000,1,1)+ROW()-ROW($A$3))=""),NA(),INDEX(International!AA$3:AA$2000,_xlfn.XMATCH(100,International!AA$3:AA$2000,1,1)+ROW()-ROW($A$3))-0), NA())</f>
        <v>#N/A</v>
      </c>
      <c r="FX131" s="1" t="e" cm="1">
        <f t="array" ref="FX131">IFERROR(IF(ISNA($A131),NA(),INDEX(International!AC$3:AC$2000,_xlfn.XMATCH(100,International!AA$3:AA$2000,1,1)+ROW()-ROW($A$3))-0), NA())</f>
        <v>#N/A</v>
      </c>
      <c r="FY131" s="1" t="e">
        <f t="shared" si="213"/>
        <v>#N/A</v>
      </c>
      <c r="FZ131" s="1" t="e">
        <f t="shared" si="214"/>
        <v>#N/A</v>
      </c>
      <c r="GA131" s="1" t="e">
        <f t="shared" si="215"/>
        <v>#N/A</v>
      </c>
      <c r="GB131" s="1" t="e" cm="1">
        <f t="array" ref="GB131">IFERROR(IF(OR(ISNA($A131),INDEX(International!AE$3:AE$2000,_xlfn.XMATCH(100,International!AE$3:AE$2000,1,1)+ROW()-ROW($A$3))=""),NA(),INDEX(International!AE$3:AE$2000,_xlfn.XMATCH(100,International!AE$3:AE$2000,1,1)+ROW()-ROW($A$3))-0), NA())</f>
        <v>#N/A</v>
      </c>
      <c r="GC131" s="1" t="e" cm="1">
        <f t="array" ref="GC131">IFERROR(IF(ISNA($A131),NA(),INDEX(International!AG$3:AG$2000,_xlfn.XMATCH(100,International!AE$3:AE$2000,1,1)+ROW()-ROW($A$3))-0), NA())</f>
        <v>#N/A</v>
      </c>
      <c r="GD131" s="1" t="e">
        <f t="shared" si="216"/>
        <v>#N/A</v>
      </c>
      <c r="GE131" s="1" t="e">
        <f t="shared" si="217"/>
        <v>#N/A</v>
      </c>
      <c r="GF131" s="1" t="e">
        <f t="shared" si="218"/>
        <v>#N/A</v>
      </c>
    </row>
    <row r="132" spans="1:188" x14ac:dyDescent="0.2">
      <c r="A132" s="4" t="e">
        <f>IF(OR(Daily!$A132="",Daily!$B132="*"),NA(),Daily!A132)</f>
        <v>#N/A</v>
      </c>
      <c r="B132" s="1" t="str">
        <f>IF(_xlfn.IFNA($A132,"")="","",Daily!C132+IF(ROW()&gt;ROW($A$3),B131,0))</f>
        <v/>
      </c>
      <c r="C132" s="1" t="str">
        <f>IF(_xlfn.IFNA($A132,"")="","",Daily!D132+IF(ROW()&gt;ROW($A$3),C131,0))</f>
        <v/>
      </c>
      <c r="D132" s="1" t="str">
        <f>IF(_xlfn.IFNA($A132,"")="","",Daily!E132+IF(ROW()&gt;ROW($A$3),D131,0))</f>
        <v/>
      </c>
      <c r="E132" s="1" t="str">
        <f t="shared" ref="E132:E195" si="284">IF(_xlfn.IFNA($A132,"")="","",B132-C132-D132)</f>
        <v/>
      </c>
      <c r="F132" s="1" t="str">
        <f>IF(_xlfn.IFNA($A132,"")="","",Daily!F132+IF(ROW()&gt;ROW($A$3),F131,0))</f>
        <v/>
      </c>
      <c r="G132" s="1" t="str">
        <f>IF(_xlfn.IFNA($A132,"")="","",Daily!G132+IF(ROW()&gt;ROW($A$3),G131,0))</f>
        <v/>
      </c>
      <c r="H132" s="1" t="str">
        <f>IF(_xlfn.IFNA($A132,"")="","",Daily!H132+IF(ROW()&gt;ROW($A$3),H131,0))</f>
        <v/>
      </c>
      <c r="I132" s="1" t="str">
        <f t="shared" ref="I132:I195" si="285">IF(_xlfn.IFNA($A132,"")="","",F132-G132-H132)</f>
        <v/>
      </c>
      <c r="J132" s="1" t="str">
        <f>IF(_xlfn.IFNA($A132,"")="","",Daily!I132+IF(ROW()&gt;ROW($A$3),J131,0))</f>
        <v/>
      </c>
      <c r="K132" s="1" t="str">
        <f>IF(_xlfn.IFNA($A132,"")="","",Daily!J132+IF(ROW()&gt;ROW($A$3),K131,0))</f>
        <v/>
      </c>
      <c r="L132" s="1" t="str">
        <f>IF(_xlfn.IFNA($A132,"")="","",Daily!K132+IF(ROW()&gt;ROW($A$3),L131,0))</f>
        <v/>
      </c>
      <c r="M132" s="1" t="str">
        <f t="shared" ref="M132:M195" si="286">IF(_xlfn.IFNA($A132,"")="","",J132-K132-L132)</f>
        <v/>
      </c>
      <c r="N132" s="1" t="str">
        <f>IF(_xlfn.IFNA($A132,"")="","",Daily!L132+IF(ROW()&gt;ROW($A$3),N131,0))</f>
        <v/>
      </c>
      <c r="O132" s="1" t="str">
        <f>IF(_xlfn.IFNA($A132,"")="","",Daily!M132+IF(ROW()&gt;ROW($A$3),O131,0))</f>
        <v/>
      </c>
      <c r="P132" s="1" t="str">
        <f>IF(_xlfn.IFNA($A132,"")="","",Daily!N132+IF(ROW()&gt;ROW($A$3),P131,0))</f>
        <v/>
      </c>
      <c r="Q132" s="1" t="str">
        <f t="shared" ref="Q132:Q195" si="287">IF(_xlfn.IFNA($A132,"")="","",N132-O132-P132)</f>
        <v/>
      </c>
      <c r="R132" s="1" t="str">
        <f>IF(_xlfn.IFNA($A132,"")="","",Daily!O132+IF(ROW()&gt;ROW($A$3),R131,0))</f>
        <v/>
      </c>
      <c r="S132" s="1" t="str">
        <f>IF(_xlfn.IFNA($A132,"")="","",Daily!P132+IF(ROW()&gt;ROW($A$3),S131,0))</f>
        <v/>
      </c>
      <c r="T132" s="1" t="str">
        <f>IF(_xlfn.IFNA($A132,"")="","",Daily!Q132+IF(ROW()&gt;ROW($A$3),T131,0))</f>
        <v/>
      </c>
      <c r="U132" s="1" t="str">
        <f t="shared" ref="U132:U195" si="288">IF(_xlfn.IFNA($A132,"")="","",R132-S132-T132)</f>
        <v/>
      </c>
      <c r="V132" s="1" t="str">
        <f>IF(_xlfn.IFNA($A132,"")="","",Daily!R132+IF(ROW()&gt;ROW($A$3),V131,0))</f>
        <v/>
      </c>
      <c r="W132" s="1" t="str">
        <f>IF(_xlfn.IFNA($A132,"")="","",Daily!S132+IF(ROW()&gt;ROW($A$3),W131,0))</f>
        <v/>
      </c>
      <c r="X132" s="1" t="str">
        <f>IF(_xlfn.IFNA($A132,"")="","",Daily!T132+IF(ROW()&gt;ROW($A$3),X131,0))</f>
        <v/>
      </c>
      <c r="Y132" s="1" t="str">
        <f t="shared" ref="Y132:Y195" si="289">IF(_xlfn.IFNA($A132,"")="","",V132-W132-X132)</f>
        <v/>
      </c>
      <c r="Z132" s="1" t="str">
        <f>IF(_xlfn.IFNA($A132,"")="","",Daily!U132+IF(ROW()&gt;ROW($A$3),Z131,0))</f>
        <v/>
      </c>
      <c r="AA132" s="1" t="str">
        <f>IF(_xlfn.IFNA($A132,"")="","",Daily!V132+IF(ROW()&gt;ROW($A$3),AA131,0))</f>
        <v/>
      </c>
      <c r="AB132" s="1" t="str">
        <f>IF(_xlfn.IFNA($A132,"")="","",Daily!W132+IF(ROW()&gt;ROW($A$3),AB131,0))</f>
        <v/>
      </c>
      <c r="AC132" s="1" t="str">
        <f t="shared" ref="AC132:AC195" si="290">IF(_xlfn.IFNA($A132,"")="","",Z132-AA132-AB132)</f>
        <v/>
      </c>
      <c r="AD132" s="1" t="str">
        <f>IF(_xlfn.IFNA($A132,"")="","",Daily!X132+IF(ROW()&gt;ROW($A$3),AD131,0))</f>
        <v/>
      </c>
      <c r="AE132" s="1" t="str">
        <f>IF(_xlfn.IFNA($A132,"")="","",Daily!Y132+IF(ROW()&gt;ROW($A$3),AE131,0))</f>
        <v/>
      </c>
      <c r="AF132" s="1" t="str">
        <f>IF(_xlfn.IFNA($A132,"")="","",Daily!Z132+IF(ROW()&gt;ROW($A$3),AF131,0))</f>
        <v/>
      </c>
      <c r="AG132" s="1" t="str">
        <f t="shared" ref="AG132:AG195" si="291">IF(_xlfn.IFNA($A132,"")="","",AD132-AE132-AF132)</f>
        <v/>
      </c>
      <c r="AH132" s="1" t="str">
        <f>IF(_xlfn.IFNA($A132,"")="","",Daily!C132+Daily!F132+Daily!I132+Daily!O132+Daily!L132+Daily!R132+Daily!X132+Daily!U132)</f>
        <v/>
      </c>
      <c r="AI132" s="1" t="str">
        <f>IF(_xlfn.IFNA($A132,"")="","",Daily!D132+Daily!G132+Daily!J132+Daily!P132+Daily!M132+Daily!S132+Daily!Y132+Daily!V132+Daily!AA132)</f>
        <v/>
      </c>
      <c r="AJ132" s="1" t="str">
        <f>IF(_xlfn.IFNA($A132,"")="","",Daily!E132+Daily!H132+Daily!K132+Daily!Q132+Daily!N132+Daily!T132+Daily!Z132+Daily!W132)</f>
        <v/>
      </c>
      <c r="AK132" s="1" t="str">
        <f t="shared" si="240"/>
        <v/>
      </c>
      <c r="AL132" s="1" t="str">
        <f t="shared" si="241"/>
        <v/>
      </c>
      <c r="AM132" s="1" t="str">
        <f t="shared" si="242"/>
        <v/>
      </c>
      <c r="AN132" s="7" t="str">
        <f t="shared" si="243"/>
        <v/>
      </c>
      <c r="AO132" s="1" t="str">
        <f t="shared" si="244"/>
        <v/>
      </c>
      <c r="AP132" s="1" t="str">
        <f t="shared" si="245"/>
        <v/>
      </c>
      <c r="AQ132" s="1" t="str">
        <f t="shared" si="246"/>
        <v/>
      </c>
      <c r="AR132" s="1" t="str">
        <f t="shared" si="247"/>
        <v/>
      </c>
      <c r="AS132" s="1" t="str">
        <f t="shared" si="248"/>
        <v/>
      </c>
      <c r="AT132" s="10" t="str">
        <f t="shared" si="249"/>
        <v/>
      </c>
      <c r="AU132" s="10" t="str">
        <f t="shared" si="250"/>
        <v/>
      </c>
      <c r="AV132" s="10" t="str">
        <f t="shared" si="251"/>
        <v/>
      </c>
      <c r="AW132" s="10" t="str">
        <f t="shared" si="252"/>
        <v/>
      </c>
      <c r="AX132" s="10" t="str">
        <f t="shared" si="253"/>
        <v/>
      </c>
      <c r="AY132" s="10" t="str">
        <f t="shared" si="254"/>
        <v/>
      </c>
      <c r="AZ132" s="10" t="str">
        <f t="shared" si="255"/>
        <v/>
      </c>
      <c r="BA132" s="10" t="str">
        <f t="shared" si="256"/>
        <v/>
      </c>
      <c r="BB132" s="10" t="str">
        <f t="shared" si="257"/>
        <v/>
      </c>
      <c r="BC132" s="10" t="str">
        <f t="shared" si="258"/>
        <v/>
      </c>
      <c r="BD132" s="8" t="str">
        <f t="shared" ref="BD132:BD195" ca="1" si="292">IF(_xlfn.IFNA($A132,"")="","",AVERAGE(INDIRECT("AH"&amp;MAX(ROW()-6,ROW($A$3))&amp;":AH"&amp;ROW())))</f>
        <v/>
      </c>
      <c r="BE132" s="9" t="str">
        <f t="shared" ref="BE132:BE195" ca="1" si="293">IF(_xlfn.IFNA($A132,"")="","",SUM(INDIRECT("AH"&amp;MAX(ROW()-6,ROW($A$3))&amp;":AH"&amp;ROW())))</f>
        <v/>
      </c>
      <c r="BF132" s="10" t="str">
        <f t="shared" si="259"/>
        <v/>
      </c>
      <c r="BG132" s="10" t="str">
        <f t="shared" si="260"/>
        <v/>
      </c>
      <c r="BH132" s="1" t="str">
        <f t="shared" si="261"/>
        <v/>
      </c>
      <c r="BI132" s="1" t="str">
        <f t="shared" si="262"/>
        <v/>
      </c>
      <c r="BJ132" s="8" t="str">
        <f>IF(_xlfn.IFNA($A132,"")="","",AK132/(Configuration!$B$1/1000000))</f>
        <v/>
      </c>
      <c r="BK132" s="1" t="str">
        <f>IF(OR(_xlfn.IFNA($A132,"")="", ROW()&lt;=ROW($A$3),MAX(International!$C$3:$C$2000)&lt;$AK132),"",$A132-_xlfn.XLOOKUP($AK132,International!$C$3:$C$2000,International!$A$3:$A$2000,NA(),1,1))</f>
        <v/>
      </c>
      <c r="BL132" s="1" t="str">
        <f>IF(OR(_xlfn.IFNA($A132,"")="", ROW()&lt;=ROW($A$3),MAX(International!$D$3:$D$2000)&lt;$BJ132),"",$A132-_xlfn.XLOOKUP($BJ132,International!$D$3:$D$2000,International!$A$3:$A$2000,NA(),1,1))</f>
        <v/>
      </c>
      <c r="BM132" s="1" t="str">
        <f>IF(OR(_xlfn.IFNA($A132,"")="", ROW()&lt;=ROW($A$3),MAX(International!$G$3:$G$2000)&lt;$AK132),"",$A132-_xlfn.XLOOKUP($AK132,International!$G$3:$G$2000,International!$A$3:$A$2000,NA(),1,1))</f>
        <v/>
      </c>
      <c r="BN132" s="1" t="str">
        <f>IF(OR(_xlfn.IFNA($A132,"")="", ROW()&lt;=ROW($A$3),MAX(International!$H$3:$H$2000)&lt;$BJ132),"",$A132-_xlfn.XLOOKUP($BJ132,International!$H$3:$H$2000,International!$A$3:$A$2000,NA(),1,1))</f>
        <v/>
      </c>
      <c r="BO132" s="1" t="str">
        <f>IF(OR(_xlfn.IFNA($A132,"")="", ROW()&lt;=ROW($A$3),MAX(International!$K$3:$K$2000)&lt;$AK132),"",$A132-_xlfn.XLOOKUP($AK132,International!$K$3:$K$2000,International!$A$3:$A$2000,NA(),1,1))</f>
        <v/>
      </c>
      <c r="BP132" s="1" t="str">
        <f>IF(OR(_xlfn.IFNA($A132,"")="", ROW()&lt;=ROW($A$3),MAX(International!$L$3:$L$2000)&lt;$BJ132),"",$A132-_xlfn.XLOOKUP($BJ132,International!$L$3:$L$2000,International!$A$3:$A$2000,NA(),1,1))</f>
        <v/>
      </c>
      <c r="BQ132" s="1" t="str">
        <f>IF(OR(_xlfn.IFNA($A132,"")="", ROW()&lt;=ROW($A$3),MAX(International!$O$3:$O$2000)&lt;$AK132),"",$A132-_xlfn.XLOOKUP($AK132,International!$O$3:$O$2000,International!$A$3:$A$2000,NA(),1,1))</f>
        <v/>
      </c>
      <c r="BR132" s="1" t="str">
        <f>IF(OR(_xlfn.IFNA($A132,"")="", ROW()&lt;=ROW($A$3),MAX(International!$P$3:$P$2000)&lt;$BJ132),"",$A132-_xlfn.XLOOKUP($BJ132,International!$P$3:$P$2000,International!$A$3:$A$2000,NA(),1,1))</f>
        <v/>
      </c>
      <c r="BS132" s="1" t="str">
        <f>IF(OR(_xlfn.IFNA($A132,"")="", ROW()&lt;=ROW($A$3),MAX(International!$S$3:$S$2000)&lt;$AK132),"",$A132-_xlfn.XLOOKUP($AK132,International!$S$3:$S$2000,International!$A$3:$A$2000,NA(),1,1))</f>
        <v/>
      </c>
      <c r="BT132" s="1" t="str">
        <f>IF(OR(_xlfn.IFNA($A132,"")="", ROW()&lt;=ROW($A$3),MAX(International!$T$3:$T$2000)&lt;$BJ132),"",$A132-_xlfn.XLOOKUP($BJ132,International!$T$3:$T$2000,International!$A$3:$A$2000,NA(),1,1))</f>
        <v/>
      </c>
      <c r="BU132" s="1" t="str">
        <f>IF(OR(_xlfn.IFNA($A132,"")="", ROW()&lt;=ROW($A$3),MAX(International!$W$3:$W$2000)&lt;$AK132),"",$A132-_xlfn.XLOOKUP($AK132,International!$W$3:$W$2000,International!$A$3:$A$2000,NA(),1,1))</f>
        <v/>
      </c>
      <c r="BV132" s="1" t="str">
        <f>IF(OR(_xlfn.IFNA($A132,"")="", ROW()&lt;=ROW($A$3),MAX(International!$X$3:$X$2000)&lt;$BJ132),"",$A132-_xlfn.XLOOKUP($BJ132,International!$X$3:$X$2000,International!$A$3:$A$2000,NA(),1,1))</f>
        <v/>
      </c>
      <c r="BW132" s="1" t="str">
        <f>IF(OR(_xlfn.IFNA($A132,"")="", ROW()&lt;=ROW($A$3),MAX(International!$AA$3:$AA$2000)&lt;$AK132),"",$A132-_xlfn.XLOOKUP($AK132,International!$AA$3:$AA$2000,International!$A$3:$A$2000,NA(),1,1))</f>
        <v/>
      </c>
      <c r="BX132" s="1" t="str">
        <f>IF(OR(_xlfn.IFNA($A132,"")="", ROW()&lt;=ROW($A$3),MAX(International!$AB$3:$AB$2000)&lt;$BJ132),"",$A132-_xlfn.XLOOKUP($BJ132,International!$AB$3:$AB$2000,International!$A$3:$A$2000,NA(),1,1))</f>
        <v/>
      </c>
      <c r="BY132" s="1" t="str">
        <f>IF(OR(_xlfn.IFNA($A132,"")="", ROW()&lt;=ROW($A$3),MAX(International!$AE$3:$AE$2000)&lt;$AK132),"",$A132-_xlfn.XLOOKUP($AK132,International!$AE$3:$AE$2000,International!$A$3:$A$2000,NA(),1,1))</f>
        <v/>
      </c>
      <c r="BZ132" s="1" t="str">
        <f>IF(OR(_xlfn.IFNA($A132,"")="", ROW()&lt;=ROW($A$3),MAX(International!$AF$3:$AF$2000)&lt;$BJ132),"",$A132-_xlfn.XLOOKUP($BJ132,International!$AF$3:$AF$2000,International!$A$3:$A$2000,NA(),1,1))</f>
        <v/>
      </c>
      <c r="CA132" s="1" t="e">
        <f t="shared" ref="CA132:CA163" si="294">IF(OR(ISNA(A132),AK132&lt;100),NA(),A132-(_xlfn.XLOOKUP(100, AK$3:AK$2000,A$3:A$2000,NA(),1,1)))</f>
        <v>#N/A</v>
      </c>
      <c r="CB132" s="1" t="e">
        <f t="shared" si="264"/>
        <v>#N/A</v>
      </c>
      <c r="CC132" s="1" t="e">
        <f t="shared" si="265"/>
        <v>#N/A</v>
      </c>
      <c r="CD132" s="1" t="e">
        <f t="shared" si="266"/>
        <v>#N/A</v>
      </c>
      <c r="CE132" s="1" t="e">
        <f t="shared" si="267"/>
        <v>#N/A</v>
      </c>
      <c r="CF132" s="1" t="e">
        <f t="shared" si="268"/>
        <v>#N/A</v>
      </c>
      <c r="CG132" s="1" t="e">
        <f t="shared" si="269"/>
        <v>#N/A</v>
      </c>
      <c r="CH132" s="1" t="e">
        <f t="shared" si="270"/>
        <v>#N/A</v>
      </c>
      <c r="CI132" s="1" t="e">
        <f t="shared" si="271"/>
        <v>#N/A</v>
      </c>
      <c r="CJ132" s="1" t="e">
        <f t="shared" si="272"/>
        <v>#N/A</v>
      </c>
      <c r="CK132" s="1" t="e">
        <f t="shared" ref="CK132:CK195" si="295">IFERROR(IF(OR(ISNA(A132),AK132&lt;100),NA(),AK132),NA())</f>
        <v>#N/A</v>
      </c>
      <c r="CL132" s="1" t="e">
        <f t="shared" si="273"/>
        <v>#N/A</v>
      </c>
      <c r="CM132" s="1" t="e">
        <f>IF(OR(ISNA($A132),$AK132&lt;100),NA(),IF($CA132=0,0,FLOOR((CK132-_xlfn.XLOOKUP(_xlfn.AGGREGATE(5,6,$CA$3:$CA2083),$CA$3:$CA$2000,CK$3:CK$2000,1,1))/_xlfn.XLOOKUP($CA132,$CA$3:$CA$2000,$CA$3:$CA$2000,1,1), 1)))</f>
        <v>#N/A</v>
      </c>
      <c r="CN132" s="1" t="e">
        <f t="shared" ref="CN132:CN195" si="296">IF(OR(ISNA($A132),ISNA(CK132),$AK132&lt;100),NA(),IFERROR(LOG(2)/LOG(CK132/CK131), 0))</f>
        <v>#N/A</v>
      </c>
      <c r="CO132" s="1" t="e" cm="1">
        <f t="array" ref="CO132">IFERROR(IF(OR(ISNA($A132),$AK132&lt;100,INDEX(International!C$3:C$2000,_xlfn.XMATCH(100,International!C$3:C$2000,1,1)+$CA132)=""),NA(),INDEX(International!C$3:C$2000,_xlfn.XMATCH(100,International!C$3:C$2000,1,1)+$CA132)), NA())</f>
        <v>#N/A</v>
      </c>
      <c r="CP132" s="1" t="e">
        <f t="shared" si="274"/>
        <v>#N/A</v>
      </c>
      <c r="CQ132" s="1" t="e">
        <f>IF(OR(ISNA($A132),$AK132&lt;100),NA(),IF($CA132=0,0,FLOOR((CO132-_xlfn.XLOOKUP(_xlfn.AGGREGATE(5,6,$CA$3:$CA2083),$CA$3:$CA$2000,CO$3:CO$2000,1,1))/_xlfn.XLOOKUP($CA132,$CA$3:$CA$2000,$CA$3:$CA$2000,1,1), 1)))</f>
        <v>#N/A</v>
      </c>
      <c r="CR132" s="1" t="e">
        <f t="shared" ref="CR132:CR195" si="297">IF(OR(ISNA($A132),ISNA(CO132),$AK132&lt;100),NA(),IFERROR(LOG(2)/LOG(CO132/CO130), 0))</f>
        <v>#N/A</v>
      </c>
      <c r="CS132" s="1" t="e" cm="1">
        <f t="array" ref="CS132">IFERROR(IF(OR(ISNA($A132),$AK132&lt;100,INDEX(International!G$3:G$2000,_xlfn.XMATCH(100,International!G$3:G$2000,1,1)+$CA132)=""),NA(),INDEX(International!G$3:G$2000,_xlfn.XMATCH(100,International!G$3:G$2000,1,1)+$CA132)), NA())</f>
        <v>#N/A</v>
      </c>
      <c r="CT132" s="1" t="e">
        <f t="shared" si="275"/>
        <v>#N/A</v>
      </c>
      <c r="CU132" s="1" t="e">
        <f>IF(OR(ISNA($A132),$AK132&lt;100),NA(),IF($CA132=0,0,FLOOR((CS132-_xlfn.XLOOKUP(_xlfn.AGGREGATE(5,6,$CA$3:$CA2083),$CA$3:$CA$2000,CS$3:CS$2000,1,1))/_xlfn.XLOOKUP($CA132,$CA$3:$CA$2000,$CA$3:$CA$2000,1,1), 1)))</f>
        <v>#N/A</v>
      </c>
      <c r="CV132" s="1" t="e">
        <f t="shared" ref="CV132:CV195" si="298">IF(OR(ISNA($A132),ISNA(CS132),$AK132&lt;100),NA(),IFERROR(LOG(2)/LOG(CS132/CS130), 0))</f>
        <v>#N/A</v>
      </c>
      <c r="CW132" s="1" t="e" cm="1">
        <f t="array" ref="CW132">IFERROR(IF(OR(ISNA($A132),$AK132&lt;100,INDEX(International!K$3:K$2000,_xlfn.XMATCH(100,International!K$3:K$2000,1,1)+$CA132)=""),NA(),INDEX(International!K$3:K$2000,_xlfn.XMATCH(100,International!K$3:K$2000,1,1)+$CA132)), NA())</f>
        <v>#N/A</v>
      </c>
      <c r="CX132" s="1" t="e">
        <f t="shared" si="276"/>
        <v>#N/A</v>
      </c>
      <c r="CY132" s="1" t="e">
        <f>IF(OR(ISNA($A132),$AK132&lt;100),NA(),IF($CA132=0,0,FLOOR((CW132-_xlfn.XLOOKUP(_xlfn.AGGREGATE(5,6,$CA$3:$CA2083),$CA$3:$CA$2000,CW$3:CW$2000,1,1))/_xlfn.XLOOKUP($CA132,$CA$3:$CA$2000,$CA$3:$CA$2000,1,1), 1)))</f>
        <v>#N/A</v>
      </c>
      <c r="CZ132" s="1" t="e">
        <f t="shared" ref="CZ132:CZ195" si="299">IF(OR(ISNA($A132),ISNA(CW132),$AK132&lt;100),NA(),IFERROR(LOG(2)/LOG(CW132/CW130), 0))</f>
        <v>#N/A</v>
      </c>
      <c r="DA132" s="1" t="e" cm="1">
        <f t="array" ref="DA132">IFERROR(IF(OR(ISNA($A132),$AK132&lt;100,INDEX(International!O$3:O$2000,_xlfn.XMATCH(100,International!O$3:O$2000,1,1)+$CA132)=""),NA(),INDEX(International!O$3:O$2000,_xlfn.XMATCH(100,International!O$3:O$2000,1,1)+$CA132)), NA())</f>
        <v>#N/A</v>
      </c>
      <c r="DB132" s="1" t="e">
        <f t="shared" si="277"/>
        <v>#N/A</v>
      </c>
      <c r="DC132" s="1" t="e">
        <f>IF(OR(ISNA($A132),$AK132&lt;100),NA(),IF($CA132=0,0,FLOOR((DA132-_xlfn.XLOOKUP(_xlfn.AGGREGATE(5,6,$CA$3:$CA2083),$CA$3:$CA$2000,DA$3:DA$2000,1,1))/_xlfn.XLOOKUP($CA132,$CA$3:$CA$2000,$CA$3:$CA$2000,1,1), 1)))</f>
        <v>#N/A</v>
      </c>
      <c r="DD132" s="1" t="e">
        <f t="shared" ref="DD132:DD195" si="300">IF(OR(ISNA($A132),ISNA(DA132),$AK132&lt;100),NA(),IFERROR(LOG(2)/LOG(DA132/DA131), 0))</f>
        <v>#N/A</v>
      </c>
      <c r="DE132" s="1" t="e" cm="1">
        <f t="array" ref="DE132">IFERROR(IF(OR(ISNA($A132),$AK132&lt;100,INDEX(International!S$3:S$2000,_xlfn.XMATCH(100,International!S$3:S$2000,1,1)+$CA132)=""),NA(),INDEX(International!S$3:S$2000,_xlfn.XMATCH(100,International!S$3:S$2000,1,1)+$CA132)), NA())</f>
        <v>#N/A</v>
      </c>
      <c r="DF132" s="1" t="e">
        <f t="shared" si="278"/>
        <v>#N/A</v>
      </c>
      <c r="DG132" s="1" t="e">
        <f>IF(OR(ISNA($A132),$AK132&lt;100),NA(),IF($CA132=0,0,FLOOR((DE132-_xlfn.XLOOKUP(_xlfn.AGGREGATE(5,6,$CA$3:$CA2083),$CA$3:$CA$2000,DE$3:DE$2000,1,1))/_xlfn.XLOOKUP($CA132,$CA$3:$CA$2000,$CA$3:$CA$2000,1,1), 1)))</f>
        <v>#N/A</v>
      </c>
      <c r="DH132" s="1" t="e">
        <f t="shared" ref="DH132:DH195" si="301">IF(OR(ISNA($A132),ISNA(DE132),$AK132&lt;100),NA(),IFERROR(LOG(2)/LOG(DE132/DE130), 0))</f>
        <v>#N/A</v>
      </c>
      <c r="DI132" s="1" t="e" cm="1">
        <f t="array" ref="DI132">IFERROR(IF(OR(ISNA($A132),$AK132&lt;100,INDEX(International!W$3:W$2000,_xlfn.XMATCH(100,International!W$3:W$2000,1,1)+$CA132)=""),NA(),INDEX(International!W$3:W$2000,_xlfn.XMATCH(100,International!W$3:W$2000,1,1)+$CA132)), NA())</f>
        <v>#N/A</v>
      </c>
      <c r="DJ132" s="1" t="e">
        <f t="shared" si="279"/>
        <v>#N/A</v>
      </c>
      <c r="DK132" s="1" t="e">
        <f>IF(OR(ISNA($A132),$AK132&lt;100),NA(),IF($CA132=0,0,FLOOR((DI132-_xlfn.XLOOKUP(_xlfn.AGGREGATE(5,6,$CA$3:$CA2083),$CA$3:$CA$2000,DI$3:DI$2000,1,1))/_xlfn.XLOOKUP($CA132,$CA$3:$CA$2000,$CA$3:$CA$2000,1,1), 1)))</f>
        <v>#N/A</v>
      </c>
      <c r="DL132" s="1" t="e">
        <f t="shared" ref="DL132:DL195" si="302">IF(OR(ISNA($A132),ISNA(DI132),$AK132&lt;100),NA(),IFERROR(LOG(2)/LOG(DI132/DI130), 0))</f>
        <v>#N/A</v>
      </c>
      <c r="DM132" s="1" t="e" cm="1">
        <f t="array" ref="DM132">IFERROR(IF(OR(ISNA($A132),$AK132&lt;100,INDEX(International!AA$3:AA$2000,_xlfn.XMATCH(100,International!AA$3:AA$2000,1,1)+$CA132)=""),NA(),INDEX(International!AA$3:AA$2000,_xlfn.XMATCH(100,International!AA$3:AA$2000,1,1)+$CA132)), NA())</f>
        <v>#N/A</v>
      </c>
      <c r="DN132" s="1" t="e">
        <f t="shared" si="280"/>
        <v>#N/A</v>
      </c>
      <c r="DO132" s="1" t="e">
        <f>IF(OR(ISNA($A132),$AK132&lt;100),NA(),IF($CA132=0,0,FLOOR((DM132-_xlfn.XLOOKUP(_xlfn.AGGREGATE(5,6,$CA$3:$CA2083),$CA$3:$CA$2000,DM$3:DM$2000,1,1))/_xlfn.XLOOKUP($CA132,$CA$3:$CA$2000,$CA$3:$CA$2000,1,1), 1)))</f>
        <v>#N/A</v>
      </c>
      <c r="DP132" s="1" t="e">
        <f t="shared" ref="DP132:DP195" si="303">IF(OR(ISNA($A132),ISNA(DM132),$AK132&lt;100),NA(),IFERROR(LOG(2)/LOG(DM132/DM130), 0))</f>
        <v>#N/A</v>
      </c>
      <c r="DQ132" s="1" t="e" cm="1">
        <f t="array" ref="DQ132">IFERROR(IF(OR(ISNA($A132),$AK132&lt;100,INDEX(International!AE$3:AE$2000,_xlfn.XMATCH(100,International!AE$3:AE$2000,1,1)+$CA132)=""),NA(),INDEX(International!AE$3:AE$2000,_xlfn.XMATCH(100,International!AE$3:AE$2000,1,1)+$CA132)), NA())</f>
        <v>#N/A</v>
      </c>
      <c r="DR132" s="1" t="e">
        <f t="shared" si="281"/>
        <v>#N/A</v>
      </c>
      <c r="DS132" s="1" t="e">
        <f>IF(OR(ISNA($A132),$AK132&lt;100),NA(),IF($CA132=0,0,FLOOR((DQ132-_xlfn.XLOOKUP(_xlfn.AGGREGATE(5,6,$CA$3:$CA2083),$CA$3:$CA$2000,DQ$3:DQ$2000,1,1))/_xlfn.XLOOKUP($CA132,$CA$3:$CA$2000,$CA$3:$CA$2000,1,1), 1)))</f>
        <v>#N/A</v>
      </c>
      <c r="DT132" s="1" t="e">
        <f t="shared" si="263"/>
        <v>#N/A</v>
      </c>
      <c r="DU132" s="1" t="e">
        <f t="shared" si="282"/>
        <v>#N/A</v>
      </c>
      <c r="DV132" s="1" t="e" cm="1">
        <f t="array" ref="DV132">IFERROR(IF(ISNA($A132),NA(),INDEX(B$3:B$2000,_xlfn.XMATCH(Configuration!$B$12,B$3:B$2000,1,1)+ROW()-ROW($A$3))-0), NA())</f>
        <v>#N/A</v>
      </c>
      <c r="DW132" s="1" t="e" cm="1">
        <f t="array" ref="DW132">IFERROR(IF(ISNA($A132),NA(),INDEX(F$3:F$2000,_xlfn.XMATCH(Configuration!$B$12,F$3:F$2000,1,1)+ROW()-ROW($A$3))-0), NA())</f>
        <v>#N/A</v>
      </c>
      <c r="DX132" s="1" t="e" cm="1">
        <f t="array" ref="DX132">IFERROR(IF(ISNA($A132),NA(),INDEX(J$3:J$2000,_xlfn.XMATCH(Configuration!$B$12,J$3:J$2000,1,1)+ROW()-ROW($A$3))-0), NA())</f>
        <v>#N/A</v>
      </c>
      <c r="DY132" s="1" t="e" cm="1">
        <f t="array" ref="DY132">IFERROR(IF(ISNA($A132),NA(),INDEX(N$3:N$2000,_xlfn.XMATCH(Configuration!$B$12,N$3:N$2000,1,1)+ROW()-ROW($A$3))-0), NA())</f>
        <v>#N/A</v>
      </c>
      <c r="DZ132" s="1" t="e" cm="1">
        <f t="array" ref="DZ132">IFERROR(IF(ISNA($A132),NA(),INDEX(R$3:R$2000,_xlfn.XMATCH(Configuration!$B$12,R$3:R$2000,1,1)+ROW()-ROW($A$3))-0), NA())</f>
        <v>#N/A</v>
      </c>
      <c r="EA132" s="1" t="e" cm="1">
        <f t="array" ref="EA132">IFERROR(IF(ISNA($A132),NA(),INDEX(V$3:V$2000,_xlfn.XMATCH(Configuration!$B$12,V$3:V$2000,1,1)+ROW()-ROW($A$3))-0), NA())</f>
        <v>#N/A</v>
      </c>
      <c r="EB132" s="1" t="e" cm="1">
        <f t="array" ref="EB132">IFERROR(IF(ISNA($A132),NA(),INDEX(Z$3:Z$2000,_xlfn.XMATCH(Configuration!$B$12,Z$3:Z$2000,1,1)+ROW()-ROW($A$3))-0), NA())</f>
        <v>#N/A</v>
      </c>
      <c r="EC132" s="1" t="e" cm="1">
        <f t="array" ref="EC132">IFERROR(IF(ISNA($A132),NA(),INDEX(AD$3:AD$2000,_xlfn.XMATCH(Configuration!$B$12,AD$3:AD$2000,1,1)+ROW()-ROW($A$3))-0), NA())</f>
        <v>#N/A</v>
      </c>
      <c r="ED132" s="1" t="e">
        <f t="shared" si="283"/>
        <v>#N/A</v>
      </c>
      <c r="EE132" s="1" t="e">
        <f t="shared" ref="EE132:EE195" si="304">IFERROR(IF(ISNA($ED132),NA(),IF(FLOOR(2^($ED132+(LOG(100)/LOG(2))),2)&gt; _xlfn.AGGREGATE(4,6,$EN$3:$GC$2000)+2000,NA(),FLOOR(2^($ED132+(LOG(100)/LOG(2))),2))), NA())</f>
        <v>#N/A</v>
      </c>
      <c r="EF132" s="1" t="e">
        <f t="shared" ref="EF132:EF195" si="305">IFERROR(IF(ISNA($ED132),NA(),IF(FLOOR((2^(($ED132+2*LOG(100)/LOG(2))/2)),2)&gt;_xlfn.AGGREGATE(4,6,$EN$3:$GC$2000)+2000,NA(),FLOOR((2^(($ED132+2*LOG(100)/LOG(2))/2)),2))),NA())</f>
        <v>#N/A</v>
      </c>
      <c r="EG132" s="1" t="e">
        <f t="shared" ref="EG132:EG195" si="306">IFERROR(IF(ISNA($ED132),NA(),IF(FLOOR((2^(($ED132+3*LOG(100)/LOG(2))/3)),2)&gt;_xlfn.AGGREGATE(4,6,$EN$3:$GC$2000)+2000,NA(),FLOOR((2^(($ED132+3*LOG(100)/LOG(2))/3)),2))),NA())</f>
        <v>#N/A</v>
      </c>
      <c r="EH132" s="1" t="e">
        <f t="shared" ref="EH132:EH195" si="307">IFERROR(IF(ISNA($ED132),NA(),IF(FLOOR((2^(($ED132+4*LOG(100)/LOG(2))/4)),2)&gt;_xlfn.AGGREGATE(4,6,$EN$3:$GC$2000)+2000,NA(),FLOOR((2^(($ED132+4*LOG(100)/LOG(2))/4)),2))),NA())</f>
        <v>#N/A</v>
      </c>
      <c r="EI132" s="1" t="e">
        <f t="shared" ref="EI132:EI195" si="308">IFERROR(IF(ISNA($ED132),NA(),IF(FLOOR((2^(($ED132+5*LOG(100)/LOG(2))/5)),2)&gt;_xlfn.AGGREGATE(4,6,$EN$3:$GC$2000)+2000,NA(),FLOOR((2^(($ED132+5*LOG(100)/LOG(2))/5)),2))),NA())</f>
        <v>#N/A</v>
      </c>
      <c r="EJ132" s="1" t="e">
        <f t="shared" ref="EJ132:EJ195" si="309">IFERROR(IF(ISNA($ED132),NA(),IF(FLOOR((2^(($ED132+6*LOG(100)/LOG(2))/6)),2)&gt;_xlfn.AGGREGATE(4,6,$EN$3:$GC$2000)+2000,NA(),FLOOR((2^(($ED132+6*LOG(100)/LOG(2))/6)),2))),NA())</f>
        <v>#N/A</v>
      </c>
      <c r="EK132" s="1" t="e">
        <f t="shared" ref="EK132:EK195" si="310">IFERROR(IF(ISNA($ED132),NA(),IF(FLOOR((2^(($ED132+7*LOG(100)/LOG(2))/7)),2)&gt;_xlfn.AGGREGATE(4,6,$EN$3:$GC$2000)+2000,NA(),FLOOR((2^(($ED132+7*LOG(100)/LOG(2))/7)),2))),NA())</f>
        <v>#N/A</v>
      </c>
      <c r="EL132" s="1" t="e" cm="1">
        <f t="array" ref="EL132">IFERROR(IF(ISNA($ED132),NA(),IF(FLOOR((2^(($ED132+LOOKUP(2, 1/(ISNA(EP$3:EP$2000)+ISBLANK(EP$3:EP$300)-1),EP$3:EP$2000)*LOG(100)/LOG(2))/LOOKUP(2, 1/(ISNA(EP$3:EP$2000)+ISBLANK(EP$3:EP$300)-1),EP$3:EP$2000))),2)&gt;_xlfn.AGGREGATE(4,6,$EN$3:$GC$2000)+2000,NA(),FLOOR((2^(($ED132+LOOKUP(2, 1/(ISNA(EP$3:EP$2000)+ISBLANK(EP$3:EP$300)-1),EP$3:EP$2000)*LOG(100)/LOG(2))/LOOKUP(2, 1/(ISNA(EP$3:EP$2000)+ISBLANK(EP$3:EP$300)-1),EP$3:EP$2000))),2))),NA())</f>
        <v>#N/A</v>
      </c>
      <c r="EM132" s="1" t="e" cm="1">
        <f t="array" ref="EM132">IF(ISNA($ED132),NA(),FLOOR(EN$3+(LOOKUP(2, 1/(ISNA(EN$3:EN$2000)+ISBLANK(EN$3:EN$300)-1),EN$3:EN$2000)-EN$3)/LOOKUP(2, 1/(ISNA(EN$3:EN$2000)+ISBLANK(EN$3:EN$300)-1),ED$3:ED$2000)*ED132, 1))</f>
        <v>#N/A</v>
      </c>
      <c r="EN132" s="1" t="e" cm="1">
        <f t="array" ref="EN132">IFERROR(IF(ISNA($A132),NA(),INDEX(AK$3:AK$2000,_xlfn.XMATCH(100,AK$3:AK$2000,1,1)+ROW()-ROW($A$3))-0), NA())</f>
        <v>#N/A</v>
      </c>
      <c r="EO132" s="1" t="e" cm="1">
        <f t="array" ref="EO132">IFERROR(IF(ISNA($A132),NA(),INDEX(BD$3:BD$2000,_xlfn.XMATCH(100,AK$3:AK$2000,1,1)+ROW()-ROW($A$3))-0), NA())</f>
        <v>#N/A</v>
      </c>
      <c r="EP132" s="1" t="e">
        <f t="shared" ref="EP132:EP195" si="311">IF(ISNA($FC132),NA(),IF(EN132=100,0,($ED132*LOG(2)/LOG(EN132/100))))</f>
        <v>#N/A</v>
      </c>
      <c r="EQ132" s="1" t="e">
        <f t="shared" ref="EQ132:EQ195" si="312">IF(ISNA(EN132),NA(),IF($ED132=0,0,FLOOR((EN132-_xlfn.XLOOKUP(_xlfn.AGGREGATE(5,6,$ED$3:$ED$2000),$ED$3:$ED$2000,EN$3:EN$2000,1,1))/_xlfn.XLOOKUP($ED132,$ED$3:$ED$2000,$ED$3:$ED$2000,1,1), 1)))</f>
        <v>#N/A</v>
      </c>
      <c r="ER132" s="1" t="e">
        <f t="shared" ref="ER132:ER195" si="313">IF(ISNA(EN132),NA(),IFERROR(LOG(2)/LOG(EN132/EN131), 0))</f>
        <v>#N/A</v>
      </c>
      <c r="ES132" s="1" t="e" cm="1">
        <f t="array" ref="ES132">IFERROR(IF(OR(ISNA($A132),INDEX(International!C$3:C$2000,_xlfn.XMATCH(100,International!C$3:C$2000,1,1)+ROW()-ROW($A$3))=""),NA(),INDEX(International!C$3:C$2000,_xlfn.XMATCH(100,International!C$3:C$2000,1,1)+ROW()-ROW($A$3))), NA())</f>
        <v>#N/A</v>
      </c>
      <c r="ET132" s="1" t="e" cm="1">
        <f t="array" ref="ET132">IFERROR(IF(ISNA($A132),NA(),INDEX(International!E$3:E$2000,_xlfn.XMATCH(100,International!C$3:C$2000,1,1)+ROW()-ROW($A$3))-0), NA())</f>
        <v>#N/A</v>
      </c>
      <c r="EU132" s="1" t="e">
        <f t="shared" ref="EU132:EU195" si="314">IF(ISNA(ES132),NA(),IF(ES132=100,0,($ED132*LOG(2)/LOG(ES132/100))))</f>
        <v>#N/A</v>
      </c>
      <c r="EV132" s="1" t="e">
        <f t="shared" ref="EV132:EV195" si="315">IF(ISNA(ES132),NA(),IF($ED132=0,0,FLOOR((ES132-_xlfn.XLOOKUP(_xlfn.AGGREGATE(5,6,$ED$3:$ED$2000),$ED$3:$ED$2000,ES$3:ES$2000,1,1))/_xlfn.XLOOKUP($ED132,$ED$3:$ED$2000,$ED$3:$ED$2000,1,1), 1)))</f>
        <v>#N/A</v>
      </c>
      <c r="EW132" s="1" t="e">
        <f t="shared" ref="EW132:EW195" si="316">IF(ISNA(ES132),NA(),IFERROR(LOG(2)/LOG(ES132/ES131), 0))</f>
        <v>#N/A</v>
      </c>
      <c r="EX132" s="1" t="e" cm="1">
        <f t="array" ref="EX132">IFERROR(IF(OR(ISNA($A132),INDEX(International!G$3:G$2000,_xlfn.XMATCH(100,International!G$3:G$2000,1,1)+ROW()-ROW($A$3))=""),NA(),INDEX(International!G$3:G$2000,_xlfn.XMATCH(100,International!G$3:G$2000,1,1)+ROW()-ROW($A$3))-0), NA())</f>
        <v>#N/A</v>
      </c>
      <c r="EY132" s="1" t="e" cm="1">
        <f t="array" ref="EY132">IFERROR(IF(ISNA($A132),NA(),INDEX(International!I$3:I$2000,_xlfn.XMATCH(100,International!G$3:G$2000,1,1)+ROW()-ROW($A$3))-0), NA())</f>
        <v>#N/A</v>
      </c>
      <c r="EZ132" s="1" t="e">
        <f t="shared" ref="EZ132:EZ195" si="317">IF(ISNA(EX132),NA(),IF(EX132=100,0,($ED132*LOG(2)/LOG(EX132/100))))</f>
        <v>#N/A</v>
      </c>
      <c r="FA132" s="1" t="e">
        <f t="shared" ref="FA132:FA195" si="318">IF(ISNA(EX132),NA(),IF($ED132=0,0,FLOOR((EX132-_xlfn.XLOOKUP(_xlfn.AGGREGATE(5,6,$ED$3:$ED$2000),$ED$3:$ED$2000,EX$3:EX$2000,1,1))/_xlfn.XLOOKUP($ED132,$ED$3:$ED$2000,$ED$3:$ED$2000,1,1), 1)))</f>
        <v>#N/A</v>
      </c>
      <c r="FB132" s="1" t="e">
        <f t="shared" ref="FB132:FB195" si="319">IF(ISNA(EX132),NA(),IFERROR(LOG(2)/LOG(EX132/EX131), 0))</f>
        <v>#N/A</v>
      </c>
      <c r="FC132" s="1" t="e" cm="1">
        <f t="array" ref="FC132">IFERROR(IF(OR(ISNA($A132),INDEX(International!K$3:K$2000,_xlfn.XMATCH(100,International!K$3:K$2000,1,1)+ROW()-ROW($A$3))=""),NA(),INDEX(International!K$3:K$2000,_xlfn.XMATCH(100,International!K$3:K$2000,1,1)+ROW()-ROW($A$3))), NA())</f>
        <v>#N/A</v>
      </c>
      <c r="FD132" s="1" t="e" cm="1">
        <f t="array" ref="FD132">IFERROR(IF(ISNA($A132),NA(),INDEX(International!M$3:M$2000,_xlfn.XMATCH(100,International!K$3:K$2000,1,1)+ROW()-ROW($A$3))-0), NA())</f>
        <v>#N/A</v>
      </c>
      <c r="FE132" s="1" t="e">
        <f t="shared" ref="FE132:FE195" si="320">IF(ISNA(FC132),NA(),IF(FC132=100,0,($ED132*LOG(2)/LOG(FC132/100))))</f>
        <v>#N/A</v>
      </c>
      <c r="FF132" s="1" t="e">
        <f t="shared" ref="FF132:FF195" si="321">IF(ISNA(FC132),NA(),IF($ED132=0,0,FLOOR((FC132-_xlfn.XLOOKUP(_xlfn.AGGREGATE(5,6,$ED$3:$ED$2000),$ED$3:$ED$2000,FC$3:FC$2000,1,1))/_xlfn.XLOOKUP($ED132,$ED$3:$ED$2000,$ED$3:$ED$2000,1,1), 1)))</f>
        <v>#N/A</v>
      </c>
      <c r="FG132" s="1" t="e">
        <f t="shared" ref="FG132:FG195" si="322">IF(ISNA(FC132),NA(),IFERROR(LOG(2)/LOG(FC132/FC131), 0))</f>
        <v>#N/A</v>
      </c>
      <c r="FH132" s="1" t="e" cm="1">
        <f t="array" ref="FH132">IFERROR(IF(OR(ISNA($A132),INDEX(International!O$3:O$2000,_xlfn.XMATCH(100,International!O$3:O$2000,1,1)+ROW()-ROW($A$3))=""),NA(),INDEX(International!O$3:O$2000,_xlfn.XMATCH(100,International!O$3:O$2000,1,1)+ROW()-ROW($A$3))-0), NA())</f>
        <v>#N/A</v>
      </c>
      <c r="FI132" s="1" t="e" cm="1">
        <f t="array" ref="FI132">IFERROR(IF(ISNA($A132),NA(),INDEX(International!Q$3:Q$2000,_xlfn.XMATCH(100,International!O$3:O$2000,1,1)+ROW()-ROW($A$3))-0), NA())</f>
        <v>#N/A</v>
      </c>
      <c r="FJ132" s="1" t="e">
        <f t="shared" ref="FJ132:FJ195" si="323">IF(ISNA(FH132),NA(),IF(FH132=100,0,($ED132*LOG(2)/LOG(FH132/100))))</f>
        <v>#N/A</v>
      </c>
      <c r="FK132" s="1" t="e">
        <f t="shared" ref="FK132:FK195" si="324">IF(ISNA(FH132),NA(),IF($ED132=0,0,FLOOR((FH132-_xlfn.XLOOKUP(_xlfn.AGGREGATE(5,6,$ED$3:$ED$2000),$ED$3:$ED$2000,FH$3:FH$2000,1,1))/_xlfn.XLOOKUP($ED132,$ED$3:$ED$2000,$ED$3:$ED$2000,1,1), 1)))</f>
        <v>#N/A</v>
      </c>
      <c r="FL132" s="1" t="e">
        <f t="shared" ref="FL132:FL195" si="325">IF(ISNA(FH132),NA(),IFERROR(LOG(2)/LOG(FH132/FH131), 0))</f>
        <v>#N/A</v>
      </c>
      <c r="FM132" s="1" t="e" cm="1">
        <f t="array" ref="FM132">IFERROR(IF(OR(ISNA($A132),INDEX(International!S$3:S$2000,_xlfn.XMATCH(100,International!S$3:S$2000,1,1)+ROW()-ROW($A$3))=""),NA(),INDEX(International!S$3:S$2000,_xlfn.XMATCH(100,International!S$3:S$2000,1,1)+ROW()-ROW($A$3))-0), NA())</f>
        <v>#N/A</v>
      </c>
      <c r="FN132" s="1" t="e" cm="1">
        <f t="array" ref="FN132">IFERROR(IF(ISNA($A132),NA(),INDEX(International!U$3:U$2000,_xlfn.XMATCH(100,International!S$3:S$2000,1,1)+ROW()-ROW($A$3))-0), NA())</f>
        <v>#N/A</v>
      </c>
      <c r="FO132" s="1" t="e">
        <f t="shared" ref="FO132:FO195" si="326">IF(ISNA(FM132),NA(),IF(FM132=100,0,($ED132*LOG(2)/LOG(FM132/100))))</f>
        <v>#N/A</v>
      </c>
      <c r="FP132" s="1" t="e">
        <f t="shared" ref="FP132:FP195" si="327">IF(ISNA(FM132),NA(),IF($ED132=0,0,FLOOR((FM132-_xlfn.XLOOKUP(_xlfn.AGGREGATE(5,6,$ED$3:$ED$2000),$ED$3:$ED$2000,FM$3:FM$2000,1,1))/_xlfn.XLOOKUP($ED132,$ED$3:$ED$2000,$ED$3:$ED$2000,1,1), 1)))</f>
        <v>#N/A</v>
      </c>
      <c r="FQ132" s="1" t="e">
        <f t="shared" ref="FQ132:FQ195" si="328">IF(ISNA(FM132),NA(),IFERROR(LOG(2)/LOG(FM132/FM131), 0))</f>
        <v>#N/A</v>
      </c>
      <c r="FR132" s="1" t="e" cm="1">
        <f t="array" ref="FR132">IFERROR(IF(OR(ISNA($A132),INDEX(International!W$3:W$2000,_xlfn.XMATCH(100,International!W$3:W$2000,1,1)+ROW()-ROW($A$3))=""),NA(),INDEX(International!W$3:W$2000,_xlfn.XMATCH(100,International!W$3:W$2000,1,1)+ROW()-ROW($A$3))-0), NA())</f>
        <v>#N/A</v>
      </c>
      <c r="FS132" s="1" t="e" cm="1">
        <f t="array" ref="FS132">IFERROR(IF(ISNA($A132),NA(),INDEX(International!Y$3:Y$2000,_xlfn.XMATCH(100,International!W$3:W$2000,1,1)+ROW()-ROW($A$3))-0), NA())</f>
        <v>#N/A</v>
      </c>
      <c r="FT132" s="1" t="e">
        <f t="shared" ref="FT132:FT195" si="329">IF(ISNA(FR132),NA(),IF(FR132=100,0,($ED132*LOG(2)/LOG(FR132/100))))</f>
        <v>#N/A</v>
      </c>
      <c r="FU132" s="1" t="e">
        <f t="shared" ref="FU132:FU195" si="330">IF(ISNA(FR132),NA(),IF($ED132=0,0,FLOOR((FR132-_xlfn.XLOOKUP(_xlfn.AGGREGATE(5,6,$ED$3:$ED$2000),$ED$3:$ED$2000,FR$3:FR$2000,1,1))/_xlfn.XLOOKUP($ED132,$ED$3:$ED$2000,$ED$3:$ED$2000,1,1), 1)))</f>
        <v>#N/A</v>
      </c>
      <c r="FV132" s="1" t="e">
        <f t="shared" ref="FV132:FV195" si="331">IF(ISNA(FR132),NA(),IFERROR(LOG(2)/LOG(FR132/FR131), 0))</f>
        <v>#N/A</v>
      </c>
      <c r="FW132" s="1" t="e" cm="1">
        <f t="array" ref="FW132">IFERROR(IF(OR(ISNA($A132),INDEX(International!AA$3:AA$2000,_xlfn.XMATCH(100,International!AA$3:AA$2000,1,1)+ROW()-ROW($A$3))=""),NA(),INDEX(International!AA$3:AA$2000,_xlfn.XMATCH(100,International!AA$3:AA$2000,1,1)+ROW()-ROW($A$3))-0), NA())</f>
        <v>#N/A</v>
      </c>
      <c r="FX132" s="1" t="e" cm="1">
        <f t="array" ref="FX132">IFERROR(IF(ISNA($A132),NA(),INDEX(International!AC$3:AC$2000,_xlfn.XMATCH(100,International!AA$3:AA$2000,1,1)+ROW()-ROW($A$3))-0), NA())</f>
        <v>#N/A</v>
      </c>
      <c r="FY132" s="1" t="e">
        <f t="shared" ref="FY132:FY195" si="332">IF(ISNA(FW132),NA(),IF(FW132=100,0,($ED132*LOG(2)/LOG(FW132/100))))</f>
        <v>#N/A</v>
      </c>
      <c r="FZ132" s="1" t="e">
        <f t="shared" ref="FZ132:FZ195" si="333">IF(ISNA(FW132),NA(),IF($ED132=0,0,FLOOR((FW132-_xlfn.XLOOKUP(_xlfn.AGGREGATE(5,6,$ED$3:$ED$2000),$ED$3:$ED$2000,FW$3:FW$2000,1,1))/_xlfn.XLOOKUP($ED132,$ED$3:$ED$2000,$ED$3:$ED$2000,1,1), 1)))</f>
        <v>#N/A</v>
      </c>
      <c r="GA132" s="1" t="e">
        <f t="shared" ref="GA132:GA195" si="334">IF(ISNA(FW132),NA(),IFERROR(LOG(2)/LOG(FW132/FW131), 0))</f>
        <v>#N/A</v>
      </c>
      <c r="GB132" s="1" t="e" cm="1">
        <f t="array" ref="GB132">IFERROR(IF(OR(ISNA($A132),INDEX(International!AE$3:AE$2000,_xlfn.XMATCH(100,International!AE$3:AE$2000,1,1)+ROW()-ROW($A$3))=""),NA(),INDEX(International!AE$3:AE$2000,_xlfn.XMATCH(100,International!AE$3:AE$2000,1,1)+ROW()-ROW($A$3))-0), NA())</f>
        <v>#N/A</v>
      </c>
      <c r="GC132" s="1" t="e" cm="1">
        <f t="array" ref="GC132">IFERROR(IF(ISNA($A132),NA(),INDEX(International!AG$3:AG$2000,_xlfn.XMATCH(100,International!AE$3:AE$2000,1,1)+ROW()-ROW($A$3))-0), NA())</f>
        <v>#N/A</v>
      </c>
      <c r="GD132" s="1" t="e">
        <f t="shared" ref="GD132:GD195" si="335">IF(ISNA(GB132),NA(),IF(GB132=100,0,($ED132*LOG(2)/LOG(GB132/100))))</f>
        <v>#N/A</v>
      </c>
      <c r="GE132" s="1" t="e">
        <f t="shared" ref="GE132:GE195" si="336">IF(ISNA(GB132),NA(),IF($ED132=0,0,FLOOR((GB132-_xlfn.XLOOKUP(_xlfn.AGGREGATE(5,6,$ED$3:$ED$2000),$ED$3:$ED$2000,GB$3:GB$2000,1,1))/_xlfn.XLOOKUP($ED132,$ED$3:$ED$2000,$ED$3:$ED$2000,1,1), 1)))</f>
        <v>#N/A</v>
      </c>
      <c r="GF132" s="1" t="e">
        <f t="shared" ref="GF132:GF195" si="337">IF(ISNA(GB132),NA(),IFERROR(LOG(2)/LOG(GB132/GB131), 0))</f>
        <v>#N/A</v>
      </c>
    </row>
    <row r="133" spans="1:188" x14ac:dyDescent="0.2">
      <c r="A133" s="4" t="e">
        <f>IF(OR(Daily!$A133="",Daily!$B133="*"),NA(),Daily!A133)</f>
        <v>#N/A</v>
      </c>
      <c r="B133" s="1" t="str">
        <f>IF(_xlfn.IFNA($A133,"")="","",Daily!C133+IF(ROW()&gt;ROW($A$3),B132,0))</f>
        <v/>
      </c>
      <c r="C133" s="1" t="str">
        <f>IF(_xlfn.IFNA($A133,"")="","",Daily!D133+IF(ROW()&gt;ROW($A$3),C132,0))</f>
        <v/>
      </c>
      <c r="D133" s="1" t="str">
        <f>IF(_xlfn.IFNA($A133,"")="","",Daily!E133+IF(ROW()&gt;ROW($A$3),D132,0))</f>
        <v/>
      </c>
      <c r="E133" s="1" t="str">
        <f t="shared" si="284"/>
        <v/>
      </c>
      <c r="F133" s="1" t="str">
        <f>IF(_xlfn.IFNA($A133,"")="","",Daily!F133+IF(ROW()&gt;ROW($A$3),F132,0))</f>
        <v/>
      </c>
      <c r="G133" s="1" t="str">
        <f>IF(_xlfn.IFNA($A133,"")="","",Daily!G133+IF(ROW()&gt;ROW($A$3),G132,0))</f>
        <v/>
      </c>
      <c r="H133" s="1" t="str">
        <f>IF(_xlfn.IFNA($A133,"")="","",Daily!H133+IF(ROW()&gt;ROW($A$3),H132,0))</f>
        <v/>
      </c>
      <c r="I133" s="1" t="str">
        <f t="shared" si="285"/>
        <v/>
      </c>
      <c r="J133" s="1" t="str">
        <f>IF(_xlfn.IFNA($A133,"")="","",Daily!I133+IF(ROW()&gt;ROW($A$3),J132,0))</f>
        <v/>
      </c>
      <c r="K133" s="1" t="str">
        <f>IF(_xlfn.IFNA($A133,"")="","",Daily!J133+IF(ROW()&gt;ROW($A$3),K132,0))</f>
        <v/>
      </c>
      <c r="L133" s="1" t="str">
        <f>IF(_xlfn.IFNA($A133,"")="","",Daily!K133+IF(ROW()&gt;ROW($A$3),L132,0))</f>
        <v/>
      </c>
      <c r="M133" s="1" t="str">
        <f t="shared" si="286"/>
        <v/>
      </c>
      <c r="N133" s="1" t="str">
        <f>IF(_xlfn.IFNA($A133,"")="","",Daily!L133+IF(ROW()&gt;ROW($A$3),N132,0))</f>
        <v/>
      </c>
      <c r="O133" s="1" t="str">
        <f>IF(_xlfn.IFNA($A133,"")="","",Daily!M133+IF(ROW()&gt;ROW($A$3),O132,0))</f>
        <v/>
      </c>
      <c r="P133" s="1" t="str">
        <f>IF(_xlfn.IFNA($A133,"")="","",Daily!N133+IF(ROW()&gt;ROW($A$3),P132,0))</f>
        <v/>
      </c>
      <c r="Q133" s="1" t="str">
        <f t="shared" si="287"/>
        <v/>
      </c>
      <c r="R133" s="1" t="str">
        <f>IF(_xlfn.IFNA($A133,"")="","",Daily!O133+IF(ROW()&gt;ROW($A$3),R132,0))</f>
        <v/>
      </c>
      <c r="S133" s="1" t="str">
        <f>IF(_xlfn.IFNA($A133,"")="","",Daily!P133+IF(ROW()&gt;ROW($A$3),S132,0))</f>
        <v/>
      </c>
      <c r="T133" s="1" t="str">
        <f>IF(_xlfn.IFNA($A133,"")="","",Daily!Q133+IF(ROW()&gt;ROW($A$3),T132,0))</f>
        <v/>
      </c>
      <c r="U133" s="1" t="str">
        <f t="shared" si="288"/>
        <v/>
      </c>
      <c r="V133" s="1" t="str">
        <f>IF(_xlfn.IFNA($A133,"")="","",Daily!R133+IF(ROW()&gt;ROW($A$3),V132,0))</f>
        <v/>
      </c>
      <c r="W133" s="1" t="str">
        <f>IF(_xlfn.IFNA($A133,"")="","",Daily!S133+IF(ROW()&gt;ROW($A$3),W132,0))</f>
        <v/>
      </c>
      <c r="X133" s="1" t="str">
        <f>IF(_xlfn.IFNA($A133,"")="","",Daily!T133+IF(ROW()&gt;ROW($A$3),X132,0))</f>
        <v/>
      </c>
      <c r="Y133" s="1" t="str">
        <f t="shared" si="289"/>
        <v/>
      </c>
      <c r="Z133" s="1" t="str">
        <f>IF(_xlfn.IFNA($A133,"")="","",Daily!U133+IF(ROW()&gt;ROW($A$3),Z132,0))</f>
        <v/>
      </c>
      <c r="AA133" s="1" t="str">
        <f>IF(_xlfn.IFNA($A133,"")="","",Daily!V133+IF(ROW()&gt;ROW($A$3),AA132,0))</f>
        <v/>
      </c>
      <c r="AB133" s="1" t="str">
        <f>IF(_xlfn.IFNA($A133,"")="","",Daily!W133+IF(ROW()&gt;ROW($A$3),AB132,0))</f>
        <v/>
      </c>
      <c r="AC133" s="1" t="str">
        <f t="shared" si="290"/>
        <v/>
      </c>
      <c r="AD133" s="1" t="str">
        <f>IF(_xlfn.IFNA($A133,"")="","",Daily!X133+IF(ROW()&gt;ROW($A$3),AD132,0))</f>
        <v/>
      </c>
      <c r="AE133" s="1" t="str">
        <f>IF(_xlfn.IFNA($A133,"")="","",Daily!Y133+IF(ROW()&gt;ROW($A$3),AE132,0))</f>
        <v/>
      </c>
      <c r="AF133" s="1" t="str">
        <f>IF(_xlfn.IFNA($A133,"")="","",Daily!Z133+IF(ROW()&gt;ROW($A$3),AF132,0))</f>
        <v/>
      </c>
      <c r="AG133" s="1" t="str">
        <f t="shared" si="291"/>
        <v/>
      </c>
      <c r="AH133" s="1" t="str">
        <f>IF(_xlfn.IFNA($A133,"")="","",Daily!C133+Daily!F133+Daily!I133+Daily!O133+Daily!L133+Daily!R133+Daily!X133+Daily!U133)</f>
        <v/>
      </c>
      <c r="AI133" s="1" t="str">
        <f>IF(_xlfn.IFNA($A133,"")="","",Daily!D133+Daily!G133+Daily!J133+Daily!P133+Daily!M133+Daily!S133+Daily!Y133+Daily!V133+Daily!AA133)</f>
        <v/>
      </c>
      <c r="AJ133" s="1" t="str">
        <f>IF(_xlfn.IFNA($A133,"")="","",Daily!E133+Daily!H133+Daily!K133+Daily!Q133+Daily!N133+Daily!T133+Daily!Z133+Daily!W133)</f>
        <v/>
      </c>
      <c r="AK133" s="1" t="str">
        <f t="shared" si="240"/>
        <v/>
      </c>
      <c r="AL133" s="1" t="str">
        <f t="shared" si="241"/>
        <v/>
      </c>
      <c r="AM133" s="1" t="str">
        <f t="shared" si="242"/>
        <v/>
      </c>
      <c r="AN133" s="7" t="str">
        <f t="shared" si="243"/>
        <v/>
      </c>
      <c r="AO133" s="1" t="str">
        <f t="shared" si="244"/>
        <v/>
      </c>
      <c r="AP133" s="1" t="str">
        <f t="shared" si="245"/>
        <v/>
      </c>
      <c r="AQ133" s="1" t="str">
        <f t="shared" si="246"/>
        <v/>
      </c>
      <c r="AR133" s="1" t="str">
        <f t="shared" si="247"/>
        <v/>
      </c>
      <c r="AS133" s="1" t="str">
        <f t="shared" si="248"/>
        <v/>
      </c>
      <c r="AT133" s="10" t="str">
        <f t="shared" si="249"/>
        <v/>
      </c>
      <c r="AU133" s="10" t="str">
        <f t="shared" si="250"/>
        <v/>
      </c>
      <c r="AV133" s="10" t="str">
        <f t="shared" si="251"/>
        <v/>
      </c>
      <c r="AW133" s="10" t="str">
        <f t="shared" si="252"/>
        <v/>
      </c>
      <c r="AX133" s="10" t="str">
        <f t="shared" si="253"/>
        <v/>
      </c>
      <c r="AY133" s="10" t="str">
        <f t="shared" si="254"/>
        <v/>
      </c>
      <c r="AZ133" s="10" t="str">
        <f t="shared" si="255"/>
        <v/>
      </c>
      <c r="BA133" s="10" t="str">
        <f t="shared" si="256"/>
        <v/>
      </c>
      <c r="BB133" s="10" t="str">
        <f t="shared" si="257"/>
        <v/>
      </c>
      <c r="BC133" s="10" t="str">
        <f t="shared" si="258"/>
        <v/>
      </c>
      <c r="BD133" s="8" t="str">
        <f t="shared" ca="1" si="292"/>
        <v/>
      </c>
      <c r="BE133" s="9" t="str">
        <f t="shared" ca="1" si="293"/>
        <v/>
      </c>
      <c r="BF133" s="10" t="str">
        <f t="shared" si="259"/>
        <v/>
      </c>
      <c r="BG133" s="10" t="str">
        <f t="shared" si="260"/>
        <v/>
      </c>
      <c r="BH133" s="1" t="str">
        <f t="shared" si="261"/>
        <v/>
      </c>
      <c r="BI133" s="1" t="str">
        <f t="shared" si="262"/>
        <v/>
      </c>
      <c r="BJ133" s="8" t="str">
        <f>IF(_xlfn.IFNA($A133,"")="","",AK133/(Configuration!$B$1/1000000))</f>
        <v/>
      </c>
      <c r="BK133" s="1" t="str">
        <f>IF(OR(_xlfn.IFNA($A133,"")="", ROW()&lt;=ROW($A$3),MAX(International!$C$3:$C$2000)&lt;$AK133),"",$A133-_xlfn.XLOOKUP($AK133,International!$C$3:$C$2000,International!$A$3:$A$2000,NA(),1,1))</f>
        <v/>
      </c>
      <c r="BL133" s="1" t="str">
        <f>IF(OR(_xlfn.IFNA($A133,"")="", ROW()&lt;=ROW($A$3),MAX(International!$D$3:$D$2000)&lt;$BJ133),"",$A133-_xlfn.XLOOKUP($BJ133,International!$D$3:$D$2000,International!$A$3:$A$2000,NA(),1,1))</f>
        <v/>
      </c>
      <c r="BM133" s="1" t="str">
        <f>IF(OR(_xlfn.IFNA($A133,"")="", ROW()&lt;=ROW($A$3),MAX(International!$G$3:$G$2000)&lt;$AK133),"",$A133-_xlfn.XLOOKUP($AK133,International!$G$3:$G$2000,International!$A$3:$A$2000,NA(),1,1))</f>
        <v/>
      </c>
      <c r="BN133" s="1" t="str">
        <f>IF(OR(_xlfn.IFNA($A133,"")="", ROW()&lt;=ROW($A$3),MAX(International!$H$3:$H$2000)&lt;$BJ133),"",$A133-_xlfn.XLOOKUP($BJ133,International!$H$3:$H$2000,International!$A$3:$A$2000,NA(),1,1))</f>
        <v/>
      </c>
      <c r="BO133" s="1" t="str">
        <f>IF(OR(_xlfn.IFNA($A133,"")="", ROW()&lt;=ROW($A$3),MAX(International!$K$3:$K$2000)&lt;$AK133),"",$A133-_xlfn.XLOOKUP($AK133,International!$K$3:$K$2000,International!$A$3:$A$2000,NA(),1,1))</f>
        <v/>
      </c>
      <c r="BP133" s="1" t="str">
        <f>IF(OR(_xlfn.IFNA($A133,"")="", ROW()&lt;=ROW($A$3),MAX(International!$L$3:$L$2000)&lt;$BJ133),"",$A133-_xlfn.XLOOKUP($BJ133,International!$L$3:$L$2000,International!$A$3:$A$2000,NA(),1,1))</f>
        <v/>
      </c>
      <c r="BQ133" s="1" t="str">
        <f>IF(OR(_xlfn.IFNA($A133,"")="", ROW()&lt;=ROW($A$3),MAX(International!$O$3:$O$2000)&lt;$AK133),"",$A133-_xlfn.XLOOKUP($AK133,International!$O$3:$O$2000,International!$A$3:$A$2000,NA(),1,1))</f>
        <v/>
      </c>
      <c r="BR133" s="1" t="str">
        <f>IF(OR(_xlfn.IFNA($A133,"")="", ROW()&lt;=ROW($A$3),MAX(International!$P$3:$P$2000)&lt;$BJ133),"",$A133-_xlfn.XLOOKUP($BJ133,International!$P$3:$P$2000,International!$A$3:$A$2000,NA(),1,1))</f>
        <v/>
      </c>
      <c r="BS133" s="1" t="str">
        <f>IF(OR(_xlfn.IFNA($A133,"")="", ROW()&lt;=ROW($A$3),MAX(International!$S$3:$S$2000)&lt;$AK133),"",$A133-_xlfn.XLOOKUP($AK133,International!$S$3:$S$2000,International!$A$3:$A$2000,NA(),1,1))</f>
        <v/>
      </c>
      <c r="BT133" s="1" t="str">
        <f>IF(OR(_xlfn.IFNA($A133,"")="", ROW()&lt;=ROW($A$3),MAX(International!$T$3:$T$2000)&lt;$BJ133),"",$A133-_xlfn.XLOOKUP($BJ133,International!$T$3:$T$2000,International!$A$3:$A$2000,NA(),1,1))</f>
        <v/>
      </c>
      <c r="BU133" s="1" t="str">
        <f>IF(OR(_xlfn.IFNA($A133,"")="", ROW()&lt;=ROW($A$3),MAX(International!$W$3:$W$2000)&lt;$AK133),"",$A133-_xlfn.XLOOKUP($AK133,International!$W$3:$W$2000,International!$A$3:$A$2000,NA(),1,1))</f>
        <v/>
      </c>
      <c r="BV133" s="1" t="str">
        <f>IF(OR(_xlfn.IFNA($A133,"")="", ROW()&lt;=ROW($A$3),MAX(International!$X$3:$X$2000)&lt;$BJ133),"",$A133-_xlfn.XLOOKUP($BJ133,International!$X$3:$X$2000,International!$A$3:$A$2000,NA(),1,1))</f>
        <v/>
      </c>
      <c r="BW133" s="1" t="str">
        <f>IF(OR(_xlfn.IFNA($A133,"")="", ROW()&lt;=ROW($A$3),MAX(International!$AA$3:$AA$2000)&lt;$AK133),"",$A133-_xlfn.XLOOKUP($AK133,International!$AA$3:$AA$2000,International!$A$3:$A$2000,NA(),1,1))</f>
        <v/>
      </c>
      <c r="BX133" s="1" t="str">
        <f>IF(OR(_xlfn.IFNA($A133,"")="", ROW()&lt;=ROW($A$3),MAX(International!$AB$3:$AB$2000)&lt;$BJ133),"",$A133-_xlfn.XLOOKUP($BJ133,International!$AB$3:$AB$2000,International!$A$3:$A$2000,NA(),1,1))</f>
        <v/>
      </c>
      <c r="BY133" s="1" t="str">
        <f>IF(OR(_xlfn.IFNA($A133,"")="", ROW()&lt;=ROW($A$3),MAX(International!$AE$3:$AE$2000)&lt;$AK133),"",$A133-_xlfn.XLOOKUP($AK133,International!$AE$3:$AE$2000,International!$A$3:$A$2000,NA(),1,1))</f>
        <v/>
      </c>
      <c r="BZ133" s="1" t="str">
        <f>IF(OR(_xlfn.IFNA($A133,"")="", ROW()&lt;=ROW($A$3),MAX(International!$AF$3:$AF$2000)&lt;$BJ133),"",$A133-_xlfn.XLOOKUP($BJ133,International!$AF$3:$AF$2000,International!$A$3:$A$2000,NA(),1,1))</f>
        <v/>
      </c>
      <c r="CA133" s="1" t="e">
        <f t="shared" si="294"/>
        <v>#N/A</v>
      </c>
      <c r="CB133" s="1" t="e">
        <f t="shared" si="264"/>
        <v>#N/A</v>
      </c>
      <c r="CC133" s="1" t="e">
        <f t="shared" si="265"/>
        <v>#N/A</v>
      </c>
      <c r="CD133" s="1" t="e">
        <f t="shared" si="266"/>
        <v>#N/A</v>
      </c>
      <c r="CE133" s="1" t="e">
        <f t="shared" si="267"/>
        <v>#N/A</v>
      </c>
      <c r="CF133" s="1" t="e">
        <f t="shared" si="268"/>
        <v>#N/A</v>
      </c>
      <c r="CG133" s="1" t="e">
        <f t="shared" si="269"/>
        <v>#N/A</v>
      </c>
      <c r="CH133" s="1" t="e">
        <f t="shared" si="270"/>
        <v>#N/A</v>
      </c>
      <c r="CI133" s="1" t="e">
        <f t="shared" si="271"/>
        <v>#N/A</v>
      </c>
      <c r="CJ133" s="1" t="e">
        <f t="shared" si="272"/>
        <v>#N/A</v>
      </c>
      <c r="CK133" s="1" t="e">
        <f t="shared" si="295"/>
        <v>#N/A</v>
      </c>
      <c r="CL133" s="1" t="e">
        <f t="shared" si="273"/>
        <v>#N/A</v>
      </c>
      <c r="CM133" s="1" t="e">
        <f>IF(OR(ISNA($A133),$AK133&lt;100),NA(),IF($CA133=0,0,FLOOR((CK133-_xlfn.XLOOKUP(_xlfn.AGGREGATE(5,6,$CA$3:$CA2084),$CA$3:$CA$2000,CK$3:CK$2000,1,1))/_xlfn.XLOOKUP($CA133,$CA$3:$CA$2000,$CA$3:$CA$2000,1,1), 1)))</f>
        <v>#N/A</v>
      </c>
      <c r="CN133" s="1" t="e">
        <f t="shared" si="296"/>
        <v>#N/A</v>
      </c>
      <c r="CO133" s="1" t="e" cm="1">
        <f t="array" ref="CO133">IFERROR(IF(OR(ISNA($A133),$AK133&lt;100,INDEX(International!C$3:C$2000,_xlfn.XMATCH(100,International!C$3:C$2000,1,1)+$CA133)=""),NA(),INDEX(International!C$3:C$2000,_xlfn.XMATCH(100,International!C$3:C$2000,1,1)+$CA133)), NA())</f>
        <v>#N/A</v>
      </c>
      <c r="CP133" s="1" t="e">
        <f t="shared" si="274"/>
        <v>#N/A</v>
      </c>
      <c r="CQ133" s="1" t="e">
        <f>IF(OR(ISNA($A133),$AK133&lt;100),NA(),IF($CA133=0,0,FLOOR((CO133-_xlfn.XLOOKUP(_xlfn.AGGREGATE(5,6,$CA$3:$CA2084),$CA$3:$CA$2000,CO$3:CO$2000,1,1))/_xlfn.XLOOKUP($CA133,$CA$3:$CA$2000,$CA$3:$CA$2000,1,1), 1)))</f>
        <v>#N/A</v>
      </c>
      <c r="CR133" s="1" t="e">
        <f t="shared" si="297"/>
        <v>#N/A</v>
      </c>
      <c r="CS133" s="1" t="e" cm="1">
        <f t="array" ref="CS133">IFERROR(IF(OR(ISNA($A133),$AK133&lt;100,INDEX(International!G$3:G$2000,_xlfn.XMATCH(100,International!G$3:G$2000,1,1)+$CA133)=""),NA(),INDEX(International!G$3:G$2000,_xlfn.XMATCH(100,International!G$3:G$2000,1,1)+$CA133)), NA())</f>
        <v>#N/A</v>
      </c>
      <c r="CT133" s="1" t="e">
        <f t="shared" si="275"/>
        <v>#N/A</v>
      </c>
      <c r="CU133" s="1" t="e">
        <f>IF(OR(ISNA($A133),$AK133&lt;100),NA(),IF($CA133=0,0,FLOOR((CS133-_xlfn.XLOOKUP(_xlfn.AGGREGATE(5,6,$CA$3:$CA2084),$CA$3:$CA$2000,CS$3:CS$2000,1,1))/_xlfn.XLOOKUP($CA133,$CA$3:$CA$2000,$CA$3:$CA$2000,1,1), 1)))</f>
        <v>#N/A</v>
      </c>
      <c r="CV133" s="1" t="e">
        <f t="shared" si="298"/>
        <v>#N/A</v>
      </c>
      <c r="CW133" s="1" t="e" cm="1">
        <f t="array" ref="CW133">IFERROR(IF(OR(ISNA($A133),$AK133&lt;100,INDEX(International!K$3:K$2000,_xlfn.XMATCH(100,International!K$3:K$2000,1,1)+$CA133)=""),NA(),INDEX(International!K$3:K$2000,_xlfn.XMATCH(100,International!K$3:K$2000,1,1)+$CA133)), NA())</f>
        <v>#N/A</v>
      </c>
      <c r="CX133" s="1" t="e">
        <f t="shared" si="276"/>
        <v>#N/A</v>
      </c>
      <c r="CY133" s="1" t="e">
        <f>IF(OR(ISNA($A133),$AK133&lt;100),NA(),IF($CA133=0,0,FLOOR((CW133-_xlfn.XLOOKUP(_xlfn.AGGREGATE(5,6,$CA$3:$CA2084),$CA$3:$CA$2000,CW$3:CW$2000,1,1))/_xlfn.XLOOKUP($CA133,$CA$3:$CA$2000,$CA$3:$CA$2000,1,1), 1)))</f>
        <v>#N/A</v>
      </c>
      <c r="CZ133" s="1" t="e">
        <f t="shared" si="299"/>
        <v>#N/A</v>
      </c>
      <c r="DA133" s="1" t="e" cm="1">
        <f t="array" ref="DA133">IFERROR(IF(OR(ISNA($A133),$AK133&lt;100,INDEX(International!O$3:O$2000,_xlfn.XMATCH(100,International!O$3:O$2000,1,1)+$CA133)=""),NA(),INDEX(International!O$3:O$2000,_xlfn.XMATCH(100,International!O$3:O$2000,1,1)+$CA133)), NA())</f>
        <v>#N/A</v>
      </c>
      <c r="DB133" s="1" t="e">
        <f t="shared" si="277"/>
        <v>#N/A</v>
      </c>
      <c r="DC133" s="1" t="e">
        <f>IF(OR(ISNA($A133),$AK133&lt;100),NA(),IF($CA133=0,0,FLOOR((DA133-_xlfn.XLOOKUP(_xlfn.AGGREGATE(5,6,$CA$3:$CA2084),$CA$3:$CA$2000,DA$3:DA$2000,1,1))/_xlfn.XLOOKUP($CA133,$CA$3:$CA$2000,$CA$3:$CA$2000,1,1), 1)))</f>
        <v>#N/A</v>
      </c>
      <c r="DD133" s="1" t="e">
        <f t="shared" si="300"/>
        <v>#N/A</v>
      </c>
      <c r="DE133" s="1" t="e" cm="1">
        <f t="array" ref="DE133">IFERROR(IF(OR(ISNA($A133),$AK133&lt;100,INDEX(International!S$3:S$2000,_xlfn.XMATCH(100,International!S$3:S$2000,1,1)+$CA133)=""),NA(),INDEX(International!S$3:S$2000,_xlfn.XMATCH(100,International!S$3:S$2000,1,1)+$CA133)), NA())</f>
        <v>#N/A</v>
      </c>
      <c r="DF133" s="1" t="e">
        <f t="shared" si="278"/>
        <v>#N/A</v>
      </c>
      <c r="DG133" s="1" t="e">
        <f>IF(OR(ISNA($A133),$AK133&lt;100),NA(),IF($CA133=0,0,FLOOR((DE133-_xlfn.XLOOKUP(_xlfn.AGGREGATE(5,6,$CA$3:$CA2084),$CA$3:$CA$2000,DE$3:DE$2000,1,1))/_xlfn.XLOOKUP($CA133,$CA$3:$CA$2000,$CA$3:$CA$2000,1,1), 1)))</f>
        <v>#N/A</v>
      </c>
      <c r="DH133" s="1" t="e">
        <f t="shared" si="301"/>
        <v>#N/A</v>
      </c>
      <c r="DI133" s="1" t="e" cm="1">
        <f t="array" ref="DI133">IFERROR(IF(OR(ISNA($A133),$AK133&lt;100,INDEX(International!W$3:W$2000,_xlfn.XMATCH(100,International!W$3:W$2000,1,1)+$CA133)=""),NA(),INDEX(International!W$3:W$2000,_xlfn.XMATCH(100,International!W$3:W$2000,1,1)+$CA133)), NA())</f>
        <v>#N/A</v>
      </c>
      <c r="DJ133" s="1" t="e">
        <f t="shared" si="279"/>
        <v>#N/A</v>
      </c>
      <c r="DK133" s="1" t="e">
        <f>IF(OR(ISNA($A133),$AK133&lt;100),NA(),IF($CA133=0,0,FLOOR((DI133-_xlfn.XLOOKUP(_xlfn.AGGREGATE(5,6,$CA$3:$CA2084),$CA$3:$CA$2000,DI$3:DI$2000,1,1))/_xlfn.XLOOKUP($CA133,$CA$3:$CA$2000,$CA$3:$CA$2000,1,1), 1)))</f>
        <v>#N/A</v>
      </c>
      <c r="DL133" s="1" t="e">
        <f t="shared" si="302"/>
        <v>#N/A</v>
      </c>
      <c r="DM133" s="1" t="e" cm="1">
        <f t="array" ref="DM133">IFERROR(IF(OR(ISNA($A133),$AK133&lt;100,INDEX(International!AA$3:AA$2000,_xlfn.XMATCH(100,International!AA$3:AA$2000,1,1)+$CA133)=""),NA(),INDEX(International!AA$3:AA$2000,_xlfn.XMATCH(100,International!AA$3:AA$2000,1,1)+$CA133)), NA())</f>
        <v>#N/A</v>
      </c>
      <c r="DN133" s="1" t="e">
        <f t="shared" si="280"/>
        <v>#N/A</v>
      </c>
      <c r="DO133" s="1" t="e">
        <f>IF(OR(ISNA($A133),$AK133&lt;100),NA(),IF($CA133=0,0,FLOOR((DM133-_xlfn.XLOOKUP(_xlfn.AGGREGATE(5,6,$CA$3:$CA2084),$CA$3:$CA$2000,DM$3:DM$2000,1,1))/_xlfn.XLOOKUP($CA133,$CA$3:$CA$2000,$CA$3:$CA$2000,1,1), 1)))</f>
        <v>#N/A</v>
      </c>
      <c r="DP133" s="1" t="e">
        <f t="shared" si="303"/>
        <v>#N/A</v>
      </c>
      <c r="DQ133" s="1" t="e" cm="1">
        <f t="array" ref="DQ133">IFERROR(IF(OR(ISNA($A133),$AK133&lt;100,INDEX(International!AE$3:AE$2000,_xlfn.XMATCH(100,International!AE$3:AE$2000,1,1)+$CA133)=""),NA(),INDEX(International!AE$3:AE$2000,_xlfn.XMATCH(100,International!AE$3:AE$2000,1,1)+$CA133)), NA())</f>
        <v>#N/A</v>
      </c>
      <c r="DR133" s="1" t="e">
        <f t="shared" si="281"/>
        <v>#N/A</v>
      </c>
      <c r="DS133" s="1" t="e">
        <f>IF(OR(ISNA($A133),$AK133&lt;100),NA(),IF($CA133=0,0,FLOOR((DQ133-_xlfn.XLOOKUP(_xlfn.AGGREGATE(5,6,$CA$3:$CA2084),$CA$3:$CA$2000,DQ$3:DQ$2000,1,1))/_xlfn.XLOOKUP($CA133,$CA$3:$CA$2000,$CA$3:$CA$2000,1,1), 1)))</f>
        <v>#N/A</v>
      </c>
      <c r="DT133" s="1" t="e">
        <f t="shared" si="263"/>
        <v>#N/A</v>
      </c>
      <c r="DU133" s="1" t="e">
        <f t="shared" si="282"/>
        <v>#N/A</v>
      </c>
      <c r="DV133" s="1" t="e" cm="1">
        <f t="array" ref="DV133">IFERROR(IF(ISNA($A133),NA(),INDEX(B$3:B$2000,_xlfn.XMATCH(Configuration!$B$12,B$3:B$2000,1,1)+ROW()-ROW($A$3))-0), NA())</f>
        <v>#N/A</v>
      </c>
      <c r="DW133" s="1" t="e" cm="1">
        <f t="array" ref="DW133">IFERROR(IF(ISNA($A133),NA(),INDEX(F$3:F$2000,_xlfn.XMATCH(Configuration!$B$12,F$3:F$2000,1,1)+ROW()-ROW($A$3))-0), NA())</f>
        <v>#N/A</v>
      </c>
      <c r="DX133" s="1" t="e" cm="1">
        <f t="array" ref="DX133">IFERROR(IF(ISNA($A133),NA(),INDEX(J$3:J$2000,_xlfn.XMATCH(Configuration!$B$12,J$3:J$2000,1,1)+ROW()-ROW($A$3))-0), NA())</f>
        <v>#N/A</v>
      </c>
      <c r="DY133" s="1" t="e" cm="1">
        <f t="array" ref="DY133">IFERROR(IF(ISNA($A133),NA(),INDEX(N$3:N$2000,_xlfn.XMATCH(Configuration!$B$12,N$3:N$2000,1,1)+ROW()-ROW($A$3))-0), NA())</f>
        <v>#N/A</v>
      </c>
      <c r="DZ133" s="1" t="e" cm="1">
        <f t="array" ref="DZ133">IFERROR(IF(ISNA($A133),NA(),INDEX(R$3:R$2000,_xlfn.XMATCH(Configuration!$B$12,R$3:R$2000,1,1)+ROW()-ROW($A$3))-0), NA())</f>
        <v>#N/A</v>
      </c>
      <c r="EA133" s="1" t="e" cm="1">
        <f t="array" ref="EA133">IFERROR(IF(ISNA($A133),NA(),INDEX(V$3:V$2000,_xlfn.XMATCH(Configuration!$B$12,V$3:V$2000,1,1)+ROW()-ROW($A$3))-0), NA())</f>
        <v>#N/A</v>
      </c>
      <c r="EB133" s="1" t="e" cm="1">
        <f t="array" ref="EB133">IFERROR(IF(ISNA($A133),NA(),INDEX(Z$3:Z$2000,_xlfn.XMATCH(Configuration!$B$12,Z$3:Z$2000,1,1)+ROW()-ROW($A$3))-0), NA())</f>
        <v>#N/A</v>
      </c>
      <c r="EC133" s="1" t="e" cm="1">
        <f t="array" ref="EC133">IFERROR(IF(ISNA($A133),NA(),INDEX(AD$3:AD$2000,_xlfn.XMATCH(Configuration!$B$12,AD$3:AD$2000,1,1)+ROW()-ROW($A$3))-0), NA())</f>
        <v>#N/A</v>
      </c>
      <c r="ED133" s="1" t="e">
        <f t="shared" si="283"/>
        <v>#N/A</v>
      </c>
      <c r="EE133" s="1" t="e">
        <f t="shared" si="304"/>
        <v>#N/A</v>
      </c>
      <c r="EF133" s="1" t="e">
        <f t="shared" si="305"/>
        <v>#N/A</v>
      </c>
      <c r="EG133" s="1" t="e">
        <f t="shared" si="306"/>
        <v>#N/A</v>
      </c>
      <c r="EH133" s="1" t="e">
        <f t="shared" si="307"/>
        <v>#N/A</v>
      </c>
      <c r="EI133" s="1" t="e">
        <f t="shared" si="308"/>
        <v>#N/A</v>
      </c>
      <c r="EJ133" s="1" t="e">
        <f t="shared" si="309"/>
        <v>#N/A</v>
      </c>
      <c r="EK133" s="1" t="e">
        <f t="shared" si="310"/>
        <v>#N/A</v>
      </c>
      <c r="EL133" s="1" t="e" cm="1">
        <f t="array" ref="EL133">IFERROR(IF(ISNA($ED133),NA(),IF(FLOOR((2^(($ED133+LOOKUP(2, 1/(ISNA(EP$3:EP$2000)+ISBLANK(EP$3:EP$300)-1),EP$3:EP$2000)*LOG(100)/LOG(2))/LOOKUP(2, 1/(ISNA(EP$3:EP$2000)+ISBLANK(EP$3:EP$300)-1),EP$3:EP$2000))),2)&gt;_xlfn.AGGREGATE(4,6,$EN$3:$GC$2000)+2000,NA(),FLOOR((2^(($ED133+LOOKUP(2, 1/(ISNA(EP$3:EP$2000)+ISBLANK(EP$3:EP$300)-1),EP$3:EP$2000)*LOG(100)/LOG(2))/LOOKUP(2, 1/(ISNA(EP$3:EP$2000)+ISBLANK(EP$3:EP$300)-1),EP$3:EP$2000))),2))),NA())</f>
        <v>#N/A</v>
      </c>
      <c r="EM133" s="1" t="e" cm="1">
        <f t="array" ref="EM133">IF(ISNA($ED133),NA(),FLOOR(EN$3+(LOOKUP(2, 1/(ISNA(EN$3:EN$2000)+ISBLANK(EN$3:EN$300)-1),EN$3:EN$2000)-EN$3)/LOOKUP(2, 1/(ISNA(EN$3:EN$2000)+ISBLANK(EN$3:EN$300)-1),ED$3:ED$2000)*ED133, 1))</f>
        <v>#N/A</v>
      </c>
      <c r="EN133" s="1" t="e" cm="1">
        <f t="array" ref="EN133">IFERROR(IF(ISNA($A133),NA(),INDEX(AK$3:AK$2000,_xlfn.XMATCH(100,AK$3:AK$2000,1,1)+ROW()-ROW($A$3))-0), NA())</f>
        <v>#N/A</v>
      </c>
      <c r="EO133" s="1" t="e" cm="1">
        <f t="array" ref="EO133">IFERROR(IF(ISNA($A133),NA(),INDEX(BD$3:BD$2000,_xlfn.XMATCH(100,AK$3:AK$2000,1,1)+ROW()-ROW($A$3))-0), NA())</f>
        <v>#N/A</v>
      </c>
      <c r="EP133" s="1" t="e">
        <f t="shared" si="311"/>
        <v>#N/A</v>
      </c>
      <c r="EQ133" s="1" t="e">
        <f t="shared" si="312"/>
        <v>#N/A</v>
      </c>
      <c r="ER133" s="1" t="e">
        <f t="shared" si="313"/>
        <v>#N/A</v>
      </c>
      <c r="ES133" s="1" t="e" cm="1">
        <f t="array" ref="ES133">IFERROR(IF(OR(ISNA($A133),INDEX(International!C$3:C$2000,_xlfn.XMATCH(100,International!C$3:C$2000,1,1)+ROW()-ROW($A$3))=""),NA(),INDEX(International!C$3:C$2000,_xlfn.XMATCH(100,International!C$3:C$2000,1,1)+ROW()-ROW($A$3))), NA())</f>
        <v>#N/A</v>
      </c>
      <c r="ET133" s="1" t="e" cm="1">
        <f t="array" ref="ET133">IFERROR(IF(ISNA($A133),NA(),INDEX(International!E$3:E$2000,_xlfn.XMATCH(100,International!C$3:C$2000,1,1)+ROW()-ROW($A$3))-0), NA())</f>
        <v>#N/A</v>
      </c>
      <c r="EU133" s="1" t="e">
        <f t="shared" si="314"/>
        <v>#N/A</v>
      </c>
      <c r="EV133" s="1" t="e">
        <f t="shared" si="315"/>
        <v>#N/A</v>
      </c>
      <c r="EW133" s="1" t="e">
        <f t="shared" si="316"/>
        <v>#N/A</v>
      </c>
      <c r="EX133" s="1" t="e" cm="1">
        <f t="array" ref="EX133">IFERROR(IF(OR(ISNA($A133),INDEX(International!G$3:G$2000,_xlfn.XMATCH(100,International!G$3:G$2000,1,1)+ROW()-ROW($A$3))=""),NA(),INDEX(International!G$3:G$2000,_xlfn.XMATCH(100,International!G$3:G$2000,1,1)+ROW()-ROW($A$3))-0), NA())</f>
        <v>#N/A</v>
      </c>
      <c r="EY133" s="1" t="e" cm="1">
        <f t="array" ref="EY133">IFERROR(IF(ISNA($A133),NA(),INDEX(International!I$3:I$2000,_xlfn.XMATCH(100,International!G$3:G$2000,1,1)+ROW()-ROW($A$3))-0), NA())</f>
        <v>#N/A</v>
      </c>
      <c r="EZ133" s="1" t="e">
        <f t="shared" si="317"/>
        <v>#N/A</v>
      </c>
      <c r="FA133" s="1" t="e">
        <f t="shared" si="318"/>
        <v>#N/A</v>
      </c>
      <c r="FB133" s="1" t="e">
        <f t="shared" si="319"/>
        <v>#N/A</v>
      </c>
      <c r="FC133" s="1" t="e" cm="1">
        <f t="array" ref="FC133">IFERROR(IF(OR(ISNA($A133),INDEX(International!K$3:K$2000,_xlfn.XMATCH(100,International!K$3:K$2000,1,1)+ROW()-ROW($A$3))=""),NA(),INDEX(International!K$3:K$2000,_xlfn.XMATCH(100,International!K$3:K$2000,1,1)+ROW()-ROW($A$3))), NA())</f>
        <v>#N/A</v>
      </c>
      <c r="FD133" s="1" t="e" cm="1">
        <f t="array" ref="FD133">IFERROR(IF(ISNA($A133),NA(),INDEX(International!M$3:M$2000,_xlfn.XMATCH(100,International!K$3:K$2000,1,1)+ROW()-ROW($A$3))-0), NA())</f>
        <v>#N/A</v>
      </c>
      <c r="FE133" s="1" t="e">
        <f t="shared" si="320"/>
        <v>#N/A</v>
      </c>
      <c r="FF133" s="1" t="e">
        <f t="shared" si="321"/>
        <v>#N/A</v>
      </c>
      <c r="FG133" s="1" t="e">
        <f t="shared" si="322"/>
        <v>#N/A</v>
      </c>
      <c r="FH133" s="1" t="e" cm="1">
        <f t="array" ref="FH133">IFERROR(IF(OR(ISNA($A133),INDEX(International!O$3:O$2000,_xlfn.XMATCH(100,International!O$3:O$2000,1,1)+ROW()-ROW($A$3))=""),NA(),INDEX(International!O$3:O$2000,_xlfn.XMATCH(100,International!O$3:O$2000,1,1)+ROW()-ROW($A$3))-0), NA())</f>
        <v>#N/A</v>
      </c>
      <c r="FI133" s="1" t="e" cm="1">
        <f t="array" ref="FI133">IFERROR(IF(ISNA($A133),NA(),INDEX(International!Q$3:Q$2000,_xlfn.XMATCH(100,International!O$3:O$2000,1,1)+ROW()-ROW($A$3))-0), NA())</f>
        <v>#N/A</v>
      </c>
      <c r="FJ133" s="1" t="e">
        <f t="shared" si="323"/>
        <v>#N/A</v>
      </c>
      <c r="FK133" s="1" t="e">
        <f t="shared" si="324"/>
        <v>#N/A</v>
      </c>
      <c r="FL133" s="1" t="e">
        <f t="shared" si="325"/>
        <v>#N/A</v>
      </c>
      <c r="FM133" s="1" t="e" cm="1">
        <f t="array" ref="FM133">IFERROR(IF(OR(ISNA($A133),INDEX(International!S$3:S$2000,_xlfn.XMATCH(100,International!S$3:S$2000,1,1)+ROW()-ROW($A$3))=""),NA(),INDEX(International!S$3:S$2000,_xlfn.XMATCH(100,International!S$3:S$2000,1,1)+ROW()-ROW($A$3))-0), NA())</f>
        <v>#N/A</v>
      </c>
      <c r="FN133" s="1" t="e" cm="1">
        <f t="array" ref="FN133">IFERROR(IF(ISNA($A133),NA(),INDEX(International!U$3:U$2000,_xlfn.XMATCH(100,International!S$3:S$2000,1,1)+ROW()-ROW($A$3))-0), NA())</f>
        <v>#N/A</v>
      </c>
      <c r="FO133" s="1" t="e">
        <f t="shared" si="326"/>
        <v>#N/A</v>
      </c>
      <c r="FP133" s="1" t="e">
        <f t="shared" si="327"/>
        <v>#N/A</v>
      </c>
      <c r="FQ133" s="1" t="e">
        <f t="shared" si="328"/>
        <v>#N/A</v>
      </c>
      <c r="FR133" s="1" t="e" cm="1">
        <f t="array" ref="FR133">IFERROR(IF(OR(ISNA($A133),INDEX(International!W$3:W$2000,_xlfn.XMATCH(100,International!W$3:W$2000,1,1)+ROW()-ROW($A$3))=""),NA(),INDEX(International!W$3:W$2000,_xlfn.XMATCH(100,International!W$3:W$2000,1,1)+ROW()-ROW($A$3))-0), NA())</f>
        <v>#N/A</v>
      </c>
      <c r="FS133" s="1" t="e" cm="1">
        <f t="array" ref="FS133">IFERROR(IF(ISNA($A133),NA(),INDEX(International!Y$3:Y$2000,_xlfn.XMATCH(100,International!W$3:W$2000,1,1)+ROW()-ROW($A$3))-0), NA())</f>
        <v>#N/A</v>
      </c>
      <c r="FT133" s="1" t="e">
        <f t="shared" si="329"/>
        <v>#N/A</v>
      </c>
      <c r="FU133" s="1" t="e">
        <f t="shared" si="330"/>
        <v>#N/A</v>
      </c>
      <c r="FV133" s="1" t="e">
        <f t="shared" si="331"/>
        <v>#N/A</v>
      </c>
      <c r="FW133" s="1" t="e" cm="1">
        <f t="array" ref="FW133">IFERROR(IF(OR(ISNA($A133),INDEX(International!AA$3:AA$2000,_xlfn.XMATCH(100,International!AA$3:AA$2000,1,1)+ROW()-ROW($A$3))=""),NA(),INDEX(International!AA$3:AA$2000,_xlfn.XMATCH(100,International!AA$3:AA$2000,1,1)+ROW()-ROW($A$3))-0), NA())</f>
        <v>#N/A</v>
      </c>
      <c r="FX133" s="1" t="e" cm="1">
        <f t="array" ref="FX133">IFERROR(IF(ISNA($A133),NA(),INDEX(International!AC$3:AC$2000,_xlfn.XMATCH(100,International!AA$3:AA$2000,1,1)+ROW()-ROW($A$3))-0), NA())</f>
        <v>#N/A</v>
      </c>
      <c r="FY133" s="1" t="e">
        <f t="shared" si="332"/>
        <v>#N/A</v>
      </c>
      <c r="FZ133" s="1" t="e">
        <f t="shared" si="333"/>
        <v>#N/A</v>
      </c>
      <c r="GA133" s="1" t="e">
        <f t="shared" si="334"/>
        <v>#N/A</v>
      </c>
      <c r="GB133" s="1" t="e" cm="1">
        <f t="array" ref="GB133">IFERROR(IF(OR(ISNA($A133),INDEX(International!AE$3:AE$2000,_xlfn.XMATCH(100,International!AE$3:AE$2000,1,1)+ROW()-ROW($A$3))=""),NA(),INDEX(International!AE$3:AE$2000,_xlfn.XMATCH(100,International!AE$3:AE$2000,1,1)+ROW()-ROW($A$3))-0), NA())</f>
        <v>#N/A</v>
      </c>
      <c r="GC133" s="1" t="e" cm="1">
        <f t="array" ref="GC133">IFERROR(IF(ISNA($A133),NA(),INDEX(International!AG$3:AG$2000,_xlfn.XMATCH(100,International!AE$3:AE$2000,1,1)+ROW()-ROW($A$3))-0), NA())</f>
        <v>#N/A</v>
      </c>
      <c r="GD133" s="1" t="e">
        <f t="shared" si="335"/>
        <v>#N/A</v>
      </c>
      <c r="GE133" s="1" t="e">
        <f t="shared" si="336"/>
        <v>#N/A</v>
      </c>
      <c r="GF133" s="1" t="e">
        <f t="shared" si="337"/>
        <v>#N/A</v>
      </c>
    </row>
    <row r="134" spans="1:188" x14ac:dyDescent="0.2">
      <c r="A134" s="4" t="e">
        <f>IF(OR(Daily!$A134="",Daily!$B134="*"),NA(),Daily!A134)</f>
        <v>#N/A</v>
      </c>
      <c r="B134" s="1" t="str">
        <f>IF(_xlfn.IFNA($A134,"")="","",Daily!C134+IF(ROW()&gt;ROW($A$3),B133,0))</f>
        <v/>
      </c>
      <c r="C134" s="1" t="str">
        <f>IF(_xlfn.IFNA($A134,"")="","",Daily!D134+IF(ROW()&gt;ROW($A$3),C133,0))</f>
        <v/>
      </c>
      <c r="D134" s="1" t="str">
        <f>IF(_xlfn.IFNA($A134,"")="","",Daily!E134+IF(ROW()&gt;ROW($A$3),D133,0))</f>
        <v/>
      </c>
      <c r="E134" s="1" t="str">
        <f t="shared" si="284"/>
        <v/>
      </c>
      <c r="F134" s="1" t="str">
        <f>IF(_xlfn.IFNA($A134,"")="","",Daily!F134+IF(ROW()&gt;ROW($A$3),F133,0))</f>
        <v/>
      </c>
      <c r="G134" s="1" t="str">
        <f>IF(_xlfn.IFNA($A134,"")="","",Daily!G134+IF(ROW()&gt;ROW($A$3),G133,0))</f>
        <v/>
      </c>
      <c r="H134" s="1" t="str">
        <f>IF(_xlfn.IFNA($A134,"")="","",Daily!H134+IF(ROW()&gt;ROW($A$3),H133,0))</f>
        <v/>
      </c>
      <c r="I134" s="1" t="str">
        <f t="shared" si="285"/>
        <v/>
      </c>
      <c r="J134" s="1" t="str">
        <f>IF(_xlfn.IFNA($A134,"")="","",Daily!I134+IF(ROW()&gt;ROW($A$3),J133,0))</f>
        <v/>
      </c>
      <c r="K134" s="1" t="str">
        <f>IF(_xlfn.IFNA($A134,"")="","",Daily!J134+IF(ROW()&gt;ROW($A$3),K133,0))</f>
        <v/>
      </c>
      <c r="L134" s="1" t="str">
        <f>IF(_xlfn.IFNA($A134,"")="","",Daily!K134+IF(ROW()&gt;ROW($A$3),L133,0))</f>
        <v/>
      </c>
      <c r="M134" s="1" t="str">
        <f t="shared" si="286"/>
        <v/>
      </c>
      <c r="N134" s="1" t="str">
        <f>IF(_xlfn.IFNA($A134,"")="","",Daily!L134+IF(ROW()&gt;ROW($A$3),N133,0))</f>
        <v/>
      </c>
      <c r="O134" s="1" t="str">
        <f>IF(_xlfn.IFNA($A134,"")="","",Daily!M134+IF(ROW()&gt;ROW($A$3),O133,0))</f>
        <v/>
      </c>
      <c r="P134" s="1" t="str">
        <f>IF(_xlfn.IFNA($A134,"")="","",Daily!N134+IF(ROW()&gt;ROW($A$3),P133,0))</f>
        <v/>
      </c>
      <c r="Q134" s="1" t="str">
        <f t="shared" si="287"/>
        <v/>
      </c>
      <c r="R134" s="1" t="str">
        <f>IF(_xlfn.IFNA($A134,"")="","",Daily!O134+IF(ROW()&gt;ROW($A$3),R133,0))</f>
        <v/>
      </c>
      <c r="S134" s="1" t="str">
        <f>IF(_xlfn.IFNA($A134,"")="","",Daily!P134+IF(ROW()&gt;ROW($A$3),S133,0))</f>
        <v/>
      </c>
      <c r="T134" s="1" t="str">
        <f>IF(_xlfn.IFNA($A134,"")="","",Daily!Q134+IF(ROW()&gt;ROW($A$3),T133,0))</f>
        <v/>
      </c>
      <c r="U134" s="1" t="str">
        <f t="shared" si="288"/>
        <v/>
      </c>
      <c r="V134" s="1" t="str">
        <f>IF(_xlfn.IFNA($A134,"")="","",Daily!R134+IF(ROW()&gt;ROW($A$3),V133,0))</f>
        <v/>
      </c>
      <c r="W134" s="1" t="str">
        <f>IF(_xlfn.IFNA($A134,"")="","",Daily!S134+IF(ROW()&gt;ROW($A$3),W133,0))</f>
        <v/>
      </c>
      <c r="X134" s="1" t="str">
        <f>IF(_xlfn.IFNA($A134,"")="","",Daily!T134+IF(ROW()&gt;ROW($A$3),X133,0))</f>
        <v/>
      </c>
      <c r="Y134" s="1" t="str">
        <f t="shared" si="289"/>
        <v/>
      </c>
      <c r="Z134" s="1" t="str">
        <f>IF(_xlfn.IFNA($A134,"")="","",Daily!U134+IF(ROW()&gt;ROW($A$3),Z133,0))</f>
        <v/>
      </c>
      <c r="AA134" s="1" t="str">
        <f>IF(_xlfn.IFNA($A134,"")="","",Daily!V134+IF(ROW()&gt;ROW($A$3),AA133,0))</f>
        <v/>
      </c>
      <c r="AB134" s="1" t="str">
        <f>IF(_xlfn.IFNA($A134,"")="","",Daily!W134+IF(ROW()&gt;ROW($A$3),AB133,0))</f>
        <v/>
      </c>
      <c r="AC134" s="1" t="str">
        <f t="shared" si="290"/>
        <v/>
      </c>
      <c r="AD134" s="1" t="str">
        <f>IF(_xlfn.IFNA($A134,"")="","",Daily!X134+IF(ROW()&gt;ROW($A$3),AD133,0))</f>
        <v/>
      </c>
      <c r="AE134" s="1" t="str">
        <f>IF(_xlfn.IFNA($A134,"")="","",Daily!Y134+IF(ROW()&gt;ROW($A$3),AE133,0))</f>
        <v/>
      </c>
      <c r="AF134" s="1" t="str">
        <f>IF(_xlfn.IFNA($A134,"")="","",Daily!Z134+IF(ROW()&gt;ROW($A$3),AF133,0))</f>
        <v/>
      </c>
      <c r="AG134" s="1" t="str">
        <f t="shared" si="291"/>
        <v/>
      </c>
      <c r="AH134" s="1" t="str">
        <f>IF(_xlfn.IFNA($A134,"")="","",Daily!C134+Daily!F134+Daily!I134+Daily!O134+Daily!L134+Daily!R134+Daily!X134+Daily!U134)</f>
        <v/>
      </c>
      <c r="AI134" s="1" t="str">
        <f>IF(_xlfn.IFNA($A134,"")="","",Daily!D134+Daily!G134+Daily!J134+Daily!P134+Daily!M134+Daily!S134+Daily!Y134+Daily!V134+Daily!AA134)</f>
        <v/>
      </c>
      <c r="AJ134" s="1" t="str">
        <f>IF(_xlfn.IFNA($A134,"")="","",Daily!E134+Daily!H134+Daily!K134+Daily!Q134+Daily!N134+Daily!T134+Daily!Z134+Daily!W134)</f>
        <v/>
      </c>
      <c r="AK134" s="1" t="str">
        <f t="shared" si="240"/>
        <v/>
      </c>
      <c r="AL134" s="1" t="str">
        <f t="shared" si="241"/>
        <v/>
      </c>
      <c r="AM134" s="1" t="str">
        <f t="shared" si="242"/>
        <v/>
      </c>
      <c r="AN134" s="7" t="str">
        <f t="shared" si="243"/>
        <v/>
      </c>
      <c r="AO134" s="1" t="str">
        <f t="shared" si="244"/>
        <v/>
      </c>
      <c r="AP134" s="1" t="str">
        <f t="shared" si="245"/>
        <v/>
      </c>
      <c r="AQ134" s="1" t="str">
        <f t="shared" si="246"/>
        <v/>
      </c>
      <c r="AR134" s="1" t="str">
        <f t="shared" si="247"/>
        <v/>
      </c>
      <c r="AS134" s="1" t="str">
        <f t="shared" si="248"/>
        <v/>
      </c>
      <c r="AT134" s="10" t="str">
        <f t="shared" si="249"/>
        <v/>
      </c>
      <c r="AU134" s="10" t="str">
        <f t="shared" si="250"/>
        <v/>
      </c>
      <c r="AV134" s="10" t="str">
        <f t="shared" si="251"/>
        <v/>
      </c>
      <c r="AW134" s="10" t="str">
        <f t="shared" si="252"/>
        <v/>
      </c>
      <c r="AX134" s="10" t="str">
        <f t="shared" si="253"/>
        <v/>
      </c>
      <c r="AY134" s="10" t="str">
        <f t="shared" si="254"/>
        <v/>
      </c>
      <c r="AZ134" s="10" t="str">
        <f t="shared" si="255"/>
        <v/>
      </c>
      <c r="BA134" s="10" t="str">
        <f t="shared" si="256"/>
        <v/>
      </c>
      <c r="BB134" s="10" t="str">
        <f t="shared" si="257"/>
        <v/>
      </c>
      <c r="BC134" s="10" t="str">
        <f t="shared" si="258"/>
        <v/>
      </c>
      <c r="BD134" s="8" t="str">
        <f t="shared" ca="1" si="292"/>
        <v/>
      </c>
      <c r="BE134" s="9" t="str">
        <f t="shared" ca="1" si="293"/>
        <v/>
      </c>
      <c r="BF134" s="10" t="str">
        <f t="shared" si="259"/>
        <v/>
      </c>
      <c r="BG134" s="10" t="str">
        <f t="shared" si="260"/>
        <v/>
      </c>
      <c r="BH134" s="1" t="str">
        <f t="shared" si="261"/>
        <v/>
      </c>
      <c r="BI134" s="1" t="str">
        <f t="shared" si="262"/>
        <v/>
      </c>
      <c r="BJ134" s="8" t="str">
        <f>IF(_xlfn.IFNA($A134,"")="","",AK134/(Configuration!$B$1/1000000))</f>
        <v/>
      </c>
      <c r="BK134" s="1" t="str">
        <f>IF(OR(_xlfn.IFNA($A134,"")="", ROW()&lt;=ROW($A$3),MAX(International!$C$3:$C$2000)&lt;$AK134),"",$A134-_xlfn.XLOOKUP($AK134,International!$C$3:$C$2000,International!$A$3:$A$2000,NA(),1,1))</f>
        <v/>
      </c>
      <c r="BL134" s="1" t="str">
        <f>IF(OR(_xlfn.IFNA($A134,"")="", ROW()&lt;=ROW($A$3),MAX(International!$D$3:$D$2000)&lt;$BJ134),"",$A134-_xlfn.XLOOKUP($BJ134,International!$D$3:$D$2000,International!$A$3:$A$2000,NA(),1,1))</f>
        <v/>
      </c>
      <c r="BM134" s="1" t="str">
        <f>IF(OR(_xlfn.IFNA($A134,"")="", ROW()&lt;=ROW($A$3),MAX(International!$G$3:$G$2000)&lt;$AK134),"",$A134-_xlfn.XLOOKUP($AK134,International!$G$3:$G$2000,International!$A$3:$A$2000,NA(),1,1))</f>
        <v/>
      </c>
      <c r="BN134" s="1" t="str">
        <f>IF(OR(_xlfn.IFNA($A134,"")="", ROW()&lt;=ROW($A$3),MAX(International!$H$3:$H$2000)&lt;$BJ134),"",$A134-_xlfn.XLOOKUP($BJ134,International!$H$3:$H$2000,International!$A$3:$A$2000,NA(),1,1))</f>
        <v/>
      </c>
      <c r="BO134" s="1" t="str">
        <f>IF(OR(_xlfn.IFNA($A134,"")="", ROW()&lt;=ROW($A$3),MAX(International!$K$3:$K$2000)&lt;$AK134),"",$A134-_xlfn.XLOOKUP($AK134,International!$K$3:$K$2000,International!$A$3:$A$2000,NA(),1,1))</f>
        <v/>
      </c>
      <c r="BP134" s="1" t="str">
        <f>IF(OR(_xlfn.IFNA($A134,"")="", ROW()&lt;=ROW($A$3),MAX(International!$L$3:$L$2000)&lt;$BJ134),"",$A134-_xlfn.XLOOKUP($BJ134,International!$L$3:$L$2000,International!$A$3:$A$2000,NA(),1,1))</f>
        <v/>
      </c>
      <c r="BQ134" s="1" t="str">
        <f>IF(OR(_xlfn.IFNA($A134,"")="", ROW()&lt;=ROW($A$3),MAX(International!$O$3:$O$2000)&lt;$AK134),"",$A134-_xlfn.XLOOKUP($AK134,International!$O$3:$O$2000,International!$A$3:$A$2000,NA(),1,1))</f>
        <v/>
      </c>
      <c r="BR134" s="1" t="str">
        <f>IF(OR(_xlfn.IFNA($A134,"")="", ROW()&lt;=ROW($A$3),MAX(International!$P$3:$P$2000)&lt;$BJ134),"",$A134-_xlfn.XLOOKUP($BJ134,International!$P$3:$P$2000,International!$A$3:$A$2000,NA(),1,1))</f>
        <v/>
      </c>
      <c r="BS134" s="1" t="str">
        <f>IF(OR(_xlfn.IFNA($A134,"")="", ROW()&lt;=ROW($A$3),MAX(International!$S$3:$S$2000)&lt;$AK134),"",$A134-_xlfn.XLOOKUP($AK134,International!$S$3:$S$2000,International!$A$3:$A$2000,NA(),1,1))</f>
        <v/>
      </c>
      <c r="BT134" s="1" t="str">
        <f>IF(OR(_xlfn.IFNA($A134,"")="", ROW()&lt;=ROW($A$3),MAX(International!$T$3:$T$2000)&lt;$BJ134),"",$A134-_xlfn.XLOOKUP($BJ134,International!$T$3:$T$2000,International!$A$3:$A$2000,NA(),1,1))</f>
        <v/>
      </c>
      <c r="BU134" s="1" t="str">
        <f>IF(OR(_xlfn.IFNA($A134,"")="", ROW()&lt;=ROW($A$3),MAX(International!$W$3:$W$2000)&lt;$AK134),"",$A134-_xlfn.XLOOKUP($AK134,International!$W$3:$W$2000,International!$A$3:$A$2000,NA(),1,1))</f>
        <v/>
      </c>
      <c r="BV134" s="1" t="str">
        <f>IF(OR(_xlfn.IFNA($A134,"")="", ROW()&lt;=ROW($A$3),MAX(International!$X$3:$X$2000)&lt;$BJ134),"",$A134-_xlfn.XLOOKUP($BJ134,International!$X$3:$X$2000,International!$A$3:$A$2000,NA(),1,1))</f>
        <v/>
      </c>
      <c r="BW134" s="1" t="str">
        <f>IF(OR(_xlfn.IFNA($A134,"")="", ROW()&lt;=ROW($A$3),MAX(International!$AA$3:$AA$2000)&lt;$AK134),"",$A134-_xlfn.XLOOKUP($AK134,International!$AA$3:$AA$2000,International!$A$3:$A$2000,NA(),1,1))</f>
        <v/>
      </c>
      <c r="BX134" s="1" t="str">
        <f>IF(OR(_xlfn.IFNA($A134,"")="", ROW()&lt;=ROW($A$3),MAX(International!$AB$3:$AB$2000)&lt;$BJ134),"",$A134-_xlfn.XLOOKUP($BJ134,International!$AB$3:$AB$2000,International!$A$3:$A$2000,NA(),1,1))</f>
        <v/>
      </c>
      <c r="BY134" s="1" t="str">
        <f>IF(OR(_xlfn.IFNA($A134,"")="", ROW()&lt;=ROW($A$3),MAX(International!$AE$3:$AE$2000)&lt;$AK134),"",$A134-_xlfn.XLOOKUP($AK134,International!$AE$3:$AE$2000,International!$A$3:$A$2000,NA(),1,1))</f>
        <v/>
      </c>
      <c r="BZ134" s="1" t="str">
        <f>IF(OR(_xlfn.IFNA($A134,"")="", ROW()&lt;=ROW($A$3),MAX(International!$AF$3:$AF$2000)&lt;$BJ134),"",$A134-_xlfn.XLOOKUP($BJ134,International!$AF$3:$AF$2000,International!$A$3:$A$2000,NA(),1,1))</f>
        <v/>
      </c>
      <c r="CA134" s="1" t="e">
        <f t="shared" si="294"/>
        <v>#N/A</v>
      </c>
      <c r="CB134" s="1" t="e">
        <f t="shared" si="264"/>
        <v>#N/A</v>
      </c>
      <c r="CC134" s="1" t="e">
        <f t="shared" si="265"/>
        <v>#N/A</v>
      </c>
      <c r="CD134" s="1" t="e">
        <f t="shared" si="266"/>
        <v>#N/A</v>
      </c>
      <c r="CE134" s="1" t="e">
        <f t="shared" si="267"/>
        <v>#N/A</v>
      </c>
      <c r="CF134" s="1" t="e">
        <f t="shared" si="268"/>
        <v>#N/A</v>
      </c>
      <c r="CG134" s="1" t="e">
        <f t="shared" si="269"/>
        <v>#N/A</v>
      </c>
      <c r="CH134" s="1" t="e">
        <f t="shared" si="270"/>
        <v>#N/A</v>
      </c>
      <c r="CI134" s="1" t="e">
        <f t="shared" si="271"/>
        <v>#N/A</v>
      </c>
      <c r="CJ134" s="1" t="e">
        <f t="shared" si="272"/>
        <v>#N/A</v>
      </c>
      <c r="CK134" s="1" t="e">
        <f t="shared" si="295"/>
        <v>#N/A</v>
      </c>
      <c r="CL134" s="1" t="e">
        <f t="shared" si="273"/>
        <v>#N/A</v>
      </c>
      <c r="CM134" s="1" t="e">
        <f>IF(OR(ISNA($A134),$AK134&lt;100),NA(),IF($CA134=0,0,FLOOR((CK134-_xlfn.XLOOKUP(_xlfn.AGGREGATE(5,6,$CA$3:$CA2085),$CA$3:$CA$2000,CK$3:CK$2000,1,1))/_xlfn.XLOOKUP($CA134,$CA$3:$CA$2000,$CA$3:$CA$2000,1,1), 1)))</f>
        <v>#N/A</v>
      </c>
      <c r="CN134" s="1" t="e">
        <f t="shared" si="296"/>
        <v>#N/A</v>
      </c>
      <c r="CO134" s="1" t="e" cm="1">
        <f t="array" ref="CO134">IFERROR(IF(OR(ISNA($A134),$AK134&lt;100,INDEX(International!C$3:C$2000,_xlfn.XMATCH(100,International!C$3:C$2000,1,1)+$CA134)=""),NA(),INDEX(International!C$3:C$2000,_xlfn.XMATCH(100,International!C$3:C$2000,1,1)+$CA134)), NA())</f>
        <v>#N/A</v>
      </c>
      <c r="CP134" s="1" t="e">
        <f t="shared" si="274"/>
        <v>#N/A</v>
      </c>
      <c r="CQ134" s="1" t="e">
        <f>IF(OR(ISNA($A134),$AK134&lt;100),NA(),IF($CA134=0,0,FLOOR((CO134-_xlfn.XLOOKUP(_xlfn.AGGREGATE(5,6,$CA$3:$CA2085),$CA$3:$CA$2000,CO$3:CO$2000,1,1))/_xlfn.XLOOKUP($CA134,$CA$3:$CA$2000,$CA$3:$CA$2000,1,1), 1)))</f>
        <v>#N/A</v>
      </c>
      <c r="CR134" s="1" t="e">
        <f t="shared" si="297"/>
        <v>#N/A</v>
      </c>
      <c r="CS134" s="1" t="e" cm="1">
        <f t="array" ref="CS134">IFERROR(IF(OR(ISNA($A134),$AK134&lt;100,INDEX(International!G$3:G$2000,_xlfn.XMATCH(100,International!G$3:G$2000,1,1)+$CA134)=""),NA(),INDEX(International!G$3:G$2000,_xlfn.XMATCH(100,International!G$3:G$2000,1,1)+$CA134)), NA())</f>
        <v>#N/A</v>
      </c>
      <c r="CT134" s="1" t="e">
        <f t="shared" si="275"/>
        <v>#N/A</v>
      </c>
      <c r="CU134" s="1" t="e">
        <f>IF(OR(ISNA($A134),$AK134&lt;100),NA(),IF($CA134=0,0,FLOOR((CS134-_xlfn.XLOOKUP(_xlfn.AGGREGATE(5,6,$CA$3:$CA2085),$CA$3:$CA$2000,CS$3:CS$2000,1,1))/_xlfn.XLOOKUP($CA134,$CA$3:$CA$2000,$CA$3:$CA$2000,1,1), 1)))</f>
        <v>#N/A</v>
      </c>
      <c r="CV134" s="1" t="e">
        <f t="shared" si="298"/>
        <v>#N/A</v>
      </c>
      <c r="CW134" s="1" t="e" cm="1">
        <f t="array" ref="CW134">IFERROR(IF(OR(ISNA($A134),$AK134&lt;100,INDEX(International!K$3:K$2000,_xlfn.XMATCH(100,International!K$3:K$2000,1,1)+$CA134)=""),NA(),INDEX(International!K$3:K$2000,_xlfn.XMATCH(100,International!K$3:K$2000,1,1)+$CA134)), NA())</f>
        <v>#N/A</v>
      </c>
      <c r="CX134" s="1" t="e">
        <f t="shared" si="276"/>
        <v>#N/A</v>
      </c>
      <c r="CY134" s="1" t="e">
        <f>IF(OR(ISNA($A134),$AK134&lt;100),NA(),IF($CA134=0,0,FLOOR((CW134-_xlfn.XLOOKUP(_xlfn.AGGREGATE(5,6,$CA$3:$CA2085),$CA$3:$CA$2000,CW$3:CW$2000,1,1))/_xlfn.XLOOKUP($CA134,$CA$3:$CA$2000,$CA$3:$CA$2000,1,1), 1)))</f>
        <v>#N/A</v>
      </c>
      <c r="CZ134" s="1" t="e">
        <f t="shared" si="299"/>
        <v>#N/A</v>
      </c>
      <c r="DA134" s="1" t="e" cm="1">
        <f t="array" ref="DA134">IFERROR(IF(OR(ISNA($A134),$AK134&lt;100,INDEX(International!O$3:O$2000,_xlfn.XMATCH(100,International!O$3:O$2000,1,1)+$CA134)=""),NA(),INDEX(International!O$3:O$2000,_xlfn.XMATCH(100,International!O$3:O$2000,1,1)+$CA134)), NA())</f>
        <v>#N/A</v>
      </c>
      <c r="DB134" s="1" t="e">
        <f t="shared" si="277"/>
        <v>#N/A</v>
      </c>
      <c r="DC134" s="1" t="e">
        <f>IF(OR(ISNA($A134),$AK134&lt;100),NA(),IF($CA134=0,0,FLOOR((DA134-_xlfn.XLOOKUP(_xlfn.AGGREGATE(5,6,$CA$3:$CA2085),$CA$3:$CA$2000,DA$3:DA$2000,1,1))/_xlfn.XLOOKUP($CA134,$CA$3:$CA$2000,$CA$3:$CA$2000,1,1), 1)))</f>
        <v>#N/A</v>
      </c>
      <c r="DD134" s="1" t="e">
        <f t="shared" si="300"/>
        <v>#N/A</v>
      </c>
      <c r="DE134" s="1" t="e" cm="1">
        <f t="array" ref="DE134">IFERROR(IF(OR(ISNA($A134),$AK134&lt;100,INDEX(International!S$3:S$2000,_xlfn.XMATCH(100,International!S$3:S$2000,1,1)+$CA134)=""),NA(),INDEX(International!S$3:S$2000,_xlfn.XMATCH(100,International!S$3:S$2000,1,1)+$CA134)), NA())</f>
        <v>#N/A</v>
      </c>
      <c r="DF134" s="1" t="e">
        <f t="shared" si="278"/>
        <v>#N/A</v>
      </c>
      <c r="DG134" s="1" t="e">
        <f>IF(OR(ISNA($A134),$AK134&lt;100),NA(),IF($CA134=0,0,FLOOR((DE134-_xlfn.XLOOKUP(_xlfn.AGGREGATE(5,6,$CA$3:$CA2085),$CA$3:$CA$2000,DE$3:DE$2000,1,1))/_xlfn.XLOOKUP($CA134,$CA$3:$CA$2000,$CA$3:$CA$2000,1,1), 1)))</f>
        <v>#N/A</v>
      </c>
      <c r="DH134" s="1" t="e">
        <f t="shared" si="301"/>
        <v>#N/A</v>
      </c>
      <c r="DI134" s="1" t="e" cm="1">
        <f t="array" ref="DI134">IFERROR(IF(OR(ISNA($A134),$AK134&lt;100,INDEX(International!W$3:W$2000,_xlfn.XMATCH(100,International!W$3:W$2000,1,1)+$CA134)=""),NA(),INDEX(International!W$3:W$2000,_xlfn.XMATCH(100,International!W$3:W$2000,1,1)+$CA134)), NA())</f>
        <v>#N/A</v>
      </c>
      <c r="DJ134" s="1" t="e">
        <f t="shared" si="279"/>
        <v>#N/A</v>
      </c>
      <c r="DK134" s="1" t="e">
        <f>IF(OR(ISNA($A134),$AK134&lt;100),NA(),IF($CA134=0,0,FLOOR((DI134-_xlfn.XLOOKUP(_xlfn.AGGREGATE(5,6,$CA$3:$CA2085),$CA$3:$CA$2000,DI$3:DI$2000,1,1))/_xlfn.XLOOKUP($CA134,$CA$3:$CA$2000,$CA$3:$CA$2000,1,1), 1)))</f>
        <v>#N/A</v>
      </c>
      <c r="DL134" s="1" t="e">
        <f t="shared" si="302"/>
        <v>#N/A</v>
      </c>
      <c r="DM134" s="1" t="e" cm="1">
        <f t="array" ref="DM134">IFERROR(IF(OR(ISNA($A134),$AK134&lt;100,INDEX(International!AA$3:AA$2000,_xlfn.XMATCH(100,International!AA$3:AA$2000,1,1)+$CA134)=""),NA(),INDEX(International!AA$3:AA$2000,_xlfn.XMATCH(100,International!AA$3:AA$2000,1,1)+$CA134)), NA())</f>
        <v>#N/A</v>
      </c>
      <c r="DN134" s="1" t="e">
        <f t="shared" si="280"/>
        <v>#N/A</v>
      </c>
      <c r="DO134" s="1" t="e">
        <f>IF(OR(ISNA($A134),$AK134&lt;100),NA(),IF($CA134=0,0,FLOOR((DM134-_xlfn.XLOOKUP(_xlfn.AGGREGATE(5,6,$CA$3:$CA2085),$CA$3:$CA$2000,DM$3:DM$2000,1,1))/_xlfn.XLOOKUP($CA134,$CA$3:$CA$2000,$CA$3:$CA$2000,1,1), 1)))</f>
        <v>#N/A</v>
      </c>
      <c r="DP134" s="1" t="e">
        <f t="shared" si="303"/>
        <v>#N/A</v>
      </c>
      <c r="DQ134" s="1" t="e" cm="1">
        <f t="array" ref="DQ134">IFERROR(IF(OR(ISNA($A134),$AK134&lt;100,INDEX(International!AE$3:AE$2000,_xlfn.XMATCH(100,International!AE$3:AE$2000,1,1)+$CA134)=""),NA(),INDEX(International!AE$3:AE$2000,_xlfn.XMATCH(100,International!AE$3:AE$2000,1,1)+$CA134)), NA())</f>
        <v>#N/A</v>
      </c>
      <c r="DR134" s="1" t="e">
        <f t="shared" si="281"/>
        <v>#N/A</v>
      </c>
      <c r="DS134" s="1" t="e">
        <f>IF(OR(ISNA($A134),$AK134&lt;100),NA(),IF($CA134=0,0,FLOOR((DQ134-_xlfn.XLOOKUP(_xlfn.AGGREGATE(5,6,$CA$3:$CA2085),$CA$3:$CA$2000,DQ$3:DQ$2000,1,1))/_xlfn.XLOOKUP($CA134,$CA$3:$CA$2000,$CA$3:$CA$2000,1,1), 1)))</f>
        <v>#N/A</v>
      </c>
      <c r="DT134" s="1" t="e">
        <f t="shared" si="263"/>
        <v>#N/A</v>
      </c>
      <c r="DU134" s="1" t="e">
        <f t="shared" si="282"/>
        <v>#N/A</v>
      </c>
      <c r="DV134" s="1" t="e" cm="1">
        <f t="array" ref="DV134">IFERROR(IF(ISNA($A134),NA(),INDEX(B$3:B$2000,_xlfn.XMATCH(Configuration!$B$12,B$3:B$2000,1,1)+ROW()-ROW($A$3))-0), NA())</f>
        <v>#N/A</v>
      </c>
      <c r="DW134" s="1" t="e" cm="1">
        <f t="array" ref="DW134">IFERROR(IF(ISNA($A134),NA(),INDEX(F$3:F$2000,_xlfn.XMATCH(Configuration!$B$12,F$3:F$2000,1,1)+ROW()-ROW($A$3))-0), NA())</f>
        <v>#N/A</v>
      </c>
      <c r="DX134" s="1" t="e" cm="1">
        <f t="array" ref="DX134">IFERROR(IF(ISNA($A134),NA(),INDEX(J$3:J$2000,_xlfn.XMATCH(Configuration!$B$12,J$3:J$2000,1,1)+ROW()-ROW($A$3))-0), NA())</f>
        <v>#N/A</v>
      </c>
      <c r="DY134" s="1" t="e" cm="1">
        <f t="array" ref="DY134">IFERROR(IF(ISNA($A134),NA(),INDEX(N$3:N$2000,_xlfn.XMATCH(Configuration!$B$12,N$3:N$2000,1,1)+ROW()-ROW($A$3))-0), NA())</f>
        <v>#N/A</v>
      </c>
      <c r="DZ134" s="1" t="e" cm="1">
        <f t="array" ref="DZ134">IFERROR(IF(ISNA($A134),NA(),INDEX(R$3:R$2000,_xlfn.XMATCH(Configuration!$B$12,R$3:R$2000,1,1)+ROW()-ROW($A$3))-0), NA())</f>
        <v>#N/A</v>
      </c>
      <c r="EA134" s="1" t="e" cm="1">
        <f t="array" ref="EA134">IFERROR(IF(ISNA($A134),NA(),INDEX(V$3:V$2000,_xlfn.XMATCH(Configuration!$B$12,V$3:V$2000,1,1)+ROW()-ROW($A$3))-0), NA())</f>
        <v>#N/A</v>
      </c>
      <c r="EB134" s="1" t="e" cm="1">
        <f t="array" ref="EB134">IFERROR(IF(ISNA($A134),NA(),INDEX(Z$3:Z$2000,_xlfn.XMATCH(Configuration!$B$12,Z$3:Z$2000,1,1)+ROW()-ROW($A$3))-0), NA())</f>
        <v>#N/A</v>
      </c>
      <c r="EC134" s="1" t="e" cm="1">
        <f t="array" ref="EC134">IFERROR(IF(ISNA($A134),NA(),INDEX(AD$3:AD$2000,_xlfn.XMATCH(Configuration!$B$12,AD$3:AD$2000,1,1)+ROW()-ROW($A$3))-0), NA())</f>
        <v>#N/A</v>
      </c>
      <c r="ED134" s="1" t="e">
        <f t="shared" si="283"/>
        <v>#N/A</v>
      </c>
      <c r="EE134" s="1" t="e">
        <f t="shared" si="304"/>
        <v>#N/A</v>
      </c>
      <c r="EF134" s="1" t="e">
        <f t="shared" si="305"/>
        <v>#N/A</v>
      </c>
      <c r="EG134" s="1" t="e">
        <f t="shared" si="306"/>
        <v>#N/A</v>
      </c>
      <c r="EH134" s="1" t="e">
        <f t="shared" si="307"/>
        <v>#N/A</v>
      </c>
      <c r="EI134" s="1" t="e">
        <f t="shared" si="308"/>
        <v>#N/A</v>
      </c>
      <c r="EJ134" s="1" t="e">
        <f t="shared" si="309"/>
        <v>#N/A</v>
      </c>
      <c r="EK134" s="1" t="e">
        <f t="shared" si="310"/>
        <v>#N/A</v>
      </c>
      <c r="EL134" s="1" t="e" cm="1">
        <f t="array" ref="EL134">IFERROR(IF(ISNA($ED134),NA(),IF(FLOOR((2^(($ED134+LOOKUP(2, 1/(ISNA(EP$3:EP$2000)+ISBLANK(EP$3:EP$300)-1),EP$3:EP$2000)*LOG(100)/LOG(2))/LOOKUP(2, 1/(ISNA(EP$3:EP$2000)+ISBLANK(EP$3:EP$300)-1),EP$3:EP$2000))),2)&gt;_xlfn.AGGREGATE(4,6,$EN$3:$GC$2000)+2000,NA(),FLOOR((2^(($ED134+LOOKUP(2, 1/(ISNA(EP$3:EP$2000)+ISBLANK(EP$3:EP$300)-1),EP$3:EP$2000)*LOG(100)/LOG(2))/LOOKUP(2, 1/(ISNA(EP$3:EP$2000)+ISBLANK(EP$3:EP$300)-1),EP$3:EP$2000))),2))),NA())</f>
        <v>#N/A</v>
      </c>
      <c r="EM134" s="1" t="e" cm="1">
        <f t="array" ref="EM134">IF(ISNA($ED134),NA(),FLOOR(EN$3+(LOOKUP(2, 1/(ISNA(EN$3:EN$2000)+ISBLANK(EN$3:EN$300)-1),EN$3:EN$2000)-EN$3)/LOOKUP(2, 1/(ISNA(EN$3:EN$2000)+ISBLANK(EN$3:EN$300)-1),ED$3:ED$2000)*ED134, 1))</f>
        <v>#N/A</v>
      </c>
      <c r="EN134" s="1" t="e" cm="1">
        <f t="array" ref="EN134">IFERROR(IF(ISNA($A134),NA(),INDEX(AK$3:AK$2000,_xlfn.XMATCH(100,AK$3:AK$2000,1,1)+ROW()-ROW($A$3))-0), NA())</f>
        <v>#N/A</v>
      </c>
      <c r="EO134" s="1" t="e" cm="1">
        <f t="array" ref="EO134">IFERROR(IF(ISNA($A134),NA(),INDEX(BD$3:BD$2000,_xlfn.XMATCH(100,AK$3:AK$2000,1,1)+ROW()-ROW($A$3))-0), NA())</f>
        <v>#N/A</v>
      </c>
      <c r="EP134" s="1" t="e">
        <f t="shared" si="311"/>
        <v>#N/A</v>
      </c>
      <c r="EQ134" s="1" t="e">
        <f t="shared" si="312"/>
        <v>#N/A</v>
      </c>
      <c r="ER134" s="1" t="e">
        <f t="shared" si="313"/>
        <v>#N/A</v>
      </c>
      <c r="ES134" s="1" t="e" cm="1">
        <f t="array" ref="ES134">IFERROR(IF(OR(ISNA($A134),INDEX(International!C$3:C$2000,_xlfn.XMATCH(100,International!C$3:C$2000,1,1)+ROW()-ROW($A$3))=""),NA(),INDEX(International!C$3:C$2000,_xlfn.XMATCH(100,International!C$3:C$2000,1,1)+ROW()-ROW($A$3))), NA())</f>
        <v>#N/A</v>
      </c>
      <c r="ET134" s="1" t="e" cm="1">
        <f t="array" ref="ET134">IFERROR(IF(ISNA($A134),NA(),INDEX(International!E$3:E$2000,_xlfn.XMATCH(100,International!C$3:C$2000,1,1)+ROW()-ROW($A$3))-0), NA())</f>
        <v>#N/A</v>
      </c>
      <c r="EU134" s="1" t="e">
        <f t="shared" si="314"/>
        <v>#N/A</v>
      </c>
      <c r="EV134" s="1" t="e">
        <f t="shared" si="315"/>
        <v>#N/A</v>
      </c>
      <c r="EW134" s="1" t="e">
        <f t="shared" si="316"/>
        <v>#N/A</v>
      </c>
      <c r="EX134" s="1" t="e" cm="1">
        <f t="array" ref="EX134">IFERROR(IF(OR(ISNA($A134),INDEX(International!G$3:G$2000,_xlfn.XMATCH(100,International!G$3:G$2000,1,1)+ROW()-ROW($A$3))=""),NA(),INDEX(International!G$3:G$2000,_xlfn.XMATCH(100,International!G$3:G$2000,1,1)+ROW()-ROW($A$3))-0), NA())</f>
        <v>#N/A</v>
      </c>
      <c r="EY134" s="1" t="e" cm="1">
        <f t="array" ref="EY134">IFERROR(IF(ISNA($A134),NA(),INDEX(International!I$3:I$2000,_xlfn.XMATCH(100,International!G$3:G$2000,1,1)+ROW()-ROW($A$3))-0), NA())</f>
        <v>#N/A</v>
      </c>
      <c r="EZ134" s="1" t="e">
        <f t="shared" si="317"/>
        <v>#N/A</v>
      </c>
      <c r="FA134" s="1" t="e">
        <f t="shared" si="318"/>
        <v>#N/A</v>
      </c>
      <c r="FB134" s="1" t="e">
        <f t="shared" si="319"/>
        <v>#N/A</v>
      </c>
      <c r="FC134" s="1" t="e" cm="1">
        <f t="array" ref="FC134">IFERROR(IF(OR(ISNA($A134),INDEX(International!K$3:K$2000,_xlfn.XMATCH(100,International!K$3:K$2000,1,1)+ROW()-ROW($A$3))=""),NA(),INDEX(International!K$3:K$2000,_xlfn.XMATCH(100,International!K$3:K$2000,1,1)+ROW()-ROW($A$3))), NA())</f>
        <v>#N/A</v>
      </c>
      <c r="FD134" s="1" t="e" cm="1">
        <f t="array" ref="FD134">IFERROR(IF(ISNA($A134),NA(),INDEX(International!M$3:M$2000,_xlfn.XMATCH(100,International!K$3:K$2000,1,1)+ROW()-ROW($A$3))-0), NA())</f>
        <v>#N/A</v>
      </c>
      <c r="FE134" s="1" t="e">
        <f t="shared" si="320"/>
        <v>#N/A</v>
      </c>
      <c r="FF134" s="1" t="e">
        <f t="shared" si="321"/>
        <v>#N/A</v>
      </c>
      <c r="FG134" s="1" t="e">
        <f t="shared" si="322"/>
        <v>#N/A</v>
      </c>
      <c r="FH134" s="1" t="e" cm="1">
        <f t="array" ref="FH134">IFERROR(IF(OR(ISNA($A134),INDEX(International!O$3:O$2000,_xlfn.XMATCH(100,International!O$3:O$2000,1,1)+ROW()-ROW($A$3))=""),NA(),INDEX(International!O$3:O$2000,_xlfn.XMATCH(100,International!O$3:O$2000,1,1)+ROW()-ROW($A$3))-0), NA())</f>
        <v>#N/A</v>
      </c>
      <c r="FI134" s="1" t="e" cm="1">
        <f t="array" ref="FI134">IFERROR(IF(ISNA($A134),NA(),INDEX(International!Q$3:Q$2000,_xlfn.XMATCH(100,International!O$3:O$2000,1,1)+ROW()-ROW($A$3))-0), NA())</f>
        <v>#N/A</v>
      </c>
      <c r="FJ134" s="1" t="e">
        <f t="shared" si="323"/>
        <v>#N/A</v>
      </c>
      <c r="FK134" s="1" t="e">
        <f t="shared" si="324"/>
        <v>#N/A</v>
      </c>
      <c r="FL134" s="1" t="e">
        <f t="shared" si="325"/>
        <v>#N/A</v>
      </c>
      <c r="FM134" s="1" t="e" cm="1">
        <f t="array" ref="FM134">IFERROR(IF(OR(ISNA($A134),INDEX(International!S$3:S$2000,_xlfn.XMATCH(100,International!S$3:S$2000,1,1)+ROW()-ROW($A$3))=""),NA(),INDEX(International!S$3:S$2000,_xlfn.XMATCH(100,International!S$3:S$2000,1,1)+ROW()-ROW($A$3))-0), NA())</f>
        <v>#N/A</v>
      </c>
      <c r="FN134" s="1" t="e" cm="1">
        <f t="array" ref="FN134">IFERROR(IF(ISNA($A134),NA(),INDEX(International!U$3:U$2000,_xlfn.XMATCH(100,International!S$3:S$2000,1,1)+ROW()-ROW($A$3))-0), NA())</f>
        <v>#N/A</v>
      </c>
      <c r="FO134" s="1" t="e">
        <f t="shared" si="326"/>
        <v>#N/A</v>
      </c>
      <c r="FP134" s="1" t="e">
        <f t="shared" si="327"/>
        <v>#N/A</v>
      </c>
      <c r="FQ134" s="1" t="e">
        <f t="shared" si="328"/>
        <v>#N/A</v>
      </c>
      <c r="FR134" s="1" t="e" cm="1">
        <f t="array" ref="FR134">IFERROR(IF(OR(ISNA($A134),INDEX(International!W$3:W$2000,_xlfn.XMATCH(100,International!W$3:W$2000,1,1)+ROW()-ROW($A$3))=""),NA(),INDEX(International!W$3:W$2000,_xlfn.XMATCH(100,International!W$3:W$2000,1,1)+ROW()-ROW($A$3))-0), NA())</f>
        <v>#N/A</v>
      </c>
      <c r="FS134" s="1" t="e" cm="1">
        <f t="array" ref="FS134">IFERROR(IF(ISNA($A134),NA(),INDEX(International!Y$3:Y$2000,_xlfn.XMATCH(100,International!W$3:W$2000,1,1)+ROW()-ROW($A$3))-0), NA())</f>
        <v>#N/A</v>
      </c>
      <c r="FT134" s="1" t="e">
        <f t="shared" si="329"/>
        <v>#N/A</v>
      </c>
      <c r="FU134" s="1" t="e">
        <f t="shared" si="330"/>
        <v>#N/A</v>
      </c>
      <c r="FV134" s="1" t="e">
        <f t="shared" si="331"/>
        <v>#N/A</v>
      </c>
      <c r="FW134" s="1" t="e" cm="1">
        <f t="array" ref="FW134">IFERROR(IF(OR(ISNA($A134),INDEX(International!AA$3:AA$2000,_xlfn.XMATCH(100,International!AA$3:AA$2000,1,1)+ROW()-ROW($A$3))=""),NA(),INDEX(International!AA$3:AA$2000,_xlfn.XMATCH(100,International!AA$3:AA$2000,1,1)+ROW()-ROW($A$3))-0), NA())</f>
        <v>#N/A</v>
      </c>
      <c r="FX134" s="1" t="e" cm="1">
        <f t="array" ref="FX134">IFERROR(IF(ISNA($A134),NA(),INDEX(International!AC$3:AC$2000,_xlfn.XMATCH(100,International!AA$3:AA$2000,1,1)+ROW()-ROW($A$3))-0), NA())</f>
        <v>#N/A</v>
      </c>
      <c r="FY134" s="1" t="e">
        <f t="shared" si="332"/>
        <v>#N/A</v>
      </c>
      <c r="FZ134" s="1" t="e">
        <f t="shared" si="333"/>
        <v>#N/A</v>
      </c>
      <c r="GA134" s="1" t="e">
        <f t="shared" si="334"/>
        <v>#N/A</v>
      </c>
      <c r="GB134" s="1" t="e" cm="1">
        <f t="array" ref="GB134">IFERROR(IF(OR(ISNA($A134),INDEX(International!AE$3:AE$2000,_xlfn.XMATCH(100,International!AE$3:AE$2000,1,1)+ROW()-ROW($A$3))=""),NA(),INDEX(International!AE$3:AE$2000,_xlfn.XMATCH(100,International!AE$3:AE$2000,1,1)+ROW()-ROW($A$3))-0), NA())</f>
        <v>#N/A</v>
      </c>
      <c r="GC134" s="1" t="e" cm="1">
        <f t="array" ref="GC134">IFERROR(IF(ISNA($A134),NA(),INDEX(International!AG$3:AG$2000,_xlfn.XMATCH(100,International!AE$3:AE$2000,1,1)+ROW()-ROW($A$3))-0), NA())</f>
        <v>#N/A</v>
      </c>
      <c r="GD134" s="1" t="e">
        <f t="shared" si="335"/>
        <v>#N/A</v>
      </c>
      <c r="GE134" s="1" t="e">
        <f t="shared" si="336"/>
        <v>#N/A</v>
      </c>
      <c r="GF134" s="1" t="e">
        <f t="shared" si="337"/>
        <v>#N/A</v>
      </c>
    </row>
    <row r="135" spans="1:188" x14ac:dyDescent="0.2">
      <c r="A135" s="4" t="e">
        <f>IF(OR(Daily!$A135="",Daily!$B135="*"),NA(),Daily!A135)</f>
        <v>#N/A</v>
      </c>
      <c r="B135" s="1" t="str">
        <f>IF(_xlfn.IFNA($A135,"")="","",Daily!C135+IF(ROW()&gt;ROW($A$3),B134,0))</f>
        <v/>
      </c>
      <c r="C135" s="1" t="str">
        <f>IF(_xlfn.IFNA($A135,"")="","",Daily!D135+IF(ROW()&gt;ROW($A$3),C134,0))</f>
        <v/>
      </c>
      <c r="D135" s="1" t="str">
        <f>IF(_xlfn.IFNA($A135,"")="","",Daily!E135+IF(ROW()&gt;ROW($A$3),D134,0))</f>
        <v/>
      </c>
      <c r="E135" s="1" t="str">
        <f t="shared" si="284"/>
        <v/>
      </c>
      <c r="F135" s="1" t="str">
        <f>IF(_xlfn.IFNA($A135,"")="","",Daily!F135+IF(ROW()&gt;ROW($A$3),F134,0))</f>
        <v/>
      </c>
      <c r="G135" s="1" t="str">
        <f>IF(_xlfn.IFNA($A135,"")="","",Daily!G135+IF(ROW()&gt;ROW($A$3),G134,0))</f>
        <v/>
      </c>
      <c r="H135" s="1" t="str">
        <f>IF(_xlfn.IFNA($A135,"")="","",Daily!H135+IF(ROW()&gt;ROW($A$3),H134,0))</f>
        <v/>
      </c>
      <c r="I135" s="1" t="str">
        <f t="shared" si="285"/>
        <v/>
      </c>
      <c r="J135" s="1" t="str">
        <f>IF(_xlfn.IFNA($A135,"")="","",Daily!I135+IF(ROW()&gt;ROW($A$3),J134,0))</f>
        <v/>
      </c>
      <c r="K135" s="1" t="str">
        <f>IF(_xlfn.IFNA($A135,"")="","",Daily!J135+IF(ROW()&gt;ROW($A$3),K134,0))</f>
        <v/>
      </c>
      <c r="L135" s="1" t="str">
        <f>IF(_xlfn.IFNA($A135,"")="","",Daily!K135+IF(ROW()&gt;ROW($A$3),L134,0))</f>
        <v/>
      </c>
      <c r="M135" s="1" t="str">
        <f t="shared" si="286"/>
        <v/>
      </c>
      <c r="N135" s="1" t="str">
        <f>IF(_xlfn.IFNA($A135,"")="","",Daily!L135+IF(ROW()&gt;ROW($A$3),N134,0))</f>
        <v/>
      </c>
      <c r="O135" s="1" t="str">
        <f>IF(_xlfn.IFNA($A135,"")="","",Daily!M135+IF(ROW()&gt;ROW($A$3),O134,0))</f>
        <v/>
      </c>
      <c r="P135" s="1" t="str">
        <f>IF(_xlfn.IFNA($A135,"")="","",Daily!N135+IF(ROW()&gt;ROW($A$3),P134,0))</f>
        <v/>
      </c>
      <c r="Q135" s="1" t="str">
        <f t="shared" si="287"/>
        <v/>
      </c>
      <c r="R135" s="1" t="str">
        <f>IF(_xlfn.IFNA($A135,"")="","",Daily!O135+IF(ROW()&gt;ROW($A$3),R134,0))</f>
        <v/>
      </c>
      <c r="S135" s="1" t="str">
        <f>IF(_xlfn.IFNA($A135,"")="","",Daily!P135+IF(ROW()&gt;ROW($A$3),S134,0))</f>
        <v/>
      </c>
      <c r="T135" s="1" t="str">
        <f>IF(_xlfn.IFNA($A135,"")="","",Daily!Q135+IF(ROW()&gt;ROW($A$3),T134,0))</f>
        <v/>
      </c>
      <c r="U135" s="1" t="str">
        <f t="shared" si="288"/>
        <v/>
      </c>
      <c r="V135" s="1" t="str">
        <f>IF(_xlfn.IFNA($A135,"")="","",Daily!R135+IF(ROW()&gt;ROW($A$3),V134,0))</f>
        <v/>
      </c>
      <c r="W135" s="1" t="str">
        <f>IF(_xlfn.IFNA($A135,"")="","",Daily!S135+IF(ROW()&gt;ROW($A$3),W134,0))</f>
        <v/>
      </c>
      <c r="X135" s="1" t="str">
        <f>IF(_xlfn.IFNA($A135,"")="","",Daily!T135+IF(ROW()&gt;ROW($A$3),X134,0))</f>
        <v/>
      </c>
      <c r="Y135" s="1" t="str">
        <f t="shared" si="289"/>
        <v/>
      </c>
      <c r="Z135" s="1" t="str">
        <f>IF(_xlfn.IFNA($A135,"")="","",Daily!U135+IF(ROW()&gt;ROW($A$3),Z134,0))</f>
        <v/>
      </c>
      <c r="AA135" s="1" t="str">
        <f>IF(_xlfn.IFNA($A135,"")="","",Daily!V135+IF(ROW()&gt;ROW($A$3),AA134,0))</f>
        <v/>
      </c>
      <c r="AB135" s="1" t="str">
        <f>IF(_xlfn.IFNA($A135,"")="","",Daily!W135+IF(ROW()&gt;ROW($A$3),AB134,0))</f>
        <v/>
      </c>
      <c r="AC135" s="1" t="str">
        <f t="shared" si="290"/>
        <v/>
      </c>
      <c r="AD135" s="1" t="str">
        <f>IF(_xlfn.IFNA($A135,"")="","",Daily!X135+IF(ROW()&gt;ROW($A$3),AD134,0))</f>
        <v/>
      </c>
      <c r="AE135" s="1" t="str">
        <f>IF(_xlfn.IFNA($A135,"")="","",Daily!Y135+IF(ROW()&gt;ROW($A$3),AE134,0))</f>
        <v/>
      </c>
      <c r="AF135" s="1" t="str">
        <f>IF(_xlfn.IFNA($A135,"")="","",Daily!Z135+IF(ROW()&gt;ROW($A$3),AF134,0))</f>
        <v/>
      </c>
      <c r="AG135" s="1" t="str">
        <f t="shared" si="291"/>
        <v/>
      </c>
      <c r="AH135" s="1" t="str">
        <f>IF(_xlfn.IFNA($A135,"")="","",Daily!C135+Daily!F135+Daily!I135+Daily!O135+Daily!L135+Daily!R135+Daily!X135+Daily!U135)</f>
        <v/>
      </c>
      <c r="AI135" s="1" t="str">
        <f>IF(_xlfn.IFNA($A135,"")="","",Daily!D135+Daily!G135+Daily!J135+Daily!P135+Daily!M135+Daily!S135+Daily!Y135+Daily!V135+Daily!AA135)</f>
        <v/>
      </c>
      <c r="AJ135" s="1" t="str">
        <f>IF(_xlfn.IFNA($A135,"")="","",Daily!E135+Daily!H135+Daily!K135+Daily!Q135+Daily!N135+Daily!T135+Daily!Z135+Daily!W135)</f>
        <v/>
      </c>
      <c r="AK135" s="1" t="str">
        <f t="shared" si="240"/>
        <v/>
      </c>
      <c r="AL135" s="1" t="str">
        <f t="shared" si="241"/>
        <v/>
      </c>
      <c r="AM135" s="1" t="str">
        <f t="shared" si="242"/>
        <v/>
      </c>
      <c r="AN135" s="7" t="str">
        <f t="shared" si="243"/>
        <v/>
      </c>
      <c r="AO135" s="1" t="str">
        <f t="shared" si="244"/>
        <v/>
      </c>
      <c r="AP135" s="1" t="str">
        <f t="shared" si="245"/>
        <v/>
      </c>
      <c r="AQ135" s="1" t="str">
        <f t="shared" si="246"/>
        <v/>
      </c>
      <c r="AR135" s="1" t="str">
        <f t="shared" si="247"/>
        <v/>
      </c>
      <c r="AS135" s="1" t="str">
        <f t="shared" si="248"/>
        <v/>
      </c>
      <c r="AT135" s="10" t="str">
        <f t="shared" si="249"/>
        <v/>
      </c>
      <c r="AU135" s="10" t="str">
        <f t="shared" si="250"/>
        <v/>
      </c>
      <c r="AV135" s="10" t="str">
        <f t="shared" si="251"/>
        <v/>
      </c>
      <c r="AW135" s="10" t="str">
        <f t="shared" si="252"/>
        <v/>
      </c>
      <c r="AX135" s="10" t="str">
        <f t="shared" si="253"/>
        <v/>
      </c>
      <c r="AY135" s="10" t="str">
        <f t="shared" si="254"/>
        <v/>
      </c>
      <c r="AZ135" s="10" t="str">
        <f t="shared" si="255"/>
        <v/>
      </c>
      <c r="BA135" s="10" t="str">
        <f t="shared" si="256"/>
        <v/>
      </c>
      <c r="BB135" s="10" t="str">
        <f t="shared" si="257"/>
        <v/>
      </c>
      <c r="BC135" s="10" t="str">
        <f t="shared" si="258"/>
        <v/>
      </c>
      <c r="BD135" s="8" t="str">
        <f t="shared" ca="1" si="292"/>
        <v/>
      </c>
      <c r="BE135" s="9" t="str">
        <f t="shared" ca="1" si="293"/>
        <v/>
      </c>
      <c r="BF135" s="10" t="str">
        <f t="shared" si="259"/>
        <v/>
      </c>
      <c r="BG135" s="10" t="str">
        <f t="shared" si="260"/>
        <v/>
      </c>
      <c r="BH135" s="1" t="str">
        <f t="shared" si="261"/>
        <v/>
      </c>
      <c r="BI135" s="1" t="str">
        <f t="shared" si="262"/>
        <v/>
      </c>
      <c r="BJ135" s="8" t="str">
        <f>IF(_xlfn.IFNA($A135,"")="","",AK135/(Configuration!$B$1/1000000))</f>
        <v/>
      </c>
      <c r="BK135" s="1" t="str">
        <f>IF(OR(_xlfn.IFNA($A135,"")="", ROW()&lt;=ROW($A$3),MAX(International!$C$3:$C$2000)&lt;$AK135),"",$A135-_xlfn.XLOOKUP($AK135,International!$C$3:$C$2000,International!$A$3:$A$2000,NA(),1,1))</f>
        <v/>
      </c>
      <c r="BL135" s="1" t="str">
        <f>IF(OR(_xlfn.IFNA($A135,"")="", ROW()&lt;=ROW($A$3),MAX(International!$D$3:$D$2000)&lt;$BJ135),"",$A135-_xlfn.XLOOKUP($BJ135,International!$D$3:$D$2000,International!$A$3:$A$2000,NA(),1,1))</f>
        <v/>
      </c>
      <c r="BM135" s="1" t="str">
        <f>IF(OR(_xlfn.IFNA($A135,"")="", ROW()&lt;=ROW($A$3),MAX(International!$G$3:$G$2000)&lt;$AK135),"",$A135-_xlfn.XLOOKUP($AK135,International!$G$3:$G$2000,International!$A$3:$A$2000,NA(),1,1))</f>
        <v/>
      </c>
      <c r="BN135" s="1" t="str">
        <f>IF(OR(_xlfn.IFNA($A135,"")="", ROW()&lt;=ROW($A$3),MAX(International!$H$3:$H$2000)&lt;$BJ135),"",$A135-_xlfn.XLOOKUP($BJ135,International!$H$3:$H$2000,International!$A$3:$A$2000,NA(),1,1))</f>
        <v/>
      </c>
      <c r="BO135" s="1" t="str">
        <f>IF(OR(_xlfn.IFNA($A135,"")="", ROW()&lt;=ROW($A$3),MAX(International!$K$3:$K$2000)&lt;$AK135),"",$A135-_xlfn.XLOOKUP($AK135,International!$K$3:$K$2000,International!$A$3:$A$2000,NA(),1,1))</f>
        <v/>
      </c>
      <c r="BP135" s="1" t="str">
        <f>IF(OR(_xlfn.IFNA($A135,"")="", ROW()&lt;=ROW($A$3),MAX(International!$L$3:$L$2000)&lt;$BJ135),"",$A135-_xlfn.XLOOKUP($BJ135,International!$L$3:$L$2000,International!$A$3:$A$2000,NA(),1,1))</f>
        <v/>
      </c>
      <c r="BQ135" s="1" t="str">
        <f>IF(OR(_xlfn.IFNA($A135,"")="", ROW()&lt;=ROW($A$3),MAX(International!$O$3:$O$2000)&lt;$AK135),"",$A135-_xlfn.XLOOKUP($AK135,International!$O$3:$O$2000,International!$A$3:$A$2000,NA(),1,1))</f>
        <v/>
      </c>
      <c r="BR135" s="1" t="str">
        <f>IF(OR(_xlfn.IFNA($A135,"")="", ROW()&lt;=ROW($A$3),MAX(International!$P$3:$P$2000)&lt;$BJ135),"",$A135-_xlfn.XLOOKUP($BJ135,International!$P$3:$P$2000,International!$A$3:$A$2000,NA(),1,1))</f>
        <v/>
      </c>
      <c r="BS135" s="1" t="str">
        <f>IF(OR(_xlfn.IFNA($A135,"")="", ROW()&lt;=ROW($A$3),MAX(International!$S$3:$S$2000)&lt;$AK135),"",$A135-_xlfn.XLOOKUP($AK135,International!$S$3:$S$2000,International!$A$3:$A$2000,NA(),1,1))</f>
        <v/>
      </c>
      <c r="BT135" s="1" t="str">
        <f>IF(OR(_xlfn.IFNA($A135,"")="", ROW()&lt;=ROW($A$3),MAX(International!$T$3:$T$2000)&lt;$BJ135),"",$A135-_xlfn.XLOOKUP($BJ135,International!$T$3:$T$2000,International!$A$3:$A$2000,NA(),1,1))</f>
        <v/>
      </c>
      <c r="BU135" s="1" t="str">
        <f>IF(OR(_xlfn.IFNA($A135,"")="", ROW()&lt;=ROW($A$3),MAX(International!$W$3:$W$2000)&lt;$AK135),"",$A135-_xlfn.XLOOKUP($AK135,International!$W$3:$W$2000,International!$A$3:$A$2000,NA(),1,1))</f>
        <v/>
      </c>
      <c r="BV135" s="1" t="str">
        <f>IF(OR(_xlfn.IFNA($A135,"")="", ROW()&lt;=ROW($A$3),MAX(International!$X$3:$X$2000)&lt;$BJ135),"",$A135-_xlfn.XLOOKUP($BJ135,International!$X$3:$X$2000,International!$A$3:$A$2000,NA(),1,1))</f>
        <v/>
      </c>
      <c r="BW135" s="1" t="str">
        <f>IF(OR(_xlfn.IFNA($A135,"")="", ROW()&lt;=ROW($A$3),MAX(International!$AA$3:$AA$2000)&lt;$AK135),"",$A135-_xlfn.XLOOKUP($AK135,International!$AA$3:$AA$2000,International!$A$3:$A$2000,NA(),1,1))</f>
        <v/>
      </c>
      <c r="BX135" s="1" t="str">
        <f>IF(OR(_xlfn.IFNA($A135,"")="", ROW()&lt;=ROW($A$3),MAX(International!$AB$3:$AB$2000)&lt;$BJ135),"",$A135-_xlfn.XLOOKUP($BJ135,International!$AB$3:$AB$2000,International!$A$3:$A$2000,NA(),1,1))</f>
        <v/>
      </c>
      <c r="BY135" s="1" t="str">
        <f>IF(OR(_xlfn.IFNA($A135,"")="", ROW()&lt;=ROW($A$3),MAX(International!$AE$3:$AE$2000)&lt;$AK135),"",$A135-_xlfn.XLOOKUP($AK135,International!$AE$3:$AE$2000,International!$A$3:$A$2000,NA(),1,1))</f>
        <v/>
      </c>
      <c r="BZ135" s="1" t="str">
        <f>IF(OR(_xlfn.IFNA($A135,"")="", ROW()&lt;=ROW($A$3),MAX(International!$AF$3:$AF$2000)&lt;$BJ135),"",$A135-_xlfn.XLOOKUP($BJ135,International!$AF$3:$AF$2000,International!$A$3:$A$2000,NA(),1,1))</f>
        <v/>
      </c>
      <c r="CA135" s="1" t="e">
        <f t="shared" si="294"/>
        <v>#N/A</v>
      </c>
      <c r="CB135" s="1" t="e">
        <f t="shared" si="264"/>
        <v>#N/A</v>
      </c>
      <c r="CC135" s="1" t="e">
        <f t="shared" si="265"/>
        <v>#N/A</v>
      </c>
      <c r="CD135" s="1" t="e">
        <f t="shared" si="266"/>
        <v>#N/A</v>
      </c>
      <c r="CE135" s="1" t="e">
        <f t="shared" si="267"/>
        <v>#N/A</v>
      </c>
      <c r="CF135" s="1" t="e">
        <f t="shared" si="268"/>
        <v>#N/A</v>
      </c>
      <c r="CG135" s="1" t="e">
        <f t="shared" si="269"/>
        <v>#N/A</v>
      </c>
      <c r="CH135" s="1" t="e">
        <f t="shared" si="270"/>
        <v>#N/A</v>
      </c>
      <c r="CI135" s="1" t="e">
        <f t="shared" si="271"/>
        <v>#N/A</v>
      </c>
      <c r="CJ135" s="1" t="e">
        <f t="shared" si="272"/>
        <v>#N/A</v>
      </c>
      <c r="CK135" s="1" t="e">
        <f t="shared" si="295"/>
        <v>#N/A</v>
      </c>
      <c r="CL135" s="1" t="e">
        <f t="shared" si="273"/>
        <v>#N/A</v>
      </c>
      <c r="CM135" s="1" t="e">
        <f>IF(OR(ISNA($A135),$AK135&lt;100),NA(),IF($CA135=0,0,FLOOR((CK135-_xlfn.XLOOKUP(_xlfn.AGGREGATE(5,6,$CA$3:$CA2086),$CA$3:$CA$2000,CK$3:CK$2000,1,1))/_xlfn.XLOOKUP($CA135,$CA$3:$CA$2000,$CA$3:$CA$2000,1,1), 1)))</f>
        <v>#N/A</v>
      </c>
      <c r="CN135" s="1" t="e">
        <f t="shared" si="296"/>
        <v>#N/A</v>
      </c>
      <c r="CO135" s="1" t="e" cm="1">
        <f t="array" ref="CO135">IFERROR(IF(OR(ISNA($A135),$AK135&lt;100,INDEX(International!C$3:C$2000,_xlfn.XMATCH(100,International!C$3:C$2000,1,1)+$CA135)=""),NA(),INDEX(International!C$3:C$2000,_xlfn.XMATCH(100,International!C$3:C$2000,1,1)+$CA135)), NA())</f>
        <v>#N/A</v>
      </c>
      <c r="CP135" s="1" t="e">
        <f t="shared" si="274"/>
        <v>#N/A</v>
      </c>
      <c r="CQ135" s="1" t="e">
        <f>IF(OR(ISNA($A135),$AK135&lt;100),NA(),IF($CA135=0,0,FLOOR((CO135-_xlfn.XLOOKUP(_xlfn.AGGREGATE(5,6,$CA$3:$CA2086),$CA$3:$CA$2000,CO$3:CO$2000,1,1))/_xlfn.XLOOKUP($CA135,$CA$3:$CA$2000,$CA$3:$CA$2000,1,1), 1)))</f>
        <v>#N/A</v>
      </c>
      <c r="CR135" s="1" t="e">
        <f t="shared" si="297"/>
        <v>#N/A</v>
      </c>
      <c r="CS135" s="1" t="e" cm="1">
        <f t="array" ref="CS135">IFERROR(IF(OR(ISNA($A135),$AK135&lt;100,INDEX(International!G$3:G$2000,_xlfn.XMATCH(100,International!G$3:G$2000,1,1)+$CA135)=""),NA(),INDEX(International!G$3:G$2000,_xlfn.XMATCH(100,International!G$3:G$2000,1,1)+$CA135)), NA())</f>
        <v>#N/A</v>
      </c>
      <c r="CT135" s="1" t="e">
        <f t="shared" si="275"/>
        <v>#N/A</v>
      </c>
      <c r="CU135" s="1" t="e">
        <f>IF(OR(ISNA($A135),$AK135&lt;100),NA(),IF($CA135=0,0,FLOOR((CS135-_xlfn.XLOOKUP(_xlfn.AGGREGATE(5,6,$CA$3:$CA2086),$CA$3:$CA$2000,CS$3:CS$2000,1,1))/_xlfn.XLOOKUP($CA135,$CA$3:$CA$2000,$CA$3:$CA$2000,1,1), 1)))</f>
        <v>#N/A</v>
      </c>
      <c r="CV135" s="1" t="e">
        <f t="shared" si="298"/>
        <v>#N/A</v>
      </c>
      <c r="CW135" s="1" t="e" cm="1">
        <f t="array" ref="CW135">IFERROR(IF(OR(ISNA($A135),$AK135&lt;100,INDEX(International!K$3:K$2000,_xlfn.XMATCH(100,International!K$3:K$2000,1,1)+$CA135)=""),NA(),INDEX(International!K$3:K$2000,_xlfn.XMATCH(100,International!K$3:K$2000,1,1)+$CA135)), NA())</f>
        <v>#N/A</v>
      </c>
      <c r="CX135" s="1" t="e">
        <f t="shared" si="276"/>
        <v>#N/A</v>
      </c>
      <c r="CY135" s="1" t="e">
        <f>IF(OR(ISNA($A135),$AK135&lt;100),NA(),IF($CA135=0,0,FLOOR((CW135-_xlfn.XLOOKUP(_xlfn.AGGREGATE(5,6,$CA$3:$CA2086),$CA$3:$CA$2000,CW$3:CW$2000,1,1))/_xlfn.XLOOKUP($CA135,$CA$3:$CA$2000,$CA$3:$CA$2000,1,1), 1)))</f>
        <v>#N/A</v>
      </c>
      <c r="CZ135" s="1" t="e">
        <f t="shared" si="299"/>
        <v>#N/A</v>
      </c>
      <c r="DA135" s="1" t="e" cm="1">
        <f t="array" ref="DA135">IFERROR(IF(OR(ISNA($A135),$AK135&lt;100,INDEX(International!O$3:O$2000,_xlfn.XMATCH(100,International!O$3:O$2000,1,1)+$CA135)=""),NA(),INDEX(International!O$3:O$2000,_xlfn.XMATCH(100,International!O$3:O$2000,1,1)+$CA135)), NA())</f>
        <v>#N/A</v>
      </c>
      <c r="DB135" s="1" t="e">
        <f t="shared" si="277"/>
        <v>#N/A</v>
      </c>
      <c r="DC135" s="1" t="e">
        <f>IF(OR(ISNA($A135),$AK135&lt;100),NA(),IF($CA135=0,0,FLOOR((DA135-_xlfn.XLOOKUP(_xlfn.AGGREGATE(5,6,$CA$3:$CA2086),$CA$3:$CA$2000,DA$3:DA$2000,1,1))/_xlfn.XLOOKUP($CA135,$CA$3:$CA$2000,$CA$3:$CA$2000,1,1), 1)))</f>
        <v>#N/A</v>
      </c>
      <c r="DD135" s="1" t="e">
        <f t="shared" si="300"/>
        <v>#N/A</v>
      </c>
      <c r="DE135" s="1" t="e" cm="1">
        <f t="array" ref="DE135">IFERROR(IF(OR(ISNA($A135),$AK135&lt;100,INDEX(International!S$3:S$2000,_xlfn.XMATCH(100,International!S$3:S$2000,1,1)+$CA135)=""),NA(),INDEX(International!S$3:S$2000,_xlfn.XMATCH(100,International!S$3:S$2000,1,1)+$CA135)), NA())</f>
        <v>#N/A</v>
      </c>
      <c r="DF135" s="1" t="e">
        <f t="shared" si="278"/>
        <v>#N/A</v>
      </c>
      <c r="DG135" s="1" t="e">
        <f>IF(OR(ISNA($A135),$AK135&lt;100),NA(),IF($CA135=0,0,FLOOR((DE135-_xlfn.XLOOKUP(_xlfn.AGGREGATE(5,6,$CA$3:$CA2086),$CA$3:$CA$2000,DE$3:DE$2000,1,1))/_xlfn.XLOOKUP($CA135,$CA$3:$CA$2000,$CA$3:$CA$2000,1,1), 1)))</f>
        <v>#N/A</v>
      </c>
      <c r="DH135" s="1" t="e">
        <f t="shared" si="301"/>
        <v>#N/A</v>
      </c>
      <c r="DI135" s="1" t="e" cm="1">
        <f t="array" ref="DI135">IFERROR(IF(OR(ISNA($A135),$AK135&lt;100,INDEX(International!W$3:W$2000,_xlfn.XMATCH(100,International!W$3:W$2000,1,1)+$CA135)=""),NA(),INDEX(International!W$3:W$2000,_xlfn.XMATCH(100,International!W$3:W$2000,1,1)+$CA135)), NA())</f>
        <v>#N/A</v>
      </c>
      <c r="DJ135" s="1" t="e">
        <f t="shared" si="279"/>
        <v>#N/A</v>
      </c>
      <c r="DK135" s="1" t="e">
        <f>IF(OR(ISNA($A135),$AK135&lt;100),NA(),IF($CA135=0,0,FLOOR((DI135-_xlfn.XLOOKUP(_xlfn.AGGREGATE(5,6,$CA$3:$CA2086),$CA$3:$CA$2000,DI$3:DI$2000,1,1))/_xlfn.XLOOKUP($CA135,$CA$3:$CA$2000,$CA$3:$CA$2000,1,1), 1)))</f>
        <v>#N/A</v>
      </c>
      <c r="DL135" s="1" t="e">
        <f t="shared" si="302"/>
        <v>#N/A</v>
      </c>
      <c r="DM135" s="1" t="e" cm="1">
        <f t="array" ref="DM135">IFERROR(IF(OR(ISNA($A135),$AK135&lt;100,INDEX(International!AA$3:AA$2000,_xlfn.XMATCH(100,International!AA$3:AA$2000,1,1)+$CA135)=""),NA(),INDEX(International!AA$3:AA$2000,_xlfn.XMATCH(100,International!AA$3:AA$2000,1,1)+$CA135)), NA())</f>
        <v>#N/A</v>
      </c>
      <c r="DN135" s="1" t="e">
        <f t="shared" si="280"/>
        <v>#N/A</v>
      </c>
      <c r="DO135" s="1" t="e">
        <f>IF(OR(ISNA($A135),$AK135&lt;100),NA(),IF($CA135=0,0,FLOOR((DM135-_xlfn.XLOOKUP(_xlfn.AGGREGATE(5,6,$CA$3:$CA2086),$CA$3:$CA$2000,DM$3:DM$2000,1,1))/_xlfn.XLOOKUP($CA135,$CA$3:$CA$2000,$CA$3:$CA$2000,1,1), 1)))</f>
        <v>#N/A</v>
      </c>
      <c r="DP135" s="1" t="e">
        <f t="shared" si="303"/>
        <v>#N/A</v>
      </c>
      <c r="DQ135" s="1" t="e" cm="1">
        <f t="array" ref="DQ135">IFERROR(IF(OR(ISNA($A135),$AK135&lt;100,INDEX(International!AE$3:AE$2000,_xlfn.XMATCH(100,International!AE$3:AE$2000,1,1)+$CA135)=""),NA(),INDEX(International!AE$3:AE$2000,_xlfn.XMATCH(100,International!AE$3:AE$2000,1,1)+$CA135)), NA())</f>
        <v>#N/A</v>
      </c>
      <c r="DR135" s="1" t="e">
        <f t="shared" si="281"/>
        <v>#N/A</v>
      </c>
      <c r="DS135" s="1" t="e">
        <f>IF(OR(ISNA($A135),$AK135&lt;100),NA(),IF($CA135=0,0,FLOOR((DQ135-_xlfn.XLOOKUP(_xlfn.AGGREGATE(5,6,$CA$3:$CA2086),$CA$3:$CA$2000,DQ$3:DQ$2000,1,1))/_xlfn.XLOOKUP($CA135,$CA$3:$CA$2000,$CA$3:$CA$2000,1,1), 1)))</f>
        <v>#N/A</v>
      </c>
      <c r="DT135" s="1" t="e">
        <f t="shared" si="263"/>
        <v>#N/A</v>
      </c>
      <c r="DU135" s="1" t="e">
        <f t="shared" si="282"/>
        <v>#N/A</v>
      </c>
      <c r="DV135" s="1" t="e" cm="1">
        <f t="array" ref="DV135">IFERROR(IF(ISNA($A135),NA(),INDEX(B$3:B$2000,_xlfn.XMATCH(Configuration!$B$12,B$3:B$2000,1,1)+ROW()-ROW($A$3))-0), NA())</f>
        <v>#N/A</v>
      </c>
      <c r="DW135" s="1" t="e" cm="1">
        <f t="array" ref="DW135">IFERROR(IF(ISNA($A135),NA(),INDEX(F$3:F$2000,_xlfn.XMATCH(Configuration!$B$12,F$3:F$2000,1,1)+ROW()-ROW($A$3))-0), NA())</f>
        <v>#N/A</v>
      </c>
      <c r="DX135" s="1" t="e" cm="1">
        <f t="array" ref="DX135">IFERROR(IF(ISNA($A135),NA(),INDEX(J$3:J$2000,_xlfn.XMATCH(Configuration!$B$12,J$3:J$2000,1,1)+ROW()-ROW($A$3))-0), NA())</f>
        <v>#N/A</v>
      </c>
      <c r="DY135" s="1" t="e" cm="1">
        <f t="array" ref="DY135">IFERROR(IF(ISNA($A135),NA(),INDEX(N$3:N$2000,_xlfn.XMATCH(Configuration!$B$12,N$3:N$2000,1,1)+ROW()-ROW($A$3))-0), NA())</f>
        <v>#N/A</v>
      </c>
      <c r="DZ135" s="1" t="e" cm="1">
        <f t="array" ref="DZ135">IFERROR(IF(ISNA($A135),NA(),INDEX(R$3:R$2000,_xlfn.XMATCH(Configuration!$B$12,R$3:R$2000,1,1)+ROW()-ROW($A$3))-0), NA())</f>
        <v>#N/A</v>
      </c>
      <c r="EA135" s="1" t="e" cm="1">
        <f t="array" ref="EA135">IFERROR(IF(ISNA($A135),NA(),INDEX(V$3:V$2000,_xlfn.XMATCH(Configuration!$B$12,V$3:V$2000,1,1)+ROW()-ROW($A$3))-0), NA())</f>
        <v>#N/A</v>
      </c>
      <c r="EB135" s="1" t="e" cm="1">
        <f t="array" ref="EB135">IFERROR(IF(ISNA($A135),NA(),INDEX(Z$3:Z$2000,_xlfn.XMATCH(Configuration!$B$12,Z$3:Z$2000,1,1)+ROW()-ROW($A$3))-0), NA())</f>
        <v>#N/A</v>
      </c>
      <c r="EC135" s="1" t="e" cm="1">
        <f t="array" ref="EC135">IFERROR(IF(ISNA($A135),NA(),INDEX(AD$3:AD$2000,_xlfn.XMATCH(Configuration!$B$12,AD$3:AD$2000,1,1)+ROW()-ROW($A$3))-0), NA())</f>
        <v>#N/A</v>
      </c>
      <c r="ED135" s="1" t="e">
        <f t="shared" si="283"/>
        <v>#N/A</v>
      </c>
      <c r="EE135" s="1" t="e">
        <f t="shared" si="304"/>
        <v>#N/A</v>
      </c>
      <c r="EF135" s="1" t="e">
        <f t="shared" si="305"/>
        <v>#N/A</v>
      </c>
      <c r="EG135" s="1" t="e">
        <f t="shared" si="306"/>
        <v>#N/A</v>
      </c>
      <c r="EH135" s="1" t="e">
        <f t="shared" si="307"/>
        <v>#N/A</v>
      </c>
      <c r="EI135" s="1" t="e">
        <f t="shared" si="308"/>
        <v>#N/A</v>
      </c>
      <c r="EJ135" s="1" t="e">
        <f t="shared" si="309"/>
        <v>#N/A</v>
      </c>
      <c r="EK135" s="1" t="e">
        <f t="shared" si="310"/>
        <v>#N/A</v>
      </c>
      <c r="EL135" s="1" t="e" cm="1">
        <f t="array" ref="EL135">IFERROR(IF(ISNA($ED135),NA(),IF(FLOOR((2^(($ED135+LOOKUP(2, 1/(ISNA(EP$3:EP$2000)+ISBLANK(EP$3:EP$300)-1),EP$3:EP$2000)*LOG(100)/LOG(2))/LOOKUP(2, 1/(ISNA(EP$3:EP$2000)+ISBLANK(EP$3:EP$300)-1),EP$3:EP$2000))),2)&gt;_xlfn.AGGREGATE(4,6,$EN$3:$GC$2000)+2000,NA(),FLOOR((2^(($ED135+LOOKUP(2, 1/(ISNA(EP$3:EP$2000)+ISBLANK(EP$3:EP$300)-1),EP$3:EP$2000)*LOG(100)/LOG(2))/LOOKUP(2, 1/(ISNA(EP$3:EP$2000)+ISBLANK(EP$3:EP$300)-1),EP$3:EP$2000))),2))),NA())</f>
        <v>#N/A</v>
      </c>
      <c r="EM135" s="1" t="e" cm="1">
        <f t="array" ref="EM135">IF(ISNA($ED135),NA(),FLOOR(EN$3+(LOOKUP(2, 1/(ISNA(EN$3:EN$2000)+ISBLANK(EN$3:EN$300)-1),EN$3:EN$2000)-EN$3)/LOOKUP(2, 1/(ISNA(EN$3:EN$2000)+ISBLANK(EN$3:EN$300)-1),ED$3:ED$2000)*ED135, 1))</f>
        <v>#N/A</v>
      </c>
      <c r="EN135" s="1" t="e" cm="1">
        <f t="array" ref="EN135">IFERROR(IF(ISNA($A135),NA(),INDEX(AK$3:AK$2000,_xlfn.XMATCH(100,AK$3:AK$2000,1,1)+ROW()-ROW($A$3))-0), NA())</f>
        <v>#N/A</v>
      </c>
      <c r="EO135" s="1" t="e" cm="1">
        <f t="array" ref="EO135">IFERROR(IF(ISNA($A135),NA(),INDEX(BD$3:BD$2000,_xlfn.XMATCH(100,AK$3:AK$2000,1,1)+ROW()-ROW($A$3))-0), NA())</f>
        <v>#N/A</v>
      </c>
      <c r="EP135" s="1" t="e">
        <f t="shared" si="311"/>
        <v>#N/A</v>
      </c>
      <c r="EQ135" s="1" t="e">
        <f t="shared" si="312"/>
        <v>#N/A</v>
      </c>
      <c r="ER135" s="1" t="e">
        <f t="shared" si="313"/>
        <v>#N/A</v>
      </c>
      <c r="ES135" s="1" t="e" cm="1">
        <f t="array" ref="ES135">IFERROR(IF(OR(ISNA($A135),INDEX(International!C$3:C$2000,_xlfn.XMATCH(100,International!C$3:C$2000,1,1)+ROW()-ROW($A$3))=""),NA(),INDEX(International!C$3:C$2000,_xlfn.XMATCH(100,International!C$3:C$2000,1,1)+ROW()-ROW($A$3))), NA())</f>
        <v>#N/A</v>
      </c>
      <c r="ET135" s="1" t="e" cm="1">
        <f t="array" ref="ET135">IFERROR(IF(ISNA($A135),NA(),INDEX(International!E$3:E$2000,_xlfn.XMATCH(100,International!C$3:C$2000,1,1)+ROW()-ROW($A$3))-0), NA())</f>
        <v>#N/A</v>
      </c>
      <c r="EU135" s="1" t="e">
        <f t="shared" si="314"/>
        <v>#N/A</v>
      </c>
      <c r="EV135" s="1" t="e">
        <f t="shared" si="315"/>
        <v>#N/A</v>
      </c>
      <c r="EW135" s="1" t="e">
        <f t="shared" si="316"/>
        <v>#N/A</v>
      </c>
      <c r="EX135" s="1" t="e" cm="1">
        <f t="array" ref="EX135">IFERROR(IF(OR(ISNA($A135),INDEX(International!G$3:G$2000,_xlfn.XMATCH(100,International!G$3:G$2000,1,1)+ROW()-ROW($A$3))=""),NA(),INDEX(International!G$3:G$2000,_xlfn.XMATCH(100,International!G$3:G$2000,1,1)+ROW()-ROW($A$3))-0), NA())</f>
        <v>#N/A</v>
      </c>
      <c r="EY135" s="1" t="e" cm="1">
        <f t="array" ref="EY135">IFERROR(IF(ISNA($A135),NA(),INDEX(International!I$3:I$2000,_xlfn.XMATCH(100,International!G$3:G$2000,1,1)+ROW()-ROW($A$3))-0), NA())</f>
        <v>#N/A</v>
      </c>
      <c r="EZ135" s="1" t="e">
        <f t="shared" si="317"/>
        <v>#N/A</v>
      </c>
      <c r="FA135" s="1" t="e">
        <f t="shared" si="318"/>
        <v>#N/A</v>
      </c>
      <c r="FB135" s="1" t="e">
        <f t="shared" si="319"/>
        <v>#N/A</v>
      </c>
      <c r="FC135" s="1" t="e" cm="1">
        <f t="array" ref="FC135">IFERROR(IF(OR(ISNA($A135),INDEX(International!K$3:K$2000,_xlfn.XMATCH(100,International!K$3:K$2000,1,1)+ROW()-ROW($A$3))=""),NA(),INDEX(International!K$3:K$2000,_xlfn.XMATCH(100,International!K$3:K$2000,1,1)+ROW()-ROW($A$3))), NA())</f>
        <v>#N/A</v>
      </c>
      <c r="FD135" s="1" t="e" cm="1">
        <f t="array" ref="FD135">IFERROR(IF(ISNA($A135),NA(),INDEX(International!M$3:M$2000,_xlfn.XMATCH(100,International!K$3:K$2000,1,1)+ROW()-ROW($A$3))-0), NA())</f>
        <v>#N/A</v>
      </c>
      <c r="FE135" s="1" t="e">
        <f t="shared" si="320"/>
        <v>#N/A</v>
      </c>
      <c r="FF135" s="1" t="e">
        <f t="shared" si="321"/>
        <v>#N/A</v>
      </c>
      <c r="FG135" s="1" t="e">
        <f t="shared" si="322"/>
        <v>#N/A</v>
      </c>
      <c r="FH135" s="1" t="e" cm="1">
        <f t="array" ref="FH135">IFERROR(IF(OR(ISNA($A135),INDEX(International!O$3:O$2000,_xlfn.XMATCH(100,International!O$3:O$2000,1,1)+ROW()-ROW($A$3))=""),NA(),INDEX(International!O$3:O$2000,_xlfn.XMATCH(100,International!O$3:O$2000,1,1)+ROW()-ROW($A$3))-0), NA())</f>
        <v>#N/A</v>
      </c>
      <c r="FI135" s="1" t="e" cm="1">
        <f t="array" ref="FI135">IFERROR(IF(ISNA($A135),NA(),INDEX(International!Q$3:Q$2000,_xlfn.XMATCH(100,International!O$3:O$2000,1,1)+ROW()-ROW($A$3))-0), NA())</f>
        <v>#N/A</v>
      </c>
      <c r="FJ135" s="1" t="e">
        <f t="shared" si="323"/>
        <v>#N/A</v>
      </c>
      <c r="FK135" s="1" t="e">
        <f t="shared" si="324"/>
        <v>#N/A</v>
      </c>
      <c r="FL135" s="1" t="e">
        <f t="shared" si="325"/>
        <v>#N/A</v>
      </c>
      <c r="FM135" s="1" t="e" cm="1">
        <f t="array" ref="FM135">IFERROR(IF(OR(ISNA($A135),INDEX(International!S$3:S$2000,_xlfn.XMATCH(100,International!S$3:S$2000,1,1)+ROW()-ROW($A$3))=""),NA(),INDEX(International!S$3:S$2000,_xlfn.XMATCH(100,International!S$3:S$2000,1,1)+ROW()-ROW($A$3))-0), NA())</f>
        <v>#N/A</v>
      </c>
      <c r="FN135" s="1" t="e" cm="1">
        <f t="array" ref="FN135">IFERROR(IF(ISNA($A135),NA(),INDEX(International!U$3:U$2000,_xlfn.XMATCH(100,International!S$3:S$2000,1,1)+ROW()-ROW($A$3))-0), NA())</f>
        <v>#N/A</v>
      </c>
      <c r="FO135" s="1" t="e">
        <f t="shared" si="326"/>
        <v>#N/A</v>
      </c>
      <c r="FP135" s="1" t="e">
        <f t="shared" si="327"/>
        <v>#N/A</v>
      </c>
      <c r="FQ135" s="1" t="e">
        <f t="shared" si="328"/>
        <v>#N/A</v>
      </c>
      <c r="FR135" s="1" t="e" cm="1">
        <f t="array" ref="FR135">IFERROR(IF(OR(ISNA($A135),INDEX(International!W$3:W$2000,_xlfn.XMATCH(100,International!W$3:W$2000,1,1)+ROW()-ROW($A$3))=""),NA(),INDEX(International!W$3:W$2000,_xlfn.XMATCH(100,International!W$3:W$2000,1,1)+ROW()-ROW($A$3))-0), NA())</f>
        <v>#N/A</v>
      </c>
      <c r="FS135" s="1" t="e" cm="1">
        <f t="array" ref="FS135">IFERROR(IF(ISNA($A135),NA(),INDEX(International!Y$3:Y$2000,_xlfn.XMATCH(100,International!W$3:W$2000,1,1)+ROW()-ROW($A$3))-0), NA())</f>
        <v>#N/A</v>
      </c>
      <c r="FT135" s="1" t="e">
        <f t="shared" si="329"/>
        <v>#N/A</v>
      </c>
      <c r="FU135" s="1" t="e">
        <f t="shared" si="330"/>
        <v>#N/A</v>
      </c>
      <c r="FV135" s="1" t="e">
        <f t="shared" si="331"/>
        <v>#N/A</v>
      </c>
      <c r="FW135" s="1" t="e" cm="1">
        <f t="array" ref="FW135">IFERROR(IF(OR(ISNA($A135),INDEX(International!AA$3:AA$2000,_xlfn.XMATCH(100,International!AA$3:AA$2000,1,1)+ROW()-ROW($A$3))=""),NA(),INDEX(International!AA$3:AA$2000,_xlfn.XMATCH(100,International!AA$3:AA$2000,1,1)+ROW()-ROW($A$3))-0), NA())</f>
        <v>#N/A</v>
      </c>
      <c r="FX135" s="1" t="e" cm="1">
        <f t="array" ref="FX135">IFERROR(IF(ISNA($A135),NA(),INDEX(International!AC$3:AC$2000,_xlfn.XMATCH(100,International!AA$3:AA$2000,1,1)+ROW()-ROW($A$3))-0), NA())</f>
        <v>#N/A</v>
      </c>
      <c r="FY135" s="1" t="e">
        <f t="shared" si="332"/>
        <v>#N/A</v>
      </c>
      <c r="FZ135" s="1" t="e">
        <f t="shared" si="333"/>
        <v>#N/A</v>
      </c>
      <c r="GA135" s="1" t="e">
        <f t="shared" si="334"/>
        <v>#N/A</v>
      </c>
      <c r="GB135" s="1" t="e" cm="1">
        <f t="array" ref="GB135">IFERROR(IF(OR(ISNA($A135),INDEX(International!AE$3:AE$2000,_xlfn.XMATCH(100,International!AE$3:AE$2000,1,1)+ROW()-ROW($A$3))=""),NA(),INDEX(International!AE$3:AE$2000,_xlfn.XMATCH(100,International!AE$3:AE$2000,1,1)+ROW()-ROW($A$3))-0), NA())</f>
        <v>#N/A</v>
      </c>
      <c r="GC135" s="1" t="e" cm="1">
        <f t="array" ref="GC135">IFERROR(IF(ISNA($A135),NA(),INDEX(International!AG$3:AG$2000,_xlfn.XMATCH(100,International!AE$3:AE$2000,1,1)+ROW()-ROW($A$3))-0), NA())</f>
        <v>#N/A</v>
      </c>
      <c r="GD135" s="1" t="e">
        <f t="shared" si="335"/>
        <v>#N/A</v>
      </c>
      <c r="GE135" s="1" t="e">
        <f t="shared" si="336"/>
        <v>#N/A</v>
      </c>
      <c r="GF135" s="1" t="e">
        <f t="shared" si="337"/>
        <v>#N/A</v>
      </c>
    </row>
    <row r="136" spans="1:188" x14ac:dyDescent="0.2">
      <c r="A136" s="4" t="e">
        <f>IF(OR(Daily!$A136="",Daily!$B136="*"),NA(),Daily!A136)</f>
        <v>#N/A</v>
      </c>
      <c r="B136" s="1" t="str">
        <f>IF(_xlfn.IFNA($A136,"")="","",Daily!C136+IF(ROW()&gt;ROW($A$3),B135,0))</f>
        <v/>
      </c>
      <c r="C136" s="1" t="str">
        <f>IF(_xlfn.IFNA($A136,"")="","",Daily!D136+IF(ROW()&gt;ROW($A$3),C135,0))</f>
        <v/>
      </c>
      <c r="D136" s="1" t="str">
        <f>IF(_xlfn.IFNA($A136,"")="","",Daily!E136+IF(ROW()&gt;ROW($A$3),D135,0))</f>
        <v/>
      </c>
      <c r="E136" s="1" t="str">
        <f t="shared" si="284"/>
        <v/>
      </c>
      <c r="F136" s="1" t="str">
        <f>IF(_xlfn.IFNA($A136,"")="","",Daily!F136+IF(ROW()&gt;ROW($A$3),F135,0))</f>
        <v/>
      </c>
      <c r="G136" s="1" t="str">
        <f>IF(_xlfn.IFNA($A136,"")="","",Daily!G136+IF(ROW()&gt;ROW($A$3),G135,0))</f>
        <v/>
      </c>
      <c r="H136" s="1" t="str">
        <f>IF(_xlfn.IFNA($A136,"")="","",Daily!H136+IF(ROW()&gt;ROW($A$3),H135,0))</f>
        <v/>
      </c>
      <c r="I136" s="1" t="str">
        <f t="shared" si="285"/>
        <v/>
      </c>
      <c r="J136" s="1" t="str">
        <f>IF(_xlfn.IFNA($A136,"")="","",Daily!I136+IF(ROW()&gt;ROW($A$3),J135,0))</f>
        <v/>
      </c>
      <c r="K136" s="1" t="str">
        <f>IF(_xlfn.IFNA($A136,"")="","",Daily!J136+IF(ROW()&gt;ROW($A$3),K135,0))</f>
        <v/>
      </c>
      <c r="L136" s="1" t="str">
        <f>IF(_xlfn.IFNA($A136,"")="","",Daily!K136+IF(ROW()&gt;ROW($A$3),L135,0))</f>
        <v/>
      </c>
      <c r="M136" s="1" t="str">
        <f t="shared" si="286"/>
        <v/>
      </c>
      <c r="N136" s="1" t="str">
        <f>IF(_xlfn.IFNA($A136,"")="","",Daily!L136+IF(ROW()&gt;ROW($A$3),N135,0))</f>
        <v/>
      </c>
      <c r="O136" s="1" t="str">
        <f>IF(_xlfn.IFNA($A136,"")="","",Daily!M136+IF(ROW()&gt;ROW($A$3),O135,0))</f>
        <v/>
      </c>
      <c r="P136" s="1" t="str">
        <f>IF(_xlfn.IFNA($A136,"")="","",Daily!N136+IF(ROW()&gt;ROW($A$3),P135,0))</f>
        <v/>
      </c>
      <c r="Q136" s="1" t="str">
        <f t="shared" si="287"/>
        <v/>
      </c>
      <c r="R136" s="1" t="str">
        <f>IF(_xlfn.IFNA($A136,"")="","",Daily!O136+IF(ROW()&gt;ROW($A$3),R135,0))</f>
        <v/>
      </c>
      <c r="S136" s="1" t="str">
        <f>IF(_xlfn.IFNA($A136,"")="","",Daily!P136+IF(ROW()&gt;ROW($A$3),S135,0))</f>
        <v/>
      </c>
      <c r="T136" s="1" t="str">
        <f>IF(_xlfn.IFNA($A136,"")="","",Daily!Q136+IF(ROW()&gt;ROW($A$3),T135,0))</f>
        <v/>
      </c>
      <c r="U136" s="1" t="str">
        <f t="shared" si="288"/>
        <v/>
      </c>
      <c r="V136" s="1" t="str">
        <f>IF(_xlfn.IFNA($A136,"")="","",Daily!R136+IF(ROW()&gt;ROW($A$3),V135,0))</f>
        <v/>
      </c>
      <c r="W136" s="1" t="str">
        <f>IF(_xlfn.IFNA($A136,"")="","",Daily!S136+IF(ROW()&gt;ROW($A$3),W135,0))</f>
        <v/>
      </c>
      <c r="X136" s="1" t="str">
        <f>IF(_xlfn.IFNA($A136,"")="","",Daily!T136+IF(ROW()&gt;ROW($A$3),X135,0))</f>
        <v/>
      </c>
      <c r="Y136" s="1" t="str">
        <f t="shared" si="289"/>
        <v/>
      </c>
      <c r="Z136" s="1" t="str">
        <f>IF(_xlfn.IFNA($A136,"")="","",Daily!U136+IF(ROW()&gt;ROW($A$3),Z135,0))</f>
        <v/>
      </c>
      <c r="AA136" s="1" t="str">
        <f>IF(_xlfn.IFNA($A136,"")="","",Daily!V136+IF(ROW()&gt;ROW($A$3),AA135,0))</f>
        <v/>
      </c>
      <c r="AB136" s="1" t="str">
        <f>IF(_xlfn.IFNA($A136,"")="","",Daily!W136+IF(ROW()&gt;ROW($A$3),AB135,0))</f>
        <v/>
      </c>
      <c r="AC136" s="1" t="str">
        <f t="shared" si="290"/>
        <v/>
      </c>
      <c r="AD136" s="1" t="str">
        <f>IF(_xlfn.IFNA($A136,"")="","",Daily!X136+IF(ROW()&gt;ROW($A$3),AD135,0))</f>
        <v/>
      </c>
      <c r="AE136" s="1" t="str">
        <f>IF(_xlfn.IFNA($A136,"")="","",Daily!Y136+IF(ROW()&gt;ROW($A$3),AE135,0))</f>
        <v/>
      </c>
      <c r="AF136" s="1" t="str">
        <f>IF(_xlfn.IFNA($A136,"")="","",Daily!Z136+IF(ROW()&gt;ROW($A$3),AF135,0))</f>
        <v/>
      </c>
      <c r="AG136" s="1" t="str">
        <f t="shared" si="291"/>
        <v/>
      </c>
      <c r="AH136" s="1" t="str">
        <f>IF(_xlfn.IFNA($A136,"")="","",Daily!C136+Daily!F136+Daily!I136+Daily!O136+Daily!L136+Daily!R136+Daily!X136+Daily!U136)</f>
        <v/>
      </c>
      <c r="AI136" s="1" t="str">
        <f>IF(_xlfn.IFNA($A136,"")="","",Daily!D136+Daily!G136+Daily!J136+Daily!P136+Daily!M136+Daily!S136+Daily!Y136+Daily!V136+Daily!AA136)</f>
        <v/>
      </c>
      <c r="AJ136" s="1" t="str">
        <f>IF(_xlfn.IFNA($A136,"")="","",Daily!E136+Daily!H136+Daily!K136+Daily!Q136+Daily!N136+Daily!T136+Daily!Z136+Daily!W136)</f>
        <v/>
      </c>
      <c r="AK136" s="1" t="str">
        <f t="shared" si="240"/>
        <v/>
      </c>
      <c r="AL136" s="1" t="str">
        <f t="shared" si="241"/>
        <v/>
      </c>
      <c r="AM136" s="1" t="str">
        <f t="shared" si="242"/>
        <v/>
      </c>
      <c r="AN136" s="7" t="str">
        <f t="shared" si="243"/>
        <v/>
      </c>
      <c r="AO136" s="1" t="str">
        <f t="shared" si="244"/>
        <v/>
      </c>
      <c r="AP136" s="1" t="str">
        <f t="shared" si="245"/>
        <v/>
      </c>
      <c r="AQ136" s="1" t="str">
        <f t="shared" si="246"/>
        <v/>
      </c>
      <c r="AR136" s="1" t="str">
        <f t="shared" si="247"/>
        <v/>
      </c>
      <c r="AS136" s="1" t="str">
        <f t="shared" si="248"/>
        <v/>
      </c>
      <c r="AT136" s="10" t="str">
        <f t="shared" si="249"/>
        <v/>
      </c>
      <c r="AU136" s="10" t="str">
        <f t="shared" si="250"/>
        <v/>
      </c>
      <c r="AV136" s="10" t="str">
        <f t="shared" si="251"/>
        <v/>
      </c>
      <c r="AW136" s="10" t="str">
        <f t="shared" si="252"/>
        <v/>
      </c>
      <c r="AX136" s="10" t="str">
        <f t="shared" si="253"/>
        <v/>
      </c>
      <c r="AY136" s="10" t="str">
        <f t="shared" si="254"/>
        <v/>
      </c>
      <c r="AZ136" s="10" t="str">
        <f t="shared" si="255"/>
        <v/>
      </c>
      <c r="BA136" s="10" t="str">
        <f t="shared" si="256"/>
        <v/>
      </c>
      <c r="BB136" s="10" t="str">
        <f t="shared" si="257"/>
        <v/>
      </c>
      <c r="BC136" s="10" t="str">
        <f t="shared" si="258"/>
        <v/>
      </c>
      <c r="BD136" s="8" t="str">
        <f t="shared" ca="1" si="292"/>
        <v/>
      </c>
      <c r="BE136" s="9" t="str">
        <f t="shared" ca="1" si="293"/>
        <v/>
      </c>
      <c r="BF136" s="10" t="str">
        <f t="shared" si="259"/>
        <v/>
      </c>
      <c r="BG136" s="10" t="str">
        <f t="shared" si="260"/>
        <v/>
      </c>
      <c r="BH136" s="1" t="str">
        <f t="shared" si="261"/>
        <v/>
      </c>
      <c r="BI136" s="1" t="str">
        <f t="shared" si="262"/>
        <v/>
      </c>
      <c r="BJ136" s="8" t="str">
        <f>IF(_xlfn.IFNA($A136,"")="","",AK136/(Configuration!$B$1/1000000))</f>
        <v/>
      </c>
      <c r="BK136" s="1" t="str">
        <f>IF(OR(_xlfn.IFNA($A136,"")="", ROW()&lt;=ROW($A$3),MAX(International!$C$3:$C$2000)&lt;$AK136),"",$A136-_xlfn.XLOOKUP($AK136,International!$C$3:$C$2000,International!$A$3:$A$2000,NA(),1,1))</f>
        <v/>
      </c>
      <c r="BL136" s="1" t="str">
        <f>IF(OR(_xlfn.IFNA($A136,"")="", ROW()&lt;=ROW($A$3),MAX(International!$D$3:$D$2000)&lt;$BJ136),"",$A136-_xlfn.XLOOKUP($BJ136,International!$D$3:$D$2000,International!$A$3:$A$2000,NA(),1,1))</f>
        <v/>
      </c>
      <c r="BM136" s="1" t="str">
        <f>IF(OR(_xlfn.IFNA($A136,"")="", ROW()&lt;=ROW($A$3),MAX(International!$G$3:$G$2000)&lt;$AK136),"",$A136-_xlfn.XLOOKUP($AK136,International!$G$3:$G$2000,International!$A$3:$A$2000,NA(),1,1))</f>
        <v/>
      </c>
      <c r="BN136" s="1" t="str">
        <f>IF(OR(_xlfn.IFNA($A136,"")="", ROW()&lt;=ROW($A$3),MAX(International!$H$3:$H$2000)&lt;$BJ136),"",$A136-_xlfn.XLOOKUP($BJ136,International!$H$3:$H$2000,International!$A$3:$A$2000,NA(),1,1))</f>
        <v/>
      </c>
      <c r="BO136" s="1" t="str">
        <f>IF(OR(_xlfn.IFNA($A136,"")="", ROW()&lt;=ROW($A$3),MAX(International!$K$3:$K$2000)&lt;$AK136),"",$A136-_xlfn.XLOOKUP($AK136,International!$K$3:$K$2000,International!$A$3:$A$2000,NA(),1,1))</f>
        <v/>
      </c>
      <c r="BP136" s="1" t="str">
        <f>IF(OR(_xlfn.IFNA($A136,"")="", ROW()&lt;=ROW($A$3),MAX(International!$L$3:$L$2000)&lt;$BJ136),"",$A136-_xlfn.XLOOKUP($BJ136,International!$L$3:$L$2000,International!$A$3:$A$2000,NA(),1,1))</f>
        <v/>
      </c>
      <c r="BQ136" s="1" t="str">
        <f>IF(OR(_xlfn.IFNA($A136,"")="", ROW()&lt;=ROW($A$3),MAX(International!$O$3:$O$2000)&lt;$AK136),"",$A136-_xlfn.XLOOKUP($AK136,International!$O$3:$O$2000,International!$A$3:$A$2000,NA(),1,1))</f>
        <v/>
      </c>
      <c r="BR136" s="1" t="str">
        <f>IF(OR(_xlfn.IFNA($A136,"")="", ROW()&lt;=ROW($A$3),MAX(International!$P$3:$P$2000)&lt;$BJ136),"",$A136-_xlfn.XLOOKUP($BJ136,International!$P$3:$P$2000,International!$A$3:$A$2000,NA(),1,1))</f>
        <v/>
      </c>
      <c r="BS136" s="1" t="str">
        <f>IF(OR(_xlfn.IFNA($A136,"")="", ROW()&lt;=ROW($A$3),MAX(International!$S$3:$S$2000)&lt;$AK136),"",$A136-_xlfn.XLOOKUP($AK136,International!$S$3:$S$2000,International!$A$3:$A$2000,NA(),1,1))</f>
        <v/>
      </c>
      <c r="BT136" s="1" t="str">
        <f>IF(OR(_xlfn.IFNA($A136,"")="", ROW()&lt;=ROW($A$3),MAX(International!$T$3:$T$2000)&lt;$BJ136),"",$A136-_xlfn.XLOOKUP($BJ136,International!$T$3:$T$2000,International!$A$3:$A$2000,NA(),1,1))</f>
        <v/>
      </c>
      <c r="BU136" s="1" t="str">
        <f>IF(OR(_xlfn.IFNA($A136,"")="", ROW()&lt;=ROW($A$3),MAX(International!$W$3:$W$2000)&lt;$AK136),"",$A136-_xlfn.XLOOKUP($AK136,International!$W$3:$W$2000,International!$A$3:$A$2000,NA(),1,1))</f>
        <v/>
      </c>
      <c r="BV136" s="1" t="str">
        <f>IF(OR(_xlfn.IFNA($A136,"")="", ROW()&lt;=ROW($A$3),MAX(International!$X$3:$X$2000)&lt;$BJ136),"",$A136-_xlfn.XLOOKUP($BJ136,International!$X$3:$X$2000,International!$A$3:$A$2000,NA(),1,1))</f>
        <v/>
      </c>
      <c r="BW136" s="1" t="str">
        <f>IF(OR(_xlfn.IFNA($A136,"")="", ROW()&lt;=ROW($A$3),MAX(International!$AA$3:$AA$2000)&lt;$AK136),"",$A136-_xlfn.XLOOKUP($AK136,International!$AA$3:$AA$2000,International!$A$3:$A$2000,NA(),1,1))</f>
        <v/>
      </c>
      <c r="BX136" s="1" t="str">
        <f>IF(OR(_xlfn.IFNA($A136,"")="", ROW()&lt;=ROW($A$3),MAX(International!$AB$3:$AB$2000)&lt;$BJ136),"",$A136-_xlfn.XLOOKUP($BJ136,International!$AB$3:$AB$2000,International!$A$3:$A$2000,NA(),1,1))</f>
        <v/>
      </c>
      <c r="BY136" s="1" t="str">
        <f>IF(OR(_xlfn.IFNA($A136,"")="", ROW()&lt;=ROW($A$3),MAX(International!$AE$3:$AE$2000)&lt;$AK136),"",$A136-_xlfn.XLOOKUP($AK136,International!$AE$3:$AE$2000,International!$A$3:$A$2000,NA(),1,1))</f>
        <v/>
      </c>
      <c r="BZ136" s="1" t="str">
        <f>IF(OR(_xlfn.IFNA($A136,"")="", ROW()&lt;=ROW($A$3),MAX(International!$AF$3:$AF$2000)&lt;$BJ136),"",$A136-_xlfn.XLOOKUP($BJ136,International!$AF$3:$AF$2000,International!$A$3:$A$2000,NA(),1,1))</f>
        <v/>
      </c>
      <c r="CA136" s="1" t="e">
        <f t="shared" si="294"/>
        <v>#N/A</v>
      </c>
      <c r="CB136" s="1" t="e">
        <f t="shared" si="264"/>
        <v>#N/A</v>
      </c>
      <c r="CC136" s="1" t="e">
        <f t="shared" si="265"/>
        <v>#N/A</v>
      </c>
      <c r="CD136" s="1" t="e">
        <f t="shared" si="266"/>
        <v>#N/A</v>
      </c>
      <c r="CE136" s="1" t="e">
        <f t="shared" si="267"/>
        <v>#N/A</v>
      </c>
      <c r="CF136" s="1" t="e">
        <f t="shared" si="268"/>
        <v>#N/A</v>
      </c>
      <c r="CG136" s="1" t="e">
        <f t="shared" si="269"/>
        <v>#N/A</v>
      </c>
      <c r="CH136" s="1" t="e">
        <f t="shared" si="270"/>
        <v>#N/A</v>
      </c>
      <c r="CI136" s="1" t="e">
        <f t="shared" si="271"/>
        <v>#N/A</v>
      </c>
      <c r="CJ136" s="1" t="e">
        <f t="shared" si="272"/>
        <v>#N/A</v>
      </c>
      <c r="CK136" s="1" t="e">
        <f t="shared" si="295"/>
        <v>#N/A</v>
      </c>
      <c r="CL136" s="1" t="e">
        <f t="shared" si="273"/>
        <v>#N/A</v>
      </c>
      <c r="CM136" s="1" t="e">
        <f>IF(OR(ISNA($A136),$AK136&lt;100),NA(),IF($CA136=0,0,FLOOR((CK136-_xlfn.XLOOKUP(_xlfn.AGGREGATE(5,6,$CA$3:$CA2087),$CA$3:$CA$2000,CK$3:CK$2000,1,1))/_xlfn.XLOOKUP($CA136,$CA$3:$CA$2000,$CA$3:$CA$2000,1,1), 1)))</f>
        <v>#N/A</v>
      </c>
      <c r="CN136" s="1" t="e">
        <f t="shared" si="296"/>
        <v>#N/A</v>
      </c>
      <c r="CO136" s="1" t="e" cm="1">
        <f t="array" ref="CO136">IFERROR(IF(OR(ISNA($A136),$AK136&lt;100,INDEX(International!C$3:C$2000,_xlfn.XMATCH(100,International!C$3:C$2000,1,1)+$CA136)=""),NA(),INDEX(International!C$3:C$2000,_xlfn.XMATCH(100,International!C$3:C$2000,1,1)+$CA136)), NA())</f>
        <v>#N/A</v>
      </c>
      <c r="CP136" s="1" t="e">
        <f t="shared" si="274"/>
        <v>#N/A</v>
      </c>
      <c r="CQ136" s="1" t="e">
        <f>IF(OR(ISNA($A136),$AK136&lt;100),NA(),IF($CA136=0,0,FLOOR((CO136-_xlfn.XLOOKUP(_xlfn.AGGREGATE(5,6,$CA$3:$CA2087),$CA$3:$CA$2000,CO$3:CO$2000,1,1))/_xlfn.XLOOKUP($CA136,$CA$3:$CA$2000,$CA$3:$CA$2000,1,1), 1)))</f>
        <v>#N/A</v>
      </c>
      <c r="CR136" s="1" t="e">
        <f t="shared" si="297"/>
        <v>#N/A</v>
      </c>
      <c r="CS136" s="1" t="e" cm="1">
        <f t="array" ref="CS136">IFERROR(IF(OR(ISNA($A136),$AK136&lt;100,INDEX(International!G$3:G$2000,_xlfn.XMATCH(100,International!G$3:G$2000,1,1)+$CA136)=""),NA(),INDEX(International!G$3:G$2000,_xlfn.XMATCH(100,International!G$3:G$2000,1,1)+$CA136)), NA())</f>
        <v>#N/A</v>
      </c>
      <c r="CT136" s="1" t="e">
        <f t="shared" si="275"/>
        <v>#N/A</v>
      </c>
      <c r="CU136" s="1" t="e">
        <f>IF(OR(ISNA($A136),$AK136&lt;100),NA(),IF($CA136=0,0,FLOOR((CS136-_xlfn.XLOOKUP(_xlfn.AGGREGATE(5,6,$CA$3:$CA2087),$CA$3:$CA$2000,CS$3:CS$2000,1,1))/_xlfn.XLOOKUP($CA136,$CA$3:$CA$2000,$CA$3:$CA$2000,1,1), 1)))</f>
        <v>#N/A</v>
      </c>
      <c r="CV136" s="1" t="e">
        <f t="shared" si="298"/>
        <v>#N/A</v>
      </c>
      <c r="CW136" s="1" t="e" cm="1">
        <f t="array" ref="CW136">IFERROR(IF(OR(ISNA($A136),$AK136&lt;100,INDEX(International!K$3:K$2000,_xlfn.XMATCH(100,International!K$3:K$2000,1,1)+$CA136)=""),NA(),INDEX(International!K$3:K$2000,_xlfn.XMATCH(100,International!K$3:K$2000,1,1)+$CA136)), NA())</f>
        <v>#N/A</v>
      </c>
      <c r="CX136" s="1" t="e">
        <f t="shared" si="276"/>
        <v>#N/A</v>
      </c>
      <c r="CY136" s="1" t="e">
        <f>IF(OR(ISNA($A136),$AK136&lt;100),NA(),IF($CA136=0,0,FLOOR((CW136-_xlfn.XLOOKUP(_xlfn.AGGREGATE(5,6,$CA$3:$CA2087),$CA$3:$CA$2000,CW$3:CW$2000,1,1))/_xlfn.XLOOKUP($CA136,$CA$3:$CA$2000,$CA$3:$CA$2000,1,1), 1)))</f>
        <v>#N/A</v>
      </c>
      <c r="CZ136" s="1" t="e">
        <f t="shared" si="299"/>
        <v>#N/A</v>
      </c>
      <c r="DA136" s="1" t="e" cm="1">
        <f t="array" ref="DA136">IFERROR(IF(OR(ISNA($A136),$AK136&lt;100,INDEX(International!O$3:O$2000,_xlfn.XMATCH(100,International!O$3:O$2000,1,1)+$CA136)=""),NA(),INDEX(International!O$3:O$2000,_xlfn.XMATCH(100,International!O$3:O$2000,1,1)+$CA136)), NA())</f>
        <v>#N/A</v>
      </c>
      <c r="DB136" s="1" t="e">
        <f t="shared" si="277"/>
        <v>#N/A</v>
      </c>
      <c r="DC136" s="1" t="e">
        <f>IF(OR(ISNA($A136),$AK136&lt;100),NA(),IF($CA136=0,0,FLOOR((DA136-_xlfn.XLOOKUP(_xlfn.AGGREGATE(5,6,$CA$3:$CA2087),$CA$3:$CA$2000,DA$3:DA$2000,1,1))/_xlfn.XLOOKUP($CA136,$CA$3:$CA$2000,$CA$3:$CA$2000,1,1), 1)))</f>
        <v>#N/A</v>
      </c>
      <c r="DD136" s="1" t="e">
        <f t="shared" si="300"/>
        <v>#N/A</v>
      </c>
      <c r="DE136" s="1" t="e" cm="1">
        <f t="array" ref="DE136">IFERROR(IF(OR(ISNA($A136),$AK136&lt;100,INDEX(International!S$3:S$2000,_xlfn.XMATCH(100,International!S$3:S$2000,1,1)+$CA136)=""),NA(),INDEX(International!S$3:S$2000,_xlfn.XMATCH(100,International!S$3:S$2000,1,1)+$CA136)), NA())</f>
        <v>#N/A</v>
      </c>
      <c r="DF136" s="1" t="e">
        <f t="shared" si="278"/>
        <v>#N/A</v>
      </c>
      <c r="DG136" s="1" t="e">
        <f>IF(OR(ISNA($A136),$AK136&lt;100),NA(),IF($CA136=0,0,FLOOR((DE136-_xlfn.XLOOKUP(_xlfn.AGGREGATE(5,6,$CA$3:$CA2087),$CA$3:$CA$2000,DE$3:DE$2000,1,1))/_xlfn.XLOOKUP($CA136,$CA$3:$CA$2000,$CA$3:$CA$2000,1,1), 1)))</f>
        <v>#N/A</v>
      </c>
      <c r="DH136" s="1" t="e">
        <f t="shared" si="301"/>
        <v>#N/A</v>
      </c>
      <c r="DI136" s="1" t="e" cm="1">
        <f t="array" ref="DI136">IFERROR(IF(OR(ISNA($A136),$AK136&lt;100,INDEX(International!W$3:W$2000,_xlfn.XMATCH(100,International!W$3:W$2000,1,1)+$CA136)=""),NA(),INDEX(International!W$3:W$2000,_xlfn.XMATCH(100,International!W$3:W$2000,1,1)+$CA136)), NA())</f>
        <v>#N/A</v>
      </c>
      <c r="DJ136" s="1" t="e">
        <f t="shared" si="279"/>
        <v>#N/A</v>
      </c>
      <c r="DK136" s="1" t="e">
        <f>IF(OR(ISNA($A136),$AK136&lt;100),NA(),IF($CA136=0,0,FLOOR((DI136-_xlfn.XLOOKUP(_xlfn.AGGREGATE(5,6,$CA$3:$CA2087),$CA$3:$CA$2000,DI$3:DI$2000,1,1))/_xlfn.XLOOKUP($CA136,$CA$3:$CA$2000,$CA$3:$CA$2000,1,1), 1)))</f>
        <v>#N/A</v>
      </c>
      <c r="DL136" s="1" t="e">
        <f t="shared" si="302"/>
        <v>#N/A</v>
      </c>
      <c r="DM136" s="1" t="e" cm="1">
        <f t="array" ref="DM136">IFERROR(IF(OR(ISNA($A136),$AK136&lt;100,INDEX(International!AA$3:AA$2000,_xlfn.XMATCH(100,International!AA$3:AA$2000,1,1)+$CA136)=""),NA(),INDEX(International!AA$3:AA$2000,_xlfn.XMATCH(100,International!AA$3:AA$2000,1,1)+$CA136)), NA())</f>
        <v>#N/A</v>
      </c>
      <c r="DN136" s="1" t="e">
        <f t="shared" si="280"/>
        <v>#N/A</v>
      </c>
      <c r="DO136" s="1" t="e">
        <f>IF(OR(ISNA($A136),$AK136&lt;100),NA(),IF($CA136=0,0,FLOOR((DM136-_xlfn.XLOOKUP(_xlfn.AGGREGATE(5,6,$CA$3:$CA2087),$CA$3:$CA$2000,DM$3:DM$2000,1,1))/_xlfn.XLOOKUP($CA136,$CA$3:$CA$2000,$CA$3:$CA$2000,1,1), 1)))</f>
        <v>#N/A</v>
      </c>
      <c r="DP136" s="1" t="e">
        <f t="shared" si="303"/>
        <v>#N/A</v>
      </c>
      <c r="DQ136" s="1" t="e" cm="1">
        <f t="array" ref="DQ136">IFERROR(IF(OR(ISNA($A136),$AK136&lt;100,INDEX(International!AE$3:AE$2000,_xlfn.XMATCH(100,International!AE$3:AE$2000,1,1)+$CA136)=""),NA(),INDEX(International!AE$3:AE$2000,_xlfn.XMATCH(100,International!AE$3:AE$2000,1,1)+$CA136)), NA())</f>
        <v>#N/A</v>
      </c>
      <c r="DR136" s="1" t="e">
        <f t="shared" si="281"/>
        <v>#N/A</v>
      </c>
      <c r="DS136" s="1" t="e">
        <f>IF(OR(ISNA($A136),$AK136&lt;100),NA(),IF($CA136=0,0,FLOOR((DQ136-_xlfn.XLOOKUP(_xlfn.AGGREGATE(5,6,$CA$3:$CA2087),$CA$3:$CA$2000,DQ$3:DQ$2000,1,1))/_xlfn.XLOOKUP($CA136,$CA$3:$CA$2000,$CA$3:$CA$2000,1,1), 1)))</f>
        <v>#N/A</v>
      </c>
      <c r="DT136" s="1" t="e">
        <f t="shared" si="263"/>
        <v>#N/A</v>
      </c>
      <c r="DU136" s="1" t="e">
        <f t="shared" si="282"/>
        <v>#N/A</v>
      </c>
      <c r="DV136" s="1" t="e" cm="1">
        <f t="array" ref="DV136">IFERROR(IF(ISNA($A136),NA(),INDEX(B$3:B$2000,_xlfn.XMATCH(Configuration!$B$12,B$3:B$2000,1,1)+ROW()-ROW($A$3))-0), NA())</f>
        <v>#N/A</v>
      </c>
      <c r="DW136" s="1" t="e" cm="1">
        <f t="array" ref="DW136">IFERROR(IF(ISNA($A136),NA(),INDEX(F$3:F$2000,_xlfn.XMATCH(Configuration!$B$12,F$3:F$2000,1,1)+ROW()-ROW($A$3))-0), NA())</f>
        <v>#N/A</v>
      </c>
      <c r="DX136" s="1" t="e" cm="1">
        <f t="array" ref="DX136">IFERROR(IF(ISNA($A136),NA(),INDEX(J$3:J$2000,_xlfn.XMATCH(Configuration!$B$12,J$3:J$2000,1,1)+ROW()-ROW($A$3))-0), NA())</f>
        <v>#N/A</v>
      </c>
      <c r="DY136" s="1" t="e" cm="1">
        <f t="array" ref="DY136">IFERROR(IF(ISNA($A136),NA(),INDEX(N$3:N$2000,_xlfn.XMATCH(Configuration!$B$12,N$3:N$2000,1,1)+ROW()-ROW($A$3))-0), NA())</f>
        <v>#N/A</v>
      </c>
      <c r="DZ136" s="1" t="e" cm="1">
        <f t="array" ref="DZ136">IFERROR(IF(ISNA($A136),NA(),INDEX(R$3:R$2000,_xlfn.XMATCH(Configuration!$B$12,R$3:R$2000,1,1)+ROW()-ROW($A$3))-0), NA())</f>
        <v>#N/A</v>
      </c>
      <c r="EA136" s="1" t="e" cm="1">
        <f t="array" ref="EA136">IFERROR(IF(ISNA($A136),NA(),INDEX(V$3:V$2000,_xlfn.XMATCH(Configuration!$B$12,V$3:V$2000,1,1)+ROW()-ROW($A$3))-0), NA())</f>
        <v>#N/A</v>
      </c>
      <c r="EB136" s="1" t="e" cm="1">
        <f t="array" ref="EB136">IFERROR(IF(ISNA($A136),NA(),INDEX(Z$3:Z$2000,_xlfn.XMATCH(Configuration!$B$12,Z$3:Z$2000,1,1)+ROW()-ROW($A$3))-0), NA())</f>
        <v>#N/A</v>
      </c>
      <c r="EC136" s="1" t="e" cm="1">
        <f t="array" ref="EC136">IFERROR(IF(ISNA($A136),NA(),INDEX(AD$3:AD$2000,_xlfn.XMATCH(Configuration!$B$12,AD$3:AD$2000,1,1)+ROW()-ROW($A$3))-0), NA())</f>
        <v>#N/A</v>
      </c>
      <c r="ED136" s="1" t="e">
        <f t="shared" si="283"/>
        <v>#N/A</v>
      </c>
      <c r="EE136" s="1" t="e">
        <f t="shared" si="304"/>
        <v>#N/A</v>
      </c>
      <c r="EF136" s="1" t="e">
        <f t="shared" si="305"/>
        <v>#N/A</v>
      </c>
      <c r="EG136" s="1" t="e">
        <f t="shared" si="306"/>
        <v>#N/A</v>
      </c>
      <c r="EH136" s="1" t="e">
        <f t="shared" si="307"/>
        <v>#N/A</v>
      </c>
      <c r="EI136" s="1" t="e">
        <f t="shared" si="308"/>
        <v>#N/A</v>
      </c>
      <c r="EJ136" s="1" t="e">
        <f t="shared" si="309"/>
        <v>#N/A</v>
      </c>
      <c r="EK136" s="1" t="e">
        <f t="shared" si="310"/>
        <v>#N/A</v>
      </c>
      <c r="EL136" s="1" t="e" cm="1">
        <f t="array" ref="EL136">IFERROR(IF(ISNA($ED136),NA(),IF(FLOOR((2^(($ED136+LOOKUP(2, 1/(ISNA(EP$3:EP$2000)+ISBLANK(EP$3:EP$300)-1),EP$3:EP$2000)*LOG(100)/LOG(2))/LOOKUP(2, 1/(ISNA(EP$3:EP$2000)+ISBLANK(EP$3:EP$300)-1),EP$3:EP$2000))),2)&gt;_xlfn.AGGREGATE(4,6,$EN$3:$GC$2000)+2000,NA(),FLOOR((2^(($ED136+LOOKUP(2, 1/(ISNA(EP$3:EP$2000)+ISBLANK(EP$3:EP$300)-1),EP$3:EP$2000)*LOG(100)/LOG(2))/LOOKUP(2, 1/(ISNA(EP$3:EP$2000)+ISBLANK(EP$3:EP$300)-1),EP$3:EP$2000))),2))),NA())</f>
        <v>#N/A</v>
      </c>
      <c r="EM136" s="1" t="e" cm="1">
        <f t="array" ref="EM136">IF(ISNA($ED136),NA(),FLOOR(EN$3+(LOOKUP(2, 1/(ISNA(EN$3:EN$2000)+ISBLANK(EN$3:EN$300)-1),EN$3:EN$2000)-EN$3)/LOOKUP(2, 1/(ISNA(EN$3:EN$2000)+ISBLANK(EN$3:EN$300)-1),ED$3:ED$2000)*ED136, 1))</f>
        <v>#N/A</v>
      </c>
      <c r="EN136" s="1" t="e" cm="1">
        <f t="array" ref="EN136">IFERROR(IF(ISNA($A136),NA(),INDEX(AK$3:AK$2000,_xlfn.XMATCH(100,AK$3:AK$2000,1,1)+ROW()-ROW($A$3))-0), NA())</f>
        <v>#N/A</v>
      </c>
      <c r="EO136" s="1" t="e" cm="1">
        <f t="array" ref="EO136">IFERROR(IF(ISNA($A136),NA(),INDEX(BD$3:BD$2000,_xlfn.XMATCH(100,AK$3:AK$2000,1,1)+ROW()-ROW($A$3))-0), NA())</f>
        <v>#N/A</v>
      </c>
      <c r="EP136" s="1" t="e">
        <f t="shared" si="311"/>
        <v>#N/A</v>
      </c>
      <c r="EQ136" s="1" t="e">
        <f t="shared" si="312"/>
        <v>#N/A</v>
      </c>
      <c r="ER136" s="1" t="e">
        <f t="shared" si="313"/>
        <v>#N/A</v>
      </c>
      <c r="ES136" s="1" t="e" cm="1">
        <f t="array" ref="ES136">IFERROR(IF(OR(ISNA($A136),INDEX(International!C$3:C$2000,_xlfn.XMATCH(100,International!C$3:C$2000,1,1)+ROW()-ROW($A$3))=""),NA(),INDEX(International!C$3:C$2000,_xlfn.XMATCH(100,International!C$3:C$2000,1,1)+ROW()-ROW($A$3))), NA())</f>
        <v>#N/A</v>
      </c>
      <c r="ET136" s="1" t="e" cm="1">
        <f t="array" ref="ET136">IFERROR(IF(ISNA($A136),NA(),INDEX(International!E$3:E$2000,_xlfn.XMATCH(100,International!C$3:C$2000,1,1)+ROW()-ROW($A$3))-0), NA())</f>
        <v>#N/A</v>
      </c>
      <c r="EU136" s="1" t="e">
        <f t="shared" si="314"/>
        <v>#N/A</v>
      </c>
      <c r="EV136" s="1" t="e">
        <f t="shared" si="315"/>
        <v>#N/A</v>
      </c>
      <c r="EW136" s="1" t="e">
        <f t="shared" si="316"/>
        <v>#N/A</v>
      </c>
      <c r="EX136" s="1" t="e" cm="1">
        <f t="array" ref="EX136">IFERROR(IF(OR(ISNA($A136),INDEX(International!G$3:G$2000,_xlfn.XMATCH(100,International!G$3:G$2000,1,1)+ROW()-ROW($A$3))=""),NA(),INDEX(International!G$3:G$2000,_xlfn.XMATCH(100,International!G$3:G$2000,1,1)+ROW()-ROW($A$3))-0), NA())</f>
        <v>#N/A</v>
      </c>
      <c r="EY136" s="1" t="e" cm="1">
        <f t="array" ref="EY136">IFERROR(IF(ISNA($A136),NA(),INDEX(International!I$3:I$2000,_xlfn.XMATCH(100,International!G$3:G$2000,1,1)+ROW()-ROW($A$3))-0), NA())</f>
        <v>#N/A</v>
      </c>
      <c r="EZ136" s="1" t="e">
        <f t="shared" si="317"/>
        <v>#N/A</v>
      </c>
      <c r="FA136" s="1" t="e">
        <f t="shared" si="318"/>
        <v>#N/A</v>
      </c>
      <c r="FB136" s="1" t="e">
        <f t="shared" si="319"/>
        <v>#N/A</v>
      </c>
      <c r="FC136" s="1" t="e" cm="1">
        <f t="array" ref="FC136">IFERROR(IF(OR(ISNA($A136),INDEX(International!K$3:K$2000,_xlfn.XMATCH(100,International!K$3:K$2000,1,1)+ROW()-ROW($A$3))=""),NA(),INDEX(International!K$3:K$2000,_xlfn.XMATCH(100,International!K$3:K$2000,1,1)+ROW()-ROW($A$3))), NA())</f>
        <v>#N/A</v>
      </c>
      <c r="FD136" s="1" t="e" cm="1">
        <f t="array" ref="FD136">IFERROR(IF(ISNA($A136),NA(),INDEX(International!M$3:M$2000,_xlfn.XMATCH(100,International!K$3:K$2000,1,1)+ROW()-ROW($A$3))-0), NA())</f>
        <v>#N/A</v>
      </c>
      <c r="FE136" s="1" t="e">
        <f t="shared" si="320"/>
        <v>#N/A</v>
      </c>
      <c r="FF136" s="1" t="e">
        <f t="shared" si="321"/>
        <v>#N/A</v>
      </c>
      <c r="FG136" s="1" t="e">
        <f t="shared" si="322"/>
        <v>#N/A</v>
      </c>
      <c r="FH136" s="1" t="e" cm="1">
        <f t="array" ref="FH136">IFERROR(IF(OR(ISNA($A136),INDEX(International!O$3:O$2000,_xlfn.XMATCH(100,International!O$3:O$2000,1,1)+ROW()-ROW($A$3))=""),NA(),INDEX(International!O$3:O$2000,_xlfn.XMATCH(100,International!O$3:O$2000,1,1)+ROW()-ROW($A$3))-0), NA())</f>
        <v>#N/A</v>
      </c>
      <c r="FI136" s="1" t="e" cm="1">
        <f t="array" ref="FI136">IFERROR(IF(ISNA($A136),NA(),INDEX(International!Q$3:Q$2000,_xlfn.XMATCH(100,International!O$3:O$2000,1,1)+ROW()-ROW($A$3))-0), NA())</f>
        <v>#N/A</v>
      </c>
      <c r="FJ136" s="1" t="e">
        <f t="shared" si="323"/>
        <v>#N/A</v>
      </c>
      <c r="FK136" s="1" t="e">
        <f t="shared" si="324"/>
        <v>#N/A</v>
      </c>
      <c r="FL136" s="1" t="e">
        <f t="shared" si="325"/>
        <v>#N/A</v>
      </c>
      <c r="FM136" s="1" t="e" cm="1">
        <f t="array" ref="FM136">IFERROR(IF(OR(ISNA($A136),INDEX(International!S$3:S$2000,_xlfn.XMATCH(100,International!S$3:S$2000,1,1)+ROW()-ROW($A$3))=""),NA(),INDEX(International!S$3:S$2000,_xlfn.XMATCH(100,International!S$3:S$2000,1,1)+ROW()-ROW($A$3))-0), NA())</f>
        <v>#N/A</v>
      </c>
      <c r="FN136" s="1" t="e" cm="1">
        <f t="array" ref="FN136">IFERROR(IF(ISNA($A136),NA(),INDEX(International!U$3:U$2000,_xlfn.XMATCH(100,International!S$3:S$2000,1,1)+ROW()-ROW($A$3))-0), NA())</f>
        <v>#N/A</v>
      </c>
      <c r="FO136" s="1" t="e">
        <f t="shared" si="326"/>
        <v>#N/A</v>
      </c>
      <c r="FP136" s="1" t="e">
        <f t="shared" si="327"/>
        <v>#N/A</v>
      </c>
      <c r="FQ136" s="1" t="e">
        <f t="shared" si="328"/>
        <v>#N/A</v>
      </c>
      <c r="FR136" s="1" t="e" cm="1">
        <f t="array" ref="FR136">IFERROR(IF(OR(ISNA($A136),INDEX(International!W$3:W$2000,_xlfn.XMATCH(100,International!W$3:W$2000,1,1)+ROW()-ROW($A$3))=""),NA(),INDEX(International!W$3:W$2000,_xlfn.XMATCH(100,International!W$3:W$2000,1,1)+ROW()-ROW($A$3))-0), NA())</f>
        <v>#N/A</v>
      </c>
      <c r="FS136" s="1" t="e" cm="1">
        <f t="array" ref="FS136">IFERROR(IF(ISNA($A136),NA(),INDEX(International!Y$3:Y$2000,_xlfn.XMATCH(100,International!W$3:W$2000,1,1)+ROW()-ROW($A$3))-0), NA())</f>
        <v>#N/A</v>
      </c>
      <c r="FT136" s="1" t="e">
        <f t="shared" si="329"/>
        <v>#N/A</v>
      </c>
      <c r="FU136" s="1" t="e">
        <f t="shared" si="330"/>
        <v>#N/A</v>
      </c>
      <c r="FV136" s="1" t="e">
        <f t="shared" si="331"/>
        <v>#N/A</v>
      </c>
      <c r="FW136" s="1" t="e" cm="1">
        <f t="array" ref="FW136">IFERROR(IF(OR(ISNA($A136),INDEX(International!AA$3:AA$2000,_xlfn.XMATCH(100,International!AA$3:AA$2000,1,1)+ROW()-ROW($A$3))=""),NA(),INDEX(International!AA$3:AA$2000,_xlfn.XMATCH(100,International!AA$3:AA$2000,1,1)+ROW()-ROW($A$3))-0), NA())</f>
        <v>#N/A</v>
      </c>
      <c r="FX136" s="1" t="e" cm="1">
        <f t="array" ref="FX136">IFERROR(IF(ISNA($A136),NA(),INDEX(International!AC$3:AC$2000,_xlfn.XMATCH(100,International!AA$3:AA$2000,1,1)+ROW()-ROW($A$3))-0), NA())</f>
        <v>#N/A</v>
      </c>
      <c r="FY136" s="1" t="e">
        <f t="shared" si="332"/>
        <v>#N/A</v>
      </c>
      <c r="FZ136" s="1" t="e">
        <f t="shared" si="333"/>
        <v>#N/A</v>
      </c>
      <c r="GA136" s="1" t="e">
        <f t="shared" si="334"/>
        <v>#N/A</v>
      </c>
      <c r="GB136" s="1" t="e" cm="1">
        <f t="array" ref="GB136">IFERROR(IF(OR(ISNA($A136),INDEX(International!AE$3:AE$2000,_xlfn.XMATCH(100,International!AE$3:AE$2000,1,1)+ROW()-ROW($A$3))=""),NA(),INDEX(International!AE$3:AE$2000,_xlfn.XMATCH(100,International!AE$3:AE$2000,1,1)+ROW()-ROW($A$3))-0), NA())</f>
        <v>#N/A</v>
      </c>
      <c r="GC136" s="1" t="e" cm="1">
        <f t="array" ref="GC136">IFERROR(IF(ISNA($A136),NA(),INDEX(International!AG$3:AG$2000,_xlfn.XMATCH(100,International!AE$3:AE$2000,1,1)+ROW()-ROW($A$3))-0), NA())</f>
        <v>#N/A</v>
      </c>
      <c r="GD136" s="1" t="e">
        <f t="shared" si="335"/>
        <v>#N/A</v>
      </c>
      <c r="GE136" s="1" t="e">
        <f t="shared" si="336"/>
        <v>#N/A</v>
      </c>
      <c r="GF136" s="1" t="e">
        <f t="shared" si="337"/>
        <v>#N/A</v>
      </c>
    </row>
    <row r="137" spans="1:188" x14ac:dyDescent="0.2">
      <c r="A137" s="4" t="e">
        <f>IF(OR(Daily!$A137="",Daily!$B137="*"),NA(),Daily!A137)</f>
        <v>#N/A</v>
      </c>
      <c r="B137" s="1" t="str">
        <f>IF(_xlfn.IFNA($A137,"")="","",Daily!C137+IF(ROW()&gt;ROW($A$3),B136,0))</f>
        <v/>
      </c>
      <c r="C137" s="1" t="str">
        <f>IF(_xlfn.IFNA($A137,"")="","",Daily!D137+IF(ROW()&gt;ROW($A$3),C136,0))</f>
        <v/>
      </c>
      <c r="D137" s="1" t="str">
        <f>IF(_xlfn.IFNA($A137,"")="","",Daily!E137+IF(ROW()&gt;ROW($A$3),D136,0))</f>
        <v/>
      </c>
      <c r="E137" s="1" t="str">
        <f t="shared" si="284"/>
        <v/>
      </c>
      <c r="F137" s="1" t="str">
        <f>IF(_xlfn.IFNA($A137,"")="","",Daily!F137+IF(ROW()&gt;ROW($A$3),F136,0))</f>
        <v/>
      </c>
      <c r="G137" s="1" t="str">
        <f>IF(_xlfn.IFNA($A137,"")="","",Daily!G137+IF(ROW()&gt;ROW($A$3),G136,0))</f>
        <v/>
      </c>
      <c r="H137" s="1" t="str">
        <f>IF(_xlfn.IFNA($A137,"")="","",Daily!H137+IF(ROW()&gt;ROW($A$3),H136,0))</f>
        <v/>
      </c>
      <c r="I137" s="1" t="str">
        <f t="shared" si="285"/>
        <v/>
      </c>
      <c r="J137" s="1" t="str">
        <f>IF(_xlfn.IFNA($A137,"")="","",Daily!I137+IF(ROW()&gt;ROW($A$3),J136,0))</f>
        <v/>
      </c>
      <c r="K137" s="1" t="str">
        <f>IF(_xlfn.IFNA($A137,"")="","",Daily!J137+IF(ROW()&gt;ROW($A$3),K136,0))</f>
        <v/>
      </c>
      <c r="L137" s="1" t="str">
        <f>IF(_xlfn.IFNA($A137,"")="","",Daily!K137+IF(ROW()&gt;ROW($A$3),L136,0))</f>
        <v/>
      </c>
      <c r="M137" s="1" t="str">
        <f t="shared" si="286"/>
        <v/>
      </c>
      <c r="N137" s="1" t="str">
        <f>IF(_xlfn.IFNA($A137,"")="","",Daily!L137+IF(ROW()&gt;ROW($A$3),N136,0))</f>
        <v/>
      </c>
      <c r="O137" s="1" t="str">
        <f>IF(_xlfn.IFNA($A137,"")="","",Daily!M137+IF(ROW()&gt;ROW($A$3),O136,0))</f>
        <v/>
      </c>
      <c r="P137" s="1" t="str">
        <f>IF(_xlfn.IFNA($A137,"")="","",Daily!N137+IF(ROW()&gt;ROW($A$3),P136,0))</f>
        <v/>
      </c>
      <c r="Q137" s="1" t="str">
        <f t="shared" si="287"/>
        <v/>
      </c>
      <c r="R137" s="1" t="str">
        <f>IF(_xlfn.IFNA($A137,"")="","",Daily!O137+IF(ROW()&gt;ROW($A$3),R136,0))</f>
        <v/>
      </c>
      <c r="S137" s="1" t="str">
        <f>IF(_xlfn.IFNA($A137,"")="","",Daily!P137+IF(ROW()&gt;ROW($A$3),S136,0))</f>
        <v/>
      </c>
      <c r="T137" s="1" t="str">
        <f>IF(_xlfn.IFNA($A137,"")="","",Daily!Q137+IF(ROW()&gt;ROW($A$3),T136,0))</f>
        <v/>
      </c>
      <c r="U137" s="1" t="str">
        <f t="shared" si="288"/>
        <v/>
      </c>
      <c r="V137" s="1" t="str">
        <f>IF(_xlfn.IFNA($A137,"")="","",Daily!R137+IF(ROW()&gt;ROW($A$3),V136,0))</f>
        <v/>
      </c>
      <c r="W137" s="1" t="str">
        <f>IF(_xlfn.IFNA($A137,"")="","",Daily!S137+IF(ROW()&gt;ROW($A$3),W136,0))</f>
        <v/>
      </c>
      <c r="X137" s="1" t="str">
        <f>IF(_xlfn.IFNA($A137,"")="","",Daily!T137+IF(ROW()&gt;ROW($A$3),X136,0))</f>
        <v/>
      </c>
      <c r="Y137" s="1" t="str">
        <f t="shared" si="289"/>
        <v/>
      </c>
      <c r="Z137" s="1" t="str">
        <f>IF(_xlfn.IFNA($A137,"")="","",Daily!U137+IF(ROW()&gt;ROW($A$3),Z136,0))</f>
        <v/>
      </c>
      <c r="AA137" s="1" t="str">
        <f>IF(_xlfn.IFNA($A137,"")="","",Daily!V137+IF(ROW()&gt;ROW($A$3),AA136,0))</f>
        <v/>
      </c>
      <c r="AB137" s="1" t="str">
        <f>IF(_xlfn.IFNA($A137,"")="","",Daily!W137+IF(ROW()&gt;ROW($A$3),AB136,0))</f>
        <v/>
      </c>
      <c r="AC137" s="1" t="str">
        <f t="shared" si="290"/>
        <v/>
      </c>
      <c r="AD137" s="1" t="str">
        <f>IF(_xlfn.IFNA($A137,"")="","",Daily!X137+IF(ROW()&gt;ROW($A$3),AD136,0))</f>
        <v/>
      </c>
      <c r="AE137" s="1" t="str">
        <f>IF(_xlfn.IFNA($A137,"")="","",Daily!Y137+IF(ROW()&gt;ROW($A$3),AE136,0))</f>
        <v/>
      </c>
      <c r="AF137" s="1" t="str">
        <f>IF(_xlfn.IFNA($A137,"")="","",Daily!Z137+IF(ROW()&gt;ROW($A$3),AF136,0))</f>
        <v/>
      </c>
      <c r="AG137" s="1" t="str">
        <f t="shared" si="291"/>
        <v/>
      </c>
      <c r="AH137" s="1" t="str">
        <f>IF(_xlfn.IFNA($A137,"")="","",Daily!C137+Daily!F137+Daily!I137+Daily!O137+Daily!L137+Daily!R137+Daily!X137+Daily!U137)</f>
        <v/>
      </c>
      <c r="AI137" s="1" t="str">
        <f>IF(_xlfn.IFNA($A137,"")="","",Daily!D137+Daily!G137+Daily!J137+Daily!P137+Daily!M137+Daily!S137+Daily!Y137+Daily!V137+Daily!AA137)</f>
        <v/>
      </c>
      <c r="AJ137" s="1" t="str">
        <f>IF(_xlfn.IFNA($A137,"")="","",Daily!E137+Daily!H137+Daily!K137+Daily!Q137+Daily!N137+Daily!T137+Daily!Z137+Daily!W137)</f>
        <v/>
      </c>
      <c r="AK137" s="1" t="str">
        <f t="shared" si="240"/>
        <v/>
      </c>
      <c r="AL137" s="1" t="str">
        <f t="shared" si="241"/>
        <v/>
      </c>
      <c r="AM137" s="1" t="str">
        <f t="shared" si="242"/>
        <v/>
      </c>
      <c r="AN137" s="7" t="str">
        <f t="shared" si="243"/>
        <v/>
      </c>
      <c r="AO137" s="1" t="str">
        <f t="shared" si="244"/>
        <v/>
      </c>
      <c r="AP137" s="1" t="str">
        <f t="shared" si="245"/>
        <v/>
      </c>
      <c r="AQ137" s="1" t="str">
        <f t="shared" si="246"/>
        <v/>
      </c>
      <c r="AR137" s="1" t="str">
        <f t="shared" si="247"/>
        <v/>
      </c>
      <c r="AS137" s="1" t="str">
        <f t="shared" si="248"/>
        <v/>
      </c>
      <c r="AT137" s="10" t="str">
        <f t="shared" si="249"/>
        <v/>
      </c>
      <c r="AU137" s="10" t="str">
        <f t="shared" si="250"/>
        <v/>
      </c>
      <c r="AV137" s="10" t="str">
        <f t="shared" si="251"/>
        <v/>
      </c>
      <c r="AW137" s="10" t="str">
        <f t="shared" si="252"/>
        <v/>
      </c>
      <c r="AX137" s="10" t="str">
        <f t="shared" si="253"/>
        <v/>
      </c>
      <c r="AY137" s="10" t="str">
        <f t="shared" si="254"/>
        <v/>
      </c>
      <c r="AZ137" s="10" t="str">
        <f t="shared" si="255"/>
        <v/>
      </c>
      <c r="BA137" s="10" t="str">
        <f t="shared" si="256"/>
        <v/>
      </c>
      <c r="BB137" s="10" t="str">
        <f t="shared" si="257"/>
        <v/>
      </c>
      <c r="BC137" s="10" t="str">
        <f t="shared" si="258"/>
        <v/>
      </c>
      <c r="BD137" s="8" t="str">
        <f t="shared" ca="1" si="292"/>
        <v/>
      </c>
      <c r="BE137" s="9" t="str">
        <f t="shared" ca="1" si="293"/>
        <v/>
      </c>
      <c r="BF137" s="10" t="str">
        <f t="shared" si="259"/>
        <v/>
      </c>
      <c r="BG137" s="10" t="str">
        <f t="shared" si="260"/>
        <v/>
      </c>
      <c r="BH137" s="1" t="str">
        <f t="shared" si="261"/>
        <v/>
      </c>
      <c r="BI137" s="1" t="str">
        <f t="shared" si="262"/>
        <v/>
      </c>
      <c r="BJ137" s="8" t="str">
        <f>IF(_xlfn.IFNA($A137,"")="","",AK137/(Configuration!$B$1/1000000))</f>
        <v/>
      </c>
      <c r="BK137" s="1" t="str">
        <f>IF(OR(_xlfn.IFNA($A137,"")="", ROW()&lt;=ROW($A$3),MAX(International!$C$3:$C$2000)&lt;$AK137),"",$A137-_xlfn.XLOOKUP($AK137,International!$C$3:$C$2000,International!$A$3:$A$2000,NA(),1,1))</f>
        <v/>
      </c>
      <c r="BL137" s="1" t="str">
        <f>IF(OR(_xlfn.IFNA($A137,"")="", ROW()&lt;=ROW($A$3),MAX(International!$D$3:$D$2000)&lt;$BJ137),"",$A137-_xlfn.XLOOKUP($BJ137,International!$D$3:$D$2000,International!$A$3:$A$2000,NA(),1,1))</f>
        <v/>
      </c>
      <c r="BM137" s="1" t="str">
        <f>IF(OR(_xlfn.IFNA($A137,"")="", ROW()&lt;=ROW($A$3),MAX(International!$G$3:$G$2000)&lt;$AK137),"",$A137-_xlfn.XLOOKUP($AK137,International!$G$3:$G$2000,International!$A$3:$A$2000,NA(),1,1))</f>
        <v/>
      </c>
      <c r="BN137" s="1" t="str">
        <f>IF(OR(_xlfn.IFNA($A137,"")="", ROW()&lt;=ROW($A$3),MAX(International!$H$3:$H$2000)&lt;$BJ137),"",$A137-_xlfn.XLOOKUP($BJ137,International!$H$3:$H$2000,International!$A$3:$A$2000,NA(),1,1))</f>
        <v/>
      </c>
      <c r="BO137" s="1" t="str">
        <f>IF(OR(_xlfn.IFNA($A137,"")="", ROW()&lt;=ROW($A$3),MAX(International!$K$3:$K$2000)&lt;$AK137),"",$A137-_xlfn.XLOOKUP($AK137,International!$K$3:$K$2000,International!$A$3:$A$2000,NA(),1,1))</f>
        <v/>
      </c>
      <c r="BP137" s="1" t="str">
        <f>IF(OR(_xlfn.IFNA($A137,"")="", ROW()&lt;=ROW($A$3),MAX(International!$L$3:$L$2000)&lt;$BJ137),"",$A137-_xlfn.XLOOKUP($BJ137,International!$L$3:$L$2000,International!$A$3:$A$2000,NA(),1,1))</f>
        <v/>
      </c>
      <c r="BQ137" s="1" t="str">
        <f>IF(OR(_xlfn.IFNA($A137,"")="", ROW()&lt;=ROW($A$3),MAX(International!$O$3:$O$2000)&lt;$AK137),"",$A137-_xlfn.XLOOKUP($AK137,International!$O$3:$O$2000,International!$A$3:$A$2000,NA(),1,1))</f>
        <v/>
      </c>
      <c r="BR137" s="1" t="str">
        <f>IF(OR(_xlfn.IFNA($A137,"")="", ROW()&lt;=ROW($A$3),MAX(International!$P$3:$P$2000)&lt;$BJ137),"",$A137-_xlfn.XLOOKUP($BJ137,International!$P$3:$P$2000,International!$A$3:$A$2000,NA(),1,1))</f>
        <v/>
      </c>
      <c r="BS137" s="1" t="str">
        <f>IF(OR(_xlfn.IFNA($A137,"")="", ROW()&lt;=ROW($A$3),MAX(International!$S$3:$S$2000)&lt;$AK137),"",$A137-_xlfn.XLOOKUP($AK137,International!$S$3:$S$2000,International!$A$3:$A$2000,NA(),1,1))</f>
        <v/>
      </c>
      <c r="BT137" s="1" t="str">
        <f>IF(OR(_xlfn.IFNA($A137,"")="", ROW()&lt;=ROW($A$3),MAX(International!$T$3:$T$2000)&lt;$BJ137),"",$A137-_xlfn.XLOOKUP($BJ137,International!$T$3:$T$2000,International!$A$3:$A$2000,NA(),1,1))</f>
        <v/>
      </c>
      <c r="BU137" s="1" t="str">
        <f>IF(OR(_xlfn.IFNA($A137,"")="", ROW()&lt;=ROW($A$3),MAX(International!$W$3:$W$2000)&lt;$AK137),"",$A137-_xlfn.XLOOKUP($AK137,International!$W$3:$W$2000,International!$A$3:$A$2000,NA(),1,1))</f>
        <v/>
      </c>
      <c r="BV137" s="1" t="str">
        <f>IF(OR(_xlfn.IFNA($A137,"")="", ROW()&lt;=ROW($A$3),MAX(International!$X$3:$X$2000)&lt;$BJ137),"",$A137-_xlfn.XLOOKUP($BJ137,International!$X$3:$X$2000,International!$A$3:$A$2000,NA(),1,1))</f>
        <v/>
      </c>
      <c r="BW137" s="1" t="str">
        <f>IF(OR(_xlfn.IFNA($A137,"")="", ROW()&lt;=ROW($A$3),MAX(International!$AA$3:$AA$2000)&lt;$AK137),"",$A137-_xlfn.XLOOKUP($AK137,International!$AA$3:$AA$2000,International!$A$3:$A$2000,NA(),1,1))</f>
        <v/>
      </c>
      <c r="BX137" s="1" t="str">
        <f>IF(OR(_xlfn.IFNA($A137,"")="", ROW()&lt;=ROW($A$3),MAX(International!$AB$3:$AB$2000)&lt;$BJ137),"",$A137-_xlfn.XLOOKUP($BJ137,International!$AB$3:$AB$2000,International!$A$3:$A$2000,NA(),1,1))</f>
        <v/>
      </c>
      <c r="BY137" s="1" t="str">
        <f>IF(OR(_xlfn.IFNA($A137,"")="", ROW()&lt;=ROW($A$3),MAX(International!$AE$3:$AE$2000)&lt;$AK137),"",$A137-_xlfn.XLOOKUP($AK137,International!$AE$3:$AE$2000,International!$A$3:$A$2000,NA(),1,1))</f>
        <v/>
      </c>
      <c r="BZ137" s="1" t="str">
        <f>IF(OR(_xlfn.IFNA($A137,"")="", ROW()&lt;=ROW($A$3),MAX(International!$AF$3:$AF$2000)&lt;$BJ137),"",$A137-_xlfn.XLOOKUP($BJ137,International!$AF$3:$AF$2000,International!$A$3:$A$2000,NA(),1,1))</f>
        <v/>
      </c>
      <c r="CA137" s="1" t="e">
        <f t="shared" si="294"/>
        <v>#N/A</v>
      </c>
      <c r="CB137" s="1" t="e">
        <f t="shared" si="264"/>
        <v>#N/A</v>
      </c>
      <c r="CC137" s="1" t="e">
        <f t="shared" si="265"/>
        <v>#N/A</v>
      </c>
      <c r="CD137" s="1" t="e">
        <f t="shared" si="266"/>
        <v>#N/A</v>
      </c>
      <c r="CE137" s="1" t="e">
        <f t="shared" si="267"/>
        <v>#N/A</v>
      </c>
      <c r="CF137" s="1" t="e">
        <f t="shared" si="268"/>
        <v>#N/A</v>
      </c>
      <c r="CG137" s="1" t="e">
        <f t="shared" si="269"/>
        <v>#N/A</v>
      </c>
      <c r="CH137" s="1" t="e">
        <f t="shared" si="270"/>
        <v>#N/A</v>
      </c>
      <c r="CI137" s="1" t="e">
        <f t="shared" si="271"/>
        <v>#N/A</v>
      </c>
      <c r="CJ137" s="1" t="e">
        <f t="shared" si="272"/>
        <v>#N/A</v>
      </c>
      <c r="CK137" s="1" t="e">
        <f t="shared" si="295"/>
        <v>#N/A</v>
      </c>
      <c r="CL137" s="1" t="e">
        <f t="shared" si="273"/>
        <v>#N/A</v>
      </c>
      <c r="CM137" s="1" t="e">
        <f>IF(OR(ISNA($A137),$AK137&lt;100),NA(),IF($CA137=0,0,FLOOR((CK137-_xlfn.XLOOKUP(_xlfn.AGGREGATE(5,6,$CA$3:$CA2088),$CA$3:$CA$2000,CK$3:CK$2000,1,1))/_xlfn.XLOOKUP($CA137,$CA$3:$CA$2000,$CA$3:$CA$2000,1,1), 1)))</f>
        <v>#N/A</v>
      </c>
      <c r="CN137" s="1" t="e">
        <f t="shared" si="296"/>
        <v>#N/A</v>
      </c>
      <c r="CO137" s="1" t="e" cm="1">
        <f t="array" ref="CO137">IFERROR(IF(OR(ISNA($A137),$AK137&lt;100,INDEX(International!C$3:C$2000,_xlfn.XMATCH(100,International!C$3:C$2000,1,1)+$CA137)=""),NA(),INDEX(International!C$3:C$2000,_xlfn.XMATCH(100,International!C$3:C$2000,1,1)+$CA137)), NA())</f>
        <v>#N/A</v>
      </c>
      <c r="CP137" s="1" t="e">
        <f t="shared" si="274"/>
        <v>#N/A</v>
      </c>
      <c r="CQ137" s="1" t="e">
        <f>IF(OR(ISNA($A137),$AK137&lt;100),NA(),IF($CA137=0,0,FLOOR((CO137-_xlfn.XLOOKUP(_xlfn.AGGREGATE(5,6,$CA$3:$CA2088),$CA$3:$CA$2000,CO$3:CO$2000,1,1))/_xlfn.XLOOKUP($CA137,$CA$3:$CA$2000,$CA$3:$CA$2000,1,1), 1)))</f>
        <v>#N/A</v>
      </c>
      <c r="CR137" s="1" t="e">
        <f t="shared" si="297"/>
        <v>#N/A</v>
      </c>
      <c r="CS137" s="1" t="e" cm="1">
        <f t="array" ref="CS137">IFERROR(IF(OR(ISNA($A137),$AK137&lt;100,INDEX(International!G$3:G$2000,_xlfn.XMATCH(100,International!G$3:G$2000,1,1)+$CA137)=""),NA(),INDEX(International!G$3:G$2000,_xlfn.XMATCH(100,International!G$3:G$2000,1,1)+$CA137)), NA())</f>
        <v>#N/A</v>
      </c>
      <c r="CT137" s="1" t="e">
        <f t="shared" si="275"/>
        <v>#N/A</v>
      </c>
      <c r="CU137" s="1" t="e">
        <f>IF(OR(ISNA($A137),$AK137&lt;100),NA(),IF($CA137=0,0,FLOOR((CS137-_xlfn.XLOOKUP(_xlfn.AGGREGATE(5,6,$CA$3:$CA2088),$CA$3:$CA$2000,CS$3:CS$2000,1,1))/_xlfn.XLOOKUP($CA137,$CA$3:$CA$2000,$CA$3:$CA$2000,1,1), 1)))</f>
        <v>#N/A</v>
      </c>
      <c r="CV137" s="1" t="e">
        <f t="shared" si="298"/>
        <v>#N/A</v>
      </c>
      <c r="CW137" s="1" t="e" cm="1">
        <f t="array" ref="CW137">IFERROR(IF(OR(ISNA($A137),$AK137&lt;100,INDEX(International!K$3:K$2000,_xlfn.XMATCH(100,International!K$3:K$2000,1,1)+$CA137)=""),NA(),INDEX(International!K$3:K$2000,_xlfn.XMATCH(100,International!K$3:K$2000,1,1)+$CA137)), NA())</f>
        <v>#N/A</v>
      </c>
      <c r="CX137" s="1" t="e">
        <f t="shared" si="276"/>
        <v>#N/A</v>
      </c>
      <c r="CY137" s="1" t="e">
        <f>IF(OR(ISNA($A137),$AK137&lt;100),NA(),IF($CA137=0,0,FLOOR((CW137-_xlfn.XLOOKUP(_xlfn.AGGREGATE(5,6,$CA$3:$CA2088),$CA$3:$CA$2000,CW$3:CW$2000,1,1))/_xlfn.XLOOKUP($CA137,$CA$3:$CA$2000,$CA$3:$CA$2000,1,1), 1)))</f>
        <v>#N/A</v>
      </c>
      <c r="CZ137" s="1" t="e">
        <f t="shared" si="299"/>
        <v>#N/A</v>
      </c>
      <c r="DA137" s="1" t="e" cm="1">
        <f t="array" ref="DA137">IFERROR(IF(OR(ISNA($A137),$AK137&lt;100,INDEX(International!O$3:O$2000,_xlfn.XMATCH(100,International!O$3:O$2000,1,1)+$CA137)=""),NA(),INDEX(International!O$3:O$2000,_xlfn.XMATCH(100,International!O$3:O$2000,1,1)+$CA137)), NA())</f>
        <v>#N/A</v>
      </c>
      <c r="DB137" s="1" t="e">
        <f t="shared" si="277"/>
        <v>#N/A</v>
      </c>
      <c r="DC137" s="1" t="e">
        <f>IF(OR(ISNA($A137),$AK137&lt;100),NA(),IF($CA137=0,0,FLOOR((DA137-_xlfn.XLOOKUP(_xlfn.AGGREGATE(5,6,$CA$3:$CA2088),$CA$3:$CA$2000,DA$3:DA$2000,1,1))/_xlfn.XLOOKUP($CA137,$CA$3:$CA$2000,$CA$3:$CA$2000,1,1), 1)))</f>
        <v>#N/A</v>
      </c>
      <c r="DD137" s="1" t="e">
        <f t="shared" si="300"/>
        <v>#N/A</v>
      </c>
      <c r="DE137" s="1" t="e" cm="1">
        <f t="array" ref="DE137">IFERROR(IF(OR(ISNA($A137),$AK137&lt;100,INDEX(International!S$3:S$2000,_xlfn.XMATCH(100,International!S$3:S$2000,1,1)+$CA137)=""),NA(),INDEX(International!S$3:S$2000,_xlfn.XMATCH(100,International!S$3:S$2000,1,1)+$CA137)), NA())</f>
        <v>#N/A</v>
      </c>
      <c r="DF137" s="1" t="e">
        <f t="shared" si="278"/>
        <v>#N/A</v>
      </c>
      <c r="DG137" s="1" t="e">
        <f>IF(OR(ISNA($A137),$AK137&lt;100),NA(),IF($CA137=0,0,FLOOR((DE137-_xlfn.XLOOKUP(_xlfn.AGGREGATE(5,6,$CA$3:$CA2088),$CA$3:$CA$2000,DE$3:DE$2000,1,1))/_xlfn.XLOOKUP($CA137,$CA$3:$CA$2000,$CA$3:$CA$2000,1,1), 1)))</f>
        <v>#N/A</v>
      </c>
      <c r="DH137" s="1" t="e">
        <f t="shared" si="301"/>
        <v>#N/A</v>
      </c>
      <c r="DI137" s="1" t="e" cm="1">
        <f t="array" ref="DI137">IFERROR(IF(OR(ISNA($A137),$AK137&lt;100,INDEX(International!W$3:W$2000,_xlfn.XMATCH(100,International!W$3:W$2000,1,1)+$CA137)=""),NA(),INDEX(International!W$3:W$2000,_xlfn.XMATCH(100,International!W$3:W$2000,1,1)+$CA137)), NA())</f>
        <v>#N/A</v>
      </c>
      <c r="DJ137" s="1" t="e">
        <f t="shared" si="279"/>
        <v>#N/A</v>
      </c>
      <c r="DK137" s="1" t="e">
        <f>IF(OR(ISNA($A137),$AK137&lt;100),NA(),IF($CA137=0,0,FLOOR((DI137-_xlfn.XLOOKUP(_xlfn.AGGREGATE(5,6,$CA$3:$CA2088),$CA$3:$CA$2000,DI$3:DI$2000,1,1))/_xlfn.XLOOKUP($CA137,$CA$3:$CA$2000,$CA$3:$CA$2000,1,1), 1)))</f>
        <v>#N/A</v>
      </c>
      <c r="DL137" s="1" t="e">
        <f t="shared" si="302"/>
        <v>#N/A</v>
      </c>
      <c r="DM137" s="1" t="e" cm="1">
        <f t="array" ref="DM137">IFERROR(IF(OR(ISNA($A137),$AK137&lt;100,INDEX(International!AA$3:AA$2000,_xlfn.XMATCH(100,International!AA$3:AA$2000,1,1)+$CA137)=""),NA(),INDEX(International!AA$3:AA$2000,_xlfn.XMATCH(100,International!AA$3:AA$2000,1,1)+$CA137)), NA())</f>
        <v>#N/A</v>
      </c>
      <c r="DN137" s="1" t="e">
        <f t="shared" si="280"/>
        <v>#N/A</v>
      </c>
      <c r="DO137" s="1" t="e">
        <f>IF(OR(ISNA($A137),$AK137&lt;100),NA(),IF($CA137=0,0,FLOOR((DM137-_xlfn.XLOOKUP(_xlfn.AGGREGATE(5,6,$CA$3:$CA2088),$CA$3:$CA$2000,DM$3:DM$2000,1,1))/_xlfn.XLOOKUP($CA137,$CA$3:$CA$2000,$CA$3:$CA$2000,1,1), 1)))</f>
        <v>#N/A</v>
      </c>
      <c r="DP137" s="1" t="e">
        <f t="shared" si="303"/>
        <v>#N/A</v>
      </c>
      <c r="DQ137" s="1" t="e" cm="1">
        <f t="array" ref="DQ137">IFERROR(IF(OR(ISNA($A137),$AK137&lt;100,INDEX(International!AE$3:AE$2000,_xlfn.XMATCH(100,International!AE$3:AE$2000,1,1)+$CA137)=""),NA(),INDEX(International!AE$3:AE$2000,_xlfn.XMATCH(100,International!AE$3:AE$2000,1,1)+$CA137)), NA())</f>
        <v>#N/A</v>
      </c>
      <c r="DR137" s="1" t="e">
        <f t="shared" si="281"/>
        <v>#N/A</v>
      </c>
      <c r="DS137" s="1" t="e">
        <f>IF(OR(ISNA($A137),$AK137&lt;100),NA(),IF($CA137=0,0,FLOOR((DQ137-_xlfn.XLOOKUP(_xlfn.AGGREGATE(5,6,$CA$3:$CA2088),$CA$3:$CA$2000,DQ$3:DQ$2000,1,1))/_xlfn.XLOOKUP($CA137,$CA$3:$CA$2000,$CA$3:$CA$2000,1,1), 1)))</f>
        <v>#N/A</v>
      </c>
      <c r="DT137" s="1" t="e">
        <f t="shared" si="263"/>
        <v>#N/A</v>
      </c>
      <c r="DU137" s="1" t="e">
        <f t="shared" si="282"/>
        <v>#N/A</v>
      </c>
      <c r="DV137" s="1" t="e" cm="1">
        <f t="array" ref="DV137">IFERROR(IF(ISNA($A137),NA(),INDEX(B$3:B$2000,_xlfn.XMATCH(Configuration!$B$12,B$3:B$2000,1,1)+ROW()-ROW($A$3))-0), NA())</f>
        <v>#N/A</v>
      </c>
      <c r="DW137" s="1" t="e" cm="1">
        <f t="array" ref="DW137">IFERROR(IF(ISNA($A137),NA(),INDEX(F$3:F$2000,_xlfn.XMATCH(Configuration!$B$12,F$3:F$2000,1,1)+ROW()-ROW($A$3))-0), NA())</f>
        <v>#N/A</v>
      </c>
      <c r="DX137" s="1" t="e" cm="1">
        <f t="array" ref="DX137">IFERROR(IF(ISNA($A137),NA(),INDEX(J$3:J$2000,_xlfn.XMATCH(Configuration!$B$12,J$3:J$2000,1,1)+ROW()-ROW($A$3))-0), NA())</f>
        <v>#N/A</v>
      </c>
      <c r="DY137" s="1" t="e" cm="1">
        <f t="array" ref="DY137">IFERROR(IF(ISNA($A137),NA(),INDEX(N$3:N$2000,_xlfn.XMATCH(Configuration!$B$12,N$3:N$2000,1,1)+ROW()-ROW($A$3))-0), NA())</f>
        <v>#N/A</v>
      </c>
      <c r="DZ137" s="1" t="e" cm="1">
        <f t="array" ref="DZ137">IFERROR(IF(ISNA($A137),NA(),INDEX(R$3:R$2000,_xlfn.XMATCH(Configuration!$B$12,R$3:R$2000,1,1)+ROW()-ROW($A$3))-0), NA())</f>
        <v>#N/A</v>
      </c>
      <c r="EA137" s="1" t="e" cm="1">
        <f t="array" ref="EA137">IFERROR(IF(ISNA($A137),NA(),INDEX(V$3:V$2000,_xlfn.XMATCH(Configuration!$B$12,V$3:V$2000,1,1)+ROW()-ROW($A$3))-0), NA())</f>
        <v>#N/A</v>
      </c>
      <c r="EB137" s="1" t="e" cm="1">
        <f t="array" ref="EB137">IFERROR(IF(ISNA($A137),NA(),INDEX(Z$3:Z$2000,_xlfn.XMATCH(Configuration!$B$12,Z$3:Z$2000,1,1)+ROW()-ROW($A$3))-0), NA())</f>
        <v>#N/A</v>
      </c>
      <c r="EC137" s="1" t="e" cm="1">
        <f t="array" ref="EC137">IFERROR(IF(ISNA($A137),NA(),INDEX(AD$3:AD$2000,_xlfn.XMATCH(Configuration!$B$12,AD$3:AD$2000,1,1)+ROW()-ROW($A$3))-0), NA())</f>
        <v>#N/A</v>
      </c>
      <c r="ED137" s="1" t="e">
        <f t="shared" si="283"/>
        <v>#N/A</v>
      </c>
      <c r="EE137" s="1" t="e">
        <f t="shared" si="304"/>
        <v>#N/A</v>
      </c>
      <c r="EF137" s="1" t="e">
        <f t="shared" si="305"/>
        <v>#N/A</v>
      </c>
      <c r="EG137" s="1" t="e">
        <f t="shared" si="306"/>
        <v>#N/A</v>
      </c>
      <c r="EH137" s="1" t="e">
        <f t="shared" si="307"/>
        <v>#N/A</v>
      </c>
      <c r="EI137" s="1" t="e">
        <f t="shared" si="308"/>
        <v>#N/A</v>
      </c>
      <c r="EJ137" s="1" t="e">
        <f t="shared" si="309"/>
        <v>#N/A</v>
      </c>
      <c r="EK137" s="1" t="e">
        <f t="shared" si="310"/>
        <v>#N/A</v>
      </c>
      <c r="EL137" s="1" t="e" cm="1">
        <f t="array" ref="EL137">IFERROR(IF(ISNA($ED137),NA(),IF(FLOOR((2^(($ED137+LOOKUP(2, 1/(ISNA(EP$3:EP$2000)+ISBLANK(EP$3:EP$300)-1),EP$3:EP$2000)*LOG(100)/LOG(2))/LOOKUP(2, 1/(ISNA(EP$3:EP$2000)+ISBLANK(EP$3:EP$300)-1),EP$3:EP$2000))),2)&gt;_xlfn.AGGREGATE(4,6,$EN$3:$GC$2000)+2000,NA(),FLOOR((2^(($ED137+LOOKUP(2, 1/(ISNA(EP$3:EP$2000)+ISBLANK(EP$3:EP$300)-1),EP$3:EP$2000)*LOG(100)/LOG(2))/LOOKUP(2, 1/(ISNA(EP$3:EP$2000)+ISBLANK(EP$3:EP$300)-1),EP$3:EP$2000))),2))),NA())</f>
        <v>#N/A</v>
      </c>
      <c r="EM137" s="1" t="e" cm="1">
        <f t="array" ref="EM137">IF(ISNA($ED137),NA(),FLOOR(EN$3+(LOOKUP(2, 1/(ISNA(EN$3:EN$2000)+ISBLANK(EN$3:EN$300)-1),EN$3:EN$2000)-EN$3)/LOOKUP(2, 1/(ISNA(EN$3:EN$2000)+ISBLANK(EN$3:EN$300)-1),ED$3:ED$2000)*ED137, 1))</f>
        <v>#N/A</v>
      </c>
      <c r="EN137" s="1" t="e" cm="1">
        <f t="array" ref="EN137">IFERROR(IF(ISNA($A137),NA(),INDEX(AK$3:AK$2000,_xlfn.XMATCH(100,AK$3:AK$2000,1,1)+ROW()-ROW($A$3))-0), NA())</f>
        <v>#N/A</v>
      </c>
      <c r="EO137" s="1" t="e" cm="1">
        <f t="array" ref="EO137">IFERROR(IF(ISNA($A137),NA(),INDEX(BD$3:BD$2000,_xlfn.XMATCH(100,AK$3:AK$2000,1,1)+ROW()-ROW($A$3))-0), NA())</f>
        <v>#N/A</v>
      </c>
      <c r="EP137" s="1" t="e">
        <f t="shared" si="311"/>
        <v>#N/A</v>
      </c>
      <c r="EQ137" s="1" t="e">
        <f t="shared" si="312"/>
        <v>#N/A</v>
      </c>
      <c r="ER137" s="1" t="e">
        <f t="shared" si="313"/>
        <v>#N/A</v>
      </c>
      <c r="ES137" s="1" t="e" cm="1">
        <f t="array" ref="ES137">IFERROR(IF(OR(ISNA($A137),INDEX(International!C$3:C$2000,_xlfn.XMATCH(100,International!C$3:C$2000,1,1)+ROW()-ROW($A$3))=""),NA(),INDEX(International!C$3:C$2000,_xlfn.XMATCH(100,International!C$3:C$2000,1,1)+ROW()-ROW($A$3))), NA())</f>
        <v>#N/A</v>
      </c>
      <c r="ET137" s="1" t="e" cm="1">
        <f t="array" ref="ET137">IFERROR(IF(ISNA($A137),NA(),INDEX(International!E$3:E$2000,_xlfn.XMATCH(100,International!C$3:C$2000,1,1)+ROW()-ROW($A$3))-0), NA())</f>
        <v>#N/A</v>
      </c>
      <c r="EU137" s="1" t="e">
        <f t="shared" si="314"/>
        <v>#N/A</v>
      </c>
      <c r="EV137" s="1" t="e">
        <f t="shared" si="315"/>
        <v>#N/A</v>
      </c>
      <c r="EW137" s="1" t="e">
        <f t="shared" si="316"/>
        <v>#N/A</v>
      </c>
      <c r="EX137" s="1" t="e" cm="1">
        <f t="array" ref="EX137">IFERROR(IF(OR(ISNA($A137),INDEX(International!G$3:G$2000,_xlfn.XMATCH(100,International!G$3:G$2000,1,1)+ROW()-ROW($A$3))=""),NA(),INDEX(International!G$3:G$2000,_xlfn.XMATCH(100,International!G$3:G$2000,1,1)+ROW()-ROW($A$3))-0), NA())</f>
        <v>#N/A</v>
      </c>
      <c r="EY137" s="1" t="e" cm="1">
        <f t="array" ref="EY137">IFERROR(IF(ISNA($A137),NA(),INDEX(International!I$3:I$2000,_xlfn.XMATCH(100,International!G$3:G$2000,1,1)+ROW()-ROW($A$3))-0), NA())</f>
        <v>#N/A</v>
      </c>
      <c r="EZ137" s="1" t="e">
        <f t="shared" si="317"/>
        <v>#N/A</v>
      </c>
      <c r="FA137" s="1" t="e">
        <f t="shared" si="318"/>
        <v>#N/A</v>
      </c>
      <c r="FB137" s="1" t="e">
        <f t="shared" si="319"/>
        <v>#N/A</v>
      </c>
      <c r="FC137" s="1" t="e" cm="1">
        <f t="array" ref="FC137">IFERROR(IF(OR(ISNA($A137),INDEX(International!K$3:K$2000,_xlfn.XMATCH(100,International!K$3:K$2000,1,1)+ROW()-ROW($A$3))=""),NA(),INDEX(International!K$3:K$2000,_xlfn.XMATCH(100,International!K$3:K$2000,1,1)+ROW()-ROW($A$3))), NA())</f>
        <v>#N/A</v>
      </c>
      <c r="FD137" s="1" t="e" cm="1">
        <f t="array" ref="FD137">IFERROR(IF(ISNA($A137),NA(),INDEX(International!M$3:M$2000,_xlfn.XMATCH(100,International!K$3:K$2000,1,1)+ROW()-ROW($A$3))-0), NA())</f>
        <v>#N/A</v>
      </c>
      <c r="FE137" s="1" t="e">
        <f t="shared" si="320"/>
        <v>#N/A</v>
      </c>
      <c r="FF137" s="1" t="e">
        <f t="shared" si="321"/>
        <v>#N/A</v>
      </c>
      <c r="FG137" s="1" t="e">
        <f t="shared" si="322"/>
        <v>#N/A</v>
      </c>
      <c r="FH137" s="1" t="e" cm="1">
        <f t="array" ref="FH137">IFERROR(IF(OR(ISNA($A137),INDEX(International!O$3:O$2000,_xlfn.XMATCH(100,International!O$3:O$2000,1,1)+ROW()-ROW($A$3))=""),NA(),INDEX(International!O$3:O$2000,_xlfn.XMATCH(100,International!O$3:O$2000,1,1)+ROW()-ROW($A$3))-0), NA())</f>
        <v>#N/A</v>
      </c>
      <c r="FI137" s="1" t="e" cm="1">
        <f t="array" ref="FI137">IFERROR(IF(ISNA($A137),NA(),INDEX(International!Q$3:Q$2000,_xlfn.XMATCH(100,International!O$3:O$2000,1,1)+ROW()-ROW($A$3))-0), NA())</f>
        <v>#N/A</v>
      </c>
      <c r="FJ137" s="1" t="e">
        <f t="shared" si="323"/>
        <v>#N/A</v>
      </c>
      <c r="FK137" s="1" t="e">
        <f t="shared" si="324"/>
        <v>#N/A</v>
      </c>
      <c r="FL137" s="1" t="e">
        <f t="shared" si="325"/>
        <v>#N/A</v>
      </c>
      <c r="FM137" s="1" t="e" cm="1">
        <f t="array" ref="FM137">IFERROR(IF(OR(ISNA($A137),INDEX(International!S$3:S$2000,_xlfn.XMATCH(100,International!S$3:S$2000,1,1)+ROW()-ROW($A$3))=""),NA(),INDEX(International!S$3:S$2000,_xlfn.XMATCH(100,International!S$3:S$2000,1,1)+ROW()-ROW($A$3))-0), NA())</f>
        <v>#N/A</v>
      </c>
      <c r="FN137" s="1" t="e" cm="1">
        <f t="array" ref="FN137">IFERROR(IF(ISNA($A137),NA(),INDEX(International!U$3:U$2000,_xlfn.XMATCH(100,International!S$3:S$2000,1,1)+ROW()-ROW($A$3))-0), NA())</f>
        <v>#N/A</v>
      </c>
      <c r="FO137" s="1" t="e">
        <f t="shared" si="326"/>
        <v>#N/A</v>
      </c>
      <c r="FP137" s="1" t="e">
        <f t="shared" si="327"/>
        <v>#N/A</v>
      </c>
      <c r="FQ137" s="1" t="e">
        <f t="shared" si="328"/>
        <v>#N/A</v>
      </c>
      <c r="FR137" s="1" t="e" cm="1">
        <f t="array" ref="FR137">IFERROR(IF(OR(ISNA($A137),INDEX(International!W$3:W$2000,_xlfn.XMATCH(100,International!W$3:W$2000,1,1)+ROW()-ROW($A$3))=""),NA(),INDEX(International!W$3:W$2000,_xlfn.XMATCH(100,International!W$3:W$2000,1,1)+ROW()-ROW($A$3))-0), NA())</f>
        <v>#N/A</v>
      </c>
      <c r="FS137" s="1" t="e" cm="1">
        <f t="array" ref="FS137">IFERROR(IF(ISNA($A137),NA(),INDEX(International!Y$3:Y$2000,_xlfn.XMATCH(100,International!W$3:W$2000,1,1)+ROW()-ROW($A$3))-0), NA())</f>
        <v>#N/A</v>
      </c>
      <c r="FT137" s="1" t="e">
        <f t="shared" si="329"/>
        <v>#N/A</v>
      </c>
      <c r="FU137" s="1" t="e">
        <f t="shared" si="330"/>
        <v>#N/A</v>
      </c>
      <c r="FV137" s="1" t="e">
        <f t="shared" si="331"/>
        <v>#N/A</v>
      </c>
      <c r="FW137" s="1" t="e" cm="1">
        <f t="array" ref="FW137">IFERROR(IF(OR(ISNA($A137),INDEX(International!AA$3:AA$2000,_xlfn.XMATCH(100,International!AA$3:AA$2000,1,1)+ROW()-ROW($A$3))=""),NA(),INDEX(International!AA$3:AA$2000,_xlfn.XMATCH(100,International!AA$3:AA$2000,1,1)+ROW()-ROW($A$3))-0), NA())</f>
        <v>#N/A</v>
      </c>
      <c r="FX137" s="1" t="e" cm="1">
        <f t="array" ref="FX137">IFERROR(IF(ISNA($A137),NA(),INDEX(International!AC$3:AC$2000,_xlfn.XMATCH(100,International!AA$3:AA$2000,1,1)+ROW()-ROW($A$3))-0), NA())</f>
        <v>#N/A</v>
      </c>
      <c r="FY137" s="1" t="e">
        <f t="shared" si="332"/>
        <v>#N/A</v>
      </c>
      <c r="FZ137" s="1" t="e">
        <f t="shared" si="333"/>
        <v>#N/A</v>
      </c>
      <c r="GA137" s="1" t="e">
        <f t="shared" si="334"/>
        <v>#N/A</v>
      </c>
      <c r="GB137" s="1" t="e" cm="1">
        <f t="array" ref="GB137">IFERROR(IF(OR(ISNA($A137),INDEX(International!AE$3:AE$2000,_xlfn.XMATCH(100,International!AE$3:AE$2000,1,1)+ROW()-ROW($A$3))=""),NA(),INDEX(International!AE$3:AE$2000,_xlfn.XMATCH(100,International!AE$3:AE$2000,1,1)+ROW()-ROW($A$3))-0), NA())</f>
        <v>#N/A</v>
      </c>
      <c r="GC137" s="1" t="e" cm="1">
        <f t="array" ref="GC137">IFERROR(IF(ISNA($A137),NA(),INDEX(International!AG$3:AG$2000,_xlfn.XMATCH(100,International!AE$3:AE$2000,1,1)+ROW()-ROW($A$3))-0), NA())</f>
        <v>#N/A</v>
      </c>
      <c r="GD137" s="1" t="e">
        <f t="shared" si="335"/>
        <v>#N/A</v>
      </c>
      <c r="GE137" s="1" t="e">
        <f t="shared" si="336"/>
        <v>#N/A</v>
      </c>
      <c r="GF137" s="1" t="e">
        <f t="shared" si="337"/>
        <v>#N/A</v>
      </c>
    </row>
    <row r="138" spans="1:188" x14ac:dyDescent="0.2">
      <c r="A138" s="4" t="e">
        <f>IF(OR(Daily!$A138="",Daily!$B138="*"),NA(),Daily!A138)</f>
        <v>#N/A</v>
      </c>
      <c r="B138" s="1" t="str">
        <f>IF(_xlfn.IFNA($A138,"")="","",Daily!C138+IF(ROW()&gt;ROW($A$3),B137,0))</f>
        <v/>
      </c>
      <c r="C138" s="1" t="str">
        <f>IF(_xlfn.IFNA($A138,"")="","",Daily!D138+IF(ROW()&gt;ROW($A$3),C137,0))</f>
        <v/>
      </c>
      <c r="D138" s="1" t="str">
        <f>IF(_xlfn.IFNA($A138,"")="","",Daily!E138+IF(ROW()&gt;ROW($A$3),D137,0))</f>
        <v/>
      </c>
      <c r="E138" s="1" t="str">
        <f t="shared" si="284"/>
        <v/>
      </c>
      <c r="F138" s="1" t="str">
        <f>IF(_xlfn.IFNA($A138,"")="","",Daily!F138+IF(ROW()&gt;ROW($A$3),F137,0))</f>
        <v/>
      </c>
      <c r="G138" s="1" t="str">
        <f>IF(_xlfn.IFNA($A138,"")="","",Daily!G138+IF(ROW()&gt;ROW($A$3),G137,0))</f>
        <v/>
      </c>
      <c r="H138" s="1" t="str">
        <f>IF(_xlfn.IFNA($A138,"")="","",Daily!H138+IF(ROW()&gt;ROW($A$3),H137,0))</f>
        <v/>
      </c>
      <c r="I138" s="1" t="str">
        <f t="shared" si="285"/>
        <v/>
      </c>
      <c r="J138" s="1" t="str">
        <f>IF(_xlfn.IFNA($A138,"")="","",Daily!I138+IF(ROW()&gt;ROW($A$3),J137,0))</f>
        <v/>
      </c>
      <c r="K138" s="1" t="str">
        <f>IF(_xlfn.IFNA($A138,"")="","",Daily!J138+IF(ROW()&gt;ROW($A$3),K137,0))</f>
        <v/>
      </c>
      <c r="L138" s="1" t="str">
        <f>IF(_xlfn.IFNA($A138,"")="","",Daily!K138+IF(ROW()&gt;ROW($A$3),L137,0))</f>
        <v/>
      </c>
      <c r="M138" s="1" t="str">
        <f t="shared" si="286"/>
        <v/>
      </c>
      <c r="N138" s="1" t="str">
        <f>IF(_xlfn.IFNA($A138,"")="","",Daily!L138+IF(ROW()&gt;ROW($A$3),N137,0))</f>
        <v/>
      </c>
      <c r="O138" s="1" t="str">
        <f>IF(_xlfn.IFNA($A138,"")="","",Daily!M138+IF(ROW()&gt;ROW($A$3),O137,0))</f>
        <v/>
      </c>
      <c r="P138" s="1" t="str">
        <f>IF(_xlfn.IFNA($A138,"")="","",Daily!N138+IF(ROW()&gt;ROW($A$3),P137,0))</f>
        <v/>
      </c>
      <c r="Q138" s="1" t="str">
        <f t="shared" si="287"/>
        <v/>
      </c>
      <c r="R138" s="1" t="str">
        <f>IF(_xlfn.IFNA($A138,"")="","",Daily!O138+IF(ROW()&gt;ROW($A$3),R137,0))</f>
        <v/>
      </c>
      <c r="S138" s="1" t="str">
        <f>IF(_xlfn.IFNA($A138,"")="","",Daily!P138+IF(ROW()&gt;ROW($A$3),S137,0))</f>
        <v/>
      </c>
      <c r="T138" s="1" t="str">
        <f>IF(_xlfn.IFNA($A138,"")="","",Daily!Q138+IF(ROW()&gt;ROW($A$3),T137,0))</f>
        <v/>
      </c>
      <c r="U138" s="1" t="str">
        <f t="shared" si="288"/>
        <v/>
      </c>
      <c r="V138" s="1" t="str">
        <f>IF(_xlfn.IFNA($A138,"")="","",Daily!R138+IF(ROW()&gt;ROW($A$3),V137,0))</f>
        <v/>
      </c>
      <c r="W138" s="1" t="str">
        <f>IF(_xlfn.IFNA($A138,"")="","",Daily!S138+IF(ROW()&gt;ROW($A$3),W137,0))</f>
        <v/>
      </c>
      <c r="X138" s="1" t="str">
        <f>IF(_xlfn.IFNA($A138,"")="","",Daily!T138+IF(ROW()&gt;ROW($A$3),X137,0))</f>
        <v/>
      </c>
      <c r="Y138" s="1" t="str">
        <f t="shared" si="289"/>
        <v/>
      </c>
      <c r="Z138" s="1" t="str">
        <f>IF(_xlfn.IFNA($A138,"")="","",Daily!U138+IF(ROW()&gt;ROW($A$3),Z137,0))</f>
        <v/>
      </c>
      <c r="AA138" s="1" t="str">
        <f>IF(_xlfn.IFNA($A138,"")="","",Daily!V138+IF(ROW()&gt;ROW($A$3),AA137,0))</f>
        <v/>
      </c>
      <c r="AB138" s="1" t="str">
        <f>IF(_xlfn.IFNA($A138,"")="","",Daily!W138+IF(ROW()&gt;ROW($A$3),AB137,0))</f>
        <v/>
      </c>
      <c r="AC138" s="1" t="str">
        <f t="shared" si="290"/>
        <v/>
      </c>
      <c r="AD138" s="1" t="str">
        <f>IF(_xlfn.IFNA($A138,"")="","",Daily!X138+IF(ROW()&gt;ROW($A$3),AD137,0))</f>
        <v/>
      </c>
      <c r="AE138" s="1" t="str">
        <f>IF(_xlfn.IFNA($A138,"")="","",Daily!Y138+IF(ROW()&gt;ROW($A$3),AE137,0))</f>
        <v/>
      </c>
      <c r="AF138" s="1" t="str">
        <f>IF(_xlfn.IFNA($A138,"")="","",Daily!Z138+IF(ROW()&gt;ROW($A$3),AF137,0))</f>
        <v/>
      </c>
      <c r="AG138" s="1" t="str">
        <f t="shared" si="291"/>
        <v/>
      </c>
      <c r="AH138" s="1" t="str">
        <f>IF(_xlfn.IFNA($A138,"")="","",Daily!C138+Daily!F138+Daily!I138+Daily!O138+Daily!L138+Daily!R138+Daily!X138+Daily!U138)</f>
        <v/>
      </c>
      <c r="AI138" s="1" t="str">
        <f>IF(_xlfn.IFNA($A138,"")="","",Daily!D138+Daily!G138+Daily!J138+Daily!P138+Daily!M138+Daily!S138+Daily!Y138+Daily!V138+Daily!AA138)</f>
        <v/>
      </c>
      <c r="AJ138" s="1" t="str">
        <f>IF(_xlfn.IFNA($A138,"")="","",Daily!E138+Daily!H138+Daily!K138+Daily!Q138+Daily!N138+Daily!T138+Daily!Z138+Daily!W138)</f>
        <v/>
      </c>
      <c r="AK138" s="1" t="str">
        <f t="shared" si="240"/>
        <v/>
      </c>
      <c r="AL138" s="1" t="str">
        <f t="shared" si="241"/>
        <v/>
      </c>
      <c r="AM138" s="1" t="str">
        <f t="shared" si="242"/>
        <v/>
      </c>
      <c r="AN138" s="7" t="str">
        <f t="shared" si="243"/>
        <v/>
      </c>
      <c r="AO138" s="1" t="str">
        <f t="shared" si="244"/>
        <v/>
      </c>
      <c r="AP138" s="1" t="str">
        <f t="shared" si="245"/>
        <v/>
      </c>
      <c r="AQ138" s="1" t="str">
        <f t="shared" si="246"/>
        <v/>
      </c>
      <c r="AR138" s="1" t="str">
        <f t="shared" si="247"/>
        <v/>
      </c>
      <c r="AS138" s="1" t="str">
        <f t="shared" si="248"/>
        <v/>
      </c>
      <c r="AT138" s="10" t="str">
        <f t="shared" si="249"/>
        <v/>
      </c>
      <c r="AU138" s="10" t="str">
        <f t="shared" si="250"/>
        <v/>
      </c>
      <c r="AV138" s="10" t="str">
        <f t="shared" si="251"/>
        <v/>
      </c>
      <c r="AW138" s="10" t="str">
        <f t="shared" si="252"/>
        <v/>
      </c>
      <c r="AX138" s="10" t="str">
        <f t="shared" si="253"/>
        <v/>
      </c>
      <c r="AY138" s="10" t="str">
        <f t="shared" si="254"/>
        <v/>
      </c>
      <c r="AZ138" s="10" t="str">
        <f t="shared" si="255"/>
        <v/>
      </c>
      <c r="BA138" s="10" t="str">
        <f t="shared" si="256"/>
        <v/>
      </c>
      <c r="BB138" s="10" t="str">
        <f t="shared" si="257"/>
        <v/>
      </c>
      <c r="BC138" s="10" t="str">
        <f t="shared" si="258"/>
        <v/>
      </c>
      <c r="BD138" s="8" t="str">
        <f t="shared" ca="1" si="292"/>
        <v/>
      </c>
      <c r="BE138" s="9" t="str">
        <f t="shared" ca="1" si="293"/>
        <v/>
      </c>
      <c r="BF138" s="10" t="str">
        <f t="shared" si="259"/>
        <v/>
      </c>
      <c r="BG138" s="10" t="str">
        <f t="shared" si="260"/>
        <v/>
      </c>
      <c r="BH138" s="1" t="str">
        <f t="shared" si="261"/>
        <v/>
      </c>
      <c r="BI138" s="1" t="str">
        <f t="shared" si="262"/>
        <v/>
      </c>
      <c r="BJ138" s="8" t="str">
        <f>IF(_xlfn.IFNA($A138,"")="","",AK138/(Configuration!$B$1/1000000))</f>
        <v/>
      </c>
      <c r="BK138" s="1" t="str">
        <f>IF(OR(_xlfn.IFNA($A138,"")="", ROW()&lt;=ROW($A$3),MAX(International!$C$3:$C$2000)&lt;$AK138),"",$A138-_xlfn.XLOOKUP($AK138,International!$C$3:$C$2000,International!$A$3:$A$2000,NA(),1,1))</f>
        <v/>
      </c>
      <c r="BL138" s="1" t="str">
        <f>IF(OR(_xlfn.IFNA($A138,"")="", ROW()&lt;=ROW($A$3),MAX(International!$D$3:$D$2000)&lt;$BJ138),"",$A138-_xlfn.XLOOKUP($BJ138,International!$D$3:$D$2000,International!$A$3:$A$2000,NA(),1,1))</f>
        <v/>
      </c>
      <c r="BM138" s="1" t="str">
        <f>IF(OR(_xlfn.IFNA($A138,"")="", ROW()&lt;=ROW($A$3),MAX(International!$G$3:$G$2000)&lt;$AK138),"",$A138-_xlfn.XLOOKUP($AK138,International!$G$3:$G$2000,International!$A$3:$A$2000,NA(),1,1))</f>
        <v/>
      </c>
      <c r="BN138" s="1" t="str">
        <f>IF(OR(_xlfn.IFNA($A138,"")="", ROW()&lt;=ROW($A$3),MAX(International!$H$3:$H$2000)&lt;$BJ138),"",$A138-_xlfn.XLOOKUP($BJ138,International!$H$3:$H$2000,International!$A$3:$A$2000,NA(),1,1))</f>
        <v/>
      </c>
      <c r="BO138" s="1" t="str">
        <f>IF(OR(_xlfn.IFNA($A138,"")="", ROW()&lt;=ROW($A$3),MAX(International!$K$3:$K$2000)&lt;$AK138),"",$A138-_xlfn.XLOOKUP($AK138,International!$K$3:$K$2000,International!$A$3:$A$2000,NA(),1,1))</f>
        <v/>
      </c>
      <c r="BP138" s="1" t="str">
        <f>IF(OR(_xlfn.IFNA($A138,"")="", ROW()&lt;=ROW($A$3),MAX(International!$L$3:$L$2000)&lt;$BJ138),"",$A138-_xlfn.XLOOKUP($BJ138,International!$L$3:$L$2000,International!$A$3:$A$2000,NA(),1,1))</f>
        <v/>
      </c>
      <c r="BQ138" s="1" t="str">
        <f>IF(OR(_xlfn.IFNA($A138,"")="", ROW()&lt;=ROW($A$3),MAX(International!$O$3:$O$2000)&lt;$AK138),"",$A138-_xlfn.XLOOKUP($AK138,International!$O$3:$O$2000,International!$A$3:$A$2000,NA(),1,1))</f>
        <v/>
      </c>
      <c r="BR138" s="1" t="str">
        <f>IF(OR(_xlfn.IFNA($A138,"")="", ROW()&lt;=ROW($A$3),MAX(International!$P$3:$P$2000)&lt;$BJ138),"",$A138-_xlfn.XLOOKUP($BJ138,International!$P$3:$P$2000,International!$A$3:$A$2000,NA(),1,1))</f>
        <v/>
      </c>
      <c r="BS138" s="1" t="str">
        <f>IF(OR(_xlfn.IFNA($A138,"")="", ROW()&lt;=ROW($A$3),MAX(International!$S$3:$S$2000)&lt;$AK138),"",$A138-_xlfn.XLOOKUP($AK138,International!$S$3:$S$2000,International!$A$3:$A$2000,NA(),1,1))</f>
        <v/>
      </c>
      <c r="BT138" s="1" t="str">
        <f>IF(OR(_xlfn.IFNA($A138,"")="", ROW()&lt;=ROW($A$3),MAX(International!$T$3:$T$2000)&lt;$BJ138),"",$A138-_xlfn.XLOOKUP($BJ138,International!$T$3:$T$2000,International!$A$3:$A$2000,NA(),1,1))</f>
        <v/>
      </c>
      <c r="BU138" s="1" t="str">
        <f>IF(OR(_xlfn.IFNA($A138,"")="", ROW()&lt;=ROW($A$3),MAX(International!$W$3:$W$2000)&lt;$AK138),"",$A138-_xlfn.XLOOKUP($AK138,International!$W$3:$W$2000,International!$A$3:$A$2000,NA(),1,1))</f>
        <v/>
      </c>
      <c r="BV138" s="1" t="str">
        <f>IF(OR(_xlfn.IFNA($A138,"")="", ROW()&lt;=ROW($A$3),MAX(International!$X$3:$X$2000)&lt;$BJ138),"",$A138-_xlfn.XLOOKUP($BJ138,International!$X$3:$X$2000,International!$A$3:$A$2000,NA(),1,1))</f>
        <v/>
      </c>
      <c r="BW138" s="1" t="str">
        <f>IF(OR(_xlfn.IFNA($A138,"")="", ROW()&lt;=ROW($A$3),MAX(International!$AA$3:$AA$2000)&lt;$AK138),"",$A138-_xlfn.XLOOKUP($AK138,International!$AA$3:$AA$2000,International!$A$3:$A$2000,NA(),1,1))</f>
        <v/>
      </c>
      <c r="BX138" s="1" t="str">
        <f>IF(OR(_xlfn.IFNA($A138,"")="", ROW()&lt;=ROW($A$3),MAX(International!$AB$3:$AB$2000)&lt;$BJ138),"",$A138-_xlfn.XLOOKUP($BJ138,International!$AB$3:$AB$2000,International!$A$3:$A$2000,NA(),1,1))</f>
        <v/>
      </c>
      <c r="BY138" s="1" t="str">
        <f>IF(OR(_xlfn.IFNA($A138,"")="", ROW()&lt;=ROW($A$3),MAX(International!$AE$3:$AE$2000)&lt;$AK138),"",$A138-_xlfn.XLOOKUP($AK138,International!$AE$3:$AE$2000,International!$A$3:$A$2000,NA(),1,1))</f>
        <v/>
      </c>
      <c r="BZ138" s="1" t="str">
        <f>IF(OR(_xlfn.IFNA($A138,"")="", ROW()&lt;=ROW($A$3),MAX(International!$AF$3:$AF$2000)&lt;$BJ138),"",$A138-_xlfn.XLOOKUP($BJ138,International!$AF$3:$AF$2000,International!$A$3:$A$2000,NA(),1,1))</f>
        <v/>
      </c>
      <c r="CA138" s="1" t="e">
        <f t="shared" si="294"/>
        <v>#N/A</v>
      </c>
      <c r="CB138" s="1" t="e">
        <f t="shared" si="264"/>
        <v>#N/A</v>
      </c>
      <c r="CC138" s="1" t="e">
        <f t="shared" si="265"/>
        <v>#N/A</v>
      </c>
      <c r="CD138" s="1" t="e">
        <f t="shared" si="266"/>
        <v>#N/A</v>
      </c>
      <c r="CE138" s="1" t="e">
        <f t="shared" si="267"/>
        <v>#N/A</v>
      </c>
      <c r="CF138" s="1" t="e">
        <f t="shared" si="268"/>
        <v>#N/A</v>
      </c>
      <c r="CG138" s="1" t="e">
        <f t="shared" si="269"/>
        <v>#N/A</v>
      </c>
      <c r="CH138" s="1" t="e">
        <f t="shared" si="270"/>
        <v>#N/A</v>
      </c>
      <c r="CI138" s="1" t="e">
        <f t="shared" si="271"/>
        <v>#N/A</v>
      </c>
      <c r="CJ138" s="1" t="e">
        <f t="shared" si="272"/>
        <v>#N/A</v>
      </c>
      <c r="CK138" s="1" t="e">
        <f t="shared" si="295"/>
        <v>#N/A</v>
      </c>
      <c r="CL138" s="1" t="e">
        <f t="shared" si="273"/>
        <v>#N/A</v>
      </c>
      <c r="CM138" s="1" t="e">
        <f>IF(OR(ISNA($A138),$AK138&lt;100),NA(),IF($CA138=0,0,FLOOR((CK138-_xlfn.XLOOKUP(_xlfn.AGGREGATE(5,6,$CA$3:$CA2089),$CA$3:$CA$2000,CK$3:CK$2000,1,1))/_xlfn.XLOOKUP($CA138,$CA$3:$CA$2000,$CA$3:$CA$2000,1,1), 1)))</f>
        <v>#N/A</v>
      </c>
      <c r="CN138" s="1" t="e">
        <f t="shared" si="296"/>
        <v>#N/A</v>
      </c>
      <c r="CO138" s="1" t="e" cm="1">
        <f t="array" ref="CO138">IFERROR(IF(OR(ISNA($A138),$AK138&lt;100,INDEX(International!C$3:C$2000,_xlfn.XMATCH(100,International!C$3:C$2000,1,1)+$CA138)=""),NA(),INDEX(International!C$3:C$2000,_xlfn.XMATCH(100,International!C$3:C$2000,1,1)+$CA138)), NA())</f>
        <v>#N/A</v>
      </c>
      <c r="CP138" s="1" t="e">
        <f t="shared" si="274"/>
        <v>#N/A</v>
      </c>
      <c r="CQ138" s="1" t="e">
        <f>IF(OR(ISNA($A138),$AK138&lt;100),NA(),IF($CA138=0,0,FLOOR((CO138-_xlfn.XLOOKUP(_xlfn.AGGREGATE(5,6,$CA$3:$CA2089),$CA$3:$CA$2000,CO$3:CO$2000,1,1))/_xlfn.XLOOKUP($CA138,$CA$3:$CA$2000,$CA$3:$CA$2000,1,1), 1)))</f>
        <v>#N/A</v>
      </c>
      <c r="CR138" s="1" t="e">
        <f t="shared" si="297"/>
        <v>#N/A</v>
      </c>
      <c r="CS138" s="1" t="e" cm="1">
        <f t="array" ref="CS138">IFERROR(IF(OR(ISNA($A138),$AK138&lt;100,INDEX(International!G$3:G$2000,_xlfn.XMATCH(100,International!G$3:G$2000,1,1)+$CA138)=""),NA(),INDEX(International!G$3:G$2000,_xlfn.XMATCH(100,International!G$3:G$2000,1,1)+$CA138)), NA())</f>
        <v>#N/A</v>
      </c>
      <c r="CT138" s="1" t="e">
        <f t="shared" si="275"/>
        <v>#N/A</v>
      </c>
      <c r="CU138" s="1" t="e">
        <f>IF(OR(ISNA($A138),$AK138&lt;100),NA(),IF($CA138=0,0,FLOOR((CS138-_xlfn.XLOOKUP(_xlfn.AGGREGATE(5,6,$CA$3:$CA2089),$CA$3:$CA$2000,CS$3:CS$2000,1,1))/_xlfn.XLOOKUP($CA138,$CA$3:$CA$2000,$CA$3:$CA$2000,1,1), 1)))</f>
        <v>#N/A</v>
      </c>
      <c r="CV138" s="1" t="e">
        <f t="shared" si="298"/>
        <v>#N/A</v>
      </c>
      <c r="CW138" s="1" t="e" cm="1">
        <f t="array" ref="CW138">IFERROR(IF(OR(ISNA($A138),$AK138&lt;100,INDEX(International!K$3:K$2000,_xlfn.XMATCH(100,International!K$3:K$2000,1,1)+$CA138)=""),NA(),INDEX(International!K$3:K$2000,_xlfn.XMATCH(100,International!K$3:K$2000,1,1)+$CA138)), NA())</f>
        <v>#N/A</v>
      </c>
      <c r="CX138" s="1" t="e">
        <f t="shared" si="276"/>
        <v>#N/A</v>
      </c>
      <c r="CY138" s="1" t="e">
        <f>IF(OR(ISNA($A138),$AK138&lt;100),NA(),IF($CA138=0,0,FLOOR((CW138-_xlfn.XLOOKUP(_xlfn.AGGREGATE(5,6,$CA$3:$CA2089),$CA$3:$CA$2000,CW$3:CW$2000,1,1))/_xlfn.XLOOKUP($CA138,$CA$3:$CA$2000,$CA$3:$CA$2000,1,1), 1)))</f>
        <v>#N/A</v>
      </c>
      <c r="CZ138" s="1" t="e">
        <f t="shared" si="299"/>
        <v>#N/A</v>
      </c>
      <c r="DA138" s="1" t="e" cm="1">
        <f t="array" ref="DA138">IFERROR(IF(OR(ISNA($A138),$AK138&lt;100,INDEX(International!O$3:O$2000,_xlfn.XMATCH(100,International!O$3:O$2000,1,1)+$CA138)=""),NA(),INDEX(International!O$3:O$2000,_xlfn.XMATCH(100,International!O$3:O$2000,1,1)+$CA138)), NA())</f>
        <v>#N/A</v>
      </c>
      <c r="DB138" s="1" t="e">
        <f t="shared" si="277"/>
        <v>#N/A</v>
      </c>
      <c r="DC138" s="1" t="e">
        <f>IF(OR(ISNA($A138),$AK138&lt;100),NA(),IF($CA138=0,0,FLOOR((DA138-_xlfn.XLOOKUP(_xlfn.AGGREGATE(5,6,$CA$3:$CA2089),$CA$3:$CA$2000,DA$3:DA$2000,1,1))/_xlfn.XLOOKUP($CA138,$CA$3:$CA$2000,$CA$3:$CA$2000,1,1), 1)))</f>
        <v>#N/A</v>
      </c>
      <c r="DD138" s="1" t="e">
        <f t="shared" si="300"/>
        <v>#N/A</v>
      </c>
      <c r="DE138" s="1" t="e" cm="1">
        <f t="array" ref="DE138">IFERROR(IF(OR(ISNA($A138),$AK138&lt;100,INDEX(International!S$3:S$2000,_xlfn.XMATCH(100,International!S$3:S$2000,1,1)+$CA138)=""),NA(),INDEX(International!S$3:S$2000,_xlfn.XMATCH(100,International!S$3:S$2000,1,1)+$CA138)), NA())</f>
        <v>#N/A</v>
      </c>
      <c r="DF138" s="1" t="e">
        <f t="shared" si="278"/>
        <v>#N/A</v>
      </c>
      <c r="DG138" s="1" t="e">
        <f>IF(OR(ISNA($A138),$AK138&lt;100),NA(),IF($CA138=0,0,FLOOR((DE138-_xlfn.XLOOKUP(_xlfn.AGGREGATE(5,6,$CA$3:$CA2089),$CA$3:$CA$2000,DE$3:DE$2000,1,1))/_xlfn.XLOOKUP($CA138,$CA$3:$CA$2000,$CA$3:$CA$2000,1,1), 1)))</f>
        <v>#N/A</v>
      </c>
      <c r="DH138" s="1" t="e">
        <f t="shared" si="301"/>
        <v>#N/A</v>
      </c>
      <c r="DI138" s="1" t="e" cm="1">
        <f t="array" ref="DI138">IFERROR(IF(OR(ISNA($A138),$AK138&lt;100,INDEX(International!W$3:W$2000,_xlfn.XMATCH(100,International!W$3:W$2000,1,1)+$CA138)=""),NA(),INDEX(International!W$3:W$2000,_xlfn.XMATCH(100,International!W$3:W$2000,1,1)+$CA138)), NA())</f>
        <v>#N/A</v>
      </c>
      <c r="DJ138" s="1" t="e">
        <f t="shared" si="279"/>
        <v>#N/A</v>
      </c>
      <c r="DK138" s="1" t="e">
        <f>IF(OR(ISNA($A138),$AK138&lt;100),NA(),IF($CA138=0,0,FLOOR((DI138-_xlfn.XLOOKUP(_xlfn.AGGREGATE(5,6,$CA$3:$CA2089),$CA$3:$CA$2000,DI$3:DI$2000,1,1))/_xlfn.XLOOKUP($CA138,$CA$3:$CA$2000,$CA$3:$CA$2000,1,1), 1)))</f>
        <v>#N/A</v>
      </c>
      <c r="DL138" s="1" t="e">
        <f t="shared" si="302"/>
        <v>#N/A</v>
      </c>
      <c r="DM138" s="1" t="e" cm="1">
        <f t="array" ref="DM138">IFERROR(IF(OR(ISNA($A138),$AK138&lt;100,INDEX(International!AA$3:AA$2000,_xlfn.XMATCH(100,International!AA$3:AA$2000,1,1)+$CA138)=""),NA(),INDEX(International!AA$3:AA$2000,_xlfn.XMATCH(100,International!AA$3:AA$2000,1,1)+$CA138)), NA())</f>
        <v>#N/A</v>
      </c>
      <c r="DN138" s="1" t="e">
        <f t="shared" si="280"/>
        <v>#N/A</v>
      </c>
      <c r="DO138" s="1" t="e">
        <f>IF(OR(ISNA($A138),$AK138&lt;100),NA(),IF($CA138=0,0,FLOOR((DM138-_xlfn.XLOOKUP(_xlfn.AGGREGATE(5,6,$CA$3:$CA2089),$CA$3:$CA$2000,DM$3:DM$2000,1,1))/_xlfn.XLOOKUP($CA138,$CA$3:$CA$2000,$CA$3:$CA$2000,1,1), 1)))</f>
        <v>#N/A</v>
      </c>
      <c r="DP138" s="1" t="e">
        <f t="shared" si="303"/>
        <v>#N/A</v>
      </c>
      <c r="DQ138" s="1" t="e" cm="1">
        <f t="array" ref="DQ138">IFERROR(IF(OR(ISNA($A138),$AK138&lt;100,INDEX(International!AE$3:AE$2000,_xlfn.XMATCH(100,International!AE$3:AE$2000,1,1)+$CA138)=""),NA(),INDEX(International!AE$3:AE$2000,_xlfn.XMATCH(100,International!AE$3:AE$2000,1,1)+$CA138)), NA())</f>
        <v>#N/A</v>
      </c>
      <c r="DR138" s="1" t="e">
        <f t="shared" si="281"/>
        <v>#N/A</v>
      </c>
      <c r="DS138" s="1" t="e">
        <f>IF(OR(ISNA($A138),$AK138&lt;100),NA(),IF($CA138=0,0,FLOOR((DQ138-_xlfn.XLOOKUP(_xlfn.AGGREGATE(5,6,$CA$3:$CA2089),$CA$3:$CA$2000,DQ$3:DQ$2000,1,1))/_xlfn.XLOOKUP($CA138,$CA$3:$CA$2000,$CA$3:$CA$2000,1,1), 1)))</f>
        <v>#N/A</v>
      </c>
      <c r="DT138" s="1" t="e">
        <f t="shared" si="263"/>
        <v>#N/A</v>
      </c>
      <c r="DU138" s="1" t="e">
        <f t="shared" si="282"/>
        <v>#N/A</v>
      </c>
      <c r="DV138" s="1" t="e" cm="1">
        <f t="array" ref="DV138">IFERROR(IF(ISNA($A138),NA(),INDEX(B$3:B$2000,_xlfn.XMATCH(Configuration!$B$12,B$3:B$2000,1,1)+ROW()-ROW($A$3))-0), NA())</f>
        <v>#N/A</v>
      </c>
      <c r="DW138" s="1" t="e" cm="1">
        <f t="array" ref="DW138">IFERROR(IF(ISNA($A138),NA(),INDEX(F$3:F$2000,_xlfn.XMATCH(Configuration!$B$12,F$3:F$2000,1,1)+ROW()-ROW($A$3))-0), NA())</f>
        <v>#N/A</v>
      </c>
      <c r="DX138" s="1" t="e" cm="1">
        <f t="array" ref="DX138">IFERROR(IF(ISNA($A138),NA(),INDEX(J$3:J$2000,_xlfn.XMATCH(Configuration!$B$12,J$3:J$2000,1,1)+ROW()-ROW($A$3))-0), NA())</f>
        <v>#N/A</v>
      </c>
      <c r="DY138" s="1" t="e" cm="1">
        <f t="array" ref="DY138">IFERROR(IF(ISNA($A138),NA(),INDEX(N$3:N$2000,_xlfn.XMATCH(Configuration!$B$12,N$3:N$2000,1,1)+ROW()-ROW($A$3))-0), NA())</f>
        <v>#N/A</v>
      </c>
      <c r="DZ138" s="1" t="e" cm="1">
        <f t="array" ref="DZ138">IFERROR(IF(ISNA($A138),NA(),INDEX(R$3:R$2000,_xlfn.XMATCH(Configuration!$B$12,R$3:R$2000,1,1)+ROW()-ROW($A$3))-0), NA())</f>
        <v>#N/A</v>
      </c>
      <c r="EA138" s="1" t="e" cm="1">
        <f t="array" ref="EA138">IFERROR(IF(ISNA($A138),NA(),INDEX(V$3:V$2000,_xlfn.XMATCH(Configuration!$B$12,V$3:V$2000,1,1)+ROW()-ROW($A$3))-0), NA())</f>
        <v>#N/A</v>
      </c>
      <c r="EB138" s="1" t="e" cm="1">
        <f t="array" ref="EB138">IFERROR(IF(ISNA($A138),NA(),INDEX(Z$3:Z$2000,_xlfn.XMATCH(Configuration!$B$12,Z$3:Z$2000,1,1)+ROW()-ROW($A$3))-0), NA())</f>
        <v>#N/A</v>
      </c>
      <c r="EC138" s="1" t="e" cm="1">
        <f t="array" ref="EC138">IFERROR(IF(ISNA($A138),NA(),INDEX(AD$3:AD$2000,_xlfn.XMATCH(Configuration!$B$12,AD$3:AD$2000,1,1)+ROW()-ROW($A$3))-0), NA())</f>
        <v>#N/A</v>
      </c>
      <c r="ED138" s="1" t="e">
        <f t="shared" si="283"/>
        <v>#N/A</v>
      </c>
      <c r="EE138" s="1" t="e">
        <f t="shared" si="304"/>
        <v>#N/A</v>
      </c>
      <c r="EF138" s="1" t="e">
        <f t="shared" si="305"/>
        <v>#N/A</v>
      </c>
      <c r="EG138" s="1" t="e">
        <f t="shared" si="306"/>
        <v>#N/A</v>
      </c>
      <c r="EH138" s="1" t="e">
        <f t="shared" si="307"/>
        <v>#N/A</v>
      </c>
      <c r="EI138" s="1" t="e">
        <f t="shared" si="308"/>
        <v>#N/A</v>
      </c>
      <c r="EJ138" s="1" t="e">
        <f t="shared" si="309"/>
        <v>#N/A</v>
      </c>
      <c r="EK138" s="1" t="e">
        <f t="shared" si="310"/>
        <v>#N/A</v>
      </c>
      <c r="EL138" s="1" t="e" cm="1">
        <f t="array" ref="EL138">IFERROR(IF(ISNA($ED138),NA(),IF(FLOOR((2^(($ED138+LOOKUP(2, 1/(ISNA(EP$3:EP$2000)+ISBLANK(EP$3:EP$300)-1),EP$3:EP$2000)*LOG(100)/LOG(2))/LOOKUP(2, 1/(ISNA(EP$3:EP$2000)+ISBLANK(EP$3:EP$300)-1),EP$3:EP$2000))),2)&gt;_xlfn.AGGREGATE(4,6,$EN$3:$GC$2000)+2000,NA(),FLOOR((2^(($ED138+LOOKUP(2, 1/(ISNA(EP$3:EP$2000)+ISBLANK(EP$3:EP$300)-1),EP$3:EP$2000)*LOG(100)/LOG(2))/LOOKUP(2, 1/(ISNA(EP$3:EP$2000)+ISBLANK(EP$3:EP$300)-1),EP$3:EP$2000))),2))),NA())</f>
        <v>#N/A</v>
      </c>
      <c r="EM138" s="1" t="e" cm="1">
        <f t="array" ref="EM138">IF(ISNA($ED138),NA(),FLOOR(EN$3+(LOOKUP(2, 1/(ISNA(EN$3:EN$2000)+ISBLANK(EN$3:EN$300)-1),EN$3:EN$2000)-EN$3)/LOOKUP(2, 1/(ISNA(EN$3:EN$2000)+ISBLANK(EN$3:EN$300)-1),ED$3:ED$2000)*ED138, 1))</f>
        <v>#N/A</v>
      </c>
      <c r="EN138" s="1" t="e" cm="1">
        <f t="array" ref="EN138">IFERROR(IF(ISNA($A138),NA(),INDEX(AK$3:AK$2000,_xlfn.XMATCH(100,AK$3:AK$2000,1,1)+ROW()-ROW($A$3))-0), NA())</f>
        <v>#N/A</v>
      </c>
      <c r="EO138" s="1" t="e" cm="1">
        <f t="array" ref="EO138">IFERROR(IF(ISNA($A138),NA(),INDEX(BD$3:BD$2000,_xlfn.XMATCH(100,AK$3:AK$2000,1,1)+ROW()-ROW($A$3))-0), NA())</f>
        <v>#N/A</v>
      </c>
      <c r="EP138" s="1" t="e">
        <f t="shared" si="311"/>
        <v>#N/A</v>
      </c>
      <c r="EQ138" s="1" t="e">
        <f t="shared" si="312"/>
        <v>#N/A</v>
      </c>
      <c r="ER138" s="1" t="e">
        <f t="shared" si="313"/>
        <v>#N/A</v>
      </c>
      <c r="ES138" s="1" t="e" cm="1">
        <f t="array" ref="ES138">IFERROR(IF(OR(ISNA($A138),INDEX(International!C$3:C$2000,_xlfn.XMATCH(100,International!C$3:C$2000,1,1)+ROW()-ROW($A$3))=""),NA(),INDEX(International!C$3:C$2000,_xlfn.XMATCH(100,International!C$3:C$2000,1,1)+ROW()-ROW($A$3))), NA())</f>
        <v>#N/A</v>
      </c>
      <c r="ET138" s="1" t="e" cm="1">
        <f t="array" ref="ET138">IFERROR(IF(ISNA($A138),NA(),INDEX(International!E$3:E$2000,_xlfn.XMATCH(100,International!C$3:C$2000,1,1)+ROW()-ROW($A$3))-0), NA())</f>
        <v>#N/A</v>
      </c>
      <c r="EU138" s="1" t="e">
        <f t="shared" si="314"/>
        <v>#N/A</v>
      </c>
      <c r="EV138" s="1" t="e">
        <f t="shared" si="315"/>
        <v>#N/A</v>
      </c>
      <c r="EW138" s="1" t="e">
        <f t="shared" si="316"/>
        <v>#N/A</v>
      </c>
      <c r="EX138" s="1" t="e" cm="1">
        <f t="array" ref="EX138">IFERROR(IF(OR(ISNA($A138),INDEX(International!G$3:G$2000,_xlfn.XMATCH(100,International!G$3:G$2000,1,1)+ROW()-ROW($A$3))=""),NA(),INDEX(International!G$3:G$2000,_xlfn.XMATCH(100,International!G$3:G$2000,1,1)+ROW()-ROW($A$3))-0), NA())</f>
        <v>#N/A</v>
      </c>
      <c r="EY138" s="1" t="e" cm="1">
        <f t="array" ref="EY138">IFERROR(IF(ISNA($A138),NA(),INDEX(International!I$3:I$2000,_xlfn.XMATCH(100,International!G$3:G$2000,1,1)+ROW()-ROW($A$3))-0), NA())</f>
        <v>#N/A</v>
      </c>
      <c r="EZ138" s="1" t="e">
        <f t="shared" si="317"/>
        <v>#N/A</v>
      </c>
      <c r="FA138" s="1" t="e">
        <f t="shared" si="318"/>
        <v>#N/A</v>
      </c>
      <c r="FB138" s="1" t="e">
        <f t="shared" si="319"/>
        <v>#N/A</v>
      </c>
      <c r="FC138" s="1" t="e" cm="1">
        <f t="array" ref="FC138">IFERROR(IF(OR(ISNA($A138),INDEX(International!K$3:K$2000,_xlfn.XMATCH(100,International!K$3:K$2000,1,1)+ROW()-ROW($A$3))=""),NA(),INDEX(International!K$3:K$2000,_xlfn.XMATCH(100,International!K$3:K$2000,1,1)+ROW()-ROW($A$3))), NA())</f>
        <v>#N/A</v>
      </c>
      <c r="FD138" s="1" t="e" cm="1">
        <f t="array" ref="FD138">IFERROR(IF(ISNA($A138),NA(),INDEX(International!M$3:M$2000,_xlfn.XMATCH(100,International!K$3:K$2000,1,1)+ROW()-ROW($A$3))-0), NA())</f>
        <v>#N/A</v>
      </c>
      <c r="FE138" s="1" t="e">
        <f t="shared" si="320"/>
        <v>#N/A</v>
      </c>
      <c r="FF138" s="1" t="e">
        <f t="shared" si="321"/>
        <v>#N/A</v>
      </c>
      <c r="FG138" s="1" t="e">
        <f t="shared" si="322"/>
        <v>#N/A</v>
      </c>
      <c r="FH138" s="1" t="e" cm="1">
        <f t="array" ref="FH138">IFERROR(IF(OR(ISNA($A138),INDEX(International!O$3:O$2000,_xlfn.XMATCH(100,International!O$3:O$2000,1,1)+ROW()-ROW($A$3))=""),NA(),INDEX(International!O$3:O$2000,_xlfn.XMATCH(100,International!O$3:O$2000,1,1)+ROW()-ROW($A$3))-0), NA())</f>
        <v>#N/A</v>
      </c>
      <c r="FI138" s="1" t="e" cm="1">
        <f t="array" ref="FI138">IFERROR(IF(ISNA($A138),NA(),INDEX(International!Q$3:Q$2000,_xlfn.XMATCH(100,International!O$3:O$2000,1,1)+ROW()-ROW($A$3))-0), NA())</f>
        <v>#N/A</v>
      </c>
      <c r="FJ138" s="1" t="e">
        <f t="shared" si="323"/>
        <v>#N/A</v>
      </c>
      <c r="FK138" s="1" t="e">
        <f t="shared" si="324"/>
        <v>#N/A</v>
      </c>
      <c r="FL138" s="1" t="e">
        <f t="shared" si="325"/>
        <v>#N/A</v>
      </c>
      <c r="FM138" s="1" t="e" cm="1">
        <f t="array" ref="FM138">IFERROR(IF(OR(ISNA($A138),INDEX(International!S$3:S$2000,_xlfn.XMATCH(100,International!S$3:S$2000,1,1)+ROW()-ROW($A$3))=""),NA(),INDEX(International!S$3:S$2000,_xlfn.XMATCH(100,International!S$3:S$2000,1,1)+ROW()-ROW($A$3))-0), NA())</f>
        <v>#N/A</v>
      </c>
      <c r="FN138" s="1" t="e" cm="1">
        <f t="array" ref="FN138">IFERROR(IF(ISNA($A138),NA(),INDEX(International!U$3:U$2000,_xlfn.XMATCH(100,International!S$3:S$2000,1,1)+ROW()-ROW($A$3))-0), NA())</f>
        <v>#N/A</v>
      </c>
      <c r="FO138" s="1" t="e">
        <f t="shared" si="326"/>
        <v>#N/A</v>
      </c>
      <c r="FP138" s="1" t="e">
        <f t="shared" si="327"/>
        <v>#N/A</v>
      </c>
      <c r="FQ138" s="1" t="e">
        <f t="shared" si="328"/>
        <v>#N/A</v>
      </c>
      <c r="FR138" s="1" t="e" cm="1">
        <f t="array" ref="FR138">IFERROR(IF(OR(ISNA($A138),INDEX(International!W$3:W$2000,_xlfn.XMATCH(100,International!W$3:W$2000,1,1)+ROW()-ROW($A$3))=""),NA(),INDEX(International!W$3:W$2000,_xlfn.XMATCH(100,International!W$3:W$2000,1,1)+ROW()-ROW($A$3))-0), NA())</f>
        <v>#N/A</v>
      </c>
      <c r="FS138" s="1" t="e" cm="1">
        <f t="array" ref="FS138">IFERROR(IF(ISNA($A138),NA(),INDEX(International!Y$3:Y$2000,_xlfn.XMATCH(100,International!W$3:W$2000,1,1)+ROW()-ROW($A$3))-0), NA())</f>
        <v>#N/A</v>
      </c>
      <c r="FT138" s="1" t="e">
        <f t="shared" si="329"/>
        <v>#N/A</v>
      </c>
      <c r="FU138" s="1" t="e">
        <f t="shared" si="330"/>
        <v>#N/A</v>
      </c>
      <c r="FV138" s="1" t="e">
        <f t="shared" si="331"/>
        <v>#N/A</v>
      </c>
      <c r="FW138" s="1" t="e" cm="1">
        <f t="array" ref="FW138">IFERROR(IF(OR(ISNA($A138),INDEX(International!AA$3:AA$2000,_xlfn.XMATCH(100,International!AA$3:AA$2000,1,1)+ROW()-ROW($A$3))=""),NA(),INDEX(International!AA$3:AA$2000,_xlfn.XMATCH(100,International!AA$3:AA$2000,1,1)+ROW()-ROW($A$3))-0), NA())</f>
        <v>#N/A</v>
      </c>
      <c r="FX138" s="1" t="e" cm="1">
        <f t="array" ref="FX138">IFERROR(IF(ISNA($A138),NA(),INDEX(International!AC$3:AC$2000,_xlfn.XMATCH(100,International!AA$3:AA$2000,1,1)+ROW()-ROW($A$3))-0), NA())</f>
        <v>#N/A</v>
      </c>
      <c r="FY138" s="1" t="e">
        <f t="shared" si="332"/>
        <v>#N/A</v>
      </c>
      <c r="FZ138" s="1" t="e">
        <f t="shared" si="333"/>
        <v>#N/A</v>
      </c>
      <c r="GA138" s="1" t="e">
        <f t="shared" si="334"/>
        <v>#N/A</v>
      </c>
      <c r="GB138" s="1" t="e" cm="1">
        <f t="array" ref="GB138">IFERROR(IF(OR(ISNA($A138),INDEX(International!AE$3:AE$2000,_xlfn.XMATCH(100,International!AE$3:AE$2000,1,1)+ROW()-ROW($A$3))=""),NA(),INDEX(International!AE$3:AE$2000,_xlfn.XMATCH(100,International!AE$3:AE$2000,1,1)+ROW()-ROW($A$3))-0), NA())</f>
        <v>#N/A</v>
      </c>
      <c r="GC138" s="1" t="e" cm="1">
        <f t="array" ref="GC138">IFERROR(IF(ISNA($A138),NA(),INDEX(International!AG$3:AG$2000,_xlfn.XMATCH(100,International!AE$3:AE$2000,1,1)+ROW()-ROW($A$3))-0), NA())</f>
        <v>#N/A</v>
      </c>
      <c r="GD138" s="1" t="e">
        <f t="shared" si="335"/>
        <v>#N/A</v>
      </c>
      <c r="GE138" s="1" t="e">
        <f t="shared" si="336"/>
        <v>#N/A</v>
      </c>
      <c r="GF138" s="1" t="e">
        <f t="shared" si="337"/>
        <v>#N/A</v>
      </c>
    </row>
    <row r="139" spans="1:188" x14ac:dyDescent="0.2">
      <c r="A139" s="4" t="e">
        <f>IF(OR(Daily!$A139="",Daily!$B139="*"),NA(),Daily!A139)</f>
        <v>#N/A</v>
      </c>
      <c r="B139" s="1" t="str">
        <f>IF(_xlfn.IFNA($A139,"")="","",Daily!C139+IF(ROW()&gt;ROW($A$3),B138,0))</f>
        <v/>
      </c>
      <c r="C139" s="1" t="str">
        <f>IF(_xlfn.IFNA($A139,"")="","",Daily!D139+IF(ROW()&gt;ROW($A$3),C138,0))</f>
        <v/>
      </c>
      <c r="D139" s="1" t="str">
        <f>IF(_xlfn.IFNA($A139,"")="","",Daily!E139+IF(ROW()&gt;ROW($A$3),D138,0))</f>
        <v/>
      </c>
      <c r="E139" s="1" t="str">
        <f t="shared" si="284"/>
        <v/>
      </c>
      <c r="F139" s="1" t="str">
        <f>IF(_xlfn.IFNA($A139,"")="","",Daily!F139+IF(ROW()&gt;ROW($A$3),F138,0))</f>
        <v/>
      </c>
      <c r="G139" s="1" t="str">
        <f>IF(_xlfn.IFNA($A139,"")="","",Daily!G139+IF(ROW()&gt;ROW($A$3),G138,0))</f>
        <v/>
      </c>
      <c r="H139" s="1" t="str">
        <f>IF(_xlfn.IFNA($A139,"")="","",Daily!H139+IF(ROW()&gt;ROW($A$3),H138,0))</f>
        <v/>
      </c>
      <c r="I139" s="1" t="str">
        <f t="shared" si="285"/>
        <v/>
      </c>
      <c r="J139" s="1" t="str">
        <f>IF(_xlfn.IFNA($A139,"")="","",Daily!I139+IF(ROW()&gt;ROW($A$3),J138,0))</f>
        <v/>
      </c>
      <c r="K139" s="1" t="str">
        <f>IF(_xlfn.IFNA($A139,"")="","",Daily!J139+IF(ROW()&gt;ROW($A$3),K138,0))</f>
        <v/>
      </c>
      <c r="L139" s="1" t="str">
        <f>IF(_xlfn.IFNA($A139,"")="","",Daily!K139+IF(ROW()&gt;ROW($A$3),L138,0))</f>
        <v/>
      </c>
      <c r="M139" s="1" t="str">
        <f t="shared" si="286"/>
        <v/>
      </c>
      <c r="N139" s="1" t="str">
        <f>IF(_xlfn.IFNA($A139,"")="","",Daily!L139+IF(ROW()&gt;ROW($A$3),N138,0))</f>
        <v/>
      </c>
      <c r="O139" s="1" t="str">
        <f>IF(_xlfn.IFNA($A139,"")="","",Daily!M139+IF(ROW()&gt;ROW($A$3),O138,0))</f>
        <v/>
      </c>
      <c r="P139" s="1" t="str">
        <f>IF(_xlfn.IFNA($A139,"")="","",Daily!N139+IF(ROW()&gt;ROW($A$3),P138,0))</f>
        <v/>
      </c>
      <c r="Q139" s="1" t="str">
        <f t="shared" si="287"/>
        <v/>
      </c>
      <c r="R139" s="1" t="str">
        <f>IF(_xlfn.IFNA($A139,"")="","",Daily!O139+IF(ROW()&gt;ROW($A$3),R138,0))</f>
        <v/>
      </c>
      <c r="S139" s="1" t="str">
        <f>IF(_xlfn.IFNA($A139,"")="","",Daily!P139+IF(ROW()&gt;ROW($A$3),S138,0))</f>
        <v/>
      </c>
      <c r="T139" s="1" t="str">
        <f>IF(_xlfn.IFNA($A139,"")="","",Daily!Q139+IF(ROW()&gt;ROW($A$3),T138,0))</f>
        <v/>
      </c>
      <c r="U139" s="1" t="str">
        <f t="shared" si="288"/>
        <v/>
      </c>
      <c r="V139" s="1" t="str">
        <f>IF(_xlfn.IFNA($A139,"")="","",Daily!R139+IF(ROW()&gt;ROW($A$3),V138,0))</f>
        <v/>
      </c>
      <c r="W139" s="1" t="str">
        <f>IF(_xlfn.IFNA($A139,"")="","",Daily!S139+IF(ROW()&gt;ROW($A$3),W138,0))</f>
        <v/>
      </c>
      <c r="X139" s="1" t="str">
        <f>IF(_xlfn.IFNA($A139,"")="","",Daily!T139+IF(ROW()&gt;ROW($A$3),X138,0))</f>
        <v/>
      </c>
      <c r="Y139" s="1" t="str">
        <f t="shared" si="289"/>
        <v/>
      </c>
      <c r="Z139" s="1" t="str">
        <f>IF(_xlfn.IFNA($A139,"")="","",Daily!U139+IF(ROW()&gt;ROW($A$3),Z138,0))</f>
        <v/>
      </c>
      <c r="AA139" s="1" t="str">
        <f>IF(_xlfn.IFNA($A139,"")="","",Daily!V139+IF(ROW()&gt;ROW($A$3),AA138,0))</f>
        <v/>
      </c>
      <c r="AB139" s="1" t="str">
        <f>IF(_xlfn.IFNA($A139,"")="","",Daily!W139+IF(ROW()&gt;ROW($A$3),AB138,0))</f>
        <v/>
      </c>
      <c r="AC139" s="1" t="str">
        <f t="shared" si="290"/>
        <v/>
      </c>
      <c r="AD139" s="1" t="str">
        <f>IF(_xlfn.IFNA($A139,"")="","",Daily!X139+IF(ROW()&gt;ROW($A$3),AD138,0))</f>
        <v/>
      </c>
      <c r="AE139" s="1" t="str">
        <f>IF(_xlfn.IFNA($A139,"")="","",Daily!Y139+IF(ROW()&gt;ROW($A$3),AE138,0))</f>
        <v/>
      </c>
      <c r="AF139" s="1" t="str">
        <f>IF(_xlfn.IFNA($A139,"")="","",Daily!Z139+IF(ROW()&gt;ROW($A$3),AF138,0))</f>
        <v/>
      </c>
      <c r="AG139" s="1" t="str">
        <f t="shared" si="291"/>
        <v/>
      </c>
      <c r="AH139" s="1" t="str">
        <f>IF(_xlfn.IFNA($A139,"")="","",Daily!C139+Daily!F139+Daily!I139+Daily!O139+Daily!L139+Daily!R139+Daily!X139+Daily!U139)</f>
        <v/>
      </c>
      <c r="AI139" s="1" t="str">
        <f>IF(_xlfn.IFNA($A139,"")="","",Daily!D139+Daily!G139+Daily!J139+Daily!P139+Daily!M139+Daily!S139+Daily!Y139+Daily!V139+Daily!AA139)</f>
        <v/>
      </c>
      <c r="AJ139" s="1" t="str">
        <f>IF(_xlfn.IFNA($A139,"")="","",Daily!E139+Daily!H139+Daily!K139+Daily!Q139+Daily!N139+Daily!T139+Daily!Z139+Daily!W139)</f>
        <v/>
      </c>
      <c r="AK139" s="1" t="str">
        <f t="shared" si="240"/>
        <v/>
      </c>
      <c r="AL139" s="1" t="str">
        <f t="shared" si="241"/>
        <v/>
      </c>
      <c r="AM139" s="1" t="str">
        <f t="shared" si="242"/>
        <v/>
      </c>
      <c r="AN139" s="7" t="str">
        <f t="shared" si="243"/>
        <v/>
      </c>
      <c r="AO139" s="1" t="str">
        <f t="shared" si="244"/>
        <v/>
      </c>
      <c r="AP139" s="1" t="str">
        <f t="shared" si="245"/>
        <v/>
      </c>
      <c r="AQ139" s="1" t="str">
        <f t="shared" si="246"/>
        <v/>
      </c>
      <c r="AR139" s="1" t="str">
        <f t="shared" si="247"/>
        <v/>
      </c>
      <c r="AS139" s="1" t="str">
        <f t="shared" si="248"/>
        <v/>
      </c>
      <c r="AT139" s="10" t="str">
        <f t="shared" si="249"/>
        <v/>
      </c>
      <c r="AU139" s="10" t="str">
        <f t="shared" si="250"/>
        <v/>
      </c>
      <c r="AV139" s="10" t="str">
        <f t="shared" si="251"/>
        <v/>
      </c>
      <c r="AW139" s="10" t="str">
        <f t="shared" si="252"/>
        <v/>
      </c>
      <c r="AX139" s="10" t="str">
        <f t="shared" si="253"/>
        <v/>
      </c>
      <c r="AY139" s="10" t="str">
        <f t="shared" si="254"/>
        <v/>
      </c>
      <c r="AZ139" s="10" t="str">
        <f t="shared" si="255"/>
        <v/>
      </c>
      <c r="BA139" s="10" t="str">
        <f t="shared" si="256"/>
        <v/>
      </c>
      <c r="BB139" s="10" t="str">
        <f t="shared" si="257"/>
        <v/>
      </c>
      <c r="BC139" s="10" t="str">
        <f t="shared" si="258"/>
        <v/>
      </c>
      <c r="BD139" s="8" t="str">
        <f t="shared" ca="1" si="292"/>
        <v/>
      </c>
      <c r="BE139" s="9" t="str">
        <f t="shared" ca="1" si="293"/>
        <v/>
      </c>
      <c r="BF139" s="10" t="str">
        <f t="shared" si="259"/>
        <v/>
      </c>
      <c r="BG139" s="10" t="str">
        <f t="shared" si="260"/>
        <v/>
      </c>
      <c r="BH139" s="1" t="str">
        <f t="shared" si="261"/>
        <v/>
      </c>
      <c r="BI139" s="1" t="str">
        <f t="shared" si="262"/>
        <v/>
      </c>
      <c r="BJ139" s="8" t="str">
        <f>IF(_xlfn.IFNA($A139,"")="","",AK139/(Configuration!$B$1/1000000))</f>
        <v/>
      </c>
      <c r="BK139" s="1" t="str">
        <f>IF(OR(_xlfn.IFNA($A139,"")="", ROW()&lt;=ROW($A$3),MAX(International!$C$3:$C$2000)&lt;$AK139),"",$A139-_xlfn.XLOOKUP($AK139,International!$C$3:$C$2000,International!$A$3:$A$2000,NA(),1,1))</f>
        <v/>
      </c>
      <c r="BL139" s="1" t="str">
        <f>IF(OR(_xlfn.IFNA($A139,"")="", ROW()&lt;=ROW($A$3),MAX(International!$D$3:$D$2000)&lt;$BJ139),"",$A139-_xlfn.XLOOKUP($BJ139,International!$D$3:$D$2000,International!$A$3:$A$2000,NA(),1,1))</f>
        <v/>
      </c>
      <c r="BM139" s="1" t="str">
        <f>IF(OR(_xlfn.IFNA($A139,"")="", ROW()&lt;=ROW($A$3),MAX(International!$G$3:$G$2000)&lt;$AK139),"",$A139-_xlfn.XLOOKUP($AK139,International!$G$3:$G$2000,International!$A$3:$A$2000,NA(),1,1))</f>
        <v/>
      </c>
      <c r="BN139" s="1" t="str">
        <f>IF(OR(_xlfn.IFNA($A139,"")="", ROW()&lt;=ROW($A$3),MAX(International!$H$3:$H$2000)&lt;$BJ139),"",$A139-_xlfn.XLOOKUP($BJ139,International!$H$3:$H$2000,International!$A$3:$A$2000,NA(),1,1))</f>
        <v/>
      </c>
      <c r="BO139" s="1" t="str">
        <f>IF(OR(_xlfn.IFNA($A139,"")="", ROW()&lt;=ROW($A$3),MAX(International!$K$3:$K$2000)&lt;$AK139),"",$A139-_xlfn.XLOOKUP($AK139,International!$K$3:$K$2000,International!$A$3:$A$2000,NA(),1,1))</f>
        <v/>
      </c>
      <c r="BP139" s="1" t="str">
        <f>IF(OR(_xlfn.IFNA($A139,"")="", ROW()&lt;=ROW($A$3),MAX(International!$L$3:$L$2000)&lt;$BJ139),"",$A139-_xlfn.XLOOKUP($BJ139,International!$L$3:$L$2000,International!$A$3:$A$2000,NA(),1,1))</f>
        <v/>
      </c>
      <c r="BQ139" s="1" t="str">
        <f>IF(OR(_xlfn.IFNA($A139,"")="", ROW()&lt;=ROW($A$3),MAX(International!$O$3:$O$2000)&lt;$AK139),"",$A139-_xlfn.XLOOKUP($AK139,International!$O$3:$O$2000,International!$A$3:$A$2000,NA(),1,1))</f>
        <v/>
      </c>
      <c r="BR139" s="1" t="str">
        <f>IF(OR(_xlfn.IFNA($A139,"")="", ROW()&lt;=ROW($A$3),MAX(International!$P$3:$P$2000)&lt;$BJ139),"",$A139-_xlfn.XLOOKUP($BJ139,International!$P$3:$P$2000,International!$A$3:$A$2000,NA(),1,1))</f>
        <v/>
      </c>
      <c r="BS139" s="1" t="str">
        <f>IF(OR(_xlfn.IFNA($A139,"")="", ROW()&lt;=ROW($A$3),MAX(International!$S$3:$S$2000)&lt;$AK139),"",$A139-_xlfn.XLOOKUP($AK139,International!$S$3:$S$2000,International!$A$3:$A$2000,NA(),1,1))</f>
        <v/>
      </c>
      <c r="BT139" s="1" t="str">
        <f>IF(OR(_xlfn.IFNA($A139,"")="", ROW()&lt;=ROW($A$3),MAX(International!$T$3:$T$2000)&lt;$BJ139),"",$A139-_xlfn.XLOOKUP($BJ139,International!$T$3:$T$2000,International!$A$3:$A$2000,NA(),1,1))</f>
        <v/>
      </c>
      <c r="BU139" s="1" t="str">
        <f>IF(OR(_xlfn.IFNA($A139,"")="", ROW()&lt;=ROW($A$3),MAX(International!$W$3:$W$2000)&lt;$AK139),"",$A139-_xlfn.XLOOKUP($AK139,International!$W$3:$W$2000,International!$A$3:$A$2000,NA(),1,1))</f>
        <v/>
      </c>
      <c r="BV139" s="1" t="str">
        <f>IF(OR(_xlfn.IFNA($A139,"")="", ROW()&lt;=ROW($A$3),MAX(International!$X$3:$X$2000)&lt;$BJ139),"",$A139-_xlfn.XLOOKUP($BJ139,International!$X$3:$X$2000,International!$A$3:$A$2000,NA(),1,1))</f>
        <v/>
      </c>
      <c r="BW139" s="1" t="str">
        <f>IF(OR(_xlfn.IFNA($A139,"")="", ROW()&lt;=ROW($A$3),MAX(International!$AA$3:$AA$2000)&lt;$AK139),"",$A139-_xlfn.XLOOKUP($AK139,International!$AA$3:$AA$2000,International!$A$3:$A$2000,NA(),1,1))</f>
        <v/>
      </c>
      <c r="BX139" s="1" t="str">
        <f>IF(OR(_xlfn.IFNA($A139,"")="", ROW()&lt;=ROW($A$3),MAX(International!$AB$3:$AB$2000)&lt;$BJ139),"",$A139-_xlfn.XLOOKUP($BJ139,International!$AB$3:$AB$2000,International!$A$3:$A$2000,NA(),1,1))</f>
        <v/>
      </c>
      <c r="BY139" s="1" t="str">
        <f>IF(OR(_xlfn.IFNA($A139,"")="", ROW()&lt;=ROW($A$3),MAX(International!$AE$3:$AE$2000)&lt;$AK139),"",$A139-_xlfn.XLOOKUP($AK139,International!$AE$3:$AE$2000,International!$A$3:$A$2000,NA(),1,1))</f>
        <v/>
      </c>
      <c r="BZ139" s="1" t="str">
        <f>IF(OR(_xlfn.IFNA($A139,"")="", ROW()&lt;=ROW($A$3),MAX(International!$AF$3:$AF$2000)&lt;$BJ139),"",$A139-_xlfn.XLOOKUP($BJ139,International!$AF$3:$AF$2000,International!$A$3:$A$2000,NA(),1,1))</f>
        <v/>
      </c>
      <c r="CA139" s="1" t="e">
        <f t="shared" si="294"/>
        <v>#N/A</v>
      </c>
      <c r="CB139" s="1" t="e">
        <f t="shared" si="264"/>
        <v>#N/A</v>
      </c>
      <c r="CC139" s="1" t="e">
        <f t="shared" si="265"/>
        <v>#N/A</v>
      </c>
      <c r="CD139" s="1" t="e">
        <f t="shared" si="266"/>
        <v>#N/A</v>
      </c>
      <c r="CE139" s="1" t="e">
        <f t="shared" si="267"/>
        <v>#N/A</v>
      </c>
      <c r="CF139" s="1" t="e">
        <f t="shared" si="268"/>
        <v>#N/A</v>
      </c>
      <c r="CG139" s="1" t="e">
        <f t="shared" si="269"/>
        <v>#N/A</v>
      </c>
      <c r="CH139" s="1" t="e">
        <f t="shared" si="270"/>
        <v>#N/A</v>
      </c>
      <c r="CI139" s="1" t="e">
        <f t="shared" si="271"/>
        <v>#N/A</v>
      </c>
      <c r="CJ139" s="1" t="e">
        <f t="shared" si="272"/>
        <v>#N/A</v>
      </c>
      <c r="CK139" s="1" t="e">
        <f t="shared" si="295"/>
        <v>#N/A</v>
      </c>
      <c r="CL139" s="1" t="e">
        <f t="shared" si="273"/>
        <v>#N/A</v>
      </c>
      <c r="CM139" s="1" t="e">
        <f>IF(OR(ISNA($A139),$AK139&lt;100),NA(),IF($CA139=0,0,FLOOR((CK139-_xlfn.XLOOKUP(_xlfn.AGGREGATE(5,6,$CA$3:$CA2090),$CA$3:$CA$2000,CK$3:CK$2000,1,1))/_xlfn.XLOOKUP($CA139,$CA$3:$CA$2000,$CA$3:$CA$2000,1,1), 1)))</f>
        <v>#N/A</v>
      </c>
      <c r="CN139" s="1" t="e">
        <f t="shared" si="296"/>
        <v>#N/A</v>
      </c>
      <c r="CO139" s="1" t="e" cm="1">
        <f t="array" ref="CO139">IFERROR(IF(OR(ISNA($A139),$AK139&lt;100,INDEX(International!C$3:C$2000,_xlfn.XMATCH(100,International!C$3:C$2000,1,1)+$CA139)=""),NA(),INDEX(International!C$3:C$2000,_xlfn.XMATCH(100,International!C$3:C$2000,1,1)+$CA139)), NA())</f>
        <v>#N/A</v>
      </c>
      <c r="CP139" s="1" t="e">
        <f t="shared" si="274"/>
        <v>#N/A</v>
      </c>
      <c r="CQ139" s="1" t="e">
        <f>IF(OR(ISNA($A139),$AK139&lt;100),NA(),IF($CA139=0,0,FLOOR((CO139-_xlfn.XLOOKUP(_xlfn.AGGREGATE(5,6,$CA$3:$CA2090),$CA$3:$CA$2000,CO$3:CO$2000,1,1))/_xlfn.XLOOKUP($CA139,$CA$3:$CA$2000,$CA$3:$CA$2000,1,1), 1)))</f>
        <v>#N/A</v>
      </c>
      <c r="CR139" s="1" t="e">
        <f t="shared" si="297"/>
        <v>#N/A</v>
      </c>
      <c r="CS139" s="1" t="e" cm="1">
        <f t="array" ref="CS139">IFERROR(IF(OR(ISNA($A139),$AK139&lt;100,INDEX(International!G$3:G$2000,_xlfn.XMATCH(100,International!G$3:G$2000,1,1)+$CA139)=""),NA(),INDEX(International!G$3:G$2000,_xlfn.XMATCH(100,International!G$3:G$2000,1,1)+$CA139)), NA())</f>
        <v>#N/A</v>
      </c>
      <c r="CT139" s="1" t="e">
        <f t="shared" si="275"/>
        <v>#N/A</v>
      </c>
      <c r="CU139" s="1" t="e">
        <f>IF(OR(ISNA($A139),$AK139&lt;100),NA(),IF($CA139=0,0,FLOOR((CS139-_xlfn.XLOOKUP(_xlfn.AGGREGATE(5,6,$CA$3:$CA2090),$CA$3:$CA$2000,CS$3:CS$2000,1,1))/_xlfn.XLOOKUP($CA139,$CA$3:$CA$2000,$CA$3:$CA$2000,1,1), 1)))</f>
        <v>#N/A</v>
      </c>
      <c r="CV139" s="1" t="e">
        <f t="shared" si="298"/>
        <v>#N/A</v>
      </c>
      <c r="CW139" s="1" t="e" cm="1">
        <f t="array" ref="CW139">IFERROR(IF(OR(ISNA($A139),$AK139&lt;100,INDEX(International!K$3:K$2000,_xlfn.XMATCH(100,International!K$3:K$2000,1,1)+$CA139)=""),NA(),INDEX(International!K$3:K$2000,_xlfn.XMATCH(100,International!K$3:K$2000,1,1)+$CA139)), NA())</f>
        <v>#N/A</v>
      </c>
      <c r="CX139" s="1" t="e">
        <f t="shared" si="276"/>
        <v>#N/A</v>
      </c>
      <c r="CY139" s="1" t="e">
        <f>IF(OR(ISNA($A139),$AK139&lt;100),NA(),IF($CA139=0,0,FLOOR((CW139-_xlfn.XLOOKUP(_xlfn.AGGREGATE(5,6,$CA$3:$CA2090),$CA$3:$CA$2000,CW$3:CW$2000,1,1))/_xlfn.XLOOKUP($CA139,$CA$3:$CA$2000,$CA$3:$CA$2000,1,1), 1)))</f>
        <v>#N/A</v>
      </c>
      <c r="CZ139" s="1" t="e">
        <f t="shared" si="299"/>
        <v>#N/A</v>
      </c>
      <c r="DA139" s="1" t="e" cm="1">
        <f t="array" ref="DA139">IFERROR(IF(OR(ISNA($A139),$AK139&lt;100,INDEX(International!O$3:O$2000,_xlfn.XMATCH(100,International!O$3:O$2000,1,1)+$CA139)=""),NA(),INDEX(International!O$3:O$2000,_xlfn.XMATCH(100,International!O$3:O$2000,1,1)+$CA139)), NA())</f>
        <v>#N/A</v>
      </c>
      <c r="DB139" s="1" t="e">
        <f t="shared" si="277"/>
        <v>#N/A</v>
      </c>
      <c r="DC139" s="1" t="e">
        <f>IF(OR(ISNA($A139),$AK139&lt;100),NA(),IF($CA139=0,0,FLOOR((DA139-_xlfn.XLOOKUP(_xlfn.AGGREGATE(5,6,$CA$3:$CA2090),$CA$3:$CA$2000,DA$3:DA$2000,1,1))/_xlfn.XLOOKUP($CA139,$CA$3:$CA$2000,$CA$3:$CA$2000,1,1), 1)))</f>
        <v>#N/A</v>
      </c>
      <c r="DD139" s="1" t="e">
        <f t="shared" si="300"/>
        <v>#N/A</v>
      </c>
      <c r="DE139" s="1" t="e" cm="1">
        <f t="array" ref="DE139">IFERROR(IF(OR(ISNA($A139),$AK139&lt;100,INDEX(International!S$3:S$2000,_xlfn.XMATCH(100,International!S$3:S$2000,1,1)+$CA139)=""),NA(),INDEX(International!S$3:S$2000,_xlfn.XMATCH(100,International!S$3:S$2000,1,1)+$CA139)), NA())</f>
        <v>#N/A</v>
      </c>
      <c r="DF139" s="1" t="e">
        <f t="shared" si="278"/>
        <v>#N/A</v>
      </c>
      <c r="DG139" s="1" t="e">
        <f>IF(OR(ISNA($A139),$AK139&lt;100),NA(),IF($CA139=0,0,FLOOR((DE139-_xlfn.XLOOKUP(_xlfn.AGGREGATE(5,6,$CA$3:$CA2090),$CA$3:$CA$2000,DE$3:DE$2000,1,1))/_xlfn.XLOOKUP($CA139,$CA$3:$CA$2000,$CA$3:$CA$2000,1,1), 1)))</f>
        <v>#N/A</v>
      </c>
      <c r="DH139" s="1" t="e">
        <f t="shared" si="301"/>
        <v>#N/A</v>
      </c>
      <c r="DI139" s="1" t="e" cm="1">
        <f t="array" ref="DI139">IFERROR(IF(OR(ISNA($A139),$AK139&lt;100,INDEX(International!W$3:W$2000,_xlfn.XMATCH(100,International!W$3:W$2000,1,1)+$CA139)=""),NA(),INDEX(International!W$3:W$2000,_xlfn.XMATCH(100,International!W$3:W$2000,1,1)+$CA139)), NA())</f>
        <v>#N/A</v>
      </c>
      <c r="DJ139" s="1" t="e">
        <f t="shared" si="279"/>
        <v>#N/A</v>
      </c>
      <c r="DK139" s="1" t="e">
        <f>IF(OR(ISNA($A139),$AK139&lt;100),NA(),IF($CA139=0,0,FLOOR((DI139-_xlfn.XLOOKUP(_xlfn.AGGREGATE(5,6,$CA$3:$CA2090),$CA$3:$CA$2000,DI$3:DI$2000,1,1))/_xlfn.XLOOKUP($CA139,$CA$3:$CA$2000,$CA$3:$CA$2000,1,1), 1)))</f>
        <v>#N/A</v>
      </c>
      <c r="DL139" s="1" t="e">
        <f t="shared" si="302"/>
        <v>#N/A</v>
      </c>
      <c r="DM139" s="1" t="e" cm="1">
        <f t="array" ref="DM139">IFERROR(IF(OR(ISNA($A139),$AK139&lt;100,INDEX(International!AA$3:AA$2000,_xlfn.XMATCH(100,International!AA$3:AA$2000,1,1)+$CA139)=""),NA(),INDEX(International!AA$3:AA$2000,_xlfn.XMATCH(100,International!AA$3:AA$2000,1,1)+$CA139)), NA())</f>
        <v>#N/A</v>
      </c>
      <c r="DN139" s="1" t="e">
        <f t="shared" si="280"/>
        <v>#N/A</v>
      </c>
      <c r="DO139" s="1" t="e">
        <f>IF(OR(ISNA($A139),$AK139&lt;100),NA(),IF($CA139=0,0,FLOOR((DM139-_xlfn.XLOOKUP(_xlfn.AGGREGATE(5,6,$CA$3:$CA2090),$CA$3:$CA$2000,DM$3:DM$2000,1,1))/_xlfn.XLOOKUP($CA139,$CA$3:$CA$2000,$CA$3:$CA$2000,1,1), 1)))</f>
        <v>#N/A</v>
      </c>
      <c r="DP139" s="1" t="e">
        <f t="shared" si="303"/>
        <v>#N/A</v>
      </c>
      <c r="DQ139" s="1" t="e" cm="1">
        <f t="array" ref="DQ139">IFERROR(IF(OR(ISNA($A139),$AK139&lt;100,INDEX(International!AE$3:AE$2000,_xlfn.XMATCH(100,International!AE$3:AE$2000,1,1)+$CA139)=""),NA(),INDEX(International!AE$3:AE$2000,_xlfn.XMATCH(100,International!AE$3:AE$2000,1,1)+$CA139)), NA())</f>
        <v>#N/A</v>
      </c>
      <c r="DR139" s="1" t="e">
        <f t="shared" si="281"/>
        <v>#N/A</v>
      </c>
      <c r="DS139" s="1" t="e">
        <f>IF(OR(ISNA($A139),$AK139&lt;100),NA(),IF($CA139=0,0,FLOOR((DQ139-_xlfn.XLOOKUP(_xlfn.AGGREGATE(5,6,$CA$3:$CA2090),$CA$3:$CA$2000,DQ$3:DQ$2000,1,1))/_xlfn.XLOOKUP($CA139,$CA$3:$CA$2000,$CA$3:$CA$2000,1,1), 1)))</f>
        <v>#N/A</v>
      </c>
      <c r="DT139" s="1" t="e">
        <f t="shared" si="263"/>
        <v>#N/A</v>
      </c>
      <c r="DU139" s="1" t="e">
        <f t="shared" si="282"/>
        <v>#N/A</v>
      </c>
      <c r="DV139" s="1" t="e" cm="1">
        <f t="array" ref="DV139">IFERROR(IF(ISNA($A139),NA(),INDEX(B$3:B$2000,_xlfn.XMATCH(Configuration!$B$12,B$3:B$2000,1,1)+ROW()-ROW($A$3))-0), NA())</f>
        <v>#N/A</v>
      </c>
      <c r="DW139" s="1" t="e" cm="1">
        <f t="array" ref="DW139">IFERROR(IF(ISNA($A139),NA(),INDEX(F$3:F$2000,_xlfn.XMATCH(Configuration!$B$12,F$3:F$2000,1,1)+ROW()-ROW($A$3))-0), NA())</f>
        <v>#N/A</v>
      </c>
      <c r="DX139" s="1" t="e" cm="1">
        <f t="array" ref="DX139">IFERROR(IF(ISNA($A139),NA(),INDEX(J$3:J$2000,_xlfn.XMATCH(Configuration!$B$12,J$3:J$2000,1,1)+ROW()-ROW($A$3))-0), NA())</f>
        <v>#N/A</v>
      </c>
      <c r="DY139" s="1" t="e" cm="1">
        <f t="array" ref="DY139">IFERROR(IF(ISNA($A139),NA(),INDEX(N$3:N$2000,_xlfn.XMATCH(Configuration!$B$12,N$3:N$2000,1,1)+ROW()-ROW($A$3))-0), NA())</f>
        <v>#N/A</v>
      </c>
      <c r="DZ139" s="1" t="e" cm="1">
        <f t="array" ref="DZ139">IFERROR(IF(ISNA($A139),NA(),INDEX(R$3:R$2000,_xlfn.XMATCH(Configuration!$B$12,R$3:R$2000,1,1)+ROW()-ROW($A$3))-0), NA())</f>
        <v>#N/A</v>
      </c>
      <c r="EA139" s="1" t="e" cm="1">
        <f t="array" ref="EA139">IFERROR(IF(ISNA($A139),NA(),INDEX(V$3:V$2000,_xlfn.XMATCH(Configuration!$B$12,V$3:V$2000,1,1)+ROW()-ROW($A$3))-0), NA())</f>
        <v>#N/A</v>
      </c>
      <c r="EB139" s="1" t="e" cm="1">
        <f t="array" ref="EB139">IFERROR(IF(ISNA($A139),NA(),INDEX(Z$3:Z$2000,_xlfn.XMATCH(Configuration!$B$12,Z$3:Z$2000,1,1)+ROW()-ROW($A$3))-0), NA())</f>
        <v>#N/A</v>
      </c>
      <c r="EC139" s="1" t="e" cm="1">
        <f t="array" ref="EC139">IFERROR(IF(ISNA($A139),NA(),INDEX(AD$3:AD$2000,_xlfn.XMATCH(Configuration!$B$12,AD$3:AD$2000,1,1)+ROW()-ROW($A$3))-0), NA())</f>
        <v>#N/A</v>
      </c>
      <c r="ED139" s="1" t="e">
        <f t="shared" si="283"/>
        <v>#N/A</v>
      </c>
      <c r="EE139" s="1" t="e">
        <f t="shared" si="304"/>
        <v>#N/A</v>
      </c>
      <c r="EF139" s="1" t="e">
        <f t="shared" si="305"/>
        <v>#N/A</v>
      </c>
      <c r="EG139" s="1" t="e">
        <f t="shared" si="306"/>
        <v>#N/A</v>
      </c>
      <c r="EH139" s="1" t="e">
        <f t="shared" si="307"/>
        <v>#N/A</v>
      </c>
      <c r="EI139" s="1" t="e">
        <f t="shared" si="308"/>
        <v>#N/A</v>
      </c>
      <c r="EJ139" s="1" t="e">
        <f t="shared" si="309"/>
        <v>#N/A</v>
      </c>
      <c r="EK139" s="1" t="e">
        <f t="shared" si="310"/>
        <v>#N/A</v>
      </c>
      <c r="EL139" s="1" t="e" cm="1">
        <f t="array" ref="EL139">IFERROR(IF(ISNA($ED139),NA(),IF(FLOOR((2^(($ED139+LOOKUP(2, 1/(ISNA(EP$3:EP$2000)+ISBLANK(EP$3:EP$300)-1),EP$3:EP$2000)*LOG(100)/LOG(2))/LOOKUP(2, 1/(ISNA(EP$3:EP$2000)+ISBLANK(EP$3:EP$300)-1),EP$3:EP$2000))),2)&gt;_xlfn.AGGREGATE(4,6,$EN$3:$GC$2000)+2000,NA(),FLOOR((2^(($ED139+LOOKUP(2, 1/(ISNA(EP$3:EP$2000)+ISBLANK(EP$3:EP$300)-1),EP$3:EP$2000)*LOG(100)/LOG(2))/LOOKUP(2, 1/(ISNA(EP$3:EP$2000)+ISBLANK(EP$3:EP$300)-1),EP$3:EP$2000))),2))),NA())</f>
        <v>#N/A</v>
      </c>
      <c r="EM139" s="1" t="e" cm="1">
        <f t="array" ref="EM139">IF(ISNA($ED139),NA(),FLOOR(EN$3+(LOOKUP(2, 1/(ISNA(EN$3:EN$2000)+ISBLANK(EN$3:EN$300)-1),EN$3:EN$2000)-EN$3)/LOOKUP(2, 1/(ISNA(EN$3:EN$2000)+ISBLANK(EN$3:EN$300)-1),ED$3:ED$2000)*ED139, 1))</f>
        <v>#N/A</v>
      </c>
      <c r="EN139" s="1" t="e" cm="1">
        <f t="array" ref="EN139">IFERROR(IF(ISNA($A139),NA(),INDEX(AK$3:AK$2000,_xlfn.XMATCH(100,AK$3:AK$2000,1,1)+ROW()-ROW($A$3))-0), NA())</f>
        <v>#N/A</v>
      </c>
      <c r="EO139" s="1" t="e" cm="1">
        <f t="array" ref="EO139">IFERROR(IF(ISNA($A139),NA(),INDEX(BD$3:BD$2000,_xlfn.XMATCH(100,AK$3:AK$2000,1,1)+ROW()-ROW($A$3))-0), NA())</f>
        <v>#N/A</v>
      </c>
      <c r="EP139" s="1" t="e">
        <f t="shared" si="311"/>
        <v>#N/A</v>
      </c>
      <c r="EQ139" s="1" t="e">
        <f t="shared" si="312"/>
        <v>#N/A</v>
      </c>
      <c r="ER139" s="1" t="e">
        <f t="shared" si="313"/>
        <v>#N/A</v>
      </c>
      <c r="ES139" s="1" t="e" cm="1">
        <f t="array" ref="ES139">IFERROR(IF(OR(ISNA($A139),INDEX(International!C$3:C$2000,_xlfn.XMATCH(100,International!C$3:C$2000,1,1)+ROW()-ROW($A$3))=""),NA(),INDEX(International!C$3:C$2000,_xlfn.XMATCH(100,International!C$3:C$2000,1,1)+ROW()-ROW($A$3))), NA())</f>
        <v>#N/A</v>
      </c>
      <c r="ET139" s="1" t="e" cm="1">
        <f t="array" ref="ET139">IFERROR(IF(ISNA($A139),NA(),INDEX(International!E$3:E$2000,_xlfn.XMATCH(100,International!C$3:C$2000,1,1)+ROW()-ROW($A$3))-0), NA())</f>
        <v>#N/A</v>
      </c>
      <c r="EU139" s="1" t="e">
        <f t="shared" si="314"/>
        <v>#N/A</v>
      </c>
      <c r="EV139" s="1" t="e">
        <f t="shared" si="315"/>
        <v>#N/A</v>
      </c>
      <c r="EW139" s="1" t="e">
        <f t="shared" si="316"/>
        <v>#N/A</v>
      </c>
      <c r="EX139" s="1" t="e" cm="1">
        <f t="array" ref="EX139">IFERROR(IF(OR(ISNA($A139),INDEX(International!G$3:G$2000,_xlfn.XMATCH(100,International!G$3:G$2000,1,1)+ROW()-ROW($A$3))=""),NA(),INDEX(International!G$3:G$2000,_xlfn.XMATCH(100,International!G$3:G$2000,1,1)+ROW()-ROW($A$3))-0), NA())</f>
        <v>#N/A</v>
      </c>
      <c r="EY139" s="1" t="e" cm="1">
        <f t="array" ref="EY139">IFERROR(IF(ISNA($A139),NA(),INDEX(International!I$3:I$2000,_xlfn.XMATCH(100,International!G$3:G$2000,1,1)+ROW()-ROW($A$3))-0), NA())</f>
        <v>#N/A</v>
      </c>
      <c r="EZ139" s="1" t="e">
        <f t="shared" si="317"/>
        <v>#N/A</v>
      </c>
      <c r="FA139" s="1" t="e">
        <f t="shared" si="318"/>
        <v>#N/A</v>
      </c>
      <c r="FB139" s="1" t="e">
        <f t="shared" si="319"/>
        <v>#N/A</v>
      </c>
      <c r="FC139" s="1" t="e" cm="1">
        <f t="array" ref="FC139">IFERROR(IF(OR(ISNA($A139),INDEX(International!K$3:K$2000,_xlfn.XMATCH(100,International!K$3:K$2000,1,1)+ROW()-ROW($A$3))=""),NA(),INDEX(International!K$3:K$2000,_xlfn.XMATCH(100,International!K$3:K$2000,1,1)+ROW()-ROW($A$3))), NA())</f>
        <v>#N/A</v>
      </c>
      <c r="FD139" s="1" t="e" cm="1">
        <f t="array" ref="FD139">IFERROR(IF(ISNA($A139),NA(),INDEX(International!M$3:M$2000,_xlfn.XMATCH(100,International!K$3:K$2000,1,1)+ROW()-ROW($A$3))-0), NA())</f>
        <v>#N/A</v>
      </c>
      <c r="FE139" s="1" t="e">
        <f t="shared" si="320"/>
        <v>#N/A</v>
      </c>
      <c r="FF139" s="1" t="e">
        <f t="shared" si="321"/>
        <v>#N/A</v>
      </c>
      <c r="FG139" s="1" t="e">
        <f t="shared" si="322"/>
        <v>#N/A</v>
      </c>
      <c r="FH139" s="1" t="e" cm="1">
        <f t="array" ref="FH139">IFERROR(IF(OR(ISNA($A139),INDEX(International!O$3:O$2000,_xlfn.XMATCH(100,International!O$3:O$2000,1,1)+ROW()-ROW($A$3))=""),NA(),INDEX(International!O$3:O$2000,_xlfn.XMATCH(100,International!O$3:O$2000,1,1)+ROW()-ROW($A$3))-0), NA())</f>
        <v>#N/A</v>
      </c>
      <c r="FI139" s="1" t="e" cm="1">
        <f t="array" ref="FI139">IFERROR(IF(ISNA($A139),NA(),INDEX(International!Q$3:Q$2000,_xlfn.XMATCH(100,International!O$3:O$2000,1,1)+ROW()-ROW($A$3))-0), NA())</f>
        <v>#N/A</v>
      </c>
      <c r="FJ139" s="1" t="e">
        <f t="shared" si="323"/>
        <v>#N/A</v>
      </c>
      <c r="FK139" s="1" t="e">
        <f t="shared" si="324"/>
        <v>#N/A</v>
      </c>
      <c r="FL139" s="1" t="e">
        <f t="shared" si="325"/>
        <v>#N/A</v>
      </c>
      <c r="FM139" s="1" t="e" cm="1">
        <f t="array" ref="FM139">IFERROR(IF(OR(ISNA($A139),INDEX(International!S$3:S$2000,_xlfn.XMATCH(100,International!S$3:S$2000,1,1)+ROW()-ROW($A$3))=""),NA(),INDEX(International!S$3:S$2000,_xlfn.XMATCH(100,International!S$3:S$2000,1,1)+ROW()-ROW($A$3))-0), NA())</f>
        <v>#N/A</v>
      </c>
      <c r="FN139" s="1" t="e" cm="1">
        <f t="array" ref="FN139">IFERROR(IF(ISNA($A139),NA(),INDEX(International!U$3:U$2000,_xlfn.XMATCH(100,International!S$3:S$2000,1,1)+ROW()-ROW($A$3))-0), NA())</f>
        <v>#N/A</v>
      </c>
      <c r="FO139" s="1" t="e">
        <f t="shared" si="326"/>
        <v>#N/A</v>
      </c>
      <c r="FP139" s="1" t="e">
        <f t="shared" si="327"/>
        <v>#N/A</v>
      </c>
      <c r="FQ139" s="1" t="e">
        <f t="shared" si="328"/>
        <v>#N/A</v>
      </c>
      <c r="FR139" s="1" t="e" cm="1">
        <f t="array" ref="FR139">IFERROR(IF(OR(ISNA($A139),INDEX(International!W$3:W$2000,_xlfn.XMATCH(100,International!W$3:W$2000,1,1)+ROW()-ROW($A$3))=""),NA(),INDEX(International!W$3:W$2000,_xlfn.XMATCH(100,International!W$3:W$2000,1,1)+ROW()-ROW($A$3))-0), NA())</f>
        <v>#N/A</v>
      </c>
      <c r="FS139" s="1" t="e" cm="1">
        <f t="array" ref="FS139">IFERROR(IF(ISNA($A139),NA(),INDEX(International!Y$3:Y$2000,_xlfn.XMATCH(100,International!W$3:W$2000,1,1)+ROW()-ROW($A$3))-0), NA())</f>
        <v>#N/A</v>
      </c>
      <c r="FT139" s="1" t="e">
        <f t="shared" si="329"/>
        <v>#N/A</v>
      </c>
      <c r="FU139" s="1" t="e">
        <f t="shared" si="330"/>
        <v>#N/A</v>
      </c>
      <c r="FV139" s="1" t="e">
        <f t="shared" si="331"/>
        <v>#N/A</v>
      </c>
      <c r="FW139" s="1" t="e" cm="1">
        <f t="array" ref="FW139">IFERROR(IF(OR(ISNA($A139),INDEX(International!AA$3:AA$2000,_xlfn.XMATCH(100,International!AA$3:AA$2000,1,1)+ROW()-ROW($A$3))=""),NA(),INDEX(International!AA$3:AA$2000,_xlfn.XMATCH(100,International!AA$3:AA$2000,1,1)+ROW()-ROW($A$3))-0), NA())</f>
        <v>#N/A</v>
      </c>
      <c r="FX139" s="1" t="e" cm="1">
        <f t="array" ref="FX139">IFERROR(IF(ISNA($A139),NA(),INDEX(International!AC$3:AC$2000,_xlfn.XMATCH(100,International!AA$3:AA$2000,1,1)+ROW()-ROW($A$3))-0), NA())</f>
        <v>#N/A</v>
      </c>
      <c r="FY139" s="1" t="e">
        <f t="shared" si="332"/>
        <v>#N/A</v>
      </c>
      <c r="FZ139" s="1" t="e">
        <f t="shared" si="333"/>
        <v>#N/A</v>
      </c>
      <c r="GA139" s="1" t="e">
        <f t="shared" si="334"/>
        <v>#N/A</v>
      </c>
      <c r="GB139" s="1" t="e" cm="1">
        <f t="array" ref="GB139">IFERROR(IF(OR(ISNA($A139),INDEX(International!AE$3:AE$2000,_xlfn.XMATCH(100,International!AE$3:AE$2000,1,1)+ROW()-ROW($A$3))=""),NA(),INDEX(International!AE$3:AE$2000,_xlfn.XMATCH(100,International!AE$3:AE$2000,1,1)+ROW()-ROW($A$3))-0), NA())</f>
        <v>#N/A</v>
      </c>
      <c r="GC139" s="1" t="e" cm="1">
        <f t="array" ref="GC139">IFERROR(IF(ISNA($A139),NA(),INDEX(International!AG$3:AG$2000,_xlfn.XMATCH(100,International!AE$3:AE$2000,1,1)+ROW()-ROW($A$3))-0), NA())</f>
        <v>#N/A</v>
      </c>
      <c r="GD139" s="1" t="e">
        <f t="shared" si="335"/>
        <v>#N/A</v>
      </c>
      <c r="GE139" s="1" t="e">
        <f t="shared" si="336"/>
        <v>#N/A</v>
      </c>
      <c r="GF139" s="1" t="e">
        <f t="shared" si="337"/>
        <v>#N/A</v>
      </c>
    </row>
    <row r="140" spans="1:188" x14ac:dyDescent="0.2">
      <c r="A140" s="4" t="e">
        <f>IF(OR(Daily!$A140="",Daily!$B140="*"),NA(),Daily!A140)</f>
        <v>#N/A</v>
      </c>
      <c r="B140" s="1" t="str">
        <f>IF(_xlfn.IFNA($A140,"")="","",Daily!C140+IF(ROW()&gt;ROW($A$3),B139,0))</f>
        <v/>
      </c>
      <c r="C140" s="1" t="str">
        <f>IF(_xlfn.IFNA($A140,"")="","",Daily!D140+IF(ROW()&gt;ROW($A$3),C139,0))</f>
        <v/>
      </c>
      <c r="D140" s="1" t="str">
        <f>IF(_xlfn.IFNA($A140,"")="","",Daily!E140+IF(ROW()&gt;ROW($A$3),D139,0))</f>
        <v/>
      </c>
      <c r="E140" s="1" t="str">
        <f t="shared" si="284"/>
        <v/>
      </c>
      <c r="F140" s="1" t="str">
        <f>IF(_xlfn.IFNA($A140,"")="","",Daily!F140+IF(ROW()&gt;ROW($A$3),F139,0))</f>
        <v/>
      </c>
      <c r="G140" s="1" t="str">
        <f>IF(_xlfn.IFNA($A140,"")="","",Daily!G140+IF(ROW()&gt;ROW($A$3),G139,0))</f>
        <v/>
      </c>
      <c r="H140" s="1" t="str">
        <f>IF(_xlfn.IFNA($A140,"")="","",Daily!H140+IF(ROW()&gt;ROW($A$3),H139,0))</f>
        <v/>
      </c>
      <c r="I140" s="1" t="str">
        <f t="shared" si="285"/>
        <v/>
      </c>
      <c r="J140" s="1" t="str">
        <f>IF(_xlfn.IFNA($A140,"")="","",Daily!I140+IF(ROW()&gt;ROW($A$3),J139,0))</f>
        <v/>
      </c>
      <c r="K140" s="1" t="str">
        <f>IF(_xlfn.IFNA($A140,"")="","",Daily!J140+IF(ROW()&gt;ROW($A$3),K139,0))</f>
        <v/>
      </c>
      <c r="L140" s="1" t="str">
        <f>IF(_xlfn.IFNA($A140,"")="","",Daily!K140+IF(ROW()&gt;ROW($A$3),L139,0))</f>
        <v/>
      </c>
      <c r="M140" s="1" t="str">
        <f t="shared" si="286"/>
        <v/>
      </c>
      <c r="N140" s="1" t="str">
        <f>IF(_xlfn.IFNA($A140,"")="","",Daily!L140+IF(ROW()&gt;ROW($A$3),N139,0))</f>
        <v/>
      </c>
      <c r="O140" s="1" t="str">
        <f>IF(_xlfn.IFNA($A140,"")="","",Daily!M140+IF(ROW()&gt;ROW($A$3),O139,0))</f>
        <v/>
      </c>
      <c r="P140" s="1" t="str">
        <f>IF(_xlfn.IFNA($A140,"")="","",Daily!N140+IF(ROW()&gt;ROW($A$3),P139,0))</f>
        <v/>
      </c>
      <c r="Q140" s="1" t="str">
        <f t="shared" si="287"/>
        <v/>
      </c>
      <c r="R140" s="1" t="str">
        <f>IF(_xlfn.IFNA($A140,"")="","",Daily!O140+IF(ROW()&gt;ROW($A$3),R139,0))</f>
        <v/>
      </c>
      <c r="S140" s="1" t="str">
        <f>IF(_xlfn.IFNA($A140,"")="","",Daily!P140+IF(ROW()&gt;ROW($A$3),S139,0))</f>
        <v/>
      </c>
      <c r="T140" s="1" t="str">
        <f>IF(_xlfn.IFNA($A140,"")="","",Daily!Q140+IF(ROW()&gt;ROW($A$3),T139,0))</f>
        <v/>
      </c>
      <c r="U140" s="1" t="str">
        <f t="shared" si="288"/>
        <v/>
      </c>
      <c r="V140" s="1" t="str">
        <f>IF(_xlfn.IFNA($A140,"")="","",Daily!R140+IF(ROW()&gt;ROW($A$3),V139,0))</f>
        <v/>
      </c>
      <c r="W140" s="1" t="str">
        <f>IF(_xlfn.IFNA($A140,"")="","",Daily!S140+IF(ROW()&gt;ROW($A$3),W139,0))</f>
        <v/>
      </c>
      <c r="X140" s="1" t="str">
        <f>IF(_xlfn.IFNA($A140,"")="","",Daily!T140+IF(ROW()&gt;ROW($A$3),X139,0))</f>
        <v/>
      </c>
      <c r="Y140" s="1" t="str">
        <f t="shared" si="289"/>
        <v/>
      </c>
      <c r="Z140" s="1" t="str">
        <f>IF(_xlfn.IFNA($A140,"")="","",Daily!U140+IF(ROW()&gt;ROW($A$3),Z139,0))</f>
        <v/>
      </c>
      <c r="AA140" s="1" t="str">
        <f>IF(_xlfn.IFNA($A140,"")="","",Daily!V140+IF(ROW()&gt;ROW($A$3),AA139,0))</f>
        <v/>
      </c>
      <c r="AB140" s="1" t="str">
        <f>IF(_xlfn.IFNA($A140,"")="","",Daily!W140+IF(ROW()&gt;ROW($A$3),AB139,0))</f>
        <v/>
      </c>
      <c r="AC140" s="1" t="str">
        <f t="shared" si="290"/>
        <v/>
      </c>
      <c r="AD140" s="1" t="str">
        <f>IF(_xlfn.IFNA($A140,"")="","",Daily!X140+IF(ROW()&gt;ROW($A$3),AD139,0))</f>
        <v/>
      </c>
      <c r="AE140" s="1" t="str">
        <f>IF(_xlfn.IFNA($A140,"")="","",Daily!Y140+IF(ROW()&gt;ROW($A$3),AE139,0))</f>
        <v/>
      </c>
      <c r="AF140" s="1" t="str">
        <f>IF(_xlfn.IFNA($A140,"")="","",Daily!Z140+IF(ROW()&gt;ROW($A$3),AF139,0))</f>
        <v/>
      </c>
      <c r="AG140" s="1" t="str">
        <f t="shared" si="291"/>
        <v/>
      </c>
      <c r="AH140" s="1" t="str">
        <f>IF(_xlfn.IFNA($A140,"")="","",Daily!C140+Daily!F140+Daily!I140+Daily!O140+Daily!L140+Daily!R140+Daily!X140+Daily!U140)</f>
        <v/>
      </c>
      <c r="AI140" s="1" t="str">
        <f>IF(_xlfn.IFNA($A140,"")="","",Daily!D140+Daily!G140+Daily!J140+Daily!P140+Daily!M140+Daily!S140+Daily!Y140+Daily!V140+Daily!AA140)</f>
        <v/>
      </c>
      <c r="AJ140" s="1" t="str">
        <f>IF(_xlfn.IFNA($A140,"")="","",Daily!E140+Daily!H140+Daily!K140+Daily!Q140+Daily!N140+Daily!T140+Daily!Z140+Daily!W140)</f>
        <v/>
      </c>
      <c r="AK140" s="1" t="str">
        <f t="shared" si="240"/>
        <v/>
      </c>
      <c r="AL140" s="1" t="str">
        <f t="shared" si="241"/>
        <v/>
      </c>
      <c r="AM140" s="1" t="str">
        <f t="shared" si="242"/>
        <v/>
      </c>
      <c r="AN140" s="7" t="str">
        <f t="shared" si="243"/>
        <v/>
      </c>
      <c r="AO140" s="1" t="str">
        <f t="shared" si="244"/>
        <v/>
      </c>
      <c r="AP140" s="1" t="str">
        <f t="shared" si="245"/>
        <v/>
      </c>
      <c r="AQ140" s="1" t="str">
        <f t="shared" si="246"/>
        <v/>
      </c>
      <c r="AR140" s="1" t="str">
        <f t="shared" si="247"/>
        <v/>
      </c>
      <c r="AS140" s="1" t="str">
        <f t="shared" si="248"/>
        <v/>
      </c>
      <c r="AT140" s="10" t="str">
        <f t="shared" si="249"/>
        <v/>
      </c>
      <c r="AU140" s="10" t="str">
        <f t="shared" si="250"/>
        <v/>
      </c>
      <c r="AV140" s="10" t="str">
        <f t="shared" si="251"/>
        <v/>
      </c>
      <c r="AW140" s="10" t="str">
        <f t="shared" si="252"/>
        <v/>
      </c>
      <c r="AX140" s="10" t="str">
        <f t="shared" si="253"/>
        <v/>
      </c>
      <c r="AY140" s="10" t="str">
        <f t="shared" si="254"/>
        <v/>
      </c>
      <c r="AZ140" s="10" t="str">
        <f t="shared" si="255"/>
        <v/>
      </c>
      <c r="BA140" s="10" t="str">
        <f t="shared" si="256"/>
        <v/>
      </c>
      <c r="BB140" s="10" t="str">
        <f t="shared" si="257"/>
        <v/>
      </c>
      <c r="BC140" s="10" t="str">
        <f t="shared" si="258"/>
        <v/>
      </c>
      <c r="BD140" s="8" t="str">
        <f t="shared" ca="1" si="292"/>
        <v/>
      </c>
      <c r="BE140" s="9" t="str">
        <f t="shared" ca="1" si="293"/>
        <v/>
      </c>
      <c r="BF140" s="10" t="str">
        <f t="shared" si="259"/>
        <v/>
      </c>
      <c r="BG140" s="10" t="str">
        <f t="shared" si="260"/>
        <v/>
      </c>
      <c r="BH140" s="1" t="str">
        <f t="shared" si="261"/>
        <v/>
      </c>
      <c r="BI140" s="1" t="str">
        <f t="shared" si="262"/>
        <v/>
      </c>
      <c r="BJ140" s="8" t="str">
        <f>IF(_xlfn.IFNA($A140,"")="","",AK140/(Configuration!$B$1/1000000))</f>
        <v/>
      </c>
      <c r="BK140" s="1" t="str">
        <f>IF(OR(_xlfn.IFNA($A140,"")="", ROW()&lt;=ROW($A$3),MAX(International!$C$3:$C$2000)&lt;$AK140),"",$A140-_xlfn.XLOOKUP($AK140,International!$C$3:$C$2000,International!$A$3:$A$2000,NA(),1,1))</f>
        <v/>
      </c>
      <c r="BL140" s="1" t="str">
        <f>IF(OR(_xlfn.IFNA($A140,"")="", ROW()&lt;=ROW($A$3),MAX(International!$D$3:$D$2000)&lt;$BJ140),"",$A140-_xlfn.XLOOKUP($BJ140,International!$D$3:$D$2000,International!$A$3:$A$2000,NA(),1,1))</f>
        <v/>
      </c>
      <c r="BM140" s="1" t="str">
        <f>IF(OR(_xlfn.IFNA($A140,"")="", ROW()&lt;=ROW($A$3),MAX(International!$G$3:$G$2000)&lt;$AK140),"",$A140-_xlfn.XLOOKUP($AK140,International!$G$3:$G$2000,International!$A$3:$A$2000,NA(),1,1))</f>
        <v/>
      </c>
      <c r="BN140" s="1" t="str">
        <f>IF(OR(_xlfn.IFNA($A140,"")="", ROW()&lt;=ROW($A$3),MAX(International!$H$3:$H$2000)&lt;$BJ140),"",$A140-_xlfn.XLOOKUP($BJ140,International!$H$3:$H$2000,International!$A$3:$A$2000,NA(),1,1))</f>
        <v/>
      </c>
      <c r="BO140" s="1" t="str">
        <f>IF(OR(_xlfn.IFNA($A140,"")="", ROW()&lt;=ROW($A$3),MAX(International!$K$3:$K$2000)&lt;$AK140),"",$A140-_xlfn.XLOOKUP($AK140,International!$K$3:$K$2000,International!$A$3:$A$2000,NA(),1,1))</f>
        <v/>
      </c>
      <c r="BP140" s="1" t="str">
        <f>IF(OR(_xlfn.IFNA($A140,"")="", ROW()&lt;=ROW($A$3),MAX(International!$L$3:$L$2000)&lt;$BJ140),"",$A140-_xlfn.XLOOKUP($BJ140,International!$L$3:$L$2000,International!$A$3:$A$2000,NA(),1,1))</f>
        <v/>
      </c>
      <c r="BQ140" s="1" t="str">
        <f>IF(OR(_xlfn.IFNA($A140,"")="", ROW()&lt;=ROW($A$3),MAX(International!$O$3:$O$2000)&lt;$AK140),"",$A140-_xlfn.XLOOKUP($AK140,International!$O$3:$O$2000,International!$A$3:$A$2000,NA(),1,1))</f>
        <v/>
      </c>
      <c r="BR140" s="1" t="str">
        <f>IF(OR(_xlfn.IFNA($A140,"")="", ROW()&lt;=ROW($A$3),MAX(International!$P$3:$P$2000)&lt;$BJ140),"",$A140-_xlfn.XLOOKUP($BJ140,International!$P$3:$P$2000,International!$A$3:$A$2000,NA(),1,1))</f>
        <v/>
      </c>
      <c r="BS140" s="1" t="str">
        <f>IF(OR(_xlfn.IFNA($A140,"")="", ROW()&lt;=ROW($A$3),MAX(International!$S$3:$S$2000)&lt;$AK140),"",$A140-_xlfn.XLOOKUP($AK140,International!$S$3:$S$2000,International!$A$3:$A$2000,NA(),1,1))</f>
        <v/>
      </c>
      <c r="BT140" s="1" t="str">
        <f>IF(OR(_xlfn.IFNA($A140,"")="", ROW()&lt;=ROW($A$3),MAX(International!$T$3:$T$2000)&lt;$BJ140),"",$A140-_xlfn.XLOOKUP($BJ140,International!$T$3:$T$2000,International!$A$3:$A$2000,NA(),1,1))</f>
        <v/>
      </c>
      <c r="BU140" s="1" t="str">
        <f>IF(OR(_xlfn.IFNA($A140,"")="", ROW()&lt;=ROW($A$3),MAX(International!$W$3:$W$2000)&lt;$AK140),"",$A140-_xlfn.XLOOKUP($AK140,International!$W$3:$W$2000,International!$A$3:$A$2000,NA(),1,1))</f>
        <v/>
      </c>
      <c r="BV140" s="1" t="str">
        <f>IF(OR(_xlfn.IFNA($A140,"")="", ROW()&lt;=ROW($A$3),MAX(International!$X$3:$X$2000)&lt;$BJ140),"",$A140-_xlfn.XLOOKUP($BJ140,International!$X$3:$X$2000,International!$A$3:$A$2000,NA(),1,1))</f>
        <v/>
      </c>
      <c r="BW140" s="1" t="str">
        <f>IF(OR(_xlfn.IFNA($A140,"")="", ROW()&lt;=ROW($A$3),MAX(International!$AA$3:$AA$2000)&lt;$AK140),"",$A140-_xlfn.XLOOKUP($AK140,International!$AA$3:$AA$2000,International!$A$3:$A$2000,NA(),1,1))</f>
        <v/>
      </c>
      <c r="BX140" s="1" t="str">
        <f>IF(OR(_xlfn.IFNA($A140,"")="", ROW()&lt;=ROW($A$3),MAX(International!$AB$3:$AB$2000)&lt;$BJ140),"",$A140-_xlfn.XLOOKUP($BJ140,International!$AB$3:$AB$2000,International!$A$3:$A$2000,NA(),1,1))</f>
        <v/>
      </c>
      <c r="BY140" s="1" t="str">
        <f>IF(OR(_xlfn.IFNA($A140,"")="", ROW()&lt;=ROW($A$3),MAX(International!$AE$3:$AE$2000)&lt;$AK140),"",$A140-_xlfn.XLOOKUP($AK140,International!$AE$3:$AE$2000,International!$A$3:$A$2000,NA(),1,1))</f>
        <v/>
      </c>
      <c r="BZ140" s="1" t="str">
        <f>IF(OR(_xlfn.IFNA($A140,"")="", ROW()&lt;=ROW($A$3),MAX(International!$AF$3:$AF$2000)&lt;$BJ140),"",$A140-_xlfn.XLOOKUP($BJ140,International!$AF$3:$AF$2000,International!$A$3:$A$2000,NA(),1,1))</f>
        <v/>
      </c>
      <c r="CA140" s="1" t="e">
        <f t="shared" si="294"/>
        <v>#N/A</v>
      </c>
      <c r="CB140" s="1" t="e">
        <f t="shared" si="264"/>
        <v>#N/A</v>
      </c>
      <c r="CC140" s="1" t="e">
        <f t="shared" si="265"/>
        <v>#N/A</v>
      </c>
      <c r="CD140" s="1" t="e">
        <f t="shared" si="266"/>
        <v>#N/A</v>
      </c>
      <c r="CE140" s="1" t="e">
        <f t="shared" si="267"/>
        <v>#N/A</v>
      </c>
      <c r="CF140" s="1" t="e">
        <f t="shared" si="268"/>
        <v>#N/A</v>
      </c>
      <c r="CG140" s="1" t="e">
        <f t="shared" si="269"/>
        <v>#N/A</v>
      </c>
      <c r="CH140" s="1" t="e">
        <f t="shared" si="270"/>
        <v>#N/A</v>
      </c>
      <c r="CI140" s="1" t="e">
        <f t="shared" si="271"/>
        <v>#N/A</v>
      </c>
      <c r="CJ140" s="1" t="e">
        <f t="shared" si="272"/>
        <v>#N/A</v>
      </c>
      <c r="CK140" s="1" t="e">
        <f t="shared" si="295"/>
        <v>#N/A</v>
      </c>
      <c r="CL140" s="1" t="e">
        <f t="shared" si="273"/>
        <v>#N/A</v>
      </c>
      <c r="CM140" s="1" t="e">
        <f>IF(OR(ISNA($A140),$AK140&lt;100),NA(),IF($CA140=0,0,FLOOR((CK140-_xlfn.XLOOKUP(_xlfn.AGGREGATE(5,6,$CA$3:$CA2091),$CA$3:$CA$2000,CK$3:CK$2000,1,1))/_xlfn.XLOOKUP($CA140,$CA$3:$CA$2000,$CA$3:$CA$2000,1,1), 1)))</f>
        <v>#N/A</v>
      </c>
      <c r="CN140" s="1" t="e">
        <f t="shared" si="296"/>
        <v>#N/A</v>
      </c>
      <c r="CO140" s="1" t="e" cm="1">
        <f t="array" ref="CO140">IFERROR(IF(OR(ISNA($A140),$AK140&lt;100,INDEX(International!C$3:C$2000,_xlfn.XMATCH(100,International!C$3:C$2000,1,1)+$CA140)=""),NA(),INDEX(International!C$3:C$2000,_xlfn.XMATCH(100,International!C$3:C$2000,1,1)+$CA140)), NA())</f>
        <v>#N/A</v>
      </c>
      <c r="CP140" s="1" t="e">
        <f t="shared" si="274"/>
        <v>#N/A</v>
      </c>
      <c r="CQ140" s="1" t="e">
        <f>IF(OR(ISNA($A140),$AK140&lt;100),NA(),IF($CA140=0,0,FLOOR((CO140-_xlfn.XLOOKUP(_xlfn.AGGREGATE(5,6,$CA$3:$CA2091),$CA$3:$CA$2000,CO$3:CO$2000,1,1))/_xlfn.XLOOKUP($CA140,$CA$3:$CA$2000,$CA$3:$CA$2000,1,1), 1)))</f>
        <v>#N/A</v>
      </c>
      <c r="CR140" s="1" t="e">
        <f t="shared" si="297"/>
        <v>#N/A</v>
      </c>
      <c r="CS140" s="1" t="e" cm="1">
        <f t="array" ref="CS140">IFERROR(IF(OR(ISNA($A140),$AK140&lt;100,INDEX(International!G$3:G$2000,_xlfn.XMATCH(100,International!G$3:G$2000,1,1)+$CA140)=""),NA(),INDEX(International!G$3:G$2000,_xlfn.XMATCH(100,International!G$3:G$2000,1,1)+$CA140)), NA())</f>
        <v>#N/A</v>
      </c>
      <c r="CT140" s="1" t="e">
        <f t="shared" si="275"/>
        <v>#N/A</v>
      </c>
      <c r="CU140" s="1" t="e">
        <f>IF(OR(ISNA($A140),$AK140&lt;100),NA(),IF($CA140=0,0,FLOOR((CS140-_xlfn.XLOOKUP(_xlfn.AGGREGATE(5,6,$CA$3:$CA2091),$CA$3:$CA$2000,CS$3:CS$2000,1,1))/_xlfn.XLOOKUP($CA140,$CA$3:$CA$2000,$CA$3:$CA$2000,1,1), 1)))</f>
        <v>#N/A</v>
      </c>
      <c r="CV140" s="1" t="e">
        <f t="shared" si="298"/>
        <v>#N/A</v>
      </c>
      <c r="CW140" s="1" t="e" cm="1">
        <f t="array" ref="CW140">IFERROR(IF(OR(ISNA($A140),$AK140&lt;100,INDEX(International!K$3:K$2000,_xlfn.XMATCH(100,International!K$3:K$2000,1,1)+$CA140)=""),NA(),INDEX(International!K$3:K$2000,_xlfn.XMATCH(100,International!K$3:K$2000,1,1)+$CA140)), NA())</f>
        <v>#N/A</v>
      </c>
      <c r="CX140" s="1" t="e">
        <f t="shared" si="276"/>
        <v>#N/A</v>
      </c>
      <c r="CY140" s="1" t="e">
        <f>IF(OR(ISNA($A140),$AK140&lt;100),NA(),IF($CA140=0,0,FLOOR((CW140-_xlfn.XLOOKUP(_xlfn.AGGREGATE(5,6,$CA$3:$CA2091),$CA$3:$CA$2000,CW$3:CW$2000,1,1))/_xlfn.XLOOKUP($CA140,$CA$3:$CA$2000,$CA$3:$CA$2000,1,1), 1)))</f>
        <v>#N/A</v>
      </c>
      <c r="CZ140" s="1" t="e">
        <f t="shared" si="299"/>
        <v>#N/A</v>
      </c>
      <c r="DA140" s="1" t="e" cm="1">
        <f t="array" ref="DA140">IFERROR(IF(OR(ISNA($A140),$AK140&lt;100,INDEX(International!O$3:O$2000,_xlfn.XMATCH(100,International!O$3:O$2000,1,1)+$CA140)=""),NA(),INDEX(International!O$3:O$2000,_xlfn.XMATCH(100,International!O$3:O$2000,1,1)+$CA140)), NA())</f>
        <v>#N/A</v>
      </c>
      <c r="DB140" s="1" t="e">
        <f t="shared" si="277"/>
        <v>#N/A</v>
      </c>
      <c r="DC140" s="1" t="e">
        <f>IF(OR(ISNA($A140),$AK140&lt;100),NA(),IF($CA140=0,0,FLOOR((DA140-_xlfn.XLOOKUP(_xlfn.AGGREGATE(5,6,$CA$3:$CA2091),$CA$3:$CA$2000,DA$3:DA$2000,1,1))/_xlfn.XLOOKUP($CA140,$CA$3:$CA$2000,$CA$3:$CA$2000,1,1), 1)))</f>
        <v>#N/A</v>
      </c>
      <c r="DD140" s="1" t="e">
        <f t="shared" si="300"/>
        <v>#N/A</v>
      </c>
      <c r="DE140" s="1" t="e" cm="1">
        <f t="array" ref="DE140">IFERROR(IF(OR(ISNA($A140),$AK140&lt;100,INDEX(International!S$3:S$2000,_xlfn.XMATCH(100,International!S$3:S$2000,1,1)+$CA140)=""),NA(),INDEX(International!S$3:S$2000,_xlfn.XMATCH(100,International!S$3:S$2000,1,1)+$CA140)), NA())</f>
        <v>#N/A</v>
      </c>
      <c r="DF140" s="1" t="e">
        <f t="shared" si="278"/>
        <v>#N/A</v>
      </c>
      <c r="DG140" s="1" t="e">
        <f>IF(OR(ISNA($A140),$AK140&lt;100),NA(),IF($CA140=0,0,FLOOR((DE140-_xlfn.XLOOKUP(_xlfn.AGGREGATE(5,6,$CA$3:$CA2091),$CA$3:$CA$2000,DE$3:DE$2000,1,1))/_xlfn.XLOOKUP($CA140,$CA$3:$CA$2000,$CA$3:$CA$2000,1,1), 1)))</f>
        <v>#N/A</v>
      </c>
      <c r="DH140" s="1" t="e">
        <f t="shared" si="301"/>
        <v>#N/A</v>
      </c>
      <c r="DI140" s="1" t="e" cm="1">
        <f t="array" ref="DI140">IFERROR(IF(OR(ISNA($A140),$AK140&lt;100,INDEX(International!W$3:W$2000,_xlfn.XMATCH(100,International!W$3:W$2000,1,1)+$CA140)=""),NA(),INDEX(International!W$3:W$2000,_xlfn.XMATCH(100,International!W$3:W$2000,1,1)+$CA140)), NA())</f>
        <v>#N/A</v>
      </c>
      <c r="DJ140" s="1" t="e">
        <f t="shared" si="279"/>
        <v>#N/A</v>
      </c>
      <c r="DK140" s="1" t="e">
        <f>IF(OR(ISNA($A140),$AK140&lt;100),NA(),IF($CA140=0,0,FLOOR((DI140-_xlfn.XLOOKUP(_xlfn.AGGREGATE(5,6,$CA$3:$CA2091),$CA$3:$CA$2000,DI$3:DI$2000,1,1))/_xlfn.XLOOKUP($CA140,$CA$3:$CA$2000,$CA$3:$CA$2000,1,1), 1)))</f>
        <v>#N/A</v>
      </c>
      <c r="DL140" s="1" t="e">
        <f t="shared" si="302"/>
        <v>#N/A</v>
      </c>
      <c r="DM140" s="1" t="e" cm="1">
        <f t="array" ref="DM140">IFERROR(IF(OR(ISNA($A140),$AK140&lt;100,INDEX(International!AA$3:AA$2000,_xlfn.XMATCH(100,International!AA$3:AA$2000,1,1)+$CA140)=""),NA(),INDEX(International!AA$3:AA$2000,_xlfn.XMATCH(100,International!AA$3:AA$2000,1,1)+$CA140)), NA())</f>
        <v>#N/A</v>
      </c>
      <c r="DN140" s="1" t="e">
        <f t="shared" si="280"/>
        <v>#N/A</v>
      </c>
      <c r="DO140" s="1" t="e">
        <f>IF(OR(ISNA($A140),$AK140&lt;100),NA(),IF($CA140=0,0,FLOOR((DM140-_xlfn.XLOOKUP(_xlfn.AGGREGATE(5,6,$CA$3:$CA2091),$CA$3:$CA$2000,DM$3:DM$2000,1,1))/_xlfn.XLOOKUP($CA140,$CA$3:$CA$2000,$CA$3:$CA$2000,1,1), 1)))</f>
        <v>#N/A</v>
      </c>
      <c r="DP140" s="1" t="e">
        <f t="shared" si="303"/>
        <v>#N/A</v>
      </c>
      <c r="DQ140" s="1" t="e" cm="1">
        <f t="array" ref="DQ140">IFERROR(IF(OR(ISNA($A140),$AK140&lt;100,INDEX(International!AE$3:AE$2000,_xlfn.XMATCH(100,International!AE$3:AE$2000,1,1)+$CA140)=""),NA(),INDEX(International!AE$3:AE$2000,_xlfn.XMATCH(100,International!AE$3:AE$2000,1,1)+$CA140)), NA())</f>
        <v>#N/A</v>
      </c>
      <c r="DR140" s="1" t="e">
        <f t="shared" si="281"/>
        <v>#N/A</v>
      </c>
      <c r="DS140" s="1" t="e">
        <f>IF(OR(ISNA($A140),$AK140&lt;100),NA(),IF($CA140=0,0,FLOOR((DQ140-_xlfn.XLOOKUP(_xlfn.AGGREGATE(5,6,$CA$3:$CA2091),$CA$3:$CA$2000,DQ$3:DQ$2000,1,1))/_xlfn.XLOOKUP($CA140,$CA$3:$CA$2000,$CA$3:$CA$2000,1,1), 1)))</f>
        <v>#N/A</v>
      </c>
      <c r="DT140" s="1" t="e">
        <f t="shared" si="263"/>
        <v>#N/A</v>
      </c>
      <c r="DU140" s="1" t="e">
        <f t="shared" si="282"/>
        <v>#N/A</v>
      </c>
      <c r="DV140" s="1" t="e" cm="1">
        <f t="array" ref="DV140">IFERROR(IF(ISNA($A140),NA(),INDEX(B$3:B$2000,_xlfn.XMATCH(Configuration!$B$12,B$3:B$2000,1,1)+ROW()-ROW($A$3))-0), NA())</f>
        <v>#N/A</v>
      </c>
      <c r="DW140" s="1" t="e" cm="1">
        <f t="array" ref="DW140">IFERROR(IF(ISNA($A140),NA(),INDEX(F$3:F$2000,_xlfn.XMATCH(Configuration!$B$12,F$3:F$2000,1,1)+ROW()-ROW($A$3))-0), NA())</f>
        <v>#N/A</v>
      </c>
      <c r="DX140" s="1" t="e" cm="1">
        <f t="array" ref="DX140">IFERROR(IF(ISNA($A140),NA(),INDEX(J$3:J$2000,_xlfn.XMATCH(Configuration!$B$12,J$3:J$2000,1,1)+ROW()-ROW($A$3))-0), NA())</f>
        <v>#N/A</v>
      </c>
      <c r="DY140" s="1" t="e" cm="1">
        <f t="array" ref="DY140">IFERROR(IF(ISNA($A140),NA(),INDEX(N$3:N$2000,_xlfn.XMATCH(Configuration!$B$12,N$3:N$2000,1,1)+ROW()-ROW($A$3))-0), NA())</f>
        <v>#N/A</v>
      </c>
      <c r="DZ140" s="1" t="e" cm="1">
        <f t="array" ref="DZ140">IFERROR(IF(ISNA($A140),NA(),INDEX(R$3:R$2000,_xlfn.XMATCH(Configuration!$B$12,R$3:R$2000,1,1)+ROW()-ROW($A$3))-0), NA())</f>
        <v>#N/A</v>
      </c>
      <c r="EA140" s="1" t="e" cm="1">
        <f t="array" ref="EA140">IFERROR(IF(ISNA($A140),NA(),INDEX(V$3:V$2000,_xlfn.XMATCH(Configuration!$B$12,V$3:V$2000,1,1)+ROW()-ROW($A$3))-0), NA())</f>
        <v>#N/A</v>
      </c>
      <c r="EB140" s="1" t="e" cm="1">
        <f t="array" ref="EB140">IFERROR(IF(ISNA($A140),NA(),INDEX(Z$3:Z$2000,_xlfn.XMATCH(Configuration!$B$12,Z$3:Z$2000,1,1)+ROW()-ROW($A$3))-0), NA())</f>
        <v>#N/A</v>
      </c>
      <c r="EC140" s="1" t="e" cm="1">
        <f t="array" ref="EC140">IFERROR(IF(ISNA($A140),NA(),INDEX(AD$3:AD$2000,_xlfn.XMATCH(Configuration!$B$12,AD$3:AD$2000,1,1)+ROW()-ROW($A$3))-0), NA())</f>
        <v>#N/A</v>
      </c>
      <c r="ED140" s="1" t="e">
        <f t="shared" si="283"/>
        <v>#N/A</v>
      </c>
      <c r="EE140" s="1" t="e">
        <f t="shared" si="304"/>
        <v>#N/A</v>
      </c>
      <c r="EF140" s="1" t="e">
        <f t="shared" si="305"/>
        <v>#N/A</v>
      </c>
      <c r="EG140" s="1" t="e">
        <f t="shared" si="306"/>
        <v>#N/A</v>
      </c>
      <c r="EH140" s="1" t="e">
        <f t="shared" si="307"/>
        <v>#N/A</v>
      </c>
      <c r="EI140" s="1" t="e">
        <f t="shared" si="308"/>
        <v>#N/A</v>
      </c>
      <c r="EJ140" s="1" t="e">
        <f t="shared" si="309"/>
        <v>#N/A</v>
      </c>
      <c r="EK140" s="1" t="e">
        <f t="shared" si="310"/>
        <v>#N/A</v>
      </c>
      <c r="EL140" s="1" t="e" cm="1">
        <f t="array" ref="EL140">IFERROR(IF(ISNA($ED140),NA(),IF(FLOOR((2^(($ED140+LOOKUP(2, 1/(ISNA(EP$3:EP$2000)+ISBLANK(EP$3:EP$300)-1),EP$3:EP$2000)*LOG(100)/LOG(2))/LOOKUP(2, 1/(ISNA(EP$3:EP$2000)+ISBLANK(EP$3:EP$300)-1),EP$3:EP$2000))),2)&gt;_xlfn.AGGREGATE(4,6,$EN$3:$GC$2000)+2000,NA(),FLOOR((2^(($ED140+LOOKUP(2, 1/(ISNA(EP$3:EP$2000)+ISBLANK(EP$3:EP$300)-1),EP$3:EP$2000)*LOG(100)/LOG(2))/LOOKUP(2, 1/(ISNA(EP$3:EP$2000)+ISBLANK(EP$3:EP$300)-1),EP$3:EP$2000))),2))),NA())</f>
        <v>#N/A</v>
      </c>
      <c r="EM140" s="1" t="e" cm="1">
        <f t="array" ref="EM140">IF(ISNA($ED140),NA(),FLOOR(EN$3+(LOOKUP(2, 1/(ISNA(EN$3:EN$2000)+ISBLANK(EN$3:EN$300)-1),EN$3:EN$2000)-EN$3)/LOOKUP(2, 1/(ISNA(EN$3:EN$2000)+ISBLANK(EN$3:EN$300)-1),ED$3:ED$2000)*ED140, 1))</f>
        <v>#N/A</v>
      </c>
      <c r="EN140" s="1" t="e" cm="1">
        <f t="array" ref="EN140">IFERROR(IF(ISNA($A140),NA(),INDEX(AK$3:AK$2000,_xlfn.XMATCH(100,AK$3:AK$2000,1,1)+ROW()-ROW($A$3))-0), NA())</f>
        <v>#N/A</v>
      </c>
      <c r="EO140" s="1" t="e" cm="1">
        <f t="array" ref="EO140">IFERROR(IF(ISNA($A140),NA(),INDEX(BD$3:BD$2000,_xlfn.XMATCH(100,AK$3:AK$2000,1,1)+ROW()-ROW($A$3))-0), NA())</f>
        <v>#N/A</v>
      </c>
      <c r="EP140" s="1" t="e">
        <f t="shared" si="311"/>
        <v>#N/A</v>
      </c>
      <c r="EQ140" s="1" t="e">
        <f t="shared" si="312"/>
        <v>#N/A</v>
      </c>
      <c r="ER140" s="1" t="e">
        <f t="shared" si="313"/>
        <v>#N/A</v>
      </c>
      <c r="ES140" s="1" t="e" cm="1">
        <f t="array" ref="ES140">IFERROR(IF(OR(ISNA($A140),INDEX(International!C$3:C$2000,_xlfn.XMATCH(100,International!C$3:C$2000,1,1)+ROW()-ROW($A$3))=""),NA(),INDEX(International!C$3:C$2000,_xlfn.XMATCH(100,International!C$3:C$2000,1,1)+ROW()-ROW($A$3))), NA())</f>
        <v>#N/A</v>
      </c>
      <c r="ET140" s="1" t="e" cm="1">
        <f t="array" ref="ET140">IFERROR(IF(ISNA($A140),NA(),INDEX(International!E$3:E$2000,_xlfn.XMATCH(100,International!C$3:C$2000,1,1)+ROW()-ROW($A$3))-0), NA())</f>
        <v>#N/A</v>
      </c>
      <c r="EU140" s="1" t="e">
        <f t="shared" si="314"/>
        <v>#N/A</v>
      </c>
      <c r="EV140" s="1" t="e">
        <f t="shared" si="315"/>
        <v>#N/A</v>
      </c>
      <c r="EW140" s="1" t="e">
        <f t="shared" si="316"/>
        <v>#N/A</v>
      </c>
      <c r="EX140" s="1" t="e" cm="1">
        <f t="array" ref="EX140">IFERROR(IF(OR(ISNA($A140),INDEX(International!G$3:G$2000,_xlfn.XMATCH(100,International!G$3:G$2000,1,1)+ROW()-ROW($A$3))=""),NA(),INDEX(International!G$3:G$2000,_xlfn.XMATCH(100,International!G$3:G$2000,1,1)+ROW()-ROW($A$3))-0), NA())</f>
        <v>#N/A</v>
      </c>
      <c r="EY140" s="1" t="e" cm="1">
        <f t="array" ref="EY140">IFERROR(IF(ISNA($A140),NA(),INDEX(International!I$3:I$2000,_xlfn.XMATCH(100,International!G$3:G$2000,1,1)+ROW()-ROW($A$3))-0), NA())</f>
        <v>#N/A</v>
      </c>
      <c r="EZ140" s="1" t="e">
        <f t="shared" si="317"/>
        <v>#N/A</v>
      </c>
      <c r="FA140" s="1" t="e">
        <f t="shared" si="318"/>
        <v>#N/A</v>
      </c>
      <c r="FB140" s="1" t="e">
        <f t="shared" si="319"/>
        <v>#N/A</v>
      </c>
      <c r="FC140" s="1" t="e" cm="1">
        <f t="array" ref="FC140">IFERROR(IF(OR(ISNA($A140),INDEX(International!K$3:K$2000,_xlfn.XMATCH(100,International!K$3:K$2000,1,1)+ROW()-ROW($A$3))=""),NA(),INDEX(International!K$3:K$2000,_xlfn.XMATCH(100,International!K$3:K$2000,1,1)+ROW()-ROW($A$3))), NA())</f>
        <v>#N/A</v>
      </c>
      <c r="FD140" s="1" t="e" cm="1">
        <f t="array" ref="FD140">IFERROR(IF(ISNA($A140),NA(),INDEX(International!M$3:M$2000,_xlfn.XMATCH(100,International!K$3:K$2000,1,1)+ROW()-ROW($A$3))-0), NA())</f>
        <v>#N/A</v>
      </c>
      <c r="FE140" s="1" t="e">
        <f t="shared" si="320"/>
        <v>#N/A</v>
      </c>
      <c r="FF140" s="1" t="e">
        <f t="shared" si="321"/>
        <v>#N/A</v>
      </c>
      <c r="FG140" s="1" t="e">
        <f t="shared" si="322"/>
        <v>#N/A</v>
      </c>
      <c r="FH140" s="1" t="e" cm="1">
        <f t="array" ref="FH140">IFERROR(IF(OR(ISNA($A140),INDEX(International!O$3:O$2000,_xlfn.XMATCH(100,International!O$3:O$2000,1,1)+ROW()-ROW($A$3))=""),NA(),INDEX(International!O$3:O$2000,_xlfn.XMATCH(100,International!O$3:O$2000,1,1)+ROW()-ROW($A$3))-0), NA())</f>
        <v>#N/A</v>
      </c>
      <c r="FI140" s="1" t="e" cm="1">
        <f t="array" ref="FI140">IFERROR(IF(ISNA($A140),NA(),INDEX(International!Q$3:Q$2000,_xlfn.XMATCH(100,International!O$3:O$2000,1,1)+ROW()-ROW($A$3))-0), NA())</f>
        <v>#N/A</v>
      </c>
      <c r="FJ140" s="1" t="e">
        <f t="shared" si="323"/>
        <v>#N/A</v>
      </c>
      <c r="FK140" s="1" t="e">
        <f t="shared" si="324"/>
        <v>#N/A</v>
      </c>
      <c r="FL140" s="1" t="e">
        <f t="shared" si="325"/>
        <v>#N/A</v>
      </c>
      <c r="FM140" s="1" t="e" cm="1">
        <f t="array" ref="FM140">IFERROR(IF(OR(ISNA($A140),INDEX(International!S$3:S$2000,_xlfn.XMATCH(100,International!S$3:S$2000,1,1)+ROW()-ROW($A$3))=""),NA(),INDEX(International!S$3:S$2000,_xlfn.XMATCH(100,International!S$3:S$2000,1,1)+ROW()-ROW($A$3))-0), NA())</f>
        <v>#N/A</v>
      </c>
      <c r="FN140" s="1" t="e" cm="1">
        <f t="array" ref="FN140">IFERROR(IF(ISNA($A140),NA(),INDEX(International!U$3:U$2000,_xlfn.XMATCH(100,International!S$3:S$2000,1,1)+ROW()-ROW($A$3))-0), NA())</f>
        <v>#N/A</v>
      </c>
      <c r="FO140" s="1" t="e">
        <f t="shared" si="326"/>
        <v>#N/A</v>
      </c>
      <c r="FP140" s="1" t="e">
        <f t="shared" si="327"/>
        <v>#N/A</v>
      </c>
      <c r="FQ140" s="1" t="e">
        <f t="shared" si="328"/>
        <v>#N/A</v>
      </c>
      <c r="FR140" s="1" t="e" cm="1">
        <f t="array" ref="FR140">IFERROR(IF(OR(ISNA($A140),INDEX(International!W$3:W$2000,_xlfn.XMATCH(100,International!W$3:W$2000,1,1)+ROW()-ROW($A$3))=""),NA(),INDEX(International!W$3:W$2000,_xlfn.XMATCH(100,International!W$3:W$2000,1,1)+ROW()-ROW($A$3))-0), NA())</f>
        <v>#N/A</v>
      </c>
      <c r="FS140" s="1" t="e" cm="1">
        <f t="array" ref="FS140">IFERROR(IF(ISNA($A140),NA(),INDEX(International!Y$3:Y$2000,_xlfn.XMATCH(100,International!W$3:W$2000,1,1)+ROW()-ROW($A$3))-0), NA())</f>
        <v>#N/A</v>
      </c>
      <c r="FT140" s="1" t="e">
        <f t="shared" si="329"/>
        <v>#N/A</v>
      </c>
      <c r="FU140" s="1" t="e">
        <f t="shared" si="330"/>
        <v>#N/A</v>
      </c>
      <c r="FV140" s="1" t="e">
        <f t="shared" si="331"/>
        <v>#N/A</v>
      </c>
      <c r="FW140" s="1" t="e" cm="1">
        <f t="array" ref="FW140">IFERROR(IF(OR(ISNA($A140),INDEX(International!AA$3:AA$2000,_xlfn.XMATCH(100,International!AA$3:AA$2000,1,1)+ROW()-ROW($A$3))=""),NA(),INDEX(International!AA$3:AA$2000,_xlfn.XMATCH(100,International!AA$3:AA$2000,1,1)+ROW()-ROW($A$3))-0), NA())</f>
        <v>#N/A</v>
      </c>
      <c r="FX140" s="1" t="e" cm="1">
        <f t="array" ref="FX140">IFERROR(IF(ISNA($A140),NA(),INDEX(International!AC$3:AC$2000,_xlfn.XMATCH(100,International!AA$3:AA$2000,1,1)+ROW()-ROW($A$3))-0), NA())</f>
        <v>#N/A</v>
      </c>
      <c r="FY140" s="1" t="e">
        <f t="shared" si="332"/>
        <v>#N/A</v>
      </c>
      <c r="FZ140" s="1" t="e">
        <f t="shared" si="333"/>
        <v>#N/A</v>
      </c>
      <c r="GA140" s="1" t="e">
        <f t="shared" si="334"/>
        <v>#N/A</v>
      </c>
      <c r="GB140" s="1" t="e" cm="1">
        <f t="array" ref="GB140">IFERROR(IF(OR(ISNA($A140),INDEX(International!AE$3:AE$2000,_xlfn.XMATCH(100,International!AE$3:AE$2000,1,1)+ROW()-ROW($A$3))=""),NA(),INDEX(International!AE$3:AE$2000,_xlfn.XMATCH(100,International!AE$3:AE$2000,1,1)+ROW()-ROW($A$3))-0), NA())</f>
        <v>#N/A</v>
      </c>
      <c r="GC140" s="1" t="e" cm="1">
        <f t="array" ref="GC140">IFERROR(IF(ISNA($A140),NA(),INDEX(International!AG$3:AG$2000,_xlfn.XMATCH(100,International!AE$3:AE$2000,1,1)+ROW()-ROW($A$3))-0), NA())</f>
        <v>#N/A</v>
      </c>
      <c r="GD140" s="1" t="e">
        <f t="shared" si="335"/>
        <v>#N/A</v>
      </c>
      <c r="GE140" s="1" t="e">
        <f t="shared" si="336"/>
        <v>#N/A</v>
      </c>
      <c r="GF140" s="1" t="e">
        <f t="shared" si="337"/>
        <v>#N/A</v>
      </c>
    </row>
    <row r="141" spans="1:188" x14ac:dyDescent="0.2">
      <c r="A141" s="4" t="e">
        <f>IF(OR(Daily!$A141="",Daily!$B141="*"),NA(),Daily!A141)</f>
        <v>#N/A</v>
      </c>
      <c r="B141" s="1" t="str">
        <f>IF(_xlfn.IFNA($A141,"")="","",Daily!C141+IF(ROW()&gt;ROW($A$3),B140,0))</f>
        <v/>
      </c>
      <c r="C141" s="1" t="str">
        <f>IF(_xlfn.IFNA($A141,"")="","",Daily!D141+IF(ROW()&gt;ROW($A$3),C140,0))</f>
        <v/>
      </c>
      <c r="D141" s="1" t="str">
        <f>IF(_xlfn.IFNA($A141,"")="","",Daily!E141+IF(ROW()&gt;ROW($A$3),D140,0))</f>
        <v/>
      </c>
      <c r="E141" s="1" t="str">
        <f t="shared" si="284"/>
        <v/>
      </c>
      <c r="F141" s="1" t="str">
        <f>IF(_xlfn.IFNA($A141,"")="","",Daily!F141+IF(ROW()&gt;ROW($A$3),F140,0))</f>
        <v/>
      </c>
      <c r="G141" s="1" t="str">
        <f>IF(_xlfn.IFNA($A141,"")="","",Daily!G141+IF(ROW()&gt;ROW($A$3),G140,0))</f>
        <v/>
      </c>
      <c r="H141" s="1" t="str">
        <f>IF(_xlfn.IFNA($A141,"")="","",Daily!H141+IF(ROW()&gt;ROW($A$3),H140,0))</f>
        <v/>
      </c>
      <c r="I141" s="1" t="str">
        <f t="shared" si="285"/>
        <v/>
      </c>
      <c r="J141" s="1" t="str">
        <f>IF(_xlfn.IFNA($A141,"")="","",Daily!I141+IF(ROW()&gt;ROW($A$3),J140,0))</f>
        <v/>
      </c>
      <c r="K141" s="1" t="str">
        <f>IF(_xlfn.IFNA($A141,"")="","",Daily!J141+IF(ROW()&gt;ROW($A$3),K140,0))</f>
        <v/>
      </c>
      <c r="L141" s="1" t="str">
        <f>IF(_xlfn.IFNA($A141,"")="","",Daily!K141+IF(ROW()&gt;ROW($A$3),L140,0))</f>
        <v/>
      </c>
      <c r="M141" s="1" t="str">
        <f t="shared" si="286"/>
        <v/>
      </c>
      <c r="N141" s="1" t="str">
        <f>IF(_xlfn.IFNA($A141,"")="","",Daily!L141+IF(ROW()&gt;ROW($A$3),N140,0))</f>
        <v/>
      </c>
      <c r="O141" s="1" t="str">
        <f>IF(_xlfn.IFNA($A141,"")="","",Daily!M141+IF(ROW()&gt;ROW($A$3),O140,0))</f>
        <v/>
      </c>
      <c r="P141" s="1" t="str">
        <f>IF(_xlfn.IFNA($A141,"")="","",Daily!N141+IF(ROW()&gt;ROW($A$3),P140,0))</f>
        <v/>
      </c>
      <c r="Q141" s="1" t="str">
        <f t="shared" si="287"/>
        <v/>
      </c>
      <c r="R141" s="1" t="str">
        <f>IF(_xlfn.IFNA($A141,"")="","",Daily!O141+IF(ROW()&gt;ROW($A$3),R140,0))</f>
        <v/>
      </c>
      <c r="S141" s="1" t="str">
        <f>IF(_xlfn.IFNA($A141,"")="","",Daily!P141+IF(ROW()&gt;ROW($A$3),S140,0))</f>
        <v/>
      </c>
      <c r="T141" s="1" t="str">
        <f>IF(_xlfn.IFNA($A141,"")="","",Daily!Q141+IF(ROW()&gt;ROW($A$3),T140,0))</f>
        <v/>
      </c>
      <c r="U141" s="1" t="str">
        <f t="shared" si="288"/>
        <v/>
      </c>
      <c r="V141" s="1" t="str">
        <f>IF(_xlfn.IFNA($A141,"")="","",Daily!R141+IF(ROW()&gt;ROW($A$3),V140,0))</f>
        <v/>
      </c>
      <c r="W141" s="1" t="str">
        <f>IF(_xlfn.IFNA($A141,"")="","",Daily!S141+IF(ROW()&gt;ROW($A$3),W140,0))</f>
        <v/>
      </c>
      <c r="X141" s="1" t="str">
        <f>IF(_xlfn.IFNA($A141,"")="","",Daily!T141+IF(ROW()&gt;ROW($A$3),X140,0))</f>
        <v/>
      </c>
      <c r="Y141" s="1" t="str">
        <f t="shared" si="289"/>
        <v/>
      </c>
      <c r="Z141" s="1" t="str">
        <f>IF(_xlfn.IFNA($A141,"")="","",Daily!U141+IF(ROW()&gt;ROW($A$3),Z140,0))</f>
        <v/>
      </c>
      <c r="AA141" s="1" t="str">
        <f>IF(_xlfn.IFNA($A141,"")="","",Daily!V141+IF(ROW()&gt;ROW($A$3),AA140,0))</f>
        <v/>
      </c>
      <c r="AB141" s="1" t="str">
        <f>IF(_xlfn.IFNA($A141,"")="","",Daily!W141+IF(ROW()&gt;ROW($A$3),AB140,0))</f>
        <v/>
      </c>
      <c r="AC141" s="1" t="str">
        <f t="shared" si="290"/>
        <v/>
      </c>
      <c r="AD141" s="1" t="str">
        <f>IF(_xlfn.IFNA($A141,"")="","",Daily!X141+IF(ROW()&gt;ROW($A$3),AD140,0))</f>
        <v/>
      </c>
      <c r="AE141" s="1" t="str">
        <f>IF(_xlfn.IFNA($A141,"")="","",Daily!Y141+IF(ROW()&gt;ROW($A$3),AE140,0))</f>
        <v/>
      </c>
      <c r="AF141" s="1" t="str">
        <f>IF(_xlfn.IFNA($A141,"")="","",Daily!Z141+IF(ROW()&gt;ROW($A$3),AF140,0))</f>
        <v/>
      </c>
      <c r="AG141" s="1" t="str">
        <f t="shared" si="291"/>
        <v/>
      </c>
      <c r="AH141" s="1" t="str">
        <f>IF(_xlfn.IFNA($A141,"")="","",Daily!C141+Daily!F141+Daily!I141+Daily!O141+Daily!L141+Daily!R141+Daily!X141+Daily!U141)</f>
        <v/>
      </c>
      <c r="AI141" s="1" t="str">
        <f>IF(_xlfn.IFNA($A141,"")="","",Daily!D141+Daily!G141+Daily!J141+Daily!P141+Daily!M141+Daily!S141+Daily!Y141+Daily!V141+Daily!AA141)</f>
        <v/>
      </c>
      <c r="AJ141" s="1" t="str">
        <f>IF(_xlfn.IFNA($A141,"")="","",Daily!E141+Daily!H141+Daily!K141+Daily!Q141+Daily!N141+Daily!T141+Daily!Z141+Daily!W141)</f>
        <v/>
      </c>
      <c r="AK141" s="1" t="str">
        <f t="shared" si="240"/>
        <v/>
      </c>
      <c r="AL141" s="1" t="str">
        <f t="shared" si="241"/>
        <v/>
      </c>
      <c r="AM141" s="1" t="str">
        <f t="shared" si="242"/>
        <v/>
      </c>
      <c r="AN141" s="7" t="str">
        <f t="shared" si="243"/>
        <v/>
      </c>
      <c r="AO141" s="1" t="str">
        <f t="shared" si="244"/>
        <v/>
      </c>
      <c r="AP141" s="1" t="str">
        <f t="shared" si="245"/>
        <v/>
      </c>
      <c r="AQ141" s="1" t="str">
        <f t="shared" si="246"/>
        <v/>
      </c>
      <c r="AR141" s="1" t="str">
        <f t="shared" si="247"/>
        <v/>
      </c>
      <c r="AS141" s="1" t="str">
        <f t="shared" si="248"/>
        <v/>
      </c>
      <c r="AT141" s="10" t="str">
        <f t="shared" si="249"/>
        <v/>
      </c>
      <c r="AU141" s="10" t="str">
        <f t="shared" si="250"/>
        <v/>
      </c>
      <c r="AV141" s="10" t="str">
        <f t="shared" si="251"/>
        <v/>
      </c>
      <c r="AW141" s="10" t="str">
        <f t="shared" si="252"/>
        <v/>
      </c>
      <c r="AX141" s="10" t="str">
        <f t="shared" si="253"/>
        <v/>
      </c>
      <c r="AY141" s="10" t="str">
        <f t="shared" si="254"/>
        <v/>
      </c>
      <c r="AZ141" s="10" t="str">
        <f t="shared" si="255"/>
        <v/>
      </c>
      <c r="BA141" s="10" t="str">
        <f t="shared" si="256"/>
        <v/>
      </c>
      <c r="BB141" s="10" t="str">
        <f t="shared" si="257"/>
        <v/>
      </c>
      <c r="BC141" s="10" t="str">
        <f t="shared" si="258"/>
        <v/>
      </c>
      <c r="BD141" s="8" t="str">
        <f t="shared" ca="1" si="292"/>
        <v/>
      </c>
      <c r="BE141" s="9" t="str">
        <f t="shared" ca="1" si="293"/>
        <v/>
      </c>
      <c r="BF141" s="10" t="str">
        <f t="shared" si="259"/>
        <v/>
      </c>
      <c r="BG141" s="10" t="str">
        <f t="shared" si="260"/>
        <v/>
      </c>
      <c r="BH141" s="1" t="str">
        <f t="shared" si="261"/>
        <v/>
      </c>
      <c r="BI141" s="1" t="str">
        <f t="shared" si="262"/>
        <v/>
      </c>
      <c r="BJ141" s="8" t="str">
        <f>IF(_xlfn.IFNA($A141,"")="","",AK141/(Configuration!$B$1/1000000))</f>
        <v/>
      </c>
      <c r="BK141" s="1" t="str">
        <f>IF(OR(_xlfn.IFNA($A141,"")="", ROW()&lt;=ROW($A$3),MAX(International!$C$3:$C$2000)&lt;$AK141),"",$A141-_xlfn.XLOOKUP($AK141,International!$C$3:$C$2000,International!$A$3:$A$2000,NA(),1,1))</f>
        <v/>
      </c>
      <c r="BL141" s="1" t="str">
        <f>IF(OR(_xlfn.IFNA($A141,"")="", ROW()&lt;=ROW($A$3),MAX(International!$D$3:$D$2000)&lt;$BJ141),"",$A141-_xlfn.XLOOKUP($BJ141,International!$D$3:$D$2000,International!$A$3:$A$2000,NA(),1,1))</f>
        <v/>
      </c>
      <c r="BM141" s="1" t="str">
        <f>IF(OR(_xlfn.IFNA($A141,"")="", ROW()&lt;=ROW($A$3),MAX(International!$G$3:$G$2000)&lt;$AK141),"",$A141-_xlfn.XLOOKUP($AK141,International!$G$3:$G$2000,International!$A$3:$A$2000,NA(),1,1))</f>
        <v/>
      </c>
      <c r="BN141" s="1" t="str">
        <f>IF(OR(_xlfn.IFNA($A141,"")="", ROW()&lt;=ROW($A$3),MAX(International!$H$3:$H$2000)&lt;$BJ141),"",$A141-_xlfn.XLOOKUP($BJ141,International!$H$3:$H$2000,International!$A$3:$A$2000,NA(),1,1))</f>
        <v/>
      </c>
      <c r="BO141" s="1" t="str">
        <f>IF(OR(_xlfn.IFNA($A141,"")="", ROW()&lt;=ROW($A$3),MAX(International!$K$3:$K$2000)&lt;$AK141),"",$A141-_xlfn.XLOOKUP($AK141,International!$K$3:$K$2000,International!$A$3:$A$2000,NA(),1,1))</f>
        <v/>
      </c>
      <c r="BP141" s="1" t="str">
        <f>IF(OR(_xlfn.IFNA($A141,"")="", ROW()&lt;=ROW($A$3),MAX(International!$L$3:$L$2000)&lt;$BJ141),"",$A141-_xlfn.XLOOKUP($BJ141,International!$L$3:$L$2000,International!$A$3:$A$2000,NA(),1,1))</f>
        <v/>
      </c>
      <c r="BQ141" s="1" t="str">
        <f>IF(OR(_xlfn.IFNA($A141,"")="", ROW()&lt;=ROW($A$3),MAX(International!$O$3:$O$2000)&lt;$AK141),"",$A141-_xlfn.XLOOKUP($AK141,International!$O$3:$O$2000,International!$A$3:$A$2000,NA(),1,1))</f>
        <v/>
      </c>
      <c r="BR141" s="1" t="str">
        <f>IF(OR(_xlfn.IFNA($A141,"")="", ROW()&lt;=ROW($A$3),MAX(International!$P$3:$P$2000)&lt;$BJ141),"",$A141-_xlfn.XLOOKUP($BJ141,International!$P$3:$P$2000,International!$A$3:$A$2000,NA(),1,1))</f>
        <v/>
      </c>
      <c r="BS141" s="1" t="str">
        <f>IF(OR(_xlfn.IFNA($A141,"")="", ROW()&lt;=ROW($A$3),MAX(International!$S$3:$S$2000)&lt;$AK141),"",$A141-_xlfn.XLOOKUP($AK141,International!$S$3:$S$2000,International!$A$3:$A$2000,NA(),1,1))</f>
        <v/>
      </c>
      <c r="BT141" s="1" t="str">
        <f>IF(OR(_xlfn.IFNA($A141,"")="", ROW()&lt;=ROW($A$3),MAX(International!$T$3:$T$2000)&lt;$BJ141),"",$A141-_xlfn.XLOOKUP($BJ141,International!$T$3:$T$2000,International!$A$3:$A$2000,NA(),1,1))</f>
        <v/>
      </c>
      <c r="BU141" s="1" t="str">
        <f>IF(OR(_xlfn.IFNA($A141,"")="", ROW()&lt;=ROW($A$3),MAX(International!$W$3:$W$2000)&lt;$AK141),"",$A141-_xlfn.XLOOKUP($AK141,International!$W$3:$W$2000,International!$A$3:$A$2000,NA(),1,1))</f>
        <v/>
      </c>
      <c r="BV141" s="1" t="str">
        <f>IF(OR(_xlfn.IFNA($A141,"")="", ROW()&lt;=ROW($A$3),MAX(International!$X$3:$X$2000)&lt;$BJ141),"",$A141-_xlfn.XLOOKUP($BJ141,International!$X$3:$X$2000,International!$A$3:$A$2000,NA(),1,1))</f>
        <v/>
      </c>
      <c r="BW141" s="1" t="str">
        <f>IF(OR(_xlfn.IFNA($A141,"")="", ROW()&lt;=ROW($A$3),MAX(International!$AA$3:$AA$2000)&lt;$AK141),"",$A141-_xlfn.XLOOKUP($AK141,International!$AA$3:$AA$2000,International!$A$3:$A$2000,NA(),1,1))</f>
        <v/>
      </c>
      <c r="BX141" s="1" t="str">
        <f>IF(OR(_xlfn.IFNA($A141,"")="", ROW()&lt;=ROW($A$3),MAX(International!$AB$3:$AB$2000)&lt;$BJ141),"",$A141-_xlfn.XLOOKUP($BJ141,International!$AB$3:$AB$2000,International!$A$3:$A$2000,NA(),1,1))</f>
        <v/>
      </c>
      <c r="BY141" s="1" t="str">
        <f>IF(OR(_xlfn.IFNA($A141,"")="", ROW()&lt;=ROW($A$3),MAX(International!$AE$3:$AE$2000)&lt;$AK141),"",$A141-_xlfn.XLOOKUP($AK141,International!$AE$3:$AE$2000,International!$A$3:$A$2000,NA(),1,1))</f>
        <v/>
      </c>
      <c r="BZ141" s="1" t="str">
        <f>IF(OR(_xlfn.IFNA($A141,"")="", ROW()&lt;=ROW($A$3),MAX(International!$AF$3:$AF$2000)&lt;$BJ141),"",$A141-_xlfn.XLOOKUP($BJ141,International!$AF$3:$AF$2000,International!$A$3:$A$2000,NA(),1,1))</f>
        <v/>
      </c>
      <c r="CA141" s="1" t="e">
        <f t="shared" si="294"/>
        <v>#N/A</v>
      </c>
      <c r="CB141" s="1" t="e">
        <f t="shared" si="264"/>
        <v>#N/A</v>
      </c>
      <c r="CC141" s="1" t="e">
        <f t="shared" si="265"/>
        <v>#N/A</v>
      </c>
      <c r="CD141" s="1" t="e">
        <f t="shared" si="266"/>
        <v>#N/A</v>
      </c>
      <c r="CE141" s="1" t="e">
        <f t="shared" si="267"/>
        <v>#N/A</v>
      </c>
      <c r="CF141" s="1" t="e">
        <f t="shared" si="268"/>
        <v>#N/A</v>
      </c>
      <c r="CG141" s="1" t="e">
        <f t="shared" si="269"/>
        <v>#N/A</v>
      </c>
      <c r="CH141" s="1" t="e">
        <f t="shared" si="270"/>
        <v>#N/A</v>
      </c>
      <c r="CI141" s="1" t="e">
        <f t="shared" si="271"/>
        <v>#N/A</v>
      </c>
      <c r="CJ141" s="1" t="e">
        <f t="shared" si="272"/>
        <v>#N/A</v>
      </c>
      <c r="CK141" s="1" t="e">
        <f t="shared" si="295"/>
        <v>#N/A</v>
      </c>
      <c r="CL141" s="1" t="e">
        <f t="shared" si="273"/>
        <v>#N/A</v>
      </c>
      <c r="CM141" s="1" t="e">
        <f>IF(OR(ISNA($A141),$AK141&lt;100),NA(),IF($CA141=0,0,FLOOR((CK141-_xlfn.XLOOKUP(_xlfn.AGGREGATE(5,6,$CA$3:$CA2092),$CA$3:$CA$2000,CK$3:CK$2000,1,1))/_xlfn.XLOOKUP($CA141,$CA$3:$CA$2000,$CA$3:$CA$2000,1,1), 1)))</f>
        <v>#N/A</v>
      </c>
      <c r="CN141" s="1" t="e">
        <f t="shared" si="296"/>
        <v>#N/A</v>
      </c>
      <c r="CO141" s="1" t="e" cm="1">
        <f t="array" ref="CO141">IFERROR(IF(OR(ISNA($A141),$AK141&lt;100,INDEX(International!C$3:C$2000,_xlfn.XMATCH(100,International!C$3:C$2000,1,1)+$CA141)=""),NA(),INDEX(International!C$3:C$2000,_xlfn.XMATCH(100,International!C$3:C$2000,1,1)+$CA141)), NA())</f>
        <v>#N/A</v>
      </c>
      <c r="CP141" s="1" t="e">
        <f t="shared" si="274"/>
        <v>#N/A</v>
      </c>
      <c r="CQ141" s="1" t="e">
        <f>IF(OR(ISNA($A141),$AK141&lt;100),NA(),IF($CA141=0,0,FLOOR((CO141-_xlfn.XLOOKUP(_xlfn.AGGREGATE(5,6,$CA$3:$CA2092),$CA$3:$CA$2000,CO$3:CO$2000,1,1))/_xlfn.XLOOKUP($CA141,$CA$3:$CA$2000,$CA$3:$CA$2000,1,1), 1)))</f>
        <v>#N/A</v>
      </c>
      <c r="CR141" s="1" t="e">
        <f t="shared" si="297"/>
        <v>#N/A</v>
      </c>
      <c r="CS141" s="1" t="e" cm="1">
        <f t="array" ref="CS141">IFERROR(IF(OR(ISNA($A141),$AK141&lt;100,INDEX(International!G$3:G$2000,_xlfn.XMATCH(100,International!G$3:G$2000,1,1)+$CA141)=""),NA(),INDEX(International!G$3:G$2000,_xlfn.XMATCH(100,International!G$3:G$2000,1,1)+$CA141)), NA())</f>
        <v>#N/A</v>
      </c>
      <c r="CT141" s="1" t="e">
        <f t="shared" si="275"/>
        <v>#N/A</v>
      </c>
      <c r="CU141" s="1" t="e">
        <f>IF(OR(ISNA($A141),$AK141&lt;100),NA(),IF($CA141=0,0,FLOOR((CS141-_xlfn.XLOOKUP(_xlfn.AGGREGATE(5,6,$CA$3:$CA2092),$CA$3:$CA$2000,CS$3:CS$2000,1,1))/_xlfn.XLOOKUP($CA141,$CA$3:$CA$2000,$CA$3:$CA$2000,1,1), 1)))</f>
        <v>#N/A</v>
      </c>
      <c r="CV141" s="1" t="e">
        <f t="shared" si="298"/>
        <v>#N/A</v>
      </c>
      <c r="CW141" s="1" t="e" cm="1">
        <f t="array" ref="CW141">IFERROR(IF(OR(ISNA($A141),$AK141&lt;100,INDEX(International!K$3:K$2000,_xlfn.XMATCH(100,International!K$3:K$2000,1,1)+$CA141)=""),NA(),INDEX(International!K$3:K$2000,_xlfn.XMATCH(100,International!K$3:K$2000,1,1)+$CA141)), NA())</f>
        <v>#N/A</v>
      </c>
      <c r="CX141" s="1" t="e">
        <f t="shared" si="276"/>
        <v>#N/A</v>
      </c>
      <c r="CY141" s="1" t="e">
        <f>IF(OR(ISNA($A141),$AK141&lt;100),NA(),IF($CA141=0,0,FLOOR((CW141-_xlfn.XLOOKUP(_xlfn.AGGREGATE(5,6,$CA$3:$CA2092),$CA$3:$CA$2000,CW$3:CW$2000,1,1))/_xlfn.XLOOKUP($CA141,$CA$3:$CA$2000,$CA$3:$CA$2000,1,1), 1)))</f>
        <v>#N/A</v>
      </c>
      <c r="CZ141" s="1" t="e">
        <f t="shared" si="299"/>
        <v>#N/A</v>
      </c>
      <c r="DA141" s="1" t="e" cm="1">
        <f t="array" ref="DA141">IFERROR(IF(OR(ISNA($A141),$AK141&lt;100,INDEX(International!O$3:O$2000,_xlfn.XMATCH(100,International!O$3:O$2000,1,1)+$CA141)=""),NA(),INDEX(International!O$3:O$2000,_xlfn.XMATCH(100,International!O$3:O$2000,1,1)+$CA141)), NA())</f>
        <v>#N/A</v>
      </c>
      <c r="DB141" s="1" t="e">
        <f t="shared" si="277"/>
        <v>#N/A</v>
      </c>
      <c r="DC141" s="1" t="e">
        <f>IF(OR(ISNA($A141),$AK141&lt;100),NA(),IF($CA141=0,0,FLOOR((DA141-_xlfn.XLOOKUP(_xlfn.AGGREGATE(5,6,$CA$3:$CA2092),$CA$3:$CA$2000,DA$3:DA$2000,1,1))/_xlfn.XLOOKUP($CA141,$CA$3:$CA$2000,$CA$3:$CA$2000,1,1), 1)))</f>
        <v>#N/A</v>
      </c>
      <c r="DD141" s="1" t="e">
        <f t="shared" si="300"/>
        <v>#N/A</v>
      </c>
      <c r="DE141" s="1" t="e" cm="1">
        <f t="array" ref="DE141">IFERROR(IF(OR(ISNA($A141),$AK141&lt;100,INDEX(International!S$3:S$2000,_xlfn.XMATCH(100,International!S$3:S$2000,1,1)+$CA141)=""),NA(),INDEX(International!S$3:S$2000,_xlfn.XMATCH(100,International!S$3:S$2000,1,1)+$CA141)), NA())</f>
        <v>#N/A</v>
      </c>
      <c r="DF141" s="1" t="e">
        <f t="shared" si="278"/>
        <v>#N/A</v>
      </c>
      <c r="DG141" s="1" t="e">
        <f>IF(OR(ISNA($A141),$AK141&lt;100),NA(),IF($CA141=0,0,FLOOR((DE141-_xlfn.XLOOKUP(_xlfn.AGGREGATE(5,6,$CA$3:$CA2092),$CA$3:$CA$2000,DE$3:DE$2000,1,1))/_xlfn.XLOOKUP($CA141,$CA$3:$CA$2000,$CA$3:$CA$2000,1,1), 1)))</f>
        <v>#N/A</v>
      </c>
      <c r="DH141" s="1" t="e">
        <f t="shared" si="301"/>
        <v>#N/A</v>
      </c>
      <c r="DI141" s="1" t="e" cm="1">
        <f t="array" ref="DI141">IFERROR(IF(OR(ISNA($A141),$AK141&lt;100,INDEX(International!W$3:W$2000,_xlfn.XMATCH(100,International!W$3:W$2000,1,1)+$CA141)=""),NA(),INDEX(International!W$3:W$2000,_xlfn.XMATCH(100,International!W$3:W$2000,1,1)+$CA141)), NA())</f>
        <v>#N/A</v>
      </c>
      <c r="DJ141" s="1" t="e">
        <f t="shared" si="279"/>
        <v>#N/A</v>
      </c>
      <c r="DK141" s="1" t="e">
        <f>IF(OR(ISNA($A141),$AK141&lt;100),NA(),IF($CA141=0,0,FLOOR((DI141-_xlfn.XLOOKUP(_xlfn.AGGREGATE(5,6,$CA$3:$CA2092),$CA$3:$CA$2000,DI$3:DI$2000,1,1))/_xlfn.XLOOKUP($CA141,$CA$3:$CA$2000,$CA$3:$CA$2000,1,1), 1)))</f>
        <v>#N/A</v>
      </c>
      <c r="DL141" s="1" t="e">
        <f t="shared" si="302"/>
        <v>#N/A</v>
      </c>
      <c r="DM141" s="1" t="e" cm="1">
        <f t="array" ref="DM141">IFERROR(IF(OR(ISNA($A141),$AK141&lt;100,INDEX(International!AA$3:AA$2000,_xlfn.XMATCH(100,International!AA$3:AA$2000,1,1)+$CA141)=""),NA(),INDEX(International!AA$3:AA$2000,_xlfn.XMATCH(100,International!AA$3:AA$2000,1,1)+$CA141)), NA())</f>
        <v>#N/A</v>
      </c>
      <c r="DN141" s="1" t="e">
        <f t="shared" si="280"/>
        <v>#N/A</v>
      </c>
      <c r="DO141" s="1" t="e">
        <f>IF(OR(ISNA($A141),$AK141&lt;100),NA(),IF($CA141=0,0,FLOOR((DM141-_xlfn.XLOOKUP(_xlfn.AGGREGATE(5,6,$CA$3:$CA2092),$CA$3:$CA$2000,DM$3:DM$2000,1,1))/_xlfn.XLOOKUP($CA141,$CA$3:$CA$2000,$CA$3:$CA$2000,1,1), 1)))</f>
        <v>#N/A</v>
      </c>
      <c r="DP141" s="1" t="e">
        <f t="shared" si="303"/>
        <v>#N/A</v>
      </c>
      <c r="DQ141" s="1" t="e" cm="1">
        <f t="array" ref="DQ141">IFERROR(IF(OR(ISNA($A141),$AK141&lt;100,INDEX(International!AE$3:AE$2000,_xlfn.XMATCH(100,International!AE$3:AE$2000,1,1)+$CA141)=""),NA(),INDEX(International!AE$3:AE$2000,_xlfn.XMATCH(100,International!AE$3:AE$2000,1,1)+$CA141)), NA())</f>
        <v>#N/A</v>
      </c>
      <c r="DR141" s="1" t="e">
        <f t="shared" si="281"/>
        <v>#N/A</v>
      </c>
      <c r="DS141" s="1" t="e">
        <f>IF(OR(ISNA($A141),$AK141&lt;100),NA(),IF($CA141=0,0,FLOOR((DQ141-_xlfn.XLOOKUP(_xlfn.AGGREGATE(5,6,$CA$3:$CA2092),$CA$3:$CA$2000,DQ$3:DQ$2000,1,1))/_xlfn.XLOOKUP($CA141,$CA$3:$CA$2000,$CA$3:$CA$2000,1,1), 1)))</f>
        <v>#N/A</v>
      </c>
      <c r="DT141" s="1" t="e">
        <f t="shared" si="263"/>
        <v>#N/A</v>
      </c>
      <c r="DU141" s="1" t="e">
        <f t="shared" si="282"/>
        <v>#N/A</v>
      </c>
      <c r="DV141" s="1" t="e" cm="1">
        <f t="array" ref="DV141">IFERROR(IF(ISNA($A141),NA(),INDEX(B$3:B$2000,_xlfn.XMATCH(Configuration!$B$12,B$3:B$2000,1,1)+ROW()-ROW($A$3))-0), NA())</f>
        <v>#N/A</v>
      </c>
      <c r="DW141" s="1" t="e" cm="1">
        <f t="array" ref="DW141">IFERROR(IF(ISNA($A141),NA(),INDEX(F$3:F$2000,_xlfn.XMATCH(Configuration!$B$12,F$3:F$2000,1,1)+ROW()-ROW($A$3))-0), NA())</f>
        <v>#N/A</v>
      </c>
      <c r="DX141" s="1" t="e" cm="1">
        <f t="array" ref="DX141">IFERROR(IF(ISNA($A141),NA(),INDEX(J$3:J$2000,_xlfn.XMATCH(Configuration!$B$12,J$3:J$2000,1,1)+ROW()-ROW($A$3))-0), NA())</f>
        <v>#N/A</v>
      </c>
      <c r="DY141" s="1" t="e" cm="1">
        <f t="array" ref="DY141">IFERROR(IF(ISNA($A141),NA(),INDEX(N$3:N$2000,_xlfn.XMATCH(Configuration!$B$12,N$3:N$2000,1,1)+ROW()-ROW($A$3))-0), NA())</f>
        <v>#N/A</v>
      </c>
      <c r="DZ141" s="1" t="e" cm="1">
        <f t="array" ref="DZ141">IFERROR(IF(ISNA($A141),NA(),INDEX(R$3:R$2000,_xlfn.XMATCH(Configuration!$B$12,R$3:R$2000,1,1)+ROW()-ROW($A$3))-0), NA())</f>
        <v>#N/A</v>
      </c>
      <c r="EA141" s="1" t="e" cm="1">
        <f t="array" ref="EA141">IFERROR(IF(ISNA($A141),NA(),INDEX(V$3:V$2000,_xlfn.XMATCH(Configuration!$B$12,V$3:V$2000,1,1)+ROW()-ROW($A$3))-0), NA())</f>
        <v>#N/A</v>
      </c>
      <c r="EB141" s="1" t="e" cm="1">
        <f t="array" ref="EB141">IFERROR(IF(ISNA($A141),NA(),INDEX(Z$3:Z$2000,_xlfn.XMATCH(Configuration!$B$12,Z$3:Z$2000,1,1)+ROW()-ROW($A$3))-0), NA())</f>
        <v>#N/A</v>
      </c>
      <c r="EC141" s="1" t="e" cm="1">
        <f t="array" ref="EC141">IFERROR(IF(ISNA($A141),NA(),INDEX(AD$3:AD$2000,_xlfn.XMATCH(Configuration!$B$12,AD$3:AD$2000,1,1)+ROW()-ROW($A$3))-0), NA())</f>
        <v>#N/A</v>
      </c>
      <c r="ED141" s="1" t="e">
        <f t="shared" si="283"/>
        <v>#N/A</v>
      </c>
      <c r="EE141" s="1" t="e">
        <f t="shared" si="304"/>
        <v>#N/A</v>
      </c>
      <c r="EF141" s="1" t="e">
        <f t="shared" si="305"/>
        <v>#N/A</v>
      </c>
      <c r="EG141" s="1" t="e">
        <f t="shared" si="306"/>
        <v>#N/A</v>
      </c>
      <c r="EH141" s="1" t="e">
        <f t="shared" si="307"/>
        <v>#N/A</v>
      </c>
      <c r="EI141" s="1" t="e">
        <f t="shared" si="308"/>
        <v>#N/A</v>
      </c>
      <c r="EJ141" s="1" t="e">
        <f t="shared" si="309"/>
        <v>#N/A</v>
      </c>
      <c r="EK141" s="1" t="e">
        <f t="shared" si="310"/>
        <v>#N/A</v>
      </c>
      <c r="EL141" s="1" t="e" cm="1">
        <f t="array" ref="EL141">IFERROR(IF(ISNA($ED141),NA(),IF(FLOOR((2^(($ED141+LOOKUP(2, 1/(ISNA(EP$3:EP$2000)+ISBLANK(EP$3:EP$300)-1),EP$3:EP$2000)*LOG(100)/LOG(2))/LOOKUP(2, 1/(ISNA(EP$3:EP$2000)+ISBLANK(EP$3:EP$300)-1),EP$3:EP$2000))),2)&gt;_xlfn.AGGREGATE(4,6,$EN$3:$GC$2000)+2000,NA(),FLOOR((2^(($ED141+LOOKUP(2, 1/(ISNA(EP$3:EP$2000)+ISBLANK(EP$3:EP$300)-1),EP$3:EP$2000)*LOG(100)/LOG(2))/LOOKUP(2, 1/(ISNA(EP$3:EP$2000)+ISBLANK(EP$3:EP$300)-1),EP$3:EP$2000))),2))),NA())</f>
        <v>#N/A</v>
      </c>
      <c r="EM141" s="1" t="e" cm="1">
        <f t="array" ref="EM141">IF(ISNA($ED141),NA(),FLOOR(EN$3+(LOOKUP(2, 1/(ISNA(EN$3:EN$2000)+ISBLANK(EN$3:EN$300)-1),EN$3:EN$2000)-EN$3)/LOOKUP(2, 1/(ISNA(EN$3:EN$2000)+ISBLANK(EN$3:EN$300)-1),ED$3:ED$2000)*ED141, 1))</f>
        <v>#N/A</v>
      </c>
      <c r="EN141" s="1" t="e" cm="1">
        <f t="array" ref="EN141">IFERROR(IF(ISNA($A141),NA(),INDEX(AK$3:AK$2000,_xlfn.XMATCH(100,AK$3:AK$2000,1,1)+ROW()-ROW($A$3))-0), NA())</f>
        <v>#N/A</v>
      </c>
      <c r="EO141" s="1" t="e" cm="1">
        <f t="array" ref="EO141">IFERROR(IF(ISNA($A141),NA(),INDEX(BD$3:BD$2000,_xlfn.XMATCH(100,AK$3:AK$2000,1,1)+ROW()-ROW($A$3))-0), NA())</f>
        <v>#N/A</v>
      </c>
      <c r="EP141" s="1" t="e">
        <f t="shared" si="311"/>
        <v>#N/A</v>
      </c>
      <c r="EQ141" s="1" t="e">
        <f t="shared" si="312"/>
        <v>#N/A</v>
      </c>
      <c r="ER141" s="1" t="e">
        <f t="shared" si="313"/>
        <v>#N/A</v>
      </c>
      <c r="ES141" s="1" t="e" cm="1">
        <f t="array" ref="ES141">IFERROR(IF(OR(ISNA($A141),INDEX(International!C$3:C$2000,_xlfn.XMATCH(100,International!C$3:C$2000,1,1)+ROW()-ROW($A$3))=""),NA(),INDEX(International!C$3:C$2000,_xlfn.XMATCH(100,International!C$3:C$2000,1,1)+ROW()-ROW($A$3))), NA())</f>
        <v>#N/A</v>
      </c>
      <c r="ET141" s="1" t="e" cm="1">
        <f t="array" ref="ET141">IFERROR(IF(ISNA($A141),NA(),INDEX(International!E$3:E$2000,_xlfn.XMATCH(100,International!C$3:C$2000,1,1)+ROW()-ROW($A$3))-0), NA())</f>
        <v>#N/A</v>
      </c>
      <c r="EU141" s="1" t="e">
        <f t="shared" si="314"/>
        <v>#N/A</v>
      </c>
      <c r="EV141" s="1" t="e">
        <f t="shared" si="315"/>
        <v>#N/A</v>
      </c>
      <c r="EW141" s="1" t="e">
        <f t="shared" si="316"/>
        <v>#N/A</v>
      </c>
      <c r="EX141" s="1" t="e" cm="1">
        <f t="array" ref="EX141">IFERROR(IF(OR(ISNA($A141),INDEX(International!G$3:G$2000,_xlfn.XMATCH(100,International!G$3:G$2000,1,1)+ROW()-ROW($A$3))=""),NA(),INDEX(International!G$3:G$2000,_xlfn.XMATCH(100,International!G$3:G$2000,1,1)+ROW()-ROW($A$3))-0), NA())</f>
        <v>#N/A</v>
      </c>
      <c r="EY141" s="1" t="e" cm="1">
        <f t="array" ref="EY141">IFERROR(IF(ISNA($A141),NA(),INDEX(International!I$3:I$2000,_xlfn.XMATCH(100,International!G$3:G$2000,1,1)+ROW()-ROW($A$3))-0), NA())</f>
        <v>#N/A</v>
      </c>
      <c r="EZ141" s="1" t="e">
        <f t="shared" si="317"/>
        <v>#N/A</v>
      </c>
      <c r="FA141" s="1" t="e">
        <f t="shared" si="318"/>
        <v>#N/A</v>
      </c>
      <c r="FB141" s="1" t="e">
        <f t="shared" si="319"/>
        <v>#N/A</v>
      </c>
      <c r="FC141" s="1" t="e" cm="1">
        <f t="array" ref="FC141">IFERROR(IF(OR(ISNA($A141),INDEX(International!K$3:K$2000,_xlfn.XMATCH(100,International!K$3:K$2000,1,1)+ROW()-ROW($A$3))=""),NA(),INDEX(International!K$3:K$2000,_xlfn.XMATCH(100,International!K$3:K$2000,1,1)+ROW()-ROW($A$3))), NA())</f>
        <v>#N/A</v>
      </c>
      <c r="FD141" s="1" t="e" cm="1">
        <f t="array" ref="FD141">IFERROR(IF(ISNA($A141),NA(),INDEX(International!M$3:M$2000,_xlfn.XMATCH(100,International!K$3:K$2000,1,1)+ROW()-ROW($A$3))-0), NA())</f>
        <v>#N/A</v>
      </c>
      <c r="FE141" s="1" t="e">
        <f t="shared" si="320"/>
        <v>#N/A</v>
      </c>
      <c r="FF141" s="1" t="e">
        <f t="shared" si="321"/>
        <v>#N/A</v>
      </c>
      <c r="FG141" s="1" t="e">
        <f t="shared" si="322"/>
        <v>#N/A</v>
      </c>
      <c r="FH141" s="1" t="e" cm="1">
        <f t="array" ref="FH141">IFERROR(IF(OR(ISNA($A141),INDEX(International!O$3:O$2000,_xlfn.XMATCH(100,International!O$3:O$2000,1,1)+ROW()-ROW($A$3))=""),NA(),INDEX(International!O$3:O$2000,_xlfn.XMATCH(100,International!O$3:O$2000,1,1)+ROW()-ROW($A$3))-0), NA())</f>
        <v>#N/A</v>
      </c>
      <c r="FI141" s="1" t="e" cm="1">
        <f t="array" ref="FI141">IFERROR(IF(ISNA($A141),NA(),INDEX(International!Q$3:Q$2000,_xlfn.XMATCH(100,International!O$3:O$2000,1,1)+ROW()-ROW($A$3))-0), NA())</f>
        <v>#N/A</v>
      </c>
      <c r="FJ141" s="1" t="e">
        <f t="shared" si="323"/>
        <v>#N/A</v>
      </c>
      <c r="FK141" s="1" t="e">
        <f t="shared" si="324"/>
        <v>#N/A</v>
      </c>
      <c r="FL141" s="1" t="e">
        <f t="shared" si="325"/>
        <v>#N/A</v>
      </c>
      <c r="FM141" s="1" t="e" cm="1">
        <f t="array" ref="FM141">IFERROR(IF(OR(ISNA($A141),INDEX(International!S$3:S$2000,_xlfn.XMATCH(100,International!S$3:S$2000,1,1)+ROW()-ROW($A$3))=""),NA(),INDEX(International!S$3:S$2000,_xlfn.XMATCH(100,International!S$3:S$2000,1,1)+ROW()-ROW($A$3))-0), NA())</f>
        <v>#N/A</v>
      </c>
      <c r="FN141" s="1" t="e" cm="1">
        <f t="array" ref="FN141">IFERROR(IF(ISNA($A141),NA(),INDEX(International!U$3:U$2000,_xlfn.XMATCH(100,International!S$3:S$2000,1,1)+ROW()-ROW($A$3))-0), NA())</f>
        <v>#N/A</v>
      </c>
      <c r="FO141" s="1" t="e">
        <f t="shared" si="326"/>
        <v>#N/A</v>
      </c>
      <c r="FP141" s="1" t="e">
        <f t="shared" si="327"/>
        <v>#N/A</v>
      </c>
      <c r="FQ141" s="1" t="e">
        <f t="shared" si="328"/>
        <v>#N/A</v>
      </c>
      <c r="FR141" s="1" t="e" cm="1">
        <f t="array" ref="FR141">IFERROR(IF(OR(ISNA($A141),INDEX(International!W$3:W$2000,_xlfn.XMATCH(100,International!W$3:W$2000,1,1)+ROW()-ROW($A$3))=""),NA(),INDEX(International!W$3:W$2000,_xlfn.XMATCH(100,International!W$3:W$2000,1,1)+ROW()-ROW($A$3))-0), NA())</f>
        <v>#N/A</v>
      </c>
      <c r="FS141" s="1" t="e" cm="1">
        <f t="array" ref="FS141">IFERROR(IF(ISNA($A141),NA(),INDEX(International!Y$3:Y$2000,_xlfn.XMATCH(100,International!W$3:W$2000,1,1)+ROW()-ROW($A$3))-0), NA())</f>
        <v>#N/A</v>
      </c>
      <c r="FT141" s="1" t="e">
        <f t="shared" si="329"/>
        <v>#N/A</v>
      </c>
      <c r="FU141" s="1" t="e">
        <f t="shared" si="330"/>
        <v>#N/A</v>
      </c>
      <c r="FV141" s="1" t="e">
        <f t="shared" si="331"/>
        <v>#N/A</v>
      </c>
      <c r="FW141" s="1" t="e" cm="1">
        <f t="array" ref="FW141">IFERROR(IF(OR(ISNA($A141),INDEX(International!AA$3:AA$2000,_xlfn.XMATCH(100,International!AA$3:AA$2000,1,1)+ROW()-ROW($A$3))=""),NA(),INDEX(International!AA$3:AA$2000,_xlfn.XMATCH(100,International!AA$3:AA$2000,1,1)+ROW()-ROW($A$3))-0), NA())</f>
        <v>#N/A</v>
      </c>
      <c r="FX141" s="1" t="e" cm="1">
        <f t="array" ref="FX141">IFERROR(IF(ISNA($A141),NA(),INDEX(International!AC$3:AC$2000,_xlfn.XMATCH(100,International!AA$3:AA$2000,1,1)+ROW()-ROW($A$3))-0), NA())</f>
        <v>#N/A</v>
      </c>
      <c r="FY141" s="1" t="e">
        <f t="shared" si="332"/>
        <v>#N/A</v>
      </c>
      <c r="FZ141" s="1" t="e">
        <f t="shared" si="333"/>
        <v>#N/A</v>
      </c>
      <c r="GA141" s="1" t="e">
        <f t="shared" si="334"/>
        <v>#N/A</v>
      </c>
      <c r="GB141" s="1" t="e" cm="1">
        <f t="array" ref="GB141">IFERROR(IF(OR(ISNA($A141),INDEX(International!AE$3:AE$2000,_xlfn.XMATCH(100,International!AE$3:AE$2000,1,1)+ROW()-ROW($A$3))=""),NA(),INDEX(International!AE$3:AE$2000,_xlfn.XMATCH(100,International!AE$3:AE$2000,1,1)+ROW()-ROW($A$3))-0), NA())</f>
        <v>#N/A</v>
      </c>
      <c r="GC141" s="1" t="e" cm="1">
        <f t="array" ref="GC141">IFERROR(IF(ISNA($A141),NA(),INDEX(International!AG$3:AG$2000,_xlfn.XMATCH(100,International!AE$3:AE$2000,1,1)+ROW()-ROW($A$3))-0), NA())</f>
        <v>#N/A</v>
      </c>
      <c r="GD141" s="1" t="e">
        <f t="shared" si="335"/>
        <v>#N/A</v>
      </c>
      <c r="GE141" s="1" t="e">
        <f t="shared" si="336"/>
        <v>#N/A</v>
      </c>
      <c r="GF141" s="1" t="e">
        <f t="shared" si="337"/>
        <v>#N/A</v>
      </c>
    </row>
    <row r="142" spans="1:188" x14ac:dyDescent="0.2">
      <c r="A142" s="4" t="e">
        <f>IF(OR(Daily!$A142="",Daily!$B142="*"),NA(),Daily!A142)</f>
        <v>#N/A</v>
      </c>
      <c r="B142" s="1" t="str">
        <f>IF(_xlfn.IFNA($A142,"")="","",Daily!C142+IF(ROW()&gt;ROW($A$3),B141,0))</f>
        <v/>
      </c>
      <c r="C142" s="1" t="str">
        <f>IF(_xlfn.IFNA($A142,"")="","",Daily!D142+IF(ROW()&gt;ROW($A$3),C141,0))</f>
        <v/>
      </c>
      <c r="D142" s="1" t="str">
        <f>IF(_xlfn.IFNA($A142,"")="","",Daily!E142+IF(ROW()&gt;ROW($A$3),D141,0))</f>
        <v/>
      </c>
      <c r="E142" s="1" t="str">
        <f t="shared" si="284"/>
        <v/>
      </c>
      <c r="F142" s="1" t="str">
        <f>IF(_xlfn.IFNA($A142,"")="","",Daily!F142+IF(ROW()&gt;ROW($A$3),F141,0))</f>
        <v/>
      </c>
      <c r="G142" s="1" t="str">
        <f>IF(_xlfn.IFNA($A142,"")="","",Daily!G142+IF(ROW()&gt;ROW($A$3),G141,0))</f>
        <v/>
      </c>
      <c r="H142" s="1" t="str">
        <f>IF(_xlfn.IFNA($A142,"")="","",Daily!H142+IF(ROW()&gt;ROW($A$3),H141,0))</f>
        <v/>
      </c>
      <c r="I142" s="1" t="str">
        <f t="shared" si="285"/>
        <v/>
      </c>
      <c r="J142" s="1" t="str">
        <f>IF(_xlfn.IFNA($A142,"")="","",Daily!I142+IF(ROW()&gt;ROW($A$3),J141,0))</f>
        <v/>
      </c>
      <c r="K142" s="1" t="str">
        <f>IF(_xlfn.IFNA($A142,"")="","",Daily!J142+IF(ROW()&gt;ROW($A$3),K141,0))</f>
        <v/>
      </c>
      <c r="L142" s="1" t="str">
        <f>IF(_xlfn.IFNA($A142,"")="","",Daily!K142+IF(ROW()&gt;ROW($A$3),L141,0))</f>
        <v/>
      </c>
      <c r="M142" s="1" t="str">
        <f t="shared" si="286"/>
        <v/>
      </c>
      <c r="N142" s="1" t="str">
        <f>IF(_xlfn.IFNA($A142,"")="","",Daily!L142+IF(ROW()&gt;ROW($A$3),N141,0))</f>
        <v/>
      </c>
      <c r="O142" s="1" t="str">
        <f>IF(_xlfn.IFNA($A142,"")="","",Daily!M142+IF(ROW()&gt;ROW($A$3),O141,0))</f>
        <v/>
      </c>
      <c r="P142" s="1" t="str">
        <f>IF(_xlfn.IFNA($A142,"")="","",Daily!N142+IF(ROW()&gt;ROW($A$3),P141,0))</f>
        <v/>
      </c>
      <c r="Q142" s="1" t="str">
        <f t="shared" si="287"/>
        <v/>
      </c>
      <c r="R142" s="1" t="str">
        <f>IF(_xlfn.IFNA($A142,"")="","",Daily!O142+IF(ROW()&gt;ROW($A$3),R141,0))</f>
        <v/>
      </c>
      <c r="S142" s="1" t="str">
        <f>IF(_xlfn.IFNA($A142,"")="","",Daily!P142+IF(ROW()&gt;ROW($A$3),S141,0))</f>
        <v/>
      </c>
      <c r="T142" s="1" t="str">
        <f>IF(_xlfn.IFNA($A142,"")="","",Daily!Q142+IF(ROW()&gt;ROW($A$3),T141,0))</f>
        <v/>
      </c>
      <c r="U142" s="1" t="str">
        <f t="shared" si="288"/>
        <v/>
      </c>
      <c r="V142" s="1" t="str">
        <f>IF(_xlfn.IFNA($A142,"")="","",Daily!R142+IF(ROW()&gt;ROW($A$3),V141,0))</f>
        <v/>
      </c>
      <c r="W142" s="1" t="str">
        <f>IF(_xlfn.IFNA($A142,"")="","",Daily!S142+IF(ROW()&gt;ROW($A$3),W141,0))</f>
        <v/>
      </c>
      <c r="X142" s="1" t="str">
        <f>IF(_xlfn.IFNA($A142,"")="","",Daily!T142+IF(ROW()&gt;ROW($A$3),X141,0))</f>
        <v/>
      </c>
      <c r="Y142" s="1" t="str">
        <f t="shared" si="289"/>
        <v/>
      </c>
      <c r="Z142" s="1" t="str">
        <f>IF(_xlfn.IFNA($A142,"")="","",Daily!U142+IF(ROW()&gt;ROW($A$3),Z141,0))</f>
        <v/>
      </c>
      <c r="AA142" s="1" t="str">
        <f>IF(_xlfn.IFNA($A142,"")="","",Daily!V142+IF(ROW()&gt;ROW($A$3),AA141,0))</f>
        <v/>
      </c>
      <c r="AB142" s="1" t="str">
        <f>IF(_xlfn.IFNA($A142,"")="","",Daily!W142+IF(ROW()&gt;ROW($A$3),AB141,0))</f>
        <v/>
      </c>
      <c r="AC142" s="1" t="str">
        <f t="shared" si="290"/>
        <v/>
      </c>
      <c r="AD142" s="1" t="str">
        <f>IF(_xlfn.IFNA($A142,"")="","",Daily!X142+IF(ROW()&gt;ROW($A$3),AD141,0))</f>
        <v/>
      </c>
      <c r="AE142" s="1" t="str">
        <f>IF(_xlfn.IFNA($A142,"")="","",Daily!Y142+IF(ROW()&gt;ROW($A$3),AE141,0))</f>
        <v/>
      </c>
      <c r="AF142" s="1" t="str">
        <f>IF(_xlfn.IFNA($A142,"")="","",Daily!Z142+IF(ROW()&gt;ROW($A$3),AF141,0))</f>
        <v/>
      </c>
      <c r="AG142" s="1" t="str">
        <f t="shared" si="291"/>
        <v/>
      </c>
      <c r="AH142" s="1" t="str">
        <f>IF(_xlfn.IFNA($A142,"")="","",Daily!C142+Daily!F142+Daily!I142+Daily!O142+Daily!L142+Daily!R142+Daily!X142+Daily!U142)</f>
        <v/>
      </c>
      <c r="AI142" s="1" t="str">
        <f>IF(_xlfn.IFNA($A142,"")="","",Daily!D142+Daily!G142+Daily!J142+Daily!P142+Daily!M142+Daily!S142+Daily!Y142+Daily!V142+Daily!AA142)</f>
        <v/>
      </c>
      <c r="AJ142" s="1" t="str">
        <f>IF(_xlfn.IFNA($A142,"")="","",Daily!E142+Daily!H142+Daily!K142+Daily!Q142+Daily!N142+Daily!T142+Daily!Z142+Daily!W142)</f>
        <v/>
      </c>
      <c r="AK142" s="1" t="str">
        <f t="shared" si="240"/>
        <v/>
      </c>
      <c r="AL142" s="1" t="str">
        <f t="shared" si="241"/>
        <v/>
      </c>
      <c r="AM142" s="1" t="str">
        <f t="shared" si="242"/>
        <v/>
      </c>
      <c r="AN142" s="7" t="str">
        <f t="shared" si="243"/>
        <v/>
      </c>
      <c r="AO142" s="1" t="str">
        <f t="shared" si="244"/>
        <v/>
      </c>
      <c r="AP142" s="1" t="str">
        <f t="shared" si="245"/>
        <v/>
      </c>
      <c r="AQ142" s="1" t="str">
        <f t="shared" si="246"/>
        <v/>
      </c>
      <c r="AR142" s="1" t="str">
        <f t="shared" si="247"/>
        <v/>
      </c>
      <c r="AS142" s="1" t="str">
        <f t="shared" si="248"/>
        <v/>
      </c>
      <c r="AT142" s="10" t="str">
        <f t="shared" si="249"/>
        <v/>
      </c>
      <c r="AU142" s="10" t="str">
        <f t="shared" si="250"/>
        <v/>
      </c>
      <c r="AV142" s="10" t="str">
        <f t="shared" si="251"/>
        <v/>
      </c>
      <c r="AW142" s="10" t="str">
        <f t="shared" si="252"/>
        <v/>
      </c>
      <c r="AX142" s="10" t="str">
        <f t="shared" si="253"/>
        <v/>
      </c>
      <c r="AY142" s="10" t="str">
        <f t="shared" si="254"/>
        <v/>
      </c>
      <c r="AZ142" s="10" t="str">
        <f t="shared" si="255"/>
        <v/>
      </c>
      <c r="BA142" s="10" t="str">
        <f t="shared" si="256"/>
        <v/>
      </c>
      <c r="BB142" s="10" t="str">
        <f t="shared" si="257"/>
        <v/>
      </c>
      <c r="BC142" s="10" t="str">
        <f t="shared" si="258"/>
        <v/>
      </c>
      <c r="BD142" s="8" t="str">
        <f t="shared" ca="1" si="292"/>
        <v/>
      </c>
      <c r="BE142" s="9" t="str">
        <f t="shared" ca="1" si="293"/>
        <v/>
      </c>
      <c r="BF142" s="10" t="str">
        <f t="shared" si="259"/>
        <v/>
      </c>
      <c r="BG142" s="10" t="str">
        <f t="shared" si="260"/>
        <v/>
      </c>
      <c r="BH142" s="1" t="str">
        <f t="shared" si="261"/>
        <v/>
      </c>
      <c r="BI142" s="1" t="str">
        <f t="shared" si="262"/>
        <v/>
      </c>
      <c r="BJ142" s="8" t="str">
        <f>IF(_xlfn.IFNA($A142,"")="","",AK142/(Configuration!$B$1/1000000))</f>
        <v/>
      </c>
      <c r="BK142" s="1" t="str">
        <f>IF(OR(_xlfn.IFNA($A142,"")="", ROW()&lt;=ROW($A$3),MAX(International!$C$3:$C$2000)&lt;$AK142),"",$A142-_xlfn.XLOOKUP($AK142,International!$C$3:$C$2000,International!$A$3:$A$2000,NA(),1,1))</f>
        <v/>
      </c>
      <c r="BL142" s="1" t="str">
        <f>IF(OR(_xlfn.IFNA($A142,"")="", ROW()&lt;=ROW($A$3),MAX(International!$D$3:$D$2000)&lt;$BJ142),"",$A142-_xlfn.XLOOKUP($BJ142,International!$D$3:$D$2000,International!$A$3:$A$2000,NA(),1,1))</f>
        <v/>
      </c>
      <c r="BM142" s="1" t="str">
        <f>IF(OR(_xlfn.IFNA($A142,"")="", ROW()&lt;=ROW($A$3),MAX(International!$G$3:$G$2000)&lt;$AK142),"",$A142-_xlfn.XLOOKUP($AK142,International!$G$3:$G$2000,International!$A$3:$A$2000,NA(),1,1))</f>
        <v/>
      </c>
      <c r="BN142" s="1" t="str">
        <f>IF(OR(_xlfn.IFNA($A142,"")="", ROW()&lt;=ROW($A$3),MAX(International!$H$3:$H$2000)&lt;$BJ142),"",$A142-_xlfn.XLOOKUP($BJ142,International!$H$3:$H$2000,International!$A$3:$A$2000,NA(),1,1))</f>
        <v/>
      </c>
      <c r="BO142" s="1" t="str">
        <f>IF(OR(_xlfn.IFNA($A142,"")="", ROW()&lt;=ROW($A$3),MAX(International!$K$3:$K$2000)&lt;$AK142),"",$A142-_xlfn.XLOOKUP($AK142,International!$K$3:$K$2000,International!$A$3:$A$2000,NA(),1,1))</f>
        <v/>
      </c>
      <c r="BP142" s="1" t="str">
        <f>IF(OR(_xlfn.IFNA($A142,"")="", ROW()&lt;=ROW($A$3),MAX(International!$L$3:$L$2000)&lt;$BJ142),"",$A142-_xlfn.XLOOKUP($BJ142,International!$L$3:$L$2000,International!$A$3:$A$2000,NA(),1,1))</f>
        <v/>
      </c>
      <c r="BQ142" s="1" t="str">
        <f>IF(OR(_xlfn.IFNA($A142,"")="", ROW()&lt;=ROW($A$3),MAX(International!$O$3:$O$2000)&lt;$AK142),"",$A142-_xlfn.XLOOKUP($AK142,International!$O$3:$O$2000,International!$A$3:$A$2000,NA(),1,1))</f>
        <v/>
      </c>
      <c r="BR142" s="1" t="str">
        <f>IF(OR(_xlfn.IFNA($A142,"")="", ROW()&lt;=ROW($A$3),MAX(International!$P$3:$P$2000)&lt;$BJ142),"",$A142-_xlfn.XLOOKUP($BJ142,International!$P$3:$P$2000,International!$A$3:$A$2000,NA(),1,1))</f>
        <v/>
      </c>
      <c r="BS142" s="1" t="str">
        <f>IF(OR(_xlfn.IFNA($A142,"")="", ROW()&lt;=ROW($A$3),MAX(International!$S$3:$S$2000)&lt;$AK142),"",$A142-_xlfn.XLOOKUP($AK142,International!$S$3:$S$2000,International!$A$3:$A$2000,NA(),1,1))</f>
        <v/>
      </c>
      <c r="BT142" s="1" t="str">
        <f>IF(OR(_xlfn.IFNA($A142,"")="", ROW()&lt;=ROW($A$3),MAX(International!$T$3:$T$2000)&lt;$BJ142),"",$A142-_xlfn.XLOOKUP($BJ142,International!$T$3:$T$2000,International!$A$3:$A$2000,NA(),1,1))</f>
        <v/>
      </c>
      <c r="BU142" s="1" t="str">
        <f>IF(OR(_xlfn.IFNA($A142,"")="", ROW()&lt;=ROW($A$3),MAX(International!$W$3:$W$2000)&lt;$AK142),"",$A142-_xlfn.XLOOKUP($AK142,International!$W$3:$W$2000,International!$A$3:$A$2000,NA(),1,1))</f>
        <v/>
      </c>
      <c r="BV142" s="1" t="str">
        <f>IF(OR(_xlfn.IFNA($A142,"")="", ROW()&lt;=ROW($A$3),MAX(International!$X$3:$X$2000)&lt;$BJ142),"",$A142-_xlfn.XLOOKUP($BJ142,International!$X$3:$X$2000,International!$A$3:$A$2000,NA(),1,1))</f>
        <v/>
      </c>
      <c r="BW142" s="1" t="str">
        <f>IF(OR(_xlfn.IFNA($A142,"")="", ROW()&lt;=ROW($A$3),MAX(International!$AA$3:$AA$2000)&lt;$AK142),"",$A142-_xlfn.XLOOKUP($AK142,International!$AA$3:$AA$2000,International!$A$3:$A$2000,NA(),1,1))</f>
        <v/>
      </c>
      <c r="BX142" s="1" t="str">
        <f>IF(OR(_xlfn.IFNA($A142,"")="", ROW()&lt;=ROW($A$3),MAX(International!$AB$3:$AB$2000)&lt;$BJ142),"",$A142-_xlfn.XLOOKUP($BJ142,International!$AB$3:$AB$2000,International!$A$3:$A$2000,NA(),1,1))</f>
        <v/>
      </c>
      <c r="BY142" s="1" t="str">
        <f>IF(OR(_xlfn.IFNA($A142,"")="", ROW()&lt;=ROW($A$3),MAX(International!$AE$3:$AE$2000)&lt;$AK142),"",$A142-_xlfn.XLOOKUP($AK142,International!$AE$3:$AE$2000,International!$A$3:$A$2000,NA(),1,1))</f>
        <v/>
      </c>
      <c r="BZ142" s="1" t="str">
        <f>IF(OR(_xlfn.IFNA($A142,"")="", ROW()&lt;=ROW($A$3),MAX(International!$AF$3:$AF$2000)&lt;$BJ142),"",$A142-_xlfn.XLOOKUP($BJ142,International!$AF$3:$AF$2000,International!$A$3:$A$2000,NA(),1,1))</f>
        <v/>
      </c>
      <c r="CA142" s="1" t="e">
        <f t="shared" si="294"/>
        <v>#N/A</v>
      </c>
      <c r="CB142" s="1" t="e">
        <f t="shared" si="264"/>
        <v>#N/A</v>
      </c>
      <c r="CC142" s="1" t="e">
        <f t="shared" si="265"/>
        <v>#N/A</v>
      </c>
      <c r="CD142" s="1" t="e">
        <f t="shared" si="266"/>
        <v>#N/A</v>
      </c>
      <c r="CE142" s="1" t="e">
        <f t="shared" si="267"/>
        <v>#N/A</v>
      </c>
      <c r="CF142" s="1" t="e">
        <f t="shared" si="268"/>
        <v>#N/A</v>
      </c>
      <c r="CG142" s="1" t="e">
        <f t="shared" si="269"/>
        <v>#N/A</v>
      </c>
      <c r="CH142" s="1" t="e">
        <f t="shared" si="270"/>
        <v>#N/A</v>
      </c>
      <c r="CI142" s="1" t="e">
        <f t="shared" si="271"/>
        <v>#N/A</v>
      </c>
      <c r="CJ142" s="1" t="e">
        <f t="shared" si="272"/>
        <v>#N/A</v>
      </c>
      <c r="CK142" s="1" t="e">
        <f t="shared" si="295"/>
        <v>#N/A</v>
      </c>
      <c r="CL142" s="1" t="e">
        <f t="shared" si="273"/>
        <v>#N/A</v>
      </c>
      <c r="CM142" s="1" t="e">
        <f>IF(OR(ISNA($A142),$AK142&lt;100),NA(),IF($CA142=0,0,FLOOR((CK142-_xlfn.XLOOKUP(_xlfn.AGGREGATE(5,6,$CA$3:$CA2093),$CA$3:$CA$2000,CK$3:CK$2000,1,1))/_xlfn.XLOOKUP($CA142,$CA$3:$CA$2000,$CA$3:$CA$2000,1,1), 1)))</f>
        <v>#N/A</v>
      </c>
      <c r="CN142" s="1" t="e">
        <f t="shared" si="296"/>
        <v>#N/A</v>
      </c>
      <c r="CO142" s="1" t="e" cm="1">
        <f t="array" ref="CO142">IFERROR(IF(OR(ISNA($A142),$AK142&lt;100,INDEX(International!C$3:C$2000,_xlfn.XMATCH(100,International!C$3:C$2000,1,1)+$CA142)=""),NA(),INDEX(International!C$3:C$2000,_xlfn.XMATCH(100,International!C$3:C$2000,1,1)+$CA142)), NA())</f>
        <v>#N/A</v>
      </c>
      <c r="CP142" s="1" t="e">
        <f t="shared" si="274"/>
        <v>#N/A</v>
      </c>
      <c r="CQ142" s="1" t="e">
        <f>IF(OR(ISNA($A142),$AK142&lt;100),NA(),IF($CA142=0,0,FLOOR((CO142-_xlfn.XLOOKUP(_xlfn.AGGREGATE(5,6,$CA$3:$CA2093),$CA$3:$CA$2000,CO$3:CO$2000,1,1))/_xlfn.XLOOKUP($CA142,$CA$3:$CA$2000,$CA$3:$CA$2000,1,1), 1)))</f>
        <v>#N/A</v>
      </c>
      <c r="CR142" s="1" t="e">
        <f t="shared" si="297"/>
        <v>#N/A</v>
      </c>
      <c r="CS142" s="1" t="e" cm="1">
        <f t="array" ref="CS142">IFERROR(IF(OR(ISNA($A142),$AK142&lt;100,INDEX(International!G$3:G$2000,_xlfn.XMATCH(100,International!G$3:G$2000,1,1)+$CA142)=""),NA(),INDEX(International!G$3:G$2000,_xlfn.XMATCH(100,International!G$3:G$2000,1,1)+$CA142)), NA())</f>
        <v>#N/A</v>
      </c>
      <c r="CT142" s="1" t="e">
        <f t="shared" si="275"/>
        <v>#N/A</v>
      </c>
      <c r="CU142" s="1" t="e">
        <f>IF(OR(ISNA($A142),$AK142&lt;100),NA(),IF($CA142=0,0,FLOOR((CS142-_xlfn.XLOOKUP(_xlfn.AGGREGATE(5,6,$CA$3:$CA2093),$CA$3:$CA$2000,CS$3:CS$2000,1,1))/_xlfn.XLOOKUP($CA142,$CA$3:$CA$2000,$CA$3:$CA$2000,1,1), 1)))</f>
        <v>#N/A</v>
      </c>
      <c r="CV142" s="1" t="e">
        <f t="shared" si="298"/>
        <v>#N/A</v>
      </c>
      <c r="CW142" s="1" t="e" cm="1">
        <f t="array" ref="CW142">IFERROR(IF(OR(ISNA($A142),$AK142&lt;100,INDEX(International!K$3:K$2000,_xlfn.XMATCH(100,International!K$3:K$2000,1,1)+$CA142)=""),NA(),INDEX(International!K$3:K$2000,_xlfn.XMATCH(100,International!K$3:K$2000,1,1)+$CA142)), NA())</f>
        <v>#N/A</v>
      </c>
      <c r="CX142" s="1" t="e">
        <f t="shared" si="276"/>
        <v>#N/A</v>
      </c>
      <c r="CY142" s="1" t="e">
        <f>IF(OR(ISNA($A142),$AK142&lt;100),NA(),IF($CA142=0,0,FLOOR((CW142-_xlfn.XLOOKUP(_xlfn.AGGREGATE(5,6,$CA$3:$CA2093),$CA$3:$CA$2000,CW$3:CW$2000,1,1))/_xlfn.XLOOKUP($CA142,$CA$3:$CA$2000,$CA$3:$CA$2000,1,1), 1)))</f>
        <v>#N/A</v>
      </c>
      <c r="CZ142" s="1" t="e">
        <f t="shared" si="299"/>
        <v>#N/A</v>
      </c>
      <c r="DA142" s="1" t="e" cm="1">
        <f t="array" ref="DA142">IFERROR(IF(OR(ISNA($A142),$AK142&lt;100,INDEX(International!O$3:O$2000,_xlfn.XMATCH(100,International!O$3:O$2000,1,1)+$CA142)=""),NA(),INDEX(International!O$3:O$2000,_xlfn.XMATCH(100,International!O$3:O$2000,1,1)+$CA142)), NA())</f>
        <v>#N/A</v>
      </c>
      <c r="DB142" s="1" t="e">
        <f t="shared" si="277"/>
        <v>#N/A</v>
      </c>
      <c r="DC142" s="1" t="e">
        <f>IF(OR(ISNA($A142),$AK142&lt;100),NA(),IF($CA142=0,0,FLOOR((DA142-_xlfn.XLOOKUP(_xlfn.AGGREGATE(5,6,$CA$3:$CA2093),$CA$3:$CA$2000,DA$3:DA$2000,1,1))/_xlfn.XLOOKUP($CA142,$CA$3:$CA$2000,$CA$3:$CA$2000,1,1), 1)))</f>
        <v>#N/A</v>
      </c>
      <c r="DD142" s="1" t="e">
        <f t="shared" si="300"/>
        <v>#N/A</v>
      </c>
      <c r="DE142" s="1" t="e" cm="1">
        <f t="array" ref="DE142">IFERROR(IF(OR(ISNA($A142),$AK142&lt;100,INDEX(International!S$3:S$2000,_xlfn.XMATCH(100,International!S$3:S$2000,1,1)+$CA142)=""),NA(),INDEX(International!S$3:S$2000,_xlfn.XMATCH(100,International!S$3:S$2000,1,1)+$CA142)), NA())</f>
        <v>#N/A</v>
      </c>
      <c r="DF142" s="1" t="e">
        <f t="shared" si="278"/>
        <v>#N/A</v>
      </c>
      <c r="DG142" s="1" t="e">
        <f>IF(OR(ISNA($A142),$AK142&lt;100),NA(),IF($CA142=0,0,FLOOR((DE142-_xlfn.XLOOKUP(_xlfn.AGGREGATE(5,6,$CA$3:$CA2093),$CA$3:$CA$2000,DE$3:DE$2000,1,1))/_xlfn.XLOOKUP($CA142,$CA$3:$CA$2000,$CA$3:$CA$2000,1,1), 1)))</f>
        <v>#N/A</v>
      </c>
      <c r="DH142" s="1" t="e">
        <f t="shared" si="301"/>
        <v>#N/A</v>
      </c>
      <c r="DI142" s="1" t="e" cm="1">
        <f t="array" ref="DI142">IFERROR(IF(OR(ISNA($A142),$AK142&lt;100,INDEX(International!W$3:W$2000,_xlfn.XMATCH(100,International!W$3:W$2000,1,1)+$CA142)=""),NA(),INDEX(International!W$3:W$2000,_xlfn.XMATCH(100,International!W$3:W$2000,1,1)+$CA142)), NA())</f>
        <v>#N/A</v>
      </c>
      <c r="DJ142" s="1" t="e">
        <f t="shared" si="279"/>
        <v>#N/A</v>
      </c>
      <c r="DK142" s="1" t="e">
        <f>IF(OR(ISNA($A142),$AK142&lt;100),NA(),IF($CA142=0,0,FLOOR((DI142-_xlfn.XLOOKUP(_xlfn.AGGREGATE(5,6,$CA$3:$CA2093),$CA$3:$CA$2000,DI$3:DI$2000,1,1))/_xlfn.XLOOKUP($CA142,$CA$3:$CA$2000,$CA$3:$CA$2000,1,1), 1)))</f>
        <v>#N/A</v>
      </c>
      <c r="DL142" s="1" t="e">
        <f t="shared" si="302"/>
        <v>#N/A</v>
      </c>
      <c r="DM142" s="1" t="e" cm="1">
        <f t="array" ref="DM142">IFERROR(IF(OR(ISNA($A142),$AK142&lt;100,INDEX(International!AA$3:AA$2000,_xlfn.XMATCH(100,International!AA$3:AA$2000,1,1)+$CA142)=""),NA(),INDEX(International!AA$3:AA$2000,_xlfn.XMATCH(100,International!AA$3:AA$2000,1,1)+$CA142)), NA())</f>
        <v>#N/A</v>
      </c>
      <c r="DN142" s="1" t="e">
        <f t="shared" si="280"/>
        <v>#N/A</v>
      </c>
      <c r="DO142" s="1" t="e">
        <f>IF(OR(ISNA($A142),$AK142&lt;100),NA(),IF($CA142=0,0,FLOOR((DM142-_xlfn.XLOOKUP(_xlfn.AGGREGATE(5,6,$CA$3:$CA2093),$CA$3:$CA$2000,DM$3:DM$2000,1,1))/_xlfn.XLOOKUP($CA142,$CA$3:$CA$2000,$CA$3:$CA$2000,1,1), 1)))</f>
        <v>#N/A</v>
      </c>
      <c r="DP142" s="1" t="e">
        <f t="shared" si="303"/>
        <v>#N/A</v>
      </c>
      <c r="DQ142" s="1" t="e" cm="1">
        <f t="array" ref="DQ142">IFERROR(IF(OR(ISNA($A142),$AK142&lt;100,INDEX(International!AE$3:AE$2000,_xlfn.XMATCH(100,International!AE$3:AE$2000,1,1)+$CA142)=""),NA(),INDEX(International!AE$3:AE$2000,_xlfn.XMATCH(100,International!AE$3:AE$2000,1,1)+$CA142)), NA())</f>
        <v>#N/A</v>
      </c>
      <c r="DR142" s="1" t="e">
        <f t="shared" si="281"/>
        <v>#N/A</v>
      </c>
      <c r="DS142" s="1" t="e">
        <f>IF(OR(ISNA($A142),$AK142&lt;100),NA(),IF($CA142=0,0,FLOOR((DQ142-_xlfn.XLOOKUP(_xlfn.AGGREGATE(5,6,$CA$3:$CA2093),$CA$3:$CA$2000,DQ$3:DQ$2000,1,1))/_xlfn.XLOOKUP($CA142,$CA$3:$CA$2000,$CA$3:$CA$2000,1,1), 1)))</f>
        <v>#N/A</v>
      </c>
      <c r="DT142" s="1" t="e">
        <f t="shared" si="263"/>
        <v>#N/A</v>
      </c>
      <c r="DU142" s="1" t="e">
        <f t="shared" si="282"/>
        <v>#N/A</v>
      </c>
      <c r="DV142" s="1" t="e" cm="1">
        <f t="array" ref="DV142">IFERROR(IF(ISNA($A142),NA(),INDEX(B$3:B$2000,_xlfn.XMATCH(Configuration!$B$12,B$3:B$2000,1,1)+ROW()-ROW($A$3))-0), NA())</f>
        <v>#N/A</v>
      </c>
      <c r="DW142" s="1" t="e" cm="1">
        <f t="array" ref="DW142">IFERROR(IF(ISNA($A142),NA(),INDEX(F$3:F$2000,_xlfn.XMATCH(Configuration!$B$12,F$3:F$2000,1,1)+ROW()-ROW($A$3))-0), NA())</f>
        <v>#N/A</v>
      </c>
      <c r="DX142" s="1" t="e" cm="1">
        <f t="array" ref="DX142">IFERROR(IF(ISNA($A142),NA(),INDEX(J$3:J$2000,_xlfn.XMATCH(Configuration!$B$12,J$3:J$2000,1,1)+ROW()-ROW($A$3))-0), NA())</f>
        <v>#N/A</v>
      </c>
      <c r="DY142" s="1" t="e" cm="1">
        <f t="array" ref="DY142">IFERROR(IF(ISNA($A142),NA(),INDEX(N$3:N$2000,_xlfn.XMATCH(Configuration!$B$12,N$3:N$2000,1,1)+ROW()-ROW($A$3))-0), NA())</f>
        <v>#N/A</v>
      </c>
      <c r="DZ142" s="1" t="e" cm="1">
        <f t="array" ref="DZ142">IFERROR(IF(ISNA($A142),NA(),INDEX(R$3:R$2000,_xlfn.XMATCH(Configuration!$B$12,R$3:R$2000,1,1)+ROW()-ROW($A$3))-0), NA())</f>
        <v>#N/A</v>
      </c>
      <c r="EA142" s="1" t="e" cm="1">
        <f t="array" ref="EA142">IFERROR(IF(ISNA($A142),NA(),INDEX(V$3:V$2000,_xlfn.XMATCH(Configuration!$B$12,V$3:V$2000,1,1)+ROW()-ROW($A$3))-0), NA())</f>
        <v>#N/A</v>
      </c>
      <c r="EB142" s="1" t="e" cm="1">
        <f t="array" ref="EB142">IFERROR(IF(ISNA($A142),NA(),INDEX(Z$3:Z$2000,_xlfn.XMATCH(Configuration!$B$12,Z$3:Z$2000,1,1)+ROW()-ROW($A$3))-0), NA())</f>
        <v>#N/A</v>
      </c>
      <c r="EC142" s="1" t="e" cm="1">
        <f t="array" ref="EC142">IFERROR(IF(ISNA($A142),NA(),INDEX(AD$3:AD$2000,_xlfn.XMATCH(Configuration!$B$12,AD$3:AD$2000,1,1)+ROW()-ROW($A$3))-0), NA())</f>
        <v>#N/A</v>
      </c>
      <c r="ED142" s="1" t="e">
        <f t="shared" si="283"/>
        <v>#N/A</v>
      </c>
      <c r="EE142" s="1" t="e">
        <f t="shared" si="304"/>
        <v>#N/A</v>
      </c>
      <c r="EF142" s="1" t="e">
        <f t="shared" si="305"/>
        <v>#N/A</v>
      </c>
      <c r="EG142" s="1" t="e">
        <f t="shared" si="306"/>
        <v>#N/A</v>
      </c>
      <c r="EH142" s="1" t="e">
        <f t="shared" si="307"/>
        <v>#N/A</v>
      </c>
      <c r="EI142" s="1" t="e">
        <f t="shared" si="308"/>
        <v>#N/A</v>
      </c>
      <c r="EJ142" s="1" t="e">
        <f t="shared" si="309"/>
        <v>#N/A</v>
      </c>
      <c r="EK142" s="1" t="e">
        <f t="shared" si="310"/>
        <v>#N/A</v>
      </c>
      <c r="EL142" s="1" t="e" cm="1">
        <f t="array" ref="EL142">IFERROR(IF(ISNA($ED142),NA(),IF(FLOOR((2^(($ED142+LOOKUP(2, 1/(ISNA(EP$3:EP$2000)+ISBLANK(EP$3:EP$300)-1),EP$3:EP$2000)*LOG(100)/LOG(2))/LOOKUP(2, 1/(ISNA(EP$3:EP$2000)+ISBLANK(EP$3:EP$300)-1),EP$3:EP$2000))),2)&gt;_xlfn.AGGREGATE(4,6,$EN$3:$GC$2000)+2000,NA(),FLOOR((2^(($ED142+LOOKUP(2, 1/(ISNA(EP$3:EP$2000)+ISBLANK(EP$3:EP$300)-1),EP$3:EP$2000)*LOG(100)/LOG(2))/LOOKUP(2, 1/(ISNA(EP$3:EP$2000)+ISBLANK(EP$3:EP$300)-1),EP$3:EP$2000))),2))),NA())</f>
        <v>#N/A</v>
      </c>
      <c r="EM142" s="1" t="e" cm="1">
        <f t="array" ref="EM142">IF(ISNA($ED142),NA(),FLOOR(EN$3+(LOOKUP(2, 1/(ISNA(EN$3:EN$2000)+ISBLANK(EN$3:EN$300)-1),EN$3:EN$2000)-EN$3)/LOOKUP(2, 1/(ISNA(EN$3:EN$2000)+ISBLANK(EN$3:EN$300)-1),ED$3:ED$2000)*ED142, 1))</f>
        <v>#N/A</v>
      </c>
      <c r="EN142" s="1" t="e" cm="1">
        <f t="array" ref="EN142">IFERROR(IF(ISNA($A142),NA(),INDEX(AK$3:AK$2000,_xlfn.XMATCH(100,AK$3:AK$2000,1,1)+ROW()-ROW($A$3))-0), NA())</f>
        <v>#N/A</v>
      </c>
      <c r="EO142" s="1" t="e" cm="1">
        <f t="array" ref="EO142">IFERROR(IF(ISNA($A142),NA(),INDEX(BD$3:BD$2000,_xlfn.XMATCH(100,AK$3:AK$2000,1,1)+ROW()-ROW($A$3))-0), NA())</f>
        <v>#N/A</v>
      </c>
      <c r="EP142" s="1" t="e">
        <f t="shared" si="311"/>
        <v>#N/A</v>
      </c>
      <c r="EQ142" s="1" t="e">
        <f t="shared" si="312"/>
        <v>#N/A</v>
      </c>
      <c r="ER142" s="1" t="e">
        <f t="shared" si="313"/>
        <v>#N/A</v>
      </c>
      <c r="ES142" s="1" t="e" cm="1">
        <f t="array" ref="ES142">IFERROR(IF(OR(ISNA($A142),INDEX(International!C$3:C$2000,_xlfn.XMATCH(100,International!C$3:C$2000,1,1)+ROW()-ROW($A$3))=""),NA(),INDEX(International!C$3:C$2000,_xlfn.XMATCH(100,International!C$3:C$2000,1,1)+ROW()-ROW($A$3))), NA())</f>
        <v>#N/A</v>
      </c>
      <c r="ET142" s="1" t="e" cm="1">
        <f t="array" ref="ET142">IFERROR(IF(ISNA($A142),NA(),INDEX(International!E$3:E$2000,_xlfn.XMATCH(100,International!C$3:C$2000,1,1)+ROW()-ROW($A$3))-0), NA())</f>
        <v>#N/A</v>
      </c>
      <c r="EU142" s="1" t="e">
        <f t="shared" si="314"/>
        <v>#N/A</v>
      </c>
      <c r="EV142" s="1" t="e">
        <f t="shared" si="315"/>
        <v>#N/A</v>
      </c>
      <c r="EW142" s="1" t="e">
        <f t="shared" si="316"/>
        <v>#N/A</v>
      </c>
      <c r="EX142" s="1" t="e" cm="1">
        <f t="array" ref="EX142">IFERROR(IF(OR(ISNA($A142),INDEX(International!G$3:G$2000,_xlfn.XMATCH(100,International!G$3:G$2000,1,1)+ROW()-ROW($A$3))=""),NA(),INDEX(International!G$3:G$2000,_xlfn.XMATCH(100,International!G$3:G$2000,1,1)+ROW()-ROW($A$3))-0), NA())</f>
        <v>#N/A</v>
      </c>
      <c r="EY142" s="1" t="e" cm="1">
        <f t="array" ref="EY142">IFERROR(IF(ISNA($A142),NA(),INDEX(International!I$3:I$2000,_xlfn.XMATCH(100,International!G$3:G$2000,1,1)+ROW()-ROW($A$3))-0), NA())</f>
        <v>#N/A</v>
      </c>
      <c r="EZ142" s="1" t="e">
        <f t="shared" si="317"/>
        <v>#N/A</v>
      </c>
      <c r="FA142" s="1" t="e">
        <f t="shared" si="318"/>
        <v>#N/A</v>
      </c>
      <c r="FB142" s="1" t="e">
        <f t="shared" si="319"/>
        <v>#N/A</v>
      </c>
      <c r="FC142" s="1" t="e" cm="1">
        <f t="array" ref="FC142">IFERROR(IF(OR(ISNA($A142),INDEX(International!K$3:K$2000,_xlfn.XMATCH(100,International!K$3:K$2000,1,1)+ROW()-ROW($A$3))=""),NA(),INDEX(International!K$3:K$2000,_xlfn.XMATCH(100,International!K$3:K$2000,1,1)+ROW()-ROW($A$3))), NA())</f>
        <v>#N/A</v>
      </c>
      <c r="FD142" s="1" t="e" cm="1">
        <f t="array" ref="FD142">IFERROR(IF(ISNA($A142),NA(),INDEX(International!M$3:M$2000,_xlfn.XMATCH(100,International!K$3:K$2000,1,1)+ROW()-ROW($A$3))-0), NA())</f>
        <v>#N/A</v>
      </c>
      <c r="FE142" s="1" t="e">
        <f t="shared" si="320"/>
        <v>#N/A</v>
      </c>
      <c r="FF142" s="1" t="e">
        <f t="shared" si="321"/>
        <v>#N/A</v>
      </c>
      <c r="FG142" s="1" t="e">
        <f t="shared" si="322"/>
        <v>#N/A</v>
      </c>
      <c r="FH142" s="1" t="e" cm="1">
        <f t="array" ref="FH142">IFERROR(IF(OR(ISNA($A142),INDEX(International!O$3:O$2000,_xlfn.XMATCH(100,International!O$3:O$2000,1,1)+ROW()-ROW($A$3))=""),NA(),INDEX(International!O$3:O$2000,_xlfn.XMATCH(100,International!O$3:O$2000,1,1)+ROW()-ROW($A$3))-0), NA())</f>
        <v>#N/A</v>
      </c>
      <c r="FI142" s="1" t="e" cm="1">
        <f t="array" ref="FI142">IFERROR(IF(ISNA($A142),NA(),INDEX(International!Q$3:Q$2000,_xlfn.XMATCH(100,International!O$3:O$2000,1,1)+ROW()-ROW($A$3))-0), NA())</f>
        <v>#N/A</v>
      </c>
      <c r="FJ142" s="1" t="e">
        <f t="shared" si="323"/>
        <v>#N/A</v>
      </c>
      <c r="FK142" s="1" t="e">
        <f t="shared" si="324"/>
        <v>#N/A</v>
      </c>
      <c r="FL142" s="1" t="e">
        <f t="shared" si="325"/>
        <v>#N/A</v>
      </c>
      <c r="FM142" s="1" t="e" cm="1">
        <f t="array" ref="FM142">IFERROR(IF(OR(ISNA($A142),INDEX(International!S$3:S$2000,_xlfn.XMATCH(100,International!S$3:S$2000,1,1)+ROW()-ROW($A$3))=""),NA(),INDEX(International!S$3:S$2000,_xlfn.XMATCH(100,International!S$3:S$2000,1,1)+ROW()-ROW($A$3))-0), NA())</f>
        <v>#N/A</v>
      </c>
      <c r="FN142" s="1" t="e" cm="1">
        <f t="array" ref="FN142">IFERROR(IF(ISNA($A142),NA(),INDEX(International!U$3:U$2000,_xlfn.XMATCH(100,International!S$3:S$2000,1,1)+ROW()-ROW($A$3))-0), NA())</f>
        <v>#N/A</v>
      </c>
      <c r="FO142" s="1" t="e">
        <f t="shared" si="326"/>
        <v>#N/A</v>
      </c>
      <c r="FP142" s="1" t="e">
        <f t="shared" si="327"/>
        <v>#N/A</v>
      </c>
      <c r="FQ142" s="1" t="e">
        <f t="shared" si="328"/>
        <v>#N/A</v>
      </c>
      <c r="FR142" s="1" t="e" cm="1">
        <f t="array" ref="FR142">IFERROR(IF(OR(ISNA($A142),INDEX(International!W$3:W$2000,_xlfn.XMATCH(100,International!W$3:W$2000,1,1)+ROW()-ROW($A$3))=""),NA(),INDEX(International!W$3:W$2000,_xlfn.XMATCH(100,International!W$3:W$2000,1,1)+ROW()-ROW($A$3))-0), NA())</f>
        <v>#N/A</v>
      </c>
      <c r="FS142" s="1" t="e" cm="1">
        <f t="array" ref="FS142">IFERROR(IF(ISNA($A142),NA(),INDEX(International!Y$3:Y$2000,_xlfn.XMATCH(100,International!W$3:W$2000,1,1)+ROW()-ROW($A$3))-0), NA())</f>
        <v>#N/A</v>
      </c>
      <c r="FT142" s="1" t="e">
        <f t="shared" si="329"/>
        <v>#N/A</v>
      </c>
      <c r="FU142" s="1" t="e">
        <f t="shared" si="330"/>
        <v>#N/A</v>
      </c>
      <c r="FV142" s="1" t="e">
        <f t="shared" si="331"/>
        <v>#N/A</v>
      </c>
      <c r="FW142" s="1" t="e" cm="1">
        <f t="array" ref="FW142">IFERROR(IF(OR(ISNA($A142),INDEX(International!AA$3:AA$2000,_xlfn.XMATCH(100,International!AA$3:AA$2000,1,1)+ROW()-ROW($A$3))=""),NA(),INDEX(International!AA$3:AA$2000,_xlfn.XMATCH(100,International!AA$3:AA$2000,1,1)+ROW()-ROW($A$3))-0), NA())</f>
        <v>#N/A</v>
      </c>
      <c r="FX142" s="1" t="e" cm="1">
        <f t="array" ref="FX142">IFERROR(IF(ISNA($A142),NA(),INDEX(International!AC$3:AC$2000,_xlfn.XMATCH(100,International!AA$3:AA$2000,1,1)+ROW()-ROW($A$3))-0), NA())</f>
        <v>#N/A</v>
      </c>
      <c r="FY142" s="1" t="e">
        <f t="shared" si="332"/>
        <v>#N/A</v>
      </c>
      <c r="FZ142" s="1" t="e">
        <f t="shared" si="333"/>
        <v>#N/A</v>
      </c>
      <c r="GA142" s="1" t="e">
        <f t="shared" si="334"/>
        <v>#N/A</v>
      </c>
      <c r="GB142" s="1" t="e" cm="1">
        <f t="array" ref="GB142">IFERROR(IF(OR(ISNA($A142),INDEX(International!AE$3:AE$2000,_xlfn.XMATCH(100,International!AE$3:AE$2000,1,1)+ROW()-ROW($A$3))=""),NA(),INDEX(International!AE$3:AE$2000,_xlfn.XMATCH(100,International!AE$3:AE$2000,1,1)+ROW()-ROW($A$3))-0), NA())</f>
        <v>#N/A</v>
      </c>
      <c r="GC142" s="1" t="e" cm="1">
        <f t="array" ref="GC142">IFERROR(IF(ISNA($A142),NA(),INDEX(International!AG$3:AG$2000,_xlfn.XMATCH(100,International!AE$3:AE$2000,1,1)+ROW()-ROW($A$3))-0), NA())</f>
        <v>#N/A</v>
      </c>
      <c r="GD142" s="1" t="e">
        <f t="shared" si="335"/>
        <v>#N/A</v>
      </c>
      <c r="GE142" s="1" t="e">
        <f t="shared" si="336"/>
        <v>#N/A</v>
      </c>
      <c r="GF142" s="1" t="e">
        <f t="shared" si="337"/>
        <v>#N/A</v>
      </c>
    </row>
    <row r="143" spans="1:188" x14ac:dyDescent="0.2">
      <c r="A143" s="4" t="e">
        <f>IF(OR(Daily!$A143="",Daily!$B143="*"),NA(),Daily!A143)</f>
        <v>#N/A</v>
      </c>
      <c r="B143" s="1" t="str">
        <f>IF(_xlfn.IFNA($A143,"")="","",Daily!C143+IF(ROW()&gt;ROW($A$3),B142,0))</f>
        <v/>
      </c>
      <c r="C143" s="1" t="str">
        <f>IF(_xlfn.IFNA($A143,"")="","",Daily!D143+IF(ROW()&gt;ROW($A$3),C142,0))</f>
        <v/>
      </c>
      <c r="D143" s="1" t="str">
        <f>IF(_xlfn.IFNA($A143,"")="","",Daily!E143+IF(ROW()&gt;ROW($A$3),D142,0))</f>
        <v/>
      </c>
      <c r="E143" s="1" t="str">
        <f t="shared" si="284"/>
        <v/>
      </c>
      <c r="F143" s="1" t="str">
        <f>IF(_xlfn.IFNA($A143,"")="","",Daily!F143+IF(ROW()&gt;ROW($A$3),F142,0))</f>
        <v/>
      </c>
      <c r="G143" s="1" t="str">
        <f>IF(_xlfn.IFNA($A143,"")="","",Daily!G143+IF(ROW()&gt;ROW($A$3),G142,0))</f>
        <v/>
      </c>
      <c r="H143" s="1" t="str">
        <f>IF(_xlfn.IFNA($A143,"")="","",Daily!H143+IF(ROW()&gt;ROW($A$3),H142,0))</f>
        <v/>
      </c>
      <c r="I143" s="1" t="str">
        <f t="shared" si="285"/>
        <v/>
      </c>
      <c r="J143" s="1" t="str">
        <f>IF(_xlfn.IFNA($A143,"")="","",Daily!I143+IF(ROW()&gt;ROW($A$3),J142,0))</f>
        <v/>
      </c>
      <c r="K143" s="1" t="str">
        <f>IF(_xlfn.IFNA($A143,"")="","",Daily!J143+IF(ROW()&gt;ROW($A$3),K142,0))</f>
        <v/>
      </c>
      <c r="L143" s="1" t="str">
        <f>IF(_xlfn.IFNA($A143,"")="","",Daily!K143+IF(ROW()&gt;ROW($A$3),L142,0))</f>
        <v/>
      </c>
      <c r="M143" s="1" t="str">
        <f t="shared" si="286"/>
        <v/>
      </c>
      <c r="N143" s="1" t="str">
        <f>IF(_xlfn.IFNA($A143,"")="","",Daily!L143+IF(ROW()&gt;ROW($A$3),N142,0))</f>
        <v/>
      </c>
      <c r="O143" s="1" t="str">
        <f>IF(_xlfn.IFNA($A143,"")="","",Daily!M143+IF(ROW()&gt;ROW($A$3),O142,0))</f>
        <v/>
      </c>
      <c r="P143" s="1" t="str">
        <f>IF(_xlfn.IFNA($A143,"")="","",Daily!N143+IF(ROW()&gt;ROW($A$3),P142,0))</f>
        <v/>
      </c>
      <c r="Q143" s="1" t="str">
        <f t="shared" si="287"/>
        <v/>
      </c>
      <c r="R143" s="1" t="str">
        <f>IF(_xlfn.IFNA($A143,"")="","",Daily!O143+IF(ROW()&gt;ROW($A$3),R142,0))</f>
        <v/>
      </c>
      <c r="S143" s="1" t="str">
        <f>IF(_xlfn.IFNA($A143,"")="","",Daily!P143+IF(ROW()&gt;ROW($A$3),S142,0))</f>
        <v/>
      </c>
      <c r="T143" s="1" t="str">
        <f>IF(_xlfn.IFNA($A143,"")="","",Daily!Q143+IF(ROW()&gt;ROW($A$3),T142,0))</f>
        <v/>
      </c>
      <c r="U143" s="1" t="str">
        <f t="shared" si="288"/>
        <v/>
      </c>
      <c r="V143" s="1" t="str">
        <f>IF(_xlfn.IFNA($A143,"")="","",Daily!R143+IF(ROW()&gt;ROW($A$3),V142,0))</f>
        <v/>
      </c>
      <c r="W143" s="1" t="str">
        <f>IF(_xlfn.IFNA($A143,"")="","",Daily!S143+IF(ROW()&gt;ROW($A$3),W142,0))</f>
        <v/>
      </c>
      <c r="X143" s="1" t="str">
        <f>IF(_xlfn.IFNA($A143,"")="","",Daily!T143+IF(ROW()&gt;ROW($A$3),X142,0))</f>
        <v/>
      </c>
      <c r="Y143" s="1" t="str">
        <f t="shared" si="289"/>
        <v/>
      </c>
      <c r="Z143" s="1" t="str">
        <f>IF(_xlfn.IFNA($A143,"")="","",Daily!U143+IF(ROW()&gt;ROW($A$3),Z142,0))</f>
        <v/>
      </c>
      <c r="AA143" s="1" t="str">
        <f>IF(_xlfn.IFNA($A143,"")="","",Daily!V143+IF(ROW()&gt;ROW($A$3),AA142,0))</f>
        <v/>
      </c>
      <c r="AB143" s="1" t="str">
        <f>IF(_xlfn.IFNA($A143,"")="","",Daily!W143+IF(ROW()&gt;ROW($A$3),AB142,0))</f>
        <v/>
      </c>
      <c r="AC143" s="1" t="str">
        <f t="shared" si="290"/>
        <v/>
      </c>
      <c r="AD143" s="1" t="str">
        <f>IF(_xlfn.IFNA($A143,"")="","",Daily!X143+IF(ROW()&gt;ROW($A$3),AD142,0))</f>
        <v/>
      </c>
      <c r="AE143" s="1" t="str">
        <f>IF(_xlfn.IFNA($A143,"")="","",Daily!Y143+IF(ROW()&gt;ROW($A$3),AE142,0))</f>
        <v/>
      </c>
      <c r="AF143" s="1" t="str">
        <f>IF(_xlfn.IFNA($A143,"")="","",Daily!Z143+IF(ROW()&gt;ROW($A$3),AF142,0))</f>
        <v/>
      </c>
      <c r="AG143" s="1" t="str">
        <f t="shared" si="291"/>
        <v/>
      </c>
      <c r="AH143" s="1" t="str">
        <f>IF(_xlfn.IFNA($A143,"")="","",Daily!C143+Daily!F143+Daily!I143+Daily!O143+Daily!L143+Daily!R143+Daily!X143+Daily!U143)</f>
        <v/>
      </c>
      <c r="AI143" s="1" t="str">
        <f>IF(_xlfn.IFNA($A143,"")="","",Daily!D143+Daily!G143+Daily!J143+Daily!P143+Daily!M143+Daily!S143+Daily!Y143+Daily!V143+Daily!AA143)</f>
        <v/>
      </c>
      <c r="AJ143" s="1" t="str">
        <f>IF(_xlfn.IFNA($A143,"")="","",Daily!E143+Daily!H143+Daily!K143+Daily!Q143+Daily!N143+Daily!T143+Daily!Z143+Daily!W143)</f>
        <v/>
      </c>
      <c r="AK143" s="1" t="str">
        <f t="shared" si="240"/>
        <v/>
      </c>
      <c r="AL143" s="1" t="str">
        <f t="shared" si="241"/>
        <v/>
      </c>
      <c r="AM143" s="1" t="str">
        <f t="shared" si="242"/>
        <v/>
      </c>
      <c r="AN143" s="7" t="str">
        <f t="shared" si="243"/>
        <v/>
      </c>
      <c r="AO143" s="1" t="str">
        <f t="shared" si="244"/>
        <v/>
      </c>
      <c r="AP143" s="1" t="str">
        <f t="shared" si="245"/>
        <v/>
      </c>
      <c r="AQ143" s="1" t="str">
        <f t="shared" si="246"/>
        <v/>
      </c>
      <c r="AR143" s="1" t="str">
        <f t="shared" si="247"/>
        <v/>
      </c>
      <c r="AS143" s="1" t="str">
        <f t="shared" si="248"/>
        <v/>
      </c>
      <c r="AT143" s="10" t="str">
        <f t="shared" si="249"/>
        <v/>
      </c>
      <c r="AU143" s="10" t="str">
        <f t="shared" si="250"/>
        <v/>
      </c>
      <c r="AV143" s="10" t="str">
        <f t="shared" si="251"/>
        <v/>
      </c>
      <c r="AW143" s="10" t="str">
        <f t="shared" si="252"/>
        <v/>
      </c>
      <c r="AX143" s="10" t="str">
        <f t="shared" si="253"/>
        <v/>
      </c>
      <c r="AY143" s="10" t="str">
        <f t="shared" si="254"/>
        <v/>
      </c>
      <c r="AZ143" s="10" t="str">
        <f t="shared" si="255"/>
        <v/>
      </c>
      <c r="BA143" s="10" t="str">
        <f t="shared" si="256"/>
        <v/>
      </c>
      <c r="BB143" s="10" t="str">
        <f t="shared" si="257"/>
        <v/>
      </c>
      <c r="BC143" s="10" t="str">
        <f t="shared" si="258"/>
        <v/>
      </c>
      <c r="BD143" s="8" t="str">
        <f t="shared" ca="1" si="292"/>
        <v/>
      </c>
      <c r="BE143" s="9" t="str">
        <f t="shared" ca="1" si="293"/>
        <v/>
      </c>
      <c r="BF143" s="10" t="str">
        <f t="shared" si="259"/>
        <v/>
      </c>
      <c r="BG143" s="10" t="str">
        <f t="shared" si="260"/>
        <v/>
      </c>
      <c r="BH143" s="1" t="str">
        <f t="shared" si="261"/>
        <v/>
      </c>
      <c r="BI143" s="1" t="str">
        <f t="shared" si="262"/>
        <v/>
      </c>
      <c r="BJ143" s="8" t="str">
        <f>IF(_xlfn.IFNA($A143,"")="","",AK143/(Configuration!$B$1/1000000))</f>
        <v/>
      </c>
      <c r="BK143" s="1" t="str">
        <f>IF(OR(_xlfn.IFNA($A143,"")="", ROW()&lt;=ROW($A$3),MAX(International!$C$3:$C$2000)&lt;$AK143),"",$A143-_xlfn.XLOOKUP($AK143,International!$C$3:$C$2000,International!$A$3:$A$2000,NA(),1,1))</f>
        <v/>
      </c>
      <c r="BL143" s="1" t="str">
        <f>IF(OR(_xlfn.IFNA($A143,"")="", ROW()&lt;=ROW($A$3),MAX(International!$D$3:$D$2000)&lt;$BJ143),"",$A143-_xlfn.XLOOKUP($BJ143,International!$D$3:$D$2000,International!$A$3:$A$2000,NA(),1,1))</f>
        <v/>
      </c>
      <c r="BM143" s="1" t="str">
        <f>IF(OR(_xlfn.IFNA($A143,"")="", ROW()&lt;=ROW($A$3),MAX(International!$G$3:$G$2000)&lt;$AK143),"",$A143-_xlfn.XLOOKUP($AK143,International!$G$3:$G$2000,International!$A$3:$A$2000,NA(),1,1))</f>
        <v/>
      </c>
      <c r="BN143" s="1" t="str">
        <f>IF(OR(_xlfn.IFNA($A143,"")="", ROW()&lt;=ROW($A$3),MAX(International!$H$3:$H$2000)&lt;$BJ143),"",$A143-_xlfn.XLOOKUP($BJ143,International!$H$3:$H$2000,International!$A$3:$A$2000,NA(),1,1))</f>
        <v/>
      </c>
      <c r="BO143" s="1" t="str">
        <f>IF(OR(_xlfn.IFNA($A143,"")="", ROW()&lt;=ROW($A$3),MAX(International!$K$3:$K$2000)&lt;$AK143),"",$A143-_xlfn.XLOOKUP($AK143,International!$K$3:$K$2000,International!$A$3:$A$2000,NA(),1,1))</f>
        <v/>
      </c>
      <c r="BP143" s="1" t="str">
        <f>IF(OR(_xlfn.IFNA($A143,"")="", ROW()&lt;=ROW($A$3),MAX(International!$L$3:$L$2000)&lt;$BJ143),"",$A143-_xlfn.XLOOKUP($BJ143,International!$L$3:$L$2000,International!$A$3:$A$2000,NA(),1,1))</f>
        <v/>
      </c>
      <c r="BQ143" s="1" t="str">
        <f>IF(OR(_xlfn.IFNA($A143,"")="", ROW()&lt;=ROW($A$3),MAX(International!$O$3:$O$2000)&lt;$AK143),"",$A143-_xlfn.XLOOKUP($AK143,International!$O$3:$O$2000,International!$A$3:$A$2000,NA(),1,1))</f>
        <v/>
      </c>
      <c r="BR143" s="1" t="str">
        <f>IF(OR(_xlfn.IFNA($A143,"")="", ROW()&lt;=ROW($A$3),MAX(International!$P$3:$P$2000)&lt;$BJ143),"",$A143-_xlfn.XLOOKUP($BJ143,International!$P$3:$P$2000,International!$A$3:$A$2000,NA(),1,1))</f>
        <v/>
      </c>
      <c r="BS143" s="1" t="str">
        <f>IF(OR(_xlfn.IFNA($A143,"")="", ROW()&lt;=ROW($A$3),MAX(International!$S$3:$S$2000)&lt;$AK143),"",$A143-_xlfn.XLOOKUP($AK143,International!$S$3:$S$2000,International!$A$3:$A$2000,NA(),1,1))</f>
        <v/>
      </c>
      <c r="BT143" s="1" t="str">
        <f>IF(OR(_xlfn.IFNA($A143,"")="", ROW()&lt;=ROW($A$3),MAX(International!$T$3:$T$2000)&lt;$BJ143),"",$A143-_xlfn.XLOOKUP($BJ143,International!$T$3:$T$2000,International!$A$3:$A$2000,NA(),1,1))</f>
        <v/>
      </c>
      <c r="BU143" s="1" t="str">
        <f>IF(OR(_xlfn.IFNA($A143,"")="", ROW()&lt;=ROW($A$3),MAX(International!$W$3:$W$2000)&lt;$AK143),"",$A143-_xlfn.XLOOKUP($AK143,International!$W$3:$W$2000,International!$A$3:$A$2000,NA(),1,1))</f>
        <v/>
      </c>
      <c r="BV143" s="1" t="str">
        <f>IF(OR(_xlfn.IFNA($A143,"")="", ROW()&lt;=ROW($A$3),MAX(International!$X$3:$X$2000)&lt;$BJ143),"",$A143-_xlfn.XLOOKUP($BJ143,International!$X$3:$X$2000,International!$A$3:$A$2000,NA(),1,1))</f>
        <v/>
      </c>
      <c r="BW143" s="1" t="str">
        <f>IF(OR(_xlfn.IFNA($A143,"")="", ROW()&lt;=ROW($A$3),MAX(International!$AA$3:$AA$2000)&lt;$AK143),"",$A143-_xlfn.XLOOKUP($AK143,International!$AA$3:$AA$2000,International!$A$3:$A$2000,NA(),1,1))</f>
        <v/>
      </c>
      <c r="BX143" s="1" t="str">
        <f>IF(OR(_xlfn.IFNA($A143,"")="", ROW()&lt;=ROW($A$3),MAX(International!$AB$3:$AB$2000)&lt;$BJ143),"",$A143-_xlfn.XLOOKUP($BJ143,International!$AB$3:$AB$2000,International!$A$3:$A$2000,NA(),1,1))</f>
        <v/>
      </c>
      <c r="BY143" s="1" t="str">
        <f>IF(OR(_xlfn.IFNA($A143,"")="", ROW()&lt;=ROW($A$3),MAX(International!$AE$3:$AE$2000)&lt;$AK143),"",$A143-_xlfn.XLOOKUP($AK143,International!$AE$3:$AE$2000,International!$A$3:$A$2000,NA(),1,1))</f>
        <v/>
      </c>
      <c r="BZ143" s="1" t="str">
        <f>IF(OR(_xlfn.IFNA($A143,"")="", ROW()&lt;=ROW($A$3),MAX(International!$AF$3:$AF$2000)&lt;$BJ143),"",$A143-_xlfn.XLOOKUP($BJ143,International!$AF$3:$AF$2000,International!$A$3:$A$2000,NA(),1,1))</f>
        <v/>
      </c>
      <c r="CA143" s="1" t="e">
        <f t="shared" si="294"/>
        <v>#N/A</v>
      </c>
      <c r="CB143" s="1" t="e">
        <f t="shared" si="264"/>
        <v>#N/A</v>
      </c>
      <c r="CC143" s="1" t="e">
        <f t="shared" si="265"/>
        <v>#N/A</v>
      </c>
      <c r="CD143" s="1" t="e">
        <f t="shared" si="266"/>
        <v>#N/A</v>
      </c>
      <c r="CE143" s="1" t="e">
        <f t="shared" si="267"/>
        <v>#N/A</v>
      </c>
      <c r="CF143" s="1" t="e">
        <f t="shared" si="268"/>
        <v>#N/A</v>
      </c>
      <c r="CG143" s="1" t="e">
        <f t="shared" si="269"/>
        <v>#N/A</v>
      </c>
      <c r="CH143" s="1" t="e">
        <f t="shared" si="270"/>
        <v>#N/A</v>
      </c>
      <c r="CI143" s="1" t="e">
        <f t="shared" si="271"/>
        <v>#N/A</v>
      </c>
      <c r="CJ143" s="1" t="e">
        <f t="shared" si="272"/>
        <v>#N/A</v>
      </c>
      <c r="CK143" s="1" t="e">
        <f t="shared" si="295"/>
        <v>#N/A</v>
      </c>
      <c r="CL143" s="1" t="e">
        <f t="shared" si="273"/>
        <v>#N/A</v>
      </c>
      <c r="CM143" s="1" t="e">
        <f>IF(OR(ISNA($A143),$AK143&lt;100),NA(),IF($CA143=0,0,FLOOR((CK143-_xlfn.XLOOKUP(_xlfn.AGGREGATE(5,6,$CA$3:$CA2094),$CA$3:$CA$2000,CK$3:CK$2000,1,1))/_xlfn.XLOOKUP($CA143,$CA$3:$CA$2000,$CA$3:$CA$2000,1,1), 1)))</f>
        <v>#N/A</v>
      </c>
      <c r="CN143" s="1" t="e">
        <f t="shared" si="296"/>
        <v>#N/A</v>
      </c>
      <c r="CO143" s="1" t="e" cm="1">
        <f t="array" ref="CO143">IFERROR(IF(OR(ISNA($A143),$AK143&lt;100,INDEX(International!C$3:C$2000,_xlfn.XMATCH(100,International!C$3:C$2000,1,1)+$CA143)=""),NA(),INDEX(International!C$3:C$2000,_xlfn.XMATCH(100,International!C$3:C$2000,1,1)+$CA143)), NA())</f>
        <v>#N/A</v>
      </c>
      <c r="CP143" s="1" t="e">
        <f t="shared" si="274"/>
        <v>#N/A</v>
      </c>
      <c r="CQ143" s="1" t="e">
        <f>IF(OR(ISNA($A143),$AK143&lt;100),NA(),IF($CA143=0,0,FLOOR((CO143-_xlfn.XLOOKUP(_xlfn.AGGREGATE(5,6,$CA$3:$CA2094),$CA$3:$CA$2000,CO$3:CO$2000,1,1))/_xlfn.XLOOKUP($CA143,$CA$3:$CA$2000,$CA$3:$CA$2000,1,1), 1)))</f>
        <v>#N/A</v>
      </c>
      <c r="CR143" s="1" t="e">
        <f t="shared" si="297"/>
        <v>#N/A</v>
      </c>
      <c r="CS143" s="1" t="e" cm="1">
        <f t="array" ref="CS143">IFERROR(IF(OR(ISNA($A143),$AK143&lt;100,INDEX(International!G$3:G$2000,_xlfn.XMATCH(100,International!G$3:G$2000,1,1)+$CA143)=""),NA(),INDEX(International!G$3:G$2000,_xlfn.XMATCH(100,International!G$3:G$2000,1,1)+$CA143)), NA())</f>
        <v>#N/A</v>
      </c>
      <c r="CT143" s="1" t="e">
        <f t="shared" si="275"/>
        <v>#N/A</v>
      </c>
      <c r="CU143" s="1" t="e">
        <f>IF(OR(ISNA($A143),$AK143&lt;100),NA(),IF($CA143=0,0,FLOOR((CS143-_xlfn.XLOOKUP(_xlfn.AGGREGATE(5,6,$CA$3:$CA2094),$CA$3:$CA$2000,CS$3:CS$2000,1,1))/_xlfn.XLOOKUP($CA143,$CA$3:$CA$2000,$CA$3:$CA$2000,1,1), 1)))</f>
        <v>#N/A</v>
      </c>
      <c r="CV143" s="1" t="e">
        <f t="shared" si="298"/>
        <v>#N/A</v>
      </c>
      <c r="CW143" s="1" t="e" cm="1">
        <f t="array" ref="CW143">IFERROR(IF(OR(ISNA($A143),$AK143&lt;100,INDEX(International!K$3:K$2000,_xlfn.XMATCH(100,International!K$3:K$2000,1,1)+$CA143)=""),NA(),INDEX(International!K$3:K$2000,_xlfn.XMATCH(100,International!K$3:K$2000,1,1)+$CA143)), NA())</f>
        <v>#N/A</v>
      </c>
      <c r="CX143" s="1" t="e">
        <f t="shared" si="276"/>
        <v>#N/A</v>
      </c>
      <c r="CY143" s="1" t="e">
        <f>IF(OR(ISNA($A143),$AK143&lt;100),NA(),IF($CA143=0,0,FLOOR((CW143-_xlfn.XLOOKUP(_xlfn.AGGREGATE(5,6,$CA$3:$CA2094),$CA$3:$CA$2000,CW$3:CW$2000,1,1))/_xlfn.XLOOKUP($CA143,$CA$3:$CA$2000,$CA$3:$CA$2000,1,1), 1)))</f>
        <v>#N/A</v>
      </c>
      <c r="CZ143" s="1" t="e">
        <f t="shared" si="299"/>
        <v>#N/A</v>
      </c>
      <c r="DA143" s="1" t="e" cm="1">
        <f t="array" ref="DA143">IFERROR(IF(OR(ISNA($A143),$AK143&lt;100,INDEX(International!O$3:O$2000,_xlfn.XMATCH(100,International!O$3:O$2000,1,1)+$CA143)=""),NA(),INDEX(International!O$3:O$2000,_xlfn.XMATCH(100,International!O$3:O$2000,1,1)+$CA143)), NA())</f>
        <v>#N/A</v>
      </c>
      <c r="DB143" s="1" t="e">
        <f t="shared" si="277"/>
        <v>#N/A</v>
      </c>
      <c r="DC143" s="1" t="e">
        <f>IF(OR(ISNA($A143),$AK143&lt;100),NA(),IF($CA143=0,0,FLOOR((DA143-_xlfn.XLOOKUP(_xlfn.AGGREGATE(5,6,$CA$3:$CA2094),$CA$3:$CA$2000,DA$3:DA$2000,1,1))/_xlfn.XLOOKUP($CA143,$CA$3:$CA$2000,$CA$3:$CA$2000,1,1), 1)))</f>
        <v>#N/A</v>
      </c>
      <c r="DD143" s="1" t="e">
        <f t="shared" si="300"/>
        <v>#N/A</v>
      </c>
      <c r="DE143" s="1" t="e" cm="1">
        <f t="array" ref="DE143">IFERROR(IF(OR(ISNA($A143),$AK143&lt;100,INDEX(International!S$3:S$2000,_xlfn.XMATCH(100,International!S$3:S$2000,1,1)+$CA143)=""),NA(),INDEX(International!S$3:S$2000,_xlfn.XMATCH(100,International!S$3:S$2000,1,1)+$CA143)), NA())</f>
        <v>#N/A</v>
      </c>
      <c r="DF143" s="1" t="e">
        <f t="shared" si="278"/>
        <v>#N/A</v>
      </c>
      <c r="DG143" s="1" t="e">
        <f>IF(OR(ISNA($A143),$AK143&lt;100),NA(),IF($CA143=0,0,FLOOR((DE143-_xlfn.XLOOKUP(_xlfn.AGGREGATE(5,6,$CA$3:$CA2094),$CA$3:$CA$2000,DE$3:DE$2000,1,1))/_xlfn.XLOOKUP($CA143,$CA$3:$CA$2000,$CA$3:$CA$2000,1,1), 1)))</f>
        <v>#N/A</v>
      </c>
      <c r="DH143" s="1" t="e">
        <f t="shared" si="301"/>
        <v>#N/A</v>
      </c>
      <c r="DI143" s="1" t="e" cm="1">
        <f t="array" ref="DI143">IFERROR(IF(OR(ISNA($A143),$AK143&lt;100,INDEX(International!W$3:W$2000,_xlfn.XMATCH(100,International!W$3:W$2000,1,1)+$CA143)=""),NA(),INDEX(International!W$3:W$2000,_xlfn.XMATCH(100,International!W$3:W$2000,1,1)+$CA143)), NA())</f>
        <v>#N/A</v>
      </c>
      <c r="DJ143" s="1" t="e">
        <f t="shared" si="279"/>
        <v>#N/A</v>
      </c>
      <c r="DK143" s="1" t="e">
        <f>IF(OR(ISNA($A143),$AK143&lt;100),NA(),IF($CA143=0,0,FLOOR((DI143-_xlfn.XLOOKUP(_xlfn.AGGREGATE(5,6,$CA$3:$CA2094),$CA$3:$CA$2000,DI$3:DI$2000,1,1))/_xlfn.XLOOKUP($CA143,$CA$3:$CA$2000,$CA$3:$CA$2000,1,1), 1)))</f>
        <v>#N/A</v>
      </c>
      <c r="DL143" s="1" t="e">
        <f t="shared" si="302"/>
        <v>#N/A</v>
      </c>
      <c r="DM143" s="1" t="e" cm="1">
        <f t="array" ref="DM143">IFERROR(IF(OR(ISNA($A143),$AK143&lt;100,INDEX(International!AA$3:AA$2000,_xlfn.XMATCH(100,International!AA$3:AA$2000,1,1)+$CA143)=""),NA(),INDEX(International!AA$3:AA$2000,_xlfn.XMATCH(100,International!AA$3:AA$2000,1,1)+$CA143)), NA())</f>
        <v>#N/A</v>
      </c>
      <c r="DN143" s="1" t="e">
        <f t="shared" si="280"/>
        <v>#N/A</v>
      </c>
      <c r="DO143" s="1" t="e">
        <f>IF(OR(ISNA($A143),$AK143&lt;100),NA(),IF($CA143=0,0,FLOOR((DM143-_xlfn.XLOOKUP(_xlfn.AGGREGATE(5,6,$CA$3:$CA2094),$CA$3:$CA$2000,DM$3:DM$2000,1,1))/_xlfn.XLOOKUP($CA143,$CA$3:$CA$2000,$CA$3:$CA$2000,1,1), 1)))</f>
        <v>#N/A</v>
      </c>
      <c r="DP143" s="1" t="e">
        <f t="shared" si="303"/>
        <v>#N/A</v>
      </c>
      <c r="DQ143" s="1" t="e" cm="1">
        <f t="array" ref="DQ143">IFERROR(IF(OR(ISNA($A143),$AK143&lt;100,INDEX(International!AE$3:AE$2000,_xlfn.XMATCH(100,International!AE$3:AE$2000,1,1)+$CA143)=""),NA(),INDEX(International!AE$3:AE$2000,_xlfn.XMATCH(100,International!AE$3:AE$2000,1,1)+$CA143)), NA())</f>
        <v>#N/A</v>
      </c>
      <c r="DR143" s="1" t="e">
        <f t="shared" si="281"/>
        <v>#N/A</v>
      </c>
      <c r="DS143" s="1" t="e">
        <f>IF(OR(ISNA($A143),$AK143&lt;100),NA(),IF($CA143=0,0,FLOOR((DQ143-_xlfn.XLOOKUP(_xlfn.AGGREGATE(5,6,$CA$3:$CA2094),$CA$3:$CA$2000,DQ$3:DQ$2000,1,1))/_xlfn.XLOOKUP($CA143,$CA$3:$CA$2000,$CA$3:$CA$2000,1,1), 1)))</f>
        <v>#N/A</v>
      </c>
      <c r="DT143" s="1" t="e">
        <f t="shared" si="263"/>
        <v>#N/A</v>
      </c>
      <c r="DU143" s="1" t="e">
        <f t="shared" si="282"/>
        <v>#N/A</v>
      </c>
      <c r="DV143" s="1" t="e" cm="1">
        <f t="array" ref="DV143">IFERROR(IF(ISNA($A143),NA(),INDEX(B$3:B$2000,_xlfn.XMATCH(Configuration!$B$12,B$3:B$2000,1,1)+ROW()-ROW($A$3))-0), NA())</f>
        <v>#N/A</v>
      </c>
      <c r="DW143" s="1" t="e" cm="1">
        <f t="array" ref="DW143">IFERROR(IF(ISNA($A143),NA(),INDEX(F$3:F$2000,_xlfn.XMATCH(Configuration!$B$12,F$3:F$2000,1,1)+ROW()-ROW($A$3))-0), NA())</f>
        <v>#N/A</v>
      </c>
      <c r="DX143" s="1" t="e" cm="1">
        <f t="array" ref="DX143">IFERROR(IF(ISNA($A143),NA(),INDEX(J$3:J$2000,_xlfn.XMATCH(Configuration!$B$12,J$3:J$2000,1,1)+ROW()-ROW($A$3))-0), NA())</f>
        <v>#N/A</v>
      </c>
      <c r="DY143" s="1" t="e" cm="1">
        <f t="array" ref="DY143">IFERROR(IF(ISNA($A143),NA(),INDEX(N$3:N$2000,_xlfn.XMATCH(Configuration!$B$12,N$3:N$2000,1,1)+ROW()-ROW($A$3))-0), NA())</f>
        <v>#N/A</v>
      </c>
      <c r="DZ143" s="1" t="e" cm="1">
        <f t="array" ref="DZ143">IFERROR(IF(ISNA($A143),NA(),INDEX(R$3:R$2000,_xlfn.XMATCH(Configuration!$B$12,R$3:R$2000,1,1)+ROW()-ROW($A$3))-0), NA())</f>
        <v>#N/A</v>
      </c>
      <c r="EA143" s="1" t="e" cm="1">
        <f t="array" ref="EA143">IFERROR(IF(ISNA($A143),NA(),INDEX(V$3:V$2000,_xlfn.XMATCH(Configuration!$B$12,V$3:V$2000,1,1)+ROW()-ROW($A$3))-0), NA())</f>
        <v>#N/A</v>
      </c>
      <c r="EB143" s="1" t="e" cm="1">
        <f t="array" ref="EB143">IFERROR(IF(ISNA($A143),NA(),INDEX(Z$3:Z$2000,_xlfn.XMATCH(Configuration!$B$12,Z$3:Z$2000,1,1)+ROW()-ROW($A$3))-0), NA())</f>
        <v>#N/A</v>
      </c>
      <c r="EC143" s="1" t="e" cm="1">
        <f t="array" ref="EC143">IFERROR(IF(ISNA($A143),NA(),INDEX(AD$3:AD$2000,_xlfn.XMATCH(Configuration!$B$12,AD$3:AD$2000,1,1)+ROW()-ROW($A$3))-0), NA())</f>
        <v>#N/A</v>
      </c>
      <c r="ED143" s="1" t="e">
        <f t="shared" si="283"/>
        <v>#N/A</v>
      </c>
      <c r="EE143" s="1" t="e">
        <f t="shared" si="304"/>
        <v>#N/A</v>
      </c>
      <c r="EF143" s="1" t="e">
        <f t="shared" si="305"/>
        <v>#N/A</v>
      </c>
      <c r="EG143" s="1" t="e">
        <f t="shared" si="306"/>
        <v>#N/A</v>
      </c>
      <c r="EH143" s="1" t="e">
        <f t="shared" si="307"/>
        <v>#N/A</v>
      </c>
      <c r="EI143" s="1" t="e">
        <f t="shared" si="308"/>
        <v>#N/A</v>
      </c>
      <c r="EJ143" s="1" t="e">
        <f t="shared" si="309"/>
        <v>#N/A</v>
      </c>
      <c r="EK143" s="1" t="e">
        <f t="shared" si="310"/>
        <v>#N/A</v>
      </c>
      <c r="EL143" s="1" t="e" cm="1">
        <f t="array" ref="EL143">IFERROR(IF(ISNA($ED143),NA(),IF(FLOOR((2^(($ED143+LOOKUP(2, 1/(ISNA(EP$3:EP$2000)+ISBLANK(EP$3:EP$300)-1),EP$3:EP$2000)*LOG(100)/LOG(2))/LOOKUP(2, 1/(ISNA(EP$3:EP$2000)+ISBLANK(EP$3:EP$300)-1),EP$3:EP$2000))),2)&gt;_xlfn.AGGREGATE(4,6,$EN$3:$GC$2000)+2000,NA(),FLOOR((2^(($ED143+LOOKUP(2, 1/(ISNA(EP$3:EP$2000)+ISBLANK(EP$3:EP$300)-1),EP$3:EP$2000)*LOG(100)/LOG(2))/LOOKUP(2, 1/(ISNA(EP$3:EP$2000)+ISBLANK(EP$3:EP$300)-1),EP$3:EP$2000))),2))),NA())</f>
        <v>#N/A</v>
      </c>
      <c r="EM143" s="1" t="e" cm="1">
        <f t="array" ref="EM143">IF(ISNA($ED143),NA(),FLOOR(EN$3+(LOOKUP(2, 1/(ISNA(EN$3:EN$2000)+ISBLANK(EN$3:EN$300)-1),EN$3:EN$2000)-EN$3)/LOOKUP(2, 1/(ISNA(EN$3:EN$2000)+ISBLANK(EN$3:EN$300)-1),ED$3:ED$2000)*ED143, 1))</f>
        <v>#N/A</v>
      </c>
      <c r="EN143" s="1" t="e" cm="1">
        <f t="array" ref="EN143">IFERROR(IF(ISNA($A143),NA(),INDEX(AK$3:AK$2000,_xlfn.XMATCH(100,AK$3:AK$2000,1,1)+ROW()-ROW($A$3))-0), NA())</f>
        <v>#N/A</v>
      </c>
      <c r="EO143" s="1" t="e" cm="1">
        <f t="array" ref="EO143">IFERROR(IF(ISNA($A143),NA(),INDEX(BD$3:BD$2000,_xlfn.XMATCH(100,AK$3:AK$2000,1,1)+ROW()-ROW($A$3))-0), NA())</f>
        <v>#N/A</v>
      </c>
      <c r="EP143" s="1" t="e">
        <f t="shared" si="311"/>
        <v>#N/A</v>
      </c>
      <c r="EQ143" s="1" t="e">
        <f t="shared" si="312"/>
        <v>#N/A</v>
      </c>
      <c r="ER143" s="1" t="e">
        <f t="shared" si="313"/>
        <v>#N/A</v>
      </c>
      <c r="ES143" s="1" t="e" cm="1">
        <f t="array" ref="ES143">IFERROR(IF(OR(ISNA($A143),INDEX(International!C$3:C$2000,_xlfn.XMATCH(100,International!C$3:C$2000,1,1)+ROW()-ROW($A$3))=""),NA(),INDEX(International!C$3:C$2000,_xlfn.XMATCH(100,International!C$3:C$2000,1,1)+ROW()-ROW($A$3))), NA())</f>
        <v>#N/A</v>
      </c>
      <c r="ET143" s="1" t="e" cm="1">
        <f t="array" ref="ET143">IFERROR(IF(ISNA($A143),NA(),INDEX(International!E$3:E$2000,_xlfn.XMATCH(100,International!C$3:C$2000,1,1)+ROW()-ROW($A$3))-0), NA())</f>
        <v>#N/A</v>
      </c>
      <c r="EU143" s="1" t="e">
        <f t="shared" si="314"/>
        <v>#N/A</v>
      </c>
      <c r="EV143" s="1" t="e">
        <f t="shared" si="315"/>
        <v>#N/A</v>
      </c>
      <c r="EW143" s="1" t="e">
        <f t="shared" si="316"/>
        <v>#N/A</v>
      </c>
      <c r="EX143" s="1" t="e" cm="1">
        <f t="array" ref="EX143">IFERROR(IF(OR(ISNA($A143),INDEX(International!G$3:G$2000,_xlfn.XMATCH(100,International!G$3:G$2000,1,1)+ROW()-ROW($A$3))=""),NA(),INDEX(International!G$3:G$2000,_xlfn.XMATCH(100,International!G$3:G$2000,1,1)+ROW()-ROW($A$3))-0), NA())</f>
        <v>#N/A</v>
      </c>
      <c r="EY143" s="1" t="e" cm="1">
        <f t="array" ref="EY143">IFERROR(IF(ISNA($A143),NA(),INDEX(International!I$3:I$2000,_xlfn.XMATCH(100,International!G$3:G$2000,1,1)+ROW()-ROW($A$3))-0), NA())</f>
        <v>#N/A</v>
      </c>
      <c r="EZ143" s="1" t="e">
        <f t="shared" si="317"/>
        <v>#N/A</v>
      </c>
      <c r="FA143" s="1" t="e">
        <f t="shared" si="318"/>
        <v>#N/A</v>
      </c>
      <c r="FB143" s="1" t="e">
        <f t="shared" si="319"/>
        <v>#N/A</v>
      </c>
      <c r="FC143" s="1" t="e" cm="1">
        <f t="array" ref="FC143">IFERROR(IF(OR(ISNA($A143),INDEX(International!K$3:K$2000,_xlfn.XMATCH(100,International!K$3:K$2000,1,1)+ROW()-ROW($A$3))=""),NA(),INDEX(International!K$3:K$2000,_xlfn.XMATCH(100,International!K$3:K$2000,1,1)+ROW()-ROW($A$3))), NA())</f>
        <v>#N/A</v>
      </c>
      <c r="FD143" s="1" t="e" cm="1">
        <f t="array" ref="FD143">IFERROR(IF(ISNA($A143),NA(),INDEX(International!M$3:M$2000,_xlfn.XMATCH(100,International!K$3:K$2000,1,1)+ROW()-ROW($A$3))-0), NA())</f>
        <v>#N/A</v>
      </c>
      <c r="FE143" s="1" t="e">
        <f t="shared" si="320"/>
        <v>#N/A</v>
      </c>
      <c r="FF143" s="1" t="e">
        <f t="shared" si="321"/>
        <v>#N/A</v>
      </c>
      <c r="FG143" s="1" t="e">
        <f t="shared" si="322"/>
        <v>#N/A</v>
      </c>
      <c r="FH143" s="1" t="e" cm="1">
        <f t="array" ref="FH143">IFERROR(IF(OR(ISNA($A143),INDEX(International!O$3:O$2000,_xlfn.XMATCH(100,International!O$3:O$2000,1,1)+ROW()-ROW($A$3))=""),NA(),INDEX(International!O$3:O$2000,_xlfn.XMATCH(100,International!O$3:O$2000,1,1)+ROW()-ROW($A$3))-0), NA())</f>
        <v>#N/A</v>
      </c>
      <c r="FI143" s="1" t="e" cm="1">
        <f t="array" ref="FI143">IFERROR(IF(ISNA($A143),NA(),INDEX(International!Q$3:Q$2000,_xlfn.XMATCH(100,International!O$3:O$2000,1,1)+ROW()-ROW($A$3))-0), NA())</f>
        <v>#N/A</v>
      </c>
      <c r="FJ143" s="1" t="e">
        <f t="shared" si="323"/>
        <v>#N/A</v>
      </c>
      <c r="FK143" s="1" t="e">
        <f t="shared" si="324"/>
        <v>#N/A</v>
      </c>
      <c r="FL143" s="1" t="e">
        <f t="shared" si="325"/>
        <v>#N/A</v>
      </c>
      <c r="FM143" s="1" t="e" cm="1">
        <f t="array" ref="FM143">IFERROR(IF(OR(ISNA($A143),INDEX(International!S$3:S$2000,_xlfn.XMATCH(100,International!S$3:S$2000,1,1)+ROW()-ROW($A$3))=""),NA(),INDEX(International!S$3:S$2000,_xlfn.XMATCH(100,International!S$3:S$2000,1,1)+ROW()-ROW($A$3))-0), NA())</f>
        <v>#N/A</v>
      </c>
      <c r="FN143" s="1" t="e" cm="1">
        <f t="array" ref="FN143">IFERROR(IF(ISNA($A143),NA(),INDEX(International!U$3:U$2000,_xlfn.XMATCH(100,International!S$3:S$2000,1,1)+ROW()-ROW($A$3))-0), NA())</f>
        <v>#N/A</v>
      </c>
      <c r="FO143" s="1" t="e">
        <f t="shared" si="326"/>
        <v>#N/A</v>
      </c>
      <c r="FP143" s="1" t="e">
        <f t="shared" si="327"/>
        <v>#N/A</v>
      </c>
      <c r="FQ143" s="1" t="e">
        <f t="shared" si="328"/>
        <v>#N/A</v>
      </c>
      <c r="FR143" s="1" t="e" cm="1">
        <f t="array" ref="FR143">IFERROR(IF(OR(ISNA($A143),INDEX(International!W$3:W$2000,_xlfn.XMATCH(100,International!W$3:W$2000,1,1)+ROW()-ROW($A$3))=""),NA(),INDEX(International!W$3:W$2000,_xlfn.XMATCH(100,International!W$3:W$2000,1,1)+ROW()-ROW($A$3))-0), NA())</f>
        <v>#N/A</v>
      </c>
      <c r="FS143" s="1" t="e" cm="1">
        <f t="array" ref="FS143">IFERROR(IF(ISNA($A143),NA(),INDEX(International!Y$3:Y$2000,_xlfn.XMATCH(100,International!W$3:W$2000,1,1)+ROW()-ROW($A$3))-0), NA())</f>
        <v>#N/A</v>
      </c>
      <c r="FT143" s="1" t="e">
        <f t="shared" si="329"/>
        <v>#N/A</v>
      </c>
      <c r="FU143" s="1" t="e">
        <f t="shared" si="330"/>
        <v>#N/A</v>
      </c>
      <c r="FV143" s="1" t="e">
        <f t="shared" si="331"/>
        <v>#N/A</v>
      </c>
      <c r="FW143" s="1" t="e" cm="1">
        <f t="array" ref="FW143">IFERROR(IF(OR(ISNA($A143),INDEX(International!AA$3:AA$2000,_xlfn.XMATCH(100,International!AA$3:AA$2000,1,1)+ROW()-ROW($A$3))=""),NA(),INDEX(International!AA$3:AA$2000,_xlfn.XMATCH(100,International!AA$3:AA$2000,1,1)+ROW()-ROW($A$3))-0), NA())</f>
        <v>#N/A</v>
      </c>
      <c r="FX143" s="1" t="e" cm="1">
        <f t="array" ref="FX143">IFERROR(IF(ISNA($A143),NA(),INDEX(International!AC$3:AC$2000,_xlfn.XMATCH(100,International!AA$3:AA$2000,1,1)+ROW()-ROW($A$3))-0), NA())</f>
        <v>#N/A</v>
      </c>
      <c r="FY143" s="1" t="e">
        <f t="shared" si="332"/>
        <v>#N/A</v>
      </c>
      <c r="FZ143" s="1" t="e">
        <f t="shared" si="333"/>
        <v>#N/A</v>
      </c>
      <c r="GA143" s="1" t="e">
        <f t="shared" si="334"/>
        <v>#N/A</v>
      </c>
      <c r="GB143" s="1" t="e" cm="1">
        <f t="array" ref="GB143">IFERROR(IF(OR(ISNA($A143),INDEX(International!AE$3:AE$2000,_xlfn.XMATCH(100,International!AE$3:AE$2000,1,1)+ROW()-ROW($A$3))=""),NA(),INDEX(International!AE$3:AE$2000,_xlfn.XMATCH(100,International!AE$3:AE$2000,1,1)+ROW()-ROW($A$3))-0), NA())</f>
        <v>#N/A</v>
      </c>
      <c r="GC143" s="1" t="e" cm="1">
        <f t="array" ref="GC143">IFERROR(IF(ISNA($A143),NA(),INDEX(International!AG$3:AG$2000,_xlfn.XMATCH(100,International!AE$3:AE$2000,1,1)+ROW()-ROW($A$3))-0), NA())</f>
        <v>#N/A</v>
      </c>
      <c r="GD143" s="1" t="e">
        <f t="shared" si="335"/>
        <v>#N/A</v>
      </c>
      <c r="GE143" s="1" t="e">
        <f t="shared" si="336"/>
        <v>#N/A</v>
      </c>
      <c r="GF143" s="1" t="e">
        <f t="shared" si="337"/>
        <v>#N/A</v>
      </c>
    </row>
    <row r="144" spans="1:188" x14ac:dyDescent="0.2">
      <c r="A144" s="4" t="e">
        <f>IF(OR(Daily!$A144="",Daily!$B144="*"),NA(),Daily!A144)</f>
        <v>#N/A</v>
      </c>
      <c r="B144" s="1" t="str">
        <f>IF(_xlfn.IFNA($A144,"")="","",Daily!C144+IF(ROW()&gt;ROW($A$3),B143,0))</f>
        <v/>
      </c>
      <c r="C144" s="1" t="str">
        <f>IF(_xlfn.IFNA($A144,"")="","",Daily!D144+IF(ROW()&gt;ROW($A$3),C143,0))</f>
        <v/>
      </c>
      <c r="D144" s="1" t="str">
        <f>IF(_xlfn.IFNA($A144,"")="","",Daily!E144+IF(ROW()&gt;ROW($A$3),D143,0))</f>
        <v/>
      </c>
      <c r="E144" s="1" t="str">
        <f t="shared" si="284"/>
        <v/>
      </c>
      <c r="F144" s="1" t="str">
        <f>IF(_xlfn.IFNA($A144,"")="","",Daily!F144+IF(ROW()&gt;ROW($A$3),F143,0))</f>
        <v/>
      </c>
      <c r="G144" s="1" t="str">
        <f>IF(_xlfn.IFNA($A144,"")="","",Daily!G144+IF(ROW()&gt;ROW($A$3),G143,0))</f>
        <v/>
      </c>
      <c r="H144" s="1" t="str">
        <f>IF(_xlfn.IFNA($A144,"")="","",Daily!H144+IF(ROW()&gt;ROW($A$3),H143,0))</f>
        <v/>
      </c>
      <c r="I144" s="1" t="str">
        <f t="shared" si="285"/>
        <v/>
      </c>
      <c r="J144" s="1" t="str">
        <f>IF(_xlfn.IFNA($A144,"")="","",Daily!I144+IF(ROW()&gt;ROW($A$3),J143,0))</f>
        <v/>
      </c>
      <c r="K144" s="1" t="str">
        <f>IF(_xlfn.IFNA($A144,"")="","",Daily!J144+IF(ROW()&gt;ROW($A$3),K143,0))</f>
        <v/>
      </c>
      <c r="L144" s="1" t="str">
        <f>IF(_xlfn.IFNA($A144,"")="","",Daily!K144+IF(ROW()&gt;ROW($A$3),L143,0))</f>
        <v/>
      </c>
      <c r="M144" s="1" t="str">
        <f t="shared" si="286"/>
        <v/>
      </c>
      <c r="N144" s="1" t="str">
        <f>IF(_xlfn.IFNA($A144,"")="","",Daily!L144+IF(ROW()&gt;ROW($A$3),N143,0))</f>
        <v/>
      </c>
      <c r="O144" s="1" t="str">
        <f>IF(_xlfn.IFNA($A144,"")="","",Daily!M144+IF(ROW()&gt;ROW($A$3),O143,0))</f>
        <v/>
      </c>
      <c r="P144" s="1" t="str">
        <f>IF(_xlfn.IFNA($A144,"")="","",Daily!N144+IF(ROW()&gt;ROW($A$3),P143,0))</f>
        <v/>
      </c>
      <c r="Q144" s="1" t="str">
        <f t="shared" si="287"/>
        <v/>
      </c>
      <c r="R144" s="1" t="str">
        <f>IF(_xlfn.IFNA($A144,"")="","",Daily!O144+IF(ROW()&gt;ROW($A$3),R143,0))</f>
        <v/>
      </c>
      <c r="S144" s="1" t="str">
        <f>IF(_xlfn.IFNA($A144,"")="","",Daily!P144+IF(ROW()&gt;ROW($A$3),S143,0))</f>
        <v/>
      </c>
      <c r="T144" s="1" t="str">
        <f>IF(_xlfn.IFNA($A144,"")="","",Daily!Q144+IF(ROW()&gt;ROW($A$3),T143,0))</f>
        <v/>
      </c>
      <c r="U144" s="1" t="str">
        <f t="shared" si="288"/>
        <v/>
      </c>
      <c r="V144" s="1" t="str">
        <f>IF(_xlfn.IFNA($A144,"")="","",Daily!R144+IF(ROW()&gt;ROW($A$3),V143,0))</f>
        <v/>
      </c>
      <c r="W144" s="1" t="str">
        <f>IF(_xlfn.IFNA($A144,"")="","",Daily!S144+IF(ROW()&gt;ROW($A$3),W143,0))</f>
        <v/>
      </c>
      <c r="X144" s="1" t="str">
        <f>IF(_xlfn.IFNA($A144,"")="","",Daily!T144+IF(ROW()&gt;ROW($A$3),X143,0))</f>
        <v/>
      </c>
      <c r="Y144" s="1" t="str">
        <f t="shared" si="289"/>
        <v/>
      </c>
      <c r="Z144" s="1" t="str">
        <f>IF(_xlfn.IFNA($A144,"")="","",Daily!U144+IF(ROW()&gt;ROW($A$3),Z143,0))</f>
        <v/>
      </c>
      <c r="AA144" s="1" t="str">
        <f>IF(_xlfn.IFNA($A144,"")="","",Daily!V144+IF(ROW()&gt;ROW($A$3),AA143,0))</f>
        <v/>
      </c>
      <c r="AB144" s="1" t="str">
        <f>IF(_xlfn.IFNA($A144,"")="","",Daily!W144+IF(ROW()&gt;ROW($A$3),AB143,0))</f>
        <v/>
      </c>
      <c r="AC144" s="1" t="str">
        <f t="shared" si="290"/>
        <v/>
      </c>
      <c r="AD144" s="1" t="str">
        <f>IF(_xlfn.IFNA($A144,"")="","",Daily!X144+IF(ROW()&gt;ROW($A$3),AD143,0))</f>
        <v/>
      </c>
      <c r="AE144" s="1" t="str">
        <f>IF(_xlfn.IFNA($A144,"")="","",Daily!Y144+IF(ROW()&gt;ROW($A$3),AE143,0))</f>
        <v/>
      </c>
      <c r="AF144" s="1" t="str">
        <f>IF(_xlfn.IFNA($A144,"")="","",Daily!Z144+IF(ROW()&gt;ROW($A$3),AF143,0))</f>
        <v/>
      </c>
      <c r="AG144" s="1" t="str">
        <f t="shared" si="291"/>
        <v/>
      </c>
      <c r="AH144" s="1" t="str">
        <f>IF(_xlfn.IFNA($A144,"")="","",Daily!C144+Daily!F144+Daily!I144+Daily!O144+Daily!L144+Daily!R144+Daily!X144+Daily!U144)</f>
        <v/>
      </c>
      <c r="AI144" s="1" t="str">
        <f>IF(_xlfn.IFNA($A144,"")="","",Daily!D144+Daily!G144+Daily!J144+Daily!P144+Daily!M144+Daily!S144+Daily!Y144+Daily!V144+Daily!AA144)</f>
        <v/>
      </c>
      <c r="AJ144" s="1" t="str">
        <f>IF(_xlfn.IFNA($A144,"")="","",Daily!E144+Daily!H144+Daily!K144+Daily!Q144+Daily!N144+Daily!T144+Daily!Z144+Daily!W144)</f>
        <v/>
      </c>
      <c r="AK144" s="1" t="str">
        <f t="shared" si="240"/>
        <v/>
      </c>
      <c r="AL144" s="1" t="str">
        <f t="shared" si="241"/>
        <v/>
      </c>
      <c r="AM144" s="1" t="str">
        <f t="shared" si="242"/>
        <v/>
      </c>
      <c r="AN144" s="7" t="str">
        <f t="shared" si="243"/>
        <v/>
      </c>
      <c r="AO144" s="1" t="str">
        <f t="shared" si="244"/>
        <v/>
      </c>
      <c r="AP144" s="1" t="str">
        <f t="shared" si="245"/>
        <v/>
      </c>
      <c r="AQ144" s="1" t="str">
        <f t="shared" si="246"/>
        <v/>
      </c>
      <c r="AR144" s="1" t="str">
        <f t="shared" si="247"/>
        <v/>
      </c>
      <c r="AS144" s="1" t="str">
        <f t="shared" si="248"/>
        <v/>
      </c>
      <c r="AT144" s="10" t="str">
        <f t="shared" si="249"/>
        <v/>
      </c>
      <c r="AU144" s="10" t="str">
        <f t="shared" si="250"/>
        <v/>
      </c>
      <c r="AV144" s="10" t="str">
        <f t="shared" si="251"/>
        <v/>
      </c>
      <c r="AW144" s="10" t="str">
        <f t="shared" si="252"/>
        <v/>
      </c>
      <c r="AX144" s="10" t="str">
        <f t="shared" si="253"/>
        <v/>
      </c>
      <c r="AY144" s="10" t="str">
        <f t="shared" si="254"/>
        <v/>
      </c>
      <c r="AZ144" s="10" t="str">
        <f t="shared" si="255"/>
        <v/>
      </c>
      <c r="BA144" s="10" t="str">
        <f t="shared" si="256"/>
        <v/>
      </c>
      <c r="BB144" s="10" t="str">
        <f t="shared" si="257"/>
        <v/>
      </c>
      <c r="BC144" s="10" t="str">
        <f t="shared" si="258"/>
        <v/>
      </c>
      <c r="BD144" s="8" t="str">
        <f t="shared" ca="1" si="292"/>
        <v/>
      </c>
      <c r="BE144" s="9" t="str">
        <f t="shared" ca="1" si="293"/>
        <v/>
      </c>
      <c r="BF144" s="10" t="str">
        <f t="shared" si="259"/>
        <v/>
      </c>
      <c r="BG144" s="10" t="str">
        <f t="shared" si="260"/>
        <v/>
      </c>
      <c r="BH144" s="1" t="str">
        <f t="shared" si="261"/>
        <v/>
      </c>
      <c r="BI144" s="1" t="str">
        <f t="shared" si="262"/>
        <v/>
      </c>
      <c r="BJ144" s="8" t="str">
        <f>IF(_xlfn.IFNA($A144,"")="","",AK144/(Configuration!$B$1/1000000))</f>
        <v/>
      </c>
      <c r="BK144" s="1" t="str">
        <f>IF(OR(_xlfn.IFNA($A144,"")="", ROW()&lt;=ROW($A$3),MAX(International!$C$3:$C$2000)&lt;$AK144),"",$A144-_xlfn.XLOOKUP($AK144,International!$C$3:$C$2000,International!$A$3:$A$2000,NA(),1,1))</f>
        <v/>
      </c>
      <c r="BL144" s="1" t="str">
        <f>IF(OR(_xlfn.IFNA($A144,"")="", ROW()&lt;=ROW($A$3),MAX(International!$D$3:$D$2000)&lt;$BJ144),"",$A144-_xlfn.XLOOKUP($BJ144,International!$D$3:$D$2000,International!$A$3:$A$2000,NA(),1,1))</f>
        <v/>
      </c>
      <c r="BM144" s="1" t="str">
        <f>IF(OR(_xlfn.IFNA($A144,"")="", ROW()&lt;=ROW($A$3),MAX(International!$G$3:$G$2000)&lt;$AK144),"",$A144-_xlfn.XLOOKUP($AK144,International!$G$3:$G$2000,International!$A$3:$A$2000,NA(),1,1))</f>
        <v/>
      </c>
      <c r="BN144" s="1" t="str">
        <f>IF(OR(_xlfn.IFNA($A144,"")="", ROW()&lt;=ROW($A$3),MAX(International!$H$3:$H$2000)&lt;$BJ144),"",$A144-_xlfn.XLOOKUP($BJ144,International!$H$3:$H$2000,International!$A$3:$A$2000,NA(),1,1))</f>
        <v/>
      </c>
      <c r="BO144" s="1" t="str">
        <f>IF(OR(_xlfn.IFNA($A144,"")="", ROW()&lt;=ROW($A$3),MAX(International!$K$3:$K$2000)&lt;$AK144),"",$A144-_xlfn.XLOOKUP($AK144,International!$K$3:$K$2000,International!$A$3:$A$2000,NA(),1,1))</f>
        <v/>
      </c>
      <c r="BP144" s="1" t="str">
        <f>IF(OR(_xlfn.IFNA($A144,"")="", ROW()&lt;=ROW($A$3),MAX(International!$L$3:$L$2000)&lt;$BJ144),"",$A144-_xlfn.XLOOKUP($BJ144,International!$L$3:$L$2000,International!$A$3:$A$2000,NA(),1,1))</f>
        <v/>
      </c>
      <c r="BQ144" s="1" t="str">
        <f>IF(OR(_xlfn.IFNA($A144,"")="", ROW()&lt;=ROW($A$3),MAX(International!$O$3:$O$2000)&lt;$AK144),"",$A144-_xlfn.XLOOKUP($AK144,International!$O$3:$O$2000,International!$A$3:$A$2000,NA(),1,1))</f>
        <v/>
      </c>
      <c r="BR144" s="1" t="str">
        <f>IF(OR(_xlfn.IFNA($A144,"")="", ROW()&lt;=ROW($A$3),MAX(International!$P$3:$P$2000)&lt;$BJ144),"",$A144-_xlfn.XLOOKUP($BJ144,International!$P$3:$P$2000,International!$A$3:$A$2000,NA(),1,1))</f>
        <v/>
      </c>
      <c r="BS144" s="1" t="str">
        <f>IF(OR(_xlfn.IFNA($A144,"")="", ROW()&lt;=ROW($A$3),MAX(International!$S$3:$S$2000)&lt;$AK144),"",$A144-_xlfn.XLOOKUP($AK144,International!$S$3:$S$2000,International!$A$3:$A$2000,NA(),1,1))</f>
        <v/>
      </c>
      <c r="BT144" s="1" t="str">
        <f>IF(OR(_xlfn.IFNA($A144,"")="", ROW()&lt;=ROW($A$3),MAX(International!$T$3:$T$2000)&lt;$BJ144),"",$A144-_xlfn.XLOOKUP($BJ144,International!$T$3:$T$2000,International!$A$3:$A$2000,NA(),1,1))</f>
        <v/>
      </c>
      <c r="BU144" s="1" t="str">
        <f>IF(OR(_xlfn.IFNA($A144,"")="", ROW()&lt;=ROW($A$3),MAX(International!$W$3:$W$2000)&lt;$AK144),"",$A144-_xlfn.XLOOKUP($AK144,International!$W$3:$W$2000,International!$A$3:$A$2000,NA(),1,1))</f>
        <v/>
      </c>
      <c r="BV144" s="1" t="str">
        <f>IF(OR(_xlfn.IFNA($A144,"")="", ROW()&lt;=ROW($A$3),MAX(International!$X$3:$X$2000)&lt;$BJ144),"",$A144-_xlfn.XLOOKUP($BJ144,International!$X$3:$X$2000,International!$A$3:$A$2000,NA(),1,1))</f>
        <v/>
      </c>
      <c r="BW144" s="1" t="str">
        <f>IF(OR(_xlfn.IFNA($A144,"")="", ROW()&lt;=ROW($A$3),MAX(International!$AA$3:$AA$2000)&lt;$AK144),"",$A144-_xlfn.XLOOKUP($AK144,International!$AA$3:$AA$2000,International!$A$3:$A$2000,NA(),1,1))</f>
        <v/>
      </c>
      <c r="BX144" s="1" t="str">
        <f>IF(OR(_xlfn.IFNA($A144,"")="", ROW()&lt;=ROW($A$3),MAX(International!$AB$3:$AB$2000)&lt;$BJ144),"",$A144-_xlfn.XLOOKUP($BJ144,International!$AB$3:$AB$2000,International!$A$3:$A$2000,NA(),1,1))</f>
        <v/>
      </c>
      <c r="BY144" s="1" t="str">
        <f>IF(OR(_xlfn.IFNA($A144,"")="", ROW()&lt;=ROW($A$3),MAX(International!$AE$3:$AE$2000)&lt;$AK144),"",$A144-_xlfn.XLOOKUP($AK144,International!$AE$3:$AE$2000,International!$A$3:$A$2000,NA(),1,1))</f>
        <v/>
      </c>
      <c r="BZ144" s="1" t="str">
        <f>IF(OR(_xlfn.IFNA($A144,"")="", ROW()&lt;=ROW($A$3),MAX(International!$AF$3:$AF$2000)&lt;$BJ144),"",$A144-_xlfn.XLOOKUP($BJ144,International!$AF$3:$AF$2000,International!$A$3:$A$2000,NA(),1,1))</f>
        <v/>
      </c>
      <c r="CA144" s="1" t="e">
        <f t="shared" si="294"/>
        <v>#N/A</v>
      </c>
      <c r="CB144" s="1" t="e">
        <f t="shared" si="264"/>
        <v>#N/A</v>
      </c>
      <c r="CC144" s="1" t="e">
        <f t="shared" si="265"/>
        <v>#N/A</v>
      </c>
      <c r="CD144" s="1" t="e">
        <f t="shared" si="266"/>
        <v>#N/A</v>
      </c>
      <c r="CE144" s="1" t="e">
        <f t="shared" si="267"/>
        <v>#N/A</v>
      </c>
      <c r="CF144" s="1" t="e">
        <f t="shared" si="268"/>
        <v>#N/A</v>
      </c>
      <c r="CG144" s="1" t="e">
        <f t="shared" si="269"/>
        <v>#N/A</v>
      </c>
      <c r="CH144" s="1" t="e">
        <f t="shared" si="270"/>
        <v>#N/A</v>
      </c>
      <c r="CI144" s="1" t="e">
        <f t="shared" si="271"/>
        <v>#N/A</v>
      </c>
      <c r="CJ144" s="1" t="e">
        <f t="shared" si="272"/>
        <v>#N/A</v>
      </c>
      <c r="CK144" s="1" t="e">
        <f t="shared" si="295"/>
        <v>#N/A</v>
      </c>
      <c r="CL144" s="1" t="e">
        <f t="shared" si="273"/>
        <v>#N/A</v>
      </c>
      <c r="CM144" s="1" t="e">
        <f>IF(OR(ISNA($A144),$AK144&lt;100),NA(),IF($CA144=0,0,FLOOR((CK144-_xlfn.XLOOKUP(_xlfn.AGGREGATE(5,6,$CA$3:$CA2095),$CA$3:$CA$2000,CK$3:CK$2000,1,1))/_xlfn.XLOOKUP($CA144,$CA$3:$CA$2000,$CA$3:$CA$2000,1,1), 1)))</f>
        <v>#N/A</v>
      </c>
      <c r="CN144" s="1" t="e">
        <f t="shared" si="296"/>
        <v>#N/A</v>
      </c>
      <c r="CO144" s="1" t="e" cm="1">
        <f t="array" ref="CO144">IFERROR(IF(OR(ISNA($A144),$AK144&lt;100,INDEX(International!C$3:C$2000,_xlfn.XMATCH(100,International!C$3:C$2000,1,1)+$CA144)=""),NA(),INDEX(International!C$3:C$2000,_xlfn.XMATCH(100,International!C$3:C$2000,1,1)+$CA144)), NA())</f>
        <v>#N/A</v>
      </c>
      <c r="CP144" s="1" t="e">
        <f t="shared" si="274"/>
        <v>#N/A</v>
      </c>
      <c r="CQ144" s="1" t="e">
        <f>IF(OR(ISNA($A144),$AK144&lt;100),NA(),IF($CA144=0,0,FLOOR((CO144-_xlfn.XLOOKUP(_xlfn.AGGREGATE(5,6,$CA$3:$CA2095),$CA$3:$CA$2000,CO$3:CO$2000,1,1))/_xlfn.XLOOKUP($CA144,$CA$3:$CA$2000,$CA$3:$CA$2000,1,1), 1)))</f>
        <v>#N/A</v>
      </c>
      <c r="CR144" s="1" t="e">
        <f t="shared" si="297"/>
        <v>#N/A</v>
      </c>
      <c r="CS144" s="1" t="e" cm="1">
        <f t="array" ref="CS144">IFERROR(IF(OR(ISNA($A144),$AK144&lt;100,INDEX(International!G$3:G$2000,_xlfn.XMATCH(100,International!G$3:G$2000,1,1)+$CA144)=""),NA(),INDEX(International!G$3:G$2000,_xlfn.XMATCH(100,International!G$3:G$2000,1,1)+$CA144)), NA())</f>
        <v>#N/A</v>
      </c>
      <c r="CT144" s="1" t="e">
        <f t="shared" si="275"/>
        <v>#N/A</v>
      </c>
      <c r="CU144" s="1" t="e">
        <f>IF(OR(ISNA($A144),$AK144&lt;100),NA(),IF($CA144=0,0,FLOOR((CS144-_xlfn.XLOOKUP(_xlfn.AGGREGATE(5,6,$CA$3:$CA2095),$CA$3:$CA$2000,CS$3:CS$2000,1,1))/_xlfn.XLOOKUP($CA144,$CA$3:$CA$2000,$CA$3:$CA$2000,1,1), 1)))</f>
        <v>#N/A</v>
      </c>
      <c r="CV144" s="1" t="e">
        <f t="shared" si="298"/>
        <v>#N/A</v>
      </c>
      <c r="CW144" s="1" t="e" cm="1">
        <f t="array" ref="CW144">IFERROR(IF(OR(ISNA($A144),$AK144&lt;100,INDEX(International!K$3:K$2000,_xlfn.XMATCH(100,International!K$3:K$2000,1,1)+$CA144)=""),NA(),INDEX(International!K$3:K$2000,_xlfn.XMATCH(100,International!K$3:K$2000,1,1)+$CA144)), NA())</f>
        <v>#N/A</v>
      </c>
      <c r="CX144" s="1" t="e">
        <f t="shared" si="276"/>
        <v>#N/A</v>
      </c>
      <c r="CY144" s="1" t="e">
        <f>IF(OR(ISNA($A144),$AK144&lt;100),NA(),IF($CA144=0,0,FLOOR((CW144-_xlfn.XLOOKUP(_xlfn.AGGREGATE(5,6,$CA$3:$CA2095),$CA$3:$CA$2000,CW$3:CW$2000,1,1))/_xlfn.XLOOKUP($CA144,$CA$3:$CA$2000,$CA$3:$CA$2000,1,1), 1)))</f>
        <v>#N/A</v>
      </c>
      <c r="CZ144" s="1" t="e">
        <f t="shared" si="299"/>
        <v>#N/A</v>
      </c>
      <c r="DA144" s="1" t="e" cm="1">
        <f t="array" ref="DA144">IFERROR(IF(OR(ISNA($A144),$AK144&lt;100,INDEX(International!O$3:O$2000,_xlfn.XMATCH(100,International!O$3:O$2000,1,1)+$CA144)=""),NA(),INDEX(International!O$3:O$2000,_xlfn.XMATCH(100,International!O$3:O$2000,1,1)+$CA144)), NA())</f>
        <v>#N/A</v>
      </c>
      <c r="DB144" s="1" t="e">
        <f t="shared" si="277"/>
        <v>#N/A</v>
      </c>
      <c r="DC144" s="1" t="e">
        <f>IF(OR(ISNA($A144),$AK144&lt;100),NA(),IF($CA144=0,0,FLOOR((DA144-_xlfn.XLOOKUP(_xlfn.AGGREGATE(5,6,$CA$3:$CA2095),$CA$3:$CA$2000,DA$3:DA$2000,1,1))/_xlfn.XLOOKUP($CA144,$CA$3:$CA$2000,$CA$3:$CA$2000,1,1), 1)))</f>
        <v>#N/A</v>
      </c>
      <c r="DD144" s="1" t="e">
        <f t="shared" si="300"/>
        <v>#N/A</v>
      </c>
      <c r="DE144" s="1" t="e" cm="1">
        <f t="array" ref="DE144">IFERROR(IF(OR(ISNA($A144),$AK144&lt;100,INDEX(International!S$3:S$2000,_xlfn.XMATCH(100,International!S$3:S$2000,1,1)+$CA144)=""),NA(),INDEX(International!S$3:S$2000,_xlfn.XMATCH(100,International!S$3:S$2000,1,1)+$CA144)), NA())</f>
        <v>#N/A</v>
      </c>
      <c r="DF144" s="1" t="e">
        <f t="shared" si="278"/>
        <v>#N/A</v>
      </c>
      <c r="DG144" s="1" t="e">
        <f>IF(OR(ISNA($A144),$AK144&lt;100),NA(),IF($CA144=0,0,FLOOR((DE144-_xlfn.XLOOKUP(_xlfn.AGGREGATE(5,6,$CA$3:$CA2095),$CA$3:$CA$2000,DE$3:DE$2000,1,1))/_xlfn.XLOOKUP($CA144,$CA$3:$CA$2000,$CA$3:$CA$2000,1,1), 1)))</f>
        <v>#N/A</v>
      </c>
      <c r="DH144" s="1" t="e">
        <f t="shared" si="301"/>
        <v>#N/A</v>
      </c>
      <c r="DI144" s="1" t="e" cm="1">
        <f t="array" ref="DI144">IFERROR(IF(OR(ISNA($A144),$AK144&lt;100,INDEX(International!W$3:W$2000,_xlfn.XMATCH(100,International!W$3:W$2000,1,1)+$CA144)=""),NA(),INDEX(International!W$3:W$2000,_xlfn.XMATCH(100,International!W$3:W$2000,1,1)+$CA144)), NA())</f>
        <v>#N/A</v>
      </c>
      <c r="DJ144" s="1" t="e">
        <f t="shared" si="279"/>
        <v>#N/A</v>
      </c>
      <c r="DK144" s="1" t="e">
        <f>IF(OR(ISNA($A144),$AK144&lt;100),NA(),IF($CA144=0,0,FLOOR((DI144-_xlfn.XLOOKUP(_xlfn.AGGREGATE(5,6,$CA$3:$CA2095),$CA$3:$CA$2000,DI$3:DI$2000,1,1))/_xlfn.XLOOKUP($CA144,$CA$3:$CA$2000,$CA$3:$CA$2000,1,1), 1)))</f>
        <v>#N/A</v>
      </c>
      <c r="DL144" s="1" t="e">
        <f t="shared" si="302"/>
        <v>#N/A</v>
      </c>
      <c r="DM144" s="1" t="e" cm="1">
        <f t="array" ref="DM144">IFERROR(IF(OR(ISNA($A144),$AK144&lt;100,INDEX(International!AA$3:AA$2000,_xlfn.XMATCH(100,International!AA$3:AA$2000,1,1)+$CA144)=""),NA(),INDEX(International!AA$3:AA$2000,_xlfn.XMATCH(100,International!AA$3:AA$2000,1,1)+$CA144)), NA())</f>
        <v>#N/A</v>
      </c>
      <c r="DN144" s="1" t="e">
        <f t="shared" si="280"/>
        <v>#N/A</v>
      </c>
      <c r="DO144" s="1" t="e">
        <f>IF(OR(ISNA($A144),$AK144&lt;100),NA(),IF($CA144=0,0,FLOOR((DM144-_xlfn.XLOOKUP(_xlfn.AGGREGATE(5,6,$CA$3:$CA2095),$CA$3:$CA$2000,DM$3:DM$2000,1,1))/_xlfn.XLOOKUP($CA144,$CA$3:$CA$2000,$CA$3:$CA$2000,1,1), 1)))</f>
        <v>#N/A</v>
      </c>
      <c r="DP144" s="1" t="e">
        <f t="shared" si="303"/>
        <v>#N/A</v>
      </c>
      <c r="DQ144" s="1" t="e" cm="1">
        <f t="array" ref="DQ144">IFERROR(IF(OR(ISNA($A144),$AK144&lt;100,INDEX(International!AE$3:AE$2000,_xlfn.XMATCH(100,International!AE$3:AE$2000,1,1)+$CA144)=""),NA(),INDEX(International!AE$3:AE$2000,_xlfn.XMATCH(100,International!AE$3:AE$2000,1,1)+$CA144)), NA())</f>
        <v>#N/A</v>
      </c>
      <c r="DR144" s="1" t="e">
        <f t="shared" si="281"/>
        <v>#N/A</v>
      </c>
      <c r="DS144" s="1" t="e">
        <f>IF(OR(ISNA($A144),$AK144&lt;100),NA(),IF($CA144=0,0,FLOOR((DQ144-_xlfn.XLOOKUP(_xlfn.AGGREGATE(5,6,$CA$3:$CA2095),$CA$3:$CA$2000,DQ$3:DQ$2000,1,1))/_xlfn.XLOOKUP($CA144,$CA$3:$CA$2000,$CA$3:$CA$2000,1,1), 1)))</f>
        <v>#N/A</v>
      </c>
      <c r="DT144" s="1" t="e">
        <f t="shared" si="263"/>
        <v>#N/A</v>
      </c>
      <c r="DU144" s="1" t="e">
        <f t="shared" si="282"/>
        <v>#N/A</v>
      </c>
      <c r="DV144" s="1" t="e" cm="1">
        <f t="array" ref="DV144">IFERROR(IF(ISNA($A144),NA(),INDEX(B$3:B$2000,_xlfn.XMATCH(Configuration!$B$12,B$3:B$2000,1,1)+ROW()-ROW($A$3))-0), NA())</f>
        <v>#N/A</v>
      </c>
      <c r="DW144" s="1" t="e" cm="1">
        <f t="array" ref="DW144">IFERROR(IF(ISNA($A144),NA(),INDEX(F$3:F$2000,_xlfn.XMATCH(Configuration!$B$12,F$3:F$2000,1,1)+ROW()-ROW($A$3))-0), NA())</f>
        <v>#N/A</v>
      </c>
      <c r="DX144" s="1" t="e" cm="1">
        <f t="array" ref="DX144">IFERROR(IF(ISNA($A144),NA(),INDEX(J$3:J$2000,_xlfn.XMATCH(Configuration!$B$12,J$3:J$2000,1,1)+ROW()-ROW($A$3))-0), NA())</f>
        <v>#N/A</v>
      </c>
      <c r="DY144" s="1" t="e" cm="1">
        <f t="array" ref="DY144">IFERROR(IF(ISNA($A144),NA(),INDEX(N$3:N$2000,_xlfn.XMATCH(Configuration!$B$12,N$3:N$2000,1,1)+ROW()-ROW($A$3))-0), NA())</f>
        <v>#N/A</v>
      </c>
      <c r="DZ144" s="1" t="e" cm="1">
        <f t="array" ref="DZ144">IFERROR(IF(ISNA($A144),NA(),INDEX(R$3:R$2000,_xlfn.XMATCH(Configuration!$B$12,R$3:R$2000,1,1)+ROW()-ROW($A$3))-0), NA())</f>
        <v>#N/A</v>
      </c>
      <c r="EA144" s="1" t="e" cm="1">
        <f t="array" ref="EA144">IFERROR(IF(ISNA($A144),NA(),INDEX(V$3:V$2000,_xlfn.XMATCH(Configuration!$B$12,V$3:V$2000,1,1)+ROW()-ROW($A$3))-0), NA())</f>
        <v>#N/A</v>
      </c>
      <c r="EB144" s="1" t="e" cm="1">
        <f t="array" ref="EB144">IFERROR(IF(ISNA($A144),NA(),INDEX(Z$3:Z$2000,_xlfn.XMATCH(Configuration!$B$12,Z$3:Z$2000,1,1)+ROW()-ROW($A$3))-0), NA())</f>
        <v>#N/A</v>
      </c>
      <c r="EC144" s="1" t="e" cm="1">
        <f t="array" ref="EC144">IFERROR(IF(ISNA($A144),NA(),INDEX(AD$3:AD$2000,_xlfn.XMATCH(Configuration!$B$12,AD$3:AD$2000,1,1)+ROW()-ROW($A$3))-0), NA())</f>
        <v>#N/A</v>
      </c>
      <c r="ED144" s="1" t="e">
        <f t="shared" si="283"/>
        <v>#N/A</v>
      </c>
      <c r="EE144" s="1" t="e">
        <f t="shared" si="304"/>
        <v>#N/A</v>
      </c>
      <c r="EF144" s="1" t="e">
        <f t="shared" si="305"/>
        <v>#N/A</v>
      </c>
      <c r="EG144" s="1" t="e">
        <f t="shared" si="306"/>
        <v>#N/A</v>
      </c>
      <c r="EH144" s="1" t="e">
        <f t="shared" si="307"/>
        <v>#N/A</v>
      </c>
      <c r="EI144" s="1" t="e">
        <f t="shared" si="308"/>
        <v>#N/A</v>
      </c>
      <c r="EJ144" s="1" t="e">
        <f t="shared" si="309"/>
        <v>#N/A</v>
      </c>
      <c r="EK144" s="1" t="e">
        <f t="shared" si="310"/>
        <v>#N/A</v>
      </c>
      <c r="EL144" s="1" t="e" cm="1">
        <f t="array" ref="EL144">IFERROR(IF(ISNA($ED144),NA(),IF(FLOOR((2^(($ED144+LOOKUP(2, 1/(ISNA(EP$3:EP$2000)+ISBLANK(EP$3:EP$300)-1),EP$3:EP$2000)*LOG(100)/LOG(2))/LOOKUP(2, 1/(ISNA(EP$3:EP$2000)+ISBLANK(EP$3:EP$300)-1),EP$3:EP$2000))),2)&gt;_xlfn.AGGREGATE(4,6,$EN$3:$GC$2000)+2000,NA(),FLOOR((2^(($ED144+LOOKUP(2, 1/(ISNA(EP$3:EP$2000)+ISBLANK(EP$3:EP$300)-1),EP$3:EP$2000)*LOG(100)/LOG(2))/LOOKUP(2, 1/(ISNA(EP$3:EP$2000)+ISBLANK(EP$3:EP$300)-1),EP$3:EP$2000))),2))),NA())</f>
        <v>#N/A</v>
      </c>
      <c r="EM144" s="1" t="e" cm="1">
        <f t="array" ref="EM144">IF(ISNA($ED144),NA(),FLOOR(EN$3+(LOOKUP(2, 1/(ISNA(EN$3:EN$2000)+ISBLANK(EN$3:EN$300)-1),EN$3:EN$2000)-EN$3)/LOOKUP(2, 1/(ISNA(EN$3:EN$2000)+ISBLANK(EN$3:EN$300)-1),ED$3:ED$2000)*ED144, 1))</f>
        <v>#N/A</v>
      </c>
      <c r="EN144" s="1" t="e" cm="1">
        <f t="array" ref="EN144">IFERROR(IF(ISNA($A144),NA(),INDEX(AK$3:AK$2000,_xlfn.XMATCH(100,AK$3:AK$2000,1,1)+ROW()-ROW($A$3))-0), NA())</f>
        <v>#N/A</v>
      </c>
      <c r="EO144" s="1" t="e" cm="1">
        <f t="array" ref="EO144">IFERROR(IF(ISNA($A144),NA(),INDEX(BD$3:BD$2000,_xlfn.XMATCH(100,AK$3:AK$2000,1,1)+ROW()-ROW($A$3))-0), NA())</f>
        <v>#N/A</v>
      </c>
      <c r="EP144" s="1" t="e">
        <f t="shared" si="311"/>
        <v>#N/A</v>
      </c>
      <c r="EQ144" s="1" t="e">
        <f t="shared" si="312"/>
        <v>#N/A</v>
      </c>
      <c r="ER144" s="1" t="e">
        <f t="shared" si="313"/>
        <v>#N/A</v>
      </c>
      <c r="ES144" s="1" t="e" cm="1">
        <f t="array" ref="ES144">IFERROR(IF(OR(ISNA($A144),INDEX(International!C$3:C$2000,_xlfn.XMATCH(100,International!C$3:C$2000,1,1)+ROW()-ROW($A$3))=""),NA(),INDEX(International!C$3:C$2000,_xlfn.XMATCH(100,International!C$3:C$2000,1,1)+ROW()-ROW($A$3))), NA())</f>
        <v>#N/A</v>
      </c>
      <c r="ET144" s="1" t="e" cm="1">
        <f t="array" ref="ET144">IFERROR(IF(ISNA($A144),NA(),INDEX(International!E$3:E$2000,_xlfn.XMATCH(100,International!C$3:C$2000,1,1)+ROW()-ROW($A$3))-0), NA())</f>
        <v>#N/A</v>
      </c>
      <c r="EU144" s="1" t="e">
        <f t="shared" si="314"/>
        <v>#N/A</v>
      </c>
      <c r="EV144" s="1" t="e">
        <f t="shared" si="315"/>
        <v>#N/A</v>
      </c>
      <c r="EW144" s="1" t="e">
        <f t="shared" si="316"/>
        <v>#N/A</v>
      </c>
      <c r="EX144" s="1" t="e" cm="1">
        <f t="array" ref="EX144">IFERROR(IF(OR(ISNA($A144),INDEX(International!G$3:G$2000,_xlfn.XMATCH(100,International!G$3:G$2000,1,1)+ROW()-ROW($A$3))=""),NA(),INDEX(International!G$3:G$2000,_xlfn.XMATCH(100,International!G$3:G$2000,1,1)+ROW()-ROW($A$3))-0), NA())</f>
        <v>#N/A</v>
      </c>
      <c r="EY144" s="1" t="e" cm="1">
        <f t="array" ref="EY144">IFERROR(IF(ISNA($A144),NA(),INDEX(International!I$3:I$2000,_xlfn.XMATCH(100,International!G$3:G$2000,1,1)+ROW()-ROW($A$3))-0), NA())</f>
        <v>#N/A</v>
      </c>
      <c r="EZ144" s="1" t="e">
        <f t="shared" si="317"/>
        <v>#N/A</v>
      </c>
      <c r="FA144" s="1" t="e">
        <f t="shared" si="318"/>
        <v>#N/A</v>
      </c>
      <c r="FB144" s="1" t="e">
        <f t="shared" si="319"/>
        <v>#N/A</v>
      </c>
      <c r="FC144" s="1" t="e" cm="1">
        <f t="array" ref="FC144">IFERROR(IF(OR(ISNA($A144),INDEX(International!K$3:K$2000,_xlfn.XMATCH(100,International!K$3:K$2000,1,1)+ROW()-ROW($A$3))=""),NA(),INDEX(International!K$3:K$2000,_xlfn.XMATCH(100,International!K$3:K$2000,1,1)+ROW()-ROW($A$3))), NA())</f>
        <v>#N/A</v>
      </c>
      <c r="FD144" s="1" t="e" cm="1">
        <f t="array" ref="FD144">IFERROR(IF(ISNA($A144),NA(),INDEX(International!M$3:M$2000,_xlfn.XMATCH(100,International!K$3:K$2000,1,1)+ROW()-ROW($A$3))-0), NA())</f>
        <v>#N/A</v>
      </c>
      <c r="FE144" s="1" t="e">
        <f t="shared" si="320"/>
        <v>#N/A</v>
      </c>
      <c r="FF144" s="1" t="e">
        <f t="shared" si="321"/>
        <v>#N/A</v>
      </c>
      <c r="FG144" s="1" t="e">
        <f t="shared" si="322"/>
        <v>#N/A</v>
      </c>
      <c r="FH144" s="1" t="e" cm="1">
        <f t="array" ref="FH144">IFERROR(IF(OR(ISNA($A144),INDEX(International!O$3:O$2000,_xlfn.XMATCH(100,International!O$3:O$2000,1,1)+ROW()-ROW($A$3))=""),NA(),INDEX(International!O$3:O$2000,_xlfn.XMATCH(100,International!O$3:O$2000,1,1)+ROW()-ROW($A$3))-0), NA())</f>
        <v>#N/A</v>
      </c>
      <c r="FI144" s="1" t="e" cm="1">
        <f t="array" ref="FI144">IFERROR(IF(ISNA($A144),NA(),INDEX(International!Q$3:Q$2000,_xlfn.XMATCH(100,International!O$3:O$2000,1,1)+ROW()-ROW($A$3))-0), NA())</f>
        <v>#N/A</v>
      </c>
      <c r="FJ144" s="1" t="e">
        <f t="shared" si="323"/>
        <v>#N/A</v>
      </c>
      <c r="FK144" s="1" t="e">
        <f t="shared" si="324"/>
        <v>#N/A</v>
      </c>
      <c r="FL144" s="1" t="e">
        <f t="shared" si="325"/>
        <v>#N/A</v>
      </c>
      <c r="FM144" s="1" t="e" cm="1">
        <f t="array" ref="FM144">IFERROR(IF(OR(ISNA($A144),INDEX(International!S$3:S$2000,_xlfn.XMATCH(100,International!S$3:S$2000,1,1)+ROW()-ROW($A$3))=""),NA(),INDEX(International!S$3:S$2000,_xlfn.XMATCH(100,International!S$3:S$2000,1,1)+ROW()-ROW($A$3))-0), NA())</f>
        <v>#N/A</v>
      </c>
      <c r="FN144" s="1" t="e" cm="1">
        <f t="array" ref="FN144">IFERROR(IF(ISNA($A144),NA(),INDEX(International!U$3:U$2000,_xlfn.XMATCH(100,International!S$3:S$2000,1,1)+ROW()-ROW($A$3))-0), NA())</f>
        <v>#N/A</v>
      </c>
      <c r="FO144" s="1" t="e">
        <f t="shared" si="326"/>
        <v>#N/A</v>
      </c>
      <c r="FP144" s="1" t="e">
        <f t="shared" si="327"/>
        <v>#N/A</v>
      </c>
      <c r="FQ144" s="1" t="e">
        <f t="shared" si="328"/>
        <v>#N/A</v>
      </c>
      <c r="FR144" s="1" t="e" cm="1">
        <f t="array" ref="FR144">IFERROR(IF(OR(ISNA($A144),INDEX(International!W$3:W$2000,_xlfn.XMATCH(100,International!W$3:W$2000,1,1)+ROW()-ROW($A$3))=""),NA(),INDEX(International!W$3:W$2000,_xlfn.XMATCH(100,International!W$3:W$2000,1,1)+ROW()-ROW($A$3))-0), NA())</f>
        <v>#N/A</v>
      </c>
      <c r="FS144" s="1" t="e" cm="1">
        <f t="array" ref="FS144">IFERROR(IF(ISNA($A144),NA(),INDEX(International!Y$3:Y$2000,_xlfn.XMATCH(100,International!W$3:W$2000,1,1)+ROW()-ROW($A$3))-0), NA())</f>
        <v>#N/A</v>
      </c>
      <c r="FT144" s="1" t="e">
        <f t="shared" si="329"/>
        <v>#N/A</v>
      </c>
      <c r="FU144" s="1" t="e">
        <f t="shared" si="330"/>
        <v>#N/A</v>
      </c>
      <c r="FV144" s="1" t="e">
        <f t="shared" si="331"/>
        <v>#N/A</v>
      </c>
      <c r="FW144" s="1" t="e" cm="1">
        <f t="array" ref="FW144">IFERROR(IF(OR(ISNA($A144),INDEX(International!AA$3:AA$2000,_xlfn.XMATCH(100,International!AA$3:AA$2000,1,1)+ROW()-ROW($A$3))=""),NA(),INDEX(International!AA$3:AA$2000,_xlfn.XMATCH(100,International!AA$3:AA$2000,1,1)+ROW()-ROW($A$3))-0), NA())</f>
        <v>#N/A</v>
      </c>
      <c r="FX144" s="1" t="e" cm="1">
        <f t="array" ref="FX144">IFERROR(IF(ISNA($A144),NA(),INDEX(International!AC$3:AC$2000,_xlfn.XMATCH(100,International!AA$3:AA$2000,1,1)+ROW()-ROW($A$3))-0), NA())</f>
        <v>#N/A</v>
      </c>
      <c r="FY144" s="1" t="e">
        <f t="shared" si="332"/>
        <v>#N/A</v>
      </c>
      <c r="FZ144" s="1" t="e">
        <f t="shared" si="333"/>
        <v>#N/A</v>
      </c>
      <c r="GA144" s="1" t="e">
        <f t="shared" si="334"/>
        <v>#N/A</v>
      </c>
      <c r="GB144" s="1" t="e" cm="1">
        <f t="array" ref="GB144">IFERROR(IF(OR(ISNA($A144),INDEX(International!AE$3:AE$2000,_xlfn.XMATCH(100,International!AE$3:AE$2000,1,1)+ROW()-ROW($A$3))=""),NA(),INDEX(International!AE$3:AE$2000,_xlfn.XMATCH(100,International!AE$3:AE$2000,1,1)+ROW()-ROW($A$3))-0), NA())</f>
        <v>#N/A</v>
      </c>
      <c r="GC144" s="1" t="e" cm="1">
        <f t="array" ref="GC144">IFERROR(IF(ISNA($A144),NA(),INDEX(International!AG$3:AG$2000,_xlfn.XMATCH(100,International!AE$3:AE$2000,1,1)+ROW()-ROW($A$3))-0), NA())</f>
        <v>#N/A</v>
      </c>
      <c r="GD144" s="1" t="e">
        <f t="shared" si="335"/>
        <v>#N/A</v>
      </c>
      <c r="GE144" s="1" t="e">
        <f t="shared" si="336"/>
        <v>#N/A</v>
      </c>
      <c r="GF144" s="1" t="e">
        <f t="shared" si="337"/>
        <v>#N/A</v>
      </c>
    </row>
    <row r="145" spans="1:188" x14ac:dyDescent="0.2">
      <c r="A145" s="4" t="e">
        <f>IF(OR(Daily!$A145="",Daily!$B145="*"),NA(),Daily!A145)</f>
        <v>#N/A</v>
      </c>
      <c r="B145" s="1" t="str">
        <f>IF(_xlfn.IFNA($A145,"")="","",Daily!C145+IF(ROW()&gt;ROW($A$3),B144,0))</f>
        <v/>
      </c>
      <c r="C145" s="1" t="str">
        <f>IF(_xlfn.IFNA($A145,"")="","",Daily!D145+IF(ROW()&gt;ROW($A$3),C144,0))</f>
        <v/>
      </c>
      <c r="D145" s="1" t="str">
        <f>IF(_xlfn.IFNA($A145,"")="","",Daily!E145+IF(ROW()&gt;ROW($A$3),D144,0))</f>
        <v/>
      </c>
      <c r="E145" s="1" t="str">
        <f t="shared" si="284"/>
        <v/>
      </c>
      <c r="F145" s="1" t="str">
        <f>IF(_xlfn.IFNA($A145,"")="","",Daily!F145+IF(ROW()&gt;ROW($A$3),F144,0))</f>
        <v/>
      </c>
      <c r="G145" s="1" t="str">
        <f>IF(_xlfn.IFNA($A145,"")="","",Daily!G145+IF(ROW()&gt;ROW($A$3),G144,0))</f>
        <v/>
      </c>
      <c r="H145" s="1" t="str">
        <f>IF(_xlfn.IFNA($A145,"")="","",Daily!H145+IF(ROW()&gt;ROW($A$3),H144,0))</f>
        <v/>
      </c>
      <c r="I145" s="1" t="str">
        <f t="shared" si="285"/>
        <v/>
      </c>
      <c r="J145" s="1" t="str">
        <f>IF(_xlfn.IFNA($A145,"")="","",Daily!I145+IF(ROW()&gt;ROW($A$3),J144,0))</f>
        <v/>
      </c>
      <c r="K145" s="1" t="str">
        <f>IF(_xlfn.IFNA($A145,"")="","",Daily!J145+IF(ROW()&gt;ROW($A$3),K144,0))</f>
        <v/>
      </c>
      <c r="L145" s="1" t="str">
        <f>IF(_xlfn.IFNA($A145,"")="","",Daily!K145+IF(ROW()&gt;ROW($A$3),L144,0))</f>
        <v/>
      </c>
      <c r="M145" s="1" t="str">
        <f t="shared" si="286"/>
        <v/>
      </c>
      <c r="N145" s="1" t="str">
        <f>IF(_xlfn.IFNA($A145,"")="","",Daily!L145+IF(ROW()&gt;ROW($A$3),N144,0))</f>
        <v/>
      </c>
      <c r="O145" s="1" t="str">
        <f>IF(_xlfn.IFNA($A145,"")="","",Daily!M145+IF(ROW()&gt;ROW($A$3),O144,0))</f>
        <v/>
      </c>
      <c r="P145" s="1" t="str">
        <f>IF(_xlfn.IFNA($A145,"")="","",Daily!N145+IF(ROW()&gt;ROW($A$3),P144,0))</f>
        <v/>
      </c>
      <c r="Q145" s="1" t="str">
        <f t="shared" si="287"/>
        <v/>
      </c>
      <c r="R145" s="1" t="str">
        <f>IF(_xlfn.IFNA($A145,"")="","",Daily!O145+IF(ROW()&gt;ROW($A$3),R144,0))</f>
        <v/>
      </c>
      <c r="S145" s="1" t="str">
        <f>IF(_xlfn.IFNA($A145,"")="","",Daily!P145+IF(ROW()&gt;ROW($A$3),S144,0))</f>
        <v/>
      </c>
      <c r="T145" s="1" t="str">
        <f>IF(_xlfn.IFNA($A145,"")="","",Daily!Q145+IF(ROW()&gt;ROW($A$3),T144,0))</f>
        <v/>
      </c>
      <c r="U145" s="1" t="str">
        <f t="shared" si="288"/>
        <v/>
      </c>
      <c r="V145" s="1" t="str">
        <f>IF(_xlfn.IFNA($A145,"")="","",Daily!R145+IF(ROW()&gt;ROW($A$3),V144,0))</f>
        <v/>
      </c>
      <c r="W145" s="1" t="str">
        <f>IF(_xlfn.IFNA($A145,"")="","",Daily!S145+IF(ROW()&gt;ROW($A$3),W144,0))</f>
        <v/>
      </c>
      <c r="X145" s="1" t="str">
        <f>IF(_xlfn.IFNA($A145,"")="","",Daily!T145+IF(ROW()&gt;ROW($A$3),X144,0))</f>
        <v/>
      </c>
      <c r="Y145" s="1" t="str">
        <f t="shared" si="289"/>
        <v/>
      </c>
      <c r="Z145" s="1" t="str">
        <f>IF(_xlfn.IFNA($A145,"")="","",Daily!U145+IF(ROW()&gt;ROW($A$3),Z144,0))</f>
        <v/>
      </c>
      <c r="AA145" s="1" t="str">
        <f>IF(_xlfn.IFNA($A145,"")="","",Daily!V145+IF(ROW()&gt;ROW($A$3),AA144,0))</f>
        <v/>
      </c>
      <c r="AB145" s="1" t="str">
        <f>IF(_xlfn.IFNA($A145,"")="","",Daily!W145+IF(ROW()&gt;ROW($A$3),AB144,0))</f>
        <v/>
      </c>
      <c r="AC145" s="1" t="str">
        <f t="shared" si="290"/>
        <v/>
      </c>
      <c r="AD145" s="1" t="str">
        <f>IF(_xlfn.IFNA($A145,"")="","",Daily!X145+IF(ROW()&gt;ROW($A$3),AD144,0))</f>
        <v/>
      </c>
      <c r="AE145" s="1" t="str">
        <f>IF(_xlfn.IFNA($A145,"")="","",Daily!Y145+IF(ROW()&gt;ROW($A$3),AE144,0))</f>
        <v/>
      </c>
      <c r="AF145" s="1" t="str">
        <f>IF(_xlfn.IFNA($A145,"")="","",Daily!Z145+IF(ROW()&gt;ROW($A$3),AF144,0))</f>
        <v/>
      </c>
      <c r="AG145" s="1" t="str">
        <f t="shared" si="291"/>
        <v/>
      </c>
      <c r="AH145" s="1" t="str">
        <f>IF(_xlfn.IFNA($A145,"")="","",Daily!C145+Daily!F145+Daily!I145+Daily!O145+Daily!L145+Daily!R145+Daily!X145+Daily!U145)</f>
        <v/>
      </c>
      <c r="AI145" s="1" t="str">
        <f>IF(_xlfn.IFNA($A145,"")="","",Daily!D145+Daily!G145+Daily!J145+Daily!P145+Daily!M145+Daily!S145+Daily!Y145+Daily!V145+Daily!AA145)</f>
        <v/>
      </c>
      <c r="AJ145" s="1" t="str">
        <f>IF(_xlfn.IFNA($A145,"")="","",Daily!E145+Daily!H145+Daily!K145+Daily!Q145+Daily!N145+Daily!T145+Daily!Z145+Daily!W145)</f>
        <v/>
      </c>
      <c r="AK145" s="1" t="str">
        <f t="shared" si="240"/>
        <v/>
      </c>
      <c r="AL145" s="1" t="str">
        <f t="shared" si="241"/>
        <v/>
      </c>
      <c r="AM145" s="1" t="str">
        <f t="shared" si="242"/>
        <v/>
      </c>
      <c r="AN145" s="7" t="str">
        <f t="shared" si="243"/>
        <v/>
      </c>
      <c r="AO145" s="1" t="str">
        <f t="shared" si="244"/>
        <v/>
      </c>
      <c r="AP145" s="1" t="str">
        <f t="shared" si="245"/>
        <v/>
      </c>
      <c r="AQ145" s="1" t="str">
        <f t="shared" si="246"/>
        <v/>
      </c>
      <c r="AR145" s="1" t="str">
        <f t="shared" si="247"/>
        <v/>
      </c>
      <c r="AS145" s="1" t="str">
        <f t="shared" si="248"/>
        <v/>
      </c>
      <c r="AT145" s="10" t="str">
        <f t="shared" si="249"/>
        <v/>
      </c>
      <c r="AU145" s="10" t="str">
        <f t="shared" si="250"/>
        <v/>
      </c>
      <c r="AV145" s="10" t="str">
        <f t="shared" si="251"/>
        <v/>
      </c>
      <c r="AW145" s="10" t="str">
        <f t="shared" si="252"/>
        <v/>
      </c>
      <c r="AX145" s="10" t="str">
        <f t="shared" si="253"/>
        <v/>
      </c>
      <c r="AY145" s="10" t="str">
        <f t="shared" si="254"/>
        <v/>
      </c>
      <c r="AZ145" s="10" t="str">
        <f t="shared" si="255"/>
        <v/>
      </c>
      <c r="BA145" s="10" t="str">
        <f t="shared" si="256"/>
        <v/>
      </c>
      <c r="BB145" s="10" t="str">
        <f t="shared" si="257"/>
        <v/>
      </c>
      <c r="BC145" s="10" t="str">
        <f t="shared" si="258"/>
        <v/>
      </c>
      <c r="BD145" s="8" t="str">
        <f t="shared" ca="1" si="292"/>
        <v/>
      </c>
      <c r="BE145" s="9" t="str">
        <f t="shared" ca="1" si="293"/>
        <v/>
      </c>
      <c r="BF145" s="10" t="str">
        <f t="shared" si="259"/>
        <v/>
      </c>
      <c r="BG145" s="10" t="str">
        <f t="shared" si="260"/>
        <v/>
      </c>
      <c r="BH145" s="1" t="str">
        <f t="shared" si="261"/>
        <v/>
      </c>
      <c r="BI145" s="1" t="str">
        <f t="shared" si="262"/>
        <v/>
      </c>
      <c r="BJ145" s="8" t="str">
        <f>IF(_xlfn.IFNA($A145,"")="","",AK145/(Configuration!$B$1/1000000))</f>
        <v/>
      </c>
      <c r="BK145" s="1" t="str">
        <f>IF(OR(_xlfn.IFNA($A145,"")="", ROW()&lt;=ROW($A$3),MAX(International!$C$3:$C$2000)&lt;$AK145),"",$A145-_xlfn.XLOOKUP($AK145,International!$C$3:$C$2000,International!$A$3:$A$2000,NA(),1,1))</f>
        <v/>
      </c>
      <c r="BL145" s="1" t="str">
        <f>IF(OR(_xlfn.IFNA($A145,"")="", ROW()&lt;=ROW($A$3),MAX(International!$D$3:$D$2000)&lt;$BJ145),"",$A145-_xlfn.XLOOKUP($BJ145,International!$D$3:$D$2000,International!$A$3:$A$2000,NA(),1,1))</f>
        <v/>
      </c>
      <c r="BM145" s="1" t="str">
        <f>IF(OR(_xlfn.IFNA($A145,"")="", ROW()&lt;=ROW($A$3),MAX(International!$G$3:$G$2000)&lt;$AK145),"",$A145-_xlfn.XLOOKUP($AK145,International!$G$3:$G$2000,International!$A$3:$A$2000,NA(),1,1))</f>
        <v/>
      </c>
      <c r="BN145" s="1" t="str">
        <f>IF(OR(_xlfn.IFNA($A145,"")="", ROW()&lt;=ROW($A$3),MAX(International!$H$3:$H$2000)&lt;$BJ145),"",$A145-_xlfn.XLOOKUP($BJ145,International!$H$3:$H$2000,International!$A$3:$A$2000,NA(),1,1))</f>
        <v/>
      </c>
      <c r="BO145" s="1" t="str">
        <f>IF(OR(_xlfn.IFNA($A145,"")="", ROW()&lt;=ROW($A$3),MAX(International!$K$3:$K$2000)&lt;$AK145),"",$A145-_xlfn.XLOOKUP($AK145,International!$K$3:$K$2000,International!$A$3:$A$2000,NA(),1,1))</f>
        <v/>
      </c>
      <c r="BP145" s="1" t="str">
        <f>IF(OR(_xlfn.IFNA($A145,"")="", ROW()&lt;=ROW($A$3),MAX(International!$L$3:$L$2000)&lt;$BJ145),"",$A145-_xlfn.XLOOKUP($BJ145,International!$L$3:$L$2000,International!$A$3:$A$2000,NA(),1,1))</f>
        <v/>
      </c>
      <c r="BQ145" s="1" t="str">
        <f>IF(OR(_xlfn.IFNA($A145,"")="", ROW()&lt;=ROW($A$3),MAX(International!$O$3:$O$2000)&lt;$AK145),"",$A145-_xlfn.XLOOKUP($AK145,International!$O$3:$O$2000,International!$A$3:$A$2000,NA(),1,1))</f>
        <v/>
      </c>
      <c r="BR145" s="1" t="str">
        <f>IF(OR(_xlfn.IFNA($A145,"")="", ROW()&lt;=ROW($A$3),MAX(International!$P$3:$P$2000)&lt;$BJ145),"",$A145-_xlfn.XLOOKUP($BJ145,International!$P$3:$P$2000,International!$A$3:$A$2000,NA(),1,1))</f>
        <v/>
      </c>
      <c r="BS145" s="1" t="str">
        <f>IF(OR(_xlfn.IFNA($A145,"")="", ROW()&lt;=ROW($A$3),MAX(International!$S$3:$S$2000)&lt;$AK145),"",$A145-_xlfn.XLOOKUP($AK145,International!$S$3:$S$2000,International!$A$3:$A$2000,NA(),1,1))</f>
        <v/>
      </c>
      <c r="BT145" s="1" t="str">
        <f>IF(OR(_xlfn.IFNA($A145,"")="", ROW()&lt;=ROW($A$3),MAX(International!$T$3:$T$2000)&lt;$BJ145),"",$A145-_xlfn.XLOOKUP($BJ145,International!$T$3:$T$2000,International!$A$3:$A$2000,NA(),1,1))</f>
        <v/>
      </c>
      <c r="BU145" s="1" t="str">
        <f>IF(OR(_xlfn.IFNA($A145,"")="", ROW()&lt;=ROW($A$3),MAX(International!$W$3:$W$2000)&lt;$AK145),"",$A145-_xlfn.XLOOKUP($AK145,International!$W$3:$W$2000,International!$A$3:$A$2000,NA(),1,1))</f>
        <v/>
      </c>
      <c r="BV145" s="1" t="str">
        <f>IF(OR(_xlfn.IFNA($A145,"")="", ROW()&lt;=ROW($A$3),MAX(International!$X$3:$X$2000)&lt;$BJ145),"",$A145-_xlfn.XLOOKUP($BJ145,International!$X$3:$X$2000,International!$A$3:$A$2000,NA(),1,1))</f>
        <v/>
      </c>
      <c r="BW145" s="1" t="str">
        <f>IF(OR(_xlfn.IFNA($A145,"")="", ROW()&lt;=ROW($A$3),MAX(International!$AA$3:$AA$2000)&lt;$AK145),"",$A145-_xlfn.XLOOKUP($AK145,International!$AA$3:$AA$2000,International!$A$3:$A$2000,NA(),1,1))</f>
        <v/>
      </c>
      <c r="BX145" s="1" t="str">
        <f>IF(OR(_xlfn.IFNA($A145,"")="", ROW()&lt;=ROW($A$3),MAX(International!$AB$3:$AB$2000)&lt;$BJ145),"",$A145-_xlfn.XLOOKUP($BJ145,International!$AB$3:$AB$2000,International!$A$3:$A$2000,NA(),1,1))</f>
        <v/>
      </c>
      <c r="BY145" s="1" t="str">
        <f>IF(OR(_xlfn.IFNA($A145,"")="", ROW()&lt;=ROW($A$3),MAX(International!$AE$3:$AE$2000)&lt;$AK145),"",$A145-_xlfn.XLOOKUP($AK145,International!$AE$3:$AE$2000,International!$A$3:$A$2000,NA(),1,1))</f>
        <v/>
      </c>
      <c r="BZ145" s="1" t="str">
        <f>IF(OR(_xlfn.IFNA($A145,"")="", ROW()&lt;=ROW($A$3),MAX(International!$AF$3:$AF$2000)&lt;$BJ145),"",$A145-_xlfn.XLOOKUP($BJ145,International!$AF$3:$AF$2000,International!$A$3:$A$2000,NA(),1,1))</f>
        <v/>
      </c>
      <c r="CA145" s="1" t="e">
        <f t="shared" si="294"/>
        <v>#N/A</v>
      </c>
      <c r="CB145" s="1" t="e">
        <f t="shared" si="264"/>
        <v>#N/A</v>
      </c>
      <c r="CC145" s="1" t="e">
        <f t="shared" si="265"/>
        <v>#N/A</v>
      </c>
      <c r="CD145" s="1" t="e">
        <f t="shared" si="266"/>
        <v>#N/A</v>
      </c>
      <c r="CE145" s="1" t="e">
        <f t="shared" si="267"/>
        <v>#N/A</v>
      </c>
      <c r="CF145" s="1" t="e">
        <f t="shared" si="268"/>
        <v>#N/A</v>
      </c>
      <c r="CG145" s="1" t="e">
        <f t="shared" si="269"/>
        <v>#N/A</v>
      </c>
      <c r="CH145" s="1" t="e">
        <f t="shared" si="270"/>
        <v>#N/A</v>
      </c>
      <c r="CI145" s="1" t="e">
        <f t="shared" si="271"/>
        <v>#N/A</v>
      </c>
      <c r="CJ145" s="1" t="e">
        <f t="shared" si="272"/>
        <v>#N/A</v>
      </c>
      <c r="CK145" s="1" t="e">
        <f t="shared" si="295"/>
        <v>#N/A</v>
      </c>
      <c r="CL145" s="1" t="e">
        <f t="shared" si="273"/>
        <v>#N/A</v>
      </c>
      <c r="CM145" s="1" t="e">
        <f>IF(OR(ISNA($A145),$AK145&lt;100),NA(),IF($CA145=0,0,FLOOR((CK145-_xlfn.XLOOKUP(_xlfn.AGGREGATE(5,6,$CA$3:$CA2096),$CA$3:$CA$2000,CK$3:CK$2000,1,1))/_xlfn.XLOOKUP($CA145,$CA$3:$CA$2000,$CA$3:$CA$2000,1,1), 1)))</f>
        <v>#N/A</v>
      </c>
      <c r="CN145" s="1" t="e">
        <f t="shared" si="296"/>
        <v>#N/A</v>
      </c>
      <c r="CO145" s="1" t="e" cm="1">
        <f t="array" ref="CO145">IFERROR(IF(OR(ISNA($A145),$AK145&lt;100,INDEX(International!C$3:C$2000,_xlfn.XMATCH(100,International!C$3:C$2000,1,1)+$CA145)=""),NA(),INDEX(International!C$3:C$2000,_xlfn.XMATCH(100,International!C$3:C$2000,1,1)+$CA145)), NA())</f>
        <v>#N/A</v>
      </c>
      <c r="CP145" s="1" t="e">
        <f t="shared" si="274"/>
        <v>#N/A</v>
      </c>
      <c r="CQ145" s="1" t="e">
        <f>IF(OR(ISNA($A145),$AK145&lt;100),NA(),IF($CA145=0,0,FLOOR((CO145-_xlfn.XLOOKUP(_xlfn.AGGREGATE(5,6,$CA$3:$CA2096),$CA$3:$CA$2000,CO$3:CO$2000,1,1))/_xlfn.XLOOKUP($CA145,$CA$3:$CA$2000,$CA$3:$CA$2000,1,1), 1)))</f>
        <v>#N/A</v>
      </c>
      <c r="CR145" s="1" t="e">
        <f t="shared" si="297"/>
        <v>#N/A</v>
      </c>
      <c r="CS145" s="1" t="e" cm="1">
        <f t="array" ref="CS145">IFERROR(IF(OR(ISNA($A145),$AK145&lt;100,INDEX(International!G$3:G$2000,_xlfn.XMATCH(100,International!G$3:G$2000,1,1)+$CA145)=""),NA(),INDEX(International!G$3:G$2000,_xlfn.XMATCH(100,International!G$3:G$2000,1,1)+$CA145)), NA())</f>
        <v>#N/A</v>
      </c>
      <c r="CT145" s="1" t="e">
        <f t="shared" si="275"/>
        <v>#N/A</v>
      </c>
      <c r="CU145" s="1" t="e">
        <f>IF(OR(ISNA($A145),$AK145&lt;100),NA(),IF($CA145=0,0,FLOOR((CS145-_xlfn.XLOOKUP(_xlfn.AGGREGATE(5,6,$CA$3:$CA2096),$CA$3:$CA$2000,CS$3:CS$2000,1,1))/_xlfn.XLOOKUP($CA145,$CA$3:$CA$2000,$CA$3:$CA$2000,1,1), 1)))</f>
        <v>#N/A</v>
      </c>
      <c r="CV145" s="1" t="e">
        <f t="shared" si="298"/>
        <v>#N/A</v>
      </c>
      <c r="CW145" s="1" t="e" cm="1">
        <f t="array" ref="CW145">IFERROR(IF(OR(ISNA($A145),$AK145&lt;100,INDEX(International!K$3:K$2000,_xlfn.XMATCH(100,International!K$3:K$2000,1,1)+$CA145)=""),NA(),INDEX(International!K$3:K$2000,_xlfn.XMATCH(100,International!K$3:K$2000,1,1)+$CA145)), NA())</f>
        <v>#N/A</v>
      </c>
      <c r="CX145" s="1" t="e">
        <f t="shared" si="276"/>
        <v>#N/A</v>
      </c>
      <c r="CY145" s="1" t="e">
        <f>IF(OR(ISNA($A145),$AK145&lt;100),NA(),IF($CA145=0,0,FLOOR((CW145-_xlfn.XLOOKUP(_xlfn.AGGREGATE(5,6,$CA$3:$CA2096),$CA$3:$CA$2000,CW$3:CW$2000,1,1))/_xlfn.XLOOKUP($CA145,$CA$3:$CA$2000,$CA$3:$CA$2000,1,1), 1)))</f>
        <v>#N/A</v>
      </c>
      <c r="CZ145" s="1" t="e">
        <f t="shared" si="299"/>
        <v>#N/A</v>
      </c>
      <c r="DA145" s="1" t="e" cm="1">
        <f t="array" ref="DA145">IFERROR(IF(OR(ISNA($A145),$AK145&lt;100,INDEX(International!O$3:O$2000,_xlfn.XMATCH(100,International!O$3:O$2000,1,1)+$CA145)=""),NA(),INDEX(International!O$3:O$2000,_xlfn.XMATCH(100,International!O$3:O$2000,1,1)+$CA145)), NA())</f>
        <v>#N/A</v>
      </c>
      <c r="DB145" s="1" t="e">
        <f t="shared" si="277"/>
        <v>#N/A</v>
      </c>
      <c r="DC145" s="1" t="e">
        <f>IF(OR(ISNA($A145),$AK145&lt;100),NA(),IF($CA145=0,0,FLOOR((DA145-_xlfn.XLOOKUP(_xlfn.AGGREGATE(5,6,$CA$3:$CA2096),$CA$3:$CA$2000,DA$3:DA$2000,1,1))/_xlfn.XLOOKUP($CA145,$CA$3:$CA$2000,$CA$3:$CA$2000,1,1), 1)))</f>
        <v>#N/A</v>
      </c>
      <c r="DD145" s="1" t="e">
        <f t="shared" si="300"/>
        <v>#N/A</v>
      </c>
      <c r="DE145" s="1" t="e" cm="1">
        <f t="array" ref="DE145">IFERROR(IF(OR(ISNA($A145),$AK145&lt;100,INDEX(International!S$3:S$2000,_xlfn.XMATCH(100,International!S$3:S$2000,1,1)+$CA145)=""),NA(),INDEX(International!S$3:S$2000,_xlfn.XMATCH(100,International!S$3:S$2000,1,1)+$CA145)), NA())</f>
        <v>#N/A</v>
      </c>
      <c r="DF145" s="1" t="e">
        <f t="shared" si="278"/>
        <v>#N/A</v>
      </c>
      <c r="DG145" s="1" t="e">
        <f>IF(OR(ISNA($A145),$AK145&lt;100),NA(),IF($CA145=0,0,FLOOR((DE145-_xlfn.XLOOKUP(_xlfn.AGGREGATE(5,6,$CA$3:$CA2096),$CA$3:$CA$2000,DE$3:DE$2000,1,1))/_xlfn.XLOOKUP($CA145,$CA$3:$CA$2000,$CA$3:$CA$2000,1,1), 1)))</f>
        <v>#N/A</v>
      </c>
      <c r="DH145" s="1" t="e">
        <f t="shared" si="301"/>
        <v>#N/A</v>
      </c>
      <c r="DI145" s="1" t="e" cm="1">
        <f t="array" ref="DI145">IFERROR(IF(OR(ISNA($A145),$AK145&lt;100,INDEX(International!W$3:W$2000,_xlfn.XMATCH(100,International!W$3:W$2000,1,1)+$CA145)=""),NA(),INDEX(International!W$3:W$2000,_xlfn.XMATCH(100,International!W$3:W$2000,1,1)+$CA145)), NA())</f>
        <v>#N/A</v>
      </c>
      <c r="DJ145" s="1" t="e">
        <f t="shared" si="279"/>
        <v>#N/A</v>
      </c>
      <c r="DK145" s="1" t="e">
        <f>IF(OR(ISNA($A145),$AK145&lt;100),NA(),IF($CA145=0,0,FLOOR((DI145-_xlfn.XLOOKUP(_xlfn.AGGREGATE(5,6,$CA$3:$CA2096),$CA$3:$CA$2000,DI$3:DI$2000,1,1))/_xlfn.XLOOKUP($CA145,$CA$3:$CA$2000,$CA$3:$CA$2000,1,1), 1)))</f>
        <v>#N/A</v>
      </c>
      <c r="DL145" s="1" t="e">
        <f t="shared" si="302"/>
        <v>#N/A</v>
      </c>
      <c r="DM145" s="1" t="e" cm="1">
        <f t="array" ref="DM145">IFERROR(IF(OR(ISNA($A145),$AK145&lt;100,INDEX(International!AA$3:AA$2000,_xlfn.XMATCH(100,International!AA$3:AA$2000,1,1)+$CA145)=""),NA(),INDEX(International!AA$3:AA$2000,_xlfn.XMATCH(100,International!AA$3:AA$2000,1,1)+$CA145)), NA())</f>
        <v>#N/A</v>
      </c>
      <c r="DN145" s="1" t="e">
        <f t="shared" si="280"/>
        <v>#N/A</v>
      </c>
      <c r="DO145" s="1" t="e">
        <f>IF(OR(ISNA($A145),$AK145&lt;100),NA(),IF($CA145=0,0,FLOOR((DM145-_xlfn.XLOOKUP(_xlfn.AGGREGATE(5,6,$CA$3:$CA2096),$CA$3:$CA$2000,DM$3:DM$2000,1,1))/_xlfn.XLOOKUP($CA145,$CA$3:$CA$2000,$CA$3:$CA$2000,1,1), 1)))</f>
        <v>#N/A</v>
      </c>
      <c r="DP145" s="1" t="e">
        <f t="shared" si="303"/>
        <v>#N/A</v>
      </c>
      <c r="DQ145" s="1" t="e" cm="1">
        <f t="array" ref="DQ145">IFERROR(IF(OR(ISNA($A145),$AK145&lt;100,INDEX(International!AE$3:AE$2000,_xlfn.XMATCH(100,International!AE$3:AE$2000,1,1)+$CA145)=""),NA(),INDEX(International!AE$3:AE$2000,_xlfn.XMATCH(100,International!AE$3:AE$2000,1,1)+$CA145)), NA())</f>
        <v>#N/A</v>
      </c>
      <c r="DR145" s="1" t="e">
        <f t="shared" si="281"/>
        <v>#N/A</v>
      </c>
      <c r="DS145" s="1" t="e">
        <f>IF(OR(ISNA($A145),$AK145&lt;100),NA(),IF($CA145=0,0,FLOOR((DQ145-_xlfn.XLOOKUP(_xlfn.AGGREGATE(5,6,$CA$3:$CA2096),$CA$3:$CA$2000,DQ$3:DQ$2000,1,1))/_xlfn.XLOOKUP($CA145,$CA$3:$CA$2000,$CA$3:$CA$2000,1,1), 1)))</f>
        <v>#N/A</v>
      </c>
      <c r="DT145" s="1" t="e">
        <f t="shared" si="263"/>
        <v>#N/A</v>
      </c>
      <c r="DU145" s="1" t="e">
        <f t="shared" si="282"/>
        <v>#N/A</v>
      </c>
      <c r="DV145" s="1" t="e" cm="1">
        <f t="array" ref="DV145">IFERROR(IF(ISNA($A145),NA(),INDEX(B$3:B$2000,_xlfn.XMATCH(Configuration!$B$12,B$3:B$2000,1,1)+ROW()-ROW($A$3))-0), NA())</f>
        <v>#N/A</v>
      </c>
      <c r="DW145" s="1" t="e" cm="1">
        <f t="array" ref="DW145">IFERROR(IF(ISNA($A145),NA(),INDEX(F$3:F$2000,_xlfn.XMATCH(Configuration!$B$12,F$3:F$2000,1,1)+ROW()-ROW($A$3))-0), NA())</f>
        <v>#N/A</v>
      </c>
      <c r="DX145" s="1" t="e" cm="1">
        <f t="array" ref="DX145">IFERROR(IF(ISNA($A145),NA(),INDEX(J$3:J$2000,_xlfn.XMATCH(Configuration!$B$12,J$3:J$2000,1,1)+ROW()-ROW($A$3))-0), NA())</f>
        <v>#N/A</v>
      </c>
      <c r="DY145" s="1" t="e" cm="1">
        <f t="array" ref="DY145">IFERROR(IF(ISNA($A145),NA(),INDEX(N$3:N$2000,_xlfn.XMATCH(Configuration!$B$12,N$3:N$2000,1,1)+ROW()-ROW($A$3))-0), NA())</f>
        <v>#N/A</v>
      </c>
      <c r="DZ145" s="1" t="e" cm="1">
        <f t="array" ref="DZ145">IFERROR(IF(ISNA($A145),NA(),INDEX(R$3:R$2000,_xlfn.XMATCH(Configuration!$B$12,R$3:R$2000,1,1)+ROW()-ROW($A$3))-0), NA())</f>
        <v>#N/A</v>
      </c>
      <c r="EA145" s="1" t="e" cm="1">
        <f t="array" ref="EA145">IFERROR(IF(ISNA($A145),NA(),INDEX(V$3:V$2000,_xlfn.XMATCH(Configuration!$B$12,V$3:V$2000,1,1)+ROW()-ROW($A$3))-0), NA())</f>
        <v>#N/A</v>
      </c>
      <c r="EB145" s="1" t="e" cm="1">
        <f t="array" ref="EB145">IFERROR(IF(ISNA($A145),NA(),INDEX(Z$3:Z$2000,_xlfn.XMATCH(Configuration!$B$12,Z$3:Z$2000,1,1)+ROW()-ROW($A$3))-0), NA())</f>
        <v>#N/A</v>
      </c>
      <c r="EC145" s="1" t="e" cm="1">
        <f t="array" ref="EC145">IFERROR(IF(ISNA($A145),NA(),INDEX(AD$3:AD$2000,_xlfn.XMATCH(Configuration!$B$12,AD$3:AD$2000,1,1)+ROW()-ROW($A$3))-0), NA())</f>
        <v>#N/A</v>
      </c>
      <c r="ED145" s="1" t="e">
        <f t="shared" si="283"/>
        <v>#N/A</v>
      </c>
      <c r="EE145" s="1" t="e">
        <f t="shared" si="304"/>
        <v>#N/A</v>
      </c>
      <c r="EF145" s="1" t="e">
        <f t="shared" si="305"/>
        <v>#N/A</v>
      </c>
      <c r="EG145" s="1" t="e">
        <f t="shared" si="306"/>
        <v>#N/A</v>
      </c>
      <c r="EH145" s="1" t="e">
        <f t="shared" si="307"/>
        <v>#N/A</v>
      </c>
      <c r="EI145" s="1" t="e">
        <f t="shared" si="308"/>
        <v>#N/A</v>
      </c>
      <c r="EJ145" s="1" t="e">
        <f t="shared" si="309"/>
        <v>#N/A</v>
      </c>
      <c r="EK145" s="1" t="e">
        <f t="shared" si="310"/>
        <v>#N/A</v>
      </c>
      <c r="EL145" s="1" t="e" cm="1">
        <f t="array" ref="EL145">IFERROR(IF(ISNA($ED145),NA(),IF(FLOOR((2^(($ED145+LOOKUP(2, 1/(ISNA(EP$3:EP$2000)+ISBLANK(EP$3:EP$300)-1),EP$3:EP$2000)*LOG(100)/LOG(2))/LOOKUP(2, 1/(ISNA(EP$3:EP$2000)+ISBLANK(EP$3:EP$300)-1),EP$3:EP$2000))),2)&gt;_xlfn.AGGREGATE(4,6,$EN$3:$GC$2000)+2000,NA(),FLOOR((2^(($ED145+LOOKUP(2, 1/(ISNA(EP$3:EP$2000)+ISBLANK(EP$3:EP$300)-1),EP$3:EP$2000)*LOG(100)/LOG(2))/LOOKUP(2, 1/(ISNA(EP$3:EP$2000)+ISBLANK(EP$3:EP$300)-1),EP$3:EP$2000))),2))),NA())</f>
        <v>#N/A</v>
      </c>
      <c r="EM145" s="1" t="e" cm="1">
        <f t="array" ref="EM145">IF(ISNA($ED145),NA(),FLOOR(EN$3+(LOOKUP(2, 1/(ISNA(EN$3:EN$2000)+ISBLANK(EN$3:EN$300)-1),EN$3:EN$2000)-EN$3)/LOOKUP(2, 1/(ISNA(EN$3:EN$2000)+ISBLANK(EN$3:EN$300)-1),ED$3:ED$2000)*ED145, 1))</f>
        <v>#N/A</v>
      </c>
      <c r="EN145" s="1" t="e" cm="1">
        <f t="array" ref="EN145">IFERROR(IF(ISNA($A145),NA(),INDEX(AK$3:AK$2000,_xlfn.XMATCH(100,AK$3:AK$2000,1,1)+ROW()-ROW($A$3))-0), NA())</f>
        <v>#N/A</v>
      </c>
      <c r="EO145" s="1" t="e" cm="1">
        <f t="array" ref="EO145">IFERROR(IF(ISNA($A145),NA(),INDEX(BD$3:BD$2000,_xlfn.XMATCH(100,AK$3:AK$2000,1,1)+ROW()-ROW($A$3))-0), NA())</f>
        <v>#N/A</v>
      </c>
      <c r="EP145" s="1" t="e">
        <f t="shared" si="311"/>
        <v>#N/A</v>
      </c>
      <c r="EQ145" s="1" t="e">
        <f t="shared" si="312"/>
        <v>#N/A</v>
      </c>
      <c r="ER145" s="1" t="e">
        <f t="shared" si="313"/>
        <v>#N/A</v>
      </c>
      <c r="ES145" s="1" t="e" cm="1">
        <f t="array" ref="ES145">IFERROR(IF(OR(ISNA($A145),INDEX(International!C$3:C$2000,_xlfn.XMATCH(100,International!C$3:C$2000,1,1)+ROW()-ROW($A$3))=""),NA(),INDEX(International!C$3:C$2000,_xlfn.XMATCH(100,International!C$3:C$2000,1,1)+ROW()-ROW($A$3))), NA())</f>
        <v>#N/A</v>
      </c>
      <c r="ET145" s="1" t="e" cm="1">
        <f t="array" ref="ET145">IFERROR(IF(ISNA($A145),NA(),INDEX(International!E$3:E$2000,_xlfn.XMATCH(100,International!C$3:C$2000,1,1)+ROW()-ROW($A$3))-0), NA())</f>
        <v>#N/A</v>
      </c>
      <c r="EU145" s="1" t="e">
        <f t="shared" si="314"/>
        <v>#N/A</v>
      </c>
      <c r="EV145" s="1" t="e">
        <f t="shared" si="315"/>
        <v>#N/A</v>
      </c>
      <c r="EW145" s="1" t="e">
        <f t="shared" si="316"/>
        <v>#N/A</v>
      </c>
      <c r="EX145" s="1" t="e" cm="1">
        <f t="array" ref="EX145">IFERROR(IF(OR(ISNA($A145),INDEX(International!G$3:G$2000,_xlfn.XMATCH(100,International!G$3:G$2000,1,1)+ROW()-ROW($A$3))=""),NA(),INDEX(International!G$3:G$2000,_xlfn.XMATCH(100,International!G$3:G$2000,1,1)+ROW()-ROW($A$3))-0), NA())</f>
        <v>#N/A</v>
      </c>
      <c r="EY145" s="1" t="e" cm="1">
        <f t="array" ref="EY145">IFERROR(IF(ISNA($A145),NA(),INDEX(International!I$3:I$2000,_xlfn.XMATCH(100,International!G$3:G$2000,1,1)+ROW()-ROW($A$3))-0), NA())</f>
        <v>#N/A</v>
      </c>
      <c r="EZ145" s="1" t="e">
        <f t="shared" si="317"/>
        <v>#N/A</v>
      </c>
      <c r="FA145" s="1" t="e">
        <f t="shared" si="318"/>
        <v>#N/A</v>
      </c>
      <c r="FB145" s="1" t="e">
        <f t="shared" si="319"/>
        <v>#N/A</v>
      </c>
      <c r="FC145" s="1" t="e" cm="1">
        <f t="array" ref="FC145">IFERROR(IF(OR(ISNA($A145),INDEX(International!K$3:K$2000,_xlfn.XMATCH(100,International!K$3:K$2000,1,1)+ROW()-ROW($A$3))=""),NA(),INDEX(International!K$3:K$2000,_xlfn.XMATCH(100,International!K$3:K$2000,1,1)+ROW()-ROW($A$3))), NA())</f>
        <v>#N/A</v>
      </c>
      <c r="FD145" s="1" t="e" cm="1">
        <f t="array" ref="FD145">IFERROR(IF(ISNA($A145),NA(),INDEX(International!M$3:M$2000,_xlfn.XMATCH(100,International!K$3:K$2000,1,1)+ROW()-ROW($A$3))-0), NA())</f>
        <v>#N/A</v>
      </c>
      <c r="FE145" s="1" t="e">
        <f t="shared" si="320"/>
        <v>#N/A</v>
      </c>
      <c r="FF145" s="1" t="e">
        <f t="shared" si="321"/>
        <v>#N/A</v>
      </c>
      <c r="FG145" s="1" t="e">
        <f t="shared" si="322"/>
        <v>#N/A</v>
      </c>
      <c r="FH145" s="1" t="e" cm="1">
        <f t="array" ref="FH145">IFERROR(IF(OR(ISNA($A145),INDEX(International!O$3:O$2000,_xlfn.XMATCH(100,International!O$3:O$2000,1,1)+ROW()-ROW($A$3))=""),NA(),INDEX(International!O$3:O$2000,_xlfn.XMATCH(100,International!O$3:O$2000,1,1)+ROW()-ROW($A$3))-0), NA())</f>
        <v>#N/A</v>
      </c>
      <c r="FI145" s="1" t="e" cm="1">
        <f t="array" ref="FI145">IFERROR(IF(ISNA($A145),NA(),INDEX(International!Q$3:Q$2000,_xlfn.XMATCH(100,International!O$3:O$2000,1,1)+ROW()-ROW($A$3))-0), NA())</f>
        <v>#N/A</v>
      </c>
      <c r="FJ145" s="1" t="e">
        <f t="shared" si="323"/>
        <v>#N/A</v>
      </c>
      <c r="FK145" s="1" t="e">
        <f t="shared" si="324"/>
        <v>#N/A</v>
      </c>
      <c r="FL145" s="1" t="e">
        <f t="shared" si="325"/>
        <v>#N/A</v>
      </c>
      <c r="FM145" s="1" t="e" cm="1">
        <f t="array" ref="FM145">IFERROR(IF(OR(ISNA($A145),INDEX(International!S$3:S$2000,_xlfn.XMATCH(100,International!S$3:S$2000,1,1)+ROW()-ROW($A$3))=""),NA(),INDEX(International!S$3:S$2000,_xlfn.XMATCH(100,International!S$3:S$2000,1,1)+ROW()-ROW($A$3))-0), NA())</f>
        <v>#N/A</v>
      </c>
      <c r="FN145" s="1" t="e" cm="1">
        <f t="array" ref="FN145">IFERROR(IF(ISNA($A145),NA(),INDEX(International!U$3:U$2000,_xlfn.XMATCH(100,International!S$3:S$2000,1,1)+ROW()-ROW($A$3))-0), NA())</f>
        <v>#N/A</v>
      </c>
      <c r="FO145" s="1" t="e">
        <f t="shared" si="326"/>
        <v>#N/A</v>
      </c>
      <c r="FP145" s="1" t="e">
        <f t="shared" si="327"/>
        <v>#N/A</v>
      </c>
      <c r="FQ145" s="1" t="e">
        <f t="shared" si="328"/>
        <v>#N/A</v>
      </c>
      <c r="FR145" s="1" t="e" cm="1">
        <f t="array" ref="FR145">IFERROR(IF(OR(ISNA($A145),INDEX(International!W$3:W$2000,_xlfn.XMATCH(100,International!W$3:W$2000,1,1)+ROW()-ROW($A$3))=""),NA(),INDEX(International!W$3:W$2000,_xlfn.XMATCH(100,International!W$3:W$2000,1,1)+ROW()-ROW($A$3))-0), NA())</f>
        <v>#N/A</v>
      </c>
      <c r="FS145" s="1" t="e" cm="1">
        <f t="array" ref="FS145">IFERROR(IF(ISNA($A145),NA(),INDEX(International!Y$3:Y$2000,_xlfn.XMATCH(100,International!W$3:W$2000,1,1)+ROW()-ROW($A$3))-0), NA())</f>
        <v>#N/A</v>
      </c>
      <c r="FT145" s="1" t="e">
        <f t="shared" si="329"/>
        <v>#N/A</v>
      </c>
      <c r="FU145" s="1" t="e">
        <f t="shared" si="330"/>
        <v>#N/A</v>
      </c>
      <c r="FV145" s="1" t="e">
        <f t="shared" si="331"/>
        <v>#N/A</v>
      </c>
      <c r="FW145" s="1" t="e" cm="1">
        <f t="array" ref="FW145">IFERROR(IF(OR(ISNA($A145),INDEX(International!AA$3:AA$2000,_xlfn.XMATCH(100,International!AA$3:AA$2000,1,1)+ROW()-ROW($A$3))=""),NA(),INDEX(International!AA$3:AA$2000,_xlfn.XMATCH(100,International!AA$3:AA$2000,1,1)+ROW()-ROW($A$3))-0), NA())</f>
        <v>#N/A</v>
      </c>
      <c r="FX145" s="1" t="e" cm="1">
        <f t="array" ref="FX145">IFERROR(IF(ISNA($A145),NA(),INDEX(International!AC$3:AC$2000,_xlfn.XMATCH(100,International!AA$3:AA$2000,1,1)+ROW()-ROW($A$3))-0), NA())</f>
        <v>#N/A</v>
      </c>
      <c r="FY145" s="1" t="e">
        <f t="shared" si="332"/>
        <v>#N/A</v>
      </c>
      <c r="FZ145" s="1" t="e">
        <f t="shared" si="333"/>
        <v>#N/A</v>
      </c>
      <c r="GA145" s="1" t="e">
        <f t="shared" si="334"/>
        <v>#N/A</v>
      </c>
      <c r="GB145" s="1" t="e" cm="1">
        <f t="array" ref="GB145">IFERROR(IF(OR(ISNA($A145),INDEX(International!AE$3:AE$2000,_xlfn.XMATCH(100,International!AE$3:AE$2000,1,1)+ROW()-ROW($A$3))=""),NA(),INDEX(International!AE$3:AE$2000,_xlfn.XMATCH(100,International!AE$3:AE$2000,1,1)+ROW()-ROW($A$3))-0), NA())</f>
        <v>#N/A</v>
      </c>
      <c r="GC145" s="1" t="e" cm="1">
        <f t="array" ref="GC145">IFERROR(IF(ISNA($A145),NA(),INDEX(International!AG$3:AG$2000,_xlfn.XMATCH(100,International!AE$3:AE$2000,1,1)+ROW()-ROW($A$3))-0), NA())</f>
        <v>#N/A</v>
      </c>
      <c r="GD145" s="1" t="e">
        <f t="shared" si="335"/>
        <v>#N/A</v>
      </c>
      <c r="GE145" s="1" t="e">
        <f t="shared" si="336"/>
        <v>#N/A</v>
      </c>
      <c r="GF145" s="1" t="e">
        <f t="shared" si="337"/>
        <v>#N/A</v>
      </c>
    </row>
    <row r="146" spans="1:188" x14ac:dyDescent="0.2">
      <c r="A146" s="4" t="e">
        <f>IF(OR(Daily!$A146="",Daily!$B146="*"),NA(),Daily!A146)</f>
        <v>#N/A</v>
      </c>
      <c r="B146" s="1" t="str">
        <f>IF(_xlfn.IFNA($A146,"")="","",Daily!C146+IF(ROW()&gt;ROW($A$3),B145,0))</f>
        <v/>
      </c>
      <c r="C146" s="1" t="str">
        <f>IF(_xlfn.IFNA($A146,"")="","",Daily!D146+IF(ROW()&gt;ROW($A$3),C145,0))</f>
        <v/>
      </c>
      <c r="D146" s="1" t="str">
        <f>IF(_xlfn.IFNA($A146,"")="","",Daily!E146+IF(ROW()&gt;ROW($A$3),D145,0))</f>
        <v/>
      </c>
      <c r="E146" s="1" t="str">
        <f t="shared" si="284"/>
        <v/>
      </c>
      <c r="F146" s="1" t="str">
        <f>IF(_xlfn.IFNA($A146,"")="","",Daily!F146+IF(ROW()&gt;ROW($A$3),F145,0))</f>
        <v/>
      </c>
      <c r="G146" s="1" t="str">
        <f>IF(_xlfn.IFNA($A146,"")="","",Daily!G146+IF(ROW()&gt;ROW($A$3),G145,0))</f>
        <v/>
      </c>
      <c r="H146" s="1" t="str">
        <f>IF(_xlfn.IFNA($A146,"")="","",Daily!H146+IF(ROW()&gt;ROW($A$3),H145,0))</f>
        <v/>
      </c>
      <c r="I146" s="1" t="str">
        <f t="shared" si="285"/>
        <v/>
      </c>
      <c r="J146" s="1" t="str">
        <f>IF(_xlfn.IFNA($A146,"")="","",Daily!I146+IF(ROW()&gt;ROW($A$3),J145,0))</f>
        <v/>
      </c>
      <c r="K146" s="1" t="str">
        <f>IF(_xlfn.IFNA($A146,"")="","",Daily!J146+IF(ROW()&gt;ROW($A$3),K145,0))</f>
        <v/>
      </c>
      <c r="L146" s="1" t="str">
        <f>IF(_xlfn.IFNA($A146,"")="","",Daily!K146+IF(ROW()&gt;ROW($A$3),L145,0))</f>
        <v/>
      </c>
      <c r="M146" s="1" t="str">
        <f t="shared" si="286"/>
        <v/>
      </c>
      <c r="N146" s="1" t="str">
        <f>IF(_xlfn.IFNA($A146,"")="","",Daily!L146+IF(ROW()&gt;ROW($A$3),N145,0))</f>
        <v/>
      </c>
      <c r="O146" s="1" t="str">
        <f>IF(_xlfn.IFNA($A146,"")="","",Daily!M146+IF(ROW()&gt;ROW($A$3),O145,0))</f>
        <v/>
      </c>
      <c r="P146" s="1" t="str">
        <f>IF(_xlfn.IFNA($A146,"")="","",Daily!N146+IF(ROW()&gt;ROW($A$3),P145,0))</f>
        <v/>
      </c>
      <c r="Q146" s="1" t="str">
        <f t="shared" si="287"/>
        <v/>
      </c>
      <c r="R146" s="1" t="str">
        <f>IF(_xlfn.IFNA($A146,"")="","",Daily!O146+IF(ROW()&gt;ROW($A$3),R145,0))</f>
        <v/>
      </c>
      <c r="S146" s="1" t="str">
        <f>IF(_xlfn.IFNA($A146,"")="","",Daily!P146+IF(ROW()&gt;ROW($A$3),S145,0))</f>
        <v/>
      </c>
      <c r="T146" s="1" t="str">
        <f>IF(_xlfn.IFNA($A146,"")="","",Daily!Q146+IF(ROW()&gt;ROW($A$3),T145,0))</f>
        <v/>
      </c>
      <c r="U146" s="1" t="str">
        <f t="shared" si="288"/>
        <v/>
      </c>
      <c r="V146" s="1" t="str">
        <f>IF(_xlfn.IFNA($A146,"")="","",Daily!R146+IF(ROW()&gt;ROW($A$3),V145,0))</f>
        <v/>
      </c>
      <c r="W146" s="1" t="str">
        <f>IF(_xlfn.IFNA($A146,"")="","",Daily!S146+IF(ROW()&gt;ROW($A$3),W145,0))</f>
        <v/>
      </c>
      <c r="X146" s="1" t="str">
        <f>IF(_xlfn.IFNA($A146,"")="","",Daily!T146+IF(ROW()&gt;ROW($A$3),X145,0))</f>
        <v/>
      </c>
      <c r="Y146" s="1" t="str">
        <f t="shared" si="289"/>
        <v/>
      </c>
      <c r="Z146" s="1" t="str">
        <f>IF(_xlfn.IFNA($A146,"")="","",Daily!U146+IF(ROW()&gt;ROW($A$3),Z145,0))</f>
        <v/>
      </c>
      <c r="AA146" s="1" t="str">
        <f>IF(_xlfn.IFNA($A146,"")="","",Daily!V146+IF(ROW()&gt;ROW($A$3),AA145,0))</f>
        <v/>
      </c>
      <c r="AB146" s="1" t="str">
        <f>IF(_xlfn.IFNA($A146,"")="","",Daily!W146+IF(ROW()&gt;ROW($A$3),AB145,0))</f>
        <v/>
      </c>
      <c r="AC146" s="1" t="str">
        <f t="shared" si="290"/>
        <v/>
      </c>
      <c r="AD146" s="1" t="str">
        <f>IF(_xlfn.IFNA($A146,"")="","",Daily!X146+IF(ROW()&gt;ROW($A$3),AD145,0))</f>
        <v/>
      </c>
      <c r="AE146" s="1" t="str">
        <f>IF(_xlfn.IFNA($A146,"")="","",Daily!Y146+IF(ROW()&gt;ROW($A$3),AE145,0))</f>
        <v/>
      </c>
      <c r="AF146" s="1" t="str">
        <f>IF(_xlfn.IFNA($A146,"")="","",Daily!Z146+IF(ROW()&gt;ROW($A$3),AF145,0))</f>
        <v/>
      </c>
      <c r="AG146" s="1" t="str">
        <f t="shared" si="291"/>
        <v/>
      </c>
      <c r="AH146" s="1" t="str">
        <f>IF(_xlfn.IFNA($A146,"")="","",Daily!C146+Daily!F146+Daily!I146+Daily!O146+Daily!L146+Daily!R146+Daily!X146+Daily!U146)</f>
        <v/>
      </c>
      <c r="AI146" s="1" t="str">
        <f>IF(_xlfn.IFNA($A146,"")="","",Daily!D146+Daily!G146+Daily!J146+Daily!P146+Daily!M146+Daily!S146+Daily!Y146+Daily!V146+Daily!AA146)</f>
        <v/>
      </c>
      <c r="AJ146" s="1" t="str">
        <f>IF(_xlfn.IFNA($A146,"")="","",Daily!E146+Daily!H146+Daily!K146+Daily!Q146+Daily!N146+Daily!T146+Daily!Z146+Daily!W146)</f>
        <v/>
      </c>
      <c r="AK146" s="1" t="str">
        <f t="shared" si="240"/>
        <v/>
      </c>
      <c r="AL146" s="1" t="str">
        <f t="shared" si="241"/>
        <v/>
      </c>
      <c r="AM146" s="1" t="str">
        <f t="shared" si="242"/>
        <v/>
      </c>
      <c r="AN146" s="7" t="str">
        <f t="shared" si="243"/>
        <v/>
      </c>
      <c r="AO146" s="1" t="str">
        <f t="shared" si="244"/>
        <v/>
      </c>
      <c r="AP146" s="1" t="str">
        <f t="shared" si="245"/>
        <v/>
      </c>
      <c r="AQ146" s="1" t="str">
        <f t="shared" si="246"/>
        <v/>
      </c>
      <c r="AR146" s="1" t="str">
        <f t="shared" si="247"/>
        <v/>
      </c>
      <c r="AS146" s="1" t="str">
        <f t="shared" si="248"/>
        <v/>
      </c>
      <c r="AT146" s="10" t="str">
        <f t="shared" si="249"/>
        <v/>
      </c>
      <c r="AU146" s="10" t="str">
        <f t="shared" si="250"/>
        <v/>
      </c>
      <c r="AV146" s="10" t="str">
        <f t="shared" si="251"/>
        <v/>
      </c>
      <c r="AW146" s="10" t="str">
        <f t="shared" si="252"/>
        <v/>
      </c>
      <c r="AX146" s="10" t="str">
        <f t="shared" si="253"/>
        <v/>
      </c>
      <c r="AY146" s="10" t="str">
        <f t="shared" si="254"/>
        <v/>
      </c>
      <c r="AZ146" s="10" t="str">
        <f t="shared" si="255"/>
        <v/>
      </c>
      <c r="BA146" s="10" t="str">
        <f t="shared" si="256"/>
        <v/>
      </c>
      <c r="BB146" s="10" t="str">
        <f t="shared" si="257"/>
        <v/>
      </c>
      <c r="BC146" s="10" t="str">
        <f t="shared" si="258"/>
        <v/>
      </c>
      <c r="BD146" s="8" t="str">
        <f t="shared" ca="1" si="292"/>
        <v/>
      </c>
      <c r="BE146" s="9" t="str">
        <f t="shared" ca="1" si="293"/>
        <v/>
      </c>
      <c r="BF146" s="10" t="str">
        <f t="shared" si="259"/>
        <v/>
      </c>
      <c r="BG146" s="10" t="str">
        <f t="shared" si="260"/>
        <v/>
      </c>
      <c r="BH146" s="1" t="str">
        <f t="shared" si="261"/>
        <v/>
      </c>
      <c r="BI146" s="1" t="str">
        <f t="shared" si="262"/>
        <v/>
      </c>
      <c r="BJ146" s="8" t="str">
        <f>IF(_xlfn.IFNA($A146,"")="","",AK146/(Configuration!$B$1/1000000))</f>
        <v/>
      </c>
      <c r="BK146" s="1" t="str">
        <f>IF(OR(_xlfn.IFNA($A146,"")="", ROW()&lt;=ROW($A$3),MAX(International!$C$3:$C$2000)&lt;$AK146),"",$A146-_xlfn.XLOOKUP($AK146,International!$C$3:$C$2000,International!$A$3:$A$2000,NA(),1,1))</f>
        <v/>
      </c>
      <c r="BL146" s="1" t="str">
        <f>IF(OR(_xlfn.IFNA($A146,"")="", ROW()&lt;=ROW($A$3),MAX(International!$D$3:$D$2000)&lt;$BJ146),"",$A146-_xlfn.XLOOKUP($BJ146,International!$D$3:$D$2000,International!$A$3:$A$2000,NA(),1,1))</f>
        <v/>
      </c>
      <c r="BM146" s="1" t="str">
        <f>IF(OR(_xlfn.IFNA($A146,"")="", ROW()&lt;=ROW($A$3),MAX(International!$G$3:$G$2000)&lt;$AK146),"",$A146-_xlfn.XLOOKUP($AK146,International!$G$3:$G$2000,International!$A$3:$A$2000,NA(),1,1))</f>
        <v/>
      </c>
      <c r="BN146" s="1" t="str">
        <f>IF(OR(_xlfn.IFNA($A146,"")="", ROW()&lt;=ROW($A$3),MAX(International!$H$3:$H$2000)&lt;$BJ146),"",$A146-_xlfn.XLOOKUP($BJ146,International!$H$3:$H$2000,International!$A$3:$A$2000,NA(),1,1))</f>
        <v/>
      </c>
      <c r="BO146" s="1" t="str">
        <f>IF(OR(_xlfn.IFNA($A146,"")="", ROW()&lt;=ROW($A$3),MAX(International!$K$3:$K$2000)&lt;$AK146),"",$A146-_xlfn.XLOOKUP($AK146,International!$K$3:$K$2000,International!$A$3:$A$2000,NA(),1,1))</f>
        <v/>
      </c>
      <c r="BP146" s="1" t="str">
        <f>IF(OR(_xlfn.IFNA($A146,"")="", ROW()&lt;=ROW($A$3),MAX(International!$L$3:$L$2000)&lt;$BJ146),"",$A146-_xlfn.XLOOKUP($BJ146,International!$L$3:$L$2000,International!$A$3:$A$2000,NA(),1,1))</f>
        <v/>
      </c>
      <c r="BQ146" s="1" t="str">
        <f>IF(OR(_xlfn.IFNA($A146,"")="", ROW()&lt;=ROW($A$3),MAX(International!$O$3:$O$2000)&lt;$AK146),"",$A146-_xlfn.XLOOKUP($AK146,International!$O$3:$O$2000,International!$A$3:$A$2000,NA(),1,1))</f>
        <v/>
      </c>
      <c r="BR146" s="1" t="str">
        <f>IF(OR(_xlfn.IFNA($A146,"")="", ROW()&lt;=ROW($A$3),MAX(International!$P$3:$P$2000)&lt;$BJ146),"",$A146-_xlfn.XLOOKUP($BJ146,International!$P$3:$P$2000,International!$A$3:$A$2000,NA(),1,1))</f>
        <v/>
      </c>
      <c r="BS146" s="1" t="str">
        <f>IF(OR(_xlfn.IFNA($A146,"")="", ROW()&lt;=ROW($A$3),MAX(International!$S$3:$S$2000)&lt;$AK146),"",$A146-_xlfn.XLOOKUP($AK146,International!$S$3:$S$2000,International!$A$3:$A$2000,NA(),1,1))</f>
        <v/>
      </c>
      <c r="BT146" s="1" t="str">
        <f>IF(OR(_xlfn.IFNA($A146,"")="", ROW()&lt;=ROW($A$3),MAX(International!$T$3:$T$2000)&lt;$BJ146),"",$A146-_xlfn.XLOOKUP($BJ146,International!$T$3:$T$2000,International!$A$3:$A$2000,NA(),1,1))</f>
        <v/>
      </c>
      <c r="BU146" s="1" t="str">
        <f>IF(OR(_xlfn.IFNA($A146,"")="", ROW()&lt;=ROW($A$3),MAX(International!$W$3:$W$2000)&lt;$AK146),"",$A146-_xlfn.XLOOKUP($AK146,International!$W$3:$W$2000,International!$A$3:$A$2000,NA(),1,1))</f>
        <v/>
      </c>
      <c r="BV146" s="1" t="str">
        <f>IF(OR(_xlfn.IFNA($A146,"")="", ROW()&lt;=ROW($A$3),MAX(International!$X$3:$X$2000)&lt;$BJ146),"",$A146-_xlfn.XLOOKUP($BJ146,International!$X$3:$X$2000,International!$A$3:$A$2000,NA(),1,1))</f>
        <v/>
      </c>
      <c r="BW146" s="1" t="str">
        <f>IF(OR(_xlfn.IFNA($A146,"")="", ROW()&lt;=ROW($A$3),MAX(International!$AA$3:$AA$2000)&lt;$AK146),"",$A146-_xlfn.XLOOKUP($AK146,International!$AA$3:$AA$2000,International!$A$3:$A$2000,NA(),1,1))</f>
        <v/>
      </c>
      <c r="BX146" s="1" t="str">
        <f>IF(OR(_xlfn.IFNA($A146,"")="", ROW()&lt;=ROW($A$3),MAX(International!$AB$3:$AB$2000)&lt;$BJ146),"",$A146-_xlfn.XLOOKUP($BJ146,International!$AB$3:$AB$2000,International!$A$3:$A$2000,NA(),1,1))</f>
        <v/>
      </c>
      <c r="BY146" s="1" t="str">
        <f>IF(OR(_xlfn.IFNA($A146,"")="", ROW()&lt;=ROW($A$3),MAX(International!$AE$3:$AE$2000)&lt;$AK146),"",$A146-_xlfn.XLOOKUP($AK146,International!$AE$3:$AE$2000,International!$A$3:$A$2000,NA(),1,1))</f>
        <v/>
      </c>
      <c r="BZ146" s="1" t="str">
        <f>IF(OR(_xlfn.IFNA($A146,"")="", ROW()&lt;=ROW($A$3),MAX(International!$AF$3:$AF$2000)&lt;$BJ146),"",$A146-_xlfn.XLOOKUP($BJ146,International!$AF$3:$AF$2000,International!$A$3:$A$2000,NA(),1,1))</f>
        <v/>
      </c>
      <c r="CA146" s="1" t="e">
        <f t="shared" si="294"/>
        <v>#N/A</v>
      </c>
      <c r="CB146" s="1" t="e">
        <f t="shared" si="264"/>
        <v>#N/A</v>
      </c>
      <c r="CC146" s="1" t="e">
        <f t="shared" si="265"/>
        <v>#N/A</v>
      </c>
      <c r="CD146" s="1" t="e">
        <f t="shared" si="266"/>
        <v>#N/A</v>
      </c>
      <c r="CE146" s="1" t="e">
        <f t="shared" si="267"/>
        <v>#N/A</v>
      </c>
      <c r="CF146" s="1" t="e">
        <f t="shared" si="268"/>
        <v>#N/A</v>
      </c>
      <c r="CG146" s="1" t="e">
        <f t="shared" si="269"/>
        <v>#N/A</v>
      </c>
      <c r="CH146" s="1" t="e">
        <f t="shared" si="270"/>
        <v>#N/A</v>
      </c>
      <c r="CI146" s="1" t="e">
        <f t="shared" si="271"/>
        <v>#N/A</v>
      </c>
      <c r="CJ146" s="1" t="e">
        <f t="shared" si="272"/>
        <v>#N/A</v>
      </c>
      <c r="CK146" s="1" t="e">
        <f t="shared" si="295"/>
        <v>#N/A</v>
      </c>
      <c r="CL146" s="1" t="e">
        <f t="shared" si="273"/>
        <v>#N/A</v>
      </c>
      <c r="CM146" s="1" t="e">
        <f>IF(OR(ISNA($A146),$AK146&lt;100),NA(),IF($CA146=0,0,FLOOR((CK146-_xlfn.XLOOKUP(_xlfn.AGGREGATE(5,6,$CA$3:$CA2097),$CA$3:$CA$2000,CK$3:CK$2000,1,1))/_xlfn.XLOOKUP($CA146,$CA$3:$CA$2000,$CA$3:$CA$2000,1,1), 1)))</f>
        <v>#N/A</v>
      </c>
      <c r="CN146" s="1" t="e">
        <f t="shared" si="296"/>
        <v>#N/A</v>
      </c>
      <c r="CO146" s="1" t="e" cm="1">
        <f t="array" ref="CO146">IFERROR(IF(OR(ISNA($A146),$AK146&lt;100,INDEX(International!C$3:C$2000,_xlfn.XMATCH(100,International!C$3:C$2000,1,1)+$CA146)=""),NA(),INDEX(International!C$3:C$2000,_xlfn.XMATCH(100,International!C$3:C$2000,1,1)+$CA146)), NA())</f>
        <v>#N/A</v>
      </c>
      <c r="CP146" s="1" t="e">
        <f t="shared" si="274"/>
        <v>#N/A</v>
      </c>
      <c r="CQ146" s="1" t="e">
        <f>IF(OR(ISNA($A146),$AK146&lt;100),NA(),IF($CA146=0,0,FLOOR((CO146-_xlfn.XLOOKUP(_xlfn.AGGREGATE(5,6,$CA$3:$CA2097),$CA$3:$CA$2000,CO$3:CO$2000,1,1))/_xlfn.XLOOKUP($CA146,$CA$3:$CA$2000,$CA$3:$CA$2000,1,1), 1)))</f>
        <v>#N/A</v>
      </c>
      <c r="CR146" s="1" t="e">
        <f t="shared" si="297"/>
        <v>#N/A</v>
      </c>
      <c r="CS146" s="1" t="e" cm="1">
        <f t="array" ref="CS146">IFERROR(IF(OR(ISNA($A146),$AK146&lt;100,INDEX(International!G$3:G$2000,_xlfn.XMATCH(100,International!G$3:G$2000,1,1)+$CA146)=""),NA(),INDEX(International!G$3:G$2000,_xlfn.XMATCH(100,International!G$3:G$2000,1,1)+$CA146)), NA())</f>
        <v>#N/A</v>
      </c>
      <c r="CT146" s="1" t="e">
        <f t="shared" si="275"/>
        <v>#N/A</v>
      </c>
      <c r="CU146" s="1" t="e">
        <f>IF(OR(ISNA($A146),$AK146&lt;100),NA(),IF($CA146=0,0,FLOOR((CS146-_xlfn.XLOOKUP(_xlfn.AGGREGATE(5,6,$CA$3:$CA2097),$CA$3:$CA$2000,CS$3:CS$2000,1,1))/_xlfn.XLOOKUP($CA146,$CA$3:$CA$2000,$CA$3:$CA$2000,1,1), 1)))</f>
        <v>#N/A</v>
      </c>
      <c r="CV146" s="1" t="e">
        <f t="shared" si="298"/>
        <v>#N/A</v>
      </c>
      <c r="CW146" s="1" t="e" cm="1">
        <f t="array" ref="CW146">IFERROR(IF(OR(ISNA($A146),$AK146&lt;100,INDEX(International!K$3:K$2000,_xlfn.XMATCH(100,International!K$3:K$2000,1,1)+$CA146)=""),NA(),INDEX(International!K$3:K$2000,_xlfn.XMATCH(100,International!K$3:K$2000,1,1)+$CA146)), NA())</f>
        <v>#N/A</v>
      </c>
      <c r="CX146" s="1" t="e">
        <f t="shared" si="276"/>
        <v>#N/A</v>
      </c>
      <c r="CY146" s="1" t="e">
        <f>IF(OR(ISNA($A146),$AK146&lt;100),NA(),IF($CA146=0,0,FLOOR((CW146-_xlfn.XLOOKUP(_xlfn.AGGREGATE(5,6,$CA$3:$CA2097),$CA$3:$CA$2000,CW$3:CW$2000,1,1))/_xlfn.XLOOKUP($CA146,$CA$3:$CA$2000,$CA$3:$CA$2000,1,1), 1)))</f>
        <v>#N/A</v>
      </c>
      <c r="CZ146" s="1" t="e">
        <f t="shared" si="299"/>
        <v>#N/A</v>
      </c>
      <c r="DA146" s="1" t="e" cm="1">
        <f t="array" ref="DA146">IFERROR(IF(OR(ISNA($A146),$AK146&lt;100,INDEX(International!O$3:O$2000,_xlfn.XMATCH(100,International!O$3:O$2000,1,1)+$CA146)=""),NA(),INDEX(International!O$3:O$2000,_xlfn.XMATCH(100,International!O$3:O$2000,1,1)+$CA146)), NA())</f>
        <v>#N/A</v>
      </c>
      <c r="DB146" s="1" t="e">
        <f t="shared" si="277"/>
        <v>#N/A</v>
      </c>
      <c r="DC146" s="1" t="e">
        <f>IF(OR(ISNA($A146),$AK146&lt;100),NA(),IF($CA146=0,0,FLOOR((DA146-_xlfn.XLOOKUP(_xlfn.AGGREGATE(5,6,$CA$3:$CA2097),$CA$3:$CA$2000,DA$3:DA$2000,1,1))/_xlfn.XLOOKUP($CA146,$CA$3:$CA$2000,$CA$3:$CA$2000,1,1), 1)))</f>
        <v>#N/A</v>
      </c>
      <c r="DD146" s="1" t="e">
        <f t="shared" si="300"/>
        <v>#N/A</v>
      </c>
      <c r="DE146" s="1" t="e" cm="1">
        <f t="array" ref="DE146">IFERROR(IF(OR(ISNA($A146),$AK146&lt;100,INDEX(International!S$3:S$2000,_xlfn.XMATCH(100,International!S$3:S$2000,1,1)+$CA146)=""),NA(),INDEX(International!S$3:S$2000,_xlfn.XMATCH(100,International!S$3:S$2000,1,1)+$CA146)), NA())</f>
        <v>#N/A</v>
      </c>
      <c r="DF146" s="1" t="e">
        <f t="shared" si="278"/>
        <v>#N/A</v>
      </c>
      <c r="DG146" s="1" t="e">
        <f>IF(OR(ISNA($A146),$AK146&lt;100),NA(),IF($CA146=0,0,FLOOR((DE146-_xlfn.XLOOKUP(_xlfn.AGGREGATE(5,6,$CA$3:$CA2097),$CA$3:$CA$2000,DE$3:DE$2000,1,1))/_xlfn.XLOOKUP($CA146,$CA$3:$CA$2000,$CA$3:$CA$2000,1,1), 1)))</f>
        <v>#N/A</v>
      </c>
      <c r="DH146" s="1" t="e">
        <f t="shared" si="301"/>
        <v>#N/A</v>
      </c>
      <c r="DI146" s="1" t="e" cm="1">
        <f t="array" ref="DI146">IFERROR(IF(OR(ISNA($A146),$AK146&lt;100,INDEX(International!W$3:W$2000,_xlfn.XMATCH(100,International!W$3:W$2000,1,1)+$CA146)=""),NA(),INDEX(International!W$3:W$2000,_xlfn.XMATCH(100,International!W$3:W$2000,1,1)+$CA146)), NA())</f>
        <v>#N/A</v>
      </c>
      <c r="DJ146" s="1" t="e">
        <f t="shared" si="279"/>
        <v>#N/A</v>
      </c>
      <c r="DK146" s="1" t="e">
        <f>IF(OR(ISNA($A146),$AK146&lt;100),NA(),IF($CA146=0,0,FLOOR((DI146-_xlfn.XLOOKUP(_xlfn.AGGREGATE(5,6,$CA$3:$CA2097),$CA$3:$CA$2000,DI$3:DI$2000,1,1))/_xlfn.XLOOKUP($CA146,$CA$3:$CA$2000,$CA$3:$CA$2000,1,1), 1)))</f>
        <v>#N/A</v>
      </c>
      <c r="DL146" s="1" t="e">
        <f t="shared" si="302"/>
        <v>#N/A</v>
      </c>
      <c r="DM146" s="1" t="e" cm="1">
        <f t="array" ref="DM146">IFERROR(IF(OR(ISNA($A146),$AK146&lt;100,INDEX(International!AA$3:AA$2000,_xlfn.XMATCH(100,International!AA$3:AA$2000,1,1)+$CA146)=""),NA(),INDEX(International!AA$3:AA$2000,_xlfn.XMATCH(100,International!AA$3:AA$2000,1,1)+$CA146)), NA())</f>
        <v>#N/A</v>
      </c>
      <c r="DN146" s="1" t="e">
        <f t="shared" si="280"/>
        <v>#N/A</v>
      </c>
      <c r="DO146" s="1" t="e">
        <f>IF(OR(ISNA($A146),$AK146&lt;100),NA(),IF($CA146=0,0,FLOOR((DM146-_xlfn.XLOOKUP(_xlfn.AGGREGATE(5,6,$CA$3:$CA2097),$CA$3:$CA$2000,DM$3:DM$2000,1,1))/_xlfn.XLOOKUP($CA146,$CA$3:$CA$2000,$CA$3:$CA$2000,1,1), 1)))</f>
        <v>#N/A</v>
      </c>
      <c r="DP146" s="1" t="e">
        <f t="shared" si="303"/>
        <v>#N/A</v>
      </c>
      <c r="DQ146" s="1" t="e" cm="1">
        <f t="array" ref="DQ146">IFERROR(IF(OR(ISNA($A146),$AK146&lt;100,INDEX(International!AE$3:AE$2000,_xlfn.XMATCH(100,International!AE$3:AE$2000,1,1)+$CA146)=""),NA(),INDEX(International!AE$3:AE$2000,_xlfn.XMATCH(100,International!AE$3:AE$2000,1,1)+$CA146)), NA())</f>
        <v>#N/A</v>
      </c>
      <c r="DR146" s="1" t="e">
        <f t="shared" si="281"/>
        <v>#N/A</v>
      </c>
      <c r="DS146" s="1" t="e">
        <f>IF(OR(ISNA($A146),$AK146&lt;100),NA(),IF($CA146=0,0,FLOOR((DQ146-_xlfn.XLOOKUP(_xlfn.AGGREGATE(5,6,$CA$3:$CA2097),$CA$3:$CA$2000,DQ$3:DQ$2000,1,1))/_xlfn.XLOOKUP($CA146,$CA$3:$CA$2000,$CA$3:$CA$2000,1,1), 1)))</f>
        <v>#N/A</v>
      </c>
      <c r="DT146" s="1" t="e">
        <f t="shared" si="263"/>
        <v>#N/A</v>
      </c>
      <c r="DU146" s="1" t="e">
        <f t="shared" si="282"/>
        <v>#N/A</v>
      </c>
      <c r="DV146" s="1" t="e" cm="1">
        <f t="array" ref="DV146">IFERROR(IF(ISNA($A146),NA(),INDEX(B$3:B$2000,_xlfn.XMATCH(Configuration!$B$12,B$3:B$2000,1,1)+ROW()-ROW($A$3))-0), NA())</f>
        <v>#N/A</v>
      </c>
      <c r="DW146" s="1" t="e" cm="1">
        <f t="array" ref="DW146">IFERROR(IF(ISNA($A146),NA(),INDEX(F$3:F$2000,_xlfn.XMATCH(Configuration!$B$12,F$3:F$2000,1,1)+ROW()-ROW($A$3))-0), NA())</f>
        <v>#N/A</v>
      </c>
      <c r="DX146" s="1" t="e" cm="1">
        <f t="array" ref="DX146">IFERROR(IF(ISNA($A146),NA(),INDEX(J$3:J$2000,_xlfn.XMATCH(Configuration!$B$12,J$3:J$2000,1,1)+ROW()-ROW($A$3))-0), NA())</f>
        <v>#N/A</v>
      </c>
      <c r="DY146" s="1" t="e" cm="1">
        <f t="array" ref="DY146">IFERROR(IF(ISNA($A146),NA(),INDEX(N$3:N$2000,_xlfn.XMATCH(Configuration!$B$12,N$3:N$2000,1,1)+ROW()-ROW($A$3))-0), NA())</f>
        <v>#N/A</v>
      </c>
      <c r="DZ146" s="1" t="e" cm="1">
        <f t="array" ref="DZ146">IFERROR(IF(ISNA($A146),NA(),INDEX(R$3:R$2000,_xlfn.XMATCH(Configuration!$B$12,R$3:R$2000,1,1)+ROW()-ROW($A$3))-0), NA())</f>
        <v>#N/A</v>
      </c>
      <c r="EA146" s="1" t="e" cm="1">
        <f t="array" ref="EA146">IFERROR(IF(ISNA($A146),NA(),INDEX(V$3:V$2000,_xlfn.XMATCH(Configuration!$B$12,V$3:V$2000,1,1)+ROW()-ROW($A$3))-0), NA())</f>
        <v>#N/A</v>
      </c>
      <c r="EB146" s="1" t="e" cm="1">
        <f t="array" ref="EB146">IFERROR(IF(ISNA($A146),NA(),INDEX(Z$3:Z$2000,_xlfn.XMATCH(Configuration!$B$12,Z$3:Z$2000,1,1)+ROW()-ROW($A$3))-0), NA())</f>
        <v>#N/A</v>
      </c>
      <c r="EC146" s="1" t="e" cm="1">
        <f t="array" ref="EC146">IFERROR(IF(ISNA($A146),NA(),INDEX(AD$3:AD$2000,_xlfn.XMATCH(Configuration!$B$12,AD$3:AD$2000,1,1)+ROW()-ROW($A$3))-0), NA())</f>
        <v>#N/A</v>
      </c>
      <c r="ED146" s="1" t="e">
        <f t="shared" si="283"/>
        <v>#N/A</v>
      </c>
      <c r="EE146" s="1" t="e">
        <f t="shared" si="304"/>
        <v>#N/A</v>
      </c>
      <c r="EF146" s="1" t="e">
        <f t="shared" si="305"/>
        <v>#N/A</v>
      </c>
      <c r="EG146" s="1" t="e">
        <f t="shared" si="306"/>
        <v>#N/A</v>
      </c>
      <c r="EH146" s="1" t="e">
        <f t="shared" si="307"/>
        <v>#N/A</v>
      </c>
      <c r="EI146" s="1" t="e">
        <f t="shared" si="308"/>
        <v>#N/A</v>
      </c>
      <c r="EJ146" s="1" t="e">
        <f t="shared" si="309"/>
        <v>#N/A</v>
      </c>
      <c r="EK146" s="1" t="e">
        <f t="shared" si="310"/>
        <v>#N/A</v>
      </c>
      <c r="EL146" s="1" t="e" cm="1">
        <f t="array" ref="EL146">IFERROR(IF(ISNA($ED146),NA(),IF(FLOOR((2^(($ED146+LOOKUP(2, 1/(ISNA(EP$3:EP$2000)+ISBLANK(EP$3:EP$300)-1),EP$3:EP$2000)*LOG(100)/LOG(2))/LOOKUP(2, 1/(ISNA(EP$3:EP$2000)+ISBLANK(EP$3:EP$300)-1),EP$3:EP$2000))),2)&gt;_xlfn.AGGREGATE(4,6,$EN$3:$GC$2000)+2000,NA(),FLOOR((2^(($ED146+LOOKUP(2, 1/(ISNA(EP$3:EP$2000)+ISBLANK(EP$3:EP$300)-1),EP$3:EP$2000)*LOG(100)/LOG(2))/LOOKUP(2, 1/(ISNA(EP$3:EP$2000)+ISBLANK(EP$3:EP$300)-1),EP$3:EP$2000))),2))),NA())</f>
        <v>#N/A</v>
      </c>
      <c r="EM146" s="1" t="e" cm="1">
        <f t="array" ref="EM146">IF(ISNA($ED146),NA(),FLOOR(EN$3+(LOOKUP(2, 1/(ISNA(EN$3:EN$2000)+ISBLANK(EN$3:EN$300)-1),EN$3:EN$2000)-EN$3)/LOOKUP(2, 1/(ISNA(EN$3:EN$2000)+ISBLANK(EN$3:EN$300)-1),ED$3:ED$2000)*ED146, 1))</f>
        <v>#N/A</v>
      </c>
      <c r="EN146" s="1" t="e" cm="1">
        <f t="array" ref="EN146">IFERROR(IF(ISNA($A146),NA(),INDEX(AK$3:AK$2000,_xlfn.XMATCH(100,AK$3:AK$2000,1,1)+ROW()-ROW($A$3))-0), NA())</f>
        <v>#N/A</v>
      </c>
      <c r="EO146" s="1" t="e" cm="1">
        <f t="array" ref="EO146">IFERROR(IF(ISNA($A146),NA(),INDEX(BD$3:BD$2000,_xlfn.XMATCH(100,AK$3:AK$2000,1,1)+ROW()-ROW($A$3))-0), NA())</f>
        <v>#N/A</v>
      </c>
      <c r="EP146" s="1" t="e">
        <f t="shared" si="311"/>
        <v>#N/A</v>
      </c>
      <c r="EQ146" s="1" t="e">
        <f t="shared" si="312"/>
        <v>#N/A</v>
      </c>
      <c r="ER146" s="1" t="e">
        <f t="shared" si="313"/>
        <v>#N/A</v>
      </c>
      <c r="ES146" s="1" t="e" cm="1">
        <f t="array" ref="ES146">IFERROR(IF(OR(ISNA($A146),INDEX(International!C$3:C$2000,_xlfn.XMATCH(100,International!C$3:C$2000,1,1)+ROW()-ROW($A$3))=""),NA(),INDEX(International!C$3:C$2000,_xlfn.XMATCH(100,International!C$3:C$2000,1,1)+ROW()-ROW($A$3))), NA())</f>
        <v>#N/A</v>
      </c>
      <c r="ET146" s="1" t="e" cm="1">
        <f t="array" ref="ET146">IFERROR(IF(ISNA($A146),NA(),INDEX(International!E$3:E$2000,_xlfn.XMATCH(100,International!C$3:C$2000,1,1)+ROW()-ROW($A$3))-0), NA())</f>
        <v>#N/A</v>
      </c>
      <c r="EU146" s="1" t="e">
        <f t="shared" si="314"/>
        <v>#N/A</v>
      </c>
      <c r="EV146" s="1" t="e">
        <f t="shared" si="315"/>
        <v>#N/A</v>
      </c>
      <c r="EW146" s="1" t="e">
        <f t="shared" si="316"/>
        <v>#N/A</v>
      </c>
      <c r="EX146" s="1" t="e" cm="1">
        <f t="array" ref="EX146">IFERROR(IF(OR(ISNA($A146),INDEX(International!G$3:G$2000,_xlfn.XMATCH(100,International!G$3:G$2000,1,1)+ROW()-ROW($A$3))=""),NA(),INDEX(International!G$3:G$2000,_xlfn.XMATCH(100,International!G$3:G$2000,1,1)+ROW()-ROW($A$3))-0), NA())</f>
        <v>#N/A</v>
      </c>
      <c r="EY146" s="1" t="e" cm="1">
        <f t="array" ref="EY146">IFERROR(IF(ISNA($A146),NA(),INDEX(International!I$3:I$2000,_xlfn.XMATCH(100,International!G$3:G$2000,1,1)+ROW()-ROW($A$3))-0), NA())</f>
        <v>#N/A</v>
      </c>
      <c r="EZ146" s="1" t="e">
        <f t="shared" si="317"/>
        <v>#N/A</v>
      </c>
      <c r="FA146" s="1" t="e">
        <f t="shared" si="318"/>
        <v>#N/A</v>
      </c>
      <c r="FB146" s="1" t="e">
        <f t="shared" si="319"/>
        <v>#N/A</v>
      </c>
      <c r="FC146" s="1" t="e" cm="1">
        <f t="array" ref="FC146">IFERROR(IF(OR(ISNA($A146),INDEX(International!K$3:K$2000,_xlfn.XMATCH(100,International!K$3:K$2000,1,1)+ROW()-ROW($A$3))=""),NA(),INDEX(International!K$3:K$2000,_xlfn.XMATCH(100,International!K$3:K$2000,1,1)+ROW()-ROW($A$3))), NA())</f>
        <v>#N/A</v>
      </c>
      <c r="FD146" s="1" t="e" cm="1">
        <f t="array" ref="FD146">IFERROR(IF(ISNA($A146),NA(),INDEX(International!M$3:M$2000,_xlfn.XMATCH(100,International!K$3:K$2000,1,1)+ROW()-ROW($A$3))-0), NA())</f>
        <v>#N/A</v>
      </c>
      <c r="FE146" s="1" t="e">
        <f t="shared" si="320"/>
        <v>#N/A</v>
      </c>
      <c r="FF146" s="1" t="e">
        <f t="shared" si="321"/>
        <v>#N/A</v>
      </c>
      <c r="FG146" s="1" t="e">
        <f t="shared" si="322"/>
        <v>#N/A</v>
      </c>
      <c r="FH146" s="1" t="e" cm="1">
        <f t="array" ref="FH146">IFERROR(IF(OR(ISNA($A146),INDEX(International!O$3:O$2000,_xlfn.XMATCH(100,International!O$3:O$2000,1,1)+ROW()-ROW($A$3))=""),NA(),INDEX(International!O$3:O$2000,_xlfn.XMATCH(100,International!O$3:O$2000,1,1)+ROW()-ROW($A$3))-0), NA())</f>
        <v>#N/A</v>
      </c>
      <c r="FI146" s="1" t="e" cm="1">
        <f t="array" ref="FI146">IFERROR(IF(ISNA($A146),NA(),INDEX(International!Q$3:Q$2000,_xlfn.XMATCH(100,International!O$3:O$2000,1,1)+ROW()-ROW($A$3))-0), NA())</f>
        <v>#N/A</v>
      </c>
      <c r="FJ146" s="1" t="e">
        <f t="shared" si="323"/>
        <v>#N/A</v>
      </c>
      <c r="FK146" s="1" t="e">
        <f t="shared" si="324"/>
        <v>#N/A</v>
      </c>
      <c r="FL146" s="1" t="e">
        <f t="shared" si="325"/>
        <v>#N/A</v>
      </c>
      <c r="FM146" s="1" t="e" cm="1">
        <f t="array" ref="FM146">IFERROR(IF(OR(ISNA($A146),INDEX(International!S$3:S$2000,_xlfn.XMATCH(100,International!S$3:S$2000,1,1)+ROW()-ROW($A$3))=""),NA(),INDEX(International!S$3:S$2000,_xlfn.XMATCH(100,International!S$3:S$2000,1,1)+ROW()-ROW($A$3))-0), NA())</f>
        <v>#N/A</v>
      </c>
      <c r="FN146" s="1" t="e" cm="1">
        <f t="array" ref="FN146">IFERROR(IF(ISNA($A146),NA(),INDEX(International!U$3:U$2000,_xlfn.XMATCH(100,International!S$3:S$2000,1,1)+ROW()-ROW($A$3))-0), NA())</f>
        <v>#N/A</v>
      </c>
      <c r="FO146" s="1" t="e">
        <f t="shared" si="326"/>
        <v>#N/A</v>
      </c>
      <c r="FP146" s="1" t="e">
        <f t="shared" si="327"/>
        <v>#N/A</v>
      </c>
      <c r="FQ146" s="1" t="e">
        <f t="shared" si="328"/>
        <v>#N/A</v>
      </c>
      <c r="FR146" s="1" t="e" cm="1">
        <f t="array" ref="FR146">IFERROR(IF(OR(ISNA($A146),INDEX(International!W$3:W$2000,_xlfn.XMATCH(100,International!W$3:W$2000,1,1)+ROW()-ROW($A$3))=""),NA(),INDEX(International!W$3:W$2000,_xlfn.XMATCH(100,International!W$3:W$2000,1,1)+ROW()-ROW($A$3))-0), NA())</f>
        <v>#N/A</v>
      </c>
      <c r="FS146" s="1" t="e" cm="1">
        <f t="array" ref="FS146">IFERROR(IF(ISNA($A146),NA(),INDEX(International!Y$3:Y$2000,_xlfn.XMATCH(100,International!W$3:W$2000,1,1)+ROW()-ROW($A$3))-0), NA())</f>
        <v>#N/A</v>
      </c>
      <c r="FT146" s="1" t="e">
        <f t="shared" si="329"/>
        <v>#N/A</v>
      </c>
      <c r="FU146" s="1" t="e">
        <f t="shared" si="330"/>
        <v>#N/A</v>
      </c>
      <c r="FV146" s="1" t="e">
        <f t="shared" si="331"/>
        <v>#N/A</v>
      </c>
      <c r="FW146" s="1" t="e" cm="1">
        <f t="array" ref="FW146">IFERROR(IF(OR(ISNA($A146),INDEX(International!AA$3:AA$2000,_xlfn.XMATCH(100,International!AA$3:AA$2000,1,1)+ROW()-ROW($A$3))=""),NA(),INDEX(International!AA$3:AA$2000,_xlfn.XMATCH(100,International!AA$3:AA$2000,1,1)+ROW()-ROW($A$3))-0), NA())</f>
        <v>#N/A</v>
      </c>
      <c r="FX146" s="1" t="e" cm="1">
        <f t="array" ref="FX146">IFERROR(IF(ISNA($A146),NA(),INDEX(International!AC$3:AC$2000,_xlfn.XMATCH(100,International!AA$3:AA$2000,1,1)+ROW()-ROW($A$3))-0), NA())</f>
        <v>#N/A</v>
      </c>
      <c r="FY146" s="1" t="e">
        <f t="shared" si="332"/>
        <v>#N/A</v>
      </c>
      <c r="FZ146" s="1" t="e">
        <f t="shared" si="333"/>
        <v>#N/A</v>
      </c>
      <c r="GA146" s="1" t="e">
        <f t="shared" si="334"/>
        <v>#N/A</v>
      </c>
      <c r="GB146" s="1" t="e" cm="1">
        <f t="array" ref="GB146">IFERROR(IF(OR(ISNA($A146),INDEX(International!AE$3:AE$2000,_xlfn.XMATCH(100,International!AE$3:AE$2000,1,1)+ROW()-ROW($A$3))=""),NA(),INDEX(International!AE$3:AE$2000,_xlfn.XMATCH(100,International!AE$3:AE$2000,1,1)+ROW()-ROW($A$3))-0), NA())</f>
        <v>#N/A</v>
      </c>
      <c r="GC146" s="1" t="e" cm="1">
        <f t="array" ref="GC146">IFERROR(IF(ISNA($A146),NA(),INDEX(International!AG$3:AG$2000,_xlfn.XMATCH(100,International!AE$3:AE$2000,1,1)+ROW()-ROW($A$3))-0), NA())</f>
        <v>#N/A</v>
      </c>
      <c r="GD146" s="1" t="e">
        <f t="shared" si="335"/>
        <v>#N/A</v>
      </c>
      <c r="GE146" s="1" t="e">
        <f t="shared" si="336"/>
        <v>#N/A</v>
      </c>
      <c r="GF146" s="1" t="e">
        <f t="shared" si="337"/>
        <v>#N/A</v>
      </c>
    </row>
    <row r="147" spans="1:188" x14ac:dyDescent="0.2">
      <c r="A147" s="4" t="e">
        <f>IF(OR(Daily!$A147="",Daily!$B147="*"),NA(),Daily!A147)</f>
        <v>#N/A</v>
      </c>
      <c r="B147" s="1" t="str">
        <f>IF(_xlfn.IFNA($A147,"")="","",Daily!C147+IF(ROW()&gt;ROW($A$3),B146,0))</f>
        <v/>
      </c>
      <c r="C147" s="1" t="str">
        <f>IF(_xlfn.IFNA($A147,"")="","",Daily!D147+IF(ROW()&gt;ROW($A$3),C146,0))</f>
        <v/>
      </c>
      <c r="D147" s="1" t="str">
        <f>IF(_xlfn.IFNA($A147,"")="","",Daily!E147+IF(ROW()&gt;ROW($A$3),D146,0))</f>
        <v/>
      </c>
      <c r="E147" s="1" t="str">
        <f t="shared" si="284"/>
        <v/>
      </c>
      <c r="F147" s="1" t="str">
        <f>IF(_xlfn.IFNA($A147,"")="","",Daily!F147+IF(ROW()&gt;ROW($A$3),F146,0))</f>
        <v/>
      </c>
      <c r="G147" s="1" t="str">
        <f>IF(_xlfn.IFNA($A147,"")="","",Daily!G147+IF(ROW()&gt;ROW($A$3),G146,0))</f>
        <v/>
      </c>
      <c r="H147" s="1" t="str">
        <f>IF(_xlfn.IFNA($A147,"")="","",Daily!H147+IF(ROW()&gt;ROW($A$3),H146,0))</f>
        <v/>
      </c>
      <c r="I147" s="1" t="str">
        <f t="shared" si="285"/>
        <v/>
      </c>
      <c r="J147" s="1" t="str">
        <f>IF(_xlfn.IFNA($A147,"")="","",Daily!I147+IF(ROW()&gt;ROW($A$3),J146,0))</f>
        <v/>
      </c>
      <c r="K147" s="1" t="str">
        <f>IF(_xlfn.IFNA($A147,"")="","",Daily!J147+IF(ROW()&gt;ROW($A$3),K146,0))</f>
        <v/>
      </c>
      <c r="L147" s="1" t="str">
        <f>IF(_xlfn.IFNA($A147,"")="","",Daily!K147+IF(ROW()&gt;ROW($A$3),L146,0))</f>
        <v/>
      </c>
      <c r="M147" s="1" t="str">
        <f t="shared" si="286"/>
        <v/>
      </c>
      <c r="N147" s="1" t="str">
        <f>IF(_xlfn.IFNA($A147,"")="","",Daily!L147+IF(ROW()&gt;ROW($A$3),N146,0))</f>
        <v/>
      </c>
      <c r="O147" s="1" t="str">
        <f>IF(_xlfn.IFNA($A147,"")="","",Daily!M147+IF(ROW()&gt;ROW($A$3),O146,0))</f>
        <v/>
      </c>
      <c r="P147" s="1" t="str">
        <f>IF(_xlfn.IFNA($A147,"")="","",Daily!N147+IF(ROW()&gt;ROW($A$3),P146,0))</f>
        <v/>
      </c>
      <c r="Q147" s="1" t="str">
        <f t="shared" si="287"/>
        <v/>
      </c>
      <c r="R147" s="1" t="str">
        <f>IF(_xlfn.IFNA($A147,"")="","",Daily!O147+IF(ROW()&gt;ROW($A$3),R146,0))</f>
        <v/>
      </c>
      <c r="S147" s="1" t="str">
        <f>IF(_xlfn.IFNA($A147,"")="","",Daily!P147+IF(ROW()&gt;ROW($A$3),S146,0))</f>
        <v/>
      </c>
      <c r="T147" s="1" t="str">
        <f>IF(_xlfn.IFNA($A147,"")="","",Daily!Q147+IF(ROW()&gt;ROW($A$3),T146,0))</f>
        <v/>
      </c>
      <c r="U147" s="1" t="str">
        <f t="shared" si="288"/>
        <v/>
      </c>
      <c r="V147" s="1" t="str">
        <f>IF(_xlfn.IFNA($A147,"")="","",Daily!R147+IF(ROW()&gt;ROW($A$3),V146,0))</f>
        <v/>
      </c>
      <c r="W147" s="1" t="str">
        <f>IF(_xlfn.IFNA($A147,"")="","",Daily!S147+IF(ROW()&gt;ROW($A$3),W146,0))</f>
        <v/>
      </c>
      <c r="X147" s="1" t="str">
        <f>IF(_xlfn.IFNA($A147,"")="","",Daily!T147+IF(ROW()&gt;ROW($A$3),X146,0))</f>
        <v/>
      </c>
      <c r="Y147" s="1" t="str">
        <f t="shared" si="289"/>
        <v/>
      </c>
      <c r="Z147" s="1" t="str">
        <f>IF(_xlfn.IFNA($A147,"")="","",Daily!U147+IF(ROW()&gt;ROW($A$3),Z146,0))</f>
        <v/>
      </c>
      <c r="AA147" s="1" t="str">
        <f>IF(_xlfn.IFNA($A147,"")="","",Daily!V147+IF(ROW()&gt;ROW($A$3),AA146,0))</f>
        <v/>
      </c>
      <c r="AB147" s="1" t="str">
        <f>IF(_xlfn.IFNA($A147,"")="","",Daily!W147+IF(ROW()&gt;ROW($A$3),AB146,0))</f>
        <v/>
      </c>
      <c r="AC147" s="1" t="str">
        <f t="shared" si="290"/>
        <v/>
      </c>
      <c r="AD147" s="1" t="str">
        <f>IF(_xlfn.IFNA($A147,"")="","",Daily!X147+IF(ROW()&gt;ROW($A$3),AD146,0))</f>
        <v/>
      </c>
      <c r="AE147" s="1" t="str">
        <f>IF(_xlfn.IFNA($A147,"")="","",Daily!Y147+IF(ROW()&gt;ROW($A$3),AE146,0))</f>
        <v/>
      </c>
      <c r="AF147" s="1" t="str">
        <f>IF(_xlfn.IFNA($A147,"")="","",Daily!Z147+IF(ROW()&gt;ROW($A$3),AF146,0))</f>
        <v/>
      </c>
      <c r="AG147" s="1" t="str">
        <f t="shared" si="291"/>
        <v/>
      </c>
      <c r="AH147" s="1" t="str">
        <f>IF(_xlfn.IFNA($A147,"")="","",Daily!C147+Daily!F147+Daily!I147+Daily!O147+Daily!L147+Daily!R147+Daily!X147+Daily!U147)</f>
        <v/>
      </c>
      <c r="AI147" s="1" t="str">
        <f>IF(_xlfn.IFNA($A147,"")="","",Daily!D147+Daily!G147+Daily!J147+Daily!P147+Daily!M147+Daily!S147+Daily!Y147+Daily!V147+Daily!AA147)</f>
        <v/>
      </c>
      <c r="AJ147" s="1" t="str">
        <f>IF(_xlfn.IFNA($A147,"")="","",Daily!E147+Daily!H147+Daily!K147+Daily!Q147+Daily!N147+Daily!T147+Daily!Z147+Daily!W147)</f>
        <v/>
      </c>
      <c r="AK147" s="1" t="str">
        <f t="shared" si="240"/>
        <v/>
      </c>
      <c r="AL147" s="1" t="str">
        <f t="shared" si="241"/>
        <v/>
      </c>
      <c r="AM147" s="1" t="str">
        <f t="shared" si="242"/>
        <v/>
      </c>
      <c r="AN147" s="7" t="str">
        <f t="shared" si="243"/>
        <v/>
      </c>
      <c r="AO147" s="1" t="str">
        <f t="shared" si="244"/>
        <v/>
      </c>
      <c r="AP147" s="1" t="str">
        <f t="shared" si="245"/>
        <v/>
      </c>
      <c r="AQ147" s="1" t="str">
        <f t="shared" si="246"/>
        <v/>
      </c>
      <c r="AR147" s="1" t="str">
        <f t="shared" si="247"/>
        <v/>
      </c>
      <c r="AS147" s="1" t="str">
        <f t="shared" si="248"/>
        <v/>
      </c>
      <c r="AT147" s="10" t="str">
        <f t="shared" si="249"/>
        <v/>
      </c>
      <c r="AU147" s="10" t="str">
        <f t="shared" si="250"/>
        <v/>
      </c>
      <c r="AV147" s="10" t="str">
        <f t="shared" si="251"/>
        <v/>
      </c>
      <c r="AW147" s="10" t="str">
        <f t="shared" si="252"/>
        <v/>
      </c>
      <c r="AX147" s="10" t="str">
        <f t="shared" si="253"/>
        <v/>
      </c>
      <c r="AY147" s="10" t="str">
        <f t="shared" si="254"/>
        <v/>
      </c>
      <c r="AZ147" s="10" t="str">
        <f t="shared" si="255"/>
        <v/>
      </c>
      <c r="BA147" s="10" t="str">
        <f t="shared" si="256"/>
        <v/>
      </c>
      <c r="BB147" s="10" t="str">
        <f t="shared" si="257"/>
        <v/>
      </c>
      <c r="BC147" s="10" t="str">
        <f t="shared" si="258"/>
        <v/>
      </c>
      <c r="BD147" s="8" t="str">
        <f t="shared" ca="1" si="292"/>
        <v/>
      </c>
      <c r="BE147" s="9" t="str">
        <f t="shared" ca="1" si="293"/>
        <v/>
      </c>
      <c r="BF147" s="10" t="str">
        <f t="shared" si="259"/>
        <v/>
      </c>
      <c r="BG147" s="10" t="str">
        <f t="shared" si="260"/>
        <v/>
      </c>
      <c r="BH147" s="1" t="str">
        <f t="shared" si="261"/>
        <v/>
      </c>
      <c r="BI147" s="1" t="str">
        <f t="shared" si="262"/>
        <v/>
      </c>
      <c r="BJ147" s="8" t="str">
        <f>IF(_xlfn.IFNA($A147,"")="","",AK147/(Configuration!$B$1/1000000))</f>
        <v/>
      </c>
      <c r="BK147" s="1" t="str">
        <f>IF(OR(_xlfn.IFNA($A147,"")="", ROW()&lt;=ROW($A$3),MAX(International!$C$3:$C$2000)&lt;$AK147),"",$A147-_xlfn.XLOOKUP($AK147,International!$C$3:$C$2000,International!$A$3:$A$2000,NA(),1,1))</f>
        <v/>
      </c>
      <c r="BL147" s="1" t="str">
        <f>IF(OR(_xlfn.IFNA($A147,"")="", ROW()&lt;=ROW($A$3),MAX(International!$D$3:$D$2000)&lt;$BJ147),"",$A147-_xlfn.XLOOKUP($BJ147,International!$D$3:$D$2000,International!$A$3:$A$2000,NA(),1,1))</f>
        <v/>
      </c>
      <c r="BM147" s="1" t="str">
        <f>IF(OR(_xlfn.IFNA($A147,"")="", ROW()&lt;=ROW($A$3),MAX(International!$G$3:$G$2000)&lt;$AK147),"",$A147-_xlfn.XLOOKUP($AK147,International!$G$3:$G$2000,International!$A$3:$A$2000,NA(),1,1))</f>
        <v/>
      </c>
      <c r="BN147" s="1" t="str">
        <f>IF(OR(_xlfn.IFNA($A147,"")="", ROW()&lt;=ROW($A$3),MAX(International!$H$3:$H$2000)&lt;$BJ147),"",$A147-_xlfn.XLOOKUP($BJ147,International!$H$3:$H$2000,International!$A$3:$A$2000,NA(),1,1))</f>
        <v/>
      </c>
      <c r="BO147" s="1" t="str">
        <f>IF(OR(_xlfn.IFNA($A147,"")="", ROW()&lt;=ROW($A$3),MAX(International!$K$3:$K$2000)&lt;$AK147),"",$A147-_xlfn.XLOOKUP($AK147,International!$K$3:$K$2000,International!$A$3:$A$2000,NA(),1,1))</f>
        <v/>
      </c>
      <c r="BP147" s="1" t="str">
        <f>IF(OR(_xlfn.IFNA($A147,"")="", ROW()&lt;=ROW($A$3),MAX(International!$L$3:$L$2000)&lt;$BJ147),"",$A147-_xlfn.XLOOKUP($BJ147,International!$L$3:$L$2000,International!$A$3:$A$2000,NA(),1,1))</f>
        <v/>
      </c>
      <c r="BQ147" s="1" t="str">
        <f>IF(OR(_xlfn.IFNA($A147,"")="", ROW()&lt;=ROW($A$3),MAX(International!$O$3:$O$2000)&lt;$AK147),"",$A147-_xlfn.XLOOKUP($AK147,International!$O$3:$O$2000,International!$A$3:$A$2000,NA(),1,1))</f>
        <v/>
      </c>
      <c r="BR147" s="1" t="str">
        <f>IF(OR(_xlfn.IFNA($A147,"")="", ROW()&lt;=ROW($A$3),MAX(International!$P$3:$P$2000)&lt;$BJ147),"",$A147-_xlfn.XLOOKUP($BJ147,International!$P$3:$P$2000,International!$A$3:$A$2000,NA(),1,1))</f>
        <v/>
      </c>
      <c r="BS147" s="1" t="str">
        <f>IF(OR(_xlfn.IFNA($A147,"")="", ROW()&lt;=ROW($A$3),MAX(International!$S$3:$S$2000)&lt;$AK147),"",$A147-_xlfn.XLOOKUP($AK147,International!$S$3:$S$2000,International!$A$3:$A$2000,NA(),1,1))</f>
        <v/>
      </c>
      <c r="BT147" s="1" t="str">
        <f>IF(OR(_xlfn.IFNA($A147,"")="", ROW()&lt;=ROW($A$3),MAX(International!$T$3:$T$2000)&lt;$BJ147),"",$A147-_xlfn.XLOOKUP($BJ147,International!$T$3:$T$2000,International!$A$3:$A$2000,NA(),1,1))</f>
        <v/>
      </c>
      <c r="BU147" s="1" t="str">
        <f>IF(OR(_xlfn.IFNA($A147,"")="", ROW()&lt;=ROW($A$3),MAX(International!$W$3:$W$2000)&lt;$AK147),"",$A147-_xlfn.XLOOKUP($AK147,International!$W$3:$W$2000,International!$A$3:$A$2000,NA(),1,1))</f>
        <v/>
      </c>
      <c r="BV147" s="1" t="str">
        <f>IF(OR(_xlfn.IFNA($A147,"")="", ROW()&lt;=ROW($A$3),MAX(International!$X$3:$X$2000)&lt;$BJ147),"",$A147-_xlfn.XLOOKUP($BJ147,International!$X$3:$X$2000,International!$A$3:$A$2000,NA(),1,1))</f>
        <v/>
      </c>
      <c r="BW147" s="1" t="str">
        <f>IF(OR(_xlfn.IFNA($A147,"")="", ROW()&lt;=ROW($A$3),MAX(International!$AA$3:$AA$2000)&lt;$AK147),"",$A147-_xlfn.XLOOKUP($AK147,International!$AA$3:$AA$2000,International!$A$3:$A$2000,NA(),1,1))</f>
        <v/>
      </c>
      <c r="BX147" s="1" t="str">
        <f>IF(OR(_xlfn.IFNA($A147,"")="", ROW()&lt;=ROW($A$3),MAX(International!$AB$3:$AB$2000)&lt;$BJ147),"",$A147-_xlfn.XLOOKUP($BJ147,International!$AB$3:$AB$2000,International!$A$3:$A$2000,NA(),1,1))</f>
        <v/>
      </c>
      <c r="BY147" s="1" t="str">
        <f>IF(OR(_xlfn.IFNA($A147,"")="", ROW()&lt;=ROW($A$3),MAX(International!$AE$3:$AE$2000)&lt;$AK147),"",$A147-_xlfn.XLOOKUP($AK147,International!$AE$3:$AE$2000,International!$A$3:$A$2000,NA(),1,1))</f>
        <v/>
      </c>
      <c r="BZ147" s="1" t="str">
        <f>IF(OR(_xlfn.IFNA($A147,"")="", ROW()&lt;=ROW($A$3),MAX(International!$AF$3:$AF$2000)&lt;$BJ147),"",$A147-_xlfn.XLOOKUP($BJ147,International!$AF$3:$AF$2000,International!$A$3:$A$2000,NA(),1,1))</f>
        <v/>
      </c>
      <c r="CA147" s="1" t="e">
        <f t="shared" si="294"/>
        <v>#N/A</v>
      </c>
      <c r="CB147" s="1" t="e">
        <f t="shared" si="264"/>
        <v>#N/A</v>
      </c>
      <c r="CC147" s="1" t="e">
        <f t="shared" si="265"/>
        <v>#N/A</v>
      </c>
      <c r="CD147" s="1" t="e">
        <f t="shared" si="266"/>
        <v>#N/A</v>
      </c>
      <c r="CE147" s="1" t="e">
        <f t="shared" si="267"/>
        <v>#N/A</v>
      </c>
      <c r="CF147" s="1" t="e">
        <f t="shared" si="268"/>
        <v>#N/A</v>
      </c>
      <c r="CG147" s="1" t="e">
        <f t="shared" si="269"/>
        <v>#N/A</v>
      </c>
      <c r="CH147" s="1" t="e">
        <f t="shared" si="270"/>
        <v>#N/A</v>
      </c>
      <c r="CI147" s="1" t="e">
        <f t="shared" si="271"/>
        <v>#N/A</v>
      </c>
      <c r="CJ147" s="1" t="e">
        <f t="shared" si="272"/>
        <v>#N/A</v>
      </c>
      <c r="CK147" s="1" t="e">
        <f t="shared" si="295"/>
        <v>#N/A</v>
      </c>
      <c r="CL147" s="1" t="e">
        <f t="shared" si="273"/>
        <v>#N/A</v>
      </c>
      <c r="CM147" s="1" t="e">
        <f>IF(OR(ISNA($A147),$AK147&lt;100),NA(),IF($CA147=0,0,FLOOR((CK147-_xlfn.XLOOKUP(_xlfn.AGGREGATE(5,6,$CA$3:$CA2098),$CA$3:$CA$2000,CK$3:CK$2000,1,1))/_xlfn.XLOOKUP($CA147,$CA$3:$CA$2000,$CA$3:$CA$2000,1,1), 1)))</f>
        <v>#N/A</v>
      </c>
      <c r="CN147" s="1" t="e">
        <f t="shared" si="296"/>
        <v>#N/A</v>
      </c>
      <c r="CO147" s="1" t="e" cm="1">
        <f t="array" ref="CO147">IFERROR(IF(OR(ISNA($A147),$AK147&lt;100,INDEX(International!C$3:C$2000,_xlfn.XMATCH(100,International!C$3:C$2000,1,1)+$CA147)=""),NA(),INDEX(International!C$3:C$2000,_xlfn.XMATCH(100,International!C$3:C$2000,1,1)+$CA147)), NA())</f>
        <v>#N/A</v>
      </c>
      <c r="CP147" s="1" t="e">
        <f t="shared" si="274"/>
        <v>#N/A</v>
      </c>
      <c r="CQ147" s="1" t="e">
        <f>IF(OR(ISNA($A147),$AK147&lt;100),NA(),IF($CA147=0,0,FLOOR((CO147-_xlfn.XLOOKUP(_xlfn.AGGREGATE(5,6,$CA$3:$CA2098),$CA$3:$CA$2000,CO$3:CO$2000,1,1))/_xlfn.XLOOKUP($CA147,$CA$3:$CA$2000,$CA$3:$CA$2000,1,1), 1)))</f>
        <v>#N/A</v>
      </c>
      <c r="CR147" s="1" t="e">
        <f t="shared" si="297"/>
        <v>#N/A</v>
      </c>
      <c r="CS147" s="1" t="e" cm="1">
        <f t="array" ref="CS147">IFERROR(IF(OR(ISNA($A147),$AK147&lt;100,INDEX(International!G$3:G$2000,_xlfn.XMATCH(100,International!G$3:G$2000,1,1)+$CA147)=""),NA(),INDEX(International!G$3:G$2000,_xlfn.XMATCH(100,International!G$3:G$2000,1,1)+$CA147)), NA())</f>
        <v>#N/A</v>
      </c>
      <c r="CT147" s="1" t="e">
        <f t="shared" si="275"/>
        <v>#N/A</v>
      </c>
      <c r="CU147" s="1" t="e">
        <f>IF(OR(ISNA($A147),$AK147&lt;100),NA(),IF($CA147=0,0,FLOOR((CS147-_xlfn.XLOOKUP(_xlfn.AGGREGATE(5,6,$CA$3:$CA2098),$CA$3:$CA$2000,CS$3:CS$2000,1,1))/_xlfn.XLOOKUP($CA147,$CA$3:$CA$2000,$CA$3:$CA$2000,1,1), 1)))</f>
        <v>#N/A</v>
      </c>
      <c r="CV147" s="1" t="e">
        <f t="shared" si="298"/>
        <v>#N/A</v>
      </c>
      <c r="CW147" s="1" t="e" cm="1">
        <f t="array" ref="CW147">IFERROR(IF(OR(ISNA($A147),$AK147&lt;100,INDEX(International!K$3:K$2000,_xlfn.XMATCH(100,International!K$3:K$2000,1,1)+$CA147)=""),NA(),INDEX(International!K$3:K$2000,_xlfn.XMATCH(100,International!K$3:K$2000,1,1)+$CA147)), NA())</f>
        <v>#N/A</v>
      </c>
      <c r="CX147" s="1" t="e">
        <f t="shared" si="276"/>
        <v>#N/A</v>
      </c>
      <c r="CY147" s="1" t="e">
        <f>IF(OR(ISNA($A147),$AK147&lt;100),NA(),IF($CA147=0,0,FLOOR((CW147-_xlfn.XLOOKUP(_xlfn.AGGREGATE(5,6,$CA$3:$CA2098),$CA$3:$CA$2000,CW$3:CW$2000,1,1))/_xlfn.XLOOKUP($CA147,$CA$3:$CA$2000,$CA$3:$CA$2000,1,1), 1)))</f>
        <v>#N/A</v>
      </c>
      <c r="CZ147" s="1" t="e">
        <f t="shared" si="299"/>
        <v>#N/A</v>
      </c>
      <c r="DA147" s="1" t="e" cm="1">
        <f t="array" ref="DA147">IFERROR(IF(OR(ISNA($A147),$AK147&lt;100,INDEX(International!O$3:O$2000,_xlfn.XMATCH(100,International!O$3:O$2000,1,1)+$CA147)=""),NA(),INDEX(International!O$3:O$2000,_xlfn.XMATCH(100,International!O$3:O$2000,1,1)+$CA147)), NA())</f>
        <v>#N/A</v>
      </c>
      <c r="DB147" s="1" t="e">
        <f t="shared" si="277"/>
        <v>#N/A</v>
      </c>
      <c r="DC147" s="1" t="e">
        <f>IF(OR(ISNA($A147),$AK147&lt;100),NA(),IF($CA147=0,0,FLOOR((DA147-_xlfn.XLOOKUP(_xlfn.AGGREGATE(5,6,$CA$3:$CA2098),$CA$3:$CA$2000,DA$3:DA$2000,1,1))/_xlfn.XLOOKUP($CA147,$CA$3:$CA$2000,$CA$3:$CA$2000,1,1), 1)))</f>
        <v>#N/A</v>
      </c>
      <c r="DD147" s="1" t="e">
        <f t="shared" si="300"/>
        <v>#N/A</v>
      </c>
      <c r="DE147" s="1" t="e" cm="1">
        <f t="array" ref="DE147">IFERROR(IF(OR(ISNA($A147),$AK147&lt;100,INDEX(International!S$3:S$2000,_xlfn.XMATCH(100,International!S$3:S$2000,1,1)+$CA147)=""),NA(),INDEX(International!S$3:S$2000,_xlfn.XMATCH(100,International!S$3:S$2000,1,1)+$CA147)), NA())</f>
        <v>#N/A</v>
      </c>
      <c r="DF147" s="1" t="e">
        <f t="shared" si="278"/>
        <v>#N/A</v>
      </c>
      <c r="DG147" s="1" t="e">
        <f>IF(OR(ISNA($A147),$AK147&lt;100),NA(),IF($CA147=0,0,FLOOR((DE147-_xlfn.XLOOKUP(_xlfn.AGGREGATE(5,6,$CA$3:$CA2098),$CA$3:$CA$2000,DE$3:DE$2000,1,1))/_xlfn.XLOOKUP($CA147,$CA$3:$CA$2000,$CA$3:$CA$2000,1,1), 1)))</f>
        <v>#N/A</v>
      </c>
      <c r="DH147" s="1" t="e">
        <f t="shared" si="301"/>
        <v>#N/A</v>
      </c>
      <c r="DI147" s="1" t="e" cm="1">
        <f t="array" ref="DI147">IFERROR(IF(OR(ISNA($A147),$AK147&lt;100,INDEX(International!W$3:W$2000,_xlfn.XMATCH(100,International!W$3:W$2000,1,1)+$CA147)=""),NA(),INDEX(International!W$3:W$2000,_xlfn.XMATCH(100,International!W$3:W$2000,1,1)+$CA147)), NA())</f>
        <v>#N/A</v>
      </c>
      <c r="DJ147" s="1" t="e">
        <f t="shared" si="279"/>
        <v>#N/A</v>
      </c>
      <c r="DK147" s="1" t="e">
        <f>IF(OR(ISNA($A147),$AK147&lt;100),NA(),IF($CA147=0,0,FLOOR((DI147-_xlfn.XLOOKUP(_xlfn.AGGREGATE(5,6,$CA$3:$CA2098),$CA$3:$CA$2000,DI$3:DI$2000,1,1))/_xlfn.XLOOKUP($CA147,$CA$3:$CA$2000,$CA$3:$CA$2000,1,1), 1)))</f>
        <v>#N/A</v>
      </c>
      <c r="DL147" s="1" t="e">
        <f t="shared" si="302"/>
        <v>#N/A</v>
      </c>
      <c r="DM147" s="1" t="e" cm="1">
        <f t="array" ref="DM147">IFERROR(IF(OR(ISNA($A147),$AK147&lt;100,INDEX(International!AA$3:AA$2000,_xlfn.XMATCH(100,International!AA$3:AA$2000,1,1)+$CA147)=""),NA(),INDEX(International!AA$3:AA$2000,_xlfn.XMATCH(100,International!AA$3:AA$2000,1,1)+$CA147)), NA())</f>
        <v>#N/A</v>
      </c>
      <c r="DN147" s="1" t="e">
        <f t="shared" si="280"/>
        <v>#N/A</v>
      </c>
      <c r="DO147" s="1" t="e">
        <f>IF(OR(ISNA($A147),$AK147&lt;100),NA(),IF($CA147=0,0,FLOOR((DM147-_xlfn.XLOOKUP(_xlfn.AGGREGATE(5,6,$CA$3:$CA2098),$CA$3:$CA$2000,DM$3:DM$2000,1,1))/_xlfn.XLOOKUP($CA147,$CA$3:$CA$2000,$CA$3:$CA$2000,1,1), 1)))</f>
        <v>#N/A</v>
      </c>
      <c r="DP147" s="1" t="e">
        <f t="shared" si="303"/>
        <v>#N/A</v>
      </c>
      <c r="DQ147" s="1" t="e" cm="1">
        <f t="array" ref="DQ147">IFERROR(IF(OR(ISNA($A147),$AK147&lt;100,INDEX(International!AE$3:AE$2000,_xlfn.XMATCH(100,International!AE$3:AE$2000,1,1)+$CA147)=""),NA(),INDEX(International!AE$3:AE$2000,_xlfn.XMATCH(100,International!AE$3:AE$2000,1,1)+$CA147)), NA())</f>
        <v>#N/A</v>
      </c>
      <c r="DR147" s="1" t="e">
        <f t="shared" si="281"/>
        <v>#N/A</v>
      </c>
      <c r="DS147" s="1" t="e">
        <f>IF(OR(ISNA($A147),$AK147&lt;100),NA(),IF($CA147=0,0,FLOOR((DQ147-_xlfn.XLOOKUP(_xlfn.AGGREGATE(5,6,$CA$3:$CA2098),$CA$3:$CA$2000,DQ$3:DQ$2000,1,1))/_xlfn.XLOOKUP($CA147,$CA$3:$CA$2000,$CA$3:$CA$2000,1,1), 1)))</f>
        <v>#N/A</v>
      </c>
      <c r="DT147" s="1" t="e">
        <f t="shared" si="263"/>
        <v>#N/A</v>
      </c>
      <c r="DU147" s="1" t="e">
        <f t="shared" si="282"/>
        <v>#N/A</v>
      </c>
      <c r="DV147" s="1" t="e" cm="1">
        <f t="array" ref="DV147">IFERROR(IF(ISNA($A147),NA(),INDEX(B$3:B$2000,_xlfn.XMATCH(Configuration!$B$12,B$3:B$2000,1,1)+ROW()-ROW($A$3))-0), NA())</f>
        <v>#N/A</v>
      </c>
      <c r="DW147" s="1" t="e" cm="1">
        <f t="array" ref="DW147">IFERROR(IF(ISNA($A147),NA(),INDEX(F$3:F$2000,_xlfn.XMATCH(Configuration!$B$12,F$3:F$2000,1,1)+ROW()-ROW($A$3))-0), NA())</f>
        <v>#N/A</v>
      </c>
      <c r="DX147" s="1" t="e" cm="1">
        <f t="array" ref="DX147">IFERROR(IF(ISNA($A147),NA(),INDEX(J$3:J$2000,_xlfn.XMATCH(Configuration!$B$12,J$3:J$2000,1,1)+ROW()-ROW($A$3))-0), NA())</f>
        <v>#N/A</v>
      </c>
      <c r="DY147" s="1" t="e" cm="1">
        <f t="array" ref="DY147">IFERROR(IF(ISNA($A147),NA(),INDEX(N$3:N$2000,_xlfn.XMATCH(Configuration!$B$12,N$3:N$2000,1,1)+ROW()-ROW($A$3))-0), NA())</f>
        <v>#N/A</v>
      </c>
      <c r="DZ147" s="1" t="e" cm="1">
        <f t="array" ref="DZ147">IFERROR(IF(ISNA($A147),NA(),INDEX(R$3:R$2000,_xlfn.XMATCH(Configuration!$B$12,R$3:R$2000,1,1)+ROW()-ROW($A$3))-0), NA())</f>
        <v>#N/A</v>
      </c>
      <c r="EA147" s="1" t="e" cm="1">
        <f t="array" ref="EA147">IFERROR(IF(ISNA($A147),NA(),INDEX(V$3:V$2000,_xlfn.XMATCH(Configuration!$B$12,V$3:V$2000,1,1)+ROW()-ROW($A$3))-0), NA())</f>
        <v>#N/A</v>
      </c>
      <c r="EB147" s="1" t="e" cm="1">
        <f t="array" ref="EB147">IFERROR(IF(ISNA($A147),NA(),INDEX(Z$3:Z$2000,_xlfn.XMATCH(Configuration!$B$12,Z$3:Z$2000,1,1)+ROW()-ROW($A$3))-0), NA())</f>
        <v>#N/A</v>
      </c>
      <c r="EC147" s="1" t="e" cm="1">
        <f t="array" ref="EC147">IFERROR(IF(ISNA($A147),NA(),INDEX(AD$3:AD$2000,_xlfn.XMATCH(Configuration!$B$12,AD$3:AD$2000,1,1)+ROW()-ROW($A$3))-0), NA())</f>
        <v>#N/A</v>
      </c>
      <c r="ED147" s="1" t="e">
        <f t="shared" si="283"/>
        <v>#N/A</v>
      </c>
      <c r="EE147" s="1" t="e">
        <f t="shared" si="304"/>
        <v>#N/A</v>
      </c>
      <c r="EF147" s="1" t="e">
        <f t="shared" si="305"/>
        <v>#N/A</v>
      </c>
      <c r="EG147" s="1" t="e">
        <f t="shared" si="306"/>
        <v>#N/A</v>
      </c>
      <c r="EH147" s="1" t="e">
        <f t="shared" si="307"/>
        <v>#N/A</v>
      </c>
      <c r="EI147" s="1" t="e">
        <f t="shared" si="308"/>
        <v>#N/A</v>
      </c>
      <c r="EJ147" s="1" t="e">
        <f t="shared" si="309"/>
        <v>#N/A</v>
      </c>
      <c r="EK147" s="1" t="e">
        <f t="shared" si="310"/>
        <v>#N/A</v>
      </c>
      <c r="EL147" s="1" t="e" cm="1">
        <f t="array" ref="EL147">IFERROR(IF(ISNA($ED147),NA(),IF(FLOOR((2^(($ED147+LOOKUP(2, 1/(ISNA(EP$3:EP$2000)+ISBLANK(EP$3:EP$300)-1),EP$3:EP$2000)*LOG(100)/LOG(2))/LOOKUP(2, 1/(ISNA(EP$3:EP$2000)+ISBLANK(EP$3:EP$300)-1),EP$3:EP$2000))),2)&gt;_xlfn.AGGREGATE(4,6,$EN$3:$GC$2000)+2000,NA(),FLOOR((2^(($ED147+LOOKUP(2, 1/(ISNA(EP$3:EP$2000)+ISBLANK(EP$3:EP$300)-1),EP$3:EP$2000)*LOG(100)/LOG(2))/LOOKUP(2, 1/(ISNA(EP$3:EP$2000)+ISBLANK(EP$3:EP$300)-1),EP$3:EP$2000))),2))),NA())</f>
        <v>#N/A</v>
      </c>
      <c r="EM147" s="1" t="e" cm="1">
        <f t="array" ref="EM147">IF(ISNA($ED147),NA(),FLOOR(EN$3+(LOOKUP(2, 1/(ISNA(EN$3:EN$2000)+ISBLANK(EN$3:EN$300)-1),EN$3:EN$2000)-EN$3)/LOOKUP(2, 1/(ISNA(EN$3:EN$2000)+ISBLANK(EN$3:EN$300)-1),ED$3:ED$2000)*ED147, 1))</f>
        <v>#N/A</v>
      </c>
      <c r="EN147" s="1" t="e" cm="1">
        <f t="array" ref="EN147">IFERROR(IF(ISNA($A147),NA(),INDEX(AK$3:AK$2000,_xlfn.XMATCH(100,AK$3:AK$2000,1,1)+ROW()-ROW($A$3))-0), NA())</f>
        <v>#N/A</v>
      </c>
      <c r="EO147" s="1" t="e" cm="1">
        <f t="array" ref="EO147">IFERROR(IF(ISNA($A147),NA(),INDEX(BD$3:BD$2000,_xlfn.XMATCH(100,AK$3:AK$2000,1,1)+ROW()-ROW($A$3))-0), NA())</f>
        <v>#N/A</v>
      </c>
      <c r="EP147" s="1" t="e">
        <f t="shared" si="311"/>
        <v>#N/A</v>
      </c>
      <c r="EQ147" s="1" t="e">
        <f t="shared" si="312"/>
        <v>#N/A</v>
      </c>
      <c r="ER147" s="1" t="e">
        <f t="shared" si="313"/>
        <v>#N/A</v>
      </c>
      <c r="ES147" s="1" t="e" cm="1">
        <f t="array" ref="ES147">IFERROR(IF(OR(ISNA($A147),INDEX(International!C$3:C$2000,_xlfn.XMATCH(100,International!C$3:C$2000,1,1)+ROW()-ROW($A$3))=""),NA(),INDEX(International!C$3:C$2000,_xlfn.XMATCH(100,International!C$3:C$2000,1,1)+ROW()-ROW($A$3))), NA())</f>
        <v>#N/A</v>
      </c>
      <c r="ET147" s="1" t="e" cm="1">
        <f t="array" ref="ET147">IFERROR(IF(ISNA($A147),NA(),INDEX(International!E$3:E$2000,_xlfn.XMATCH(100,International!C$3:C$2000,1,1)+ROW()-ROW($A$3))-0), NA())</f>
        <v>#N/A</v>
      </c>
      <c r="EU147" s="1" t="e">
        <f t="shared" si="314"/>
        <v>#N/A</v>
      </c>
      <c r="EV147" s="1" t="e">
        <f t="shared" si="315"/>
        <v>#N/A</v>
      </c>
      <c r="EW147" s="1" t="e">
        <f t="shared" si="316"/>
        <v>#N/A</v>
      </c>
      <c r="EX147" s="1" t="e" cm="1">
        <f t="array" ref="EX147">IFERROR(IF(OR(ISNA($A147),INDEX(International!G$3:G$2000,_xlfn.XMATCH(100,International!G$3:G$2000,1,1)+ROW()-ROW($A$3))=""),NA(),INDEX(International!G$3:G$2000,_xlfn.XMATCH(100,International!G$3:G$2000,1,1)+ROW()-ROW($A$3))-0), NA())</f>
        <v>#N/A</v>
      </c>
      <c r="EY147" s="1" t="e" cm="1">
        <f t="array" ref="EY147">IFERROR(IF(ISNA($A147),NA(),INDEX(International!I$3:I$2000,_xlfn.XMATCH(100,International!G$3:G$2000,1,1)+ROW()-ROW($A$3))-0), NA())</f>
        <v>#N/A</v>
      </c>
      <c r="EZ147" s="1" t="e">
        <f t="shared" si="317"/>
        <v>#N/A</v>
      </c>
      <c r="FA147" s="1" t="e">
        <f t="shared" si="318"/>
        <v>#N/A</v>
      </c>
      <c r="FB147" s="1" t="e">
        <f t="shared" si="319"/>
        <v>#N/A</v>
      </c>
      <c r="FC147" s="1" t="e" cm="1">
        <f t="array" ref="FC147">IFERROR(IF(OR(ISNA($A147),INDEX(International!K$3:K$2000,_xlfn.XMATCH(100,International!K$3:K$2000,1,1)+ROW()-ROW($A$3))=""),NA(),INDEX(International!K$3:K$2000,_xlfn.XMATCH(100,International!K$3:K$2000,1,1)+ROW()-ROW($A$3))), NA())</f>
        <v>#N/A</v>
      </c>
      <c r="FD147" s="1" t="e" cm="1">
        <f t="array" ref="FD147">IFERROR(IF(ISNA($A147),NA(),INDEX(International!M$3:M$2000,_xlfn.XMATCH(100,International!K$3:K$2000,1,1)+ROW()-ROW($A$3))-0), NA())</f>
        <v>#N/A</v>
      </c>
      <c r="FE147" s="1" t="e">
        <f t="shared" si="320"/>
        <v>#N/A</v>
      </c>
      <c r="FF147" s="1" t="e">
        <f t="shared" si="321"/>
        <v>#N/A</v>
      </c>
      <c r="FG147" s="1" t="e">
        <f t="shared" si="322"/>
        <v>#N/A</v>
      </c>
      <c r="FH147" s="1" t="e" cm="1">
        <f t="array" ref="FH147">IFERROR(IF(OR(ISNA($A147),INDEX(International!O$3:O$2000,_xlfn.XMATCH(100,International!O$3:O$2000,1,1)+ROW()-ROW($A$3))=""),NA(),INDEX(International!O$3:O$2000,_xlfn.XMATCH(100,International!O$3:O$2000,1,1)+ROW()-ROW($A$3))-0), NA())</f>
        <v>#N/A</v>
      </c>
      <c r="FI147" s="1" t="e" cm="1">
        <f t="array" ref="FI147">IFERROR(IF(ISNA($A147),NA(),INDEX(International!Q$3:Q$2000,_xlfn.XMATCH(100,International!O$3:O$2000,1,1)+ROW()-ROW($A$3))-0), NA())</f>
        <v>#N/A</v>
      </c>
      <c r="FJ147" s="1" t="e">
        <f t="shared" si="323"/>
        <v>#N/A</v>
      </c>
      <c r="FK147" s="1" t="e">
        <f t="shared" si="324"/>
        <v>#N/A</v>
      </c>
      <c r="FL147" s="1" t="e">
        <f t="shared" si="325"/>
        <v>#N/A</v>
      </c>
      <c r="FM147" s="1" t="e" cm="1">
        <f t="array" ref="FM147">IFERROR(IF(OR(ISNA($A147),INDEX(International!S$3:S$2000,_xlfn.XMATCH(100,International!S$3:S$2000,1,1)+ROW()-ROW($A$3))=""),NA(),INDEX(International!S$3:S$2000,_xlfn.XMATCH(100,International!S$3:S$2000,1,1)+ROW()-ROW($A$3))-0), NA())</f>
        <v>#N/A</v>
      </c>
      <c r="FN147" s="1" t="e" cm="1">
        <f t="array" ref="FN147">IFERROR(IF(ISNA($A147),NA(),INDEX(International!U$3:U$2000,_xlfn.XMATCH(100,International!S$3:S$2000,1,1)+ROW()-ROW($A$3))-0), NA())</f>
        <v>#N/A</v>
      </c>
      <c r="FO147" s="1" t="e">
        <f t="shared" si="326"/>
        <v>#N/A</v>
      </c>
      <c r="FP147" s="1" t="e">
        <f t="shared" si="327"/>
        <v>#N/A</v>
      </c>
      <c r="FQ147" s="1" t="e">
        <f t="shared" si="328"/>
        <v>#N/A</v>
      </c>
      <c r="FR147" s="1" t="e" cm="1">
        <f t="array" ref="FR147">IFERROR(IF(OR(ISNA($A147),INDEX(International!W$3:W$2000,_xlfn.XMATCH(100,International!W$3:W$2000,1,1)+ROW()-ROW($A$3))=""),NA(),INDEX(International!W$3:W$2000,_xlfn.XMATCH(100,International!W$3:W$2000,1,1)+ROW()-ROW($A$3))-0), NA())</f>
        <v>#N/A</v>
      </c>
      <c r="FS147" s="1" t="e" cm="1">
        <f t="array" ref="FS147">IFERROR(IF(ISNA($A147),NA(),INDEX(International!Y$3:Y$2000,_xlfn.XMATCH(100,International!W$3:W$2000,1,1)+ROW()-ROW($A$3))-0), NA())</f>
        <v>#N/A</v>
      </c>
      <c r="FT147" s="1" t="e">
        <f t="shared" si="329"/>
        <v>#N/A</v>
      </c>
      <c r="FU147" s="1" t="e">
        <f t="shared" si="330"/>
        <v>#N/A</v>
      </c>
      <c r="FV147" s="1" t="e">
        <f t="shared" si="331"/>
        <v>#N/A</v>
      </c>
      <c r="FW147" s="1" t="e" cm="1">
        <f t="array" ref="FW147">IFERROR(IF(OR(ISNA($A147),INDEX(International!AA$3:AA$2000,_xlfn.XMATCH(100,International!AA$3:AA$2000,1,1)+ROW()-ROW($A$3))=""),NA(),INDEX(International!AA$3:AA$2000,_xlfn.XMATCH(100,International!AA$3:AA$2000,1,1)+ROW()-ROW($A$3))-0), NA())</f>
        <v>#N/A</v>
      </c>
      <c r="FX147" s="1" t="e" cm="1">
        <f t="array" ref="FX147">IFERROR(IF(ISNA($A147),NA(),INDEX(International!AC$3:AC$2000,_xlfn.XMATCH(100,International!AA$3:AA$2000,1,1)+ROW()-ROW($A$3))-0), NA())</f>
        <v>#N/A</v>
      </c>
      <c r="FY147" s="1" t="e">
        <f t="shared" si="332"/>
        <v>#N/A</v>
      </c>
      <c r="FZ147" s="1" t="e">
        <f t="shared" si="333"/>
        <v>#N/A</v>
      </c>
      <c r="GA147" s="1" t="e">
        <f t="shared" si="334"/>
        <v>#N/A</v>
      </c>
      <c r="GB147" s="1" t="e" cm="1">
        <f t="array" ref="GB147">IFERROR(IF(OR(ISNA($A147),INDEX(International!AE$3:AE$2000,_xlfn.XMATCH(100,International!AE$3:AE$2000,1,1)+ROW()-ROW($A$3))=""),NA(),INDEX(International!AE$3:AE$2000,_xlfn.XMATCH(100,International!AE$3:AE$2000,1,1)+ROW()-ROW($A$3))-0), NA())</f>
        <v>#N/A</v>
      </c>
      <c r="GC147" s="1" t="e" cm="1">
        <f t="array" ref="GC147">IFERROR(IF(ISNA($A147),NA(),INDEX(International!AG$3:AG$2000,_xlfn.XMATCH(100,International!AE$3:AE$2000,1,1)+ROW()-ROW($A$3))-0), NA())</f>
        <v>#N/A</v>
      </c>
      <c r="GD147" s="1" t="e">
        <f t="shared" si="335"/>
        <v>#N/A</v>
      </c>
      <c r="GE147" s="1" t="e">
        <f t="shared" si="336"/>
        <v>#N/A</v>
      </c>
      <c r="GF147" s="1" t="e">
        <f t="shared" si="337"/>
        <v>#N/A</v>
      </c>
    </row>
    <row r="148" spans="1:188" x14ac:dyDescent="0.2">
      <c r="A148" s="4" t="e">
        <f>IF(OR(Daily!$A148="",Daily!$B148="*"),NA(),Daily!A148)</f>
        <v>#N/A</v>
      </c>
      <c r="B148" s="1" t="str">
        <f>IF(_xlfn.IFNA($A148,"")="","",Daily!C148+IF(ROW()&gt;ROW($A$3),B147,0))</f>
        <v/>
      </c>
      <c r="C148" s="1" t="str">
        <f>IF(_xlfn.IFNA($A148,"")="","",Daily!D148+IF(ROW()&gt;ROW($A$3),C147,0))</f>
        <v/>
      </c>
      <c r="D148" s="1" t="str">
        <f>IF(_xlfn.IFNA($A148,"")="","",Daily!E148+IF(ROW()&gt;ROW($A$3),D147,0))</f>
        <v/>
      </c>
      <c r="E148" s="1" t="str">
        <f t="shared" si="284"/>
        <v/>
      </c>
      <c r="F148" s="1" t="str">
        <f>IF(_xlfn.IFNA($A148,"")="","",Daily!F148+IF(ROW()&gt;ROW($A$3),F147,0))</f>
        <v/>
      </c>
      <c r="G148" s="1" t="str">
        <f>IF(_xlfn.IFNA($A148,"")="","",Daily!G148+IF(ROW()&gt;ROW($A$3),G147,0))</f>
        <v/>
      </c>
      <c r="H148" s="1" t="str">
        <f>IF(_xlfn.IFNA($A148,"")="","",Daily!H148+IF(ROW()&gt;ROW($A$3),H147,0))</f>
        <v/>
      </c>
      <c r="I148" s="1" t="str">
        <f t="shared" si="285"/>
        <v/>
      </c>
      <c r="J148" s="1" t="str">
        <f>IF(_xlfn.IFNA($A148,"")="","",Daily!I148+IF(ROW()&gt;ROW($A$3),J147,0))</f>
        <v/>
      </c>
      <c r="K148" s="1" t="str">
        <f>IF(_xlfn.IFNA($A148,"")="","",Daily!J148+IF(ROW()&gt;ROW($A$3),K147,0))</f>
        <v/>
      </c>
      <c r="L148" s="1" t="str">
        <f>IF(_xlfn.IFNA($A148,"")="","",Daily!K148+IF(ROW()&gt;ROW($A$3),L147,0))</f>
        <v/>
      </c>
      <c r="M148" s="1" t="str">
        <f t="shared" si="286"/>
        <v/>
      </c>
      <c r="N148" s="1" t="str">
        <f>IF(_xlfn.IFNA($A148,"")="","",Daily!L148+IF(ROW()&gt;ROW($A$3),N147,0))</f>
        <v/>
      </c>
      <c r="O148" s="1" t="str">
        <f>IF(_xlfn.IFNA($A148,"")="","",Daily!M148+IF(ROW()&gt;ROW($A$3),O147,0))</f>
        <v/>
      </c>
      <c r="P148" s="1" t="str">
        <f>IF(_xlfn.IFNA($A148,"")="","",Daily!N148+IF(ROW()&gt;ROW($A$3),P147,0))</f>
        <v/>
      </c>
      <c r="Q148" s="1" t="str">
        <f t="shared" si="287"/>
        <v/>
      </c>
      <c r="R148" s="1" t="str">
        <f>IF(_xlfn.IFNA($A148,"")="","",Daily!O148+IF(ROW()&gt;ROW($A$3),R147,0))</f>
        <v/>
      </c>
      <c r="S148" s="1" t="str">
        <f>IF(_xlfn.IFNA($A148,"")="","",Daily!P148+IF(ROW()&gt;ROW($A$3),S147,0))</f>
        <v/>
      </c>
      <c r="T148" s="1" t="str">
        <f>IF(_xlfn.IFNA($A148,"")="","",Daily!Q148+IF(ROW()&gt;ROW($A$3),T147,0))</f>
        <v/>
      </c>
      <c r="U148" s="1" t="str">
        <f t="shared" si="288"/>
        <v/>
      </c>
      <c r="V148" s="1" t="str">
        <f>IF(_xlfn.IFNA($A148,"")="","",Daily!R148+IF(ROW()&gt;ROW($A$3),V147,0))</f>
        <v/>
      </c>
      <c r="W148" s="1" t="str">
        <f>IF(_xlfn.IFNA($A148,"")="","",Daily!S148+IF(ROW()&gt;ROW($A$3),W147,0))</f>
        <v/>
      </c>
      <c r="X148" s="1" t="str">
        <f>IF(_xlfn.IFNA($A148,"")="","",Daily!T148+IF(ROW()&gt;ROW($A$3),X147,0))</f>
        <v/>
      </c>
      <c r="Y148" s="1" t="str">
        <f t="shared" si="289"/>
        <v/>
      </c>
      <c r="Z148" s="1" t="str">
        <f>IF(_xlfn.IFNA($A148,"")="","",Daily!U148+IF(ROW()&gt;ROW($A$3),Z147,0))</f>
        <v/>
      </c>
      <c r="AA148" s="1" t="str">
        <f>IF(_xlfn.IFNA($A148,"")="","",Daily!V148+IF(ROW()&gt;ROW($A$3),AA147,0))</f>
        <v/>
      </c>
      <c r="AB148" s="1" t="str">
        <f>IF(_xlfn.IFNA($A148,"")="","",Daily!W148+IF(ROW()&gt;ROW($A$3),AB147,0))</f>
        <v/>
      </c>
      <c r="AC148" s="1" t="str">
        <f t="shared" si="290"/>
        <v/>
      </c>
      <c r="AD148" s="1" t="str">
        <f>IF(_xlfn.IFNA($A148,"")="","",Daily!X148+IF(ROW()&gt;ROW($A$3),AD147,0))</f>
        <v/>
      </c>
      <c r="AE148" s="1" t="str">
        <f>IF(_xlfn.IFNA($A148,"")="","",Daily!Y148+IF(ROW()&gt;ROW($A$3),AE147,0))</f>
        <v/>
      </c>
      <c r="AF148" s="1" t="str">
        <f>IF(_xlfn.IFNA($A148,"")="","",Daily!Z148+IF(ROW()&gt;ROW($A$3),AF147,0))</f>
        <v/>
      </c>
      <c r="AG148" s="1" t="str">
        <f t="shared" si="291"/>
        <v/>
      </c>
      <c r="AH148" s="1" t="str">
        <f>IF(_xlfn.IFNA($A148,"")="","",Daily!C148+Daily!F148+Daily!I148+Daily!O148+Daily!L148+Daily!R148+Daily!X148+Daily!U148)</f>
        <v/>
      </c>
      <c r="AI148" s="1" t="str">
        <f>IF(_xlfn.IFNA($A148,"")="","",Daily!D148+Daily!G148+Daily!J148+Daily!P148+Daily!M148+Daily!S148+Daily!Y148+Daily!V148+Daily!AA148)</f>
        <v/>
      </c>
      <c r="AJ148" s="1" t="str">
        <f>IF(_xlfn.IFNA($A148,"")="","",Daily!E148+Daily!H148+Daily!K148+Daily!Q148+Daily!N148+Daily!T148+Daily!Z148+Daily!W148)</f>
        <v/>
      </c>
      <c r="AK148" s="1" t="str">
        <f t="shared" si="240"/>
        <v/>
      </c>
      <c r="AL148" s="1" t="str">
        <f t="shared" si="241"/>
        <v/>
      </c>
      <c r="AM148" s="1" t="str">
        <f t="shared" si="242"/>
        <v/>
      </c>
      <c r="AN148" s="7" t="str">
        <f t="shared" si="243"/>
        <v/>
      </c>
      <c r="AO148" s="1" t="str">
        <f t="shared" si="244"/>
        <v/>
      </c>
      <c r="AP148" s="1" t="str">
        <f t="shared" si="245"/>
        <v/>
      </c>
      <c r="AQ148" s="1" t="str">
        <f t="shared" si="246"/>
        <v/>
      </c>
      <c r="AR148" s="1" t="str">
        <f t="shared" si="247"/>
        <v/>
      </c>
      <c r="AS148" s="1" t="str">
        <f t="shared" si="248"/>
        <v/>
      </c>
      <c r="AT148" s="10" t="str">
        <f t="shared" si="249"/>
        <v/>
      </c>
      <c r="AU148" s="10" t="str">
        <f t="shared" si="250"/>
        <v/>
      </c>
      <c r="AV148" s="10" t="str">
        <f t="shared" si="251"/>
        <v/>
      </c>
      <c r="AW148" s="10" t="str">
        <f t="shared" si="252"/>
        <v/>
      </c>
      <c r="AX148" s="10" t="str">
        <f t="shared" si="253"/>
        <v/>
      </c>
      <c r="AY148" s="10" t="str">
        <f t="shared" si="254"/>
        <v/>
      </c>
      <c r="AZ148" s="10" t="str">
        <f t="shared" si="255"/>
        <v/>
      </c>
      <c r="BA148" s="10" t="str">
        <f t="shared" si="256"/>
        <v/>
      </c>
      <c r="BB148" s="10" t="str">
        <f t="shared" si="257"/>
        <v/>
      </c>
      <c r="BC148" s="10" t="str">
        <f t="shared" si="258"/>
        <v/>
      </c>
      <c r="BD148" s="8" t="str">
        <f t="shared" ca="1" si="292"/>
        <v/>
      </c>
      <c r="BE148" s="9" t="str">
        <f t="shared" ca="1" si="293"/>
        <v/>
      </c>
      <c r="BF148" s="10" t="str">
        <f t="shared" si="259"/>
        <v/>
      </c>
      <c r="BG148" s="10" t="str">
        <f t="shared" si="260"/>
        <v/>
      </c>
      <c r="BH148" s="1" t="str">
        <f t="shared" si="261"/>
        <v/>
      </c>
      <c r="BI148" s="1" t="str">
        <f t="shared" si="262"/>
        <v/>
      </c>
      <c r="BJ148" s="8" t="str">
        <f>IF(_xlfn.IFNA($A148,"")="","",AK148/(Configuration!$B$1/1000000))</f>
        <v/>
      </c>
      <c r="BK148" s="1" t="str">
        <f>IF(OR(_xlfn.IFNA($A148,"")="", ROW()&lt;=ROW($A$3),MAX(International!$C$3:$C$2000)&lt;$AK148),"",$A148-_xlfn.XLOOKUP($AK148,International!$C$3:$C$2000,International!$A$3:$A$2000,NA(),1,1))</f>
        <v/>
      </c>
      <c r="BL148" s="1" t="str">
        <f>IF(OR(_xlfn.IFNA($A148,"")="", ROW()&lt;=ROW($A$3),MAX(International!$D$3:$D$2000)&lt;$BJ148),"",$A148-_xlfn.XLOOKUP($BJ148,International!$D$3:$D$2000,International!$A$3:$A$2000,NA(),1,1))</f>
        <v/>
      </c>
      <c r="BM148" s="1" t="str">
        <f>IF(OR(_xlfn.IFNA($A148,"")="", ROW()&lt;=ROW($A$3),MAX(International!$G$3:$G$2000)&lt;$AK148),"",$A148-_xlfn.XLOOKUP($AK148,International!$G$3:$G$2000,International!$A$3:$A$2000,NA(),1,1))</f>
        <v/>
      </c>
      <c r="BN148" s="1" t="str">
        <f>IF(OR(_xlfn.IFNA($A148,"")="", ROW()&lt;=ROW($A$3),MAX(International!$H$3:$H$2000)&lt;$BJ148),"",$A148-_xlfn.XLOOKUP($BJ148,International!$H$3:$H$2000,International!$A$3:$A$2000,NA(),1,1))</f>
        <v/>
      </c>
      <c r="BO148" s="1" t="str">
        <f>IF(OR(_xlfn.IFNA($A148,"")="", ROW()&lt;=ROW($A$3),MAX(International!$K$3:$K$2000)&lt;$AK148),"",$A148-_xlfn.XLOOKUP($AK148,International!$K$3:$K$2000,International!$A$3:$A$2000,NA(),1,1))</f>
        <v/>
      </c>
      <c r="BP148" s="1" t="str">
        <f>IF(OR(_xlfn.IFNA($A148,"")="", ROW()&lt;=ROW($A$3),MAX(International!$L$3:$L$2000)&lt;$BJ148),"",$A148-_xlfn.XLOOKUP($BJ148,International!$L$3:$L$2000,International!$A$3:$A$2000,NA(),1,1))</f>
        <v/>
      </c>
      <c r="BQ148" s="1" t="str">
        <f>IF(OR(_xlfn.IFNA($A148,"")="", ROW()&lt;=ROW($A$3),MAX(International!$O$3:$O$2000)&lt;$AK148),"",$A148-_xlfn.XLOOKUP($AK148,International!$O$3:$O$2000,International!$A$3:$A$2000,NA(),1,1))</f>
        <v/>
      </c>
      <c r="BR148" s="1" t="str">
        <f>IF(OR(_xlfn.IFNA($A148,"")="", ROW()&lt;=ROW($A$3),MAX(International!$P$3:$P$2000)&lt;$BJ148),"",$A148-_xlfn.XLOOKUP($BJ148,International!$P$3:$P$2000,International!$A$3:$A$2000,NA(),1,1))</f>
        <v/>
      </c>
      <c r="BS148" s="1" t="str">
        <f>IF(OR(_xlfn.IFNA($A148,"")="", ROW()&lt;=ROW($A$3),MAX(International!$S$3:$S$2000)&lt;$AK148),"",$A148-_xlfn.XLOOKUP($AK148,International!$S$3:$S$2000,International!$A$3:$A$2000,NA(),1,1))</f>
        <v/>
      </c>
      <c r="BT148" s="1" t="str">
        <f>IF(OR(_xlfn.IFNA($A148,"")="", ROW()&lt;=ROW($A$3),MAX(International!$T$3:$T$2000)&lt;$BJ148),"",$A148-_xlfn.XLOOKUP($BJ148,International!$T$3:$T$2000,International!$A$3:$A$2000,NA(),1,1))</f>
        <v/>
      </c>
      <c r="BU148" s="1" t="str">
        <f>IF(OR(_xlfn.IFNA($A148,"")="", ROW()&lt;=ROW($A$3),MAX(International!$W$3:$W$2000)&lt;$AK148),"",$A148-_xlfn.XLOOKUP($AK148,International!$W$3:$W$2000,International!$A$3:$A$2000,NA(),1,1))</f>
        <v/>
      </c>
      <c r="BV148" s="1" t="str">
        <f>IF(OR(_xlfn.IFNA($A148,"")="", ROW()&lt;=ROW($A$3),MAX(International!$X$3:$X$2000)&lt;$BJ148),"",$A148-_xlfn.XLOOKUP($BJ148,International!$X$3:$X$2000,International!$A$3:$A$2000,NA(),1,1))</f>
        <v/>
      </c>
      <c r="BW148" s="1" t="str">
        <f>IF(OR(_xlfn.IFNA($A148,"")="", ROW()&lt;=ROW($A$3),MAX(International!$AA$3:$AA$2000)&lt;$AK148),"",$A148-_xlfn.XLOOKUP($AK148,International!$AA$3:$AA$2000,International!$A$3:$A$2000,NA(),1,1))</f>
        <v/>
      </c>
      <c r="BX148" s="1" t="str">
        <f>IF(OR(_xlfn.IFNA($A148,"")="", ROW()&lt;=ROW($A$3),MAX(International!$AB$3:$AB$2000)&lt;$BJ148),"",$A148-_xlfn.XLOOKUP($BJ148,International!$AB$3:$AB$2000,International!$A$3:$A$2000,NA(),1,1))</f>
        <v/>
      </c>
      <c r="BY148" s="1" t="str">
        <f>IF(OR(_xlfn.IFNA($A148,"")="", ROW()&lt;=ROW($A$3),MAX(International!$AE$3:$AE$2000)&lt;$AK148),"",$A148-_xlfn.XLOOKUP($AK148,International!$AE$3:$AE$2000,International!$A$3:$A$2000,NA(),1,1))</f>
        <v/>
      </c>
      <c r="BZ148" s="1" t="str">
        <f>IF(OR(_xlfn.IFNA($A148,"")="", ROW()&lt;=ROW($A$3),MAX(International!$AF$3:$AF$2000)&lt;$BJ148),"",$A148-_xlfn.XLOOKUP($BJ148,International!$AF$3:$AF$2000,International!$A$3:$A$2000,NA(),1,1))</f>
        <v/>
      </c>
      <c r="CA148" s="1" t="e">
        <f t="shared" si="294"/>
        <v>#N/A</v>
      </c>
      <c r="CB148" s="1" t="e">
        <f t="shared" si="264"/>
        <v>#N/A</v>
      </c>
      <c r="CC148" s="1" t="e">
        <f t="shared" si="265"/>
        <v>#N/A</v>
      </c>
      <c r="CD148" s="1" t="e">
        <f t="shared" si="266"/>
        <v>#N/A</v>
      </c>
      <c r="CE148" s="1" t="e">
        <f t="shared" si="267"/>
        <v>#N/A</v>
      </c>
      <c r="CF148" s="1" t="e">
        <f t="shared" si="268"/>
        <v>#N/A</v>
      </c>
      <c r="CG148" s="1" t="e">
        <f t="shared" si="269"/>
        <v>#N/A</v>
      </c>
      <c r="CH148" s="1" t="e">
        <f t="shared" si="270"/>
        <v>#N/A</v>
      </c>
      <c r="CI148" s="1" t="e">
        <f t="shared" si="271"/>
        <v>#N/A</v>
      </c>
      <c r="CJ148" s="1" t="e">
        <f t="shared" si="272"/>
        <v>#N/A</v>
      </c>
      <c r="CK148" s="1" t="e">
        <f t="shared" si="295"/>
        <v>#N/A</v>
      </c>
      <c r="CL148" s="1" t="e">
        <f t="shared" si="273"/>
        <v>#N/A</v>
      </c>
      <c r="CM148" s="1" t="e">
        <f>IF(OR(ISNA($A148),$AK148&lt;100),NA(),IF($CA148=0,0,FLOOR((CK148-_xlfn.XLOOKUP(_xlfn.AGGREGATE(5,6,$CA$3:$CA2099),$CA$3:$CA$2000,CK$3:CK$2000,1,1))/_xlfn.XLOOKUP($CA148,$CA$3:$CA$2000,$CA$3:$CA$2000,1,1), 1)))</f>
        <v>#N/A</v>
      </c>
      <c r="CN148" s="1" t="e">
        <f t="shared" si="296"/>
        <v>#N/A</v>
      </c>
      <c r="CO148" s="1" t="e" cm="1">
        <f t="array" ref="CO148">IFERROR(IF(OR(ISNA($A148),$AK148&lt;100,INDEX(International!C$3:C$2000,_xlfn.XMATCH(100,International!C$3:C$2000,1,1)+$CA148)=""),NA(),INDEX(International!C$3:C$2000,_xlfn.XMATCH(100,International!C$3:C$2000,1,1)+$CA148)), NA())</f>
        <v>#N/A</v>
      </c>
      <c r="CP148" s="1" t="e">
        <f t="shared" si="274"/>
        <v>#N/A</v>
      </c>
      <c r="CQ148" s="1" t="e">
        <f>IF(OR(ISNA($A148),$AK148&lt;100),NA(),IF($CA148=0,0,FLOOR((CO148-_xlfn.XLOOKUP(_xlfn.AGGREGATE(5,6,$CA$3:$CA2099),$CA$3:$CA$2000,CO$3:CO$2000,1,1))/_xlfn.XLOOKUP($CA148,$CA$3:$CA$2000,$CA$3:$CA$2000,1,1), 1)))</f>
        <v>#N/A</v>
      </c>
      <c r="CR148" s="1" t="e">
        <f t="shared" si="297"/>
        <v>#N/A</v>
      </c>
      <c r="CS148" s="1" t="e" cm="1">
        <f t="array" ref="CS148">IFERROR(IF(OR(ISNA($A148),$AK148&lt;100,INDEX(International!G$3:G$2000,_xlfn.XMATCH(100,International!G$3:G$2000,1,1)+$CA148)=""),NA(),INDEX(International!G$3:G$2000,_xlfn.XMATCH(100,International!G$3:G$2000,1,1)+$CA148)), NA())</f>
        <v>#N/A</v>
      </c>
      <c r="CT148" s="1" t="e">
        <f t="shared" si="275"/>
        <v>#N/A</v>
      </c>
      <c r="CU148" s="1" t="e">
        <f>IF(OR(ISNA($A148),$AK148&lt;100),NA(),IF($CA148=0,0,FLOOR((CS148-_xlfn.XLOOKUP(_xlfn.AGGREGATE(5,6,$CA$3:$CA2099),$CA$3:$CA$2000,CS$3:CS$2000,1,1))/_xlfn.XLOOKUP($CA148,$CA$3:$CA$2000,$CA$3:$CA$2000,1,1), 1)))</f>
        <v>#N/A</v>
      </c>
      <c r="CV148" s="1" t="e">
        <f t="shared" si="298"/>
        <v>#N/A</v>
      </c>
      <c r="CW148" s="1" t="e" cm="1">
        <f t="array" ref="CW148">IFERROR(IF(OR(ISNA($A148),$AK148&lt;100,INDEX(International!K$3:K$2000,_xlfn.XMATCH(100,International!K$3:K$2000,1,1)+$CA148)=""),NA(),INDEX(International!K$3:K$2000,_xlfn.XMATCH(100,International!K$3:K$2000,1,1)+$CA148)), NA())</f>
        <v>#N/A</v>
      </c>
      <c r="CX148" s="1" t="e">
        <f t="shared" si="276"/>
        <v>#N/A</v>
      </c>
      <c r="CY148" s="1" t="e">
        <f>IF(OR(ISNA($A148),$AK148&lt;100),NA(),IF($CA148=0,0,FLOOR((CW148-_xlfn.XLOOKUP(_xlfn.AGGREGATE(5,6,$CA$3:$CA2099),$CA$3:$CA$2000,CW$3:CW$2000,1,1))/_xlfn.XLOOKUP($CA148,$CA$3:$CA$2000,$CA$3:$CA$2000,1,1), 1)))</f>
        <v>#N/A</v>
      </c>
      <c r="CZ148" s="1" t="e">
        <f t="shared" si="299"/>
        <v>#N/A</v>
      </c>
      <c r="DA148" s="1" t="e" cm="1">
        <f t="array" ref="DA148">IFERROR(IF(OR(ISNA($A148),$AK148&lt;100,INDEX(International!O$3:O$2000,_xlfn.XMATCH(100,International!O$3:O$2000,1,1)+$CA148)=""),NA(),INDEX(International!O$3:O$2000,_xlfn.XMATCH(100,International!O$3:O$2000,1,1)+$CA148)), NA())</f>
        <v>#N/A</v>
      </c>
      <c r="DB148" s="1" t="e">
        <f t="shared" si="277"/>
        <v>#N/A</v>
      </c>
      <c r="DC148" s="1" t="e">
        <f>IF(OR(ISNA($A148),$AK148&lt;100),NA(),IF($CA148=0,0,FLOOR((DA148-_xlfn.XLOOKUP(_xlfn.AGGREGATE(5,6,$CA$3:$CA2099),$CA$3:$CA$2000,DA$3:DA$2000,1,1))/_xlfn.XLOOKUP($CA148,$CA$3:$CA$2000,$CA$3:$CA$2000,1,1), 1)))</f>
        <v>#N/A</v>
      </c>
      <c r="DD148" s="1" t="e">
        <f t="shared" si="300"/>
        <v>#N/A</v>
      </c>
      <c r="DE148" s="1" t="e" cm="1">
        <f t="array" ref="DE148">IFERROR(IF(OR(ISNA($A148),$AK148&lt;100,INDEX(International!S$3:S$2000,_xlfn.XMATCH(100,International!S$3:S$2000,1,1)+$CA148)=""),NA(),INDEX(International!S$3:S$2000,_xlfn.XMATCH(100,International!S$3:S$2000,1,1)+$CA148)), NA())</f>
        <v>#N/A</v>
      </c>
      <c r="DF148" s="1" t="e">
        <f t="shared" si="278"/>
        <v>#N/A</v>
      </c>
      <c r="DG148" s="1" t="e">
        <f>IF(OR(ISNA($A148),$AK148&lt;100),NA(),IF($CA148=0,0,FLOOR((DE148-_xlfn.XLOOKUP(_xlfn.AGGREGATE(5,6,$CA$3:$CA2099),$CA$3:$CA$2000,DE$3:DE$2000,1,1))/_xlfn.XLOOKUP($CA148,$CA$3:$CA$2000,$CA$3:$CA$2000,1,1), 1)))</f>
        <v>#N/A</v>
      </c>
      <c r="DH148" s="1" t="e">
        <f t="shared" si="301"/>
        <v>#N/A</v>
      </c>
      <c r="DI148" s="1" t="e" cm="1">
        <f t="array" ref="DI148">IFERROR(IF(OR(ISNA($A148),$AK148&lt;100,INDEX(International!W$3:W$2000,_xlfn.XMATCH(100,International!W$3:W$2000,1,1)+$CA148)=""),NA(),INDEX(International!W$3:W$2000,_xlfn.XMATCH(100,International!W$3:W$2000,1,1)+$CA148)), NA())</f>
        <v>#N/A</v>
      </c>
      <c r="DJ148" s="1" t="e">
        <f t="shared" si="279"/>
        <v>#N/A</v>
      </c>
      <c r="DK148" s="1" t="e">
        <f>IF(OR(ISNA($A148),$AK148&lt;100),NA(),IF($CA148=0,0,FLOOR((DI148-_xlfn.XLOOKUP(_xlfn.AGGREGATE(5,6,$CA$3:$CA2099),$CA$3:$CA$2000,DI$3:DI$2000,1,1))/_xlfn.XLOOKUP($CA148,$CA$3:$CA$2000,$CA$3:$CA$2000,1,1), 1)))</f>
        <v>#N/A</v>
      </c>
      <c r="DL148" s="1" t="e">
        <f t="shared" si="302"/>
        <v>#N/A</v>
      </c>
      <c r="DM148" s="1" t="e" cm="1">
        <f t="array" ref="DM148">IFERROR(IF(OR(ISNA($A148),$AK148&lt;100,INDEX(International!AA$3:AA$2000,_xlfn.XMATCH(100,International!AA$3:AA$2000,1,1)+$CA148)=""),NA(),INDEX(International!AA$3:AA$2000,_xlfn.XMATCH(100,International!AA$3:AA$2000,1,1)+$CA148)), NA())</f>
        <v>#N/A</v>
      </c>
      <c r="DN148" s="1" t="e">
        <f t="shared" si="280"/>
        <v>#N/A</v>
      </c>
      <c r="DO148" s="1" t="e">
        <f>IF(OR(ISNA($A148),$AK148&lt;100),NA(),IF($CA148=0,0,FLOOR((DM148-_xlfn.XLOOKUP(_xlfn.AGGREGATE(5,6,$CA$3:$CA2099),$CA$3:$CA$2000,DM$3:DM$2000,1,1))/_xlfn.XLOOKUP($CA148,$CA$3:$CA$2000,$CA$3:$CA$2000,1,1), 1)))</f>
        <v>#N/A</v>
      </c>
      <c r="DP148" s="1" t="e">
        <f t="shared" si="303"/>
        <v>#N/A</v>
      </c>
      <c r="DQ148" s="1" t="e" cm="1">
        <f t="array" ref="DQ148">IFERROR(IF(OR(ISNA($A148),$AK148&lt;100,INDEX(International!AE$3:AE$2000,_xlfn.XMATCH(100,International!AE$3:AE$2000,1,1)+$CA148)=""),NA(),INDEX(International!AE$3:AE$2000,_xlfn.XMATCH(100,International!AE$3:AE$2000,1,1)+$CA148)), NA())</f>
        <v>#N/A</v>
      </c>
      <c r="DR148" s="1" t="e">
        <f t="shared" si="281"/>
        <v>#N/A</v>
      </c>
      <c r="DS148" s="1" t="e">
        <f>IF(OR(ISNA($A148),$AK148&lt;100),NA(),IF($CA148=0,0,FLOOR((DQ148-_xlfn.XLOOKUP(_xlfn.AGGREGATE(5,6,$CA$3:$CA2099),$CA$3:$CA$2000,DQ$3:DQ$2000,1,1))/_xlfn.XLOOKUP($CA148,$CA$3:$CA$2000,$CA$3:$CA$2000,1,1), 1)))</f>
        <v>#N/A</v>
      </c>
      <c r="DT148" s="1" t="e">
        <f t="shared" si="263"/>
        <v>#N/A</v>
      </c>
      <c r="DU148" s="1" t="e">
        <f t="shared" si="282"/>
        <v>#N/A</v>
      </c>
      <c r="DV148" s="1" t="e" cm="1">
        <f t="array" ref="DV148">IFERROR(IF(ISNA($A148),NA(),INDEX(B$3:B$2000,_xlfn.XMATCH(Configuration!$B$12,B$3:B$2000,1,1)+ROW()-ROW($A$3))-0), NA())</f>
        <v>#N/A</v>
      </c>
      <c r="DW148" s="1" t="e" cm="1">
        <f t="array" ref="DW148">IFERROR(IF(ISNA($A148),NA(),INDEX(F$3:F$2000,_xlfn.XMATCH(Configuration!$B$12,F$3:F$2000,1,1)+ROW()-ROW($A$3))-0), NA())</f>
        <v>#N/A</v>
      </c>
      <c r="DX148" s="1" t="e" cm="1">
        <f t="array" ref="DX148">IFERROR(IF(ISNA($A148),NA(),INDEX(J$3:J$2000,_xlfn.XMATCH(Configuration!$B$12,J$3:J$2000,1,1)+ROW()-ROW($A$3))-0), NA())</f>
        <v>#N/A</v>
      </c>
      <c r="DY148" s="1" t="e" cm="1">
        <f t="array" ref="DY148">IFERROR(IF(ISNA($A148),NA(),INDEX(N$3:N$2000,_xlfn.XMATCH(Configuration!$B$12,N$3:N$2000,1,1)+ROW()-ROW($A$3))-0), NA())</f>
        <v>#N/A</v>
      </c>
      <c r="DZ148" s="1" t="e" cm="1">
        <f t="array" ref="DZ148">IFERROR(IF(ISNA($A148),NA(),INDEX(R$3:R$2000,_xlfn.XMATCH(Configuration!$B$12,R$3:R$2000,1,1)+ROW()-ROW($A$3))-0), NA())</f>
        <v>#N/A</v>
      </c>
      <c r="EA148" s="1" t="e" cm="1">
        <f t="array" ref="EA148">IFERROR(IF(ISNA($A148),NA(),INDEX(V$3:V$2000,_xlfn.XMATCH(Configuration!$B$12,V$3:V$2000,1,1)+ROW()-ROW($A$3))-0), NA())</f>
        <v>#N/A</v>
      </c>
      <c r="EB148" s="1" t="e" cm="1">
        <f t="array" ref="EB148">IFERROR(IF(ISNA($A148),NA(),INDEX(Z$3:Z$2000,_xlfn.XMATCH(Configuration!$B$12,Z$3:Z$2000,1,1)+ROW()-ROW($A$3))-0), NA())</f>
        <v>#N/A</v>
      </c>
      <c r="EC148" s="1" t="e" cm="1">
        <f t="array" ref="EC148">IFERROR(IF(ISNA($A148),NA(),INDEX(AD$3:AD$2000,_xlfn.XMATCH(Configuration!$B$12,AD$3:AD$2000,1,1)+ROW()-ROW($A$3))-0), NA())</f>
        <v>#N/A</v>
      </c>
      <c r="ED148" s="1" t="e">
        <f t="shared" si="283"/>
        <v>#N/A</v>
      </c>
      <c r="EE148" s="1" t="e">
        <f t="shared" si="304"/>
        <v>#N/A</v>
      </c>
      <c r="EF148" s="1" t="e">
        <f t="shared" si="305"/>
        <v>#N/A</v>
      </c>
      <c r="EG148" s="1" t="e">
        <f t="shared" si="306"/>
        <v>#N/A</v>
      </c>
      <c r="EH148" s="1" t="e">
        <f t="shared" si="307"/>
        <v>#N/A</v>
      </c>
      <c r="EI148" s="1" t="e">
        <f t="shared" si="308"/>
        <v>#N/A</v>
      </c>
      <c r="EJ148" s="1" t="e">
        <f t="shared" si="309"/>
        <v>#N/A</v>
      </c>
      <c r="EK148" s="1" t="e">
        <f t="shared" si="310"/>
        <v>#N/A</v>
      </c>
      <c r="EL148" s="1" t="e" cm="1">
        <f t="array" ref="EL148">IFERROR(IF(ISNA($ED148),NA(),IF(FLOOR((2^(($ED148+LOOKUP(2, 1/(ISNA(EP$3:EP$2000)+ISBLANK(EP$3:EP$300)-1),EP$3:EP$2000)*LOG(100)/LOG(2))/LOOKUP(2, 1/(ISNA(EP$3:EP$2000)+ISBLANK(EP$3:EP$300)-1),EP$3:EP$2000))),2)&gt;_xlfn.AGGREGATE(4,6,$EN$3:$GC$2000)+2000,NA(),FLOOR((2^(($ED148+LOOKUP(2, 1/(ISNA(EP$3:EP$2000)+ISBLANK(EP$3:EP$300)-1),EP$3:EP$2000)*LOG(100)/LOG(2))/LOOKUP(2, 1/(ISNA(EP$3:EP$2000)+ISBLANK(EP$3:EP$300)-1),EP$3:EP$2000))),2))),NA())</f>
        <v>#N/A</v>
      </c>
      <c r="EM148" s="1" t="e" cm="1">
        <f t="array" ref="EM148">IF(ISNA($ED148),NA(),FLOOR(EN$3+(LOOKUP(2, 1/(ISNA(EN$3:EN$2000)+ISBLANK(EN$3:EN$300)-1),EN$3:EN$2000)-EN$3)/LOOKUP(2, 1/(ISNA(EN$3:EN$2000)+ISBLANK(EN$3:EN$300)-1),ED$3:ED$2000)*ED148, 1))</f>
        <v>#N/A</v>
      </c>
      <c r="EN148" s="1" t="e" cm="1">
        <f t="array" ref="EN148">IFERROR(IF(ISNA($A148),NA(),INDEX(AK$3:AK$2000,_xlfn.XMATCH(100,AK$3:AK$2000,1,1)+ROW()-ROW($A$3))-0), NA())</f>
        <v>#N/A</v>
      </c>
      <c r="EO148" s="1" t="e" cm="1">
        <f t="array" ref="EO148">IFERROR(IF(ISNA($A148),NA(),INDEX(BD$3:BD$2000,_xlfn.XMATCH(100,AK$3:AK$2000,1,1)+ROW()-ROW($A$3))-0), NA())</f>
        <v>#N/A</v>
      </c>
      <c r="EP148" s="1" t="e">
        <f t="shared" si="311"/>
        <v>#N/A</v>
      </c>
      <c r="EQ148" s="1" t="e">
        <f t="shared" si="312"/>
        <v>#N/A</v>
      </c>
      <c r="ER148" s="1" t="e">
        <f t="shared" si="313"/>
        <v>#N/A</v>
      </c>
      <c r="ES148" s="1" t="e" cm="1">
        <f t="array" ref="ES148">IFERROR(IF(OR(ISNA($A148),INDEX(International!C$3:C$2000,_xlfn.XMATCH(100,International!C$3:C$2000,1,1)+ROW()-ROW($A$3))=""),NA(),INDEX(International!C$3:C$2000,_xlfn.XMATCH(100,International!C$3:C$2000,1,1)+ROW()-ROW($A$3))), NA())</f>
        <v>#N/A</v>
      </c>
      <c r="ET148" s="1" t="e" cm="1">
        <f t="array" ref="ET148">IFERROR(IF(ISNA($A148),NA(),INDEX(International!E$3:E$2000,_xlfn.XMATCH(100,International!C$3:C$2000,1,1)+ROW()-ROW($A$3))-0), NA())</f>
        <v>#N/A</v>
      </c>
      <c r="EU148" s="1" t="e">
        <f t="shared" si="314"/>
        <v>#N/A</v>
      </c>
      <c r="EV148" s="1" t="e">
        <f t="shared" si="315"/>
        <v>#N/A</v>
      </c>
      <c r="EW148" s="1" t="e">
        <f t="shared" si="316"/>
        <v>#N/A</v>
      </c>
      <c r="EX148" s="1" t="e" cm="1">
        <f t="array" ref="EX148">IFERROR(IF(OR(ISNA($A148),INDEX(International!G$3:G$2000,_xlfn.XMATCH(100,International!G$3:G$2000,1,1)+ROW()-ROW($A$3))=""),NA(),INDEX(International!G$3:G$2000,_xlfn.XMATCH(100,International!G$3:G$2000,1,1)+ROW()-ROW($A$3))-0), NA())</f>
        <v>#N/A</v>
      </c>
      <c r="EY148" s="1" t="e" cm="1">
        <f t="array" ref="EY148">IFERROR(IF(ISNA($A148),NA(),INDEX(International!I$3:I$2000,_xlfn.XMATCH(100,International!G$3:G$2000,1,1)+ROW()-ROW($A$3))-0), NA())</f>
        <v>#N/A</v>
      </c>
      <c r="EZ148" s="1" t="e">
        <f t="shared" si="317"/>
        <v>#N/A</v>
      </c>
      <c r="FA148" s="1" t="e">
        <f t="shared" si="318"/>
        <v>#N/A</v>
      </c>
      <c r="FB148" s="1" t="e">
        <f t="shared" si="319"/>
        <v>#N/A</v>
      </c>
      <c r="FC148" s="1" t="e" cm="1">
        <f t="array" ref="FC148">IFERROR(IF(OR(ISNA($A148),INDEX(International!K$3:K$2000,_xlfn.XMATCH(100,International!K$3:K$2000,1,1)+ROW()-ROW($A$3))=""),NA(),INDEX(International!K$3:K$2000,_xlfn.XMATCH(100,International!K$3:K$2000,1,1)+ROW()-ROW($A$3))), NA())</f>
        <v>#N/A</v>
      </c>
      <c r="FD148" s="1" t="e" cm="1">
        <f t="array" ref="FD148">IFERROR(IF(ISNA($A148),NA(),INDEX(International!M$3:M$2000,_xlfn.XMATCH(100,International!K$3:K$2000,1,1)+ROW()-ROW($A$3))-0), NA())</f>
        <v>#N/A</v>
      </c>
      <c r="FE148" s="1" t="e">
        <f t="shared" si="320"/>
        <v>#N/A</v>
      </c>
      <c r="FF148" s="1" t="e">
        <f t="shared" si="321"/>
        <v>#N/A</v>
      </c>
      <c r="FG148" s="1" t="e">
        <f t="shared" si="322"/>
        <v>#N/A</v>
      </c>
      <c r="FH148" s="1" t="e" cm="1">
        <f t="array" ref="FH148">IFERROR(IF(OR(ISNA($A148),INDEX(International!O$3:O$2000,_xlfn.XMATCH(100,International!O$3:O$2000,1,1)+ROW()-ROW($A$3))=""),NA(),INDEX(International!O$3:O$2000,_xlfn.XMATCH(100,International!O$3:O$2000,1,1)+ROW()-ROW($A$3))-0), NA())</f>
        <v>#N/A</v>
      </c>
      <c r="FI148" s="1" t="e" cm="1">
        <f t="array" ref="FI148">IFERROR(IF(ISNA($A148),NA(),INDEX(International!Q$3:Q$2000,_xlfn.XMATCH(100,International!O$3:O$2000,1,1)+ROW()-ROW($A$3))-0), NA())</f>
        <v>#N/A</v>
      </c>
      <c r="FJ148" s="1" t="e">
        <f t="shared" si="323"/>
        <v>#N/A</v>
      </c>
      <c r="FK148" s="1" t="e">
        <f t="shared" si="324"/>
        <v>#N/A</v>
      </c>
      <c r="FL148" s="1" t="e">
        <f t="shared" si="325"/>
        <v>#N/A</v>
      </c>
      <c r="FM148" s="1" t="e" cm="1">
        <f t="array" ref="FM148">IFERROR(IF(OR(ISNA($A148),INDEX(International!S$3:S$2000,_xlfn.XMATCH(100,International!S$3:S$2000,1,1)+ROW()-ROW($A$3))=""),NA(),INDEX(International!S$3:S$2000,_xlfn.XMATCH(100,International!S$3:S$2000,1,1)+ROW()-ROW($A$3))-0), NA())</f>
        <v>#N/A</v>
      </c>
      <c r="FN148" s="1" t="e" cm="1">
        <f t="array" ref="FN148">IFERROR(IF(ISNA($A148),NA(),INDEX(International!U$3:U$2000,_xlfn.XMATCH(100,International!S$3:S$2000,1,1)+ROW()-ROW($A$3))-0), NA())</f>
        <v>#N/A</v>
      </c>
      <c r="FO148" s="1" t="e">
        <f t="shared" si="326"/>
        <v>#N/A</v>
      </c>
      <c r="FP148" s="1" t="e">
        <f t="shared" si="327"/>
        <v>#N/A</v>
      </c>
      <c r="FQ148" s="1" t="e">
        <f t="shared" si="328"/>
        <v>#N/A</v>
      </c>
      <c r="FR148" s="1" t="e" cm="1">
        <f t="array" ref="FR148">IFERROR(IF(OR(ISNA($A148),INDEX(International!W$3:W$2000,_xlfn.XMATCH(100,International!W$3:W$2000,1,1)+ROW()-ROW($A$3))=""),NA(),INDEX(International!W$3:W$2000,_xlfn.XMATCH(100,International!W$3:W$2000,1,1)+ROW()-ROW($A$3))-0), NA())</f>
        <v>#N/A</v>
      </c>
      <c r="FS148" s="1" t="e" cm="1">
        <f t="array" ref="FS148">IFERROR(IF(ISNA($A148),NA(),INDEX(International!Y$3:Y$2000,_xlfn.XMATCH(100,International!W$3:W$2000,1,1)+ROW()-ROW($A$3))-0), NA())</f>
        <v>#N/A</v>
      </c>
      <c r="FT148" s="1" t="e">
        <f t="shared" si="329"/>
        <v>#N/A</v>
      </c>
      <c r="FU148" s="1" t="e">
        <f t="shared" si="330"/>
        <v>#N/A</v>
      </c>
      <c r="FV148" s="1" t="e">
        <f t="shared" si="331"/>
        <v>#N/A</v>
      </c>
      <c r="FW148" s="1" t="e" cm="1">
        <f t="array" ref="FW148">IFERROR(IF(OR(ISNA($A148),INDEX(International!AA$3:AA$2000,_xlfn.XMATCH(100,International!AA$3:AA$2000,1,1)+ROW()-ROW($A$3))=""),NA(),INDEX(International!AA$3:AA$2000,_xlfn.XMATCH(100,International!AA$3:AA$2000,1,1)+ROW()-ROW($A$3))-0), NA())</f>
        <v>#N/A</v>
      </c>
      <c r="FX148" s="1" t="e" cm="1">
        <f t="array" ref="FX148">IFERROR(IF(ISNA($A148),NA(),INDEX(International!AC$3:AC$2000,_xlfn.XMATCH(100,International!AA$3:AA$2000,1,1)+ROW()-ROW($A$3))-0), NA())</f>
        <v>#N/A</v>
      </c>
      <c r="FY148" s="1" t="e">
        <f t="shared" si="332"/>
        <v>#N/A</v>
      </c>
      <c r="FZ148" s="1" t="e">
        <f t="shared" si="333"/>
        <v>#N/A</v>
      </c>
      <c r="GA148" s="1" t="e">
        <f t="shared" si="334"/>
        <v>#N/A</v>
      </c>
      <c r="GB148" s="1" t="e" cm="1">
        <f t="array" ref="GB148">IFERROR(IF(OR(ISNA($A148),INDEX(International!AE$3:AE$2000,_xlfn.XMATCH(100,International!AE$3:AE$2000,1,1)+ROW()-ROW($A$3))=""),NA(),INDEX(International!AE$3:AE$2000,_xlfn.XMATCH(100,International!AE$3:AE$2000,1,1)+ROW()-ROW($A$3))-0), NA())</f>
        <v>#N/A</v>
      </c>
      <c r="GC148" s="1" t="e" cm="1">
        <f t="array" ref="GC148">IFERROR(IF(ISNA($A148),NA(),INDEX(International!AG$3:AG$2000,_xlfn.XMATCH(100,International!AE$3:AE$2000,1,1)+ROW()-ROW($A$3))-0), NA())</f>
        <v>#N/A</v>
      </c>
      <c r="GD148" s="1" t="e">
        <f t="shared" si="335"/>
        <v>#N/A</v>
      </c>
      <c r="GE148" s="1" t="e">
        <f t="shared" si="336"/>
        <v>#N/A</v>
      </c>
      <c r="GF148" s="1" t="e">
        <f t="shared" si="337"/>
        <v>#N/A</v>
      </c>
    </row>
    <row r="149" spans="1:188" x14ac:dyDescent="0.2">
      <c r="A149" s="4" t="e">
        <f>IF(OR(Daily!$A149="",Daily!$B149="*"),NA(),Daily!A149)</f>
        <v>#N/A</v>
      </c>
      <c r="B149" s="1" t="str">
        <f>IF(_xlfn.IFNA($A149,"")="","",Daily!C149+IF(ROW()&gt;ROW($A$3),B148,0))</f>
        <v/>
      </c>
      <c r="C149" s="1" t="str">
        <f>IF(_xlfn.IFNA($A149,"")="","",Daily!D149+IF(ROW()&gt;ROW($A$3),C148,0))</f>
        <v/>
      </c>
      <c r="D149" s="1" t="str">
        <f>IF(_xlfn.IFNA($A149,"")="","",Daily!E149+IF(ROW()&gt;ROW($A$3),D148,0))</f>
        <v/>
      </c>
      <c r="E149" s="1" t="str">
        <f t="shared" si="284"/>
        <v/>
      </c>
      <c r="F149" s="1" t="str">
        <f>IF(_xlfn.IFNA($A149,"")="","",Daily!F149+IF(ROW()&gt;ROW($A$3),F148,0))</f>
        <v/>
      </c>
      <c r="G149" s="1" t="str">
        <f>IF(_xlfn.IFNA($A149,"")="","",Daily!G149+IF(ROW()&gt;ROW($A$3),G148,0))</f>
        <v/>
      </c>
      <c r="H149" s="1" t="str">
        <f>IF(_xlfn.IFNA($A149,"")="","",Daily!H149+IF(ROW()&gt;ROW($A$3),H148,0))</f>
        <v/>
      </c>
      <c r="I149" s="1" t="str">
        <f t="shared" si="285"/>
        <v/>
      </c>
      <c r="J149" s="1" t="str">
        <f>IF(_xlfn.IFNA($A149,"")="","",Daily!I149+IF(ROW()&gt;ROW($A$3),J148,0))</f>
        <v/>
      </c>
      <c r="K149" s="1" t="str">
        <f>IF(_xlfn.IFNA($A149,"")="","",Daily!J149+IF(ROW()&gt;ROW($A$3),K148,0))</f>
        <v/>
      </c>
      <c r="L149" s="1" t="str">
        <f>IF(_xlfn.IFNA($A149,"")="","",Daily!K149+IF(ROW()&gt;ROW($A$3),L148,0))</f>
        <v/>
      </c>
      <c r="M149" s="1" t="str">
        <f t="shared" si="286"/>
        <v/>
      </c>
      <c r="N149" s="1" t="str">
        <f>IF(_xlfn.IFNA($A149,"")="","",Daily!L149+IF(ROW()&gt;ROW($A$3),N148,0))</f>
        <v/>
      </c>
      <c r="O149" s="1" t="str">
        <f>IF(_xlfn.IFNA($A149,"")="","",Daily!M149+IF(ROW()&gt;ROW($A$3),O148,0))</f>
        <v/>
      </c>
      <c r="P149" s="1" t="str">
        <f>IF(_xlfn.IFNA($A149,"")="","",Daily!N149+IF(ROW()&gt;ROW($A$3),P148,0))</f>
        <v/>
      </c>
      <c r="Q149" s="1" t="str">
        <f t="shared" si="287"/>
        <v/>
      </c>
      <c r="R149" s="1" t="str">
        <f>IF(_xlfn.IFNA($A149,"")="","",Daily!O149+IF(ROW()&gt;ROW($A$3),R148,0))</f>
        <v/>
      </c>
      <c r="S149" s="1" t="str">
        <f>IF(_xlfn.IFNA($A149,"")="","",Daily!P149+IF(ROW()&gt;ROW($A$3),S148,0))</f>
        <v/>
      </c>
      <c r="T149" s="1" t="str">
        <f>IF(_xlfn.IFNA($A149,"")="","",Daily!Q149+IF(ROW()&gt;ROW($A$3),T148,0))</f>
        <v/>
      </c>
      <c r="U149" s="1" t="str">
        <f t="shared" si="288"/>
        <v/>
      </c>
      <c r="V149" s="1" t="str">
        <f>IF(_xlfn.IFNA($A149,"")="","",Daily!R149+IF(ROW()&gt;ROW($A$3),V148,0))</f>
        <v/>
      </c>
      <c r="W149" s="1" t="str">
        <f>IF(_xlfn.IFNA($A149,"")="","",Daily!S149+IF(ROW()&gt;ROW($A$3),W148,0))</f>
        <v/>
      </c>
      <c r="X149" s="1" t="str">
        <f>IF(_xlfn.IFNA($A149,"")="","",Daily!T149+IF(ROW()&gt;ROW($A$3),X148,0))</f>
        <v/>
      </c>
      <c r="Y149" s="1" t="str">
        <f t="shared" si="289"/>
        <v/>
      </c>
      <c r="Z149" s="1" t="str">
        <f>IF(_xlfn.IFNA($A149,"")="","",Daily!U149+IF(ROW()&gt;ROW($A$3),Z148,0))</f>
        <v/>
      </c>
      <c r="AA149" s="1" t="str">
        <f>IF(_xlfn.IFNA($A149,"")="","",Daily!V149+IF(ROW()&gt;ROW($A$3),AA148,0))</f>
        <v/>
      </c>
      <c r="AB149" s="1" t="str">
        <f>IF(_xlfn.IFNA($A149,"")="","",Daily!W149+IF(ROW()&gt;ROW($A$3),AB148,0))</f>
        <v/>
      </c>
      <c r="AC149" s="1" t="str">
        <f t="shared" si="290"/>
        <v/>
      </c>
      <c r="AD149" s="1" t="str">
        <f>IF(_xlfn.IFNA($A149,"")="","",Daily!X149+IF(ROW()&gt;ROW($A$3),AD148,0))</f>
        <v/>
      </c>
      <c r="AE149" s="1" t="str">
        <f>IF(_xlfn.IFNA($A149,"")="","",Daily!Y149+IF(ROW()&gt;ROW($A$3),AE148,0))</f>
        <v/>
      </c>
      <c r="AF149" s="1" t="str">
        <f>IF(_xlfn.IFNA($A149,"")="","",Daily!Z149+IF(ROW()&gt;ROW($A$3),AF148,0))</f>
        <v/>
      </c>
      <c r="AG149" s="1" t="str">
        <f t="shared" si="291"/>
        <v/>
      </c>
      <c r="AH149" s="1" t="str">
        <f>IF(_xlfn.IFNA($A149,"")="","",Daily!C149+Daily!F149+Daily!I149+Daily!O149+Daily!L149+Daily!R149+Daily!X149+Daily!U149)</f>
        <v/>
      </c>
      <c r="AI149" s="1" t="str">
        <f>IF(_xlfn.IFNA($A149,"")="","",Daily!D149+Daily!G149+Daily!J149+Daily!P149+Daily!M149+Daily!S149+Daily!Y149+Daily!V149+Daily!AA149)</f>
        <v/>
      </c>
      <c r="AJ149" s="1" t="str">
        <f>IF(_xlfn.IFNA($A149,"")="","",Daily!E149+Daily!H149+Daily!K149+Daily!Q149+Daily!N149+Daily!T149+Daily!Z149+Daily!W149)</f>
        <v/>
      </c>
      <c r="AK149" s="1" t="str">
        <f t="shared" si="240"/>
        <v/>
      </c>
      <c r="AL149" s="1" t="str">
        <f t="shared" si="241"/>
        <v/>
      </c>
      <c r="AM149" s="1" t="str">
        <f t="shared" si="242"/>
        <v/>
      </c>
      <c r="AN149" s="7" t="str">
        <f t="shared" si="243"/>
        <v/>
      </c>
      <c r="AO149" s="1" t="str">
        <f t="shared" si="244"/>
        <v/>
      </c>
      <c r="AP149" s="1" t="str">
        <f t="shared" si="245"/>
        <v/>
      </c>
      <c r="AQ149" s="1" t="str">
        <f t="shared" si="246"/>
        <v/>
      </c>
      <c r="AR149" s="1" t="str">
        <f t="shared" si="247"/>
        <v/>
      </c>
      <c r="AS149" s="1" t="str">
        <f t="shared" si="248"/>
        <v/>
      </c>
      <c r="AT149" s="10" t="str">
        <f t="shared" si="249"/>
        <v/>
      </c>
      <c r="AU149" s="10" t="str">
        <f t="shared" si="250"/>
        <v/>
      </c>
      <c r="AV149" s="10" t="str">
        <f t="shared" si="251"/>
        <v/>
      </c>
      <c r="AW149" s="10" t="str">
        <f t="shared" si="252"/>
        <v/>
      </c>
      <c r="AX149" s="10" t="str">
        <f t="shared" si="253"/>
        <v/>
      </c>
      <c r="AY149" s="10" t="str">
        <f t="shared" si="254"/>
        <v/>
      </c>
      <c r="AZ149" s="10" t="str">
        <f t="shared" si="255"/>
        <v/>
      </c>
      <c r="BA149" s="10" t="str">
        <f t="shared" si="256"/>
        <v/>
      </c>
      <c r="BB149" s="10" t="str">
        <f t="shared" si="257"/>
        <v/>
      </c>
      <c r="BC149" s="10" t="str">
        <f t="shared" si="258"/>
        <v/>
      </c>
      <c r="BD149" s="8" t="str">
        <f t="shared" ca="1" si="292"/>
        <v/>
      </c>
      <c r="BE149" s="9" t="str">
        <f t="shared" ca="1" si="293"/>
        <v/>
      </c>
      <c r="BF149" s="10" t="str">
        <f t="shared" si="259"/>
        <v/>
      </c>
      <c r="BG149" s="10" t="str">
        <f t="shared" si="260"/>
        <v/>
      </c>
      <c r="BH149" s="1" t="str">
        <f t="shared" si="261"/>
        <v/>
      </c>
      <c r="BI149" s="1" t="str">
        <f t="shared" si="262"/>
        <v/>
      </c>
      <c r="BJ149" s="8" t="str">
        <f>IF(_xlfn.IFNA($A149,"")="","",AK149/(Configuration!$B$1/1000000))</f>
        <v/>
      </c>
      <c r="BK149" s="1" t="str">
        <f>IF(OR(_xlfn.IFNA($A149,"")="", ROW()&lt;=ROW($A$3),MAX(International!$C$3:$C$2000)&lt;$AK149),"",$A149-_xlfn.XLOOKUP($AK149,International!$C$3:$C$2000,International!$A$3:$A$2000,NA(),1,1))</f>
        <v/>
      </c>
      <c r="BL149" s="1" t="str">
        <f>IF(OR(_xlfn.IFNA($A149,"")="", ROW()&lt;=ROW($A$3),MAX(International!$D$3:$D$2000)&lt;$BJ149),"",$A149-_xlfn.XLOOKUP($BJ149,International!$D$3:$D$2000,International!$A$3:$A$2000,NA(),1,1))</f>
        <v/>
      </c>
      <c r="BM149" s="1" t="str">
        <f>IF(OR(_xlfn.IFNA($A149,"")="", ROW()&lt;=ROW($A$3),MAX(International!$G$3:$G$2000)&lt;$AK149),"",$A149-_xlfn.XLOOKUP($AK149,International!$G$3:$G$2000,International!$A$3:$A$2000,NA(),1,1))</f>
        <v/>
      </c>
      <c r="BN149" s="1" t="str">
        <f>IF(OR(_xlfn.IFNA($A149,"")="", ROW()&lt;=ROW($A$3),MAX(International!$H$3:$H$2000)&lt;$BJ149),"",$A149-_xlfn.XLOOKUP($BJ149,International!$H$3:$H$2000,International!$A$3:$A$2000,NA(),1,1))</f>
        <v/>
      </c>
      <c r="BO149" s="1" t="str">
        <f>IF(OR(_xlfn.IFNA($A149,"")="", ROW()&lt;=ROW($A$3),MAX(International!$K$3:$K$2000)&lt;$AK149),"",$A149-_xlfn.XLOOKUP($AK149,International!$K$3:$K$2000,International!$A$3:$A$2000,NA(),1,1))</f>
        <v/>
      </c>
      <c r="BP149" s="1" t="str">
        <f>IF(OR(_xlfn.IFNA($A149,"")="", ROW()&lt;=ROW($A$3),MAX(International!$L$3:$L$2000)&lt;$BJ149),"",$A149-_xlfn.XLOOKUP($BJ149,International!$L$3:$L$2000,International!$A$3:$A$2000,NA(),1,1))</f>
        <v/>
      </c>
      <c r="BQ149" s="1" t="str">
        <f>IF(OR(_xlfn.IFNA($A149,"")="", ROW()&lt;=ROW($A$3),MAX(International!$O$3:$O$2000)&lt;$AK149),"",$A149-_xlfn.XLOOKUP($AK149,International!$O$3:$O$2000,International!$A$3:$A$2000,NA(),1,1))</f>
        <v/>
      </c>
      <c r="BR149" s="1" t="str">
        <f>IF(OR(_xlfn.IFNA($A149,"")="", ROW()&lt;=ROW($A$3),MAX(International!$P$3:$P$2000)&lt;$BJ149),"",$A149-_xlfn.XLOOKUP($BJ149,International!$P$3:$P$2000,International!$A$3:$A$2000,NA(),1,1))</f>
        <v/>
      </c>
      <c r="BS149" s="1" t="str">
        <f>IF(OR(_xlfn.IFNA($A149,"")="", ROW()&lt;=ROW($A$3),MAX(International!$S$3:$S$2000)&lt;$AK149),"",$A149-_xlfn.XLOOKUP($AK149,International!$S$3:$S$2000,International!$A$3:$A$2000,NA(),1,1))</f>
        <v/>
      </c>
      <c r="BT149" s="1" t="str">
        <f>IF(OR(_xlfn.IFNA($A149,"")="", ROW()&lt;=ROW($A$3),MAX(International!$T$3:$T$2000)&lt;$BJ149),"",$A149-_xlfn.XLOOKUP($BJ149,International!$T$3:$T$2000,International!$A$3:$A$2000,NA(),1,1))</f>
        <v/>
      </c>
      <c r="BU149" s="1" t="str">
        <f>IF(OR(_xlfn.IFNA($A149,"")="", ROW()&lt;=ROW($A$3),MAX(International!$W$3:$W$2000)&lt;$AK149),"",$A149-_xlfn.XLOOKUP($AK149,International!$W$3:$W$2000,International!$A$3:$A$2000,NA(),1,1))</f>
        <v/>
      </c>
      <c r="BV149" s="1" t="str">
        <f>IF(OR(_xlfn.IFNA($A149,"")="", ROW()&lt;=ROW($A$3),MAX(International!$X$3:$X$2000)&lt;$BJ149),"",$A149-_xlfn.XLOOKUP($BJ149,International!$X$3:$X$2000,International!$A$3:$A$2000,NA(),1,1))</f>
        <v/>
      </c>
      <c r="BW149" s="1" t="str">
        <f>IF(OR(_xlfn.IFNA($A149,"")="", ROW()&lt;=ROW($A$3),MAX(International!$AA$3:$AA$2000)&lt;$AK149),"",$A149-_xlfn.XLOOKUP($AK149,International!$AA$3:$AA$2000,International!$A$3:$A$2000,NA(),1,1))</f>
        <v/>
      </c>
      <c r="BX149" s="1" t="str">
        <f>IF(OR(_xlfn.IFNA($A149,"")="", ROW()&lt;=ROW($A$3),MAX(International!$AB$3:$AB$2000)&lt;$BJ149),"",$A149-_xlfn.XLOOKUP($BJ149,International!$AB$3:$AB$2000,International!$A$3:$A$2000,NA(),1,1))</f>
        <v/>
      </c>
      <c r="BY149" s="1" t="str">
        <f>IF(OR(_xlfn.IFNA($A149,"")="", ROW()&lt;=ROW($A$3),MAX(International!$AE$3:$AE$2000)&lt;$AK149),"",$A149-_xlfn.XLOOKUP($AK149,International!$AE$3:$AE$2000,International!$A$3:$A$2000,NA(),1,1))</f>
        <v/>
      </c>
      <c r="BZ149" s="1" t="str">
        <f>IF(OR(_xlfn.IFNA($A149,"")="", ROW()&lt;=ROW($A$3),MAX(International!$AF$3:$AF$2000)&lt;$BJ149),"",$A149-_xlfn.XLOOKUP($BJ149,International!$AF$3:$AF$2000,International!$A$3:$A$2000,NA(),1,1))</f>
        <v/>
      </c>
      <c r="CA149" s="1" t="e">
        <f t="shared" si="294"/>
        <v>#N/A</v>
      </c>
      <c r="CB149" s="1" t="e">
        <f t="shared" si="264"/>
        <v>#N/A</v>
      </c>
      <c r="CC149" s="1" t="e">
        <f t="shared" si="265"/>
        <v>#N/A</v>
      </c>
      <c r="CD149" s="1" t="e">
        <f t="shared" si="266"/>
        <v>#N/A</v>
      </c>
      <c r="CE149" s="1" t="e">
        <f t="shared" si="267"/>
        <v>#N/A</v>
      </c>
      <c r="CF149" s="1" t="e">
        <f t="shared" si="268"/>
        <v>#N/A</v>
      </c>
      <c r="CG149" s="1" t="e">
        <f t="shared" si="269"/>
        <v>#N/A</v>
      </c>
      <c r="CH149" s="1" t="e">
        <f t="shared" si="270"/>
        <v>#N/A</v>
      </c>
      <c r="CI149" s="1" t="e">
        <f t="shared" si="271"/>
        <v>#N/A</v>
      </c>
      <c r="CJ149" s="1" t="e">
        <f t="shared" si="272"/>
        <v>#N/A</v>
      </c>
      <c r="CK149" s="1" t="e">
        <f t="shared" si="295"/>
        <v>#N/A</v>
      </c>
      <c r="CL149" s="1" t="e">
        <f t="shared" si="273"/>
        <v>#N/A</v>
      </c>
      <c r="CM149" s="1" t="e">
        <f>IF(OR(ISNA($A149),$AK149&lt;100),NA(),IF($CA149=0,0,FLOOR((CK149-_xlfn.XLOOKUP(_xlfn.AGGREGATE(5,6,$CA$3:$CA2100),$CA$3:$CA$2000,CK$3:CK$2000,1,1))/_xlfn.XLOOKUP($CA149,$CA$3:$CA$2000,$CA$3:$CA$2000,1,1), 1)))</f>
        <v>#N/A</v>
      </c>
      <c r="CN149" s="1" t="e">
        <f t="shared" si="296"/>
        <v>#N/A</v>
      </c>
      <c r="CO149" s="1" t="e" cm="1">
        <f t="array" ref="CO149">IFERROR(IF(OR(ISNA($A149),$AK149&lt;100,INDEX(International!C$3:C$2000,_xlfn.XMATCH(100,International!C$3:C$2000,1,1)+$CA149)=""),NA(),INDEX(International!C$3:C$2000,_xlfn.XMATCH(100,International!C$3:C$2000,1,1)+$CA149)), NA())</f>
        <v>#N/A</v>
      </c>
      <c r="CP149" s="1" t="e">
        <f t="shared" si="274"/>
        <v>#N/A</v>
      </c>
      <c r="CQ149" s="1" t="e">
        <f>IF(OR(ISNA($A149),$AK149&lt;100),NA(),IF($CA149=0,0,FLOOR((CO149-_xlfn.XLOOKUP(_xlfn.AGGREGATE(5,6,$CA$3:$CA2100),$CA$3:$CA$2000,CO$3:CO$2000,1,1))/_xlfn.XLOOKUP($CA149,$CA$3:$CA$2000,$CA$3:$CA$2000,1,1), 1)))</f>
        <v>#N/A</v>
      </c>
      <c r="CR149" s="1" t="e">
        <f t="shared" si="297"/>
        <v>#N/A</v>
      </c>
      <c r="CS149" s="1" t="e" cm="1">
        <f t="array" ref="CS149">IFERROR(IF(OR(ISNA($A149),$AK149&lt;100,INDEX(International!G$3:G$2000,_xlfn.XMATCH(100,International!G$3:G$2000,1,1)+$CA149)=""),NA(),INDEX(International!G$3:G$2000,_xlfn.XMATCH(100,International!G$3:G$2000,1,1)+$CA149)), NA())</f>
        <v>#N/A</v>
      </c>
      <c r="CT149" s="1" t="e">
        <f t="shared" si="275"/>
        <v>#N/A</v>
      </c>
      <c r="CU149" s="1" t="e">
        <f>IF(OR(ISNA($A149),$AK149&lt;100),NA(),IF($CA149=0,0,FLOOR((CS149-_xlfn.XLOOKUP(_xlfn.AGGREGATE(5,6,$CA$3:$CA2100),$CA$3:$CA$2000,CS$3:CS$2000,1,1))/_xlfn.XLOOKUP($CA149,$CA$3:$CA$2000,$CA$3:$CA$2000,1,1), 1)))</f>
        <v>#N/A</v>
      </c>
      <c r="CV149" s="1" t="e">
        <f t="shared" si="298"/>
        <v>#N/A</v>
      </c>
      <c r="CW149" s="1" t="e" cm="1">
        <f t="array" ref="CW149">IFERROR(IF(OR(ISNA($A149),$AK149&lt;100,INDEX(International!K$3:K$2000,_xlfn.XMATCH(100,International!K$3:K$2000,1,1)+$CA149)=""),NA(),INDEX(International!K$3:K$2000,_xlfn.XMATCH(100,International!K$3:K$2000,1,1)+$CA149)), NA())</f>
        <v>#N/A</v>
      </c>
      <c r="CX149" s="1" t="e">
        <f t="shared" si="276"/>
        <v>#N/A</v>
      </c>
      <c r="CY149" s="1" t="e">
        <f>IF(OR(ISNA($A149),$AK149&lt;100),NA(),IF($CA149=0,0,FLOOR((CW149-_xlfn.XLOOKUP(_xlfn.AGGREGATE(5,6,$CA$3:$CA2100),$CA$3:$CA$2000,CW$3:CW$2000,1,1))/_xlfn.XLOOKUP($CA149,$CA$3:$CA$2000,$CA$3:$CA$2000,1,1), 1)))</f>
        <v>#N/A</v>
      </c>
      <c r="CZ149" s="1" t="e">
        <f t="shared" si="299"/>
        <v>#N/A</v>
      </c>
      <c r="DA149" s="1" t="e" cm="1">
        <f t="array" ref="DA149">IFERROR(IF(OR(ISNA($A149),$AK149&lt;100,INDEX(International!O$3:O$2000,_xlfn.XMATCH(100,International!O$3:O$2000,1,1)+$CA149)=""),NA(),INDEX(International!O$3:O$2000,_xlfn.XMATCH(100,International!O$3:O$2000,1,1)+$CA149)), NA())</f>
        <v>#N/A</v>
      </c>
      <c r="DB149" s="1" t="e">
        <f t="shared" si="277"/>
        <v>#N/A</v>
      </c>
      <c r="DC149" s="1" t="e">
        <f>IF(OR(ISNA($A149),$AK149&lt;100),NA(),IF($CA149=0,0,FLOOR((DA149-_xlfn.XLOOKUP(_xlfn.AGGREGATE(5,6,$CA$3:$CA2100),$CA$3:$CA$2000,DA$3:DA$2000,1,1))/_xlfn.XLOOKUP($CA149,$CA$3:$CA$2000,$CA$3:$CA$2000,1,1), 1)))</f>
        <v>#N/A</v>
      </c>
      <c r="DD149" s="1" t="e">
        <f t="shared" si="300"/>
        <v>#N/A</v>
      </c>
      <c r="DE149" s="1" t="e" cm="1">
        <f t="array" ref="DE149">IFERROR(IF(OR(ISNA($A149),$AK149&lt;100,INDEX(International!S$3:S$2000,_xlfn.XMATCH(100,International!S$3:S$2000,1,1)+$CA149)=""),NA(),INDEX(International!S$3:S$2000,_xlfn.XMATCH(100,International!S$3:S$2000,1,1)+$CA149)), NA())</f>
        <v>#N/A</v>
      </c>
      <c r="DF149" s="1" t="e">
        <f t="shared" si="278"/>
        <v>#N/A</v>
      </c>
      <c r="DG149" s="1" t="e">
        <f>IF(OR(ISNA($A149),$AK149&lt;100),NA(),IF($CA149=0,0,FLOOR((DE149-_xlfn.XLOOKUP(_xlfn.AGGREGATE(5,6,$CA$3:$CA2100),$CA$3:$CA$2000,DE$3:DE$2000,1,1))/_xlfn.XLOOKUP($CA149,$CA$3:$CA$2000,$CA$3:$CA$2000,1,1), 1)))</f>
        <v>#N/A</v>
      </c>
      <c r="DH149" s="1" t="e">
        <f t="shared" si="301"/>
        <v>#N/A</v>
      </c>
      <c r="DI149" s="1" t="e" cm="1">
        <f t="array" ref="DI149">IFERROR(IF(OR(ISNA($A149),$AK149&lt;100,INDEX(International!W$3:W$2000,_xlfn.XMATCH(100,International!W$3:W$2000,1,1)+$CA149)=""),NA(),INDEX(International!W$3:W$2000,_xlfn.XMATCH(100,International!W$3:W$2000,1,1)+$CA149)), NA())</f>
        <v>#N/A</v>
      </c>
      <c r="DJ149" s="1" t="e">
        <f t="shared" si="279"/>
        <v>#N/A</v>
      </c>
      <c r="DK149" s="1" t="e">
        <f>IF(OR(ISNA($A149),$AK149&lt;100),NA(),IF($CA149=0,0,FLOOR((DI149-_xlfn.XLOOKUP(_xlfn.AGGREGATE(5,6,$CA$3:$CA2100),$CA$3:$CA$2000,DI$3:DI$2000,1,1))/_xlfn.XLOOKUP($CA149,$CA$3:$CA$2000,$CA$3:$CA$2000,1,1), 1)))</f>
        <v>#N/A</v>
      </c>
      <c r="DL149" s="1" t="e">
        <f t="shared" si="302"/>
        <v>#N/A</v>
      </c>
      <c r="DM149" s="1" t="e" cm="1">
        <f t="array" ref="DM149">IFERROR(IF(OR(ISNA($A149),$AK149&lt;100,INDEX(International!AA$3:AA$2000,_xlfn.XMATCH(100,International!AA$3:AA$2000,1,1)+$CA149)=""),NA(),INDEX(International!AA$3:AA$2000,_xlfn.XMATCH(100,International!AA$3:AA$2000,1,1)+$CA149)), NA())</f>
        <v>#N/A</v>
      </c>
      <c r="DN149" s="1" t="e">
        <f t="shared" si="280"/>
        <v>#N/A</v>
      </c>
      <c r="DO149" s="1" t="e">
        <f>IF(OR(ISNA($A149),$AK149&lt;100),NA(),IF($CA149=0,0,FLOOR((DM149-_xlfn.XLOOKUP(_xlfn.AGGREGATE(5,6,$CA$3:$CA2100),$CA$3:$CA$2000,DM$3:DM$2000,1,1))/_xlfn.XLOOKUP($CA149,$CA$3:$CA$2000,$CA$3:$CA$2000,1,1), 1)))</f>
        <v>#N/A</v>
      </c>
      <c r="DP149" s="1" t="e">
        <f t="shared" si="303"/>
        <v>#N/A</v>
      </c>
      <c r="DQ149" s="1" t="e" cm="1">
        <f t="array" ref="DQ149">IFERROR(IF(OR(ISNA($A149),$AK149&lt;100,INDEX(International!AE$3:AE$2000,_xlfn.XMATCH(100,International!AE$3:AE$2000,1,1)+$CA149)=""),NA(),INDEX(International!AE$3:AE$2000,_xlfn.XMATCH(100,International!AE$3:AE$2000,1,1)+$CA149)), NA())</f>
        <v>#N/A</v>
      </c>
      <c r="DR149" s="1" t="e">
        <f t="shared" si="281"/>
        <v>#N/A</v>
      </c>
      <c r="DS149" s="1" t="e">
        <f>IF(OR(ISNA($A149),$AK149&lt;100),NA(),IF($CA149=0,0,FLOOR((DQ149-_xlfn.XLOOKUP(_xlfn.AGGREGATE(5,6,$CA$3:$CA2100),$CA$3:$CA$2000,DQ$3:DQ$2000,1,1))/_xlfn.XLOOKUP($CA149,$CA$3:$CA$2000,$CA$3:$CA$2000,1,1), 1)))</f>
        <v>#N/A</v>
      </c>
      <c r="DT149" s="1" t="e">
        <f t="shared" si="263"/>
        <v>#N/A</v>
      </c>
      <c r="DU149" s="1" t="e">
        <f t="shared" si="282"/>
        <v>#N/A</v>
      </c>
      <c r="DV149" s="1" t="e" cm="1">
        <f t="array" ref="DV149">IFERROR(IF(ISNA($A149),NA(),INDEX(B$3:B$2000,_xlfn.XMATCH(Configuration!$B$12,B$3:B$2000,1,1)+ROW()-ROW($A$3))-0), NA())</f>
        <v>#N/A</v>
      </c>
      <c r="DW149" s="1" t="e" cm="1">
        <f t="array" ref="DW149">IFERROR(IF(ISNA($A149),NA(),INDEX(F$3:F$2000,_xlfn.XMATCH(Configuration!$B$12,F$3:F$2000,1,1)+ROW()-ROW($A$3))-0), NA())</f>
        <v>#N/A</v>
      </c>
      <c r="DX149" s="1" t="e" cm="1">
        <f t="array" ref="DX149">IFERROR(IF(ISNA($A149),NA(),INDEX(J$3:J$2000,_xlfn.XMATCH(Configuration!$B$12,J$3:J$2000,1,1)+ROW()-ROW($A$3))-0), NA())</f>
        <v>#N/A</v>
      </c>
      <c r="DY149" s="1" t="e" cm="1">
        <f t="array" ref="DY149">IFERROR(IF(ISNA($A149),NA(),INDEX(N$3:N$2000,_xlfn.XMATCH(Configuration!$B$12,N$3:N$2000,1,1)+ROW()-ROW($A$3))-0), NA())</f>
        <v>#N/A</v>
      </c>
      <c r="DZ149" s="1" t="e" cm="1">
        <f t="array" ref="DZ149">IFERROR(IF(ISNA($A149),NA(),INDEX(R$3:R$2000,_xlfn.XMATCH(Configuration!$B$12,R$3:R$2000,1,1)+ROW()-ROW($A$3))-0), NA())</f>
        <v>#N/A</v>
      </c>
      <c r="EA149" s="1" t="e" cm="1">
        <f t="array" ref="EA149">IFERROR(IF(ISNA($A149),NA(),INDEX(V$3:V$2000,_xlfn.XMATCH(Configuration!$B$12,V$3:V$2000,1,1)+ROW()-ROW($A$3))-0), NA())</f>
        <v>#N/A</v>
      </c>
      <c r="EB149" s="1" t="e" cm="1">
        <f t="array" ref="EB149">IFERROR(IF(ISNA($A149),NA(),INDEX(Z$3:Z$2000,_xlfn.XMATCH(Configuration!$B$12,Z$3:Z$2000,1,1)+ROW()-ROW($A$3))-0), NA())</f>
        <v>#N/A</v>
      </c>
      <c r="EC149" s="1" t="e" cm="1">
        <f t="array" ref="EC149">IFERROR(IF(ISNA($A149),NA(),INDEX(AD$3:AD$2000,_xlfn.XMATCH(Configuration!$B$12,AD$3:AD$2000,1,1)+ROW()-ROW($A$3))-0), NA())</f>
        <v>#N/A</v>
      </c>
      <c r="ED149" s="1" t="e">
        <f t="shared" si="283"/>
        <v>#N/A</v>
      </c>
      <c r="EE149" s="1" t="e">
        <f t="shared" si="304"/>
        <v>#N/A</v>
      </c>
      <c r="EF149" s="1" t="e">
        <f t="shared" si="305"/>
        <v>#N/A</v>
      </c>
      <c r="EG149" s="1" t="e">
        <f t="shared" si="306"/>
        <v>#N/A</v>
      </c>
      <c r="EH149" s="1" t="e">
        <f t="shared" si="307"/>
        <v>#N/A</v>
      </c>
      <c r="EI149" s="1" t="e">
        <f t="shared" si="308"/>
        <v>#N/A</v>
      </c>
      <c r="EJ149" s="1" t="e">
        <f t="shared" si="309"/>
        <v>#N/A</v>
      </c>
      <c r="EK149" s="1" t="e">
        <f t="shared" si="310"/>
        <v>#N/A</v>
      </c>
      <c r="EL149" s="1" t="e" cm="1">
        <f t="array" ref="EL149">IFERROR(IF(ISNA($ED149),NA(),IF(FLOOR((2^(($ED149+LOOKUP(2, 1/(ISNA(EP$3:EP$2000)+ISBLANK(EP$3:EP$300)-1),EP$3:EP$2000)*LOG(100)/LOG(2))/LOOKUP(2, 1/(ISNA(EP$3:EP$2000)+ISBLANK(EP$3:EP$300)-1),EP$3:EP$2000))),2)&gt;_xlfn.AGGREGATE(4,6,$EN$3:$GC$2000)+2000,NA(),FLOOR((2^(($ED149+LOOKUP(2, 1/(ISNA(EP$3:EP$2000)+ISBLANK(EP$3:EP$300)-1),EP$3:EP$2000)*LOG(100)/LOG(2))/LOOKUP(2, 1/(ISNA(EP$3:EP$2000)+ISBLANK(EP$3:EP$300)-1),EP$3:EP$2000))),2))),NA())</f>
        <v>#N/A</v>
      </c>
      <c r="EM149" s="1" t="e" cm="1">
        <f t="array" ref="EM149">IF(ISNA($ED149),NA(),FLOOR(EN$3+(LOOKUP(2, 1/(ISNA(EN$3:EN$2000)+ISBLANK(EN$3:EN$300)-1),EN$3:EN$2000)-EN$3)/LOOKUP(2, 1/(ISNA(EN$3:EN$2000)+ISBLANK(EN$3:EN$300)-1),ED$3:ED$2000)*ED149, 1))</f>
        <v>#N/A</v>
      </c>
      <c r="EN149" s="1" t="e" cm="1">
        <f t="array" ref="EN149">IFERROR(IF(ISNA($A149),NA(),INDEX(AK$3:AK$2000,_xlfn.XMATCH(100,AK$3:AK$2000,1,1)+ROW()-ROW($A$3))-0), NA())</f>
        <v>#N/A</v>
      </c>
      <c r="EO149" s="1" t="e" cm="1">
        <f t="array" ref="EO149">IFERROR(IF(ISNA($A149),NA(),INDEX(BD$3:BD$2000,_xlfn.XMATCH(100,AK$3:AK$2000,1,1)+ROW()-ROW($A$3))-0), NA())</f>
        <v>#N/A</v>
      </c>
      <c r="EP149" s="1" t="e">
        <f t="shared" si="311"/>
        <v>#N/A</v>
      </c>
      <c r="EQ149" s="1" t="e">
        <f t="shared" si="312"/>
        <v>#N/A</v>
      </c>
      <c r="ER149" s="1" t="e">
        <f t="shared" si="313"/>
        <v>#N/A</v>
      </c>
      <c r="ES149" s="1" t="e" cm="1">
        <f t="array" ref="ES149">IFERROR(IF(OR(ISNA($A149),INDEX(International!C$3:C$2000,_xlfn.XMATCH(100,International!C$3:C$2000,1,1)+ROW()-ROW($A$3))=""),NA(),INDEX(International!C$3:C$2000,_xlfn.XMATCH(100,International!C$3:C$2000,1,1)+ROW()-ROW($A$3))), NA())</f>
        <v>#N/A</v>
      </c>
      <c r="ET149" s="1" t="e" cm="1">
        <f t="array" ref="ET149">IFERROR(IF(ISNA($A149),NA(),INDEX(International!E$3:E$2000,_xlfn.XMATCH(100,International!C$3:C$2000,1,1)+ROW()-ROW($A$3))-0), NA())</f>
        <v>#N/A</v>
      </c>
      <c r="EU149" s="1" t="e">
        <f t="shared" si="314"/>
        <v>#N/A</v>
      </c>
      <c r="EV149" s="1" t="e">
        <f t="shared" si="315"/>
        <v>#N/A</v>
      </c>
      <c r="EW149" s="1" t="e">
        <f t="shared" si="316"/>
        <v>#N/A</v>
      </c>
      <c r="EX149" s="1" t="e" cm="1">
        <f t="array" ref="EX149">IFERROR(IF(OR(ISNA($A149),INDEX(International!G$3:G$2000,_xlfn.XMATCH(100,International!G$3:G$2000,1,1)+ROW()-ROW($A$3))=""),NA(),INDEX(International!G$3:G$2000,_xlfn.XMATCH(100,International!G$3:G$2000,1,1)+ROW()-ROW($A$3))-0), NA())</f>
        <v>#N/A</v>
      </c>
      <c r="EY149" s="1" t="e" cm="1">
        <f t="array" ref="EY149">IFERROR(IF(ISNA($A149),NA(),INDEX(International!I$3:I$2000,_xlfn.XMATCH(100,International!G$3:G$2000,1,1)+ROW()-ROW($A$3))-0), NA())</f>
        <v>#N/A</v>
      </c>
      <c r="EZ149" s="1" t="e">
        <f t="shared" si="317"/>
        <v>#N/A</v>
      </c>
      <c r="FA149" s="1" t="e">
        <f t="shared" si="318"/>
        <v>#N/A</v>
      </c>
      <c r="FB149" s="1" t="e">
        <f t="shared" si="319"/>
        <v>#N/A</v>
      </c>
      <c r="FC149" s="1" t="e" cm="1">
        <f t="array" ref="FC149">IFERROR(IF(OR(ISNA($A149),INDEX(International!K$3:K$2000,_xlfn.XMATCH(100,International!K$3:K$2000,1,1)+ROW()-ROW($A$3))=""),NA(),INDEX(International!K$3:K$2000,_xlfn.XMATCH(100,International!K$3:K$2000,1,1)+ROW()-ROW($A$3))), NA())</f>
        <v>#N/A</v>
      </c>
      <c r="FD149" s="1" t="e" cm="1">
        <f t="array" ref="FD149">IFERROR(IF(ISNA($A149),NA(),INDEX(International!M$3:M$2000,_xlfn.XMATCH(100,International!K$3:K$2000,1,1)+ROW()-ROW($A$3))-0), NA())</f>
        <v>#N/A</v>
      </c>
      <c r="FE149" s="1" t="e">
        <f t="shared" si="320"/>
        <v>#N/A</v>
      </c>
      <c r="FF149" s="1" t="e">
        <f t="shared" si="321"/>
        <v>#N/A</v>
      </c>
      <c r="FG149" s="1" t="e">
        <f t="shared" si="322"/>
        <v>#N/A</v>
      </c>
      <c r="FH149" s="1" t="e" cm="1">
        <f t="array" ref="FH149">IFERROR(IF(OR(ISNA($A149),INDEX(International!O$3:O$2000,_xlfn.XMATCH(100,International!O$3:O$2000,1,1)+ROW()-ROW($A$3))=""),NA(),INDEX(International!O$3:O$2000,_xlfn.XMATCH(100,International!O$3:O$2000,1,1)+ROW()-ROW($A$3))-0), NA())</f>
        <v>#N/A</v>
      </c>
      <c r="FI149" s="1" t="e" cm="1">
        <f t="array" ref="FI149">IFERROR(IF(ISNA($A149),NA(),INDEX(International!Q$3:Q$2000,_xlfn.XMATCH(100,International!O$3:O$2000,1,1)+ROW()-ROW($A$3))-0), NA())</f>
        <v>#N/A</v>
      </c>
      <c r="FJ149" s="1" t="e">
        <f t="shared" si="323"/>
        <v>#N/A</v>
      </c>
      <c r="FK149" s="1" t="e">
        <f t="shared" si="324"/>
        <v>#N/A</v>
      </c>
      <c r="FL149" s="1" t="e">
        <f t="shared" si="325"/>
        <v>#N/A</v>
      </c>
      <c r="FM149" s="1" t="e" cm="1">
        <f t="array" ref="FM149">IFERROR(IF(OR(ISNA($A149),INDEX(International!S$3:S$2000,_xlfn.XMATCH(100,International!S$3:S$2000,1,1)+ROW()-ROW($A$3))=""),NA(),INDEX(International!S$3:S$2000,_xlfn.XMATCH(100,International!S$3:S$2000,1,1)+ROW()-ROW($A$3))-0), NA())</f>
        <v>#N/A</v>
      </c>
      <c r="FN149" s="1" t="e" cm="1">
        <f t="array" ref="FN149">IFERROR(IF(ISNA($A149),NA(),INDEX(International!U$3:U$2000,_xlfn.XMATCH(100,International!S$3:S$2000,1,1)+ROW()-ROW($A$3))-0), NA())</f>
        <v>#N/A</v>
      </c>
      <c r="FO149" s="1" t="e">
        <f t="shared" si="326"/>
        <v>#N/A</v>
      </c>
      <c r="FP149" s="1" t="e">
        <f t="shared" si="327"/>
        <v>#N/A</v>
      </c>
      <c r="FQ149" s="1" t="e">
        <f t="shared" si="328"/>
        <v>#N/A</v>
      </c>
      <c r="FR149" s="1" t="e" cm="1">
        <f t="array" ref="FR149">IFERROR(IF(OR(ISNA($A149),INDEX(International!W$3:W$2000,_xlfn.XMATCH(100,International!W$3:W$2000,1,1)+ROW()-ROW($A$3))=""),NA(),INDEX(International!W$3:W$2000,_xlfn.XMATCH(100,International!W$3:W$2000,1,1)+ROW()-ROW($A$3))-0), NA())</f>
        <v>#N/A</v>
      </c>
      <c r="FS149" s="1" t="e" cm="1">
        <f t="array" ref="FS149">IFERROR(IF(ISNA($A149),NA(),INDEX(International!Y$3:Y$2000,_xlfn.XMATCH(100,International!W$3:W$2000,1,1)+ROW()-ROW($A$3))-0), NA())</f>
        <v>#N/A</v>
      </c>
      <c r="FT149" s="1" t="e">
        <f t="shared" si="329"/>
        <v>#N/A</v>
      </c>
      <c r="FU149" s="1" t="e">
        <f t="shared" si="330"/>
        <v>#N/A</v>
      </c>
      <c r="FV149" s="1" t="e">
        <f t="shared" si="331"/>
        <v>#N/A</v>
      </c>
      <c r="FW149" s="1" t="e" cm="1">
        <f t="array" ref="FW149">IFERROR(IF(OR(ISNA($A149),INDEX(International!AA$3:AA$2000,_xlfn.XMATCH(100,International!AA$3:AA$2000,1,1)+ROW()-ROW($A$3))=""),NA(),INDEX(International!AA$3:AA$2000,_xlfn.XMATCH(100,International!AA$3:AA$2000,1,1)+ROW()-ROW($A$3))-0), NA())</f>
        <v>#N/A</v>
      </c>
      <c r="FX149" s="1" t="e" cm="1">
        <f t="array" ref="FX149">IFERROR(IF(ISNA($A149),NA(),INDEX(International!AC$3:AC$2000,_xlfn.XMATCH(100,International!AA$3:AA$2000,1,1)+ROW()-ROW($A$3))-0), NA())</f>
        <v>#N/A</v>
      </c>
      <c r="FY149" s="1" t="e">
        <f t="shared" si="332"/>
        <v>#N/A</v>
      </c>
      <c r="FZ149" s="1" t="e">
        <f t="shared" si="333"/>
        <v>#N/A</v>
      </c>
      <c r="GA149" s="1" t="e">
        <f t="shared" si="334"/>
        <v>#N/A</v>
      </c>
      <c r="GB149" s="1" t="e" cm="1">
        <f t="array" ref="GB149">IFERROR(IF(OR(ISNA($A149),INDEX(International!AE$3:AE$2000,_xlfn.XMATCH(100,International!AE$3:AE$2000,1,1)+ROW()-ROW($A$3))=""),NA(),INDEX(International!AE$3:AE$2000,_xlfn.XMATCH(100,International!AE$3:AE$2000,1,1)+ROW()-ROW($A$3))-0), NA())</f>
        <v>#N/A</v>
      </c>
      <c r="GC149" s="1" t="e" cm="1">
        <f t="array" ref="GC149">IFERROR(IF(ISNA($A149),NA(),INDEX(International!AG$3:AG$2000,_xlfn.XMATCH(100,International!AE$3:AE$2000,1,1)+ROW()-ROW($A$3))-0), NA())</f>
        <v>#N/A</v>
      </c>
      <c r="GD149" s="1" t="e">
        <f t="shared" si="335"/>
        <v>#N/A</v>
      </c>
      <c r="GE149" s="1" t="e">
        <f t="shared" si="336"/>
        <v>#N/A</v>
      </c>
      <c r="GF149" s="1" t="e">
        <f t="shared" si="337"/>
        <v>#N/A</v>
      </c>
    </row>
    <row r="150" spans="1:188" x14ac:dyDescent="0.2">
      <c r="A150" s="4" t="e">
        <f>IF(OR(Daily!$A150="",Daily!$B150="*"),NA(),Daily!A150)</f>
        <v>#N/A</v>
      </c>
      <c r="B150" s="1" t="str">
        <f>IF(_xlfn.IFNA($A150,"")="","",Daily!C150+IF(ROW()&gt;ROW($A$3),B149,0))</f>
        <v/>
      </c>
      <c r="C150" s="1" t="str">
        <f>IF(_xlfn.IFNA($A150,"")="","",Daily!D150+IF(ROW()&gt;ROW($A$3),C149,0))</f>
        <v/>
      </c>
      <c r="D150" s="1" t="str">
        <f>IF(_xlfn.IFNA($A150,"")="","",Daily!E150+IF(ROW()&gt;ROW($A$3),D149,0))</f>
        <v/>
      </c>
      <c r="E150" s="1" t="str">
        <f t="shared" si="284"/>
        <v/>
      </c>
      <c r="F150" s="1" t="str">
        <f>IF(_xlfn.IFNA($A150,"")="","",Daily!F150+IF(ROW()&gt;ROW($A$3),F149,0))</f>
        <v/>
      </c>
      <c r="G150" s="1" t="str">
        <f>IF(_xlfn.IFNA($A150,"")="","",Daily!G150+IF(ROW()&gt;ROW($A$3),G149,0))</f>
        <v/>
      </c>
      <c r="H150" s="1" t="str">
        <f>IF(_xlfn.IFNA($A150,"")="","",Daily!H150+IF(ROW()&gt;ROW($A$3),H149,0))</f>
        <v/>
      </c>
      <c r="I150" s="1" t="str">
        <f t="shared" si="285"/>
        <v/>
      </c>
      <c r="J150" s="1" t="str">
        <f>IF(_xlfn.IFNA($A150,"")="","",Daily!I150+IF(ROW()&gt;ROW($A$3),J149,0))</f>
        <v/>
      </c>
      <c r="K150" s="1" t="str">
        <f>IF(_xlfn.IFNA($A150,"")="","",Daily!J150+IF(ROW()&gt;ROW($A$3),K149,0))</f>
        <v/>
      </c>
      <c r="L150" s="1" t="str">
        <f>IF(_xlfn.IFNA($A150,"")="","",Daily!K150+IF(ROW()&gt;ROW($A$3),L149,0))</f>
        <v/>
      </c>
      <c r="M150" s="1" t="str">
        <f t="shared" si="286"/>
        <v/>
      </c>
      <c r="N150" s="1" t="str">
        <f>IF(_xlfn.IFNA($A150,"")="","",Daily!L150+IF(ROW()&gt;ROW($A$3),N149,0))</f>
        <v/>
      </c>
      <c r="O150" s="1" t="str">
        <f>IF(_xlfn.IFNA($A150,"")="","",Daily!M150+IF(ROW()&gt;ROW($A$3),O149,0))</f>
        <v/>
      </c>
      <c r="P150" s="1" t="str">
        <f>IF(_xlfn.IFNA($A150,"")="","",Daily!N150+IF(ROW()&gt;ROW($A$3),P149,0))</f>
        <v/>
      </c>
      <c r="Q150" s="1" t="str">
        <f t="shared" si="287"/>
        <v/>
      </c>
      <c r="R150" s="1" t="str">
        <f>IF(_xlfn.IFNA($A150,"")="","",Daily!O150+IF(ROW()&gt;ROW($A$3),R149,0))</f>
        <v/>
      </c>
      <c r="S150" s="1" t="str">
        <f>IF(_xlfn.IFNA($A150,"")="","",Daily!P150+IF(ROW()&gt;ROW($A$3),S149,0))</f>
        <v/>
      </c>
      <c r="T150" s="1" t="str">
        <f>IF(_xlfn.IFNA($A150,"")="","",Daily!Q150+IF(ROW()&gt;ROW($A$3),T149,0))</f>
        <v/>
      </c>
      <c r="U150" s="1" t="str">
        <f t="shared" si="288"/>
        <v/>
      </c>
      <c r="V150" s="1" t="str">
        <f>IF(_xlfn.IFNA($A150,"")="","",Daily!R150+IF(ROW()&gt;ROW($A$3),V149,0))</f>
        <v/>
      </c>
      <c r="W150" s="1" t="str">
        <f>IF(_xlfn.IFNA($A150,"")="","",Daily!S150+IF(ROW()&gt;ROW($A$3),W149,0))</f>
        <v/>
      </c>
      <c r="X150" s="1" t="str">
        <f>IF(_xlfn.IFNA($A150,"")="","",Daily!T150+IF(ROW()&gt;ROW($A$3),X149,0))</f>
        <v/>
      </c>
      <c r="Y150" s="1" t="str">
        <f t="shared" si="289"/>
        <v/>
      </c>
      <c r="Z150" s="1" t="str">
        <f>IF(_xlfn.IFNA($A150,"")="","",Daily!U150+IF(ROW()&gt;ROW($A$3),Z149,0))</f>
        <v/>
      </c>
      <c r="AA150" s="1" t="str">
        <f>IF(_xlfn.IFNA($A150,"")="","",Daily!V150+IF(ROW()&gt;ROW($A$3),AA149,0))</f>
        <v/>
      </c>
      <c r="AB150" s="1" t="str">
        <f>IF(_xlfn.IFNA($A150,"")="","",Daily!W150+IF(ROW()&gt;ROW($A$3),AB149,0))</f>
        <v/>
      </c>
      <c r="AC150" s="1" t="str">
        <f t="shared" si="290"/>
        <v/>
      </c>
      <c r="AD150" s="1" t="str">
        <f>IF(_xlfn.IFNA($A150,"")="","",Daily!X150+IF(ROW()&gt;ROW($A$3),AD149,0))</f>
        <v/>
      </c>
      <c r="AE150" s="1" t="str">
        <f>IF(_xlfn.IFNA($A150,"")="","",Daily!Y150+IF(ROW()&gt;ROW($A$3),AE149,0))</f>
        <v/>
      </c>
      <c r="AF150" s="1" t="str">
        <f>IF(_xlfn.IFNA($A150,"")="","",Daily!Z150+IF(ROW()&gt;ROW($A$3),AF149,0))</f>
        <v/>
      </c>
      <c r="AG150" s="1" t="str">
        <f t="shared" si="291"/>
        <v/>
      </c>
      <c r="AH150" s="1" t="str">
        <f>IF(_xlfn.IFNA($A150,"")="","",Daily!C150+Daily!F150+Daily!I150+Daily!O150+Daily!L150+Daily!R150+Daily!X150+Daily!U150)</f>
        <v/>
      </c>
      <c r="AI150" s="1" t="str">
        <f>IF(_xlfn.IFNA($A150,"")="","",Daily!D150+Daily!G150+Daily!J150+Daily!P150+Daily!M150+Daily!S150+Daily!Y150+Daily!V150+Daily!AA150)</f>
        <v/>
      </c>
      <c r="AJ150" s="1" t="str">
        <f>IF(_xlfn.IFNA($A150,"")="","",Daily!E150+Daily!H150+Daily!K150+Daily!Q150+Daily!N150+Daily!T150+Daily!Z150+Daily!W150)</f>
        <v/>
      </c>
      <c r="AK150" s="1" t="str">
        <f t="shared" si="240"/>
        <v/>
      </c>
      <c r="AL150" s="1" t="str">
        <f t="shared" si="241"/>
        <v/>
      </c>
      <c r="AM150" s="1" t="str">
        <f t="shared" si="242"/>
        <v/>
      </c>
      <c r="AN150" s="7" t="str">
        <f t="shared" si="243"/>
        <v/>
      </c>
      <c r="AO150" s="1" t="str">
        <f t="shared" si="244"/>
        <v/>
      </c>
      <c r="AP150" s="1" t="str">
        <f t="shared" si="245"/>
        <v/>
      </c>
      <c r="AQ150" s="1" t="str">
        <f t="shared" si="246"/>
        <v/>
      </c>
      <c r="AR150" s="1" t="str">
        <f t="shared" si="247"/>
        <v/>
      </c>
      <c r="AS150" s="1" t="str">
        <f t="shared" si="248"/>
        <v/>
      </c>
      <c r="AT150" s="10" t="str">
        <f t="shared" si="249"/>
        <v/>
      </c>
      <c r="AU150" s="10" t="str">
        <f t="shared" si="250"/>
        <v/>
      </c>
      <c r="AV150" s="10" t="str">
        <f t="shared" si="251"/>
        <v/>
      </c>
      <c r="AW150" s="10" t="str">
        <f t="shared" si="252"/>
        <v/>
      </c>
      <c r="AX150" s="10" t="str">
        <f t="shared" si="253"/>
        <v/>
      </c>
      <c r="AY150" s="10" t="str">
        <f t="shared" si="254"/>
        <v/>
      </c>
      <c r="AZ150" s="10" t="str">
        <f t="shared" si="255"/>
        <v/>
      </c>
      <c r="BA150" s="10" t="str">
        <f t="shared" si="256"/>
        <v/>
      </c>
      <c r="BB150" s="10" t="str">
        <f t="shared" si="257"/>
        <v/>
      </c>
      <c r="BC150" s="10" t="str">
        <f t="shared" si="258"/>
        <v/>
      </c>
      <c r="BD150" s="8" t="str">
        <f t="shared" ca="1" si="292"/>
        <v/>
      </c>
      <c r="BE150" s="9" t="str">
        <f t="shared" ca="1" si="293"/>
        <v/>
      </c>
      <c r="BF150" s="10" t="str">
        <f t="shared" si="259"/>
        <v/>
      </c>
      <c r="BG150" s="10" t="str">
        <f t="shared" si="260"/>
        <v/>
      </c>
      <c r="BH150" s="1" t="str">
        <f t="shared" si="261"/>
        <v/>
      </c>
      <c r="BI150" s="1" t="str">
        <f t="shared" si="262"/>
        <v/>
      </c>
      <c r="BJ150" s="8" t="str">
        <f>IF(_xlfn.IFNA($A150,"")="","",AK150/(Configuration!$B$1/1000000))</f>
        <v/>
      </c>
      <c r="BK150" s="1" t="str">
        <f>IF(OR(_xlfn.IFNA($A150,"")="", ROW()&lt;=ROW($A$3),MAX(International!$C$3:$C$2000)&lt;$AK150),"",$A150-_xlfn.XLOOKUP($AK150,International!$C$3:$C$2000,International!$A$3:$A$2000,NA(),1,1))</f>
        <v/>
      </c>
      <c r="BL150" s="1" t="str">
        <f>IF(OR(_xlfn.IFNA($A150,"")="", ROW()&lt;=ROW($A$3),MAX(International!$D$3:$D$2000)&lt;$BJ150),"",$A150-_xlfn.XLOOKUP($BJ150,International!$D$3:$D$2000,International!$A$3:$A$2000,NA(),1,1))</f>
        <v/>
      </c>
      <c r="BM150" s="1" t="str">
        <f>IF(OR(_xlfn.IFNA($A150,"")="", ROW()&lt;=ROW($A$3),MAX(International!$G$3:$G$2000)&lt;$AK150),"",$A150-_xlfn.XLOOKUP($AK150,International!$G$3:$G$2000,International!$A$3:$A$2000,NA(),1,1))</f>
        <v/>
      </c>
      <c r="BN150" s="1" t="str">
        <f>IF(OR(_xlfn.IFNA($A150,"")="", ROW()&lt;=ROW($A$3),MAX(International!$H$3:$H$2000)&lt;$BJ150),"",$A150-_xlfn.XLOOKUP($BJ150,International!$H$3:$H$2000,International!$A$3:$A$2000,NA(),1,1))</f>
        <v/>
      </c>
      <c r="BO150" s="1" t="str">
        <f>IF(OR(_xlfn.IFNA($A150,"")="", ROW()&lt;=ROW($A$3),MAX(International!$K$3:$K$2000)&lt;$AK150),"",$A150-_xlfn.XLOOKUP($AK150,International!$K$3:$K$2000,International!$A$3:$A$2000,NA(),1,1))</f>
        <v/>
      </c>
      <c r="BP150" s="1" t="str">
        <f>IF(OR(_xlfn.IFNA($A150,"")="", ROW()&lt;=ROW($A$3),MAX(International!$L$3:$L$2000)&lt;$BJ150),"",$A150-_xlfn.XLOOKUP($BJ150,International!$L$3:$L$2000,International!$A$3:$A$2000,NA(),1,1))</f>
        <v/>
      </c>
      <c r="BQ150" s="1" t="str">
        <f>IF(OR(_xlfn.IFNA($A150,"")="", ROW()&lt;=ROW($A$3),MAX(International!$O$3:$O$2000)&lt;$AK150),"",$A150-_xlfn.XLOOKUP($AK150,International!$O$3:$O$2000,International!$A$3:$A$2000,NA(),1,1))</f>
        <v/>
      </c>
      <c r="BR150" s="1" t="str">
        <f>IF(OR(_xlfn.IFNA($A150,"")="", ROW()&lt;=ROW($A$3),MAX(International!$P$3:$P$2000)&lt;$BJ150),"",$A150-_xlfn.XLOOKUP($BJ150,International!$P$3:$P$2000,International!$A$3:$A$2000,NA(),1,1))</f>
        <v/>
      </c>
      <c r="BS150" s="1" t="str">
        <f>IF(OR(_xlfn.IFNA($A150,"")="", ROW()&lt;=ROW($A$3),MAX(International!$S$3:$S$2000)&lt;$AK150),"",$A150-_xlfn.XLOOKUP($AK150,International!$S$3:$S$2000,International!$A$3:$A$2000,NA(),1,1))</f>
        <v/>
      </c>
      <c r="BT150" s="1" t="str">
        <f>IF(OR(_xlfn.IFNA($A150,"")="", ROW()&lt;=ROW($A$3),MAX(International!$T$3:$T$2000)&lt;$BJ150),"",$A150-_xlfn.XLOOKUP($BJ150,International!$T$3:$T$2000,International!$A$3:$A$2000,NA(),1,1))</f>
        <v/>
      </c>
      <c r="BU150" s="1" t="str">
        <f>IF(OR(_xlfn.IFNA($A150,"")="", ROW()&lt;=ROW($A$3),MAX(International!$W$3:$W$2000)&lt;$AK150),"",$A150-_xlfn.XLOOKUP($AK150,International!$W$3:$W$2000,International!$A$3:$A$2000,NA(),1,1))</f>
        <v/>
      </c>
      <c r="BV150" s="1" t="str">
        <f>IF(OR(_xlfn.IFNA($A150,"")="", ROW()&lt;=ROW($A$3),MAX(International!$X$3:$X$2000)&lt;$BJ150),"",$A150-_xlfn.XLOOKUP($BJ150,International!$X$3:$X$2000,International!$A$3:$A$2000,NA(),1,1))</f>
        <v/>
      </c>
      <c r="BW150" s="1" t="str">
        <f>IF(OR(_xlfn.IFNA($A150,"")="", ROW()&lt;=ROW($A$3),MAX(International!$AA$3:$AA$2000)&lt;$AK150),"",$A150-_xlfn.XLOOKUP($AK150,International!$AA$3:$AA$2000,International!$A$3:$A$2000,NA(),1,1))</f>
        <v/>
      </c>
      <c r="BX150" s="1" t="str">
        <f>IF(OR(_xlfn.IFNA($A150,"")="", ROW()&lt;=ROW($A$3),MAX(International!$AB$3:$AB$2000)&lt;$BJ150),"",$A150-_xlfn.XLOOKUP($BJ150,International!$AB$3:$AB$2000,International!$A$3:$A$2000,NA(),1,1))</f>
        <v/>
      </c>
      <c r="BY150" s="1" t="str">
        <f>IF(OR(_xlfn.IFNA($A150,"")="", ROW()&lt;=ROW($A$3),MAX(International!$AE$3:$AE$2000)&lt;$AK150),"",$A150-_xlfn.XLOOKUP($AK150,International!$AE$3:$AE$2000,International!$A$3:$A$2000,NA(),1,1))</f>
        <v/>
      </c>
      <c r="BZ150" s="1" t="str">
        <f>IF(OR(_xlfn.IFNA($A150,"")="", ROW()&lt;=ROW($A$3),MAX(International!$AF$3:$AF$2000)&lt;$BJ150),"",$A150-_xlfn.XLOOKUP($BJ150,International!$AF$3:$AF$2000,International!$A$3:$A$2000,NA(),1,1))</f>
        <v/>
      </c>
      <c r="CA150" s="1" t="e">
        <f t="shared" si="294"/>
        <v>#N/A</v>
      </c>
      <c r="CB150" s="1" t="e">
        <f t="shared" si="264"/>
        <v>#N/A</v>
      </c>
      <c r="CC150" s="1" t="e">
        <f t="shared" si="265"/>
        <v>#N/A</v>
      </c>
      <c r="CD150" s="1" t="e">
        <f t="shared" si="266"/>
        <v>#N/A</v>
      </c>
      <c r="CE150" s="1" t="e">
        <f t="shared" si="267"/>
        <v>#N/A</v>
      </c>
      <c r="CF150" s="1" t="e">
        <f t="shared" si="268"/>
        <v>#N/A</v>
      </c>
      <c r="CG150" s="1" t="e">
        <f t="shared" si="269"/>
        <v>#N/A</v>
      </c>
      <c r="CH150" s="1" t="e">
        <f t="shared" si="270"/>
        <v>#N/A</v>
      </c>
      <c r="CI150" s="1" t="e">
        <f t="shared" si="271"/>
        <v>#N/A</v>
      </c>
      <c r="CJ150" s="1" t="e">
        <f t="shared" si="272"/>
        <v>#N/A</v>
      </c>
      <c r="CK150" s="1" t="e">
        <f t="shared" si="295"/>
        <v>#N/A</v>
      </c>
      <c r="CL150" s="1" t="e">
        <f t="shared" si="273"/>
        <v>#N/A</v>
      </c>
      <c r="CM150" s="1" t="e">
        <f>IF(OR(ISNA($A150),$AK150&lt;100),NA(),IF($CA150=0,0,FLOOR((CK150-_xlfn.XLOOKUP(_xlfn.AGGREGATE(5,6,$CA$3:$CA2101),$CA$3:$CA$2000,CK$3:CK$2000,1,1))/_xlfn.XLOOKUP($CA150,$CA$3:$CA$2000,$CA$3:$CA$2000,1,1), 1)))</f>
        <v>#N/A</v>
      </c>
      <c r="CN150" s="1" t="e">
        <f t="shared" si="296"/>
        <v>#N/A</v>
      </c>
      <c r="CO150" s="1" t="e" cm="1">
        <f t="array" ref="CO150">IFERROR(IF(OR(ISNA($A150),$AK150&lt;100,INDEX(International!C$3:C$2000,_xlfn.XMATCH(100,International!C$3:C$2000,1,1)+$CA150)=""),NA(),INDEX(International!C$3:C$2000,_xlfn.XMATCH(100,International!C$3:C$2000,1,1)+$CA150)), NA())</f>
        <v>#N/A</v>
      </c>
      <c r="CP150" s="1" t="e">
        <f t="shared" si="274"/>
        <v>#N/A</v>
      </c>
      <c r="CQ150" s="1" t="e">
        <f>IF(OR(ISNA($A150),$AK150&lt;100),NA(),IF($CA150=0,0,FLOOR((CO150-_xlfn.XLOOKUP(_xlfn.AGGREGATE(5,6,$CA$3:$CA2101),$CA$3:$CA$2000,CO$3:CO$2000,1,1))/_xlfn.XLOOKUP($CA150,$CA$3:$CA$2000,$CA$3:$CA$2000,1,1), 1)))</f>
        <v>#N/A</v>
      </c>
      <c r="CR150" s="1" t="e">
        <f t="shared" si="297"/>
        <v>#N/A</v>
      </c>
      <c r="CS150" s="1" t="e" cm="1">
        <f t="array" ref="CS150">IFERROR(IF(OR(ISNA($A150),$AK150&lt;100,INDEX(International!G$3:G$2000,_xlfn.XMATCH(100,International!G$3:G$2000,1,1)+$CA150)=""),NA(),INDEX(International!G$3:G$2000,_xlfn.XMATCH(100,International!G$3:G$2000,1,1)+$CA150)), NA())</f>
        <v>#N/A</v>
      </c>
      <c r="CT150" s="1" t="e">
        <f t="shared" si="275"/>
        <v>#N/A</v>
      </c>
      <c r="CU150" s="1" t="e">
        <f>IF(OR(ISNA($A150),$AK150&lt;100),NA(),IF($CA150=0,0,FLOOR((CS150-_xlfn.XLOOKUP(_xlfn.AGGREGATE(5,6,$CA$3:$CA2101),$CA$3:$CA$2000,CS$3:CS$2000,1,1))/_xlfn.XLOOKUP($CA150,$CA$3:$CA$2000,$CA$3:$CA$2000,1,1), 1)))</f>
        <v>#N/A</v>
      </c>
      <c r="CV150" s="1" t="e">
        <f t="shared" si="298"/>
        <v>#N/A</v>
      </c>
      <c r="CW150" s="1" t="e" cm="1">
        <f t="array" ref="CW150">IFERROR(IF(OR(ISNA($A150),$AK150&lt;100,INDEX(International!K$3:K$2000,_xlfn.XMATCH(100,International!K$3:K$2000,1,1)+$CA150)=""),NA(),INDEX(International!K$3:K$2000,_xlfn.XMATCH(100,International!K$3:K$2000,1,1)+$CA150)), NA())</f>
        <v>#N/A</v>
      </c>
      <c r="CX150" s="1" t="e">
        <f t="shared" si="276"/>
        <v>#N/A</v>
      </c>
      <c r="CY150" s="1" t="e">
        <f>IF(OR(ISNA($A150),$AK150&lt;100),NA(),IF($CA150=0,0,FLOOR((CW150-_xlfn.XLOOKUP(_xlfn.AGGREGATE(5,6,$CA$3:$CA2101),$CA$3:$CA$2000,CW$3:CW$2000,1,1))/_xlfn.XLOOKUP($CA150,$CA$3:$CA$2000,$CA$3:$CA$2000,1,1), 1)))</f>
        <v>#N/A</v>
      </c>
      <c r="CZ150" s="1" t="e">
        <f t="shared" si="299"/>
        <v>#N/A</v>
      </c>
      <c r="DA150" s="1" t="e" cm="1">
        <f t="array" ref="DA150">IFERROR(IF(OR(ISNA($A150),$AK150&lt;100,INDEX(International!O$3:O$2000,_xlfn.XMATCH(100,International!O$3:O$2000,1,1)+$CA150)=""),NA(),INDEX(International!O$3:O$2000,_xlfn.XMATCH(100,International!O$3:O$2000,1,1)+$CA150)), NA())</f>
        <v>#N/A</v>
      </c>
      <c r="DB150" s="1" t="e">
        <f t="shared" si="277"/>
        <v>#N/A</v>
      </c>
      <c r="DC150" s="1" t="e">
        <f>IF(OR(ISNA($A150),$AK150&lt;100),NA(),IF($CA150=0,0,FLOOR((DA150-_xlfn.XLOOKUP(_xlfn.AGGREGATE(5,6,$CA$3:$CA2101),$CA$3:$CA$2000,DA$3:DA$2000,1,1))/_xlfn.XLOOKUP($CA150,$CA$3:$CA$2000,$CA$3:$CA$2000,1,1), 1)))</f>
        <v>#N/A</v>
      </c>
      <c r="DD150" s="1" t="e">
        <f t="shared" si="300"/>
        <v>#N/A</v>
      </c>
      <c r="DE150" s="1" t="e" cm="1">
        <f t="array" ref="DE150">IFERROR(IF(OR(ISNA($A150),$AK150&lt;100,INDEX(International!S$3:S$2000,_xlfn.XMATCH(100,International!S$3:S$2000,1,1)+$CA150)=""),NA(),INDEX(International!S$3:S$2000,_xlfn.XMATCH(100,International!S$3:S$2000,1,1)+$CA150)), NA())</f>
        <v>#N/A</v>
      </c>
      <c r="DF150" s="1" t="e">
        <f t="shared" si="278"/>
        <v>#N/A</v>
      </c>
      <c r="DG150" s="1" t="e">
        <f>IF(OR(ISNA($A150),$AK150&lt;100),NA(),IF($CA150=0,0,FLOOR((DE150-_xlfn.XLOOKUP(_xlfn.AGGREGATE(5,6,$CA$3:$CA2101),$CA$3:$CA$2000,DE$3:DE$2000,1,1))/_xlfn.XLOOKUP($CA150,$CA$3:$CA$2000,$CA$3:$CA$2000,1,1), 1)))</f>
        <v>#N/A</v>
      </c>
      <c r="DH150" s="1" t="e">
        <f t="shared" si="301"/>
        <v>#N/A</v>
      </c>
      <c r="DI150" s="1" t="e" cm="1">
        <f t="array" ref="DI150">IFERROR(IF(OR(ISNA($A150),$AK150&lt;100,INDEX(International!W$3:W$2000,_xlfn.XMATCH(100,International!W$3:W$2000,1,1)+$CA150)=""),NA(),INDEX(International!W$3:W$2000,_xlfn.XMATCH(100,International!W$3:W$2000,1,1)+$CA150)), NA())</f>
        <v>#N/A</v>
      </c>
      <c r="DJ150" s="1" t="e">
        <f t="shared" si="279"/>
        <v>#N/A</v>
      </c>
      <c r="DK150" s="1" t="e">
        <f>IF(OR(ISNA($A150),$AK150&lt;100),NA(),IF($CA150=0,0,FLOOR((DI150-_xlfn.XLOOKUP(_xlfn.AGGREGATE(5,6,$CA$3:$CA2101),$CA$3:$CA$2000,DI$3:DI$2000,1,1))/_xlfn.XLOOKUP($CA150,$CA$3:$CA$2000,$CA$3:$CA$2000,1,1), 1)))</f>
        <v>#N/A</v>
      </c>
      <c r="DL150" s="1" t="e">
        <f t="shared" si="302"/>
        <v>#N/A</v>
      </c>
      <c r="DM150" s="1" t="e" cm="1">
        <f t="array" ref="DM150">IFERROR(IF(OR(ISNA($A150),$AK150&lt;100,INDEX(International!AA$3:AA$2000,_xlfn.XMATCH(100,International!AA$3:AA$2000,1,1)+$CA150)=""),NA(),INDEX(International!AA$3:AA$2000,_xlfn.XMATCH(100,International!AA$3:AA$2000,1,1)+$CA150)), NA())</f>
        <v>#N/A</v>
      </c>
      <c r="DN150" s="1" t="e">
        <f t="shared" si="280"/>
        <v>#N/A</v>
      </c>
      <c r="DO150" s="1" t="e">
        <f>IF(OR(ISNA($A150),$AK150&lt;100),NA(),IF($CA150=0,0,FLOOR((DM150-_xlfn.XLOOKUP(_xlfn.AGGREGATE(5,6,$CA$3:$CA2101),$CA$3:$CA$2000,DM$3:DM$2000,1,1))/_xlfn.XLOOKUP($CA150,$CA$3:$CA$2000,$CA$3:$CA$2000,1,1), 1)))</f>
        <v>#N/A</v>
      </c>
      <c r="DP150" s="1" t="e">
        <f t="shared" si="303"/>
        <v>#N/A</v>
      </c>
      <c r="DQ150" s="1" t="e" cm="1">
        <f t="array" ref="DQ150">IFERROR(IF(OR(ISNA($A150),$AK150&lt;100,INDEX(International!AE$3:AE$2000,_xlfn.XMATCH(100,International!AE$3:AE$2000,1,1)+$CA150)=""),NA(),INDEX(International!AE$3:AE$2000,_xlfn.XMATCH(100,International!AE$3:AE$2000,1,1)+$CA150)), NA())</f>
        <v>#N/A</v>
      </c>
      <c r="DR150" s="1" t="e">
        <f t="shared" si="281"/>
        <v>#N/A</v>
      </c>
      <c r="DS150" s="1" t="e">
        <f>IF(OR(ISNA($A150),$AK150&lt;100),NA(),IF($CA150=0,0,FLOOR((DQ150-_xlfn.XLOOKUP(_xlfn.AGGREGATE(5,6,$CA$3:$CA2101),$CA$3:$CA$2000,DQ$3:DQ$2000,1,1))/_xlfn.XLOOKUP($CA150,$CA$3:$CA$2000,$CA$3:$CA$2000,1,1), 1)))</f>
        <v>#N/A</v>
      </c>
      <c r="DT150" s="1" t="e">
        <f t="shared" si="263"/>
        <v>#N/A</v>
      </c>
      <c r="DU150" s="1" t="e">
        <f t="shared" si="282"/>
        <v>#N/A</v>
      </c>
      <c r="DV150" s="1" t="e" cm="1">
        <f t="array" ref="DV150">IFERROR(IF(ISNA($A150),NA(),INDEX(B$3:B$2000,_xlfn.XMATCH(Configuration!$B$12,B$3:B$2000,1,1)+ROW()-ROW($A$3))-0), NA())</f>
        <v>#N/A</v>
      </c>
      <c r="DW150" s="1" t="e" cm="1">
        <f t="array" ref="DW150">IFERROR(IF(ISNA($A150),NA(),INDEX(F$3:F$2000,_xlfn.XMATCH(Configuration!$B$12,F$3:F$2000,1,1)+ROW()-ROW($A$3))-0), NA())</f>
        <v>#N/A</v>
      </c>
      <c r="DX150" s="1" t="e" cm="1">
        <f t="array" ref="DX150">IFERROR(IF(ISNA($A150),NA(),INDEX(J$3:J$2000,_xlfn.XMATCH(Configuration!$B$12,J$3:J$2000,1,1)+ROW()-ROW($A$3))-0), NA())</f>
        <v>#N/A</v>
      </c>
      <c r="DY150" s="1" t="e" cm="1">
        <f t="array" ref="DY150">IFERROR(IF(ISNA($A150),NA(),INDEX(N$3:N$2000,_xlfn.XMATCH(Configuration!$B$12,N$3:N$2000,1,1)+ROW()-ROW($A$3))-0), NA())</f>
        <v>#N/A</v>
      </c>
      <c r="DZ150" s="1" t="e" cm="1">
        <f t="array" ref="DZ150">IFERROR(IF(ISNA($A150),NA(),INDEX(R$3:R$2000,_xlfn.XMATCH(Configuration!$B$12,R$3:R$2000,1,1)+ROW()-ROW($A$3))-0), NA())</f>
        <v>#N/A</v>
      </c>
      <c r="EA150" s="1" t="e" cm="1">
        <f t="array" ref="EA150">IFERROR(IF(ISNA($A150),NA(),INDEX(V$3:V$2000,_xlfn.XMATCH(Configuration!$B$12,V$3:V$2000,1,1)+ROW()-ROW($A$3))-0), NA())</f>
        <v>#N/A</v>
      </c>
      <c r="EB150" s="1" t="e" cm="1">
        <f t="array" ref="EB150">IFERROR(IF(ISNA($A150),NA(),INDEX(Z$3:Z$2000,_xlfn.XMATCH(Configuration!$B$12,Z$3:Z$2000,1,1)+ROW()-ROW($A$3))-0), NA())</f>
        <v>#N/A</v>
      </c>
      <c r="EC150" s="1" t="e" cm="1">
        <f t="array" ref="EC150">IFERROR(IF(ISNA($A150),NA(),INDEX(AD$3:AD$2000,_xlfn.XMATCH(Configuration!$B$12,AD$3:AD$2000,1,1)+ROW()-ROW($A$3))-0), NA())</f>
        <v>#N/A</v>
      </c>
      <c r="ED150" s="1" t="e">
        <f t="shared" si="283"/>
        <v>#N/A</v>
      </c>
      <c r="EE150" s="1" t="e">
        <f t="shared" si="304"/>
        <v>#N/A</v>
      </c>
      <c r="EF150" s="1" t="e">
        <f t="shared" si="305"/>
        <v>#N/A</v>
      </c>
      <c r="EG150" s="1" t="e">
        <f t="shared" si="306"/>
        <v>#N/A</v>
      </c>
      <c r="EH150" s="1" t="e">
        <f t="shared" si="307"/>
        <v>#N/A</v>
      </c>
      <c r="EI150" s="1" t="e">
        <f t="shared" si="308"/>
        <v>#N/A</v>
      </c>
      <c r="EJ150" s="1" t="e">
        <f t="shared" si="309"/>
        <v>#N/A</v>
      </c>
      <c r="EK150" s="1" t="e">
        <f t="shared" si="310"/>
        <v>#N/A</v>
      </c>
      <c r="EL150" s="1" t="e" cm="1">
        <f t="array" ref="EL150">IFERROR(IF(ISNA($ED150),NA(),IF(FLOOR((2^(($ED150+LOOKUP(2, 1/(ISNA(EP$3:EP$2000)+ISBLANK(EP$3:EP$300)-1),EP$3:EP$2000)*LOG(100)/LOG(2))/LOOKUP(2, 1/(ISNA(EP$3:EP$2000)+ISBLANK(EP$3:EP$300)-1),EP$3:EP$2000))),2)&gt;_xlfn.AGGREGATE(4,6,$EN$3:$GC$2000)+2000,NA(),FLOOR((2^(($ED150+LOOKUP(2, 1/(ISNA(EP$3:EP$2000)+ISBLANK(EP$3:EP$300)-1),EP$3:EP$2000)*LOG(100)/LOG(2))/LOOKUP(2, 1/(ISNA(EP$3:EP$2000)+ISBLANK(EP$3:EP$300)-1),EP$3:EP$2000))),2))),NA())</f>
        <v>#N/A</v>
      </c>
      <c r="EM150" s="1" t="e" cm="1">
        <f t="array" ref="EM150">IF(ISNA($ED150),NA(),FLOOR(EN$3+(LOOKUP(2, 1/(ISNA(EN$3:EN$2000)+ISBLANK(EN$3:EN$300)-1),EN$3:EN$2000)-EN$3)/LOOKUP(2, 1/(ISNA(EN$3:EN$2000)+ISBLANK(EN$3:EN$300)-1),ED$3:ED$2000)*ED150, 1))</f>
        <v>#N/A</v>
      </c>
      <c r="EN150" s="1" t="e" cm="1">
        <f t="array" ref="EN150">IFERROR(IF(ISNA($A150),NA(),INDEX(AK$3:AK$2000,_xlfn.XMATCH(100,AK$3:AK$2000,1,1)+ROW()-ROW($A$3))-0), NA())</f>
        <v>#N/A</v>
      </c>
      <c r="EO150" s="1" t="e" cm="1">
        <f t="array" ref="EO150">IFERROR(IF(ISNA($A150),NA(),INDEX(BD$3:BD$2000,_xlfn.XMATCH(100,AK$3:AK$2000,1,1)+ROW()-ROW($A$3))-0), NA())</f>
        <v>#N/A</v>
      </c>
      <c r="EP150" s="1" t="e">
        <f t="shared" si="311"/>
        <v>#N/A</v>
      </c>
      <c r="EQ150" s="1" t="e">
        <f t="shared" si="312"/>
        <v>#N/A</v>
      </c>
      <c r="ER150" s="1" t="e">
        <f t="shared" si="313"/>
        <v>#N/A</v>
      </c>
      <c r="ES150" s="1" t="e" cm="1">
        <f t="array" ref="ES150">IFERROR(IF(OR(ISNA($A150),INDEX(International!C$3:C$2000,_xlfn.XMATCH(100,International!C$3:C$2000,1,1)+ROW()-ROW($A$3))=""),NA(),INDEX(International!C$3:C$2000,_xlfn.XMATCH(100,International!C$3:C$2000,1,1)+ROW()-ROW($A$3))), NA())</f>
        <v>#N/A</v>
      </c>
      <c r="ET150" s="1" t="e" cm="1">
        <f t="array" ref="ET150">IFERROR(IF(ISNA($A150),NA(),INDEX(International!E$3:E$2000,_xlfn.XMATCH(100,International!C$3:C$2000,1,1)+ROW()-ROW($A$3))-0), NA())</f>
        <v>#N/A</v>
      </c>
      <c r="EU150" s="1" t="e">
        <f t="shared" si="314"/>
        <v>#N/A</v>
      </c>
      <c r="EV150" s="1" t="e">
        <f t="shared" si="315"/>
        <v>#N/A</v>
      </c>
      <c r="EW150" s="1" t="e">
        <f t="shared" si="316"/>
        <v>#N/A</v>
      </c>
      <c r="EX150" s="1" t="e" cm="1">
        <f t="array" ref="EX150">IFERROR(IF(OR(ISNA($A150),INDEX(International!G$3:G$2000,_xlfn.XMATCH(100,International!G$3:G$2000,1,1)+ROW()-ROW($A$3))=""),NA(),INDEX(International!G$3:G$2000,_xlfn.XMATCH(100,International!G$3:G$2000,1,1)+ROW()-ROW($A$3))-0), NA())</f>
        <v>#N/A</v>
      </c>
      <c r="EY150" s="1" t="e" cm="1">
        <f t="array" ref="EY150">IFERROR(IF(ISNA($A150),NA(),INDEX(International!I$3:I$2000,_xlfn.XMATCH(100,International!G$3:G$2000,1,1)+ROW()-ROW($A$3))-0), NA())</f>
        <v>#N/A</v>
      </c>
      <c r="EZ150" s="1" t="e">
        <f t="shared" si="317"/>
        <v>#N/A</v>
      </c>
      <c r="FA150" s="1" t="e">
        <f t="shared" si="318"/>
        <v>#N/A</v>
      </c>
      <c r="FB150" s="1" t="e">
        <f t="shared" si="319"/>
        <v>#N/A</v>
      </c>
      <c r="FC150" s="1" t="e" cm="1">
        <f t="array" ref="FC150">IFERROR(IF(OR(ISNA($A150),INDEX(International!K$3:K$2000,_xlfn.XMATCH(100,International!K$3:K$2000,1,1)+ROW()-ROW($A$3))=""),NA(),INDEX(International!K$3:K$2000,_xlfn.XMATCH(100,International!K$3:K$2000,1,1)+ROW()-ROW($A$3))), NA())</f>
        <v>#N/A</v>
      </c>
      <c r="FD150" s="1" t="e" cm="1">
        <f t="array" ref="FD150">IFERROR(IF(ISNA($A150),NA(),INDEX(International!M$3:M$2000,_xlfn.XMATCH(100,International!K$3:K$2000,1,1)+ROW()-ROW($A$3))-0), NA())</f>
        <v>#N/A</v>
      </c>
      <c r="FE150" s="1" t="e">
        <f t="shared" si="320"/>
        <v>#N/A</v>
      </c>
      <c r="FF150" s="1" t="e">
        <f t="shared" si="321"/>
        <v>#N/A</v>
      </c>
      <c r="FG150" s="1" t="e">
        <f t="shared" si="322"/>
        <v>#N/A</v>
      </c>
      <c r="FH150" s="1" t="e" cm="1">
        <f t="array" ref="FH150">IFERROR(IF(OR(ISNA($A150),INDEX(International!O$3:O$2000,_xlfn.XMATCH(100,International!O$3:O$2000,1,1)+ROW()-ROW($A$3))=""),NA(),INDEX(International!O$3:O$2000,_xlfn.XMATCH(100,International!O$3:O$2000,1,1)+ROW()-ROW($A$3))-0), NA())</f>
        <v>#N/A</v>
      </c>
      <c r="FI150" s="1" t="e" cm="1">
        <f t="array" ref="FI150">IFERROR(IF(ISNA($A150),NA(),INDEX(International!Q$3:Q$2000,_xlfn.XMATCH(100,International!O$3:O$2000,1,1)+ROW()-ROW($A$3))-0), NA())</f>
        <v>#N/A</v>
      </c>
      <c r="FJ150" s="1" t="e">
        <f t="shared" si="323"/>
        <v>#N/A</v>
      </c>
      <c r="FK150" s="1" t="e">
        <f t="shared" si="324"/>
        <v>#N/A</v>
      </c>
      <c r="FL150" s="1" t="e">
        <f t="shared" si="325"/>
        <v>#N/A</v>
      </c>
      <c r="FM150" s="1" t="e" cm="1">
        <f t="array" ref="FM150">IFERROR(IF(OR(ISNA($A150),INDEX(International!S$3:S$2000,_xlfn.XMATCH(100,International!S$3:S$2000,1,1)+ROW()-ROW($A$3))=""),NA(),INDEX(International!S$3:S$2000,_xlfn.XMATCH(100,International!S$3:S$2000,1,1)+ROW()-ROW($A$3))-0), NA())</f>
        <v>#N/A</v>
      </c>
      <c r="FN150" s="1" t="e" cm="1">
        <f t="array" ref="FN150">IFERROR(IF(ISNA($A150),NA(),INDEX(International!U$3:U$2000,_xlfn.XMATCH(100,International!S$3:S$2000,1,1)+ROW()-ROW($A$3))-0), NA())</f>
        <v>#N/A</v>
      </c>
      <c r="FO150" s="1" t="e">
        <f t="shared" si="326"/>
        <v>#N/A</v>
      </c>
      <c r="FP150" s="1" t="e">
        <f t="shared" si="327"/>
        <v>#N/A</v>
      </c>
      <c r="FQ150" s="1" t="e">
        <f t="shared" si="328"/>
        <v>#N/A</v>
      </c>
      <c r="FR150" s="1" t="e" cm="1">
        <f t="array" ref="FR150">IFERROR(IF(OR(ISNA($A150),INDEX(International!W$3:W$2000,_xlfn.XMATCH(100,International!W$3:W$2000,1,1)+ROW()-ROW($A$3))=""),NA(),INDEX(International!W$3:W$2000,_xlfn.XMATCH(100,International!W$3:W$2000,1,1)+ROW()-ROW($A$3))-0), NA())</f>
        <v>#N/A</v>
      </c>
      <c r="FS150" s="1" t="e" cm="1">
        <f t="array" ref="FS150">IFERROR(IF(ISNA($A150),NA(),INDEX(International!Y$3:Y$2000,_xlfn.XMATCH(100,International!W$3:W$2000,1,1)+ROW()-ROW($A$3))-0), NA())</f>
        <v>#N/A</v>
      </c>
      <c r="FT150" s="1" t="e">
        <f t="shared" si="329"/>
        <v>#N/A</v>
      </c>
      <c r="FU150" s="1" t="e">
        <f t="shared" si="330"/>
        <v>#N/A</v>
      </c>
      <c r="FV150" s="1" t="e">
        <f t="shared" si="331"/>
        <v>#N/A</v>
      </c>
      <c r="FW150" s="1" t="e" cm="1">
        <f t="array" ref="FW150">IFERROR(IF(OR(ISNA($A150),INDEX(International!AA$3:AA$2000,_xlfn.XMATCH(100,International!AA$3:AA$2000,1,1)+ROW()-ROW($A$3))=""),NA(),INDEX(International!AA$3:AA$2000,_xlfn.XMATCH(100,International!AA$3:AA$2000,1,1)+ROW()-ROW($A$3))-0), NA())</f>
        <v>#N/A</v>
      </c>
      <c r="FX150" s="1" t="e" cm="1">
        <f t="array" ref="FX150">IFERROR(IF(ISNA($A150),NA(),INDEX(International!AC$3:AC$2000,_xlfn.XMATCH(100,International!AA$3:AA$2000,1,1)+ROW()-ROW($A$3))-0), NA())</f>
        <v>#N/A</v>
      </c>
      <c r="FY150" s="1" t="e">
        <f t="shared" si="332"/>
        <v>#N/A</v>
      </c>
      <c r="FZ150" s="1" t="e">
        <f t="shared" si="333"/>
        <v>#N/A</v>
      </c>
      <c r="GA150" s="1" t="e">
        <f t="shared" si="334"/>
        <v>#N/A</v>
      </c>
      <c r="GB150" s="1" t="e" cm="1">
        <f t="array" ref="GB150">IFERROR(IF(OR(ISNA($A150),INDEX(International!AE$3:AE$2000,_xlfn.XMATCH(100,International!AE$3:AE$2000,1,1)+ROW()-ROW($A$3))=""),NA(),INDEX(International!AE$3:AE$2000,_xlfn.XMATCH(100,International!AE$3:AE$2000,1,1)+ROW()-ROW($A$3))-0), NA())</f>
        <v>#N/A</v>
      </c>
      <c r="GC150" s="1" t="e" cm="1">
        <f t="array" ref="GC150">IFERROR(IF(ISNA($A150),NA(),INDEX(International!AG$3:AG$2000,_xlfn.XMATCH(100,International!AE$3:AE$2000,1,1)+ROW()-ROW($A$3))-0), NA())</f>
        <v>#N/A</v>
      </c>
      <c r="GD150" s="1" t="e">
        <f t="shared" si="335"/>
        <v>#N/A</v>
      </c>
      <c r="GE150" s="1" t="e">
        <f t="shared" si="336"/>
        <v>#N/A</v>
      </c>
      <c r="GF150" s="1" t="e">
        <f t="shared" si="337"/>
        <v>#N/A</v>
      </c>
    </row>
    <row r="151" spans="1:188" x14ac:dyDescent="0.2">
      <c r="A151" s="4" t="e">
        <f>IF(OR(Daily!$A151="",Daily!$B151="*"),NA(),Daily!A151)</f>
        <v>#N/A</v>
      </c>
      <c r="B151" s="1" t="str">
        <f>IF(_xlfn.IFNA($A151,"")="","",Daily!C151+IF(ROW()&gt;ROW($A$3),B150,0))</f>
        <v/>
      </c>
      <c r="C151" s="1" t="str">
        <f>IF(_xlfn.IFNA($A151,"")="","",Daily!D151+IF(ROW()&gt;ROW($A$3),C150,0))</f>
        <v/>
      </c>
      <c r="D151" s="1" t="str">
        <f>IF(_xlfn.IFNA($A151,"")="","",Daily!E151+IF(ROW()&gt;ROW($A$3),D150,0))</f>
        <v/>
      </c>
      <c r="E151" s="1" t="str">
        <f t="shared" si="284"/>
        <v/>
      </c>
      <c r="F151" s="1" t="str">
        <f>IF(_xlfn.IFNA($A151,"")="","",Daily!F151+IF(ROW()&gt;ROW($A$3),F150,0))</f>
        <v/>
      </c>
      <c r="G151" s="1" t="str">
        <f>IF(_xlfn.IFNA($A151,"")="","",Daily!G151+IF(ROW()&gt;ROW($A$3),G150,0))</f>
        <v/>
      </c>
      <c r="H151" s="1" t="str">
        <f>IF(_xlfn.IFNA($A151,"")="","",Daily!H151+IF(ROW()&gt;ROW($A$3),H150,0))</f>
        <v/>
      </c>
      <c r="I151" s="1" t="str">
        <f t="shared" si="285"/>
        <v/>
      </c>
      <c r="J151" s="1" t="str">
        <f>IF(_xlfn.IFNA($A151,"")="","",Daily!I151+IF(ROW()&gt;ROW($A$3),J150,0))</f>
        <v/>
      </c>
      <c r="K151" s="1" t="str">
        <f>IF(_xlfn.IFNA($A151,"")="","",Daily!J151+IF(ROW()&gt;ROW($A$3),K150,0))</f>
        <v/>
      </c>
      <c r="L151" s="1" t="str">
        <f>IF(_xlfn.IFNA($A151,"")="","",Daily!K151+IF(ROW()&gt;ROW($A$3),L150,0))</f>
        <v/>
      </c>
      <c r="M151" s="1" t="str">
        <f t="shared" si="286"/>
        <v/>
      </c>
      <c r="N151" s="1" t="str">
        <f>IF(_xlfn.IFNA($A151,"")="","",Daily!L151+IF(ROW()&gt;ROW($A$3),N150,0))</f>
        <v/>
      </c>
      <c r="O151" s="1" t="str">
        <f>IF(_xlfn.IFNA($A151,"")="","",Daily!M151+IF(ROW()&gt;ROW($A$3),O150,0))</f>
        <v/>
      </c>
      <c r="P151" s="1" t="str">
        <f>IF(_xlfn.IFNA($A151,"")="","",Daily!N151+IF(ROW()&gt;ROW($A$3),P150,0))</f>
        <v/>
      </c>
      <c r="Q151" s="1" t="str">
        <f t="shared" si="287"/>
        <v/>
      </c>
      <c r="R151" s="1" t="str">
        <f>IF(_xlfn.IFNA($A151,"")="","",Daily!O151+IF(ROW()&gt;ROW($A$3),R150,0))</f>
        <v/>
      </c>
      <c r="S151" s="1" t="str">
        <f>IF(_xlfn.IFNA($A151,"")="","",Daily!P151+IF(ROW()&gt;ROW($A$3),S150,0))</f>
        <v/>
      </c>
      <c r="T151" s="1" t="str">
        <f>IF(_xlfn.IFNA($A151,"")="","",Daily!Q151+IF(ROW()&gt;ROW($A$3),T150,0))</f>
        <v/>
      </c>
      <c r="U151" s="1" t="str">
        <f t="shared" si="288"/>
        <v/>
      </c>
      <c r="V151" s="1" t="str">
        <f>IF(_xlfn.IFNA($A151,"")="","",Daily!R151+IF(ROW()&gt;ROW($A$3),V150,0))</f>
        <v/>
      </c>
      <c r="W151" s="1" t="str">
        <f>IF(_xlfn.IFNA($A151,"")="","",Daily!S151+IF(ROW()&gt;ROW($A$3),W150,0))</f>
        <v/>
      </c>
      <c r="X151" s="1" t="str">
        <f>IF(_xlfn.IFNA($A151,"")="","",Daily!T151+IF(ROW()&gt;ROW($A$3),X150,0))</f>
        <v/>
      </c>
      <c r="Y151" s="1" t="str">
        <f t="shared" si="289"/>
        <v/>
      </c>
      <c r="Z151" s="1" t="str">
        <f>IF(_xlfn.IFNA($A151,"")="","",Daily!U151+IF(ROW()&gt;ROW($A$3),Z150,0))</f>
        <v/>
      </c>
      <c r="AA151" s="1" t="str">
        <f>IF(_xlfn.IFNA($A151,"")="","",Daily!V151+IF(ROW()&gt;ROW($A$3),AA150,0))</f>
        <v/>
      </c>
      <c r="AB151" s="1" t="str">
        <f>IF(_xlfn.IFNA($A151,"")="","",Daily!W151+IF(ROW()&gt;ROW($A$3),AB150,0))</f>
        <v/>
      </c>
      <c r="AC151" s="1" t="str">
        <f t="shared" si="290"/>
        <v/>
      </c>
      <c r="AD151" s="1" t="str">
        <f>IF(_xlfn.IFNA($A151,"")="","",Daily!X151+IF(ROW()&gt;ROW($A$3),AD150,0))</f>
        <v/>
      </c>
      <c r="AE151" s="1" t="str">
        <f>IF(_xlfn.IFNA($A151,"")="","",Daily!Y151+IF(ROW()&gt;ROW($A$3),AE150,0))</f>
        <v/>
      </c>
      <c r="AF151" s="1" t="str">
        <f>IF(_xlfn.IFNA($A151,"")="","",Daily!Z151+IF(ROW()&gt;ROW($A$3),AF150,0))</f>
        <v/>
      </c>
      <c r="AG151" s="1" t="str">
        <f t="shared" si="291"/>
        <v/>
      </c>
      <c r="AH151" s="1" t="str">
        <f>IF(_xlfn.IFNA($A151,"")="","",Daily!C151+Daily!F151+Daily!I151+Daily!O151+Daily!L151+Daily!R151+Daily!X151+Daily!U151)</f>
        <v/>
      </c>
      <c r="AI151" s="1" t="str">
        <f>IF(_xlfn.IFNA($A151,"")="","",Daily!D151+Daily!G151+Daily!J151+Daily!P151+Daily!M151+Daily!S151+Daily!Y151+Daily!V151+Daily!AA151)</f>
        <v/>
      </c>
      <c r="AJ151" s="1" t="str">
        <f>IF(_xlfn.IFNA($A151,"")="","",Daily!E151+Daily!H151+Daily!K151+Daily!Q151+Daily!N151+Daily!T151+Daily!Z151+Daily!W151)</f>
        <v/>
      </c>
      <c r="AK151" s="1" t="str">
        <f t="shared" si="240"/>
        <v/>
      </c>
      <c r="AL151" s="1" t="str">
        <f t="shared" si="241"/>
        <v/>
      </c>
      <c r="AM151" s="1" t="str">
        <f t="shared" si="242"/>
        <v/>
      </c>
      <c r="AN151" s="7" t="str">
        <f t="shared" si="243"/>
        <v/>
      </c>
      <c r="AO151" s="1" t="str">
        <f t="shared" si="244"/>
        <v/>
      </c>
      <c r="AP151" s="1" t="str">
        <f t="shared" si="245"/>
        <v/>
      </c>
      <c r="AQ151" s="1" t="str">
        <f t="shared" si="246"/>
        <v/>
      </c>
      <c r="AR151" s="1" t="str">
        <f t="shared" si="247"/>
        <v/>
      </c>
      <c r="AS151" s="1" t="str">
        <f t="shared" si="248"/>
        <v/>
      </c>
      <c r="AT151" s="10" t="str">
        <f t="shared" si="249"/>
        <v/>
      </c>
      <c r="AU151" s="10" t="str">
        <f t="shared" si="250"/>
        <v/>
      </c>
      <c r="AV151" s="10" t="str">
        <f t="shared" si="251"/>
        <v/>
      </c>
      <c r="AW151" s="10" t="str">
        <f t="shared" si="252"/>
        <v/>
      </c>
      <c r="AX151" s="10" t="str">
        <f t="shared" si="253"/>
        <v/>
      </c>
      <c r="AY151" s="10" t="str">
        <f t="shared" si="254"/>
        <v/>
      </c>
      <c r="AZ151" s="10" t="str">
        <f t="shared" si="255"/>
        <v/>
      </c>
      <c r="BA151" s="10" t="str">
        <f t="shared" si="256"/>
        <v/>
      </c>
      <c r="BB151" s="10" t="str">
        <f t="shared" si="257"/>
        <v/>
      </c>
      <c r="BC151" s="10" t="str">
        <f t="shared" si="258"/>
        <v/>
      </c>
      <c r="BD151" s="8" t="str">
        <f t="shared" ca="1" si="292"/>
        <v/>
      </c>
      <c r="BE151" s="9" t="str">
        <f t="shared" ca="1" si="293"/>
        <v/>
      </c>
      <c r="BF151" s="10" t="str">
        <f t="shared" si="259"/>
        <v/>
      </c>
      <c r="BG151" s="10" t="str">
        <f t="shared" si="260"/>
        <v/>
      </c>
      <c r="BH151" s="1" t="str">
        <f t="shared" si="261"/>
        <v/>
      </c>
      <c r="BI151" s="1" t="str">
        <f t="shared" si="262"/>
        <v/>
      </c>
      <c r="BJ151" s="8" t="str">
        <f>IF(_xlfn.IFNA($A151,"")="","",AK151/(Configuration!$B$1/1000000))</f>
        <v/>
      </c>
      <c r="BK151" s="1" t="str">
        <f>IF(OR(_xlfn.IFNA($A151,"")="", ROW()&lt;=ROW($A$3),MAX(International!$C$3:$C$2000)&lt;$AK151),"",$A151-_xlfn.XLOOKUP($AK151,International!$C$3:$C$2000,International!$A$3:$A$2000,NA(),1,1))</f>
        <v/>
      </c>
      <c r="BL151" s="1" t="str">
        <f>IF(OR(_xlfn.IFNA($A151,"")="", ROW()&lt;=ROW($A$3),MAX(International!$D$3:$D$2000)&lt;$BJ151),"",$A151-_xlfn.XLOOKUP($BJ151,International!$D$3:$D$2000,International!$A$3:$A$2000,NA(),1,1))</f>
        <v/>
      </c>
      <c r="BM151" s="1" t="str">
        <f>IF(OR(_xlfn.IFNA($A151,"")="", ROW()&lt;=ROW($A$3),MAX(International!$G$3:$G$2000)&lt;$AK151),"",$A151-_xlfn.XLOOKUP($AK151,International!$G$3:$G$2000,International!$A$3:$A$2000,NA(),1,1))</f>
        <v/>
      </c>
      <c r="BN151" s="1" t="str">
        <f>IF(OR(_xlfn.IFNA($A151,"")="", ROW()&lt;=ROW($A$3),MAX(International!$H$3:$H$2000)&lt;$BJ151),"",$A151-_xlfn.XLOOKUP($BJ151,International!$H$3:$H$2000,International!$A$3:$A$2000,NA(),1,1))</f>
        <v/>
      </c>
      <c r="BO151" s="1" t="str">
        <f>IF(OR(_xlfn.IFNA($A151,"")="", ROW()&lt;=ROW($A$3),MAX(International!$K$3:$K$2000)&lt;$AK151),"",$A151-_xlfn.XLOOKUP($AK151,International!$K$3:$K$2000,International!$A$3:$A$2000,NA(),1,1))</f>
        <v/>
      </c>
      <c r="BP151" s="1" t="str">
        <f>IF(OR(_xlfn.IFNA($A151,"")="", ROW()&lt;=ROW($A$3),MAX(International!$L$3:$L$2000)&lt;$BJ151),"",$A151-_xlfn.XLOOKUP($BJ151,International!$L$3:$L$2000,International!$A$3:$A$2000,NA(),1,1))</f>
        <v/>
      </c>
      <c r="BQ151" s="1" t="str">
        <f>IF(OR(_xlfn.IFNA($A151,"")="", ROW()&lt;=ROW($A$3),MAX(International!$O$3:$O$2000)&lt;$AK151),"",$A151-_xlfn.XLOOKUP($AK151,International!$O$3:$O$2000,International!$A$3:$A$2000,NA(),1,1))</f>
        <v/>
      </c>
      <c r="BR151" s="1" t="str">
        <f>IF(OR(_xlfn.IFNA($A151,"")="", ROW()&lt;=ROW($A$3),MAX(International!$P$3:$P$2000)&lt;$BJ151),"",$A151-_xlfn.XLOOKUP($BJ151,International!$P$3:$P$2000,International!$A$3:$A$2000,NA(),1,1))</f>
        <v/>
      </c>
      <c r="BS151" s="1" t="str">
        <f>IF(OR(_xlfn.IFNA($A151,"")="", ROW()&lt;=ROW($A$3),MAX(International!$S$3:$S$2000)&lt;$AK151),"",$A151-_xlfn.XLOOKUP($AK151,International!$S$3:$S$2000,International!$A$3:$A$2000,NA(),1,1))</f>
        <v/>
      </c>
      <c r="BT151" s="1" t="str">
        <f>IF(OR(_xlfn.IFNA($A151,"")="", ROW()&lt;=ROW($A$3),MAX(International!$T$3:$T$2000)&lt;$BJ151),"",$A151-_xlfn.XLOOKUP($BJ151,International!$T$3:$T$2000,International!$A$3:$A$2000,NA(),1,1))</f>
        <v/>
      </c>
      <c r="BU151" s="1" t="str">
        <f>IF(OR(_xlfn.IFNA($A151,"")="", ROW()&lt;=ROW($A$3),MAX(International!$W$3:$W$2000)&lt;$AK151),"",$A151-_xlfn.XLOOKUP($AK151,International!$W$3:$W$2000,International!$A$3:$A$2000,NA(),1,1))</f>
        <v/>
      </c>
      <c r="BV151" s="1" t="str">
        <f>IF(OR(_xlfn.IFNA($A151,"")="", ROW()&lt;=ROW($A$3),MAX(International!$X$3:$X$2000)&lt;$BJ151),"",$A151-_xlfn.XLOOKUP($BJ151,International!$X$3:$X$2000,International!$A$3:$A$2000,NA(),1,1))</f>
        <v/>
      </c>
      <c r="BW151" s="1" t="str">
        <f>IF(OR(_xlfn.IFNA($A151,"")="", ROW()&lt;=ROW($A$3),MAX(International!$AA$3:$AA$2000)&lt;$AK151),"",$A151-_xlfn.XLOOKUP($AK151,International!$AA$3:$AA$2000,International!$A$3:$A$2000,NA(),1,1))</f>
        <v/>
      </c>
      <c r="BX151" s="1" t="str">
        <f>IF(OR(_xlfn.IFNA($A151,"")="", ROW()&lt;=ROW($A$3),MAX(International!$AB$3:$AB$2000)&lt;$BJ151),"",$A151-_xlfn.XLOOKUP($BJ151,International!$AB$3:$AB$2000,International!$A$3:$A$2000,NA(),1,1))</f>
        <v/>
      </c>
      <c r="BY151" s="1" t="str">
        <f>IF(OR(_xlfn.IFNA($A151,"")="", ROW()&lt;=ROW($A$3),MAX(International!$AE$3:$AE$2000)&lt;$AK151),"",$A151-_xlfn.XLOOKUP($AK151,International!$AE$3:$AE$2000,International!$A$3:$A$2000,NA(),1,1))</f>
        <v/>
      </c>
      <c r="BZ151" s="1" t="str">
        <f>IF(OR(_xlfn.IFNA($A151,"")="", ROW()&lt;=ROW($A$3),MAX(International!$AF$3:$AF$2000)&lt;$BJ151),"",$A151-_xlfn.XLOOKUP($BJ151,International!$AF$3:$AF$2000,International!$A$3:$A$2000,NA(),1,1))</f>
        <v/>
      </c>
      <c r="CA151" s="1" t="e">
        <f t="shared" si="294"/>
        <v>#N/A</v>
      </c>
      <c r="CB151" s="1" t="e">
        <f t="shared" si="264"/>
        <v>#N/A</v>
      </c>
      <c r="CC151" s="1" t="e">
        <f t="shared" si="265"/>
        <v>#N/A</v>
      </c>
      <c r="CD151" s="1" t="e">
        <f t="shared" si="266"/>
        <v>#N/A</v>
      </c>
      <c r="CE151" s="1" t="e">
        <f t="shared" si="267"/>
        <v>#N/A</v>
      </c>
      <c r="CF151" s="1" t="e">
        <f t="shared" si="268"/>
        <v>#N/A</v>
      </c>
      <c r="CG151" s="1" t="e">
        <f t="shared" si="269"/>
        <v>#N/A</v>
      </c>
      <c r="CH151" s="1" t="e">
        <f t="shared" si="270"/>
        <v>#N/A</v>
      </c>
      <c r="CI151" s="1" t="e">
        <f t="shared" si="271"/>
        <v>#N/A</v>
      </c>
      <c r="CJ151" s="1" t="e">
        <f t="shared" si="272"/>
        <v>#N/A</v>
      </c>
      <c r="CK151" s="1" t="e">
        <f t="shared" si="295"/>
        <v>#N/A</v>
      </c>
      <c r="CL151" s="1" t="e">
        <f t="shared" si="273"/>
        <v>#N/A</v>
      </c>
      <c r="CM151" s="1" t="e">
        <f>IF(OR(ISNA($A151),$AK151&lt;100),NA(),IF($CA151=0,0,FLOOR((CK151-_xlfn.XLOOKUP(_xlfn.AGGREGATE(5,6,$CA$3:$CA2102),$CA$3:$CA$2000,CK$3:CK$2000,1,1))/_xlfn.XLOOKUP($CA151,$CA$3:$CA$2000,$CA$3:$CA$2000,1,1), 1)))</f>
        <v>#N/A</v>
      </c>
      <c r="CN151" s="1" t="e">
        <f t="shared" si="296"/>
        <v>#N/A</v>
      </c>
      <c r="CO151" s="1" t="e" cm="1">
        <f t="array" ref="CO151">IFERROR(IF(OR(ISNA($A151),$AK151&lt;100,INDEX(International!C$3:C$2000,_xlfn.XMATCH(100,International!C$3:C$2000,1,1)+$CA151)=""),NA(),INDEX(International!C$3:C$2000,_xlfn.XMATCH(100,International!C$3:C$2000,1,1)+$CA151)), NA())</f>
        <v>#N/A</v>
      </c>
      <c r="CP151" s="1" t="e">
        <f t="shared" si="274"/>
        <v>#N/A</v>
      </c>
      <c r="CQ151" s="1" t="e">
        <f>IF(OR(ISNA($A151),$AK151&lt;100),NA(),IF($CA151=0,0,FLOOR((CO151-_xlfn.XLOOKUP(_xlfn.AGGREGATE(5,6,$CA$3:$CA2102),$CA$3:$CA$2000,CO$3:CO$2000,1,1))/_xlfn.XLOOKUP($CA151,$CA$3:$CA$2000,$CA$3:$CA$2000,1,1), 1)))</f>
        <v>#N/A</v>
      </c>
      <c r="CR151" s="1" t="e">
        <f t="shared" si="297"/>
        <v>#N/A</v>
      </c>
      <c r="CS151" s="1" t="e" cm="1">
        <f t="array" ref="CS151">IFERROR(IF(OR(ISNA($A151),$AK151&lt;100,INDEX(International!G$3:G$2000,_xlfn.XMATCH(100,International!G$3:G$2000,1,1)+$CA151)=""),NA(),INDEX(International!G$3:G$2000,_xlfn.XMATCH(100,International!G$3:G$2000,1,1)+$CA151)), NA())</f>
        <v>#N/A</v>
      </c>
      <c r="CT151" s="1" t="e">
        <f t="shared" si="275"/>
        <v>#N/A</v>
      </c>
      <c r="CU151" s="1" t="e">
        <f>IF(OR(ISNA($A151),$AK151&lt;100),NA(),IF($CA151=0,0,FLOOR((CS151-_xlfn.XLOOKUP(_xlfn.AGGREGATE(5,6,$CA$3:$CA2102),$CA$3:$CA$2000,CS$3:CS$2000,1,1))/_xlfn.XLOOKUP($CA151,$CA$3:$CA$2000,$CA$3:$CA$2000,1,1), 1)))</f>
        <v>#N/A</v>
      </c>
      <c r="CV151" s="1" t="e">
        <f t="shared" si="298"/>
        <v>#N/A</v>
      </c>
      <c r="CW151" s="1" t="e" cm="1">
        <f t="array" ref="CW151">IFERROR(IF(OR(ISNA($A151),$AK151&lt;100,INDEX(International!K$3:K$2000,_xlfn.XMATCH(100,International!K$3:K$2000,1,1)+$CA151)=""),NA(),INDEX(International!K$3:K$2000,_xlfn.XMATCH(100,International!K$3:K$2000,1,1)+$CA151)), NA())</f>
        <v>#N/A</v>
      </c>
      <c r="CX151" s="1" t="e">
        <f t="shared" si="276"/>
        <v>#N/A</v>
      </c>
      <c r="CY151" s="1" t="e">
        <f>IF(OR(ISNA($A151),$AK151&lt;100),NA(),IF($CA151=0,0,FLOOR((CW151-_xlfn.XLOOKUP(_xlfn.AGGREGATE(5,6,$CA$3:$CA2102),$CA$3:$CA$2000,CW$3:CW$2000,1,1))/_xlfn.XLOOKUP($CA151,$CA$3:$CA$2000,$CA$3:$CA$2000,1,1), 1)))</f>
        <v>#N/A</v>
      </c>
      <c r="CZ151" s="1" t="e">
        <f t="shared" si="299"/>
        <v>#N/A</v>
      </c>
      <c r="DA151" s="1" t="e" cm="1">
        <f t="array" ref="DA151">IFERROR(IF(OR(ISNA($A151),$AK151&lt;100,INDEX(International!O$3:O$2000,_xlfn.XMATCH(100,International!O$3:O$2000,1,1)+$CA151)=""),NA(),INDEX(International!O$3:O$2000,_xlfn.XMATCH(100,International!O$3:O$2000,1,1)+$CA151)), NA())</f>
        <v>#N/A</v>
      </c>
      <c r="DB151" s="1" t="e">
        <f t="shared" si="277"/>
        <v>#N/A</v>
      </c>
      <c r="DC151" s="1" t="e">
        <f>IF(OR(ISNA($A151),$AK151&lt;100),NA(),IF($CA151=0,0,FLOOR((DA151-_xlfn.XLOOKUP(_xlfn.AGGREGATE(5,6,$CA$3:$CA2102),$CA$3:$CA$2000,DA$3:DA$2000,1,1))/_xlfn.XLOOKUP($CA151,$CA$3:$CA$2000,$CA$3:$CA$2000,1,1), 1)))</f>
        <v>#N/A</v>
      </c>
      <c r="DD151" s="1" t="e">
        <f t="shared" si="300"/>
        <v>#N/A</v>
      </c>
      <c r="DE151" s="1" t="e" cm="1">
        <f t="array" ref="DE151">IFERROR(IF(OR(ISNA($A151),$AK151&lt;100,INDEX(International!S$3:S$2000,_xlfn.XMATCH(100,International!S$3:S$2000,1,1)+$CA151)=""),NA(),INDEX(International!S$3:S$2000,_xlfn.XMATCH(100,International!S$3:S$2000,1,1)+$CA151)), NA())</f>
        <v>#N/A</v>
      </c>
      <c r="DF151" s="1" t="e">
        <f t="shared" si="278"/>
        <v>#N/A</v>
      </c>
      <c r="DG151" s="1" t="e">
        <f>IF(OR(ISNA($A151),$AK151&lt;100),NA(),IF($CA151=0,0,FLOOR((DE151-_xlfn.XLOOKUP(_xlfn.AGGREGATE(5,6,$CA$3:$CA2102),$CA$3:$CA$2000,DE$3:DE$2000,1,1))/_xlfn.XLOOKUP($CA151,$CA$3:$CA$2000,$CA$3:$CA$2000,1,1), 1)))</f>
        <v>#N/A</v>
      </c>
      <c r="DH151" s="1" t="e">
        <f t="shared" si="301"/>
        <v>#N/A</v>
      </c>
      <c r="DI151" s="1" t="e" cm="1">
        <f t="array" ref="DI151">IFERROR(IF(OR(ISNA($A151),$AK151&lt;100,INDEX(International!W$3:W$2000,_xlfn.XMATCH(100,International!W$3:W$2000,1,1)+$CA151)=""),NA(),INDEX(International!W$3:W$2000,_xlfn.XMATCH(100,International!W$3:W$2000,1,1)+$CA151)), NA())</f>
        <v>#N/A</v>
      </c>
      <c r="DJ151" s="1" t="e">
        <f t="shared" si="279"/>
        <v>#N/A</v>
      </c>
      <c r="DK151" s="1" t="e">
        <f>IF(OR(ISNA($A151),$AK151&lt;100),NA(),IF($CA151=0,0,FLOOR((DI151-_xlfn.XLOOKUP(_xlfn.AGGREGATE(5,6,$CA$3:$CA2102),$CA$3:$CA$2000,DI$3:DI$2000,1,1))/_xlfn.XLOOKUP($CA151,$CA$3:$CA$2000,$CA$3:$CA$2000,1,1), 1)))</f>
        <v>#N/A</v>
      </c>
      <c r="DL151" s="1" t="e">
        <f t="shared" si="302"/>
        <v>#N/A</v>
      </c>
      <c r="DM151" s="1" t="e" cm="1">
        <f t="array" ref="DM151">IFERROR(IF(OR(ISNA($A151),$AK151&lt;100,INDEX(International!AA$3:AA$2000,_xlfn.XMATCH(100,International!AA$3:AA$2000,1,1)+$CA151)=""),NA(),INDEX(International!AA$3:AA$2000,_xlfn.XMATCH(100,International!AA$3:AA$2000,1,1)+$CA151)), NA())</f>
        <v>#N/A</v>
      </c>
      <c r="DN151" s="1" t="e">
        <f t="shared" si="280"/>
        <v>#N/A</v>
      </c>
      <c r="DO151" s="1" t="e">
        <f>IF(OR(ISNA($A151),$AK151&lt;100),NA(),IF($CA151=0,0,FLOOR((DM151-_xlfn.XLOOKUP(_xlfn.AGGREGATE(5,6,$CA$3:$CA2102),$CA$3:$CA$2000,DM$3:DM$2000,1,1))/_xlfn.XLOOKUP($CA151,$CA$3:$CA$2000,$CA$3:$CA$2000,1,1), 1)))</f>
        <v>#N/A</v>
      </c>
      <c r="DP151" s="1" t="e">
        <f t="shared" si="303"/>
        <v>#N/A</v>
      </c>
      <c r="DQ151" s="1" t="e" cm="1">
        <f t="array" ref="DQ151">IFERROR(IF(OR(ISNA($A151),$AK151&lt;100,INDEX(International!AE$3:AE$2000,_xlfn.XMATCH(100,International!AE$3:AE$2000,1,1)+$CA151)=""),NA(),INDEX(International!AE$3:AE$2000,_xlfn.XMATCH(100,International!AE$3:AE$2000,1,1)+$CA151)), NA())</f>
        <v>#N/A</v>
      </c>
      <c r="DR151" s="1" t="e">
        <f t="shared" si="281"/>
        <v>#N/A</v>
      </c>
      <c r="DS151" s="1" t="e">
        <f>IF(OR(ISNA($A151),$AK151&lt;100),NA(),IF($CA151=0,0,FLOOR((DQ151-_xlfn.XLOOKUP(_xlfn.AGGREGATE(5,6,$CA$3:$CA2102),$CA$3:$CA$2000,DQ$3:DQ$2000,1,1))/_xlfn.XLOOKUP($CA151,$CA$3:$CA$2000,$CA$3:$CA$2000,1,1), 1)))</f>
        <v>#N/A</v>
      </c>
      <c r="DT151" s="1" t="e">
        <f t="shared" si="263"/>
        <v>#N/A</v>
      </c>
      <c r="DU151" s="1" t="e">
        <f t="shared" si="282"/>
        <v>#N/A</v>
      </c>
      <c r="DV151" s="1" t="e" cm="1">
        <f t="array" ref="DV151">IFERROR(IF(ISNA($A151),NA(),INDEX(B$3:B$2000,_xlfn.XMATCH(Configuration!$B$12,B$3:B$2000,1,1)+ROW()-ROW($A$3))-0), NA())</f>
        <v>#N/A</v>
      </c>
      <c r="DW151" s="1" t="e" cm="1">
        <f t="array" ref="DW151">IFERROR(IF(ISNA($A151),NA(),INDEX(F$3:F$2000,_xlfn.XMATCH(Configuration!$B$12,F$3:F$2000,1,1)+ROW()-ROW($A$3))-0), NA())</f>
        <v>#N/A</v>
      </c>
      <c r="DX151" s="1" t="e" cm="1">
        <f t="array" ref="DX151">IFERROR(IF(ISNA($A151),NA(),INDEX(J$3:J$2000,_xlfn.XMATCH(Configuration!$B$12,J$3:J$2000,1,1)+ROW()-ROW($A$3))-0), NA())</f>
        <v>#N/A</v>
      </c>
      <c r="DY151" s="1" t="e" cm="1">
        <f t="array" ref="DY151">IFERROR(IF(ISNA($A151),NA(),INDEX(N$3:N$2000,_xlfn.XMATCH(Configuration!$B$12,N$3:N$2000,1,1)+ROW()-ROW($A$3))-0), NA())</f>
        <v>#N/A</v>
      </c>
      <c r="DZ151" s="1" t="e" cm="1">
        <f t="array" ref="DZ151">IFERROR(IF(ISNA($A151),NA(),INDEX(R$3:R$2000,_xlfn.XMATCH(Configuration!$B$12,R$3:R$2000,1,1)+ROW()-ROW($A$3))-0), NA())</f>
        <v>#N/A</v>
      </c>
      <c r="EA151" s="1" t="e" cm="1">
        <f t="array" ref="EA151">IFERROR(IF(ISNA($A151),NA(),INDEX(V$3:V$2000,_xlfn.XMATCH(Configuration!$B$12,V$3:V$2000,1,1)+ROW()-ROW($A$3))-0), NA())</f>
        <v>#N/A</v>
      </c>
      <c r="EB151" s="1" t="e" cm="1">
        <f t="array" ref="EB151">IFERROR(IF(ISNA($A151),NA(),INDEX(Z$3:Z$2000,_xlfn.XMATCH(Configuration!$B$12,Z$3:Z$2000,1,1)+ROW()-ROW($A$3))-0), NA())</f>
        <v>#N/A</v>
      </c>
      <c r="EC151" s="1" t="e" cm="1">
        <f t="array" ref="EC151">IFERROR(IF(ISNA($A151),NA(),INDEX(AD$3:AD$2000,_xlfn.XMATCH(Configuration!$B$12,AD$3:AD$2000,1,1)+ROW()-ROW($A$3))-0), NA())</f>
        <v>#N/A</v>
      </c>
      <c r="ED151" s="1" t="e">
        <f t="shared" si="283"/>
        <v>#N/A</v>
      </c>
      <c r="EE151" s="1" t="e">
        <f t="shared" si="304"/>
        <v>#N/A</v>
      </c>
      <c r="EF151" s="1" t="e">
        <f t="shared" si="305"/>
        <v>#N/A</v>
      </c>
      <c r="EG151" s="1" t="e">
        <f t="shared" si="306"/>
        <v>#N/A</v>
      </c>
      <c r="EH151" s="1" t="e">
        <f t="shared" si="307"/>
        <v>#N/A</v>
      </c>
      <c r="EI151" s="1" t="e">
        <f t="shared" si="308"/>
        <v>#N/A</v>
      </c>
      <c r="EJ151" s="1" t="e">
        <f t="shared" si="309"/>
        <v>#N/A</v>
      </c>
      <c r="EK151" s="1" t="e">
        <f t="shared" si="310"/>
        <v>#N/A</v>
      </c>
      <c r="EL151" s="1" t="e" cm="1">
        <f t="array" ref="EL151">IFERROR(IF(ISNA($ED151),NA(),IF(FLOOR((2^(($ED151+LOOKUP(2, 1/(ISNA(EP$3:EP$2000)+ISBLANK(EP$3:EP$300)-1),EP$3:EP$2000)*LOG(100)/LOG(2))/LOOKUP(2, 1/(ISNA(EP$3:EP$2000)+ISBLANK(EP$3:EP$300)-1),EP$3:EP$2000))),2)&gt;_xlfn.AGGREGATE(4,6,$EN$3:$GC$2000)+2000,NA(),FLOOR((2^(($ED151+LOOKUP(2, 1/(ISNA(EP$3:EP$2000)+ISBLANK(EP$3:EP$300)-1),EP$3:EP$2000)*LOG(100)/LOG(2))/LOOKUP(2, 1/(ISNA(EP$3:EP$2000)+ISBLANK(EP$3:EP$300)-1),EP$3:EP$2000))),2))),NA())</f>
        <v>#N/A</v>
      </c>
      <c r="EM151" s="1" t="e" cm="1">
        <f t="array" ref="EM151">IF(ISNA($ED151),NA(),FLOOR(EN$3+(LOOKUP(2, 1/(ISNA(EN$3:EN$2000)+ISBLANK(EN$3:EN$300)-1),EN$3:EN$2000)-EN$3)/LOOKUP(2, 1/(ISNA(EN$3:EN$2000)+ISBLANK(EN$3:EN$300)-1),ED$3:ED$2000)*ED151, 1))</f>
        <v>#N/A</v>
      </c>
      <c r="EN151" s="1" t="e" cm="1">
        <f t="array" ref="EN151">IFERROR(IF(ISNA($A151),NA(),INDEX(AK$3:AK$2000,_xlfn.XMATCH(100,AK$3:AK$2000,1,1)+ROW()-ROW($A$3))-0), NA())</f>
        <v>#N/A</v>
      </c>
      <c r="EO151" s="1" t="e" cm="1">
        <f t="array" ref="EO151">IFERROR(IF(ISNA($A151),NA(),INDEX(BD$3:BD$2000,_xlfn.XMATCH(100,AK$3:AK$2000,1,1)+ROW()-ROW($A$3))-0), NA())</f>
        <v>#N/A</v>
      </c>
      <c r="EP151" s="1" t="e">
        <f t="shared" si="311"/>
        <v>#N/A</v>
      </c>
      <c r="EQ151" s="1" t="e">
        <f t="shared" si="312"/>
        <v>#N/A</v>
      </c>
      <c r="ER151" s="1" t="e">
        <f t="shared" si="313"/>
        <v>#N/A</v>
      </c>
      <c r="ES151" s="1" t="e" cm="1">
        <f t="array" ref="ES151">IFERROR(IF(OR(ISNA($A151),INDEX(International!C$3:C$2000,_xlfn.XMATCH(100,International!C$3:C$2000,1,1)+ROW()-ROW($A$3))=""),NA(),INDEX(International!C$3:C$2000,_xlfn.XMATCH(100,International!C$3:C$2000,1,1)+ROW()-ROW($A$3))), NA())</f>
        <v>#N/A</v>
      </c>
      <c r="ET151" s="1" t="e" cm="1">
        <f t="array" ref="ET151">IFERROR(IF(ISNA($A151),NA(),INDEX(International!E$3:E$2000,_xlfn.XMATCH(100,International!C$3:C$2000,1,1)+ROW()-ROW($A$3))-0), NA())</f>
        <v>#N/A</v>
      </c>
      <c r="EU151" s="1" t="e">
        <f t="shared" si="314"/>
        <v>#N/A</v>
      </c>
      <c r="EV151" s="1" t="e">
        <f t="shared" si="315"/>
        <v>#N/A</v>
      </c>
      <c r="EW151" s="1" t="e">
        <f t="shared" si="316"/>
        <v>#N/A</v>
      </c>
      <c r="EX151" s="1" t="e" cm="1">
        <f t="array" ref="EX151">IFERROR(IF(OR(ISNA($A151),INDEX(International!G$3:G$2000,_xlfn.XMATCH(100,International!G$3:G$2000,1,1)+ROW()-ROW($A$3))=""),NA(),INDEX(International!G$3:G$2000,_xlfn.XMATCH(100,International!G$3:G$2000,1,1)+ROW()-ROW($A$3))-0), NA())</f>
        <v>#N/A</v>
      </c>
      <c r="EY151" s="1" t="e" cm="1">
        <f t="array" ref="EY151">IFERROR(IF(ISNA($A151),NA(),INDEX(International!I$3:I$2000,_xlfn.XMATCH(100,International!G$3:G$2000,1,1)+ROW()-ROW($A$3))-0), NA())</f>
        <v>#N/A</v>
      </c>
      <c r="EZ151" s="1" t="e">
        <f t="shared" si="317"/>
        <v>#N/A</v>
      </c>
      <c r="FA151" s="1" t="e">
        <f t="shared" si="318"/>
        <v>#N/A</v>
      </c>
      <c r="FB151" s="1" t="e">
        <f t="shared" si="319"/>
        <v>#N/A</v>
      </c>
      <c r="FC151" s="1" t="e" cm="1">
        <f t="array" ref="FC151">IFERROR(IF(OR(ISNA($A151),INDEX(International!K$3:K$2000,_xlfn.XMATCH(100,International!K$3:K$2000,1,1)+ROW()-ROW($A$3))=""),NA(),INDEX(International!K$3:K$2000,_xlfn.XMATCH(100,International!K$3:K$2000,1,1)+ROW()-ROW($A$3))), NA())</f>
        <v>#N/A</v>
      </c>
      <c r="FD151" s="1" t="e" cm="1">
        <f t="array" ref="FD151">IFERROR(IF(ISNA($A151),NA(),INDEX(International!M$3:M$2000,_xlfn.XMATCH(100,International!K$3:K$2000,1,1)+ROW()-ROW($A$3))-0), NA())</f>
        <v>#N/A</v>
      </c>
      <c r="FE151" s="1" t="e">
        <f t="shared" si="320"/>
        <v>#N/A</v>
      </c>
      <c r="FF151" s="1" t="e">
        <f t="shared" si="321"/>
        <v>#N/A</v>
      </c>
      <c r="FG151" s="1" t="e">
        <f t="shared" si="322"/>
        <v>#N/A</v>
      </c>
      <c r="FH151" s="1" t="e" cm="1">
        <f t="array" ref="FH151">IFERROR(IF(OR(ISNA($A151),INDEX(International!O$3:O$2000,_xlfn.XMATCH(100,International!O$3:O$2000,1,1)+ROW()-ROW($A$3))=""),NA(),INDEX(International!O$3:O$2000,_xlfn.XMATCH(100,International!O$3:O$2000,1,1)+ROW()-ROW($A$3))-0), NA())</f>
        <v>#N/A</v>
      </c>
      <c r="FI151" s="1" t="e" cm="1">
        <f t="array" ref="FI151">IFERROR(IF(ISNA($A151),NA(),INDEX(International!Q$3:Q$2000,_xlfn.XMATCH(100,International!O$3:O$2000,1,1)+ROW()-ROW($A$3))-0), NA())</f>
        <v>#N/A</v>
      </c>
      <c r="FJ151" s="1" t="e">
        <f t="shared" si="323"/>
        <v>#N/A</v>
      </c>
      <c r="FK151" s="1" t="e">
        <f t="shared" si="324"/>
        <v>#N/A</v>
      </c>
      <c r="FL151" s="1" t="e">
        <f t="shared" si="325"/>
        <v>#N/A</v>
      </c>
      <c r="FM151" s="1" t="e" cm="1">
        <f t="array" ref="FM151">IFERROR(IF(OR(ISNA($A151),INDEX(International!S$3:S$2000,_xlfn.XMATCH(100,International!S$3:S$2000,1,1)+ROW()-ROW($A$3))=""),NA(),INDEX(International!S$3:S$2000,_xlfn.XMATCH(100,International!S$3:S$2000,1,1)+ROW()-ROW($A$3))-0), NA())</f>
        <v>#N/A</v>
      </c>
      <c r="FN151" s="1" t="e" cm="1">
        <f t="array" ref="FN151">IFERROR(IF(ISNA($A151),NA(),INDEX(International!U$3:U$2000,_xlfn.XMATCH(100,International!S$3:S$2000,1,1)+ROW()-ROW($A$3))-0), NA())</f>
        <v>#N/A</v>
      </c>
      <c r="FO151" s="1" t="e">
        <f t="shared" si="326"/>
        <v>#N/A</v>
      </c>
      <c r="FP151" s="1" t="e">
        <f t="shared" si="327"/>
        <v>#N/A</v>
      </c>
      <c r="FQ151" s="1" t="e">
        <f t="shared" si="328"/>
        <v>#N/A</v>
      </c>
      <c r="FR151" s="1" t="e" cm="1">
        <f t="array" ref="FR151">IFERROR(IF(OR(ISNA($A151),INDEX(International!W$3:W$2000,_xlfn.XMATCH(100,International!W$3:W$2000,1,1)+ROW()-ROW($A$3))=""),NA(),INDEX(International!W$3:W$2000,_xlfn.XMATCH(100,International!W$3:W$2000,1,1)+ROW()-ROW($A$3))-0), NA())</f>
        <v>#N/A</v>
      </c>
      <c r="FS151" s="1" t="e" cm="1">
        <f t="array" ref="FS151">IFERROR(IF(ISNA($A151),NA(),INDEX(International!Y$3:Y$2000,_xlfn.XMATCH(100,International!W$3:W$2000,1,1)+ROW()-ROW($A$3))-0), NA())</f>
        <v>#N/A</v>
      </c>
      <c r="FT151" s="1" t="e">
        <f t="shared" si="329"/>
        <v>#N/A</v>
      </c>
      <c r="FU151" s="1" t="e">
        <f t="shared" si="330"/>
        <v>#N/A</v>
      </c>
      <c r="FV151" s="1" t="e">
        <f t="shared" si="331"/>
        <v>#N/A</v>
      </c>
      <c r="FW151" s="1" t="e" cm="1">
        <f t="array" ref="FW151">IFERROR(IF(OR(ISNA($A151),INDEX(International!AA$3:AA$2000,_xlfn.XMATCH(100,International!AA$3:AA$2000,1,1)+ROW()-ROW($A$3))=""),NA(),INDEX(International!AA$3:AA$2000,_xlfn.XMATCH(100,International!AA$3:AA$2000,1,1)+ROW()-ROW($A$3))-0), NA())</f>
        <v>#N/A</v>
      </c>
      <c r="FX151" s="1" t="e" cm="1">
        <f t="array" ref="FX151">IFERROR(IF(ISNA($A151),NA(),INDEX(International!AC$3:AC$2000,_xlfn.XMATCH(100,International!AA$3:AA$2000,1,1)+ROW()-ROW($A$3))-0), NA())</f>
        <v>#N/A</v>
      </c>
      <c r="FY151" s="1" t="e">
        <f t="shared" si="332"/>
        <v>#N/A</v>
      </c>
      <c r="FZ151" s="1" t="e">
        <f t="shared" si="333"/>
        <v>#N/A</v>
      </c>
      <c r="GA151" s="1" t="e">
        <f t="shared" si="334"/>
        <v>#N/A</v>
      </c>
      <c r="GB151" s="1" t="e" cm="1">
        <f t="array" ref="GB151">IFERROR(IF(OR(ISNA($A151),INDEX(International!AE$3:AE$2000,_xlfn.XMATCH(100,International!AE$3:AE$2000,1,1)+ROW()-ROW($A$3))=""),NA(),INDEX(International!AE$3:AE$2000,_xlfn.XMATCH(100,International!AE$3:AE$2000,1,1)+ROW()-ROW($A$3))-0), NA())</f>
        <v>#N/A</v>
      </c>
      <c r="GC151" s="1" t="e" cm="1">
        <f t="array" ref="GC151">IFERROR(IF(ISNA($A151),NA(),INDEX(International!AG$3:AG$2000,_xlfn.XMATCH(100,International!AE$3:AE$2000,1,1)+ROW()-ROW($A$3))-0), NA())</f>
        <v>#N/A</v>
      </c>
      <c r="GD151" s="1" t="e">
        <f t="shared" si="335"/>
        <v>#N/A</v>
      </c>
      <c r="GE151" s="1" t="e">
        <f t="shared" si="336"/>
        <v>#N/A</v>
      </c>
      <c r="GF151" s="1" t="e">
        <f t="shared" si="337"/>
        <v>#N/A</v>
      </c>
    </row>
    <row r="152" spans="1:188" x14ac:dyDescent="0.2">
      <c r="A152" s="4" t="e">
        <f>IF(OR(Daily!$A152="",Daily!$B152="*"),NA(),Daily!A152)</f>
        <v>#N/A</v>
      </c>
      <c r="B152" s="1" t="str">
        <f>IF(_xlfn.IFNA($A152,"")="","",Daily!C152+IF(ROW()&gt;ROW($A$3),B151,0))</f>
        <v/>
      </c>
      <c r="C152" s="1" t="str">
        <f>IF(_xlfn.IFNA($A152,"")="","",Daily!D152+IF(ROW()&gt;ROW($A$3),C151,0))</f>
        <v/>
      </c>
      <c r="D152" s="1" t="str">
        <f>IF(_xlfn.IFNA($A152,"")="","",Daily!E152+IF(ROW()&gt;ROW($A$3),D151,0))</f>
        <v/>
      </c>
      <c r="E152" s="1" t="str">
        <f t="shared" si="284"/>
        <v/>
      </c>
      <c r="F152" s="1" t="str">
        <f>IF(_xlfn.IFNA($A152,"")="","",Daily!F152+IF(ROW()&gt;ROW($A$3),F151,0))</f>
        <v/>
      </c>
      <c r="G152" s="1" t="str">
        <f>IF(_xlfn.IFNA($A152,"")="","",Daily!G152+IF(ROW()&gt;ROW($A$3),G151,0))</f>
        <v/>
      </c>
      <c r="H152" s="1" t="str">
        <f>IF(_xlfn.IFNA($A152,"")="","",Daily!H152+IF(ROW()&gt;ROW($A$3),H151,0))</f>
        <v/>
      </c>
      <c r="I152" s="1" t="str">
        <f t="shared" si="285"/>
        <v/>
      </c>
      <c r="J152" s="1" t="str">
        <f>IF(_xlfn.IFNA($A152,"")="","",Daily!I152+IF(ROW()&gt;ROW($A$3),J151,0))</f>
        <v/>
      </c>
      <c r="K152" s="1" t="str">
        <f>IF(_xlfn.IFNA($A152,"")="","",Daily!J152+IF(ROW()&gt;ROW($A$3),K151,0))</f>
        <v/>
      </c>
      <c r="L152" s="1" t="str">
        <f>IF(_xlfn.IFNA($A152,"")="","",Daily!K152+IF(ROW()&gt;ROW($A$3),L151,0))</f>
        <v/>
      </c>
      <c r="M152" s="1" t="str">
        <f t="shared" si="286"/>
        <v/>
      </c>
      <c r="N152" s="1" t="str">
        <f>IF(_xlfn.IFNA($A152,"")="","",Daily!L152+IF(ROW()&gt;ROW($A$3),N151,0))</f>
        <v/>
      </c>
      <c r="O152" s="1" t="str">
        <f>IF(_xlfn.IFNA($A152,"")="","",Daily!M152+IF(ROW()&gt;ROW($A$3),O151,0))</f>
        <v/>
      </c>
      <c r="P152" s="1" t="str">
        <f>IF(_xlfn.IFNA($A152,"")="","",Daily!N152+IF(ROW()&gt;ROW($A$3),P151,0))</f>
        <v/>
      </c>
      <c r="Q152" s="1" t="str">
        <f t="shared" si="287"/>
        <v/>
      </c>
      <c r="R152" s="1" t="str">
        <f>IF(_xlfn.IFNA($A152,"")="","",Daily!O152+IF(ROW()&gt;ROW($A$3),R151,0))</f>
        <v/>
      </c>
      <c r="S152" s="1" t="str">
        <f>IF(_xlfn.IFNA($A152,"")="","",Daily!P152+IF(ROW()&gt;ROW($A$3),S151,0))</f>
        <v/>
      </c>
      <c r="T152" s="1" t="str">
        <f>IF(_xlfn.IFNA($A152,"")="","",Daily!Q152+IF(ROW()&gt;ROW($A$3),T151,0))</f>
        <v/>
      </c>
      <c r="U152" s="1" t="str">
        <f t="shared" si="288"/>
        <v/>
      </c>
      <c r="V152" s="1" t="str">
        <f>IF(_xlfn.IFNA($A152,"")="","",Daily!R152+IF(ROW()&gt;ROW($A$3),V151,0))</f>
        <v/>
      </c>
      <c r="W152" s="1" t="str">
        <f>IF(_xlfn.IFNA($A152,"")="","",Daily!S152+IF(ROW()&gt;ROW($A$3),W151,0))</f>
        <v/>
      </c>
      <c r="X152" s="1" t="str">
        <f>IF(_xlfn.IFNA($A152,"")="","",Daily!T152+IF(ROW()&gt;ROW($A$3),X151,0))</f>
        <v/>
      </c>
      <c r="Y152" s="1" t="str">
        <f t="shared" si="289"/>
        <v/>
      </c>
      <c r="Z152" s="1" t="str">
        <f>IF(_xlfn.IFNA($A152,"")="","",Daily!U152+IF(ROW()&gt;ROW($A$3),Z151,0))</f>
        <v/>
      </c>
      <c r="AA152" s="1" t="str">
        <f>IF(_xlfn.IFNA($A152,"")="","",Daily!V152+IF(ROW()&gt;ROW($A$3),AA151,0))</f>
        <v/>
      </c>
      <c r="AB152" s="1" t="str">
        <f>IF(_xlfn.IFNA($A152,"")="","",Daily!W152+IF(ROW()&gt;ROW($A$3),AB151,0))</f>
        <v/>
      </c>
      <c r="AC152" s="1" t="str">
        <f t="shared" si="290"/>
        <v/>
      </c>
      <c r="AD152" s="1" t="str">
        <f>IF(_xlfn.IFNA($A152,"")="","",Daily!X152+IF(ROW()&gt;ROW($A$3),AD151,0))</f>
        <v/>
      </c>
      <c r="AE152" s="1" t="str">
        <f>IF(_xlfn.IFNA($A152,"")="","",Daily!Y152+IF(ROW()&gt;ROW($A$3),AE151,0))</f>
        <v/>
      </c>
      <c r="AF152" s="1" t="str">
        <f>IF(_xlfn.IFNA($A152,"")="","",Daily!Z152+IF(ROW()&gt;ROW($A$3),AF151,0))</f>
        <v/>
      </c>
      <c r="AG152" s="1" t="str">
        <f t="shared" si="291"/>
        <v/>
      </c>
      <c r="AH152" s="1" t="str">
        <f>IF(_xlfn.IFNA($A152,"")="","",Daily!C152+Daily!F152+Daily!I152+Daily!O152+Daily!L152+Daily!R152+Daily!X152+Daily!U152)</f>
        <v/>
      </c>
      <c r="AI152" s="1" t="str">
        <f>IF(_xlfn.IFNA($A152,"")="","",Daily!D152+Daily!G152+Daily!J152+Daily!P152+Daily!M152+Daily!S152+Daily!Y152+Daily!V152+Daily!AA152)</f>
        <v/>
      </c>
      <c r="AJ152" s="1" t="str">
        <f>IF(_xlfn.IFNA($A152,"")="","",Daily!E152+Daily!H152+Daily!K152+Daily!Q152+Daily!N152+Daily!T152+Daily!Z152+Daily!W152)</f>
        <v/>
      </c>
      <c r="AK152" s="1" t="str">
        <f t="shared" si="240"/>
        <v/>
      </c>
      <c r="AL152" s="1" t="str">
        <f t="shared" si="241"/>
        <v/>
      </c>
      <c r="AM152" s="1" t="str">
        <f t="shared" si="242"/>
        <v/>
      </c>
      <c r="AN152" s="7" t="str">
        <f t="shared" si="243"/>
        <v/>
      </c>
      <c r="AO152" s="1" t="str">
        <f t="shared" si="244"/>
        <v/>
      </c>
      <c r="AP152" s="1" t="str">
        <f t="shared" si="245"/>
        <v/>
      </c>
      <c r="AQ152" s="1" t="str">
        <f t="shared" si="246"/>
        <v/>
      </c>
      <c r="AR152" s="1" t="str">
        <f t="shared" si="247"/>
        <v/>
      </c>
      <c r="AS152" s="1" t="str">
        <f t="shared" si="248"/>
        <v/>
      </c>
      <c r="AT152" s="10" t="str">
        <f t="shared" si="249"/>
        <v/>
      </c>
      <c r="AU152" s="10" t="str">
        <f t="shared" si="250"/>
        <v/>
      </c>
      <c r="AV152" s="10" t="str">
        <f t="shared" si="251"/>
        <v/>
      </c>
      <c r="AW152" s="10" t="str">
        <f t="shared" si="252"/>
        <v/>
      </c>
      <c r="AX152" s="10" t="str">
        <f t="shared" si="253"/>
        <v/>
      </c>
      <c r="AY152" s="10" t="str">
        <f t="shared" si="254"/>
        <v/>
      </c>
      <c r="AZ152" s="10" t="str">
        <f t="shared" si="255"/>
        <v/>
      </c>
      <c r="BA152" s="10" t="str">
        <f t="shared" si="256"/>
        <v/>
      </c>
      <c r="BB152" s="10" t="str">
        <f t="shared" si="257"/>
        <v/>
      </c>
      <c r="BC152" s="10" t="str">
        <f t="shared" si="258"/>
        <v/>
      </c>
      <c r="BD152" s="8" t="str">
        <f t="shared" ca="1" si="292"/>
        <v/>
      </c>
      <c r="BE152" s="9" t="str">
        <f t="shared" ca="1" si="293"/>
        <v/>
      </c>
      <c r="BF152" s="10" t="str">
        <f t="shared" si="259"/>
        <v/>
      </c>
      <c r="BG152" s="10" t="str">
        <f t="shared" si="260"/>
        <v/>
      </c>
      <c r="BH152" s="1" t="str">
        <f t="shared" si="261"/>
        <v/>
      </c>
      <c r="BI152" s="1" t="str">
        <f t="shared" si="262"/>
        <v/>
      </c>
      <c r="BJ152" s="8" t="str">
        <f>IF(_xlfn.IFNA($A152,"")="","",AK152/(Configuration!$B$1/1000000))</f>
        <v/>
      </c>
      <c r="BK152" s="1" t="str">
        <f>IF(OR(_xlfn.IFNA($A152,"")="", ROW()&lt;=ROW($A$3),MAX(International!$C$3:$C$2000)&lt;$AK152),"",$A152-_xlfn.XLOOKUP($AK152,International!$C$3:$C$2000,International!$A$3:$A$2000,NA(),1,1))</f>
        <v/>
      </c>
      <c r="BL152" s="1" t="str">
        <f>IF(OR(_xlfn.IFNA($A152,"")="", ROW()&lt;=ROW($A$3),MAX(International!$D$3:$D$2000)&lt;$BJ152),"",$A152-_xlfn.XLOOKUP($BJ152,International!$D$3:$D$2000,International!$A$3:$A$2000,NA(),1,1))</f>
        <v/>
      </c>
      <c r="BM152" s="1" t="str">
        <f>IF(OR(_xlfn.IFNA($A152,"")="", ROW()&lt;=ROW($A$3),MAX(International!$G$3:$G$2000)&lt;$AK152),"",$A152-_xlfn.XLOOKUP($AK152,International!$G$3:$G$2000,International!$A$3:$A$2000,NA(),1,1))</f>
        <v/>
      </c>
      <c r="BN152" s="1" t="str">
        <f>IF(OR(_xlfn.IFNA($A152,"")="", ROW()&lt;=ROW($A$3),MAX(International!$H$3:$H$2000)&lt;$BJ152),"",$A152-_xlfn.XLOOKUP($BJ152,International!$H$3:$H$2000,International!$A$3:$A$2000,NA(),1,1))</f>
        <v/>
      </c>
      <c r="BO152" s="1" t="str">
        <f>IF(OR(_xlfn.IFNA($A152,"")="", ROW()&lt;=ROW($A$3),MAX(International!$K$3:$K$2000)&lt;$AK152),"",$A152-_xlfn.XLOOKUP($AK152,International!$K$3:$K$2000,International!$A$3:$A$2000,NA(),1,1))</f>
        <v/>
      </c>
      <c r="BP152" s="1" t="str">
        <f>IF(OR(_xlfn.IFNA($A152,"")="", ROW()&lt;=ROW($A$3),MAX(International!$L$3:$L$2000)&lt;$BJ152),"",$A152-_xlfn.XLOOKUP($BJ152,International!$L$3:$L$2000,International!$A$3:$A$2000,NA(),1,1))</f>
        <v/>
      </c>
      <c r="BQ152" s="1" t="str">
        <f>IF(OR(_xlfn.IFNA($A152,"")="", ROW()&lt;=ROW($A$3),MAX(International!$O$3:$O$2000)&lt;$AK152),"",$A152-_xlfn.XLOOKUP($AK152,International!$O$3:$O$2000,International!$A$3:$A$2000,NA(),1,1))</f>
        <v/>
      </c>
      <c r="BR152" s="1" t="str">
        <f>IF(OR(_xlfn.IFNA($A152,"")="", ROW()&lt;=ROW($A$3),MAX(International!$P$3:$P$2000)&lt;$BJ152),"",$A152-_xlfn.XLOOKUP($BJ152,International!$P$3:$P$2000,International!$A$3:$A$2000,NA(),1,1))</f>
        <v/>
      </c>
      <c r="BS152" s="1" t="str">
        <f>IF(OR(_xlfn.IFNA($A152,"")="", ROW()&lt;=ROW($A$3),MAX(International!$S$3:$S$2000)&lt;$AK152),"",$A152-_xlfn.XLOOKUP($AK152,International!$S$3:$S$2000,International!$A$3:$A$2000,NA(),1,1))</f>
        <v/>
      </c>
      <c r="BT152" s="1" t="str">
        <f>IF(OR(_xlfn.IFNA($A152,"")="", ROW()&lt;=ROW($A$3),MAX(International!$T$3:$T$2000)&lt;$BJ152),"",$A152-_xlfn.XLOOKUP($BJ152,International!$T$3:$T$2000,International!$A$3:$A$2000,NA(),1,1))</f>
        <v/>
      </c>
      <c r="BU152" s="1" t="str">
        <f>IF(OR(_xlfn.IFNA($A152,"")="", ROW()&lt;=ROW($A$3),MAX(International!$W$3:$W$2000)&lt;$AK152),"",$A152-_xlfn.XLOOKUP($AK152,International!$W$3:$W$2000,International!$A$3:$A$2000,NA(),1,1))</f>
        <v/>
      </c>
      <c r="BV152" s="1" t="str">
        <f>IF(OR(_xlfn.IFNA($A152,"")="", ROW()&lt;=ROW($A$3),MAX(International!$X$3:$X$2000)&lt;$BJ152),"",$A152-_xlfn.XLOOKUP($BJ152,International!$X$3:$X$2000,International!$A$3:$A$2000,NA(),1,1))</f>
        <v/>
      </c>
      <c r="BW152" s="1" t="str">
        <f>IF(OR(_xlfn.IFNA($A152,"")="", ROW()&lt;=ROW($A$3),MAX(International!$AA$3:$AA$2000)&lt;$AK152),"",$A152-_xlfn.XLOOKUP($AK152,International!$AA$3:$AA$2000,International!$A$3:$A$2000,NA(),1,1))</f>
        <v/>
      </c>
      <c r="BX152" s="1" t="str">
        <f>IF(OR(_xlfn.IFNA($A152,"")="", ROW()&lt;=ROW($A$3),MAX(International!$AB$3:$AB$2000)&lt;$BJ152),"",$A152-_xlfn.XLOOKUP($BJ152,International!$AB$3:$AB$2000,International!$A$3:$A$2000,NA(),1,1))</f>
        <v/>
      </c>
      <c r="BY152" s="1" t="str">
        <f>IF(OR(_xlfn.IFNA($A152,"")="", ROW()&lt;=ROW($A$3),MAX(International!$AE$3:$AE$2000)&lt;$AK152),"",$A152-_xlfn.XLOOKUP($AK152,International!$AE$3:$AE$2000,International!$A$3:$A$2000,NA(),1,1))</f>
        <v/>
      </c>
      <c r="BZ152" s="1" t="str">
        <f>IF(OR(_xlfn.IFNA($A152,"")="", ROW()&lt;=ROW($A$3),MAX(International!$AF$3:$AF$2000)&lt;$BJ152),"",$A152-_xlfn.XLOOKUP($BJ152,International!$AF$3:$AF$2000,International!$A$3:$A$2000,NA(),1,1))</f>
        <v/>
      </c>
      <c r="CA152" s="1" t="e">
        <f t="shared" si="294"/>
        <v>#N/A</v>
      </c>
      <c r="CB152" s="1" t="e">
        <f t="shared" si="264"/>
        <v>#N/A</v>
      </c>
      <c r="CC152" s="1" t="e">
        <f t="shared" si="265"/>
        <v>#N/A</v>
      </c>
      <c r="CD152" s="1" t="e">
        <f t="shared" si="266"/>
        <v>#N/A</v>
      </c>
      <c r="CE152" s="1" t="e">
        <f t="shared" si="267"/>
        <v>#N/A</v>
      </c>
      <c r="CF152" s="1" t="e">
        <f t="shared" si="268"/>
        <v>#N/A</v>
      </c>
      <c r="CG152" s="1" t="e">
        <f t="shared" si="269"/>
        <v>#N/A</v>
      </c>
      <c r="CH152" s="1" t="e">
        <f t="shared" si="270"/>
        <v>#N/A</v>
      </c>
      <c r="CI152" s="1" t="e">
        <f t="shared" si="271"/>
        <v>#N/A</v>
      </c>
      <c r="CJ152" s="1" t="e">
        <f t="shared" si="272"/>
        <v>#N/A</v>
      </c>
      <c r="CK152" s="1" t="e">
        <f t="shared" si="295"/>
        <v>#N/A</v>
      </c>
      <c r="CL152" s="1" t="e">
        <f t="shared" si="273"/>
        <v>#N/A</v>
      </c>
      <c r="CM152" s="1" t="e">
        <f>IF(OR(ISNA($A152),$AK152&lt;100),NA(),IF($CA152=0,0,FLOOR((CK152-_xlfn.XLOOKUP(_xlfn.AGGREGATE(5,6,$CA$3:$CA2103),$CA$3:$CA$2000,CK$3:CK$2000,1,1))/_xlfn.XLOOKUP($CA152,$CA$3:$CA$2000,$CA$3:$CA$2000,1,1), 1)))</f>
        <v>#N/A</v>
      </c>
      <c r="CN152" s="1" t="e">
        <f t="shared" si="296"/>
        <v>#N/A</v>
      </c>
      <c r="CO152" s="1" t="e" cm="1">
        <f t="array" ref="CO152">IFERROR(IF(OR(ISNA($A152),$AK152&lt;100,INDEX(International!C$3:C$2000,_xlfn.XMATCH(100,International!C$3:C$2000,1,1)+$CA152)=""),NA(),INDEX(International!C$3:C$2000,_xlfn.XMATCH(100,International!C$3:C$2000,1,1)+$CA152)), NA())</f>
        <v>#N/A</v>
      </c>
      <c r="CP152" s="1" t="e">
        <f t="shared" si="274"/>
        <v>#N/A</v>
      </c>
      <c r="CQ152" s="1" t="e">
        <f>IF(OR(ISNA($A152),$AK152&lt;100),NA(),IF($CA152=0,0,FLOOR((CO152-_xlfn.XLOOKUP(_xlfn.AGGREGATE(5,6,$CA$3:$CA2103),$CA$3:$CA$2000,CO$3:CO$2000,1,1))/_xlfn.XLOOKUP($CA152,$CA$3:$CA$2000,$CA$3:$CA$2000,1,1), 1)))</f>
        <v>#N/A</v>
      </c>
      <c r="CR152" s="1" t="e">
        <f t="shared" si="297"/>
        <v>#N/A</v>
      </c>
      <c r="CS152" s="1" t="e" cm="1">
        <f t="array" ref="CS152">IFERROR(IF(OR(ISNA($A152),$AK152&lt;100,INDEX(International!G$3:G$2000,_xlfn.XMATCH(100,International!G$3:G$2000,1,1)+$CA152)=""),NA(),INDEX(International!G$3:G$2000,_xlfn.XMATCH(100,International!G$3:G$2000,1,1)+$CA152)), NA())</f>
        <v>#N/A</v>
      </c>
      <c r="CT152" s="1" t="e">
        <f t="shared" si="275"/>
        <v>#N/A</v>
      </c>
      <c r="CU152" s="1" t="e">
        <f>IF(OR(ISNA($A152),$AK152&lt;100),NA(),IF($CA152=0,0,FLOOR((CS152-_xlfn.XLOOKUP(_xlfn.AGGREGATE(5,6,$CA$3:$CA2103),$CA$3:$CA$2000,CS$3:CS$2000,1,1))/_xlfn.XLOOKUP($CA152,$CA$3:$CA$2000,$CA$3:$CA$2000,1,1), 1)))</f>
        <v>#N/A</v>
      </c>
      <c r="CV152" s="1" t="e">
        <f t="shared" si="298"/>
        <v>#N/A</v>
      </c>
      <c r="CW152" s="1" t="e" cm="1">
        <f t="array" ref="CW152">IFERROR(IF(OR(ISNA($A152),$AK152&lt;100,INDEX(International!K$3:K$2000,_xlfn.XMATCH(100,International!K$3:K$2000,1,1)+$CA152)=""),NA(),INDEX(International!K$3:K$2000,_xlfn.XMATCH(100,International!K$3:K$2000,1,1)+$CA152)), NA())</f>
        <v>#N/A</v>
      </c>
      <c r="CX152" s="1" t="e">
        <f t="shared" si="276"/>
        <v>#N/A</v>
      </c>
      <c r="CY152" s="1" t="e">
        <f>IF(OR(ISNA($A152),$AK152&lt;100),NA(),IF($CA152=0,0,FLOOR((CW152-_xlfn.XLOOKUP(_xlfn.AGGREGATE(5,6,$CA$3:$CA2103),$CA$3:$CA$2000,CW$3:CW$2000,1,1))/_xlfn.XLOOKUP($CA152,$CA$3:$CA$2000,$CA$3:$CA$2000,1,1), 1)))</f>
        <v>#N/A</v>
      </c>
      <c r="CZ152" s="1" t="e">
        <f t="shared" si="299"/>
        <v>#N/A</v>
      </c>
      <c r="DA152" s="1" t="e" cm="1">
        <f t="array" ref="DA152">IFERROR(IF(OR(ISNA($A152),$AK152&lt;100,INDEX(International!O$3:O$2000,_xlfn.XMATCH(100,International!O$3:O$2000,1,1)+$CA152)=""),NA(),INDEX(International!O$3:O$2000,_xlfn.XMATCH(100,International!O$3:O$2000,1,1)+$CA152)), NA())</f>
        <v>#N/A</v>
      </c>
      <c r="DB152" s="1" t="e">
        <f t="shared" si="277"/>
        <v>#N/A</v>
      </c>
      <c r="DC152" s="1" t="e">
        <f>IF(OR(ISNA($A152),$AK152&lt;100),NA(),IF($CA152=0,0,FLOOR((DA152-_xlfn.XLOOKUP(_xlfn.AGGREGATE(5,6,$CA$3:$CA2103),$CA$3:$CA$2000,DA$3:DA$2000,1,1))/_xlfn.XLOOKUP($CA152,$CA$3:$CA$2000,$CA$3:$CA$2000,1,1), 1)))</f>
        <v>#N/A</v>
      </c>
      <c r="DD152" s="1" t="e">
        <f t="shared" si="300"/>
        <v>#N/A</v>
      </c>
      <c r="DE152" s="1" t="e" cm="1">
        <f t="array" ref="DE152">IFERROR(IF(OR(ISNA($A152),$AK152&lt;100,INDEX(International!S$3:S$2000,_xlfn.XMATCH(100,International!S$3:S$2000,1,1)+$CA152)=""),NA(),INDEX(International!S$3:S$2000,_xlfn.XMATCH(100,International!S$3:S$2000,1,1)+$CA152)), NA())</f>
        <v>#N/A</v>
      </c>
      <c r="DF152" s="1" t="e">
        <f t="shared" si="278"/>
        <v>#N/A</v>
      </c>
      <c r="DG152" s="1" t="e">
        <f>IF(OR(ISNA($A152),$AK152&lt;100),NA(),IF($CA152=0,0,FLOOR((DE152-_xlfn.XLOOKUP(_xlfn.AGGREGATE(5,6,$CA$3:$CA2103),$CA$3:$CA$2000,DE$3:DE$2000,1,1))/_xlfn.XLOOKUP($CA152,$CA$3:$CA$2000,$CA$3:$CA$2000,1,1), 1)))</f>
        <v>#N/A</v>
      </c>
      <c r="DH152" s="1" t="e">
        <f t="shared" si="301"/>
        <v>#N/A</v>
      </c>
      <c r="DI152" s="1" t="e" cm="1">
        <f t="array" ref="DI152">IFERROR(IF(OR(ISNA($A152),$AK152&lt;100,INDEX(International!W$3:W$2000,_xlfn.XMATCH(100,International!W$3:W$2000,1,1)+$CA152)=""),NA(),INDEX(International!W$3:W$2000,_xlfn.XMATCH(100,International!W$3:W$2000,1,1)+$CA152)), NA())</f>
        <v>#N/A</v>
      </c>
      <c r="DJ152" s="1" t="e">
        <f t="shared" si="279"/>
        <v>#N/A</v>
      </c>
      <c r="DK152" s="1" t="e">
        <f>IF(OR(ISNA($A152),$AK152&lt;100),NA(),IF($CA152=0,0,FLOOR((DI152-_xlfn.XLOOKUP(_xlfn.AGGREGATE(5,6,$CA$3:$CA2103),$CA$3:$CA$2000,DI$3:DI$2000,1,1))/_xlfn.XLOOKUP($CA152,$CA$3:$CA$2000,$CA$3:$CA$2000,1,1), 1)))</f>
        <v>#N/A</v>
      </c>
      <c r="DL152" s="1" t="e">
        <f t="shared" si="302"/>
        <v>#N/A</v>
      </c>
      <c r="DM152" s="1" t="e" cm="1">
        <f t="array" ref="DM152">IFERROR(IF(OR(ISNA($A152),$AK152&lt;100,INDEX(International!AA$3:AA$2000,_xlfn.XMATCH(100,International!AA$3:AA$2000,1,1)+$CA152)=""),NA(),INDEX(International!AA$3:AA$2000,_xlfn.XMATCH(100,International!AA$3:AA$2000,1,1)+$CA152)), NA())</f>
        <v>#N/A</v>
      </c>
      <c r="DN152" s="1" t="e">
        <f t="shared" si="280"/>
        <v>#N/A</v>
      </c>
      <c r="DO152" s="1" t="e">
        <f>IF(OR(ISNA($A152),$AK152&lt;100),NA(),IF($CA152=0,0,FLOOR((DM152-_xlfn.XLOOKUP(_xlfn.AGGREGATE(5,6,$CA$3:$CA2103),$CA$3:$CA$2000,DM$3:DM$2000,1,1))/_xlfn.XLOOKUP($CA152,$CA$3:$CA$2000,$CA$3:$CA$2000,1,1), 1)))</f>
        <v>#N/A</v>
      </c>
      <c r="DP152" s="1" t="e">
        <f t="shared" si="303"/>
        <v>#N/A</v>
      </c>
      <c r="DQ152" s="1" t="e" cm="1">
        <f t="array" ref="DQ152">IFERROR(IF(OR(ISNA($A152),$AK152&lt;100,INDEX(International!AE$3:AE$2000,_xlfn.XMATCH(100,International!AE$3:AE$2000,1,1)+$CA152)=""),NA(),INDEX(International!AE$3:AE$2000,_xlfn.XMATCH(100,International!AE$3:AE$2000,1,1)+$CA152)), NA())</f>
        <v>#N/A</v>
      </c>
      <c r="DR152" s="1" t="e">
        <f t="shared" si="281"/>
        <v>#N/A</v>
      </c>
      <c r="DS152" s="1" t="e">
        <f>IF(OR(ISNA($A152),$AK152&lt;100),NA(),IF($CA152=0,0,FLOOR((DQ152-_xlfn.XLOOKUP(_xlfn.AGGREGATE(5,6,$CA$3:$CA2103),$CA$3:$CA$2000,DQ$3:DQ$2000,1,1))/_xlfn.XLOOKUP($CA152,$CA$3:$CA$2000,$CA$3:$CA$2000,1,1), 1)))</f>
        <v>#N/A</v>
      </c>
      <c r="DT152" s="1" t="e">
        <f t="shared" si="263"/>
        <v>#N/A</v>
      </c>
      <c r="DU152" s="1" t="e">
        <f t="shared" si="282"/>
        <v>#N/A</v>
      </c>
      <c r="DV152" s="1" t="e" cm="1">
        <f t="array" ref="DV152">IFERROR(IF(ISNA($A152),NA(),INDEX(B$3:B$2000,_xlfn.XMATCH(Configuration!$B$12,B$3:B$2000,1,1)+ROW()-ROW($A$3))-0), NA())</f>
        <v>#N/A</v>
      </c>
      <c r="DW152" s="1" t="e" cm="1">
        <f t="array" ref="DW152">IFERROR(IF(ISNA($A152),NA(),INDEX(F$3:F$2000,_xlfn.XMATCH(Configuration!$B$12,F$3:F$2000,1,1)+ROW()-ROW($A$3))-0), NA())</f>
        <v>#N/A</v>
      </c>
      <c r="DX152" s="1" t="e" cm="1">
        <f t="array" ref="DX152">IFERROR(IF(ISNA($A152),NA(),INDEX(J$3:J$2000,_xlfn.XMATCH(Configuration!$B$12,J$3:J$2000,1,1)+ROW()-ROW($A$3))-0), NA())</f>
        <v>#N/A</v>
      </c>
      <c r="DY152" s="1" t="e" cm="1">
        <f t="array" ref="DY152">IFERROR(IF(ISNA($A152),NA(),INDEX(N$3:N$2000,_xlfn.XMATCH(Configuration!$B$12,N$3:N$2000,1,1)+ROW()-ROW($A$3))-0), NA())</f>
        <v>#N/A</v>
      </c>
      <c r="DZ152" s="1" t="e" cm="1">
        <f t="array" ref="DZ152">IFERROR(IF(ISNA($A152),NA(),INDEX(R$3:R$2000,_xlfn.XMATCH(Configuration!$B$12,R$3:R$2000,1,1)+ROW()-ROW($A$3))-0), NA())</f>
        <v>#N/A</v>
      </c>
      <c r="EA152" s="1" t="e" cm="1">
        <f t="array" ref="EA152">IFERROR(IF(ISNA($A152),NA(),INDEX(V$3:V$2000,_xlfn.XMATCH(Configuration!$B$12,V$3:V$2000,1,1)+ROW()-ROW($A$3))-0), NA())</f>
        <v>#N/A</v>
      </c>
      <c r="EB152" s="1" t="e" cm="1">
        <f t="array" ref="EB152">IFERROR(IF(ISNA($A152),NA(),INDEX(Z$3:Z$2000,_xlfn.XMATCH(Configuration!$B$12,Z$3:Z$2000,1,1)+ROW()-ROW($A$3))-0), NA())</f>
        <v>#N/A</v>
      </c>
      <c r="EC152" s="1" t="e" cm="1">
        <f t="array" ref="EC152">IFERROR(IF(ISNA($A152),NA(),INDEX(AD$3:AD$2000,_xlfn.XMATCH(Configuration!$B$12,AD$3:AD$2000,1,1)+ROW()-ROW($A$3))-0), NA())</f>
        <v>#N/A</v>
      </c>
      <c r="ED152" s="1" t="e">
        <f t="shared" si="283"/>
        <v>#N/A</v>
      </c>
      <c r="EE152" s="1" t="e">
        <f t="shared" si="304"/>
        <v>#N/A</v>
      </c>
      <c r="EF152" s="1" t="e">
        <f t="shared" si="305"/>
        <v>#N/A</v>
      </c>
      <c r="EG152" s="1" t="e">
        <f t="shared" si="306"/>
        <v>#N/A</v>
      </c>
      <c r="EH152" s="1" t="e">
        <f t="shared" si="307"/>
        <v>#N/A</v>
      </c>
      <c r="EI152" s="1" t="e">
        <f t="shared" si="308"/>
        <v>#N/A</v>
      </c>
      <c r="EJ152" s="1" t="e">
        <f t="shared" si="309"/>
        <v>#N/A</v>
      </c>
      <c r="EK152" s="1" t="e">
        <f t="shared" si="310"/>
        <v>#N/A</v>
      </c>
      <c r="EL152" s="1" t="e" cm="1">
        <f t="array" ref="EL152">IFERROR(IF(ISNA($ED152),NA(),IF(FLOOR((2^(($ED152+LOOKUP(2, 1/(ISNA(EP$3:EP$2000)+ISBLANK(EP$3:EP$300)-1),EP$3:EP$2000)*LOG(100)/LOG(2))/LOOKUP(2, 1/(ISNA(EP$3:EP$2000)+ISBLANK(EP$3:EP$300)-1),EP$3:EP$2000))),2)&gt;_xlfn.AGGREGATE(4,6,$EN$3:$GC$2000)+2000,NA(),FLOOR((2^(($ED152+LOOKUP(2, 1/(ISNA(EP$3:EP$2000)+ISBLANK(EP$3:EP$300)-1),EP$3:EP$2000)*LOG(100)/LOG(2))/LOOKUP(2, 1/(ISNA(EP$3:EP$2000)+ISBLANK(EP$3:EP$300)-1),EP$3:EP$2000))),2))),NA())</f>
        <v>#N/A</v>
      </c>
      <c r="EM152" s="1" t="e" cm="1">
        <f t="array" ref="EM152">IF(ISNA($ED152),NA(),FLOOR(EN$3+(LOOKUP(2, 1/(ISNA(EN$3:EN$2000)+ISBLANK(EN$3:EN$300)-1),EN$3:EN$2000)-EN$3)/LOOKUP(2, 1/(ISNA(EN$3:EN$2000)+ISBLANK(EN$3:EN$300)-1),ED$3:ED$2000)*ED152, 1))</f>
        <v>#N/A</v>
      </c>
      <c r="EN152" s="1" t="e" cm="1">
        <f t="array" ref="EN152">IFERROR(IF(ISNA($A152),NA(),INDEX(AK$3:AK$2000,_xlfn.XMATCH(100,AK$3:AK$2000,1,1)+ROW()-ROW($A$3))-0), NA())</f>
        <v>#N/A</v>
      </c>
      <c r="EO152" s="1" t="e" cm="1">
        <f t="array" ref="EO152">IFERROR(IF(ISNA($A152),NA(),INDEX(BD$3:BD$2000,_xlfn.XMATCH(100,AK$3:AK$2000,1,1)+ROW()-ROW($A$3))-0), NA())</f>
        <v>#N/A</v>
      </c>
      <c r="EP152" s="1" t="e">
        <f t="shared" si="311"/>
        <v>#N/A</v>
      </c>
      <c r="EQ152" s="1" t="e">
        <f t="shared" si="312"/>
        <v>#N/A</v>
      </c>
      <c r="ER152" s="1" t="e">
        <f t="shared" si="313"/>
        <v>#N/A</v>
      </c>
      <c r="ES152" s="1" t="e" cm="1">
        <f t="array" ref="ES152">IFERROR(IF(OR(ISNA($A152),INDEX(International!C$3:C$2000,_xlfn.XMATCH(100,International!C$3:C$2000,1,1)+ROW()-ROW($A$3))=""),NA(),INDEX(International!C$3:C$2000,_xlfn.XMATCH(100,International!C$3:C$2000,1,1)+ROW()-ROW($A$3))), NA())</f>
        <v>#N/A</v>
      </c>
      <c r="ET152" s="1" t="e" cm="1">
        <f t="array" ref="ET152">IFERROR(IF(ISNA($A152),NA(),INDEX(International!E$3:E$2000,_xlfn.XMATCH(100,International!C$3:C$2000,1,1)+ROW()-ROW($A$3))-0), NA())</f>
        <v>#N/A</v>
      </c>
      <c r="EU152" s="1" t="e">
        <f t="shared" si="314"/>
        <v>#N/A</v>
      </c>
      <c r="EV152" s="1" t="e">
        <f t="shared" si="315"/>
        <v>#N/A</v>
      </c>
      <c r="EW152" s="1" t="e">
        <f t="shared" si="316"/>
        <v>#N/A</v>
      </c>
      <c r="EX152" s="1" t="e" cm="1">
        <f t="array" ref="EX152">IFERROR(IF(OR(ISNA($A152),INDEX(International!G$3:G$2000,_xlfn.XMATCH(100,International!G$3:G$2000,1,1)+ROW()-ROW($A$3))=""),NA(),INDEX(International!G$3:G$2000,_xlfn.XMATCH(100,International!G$3:G$2000,1,1)+ROW()-ROW($A$3))-0), NA())</f>
        <v>#N/A</v>
      </c>
      <c r="EY152" s="1" t="e" cm="1">
        <f t="array" ref="EY152">IFERROR(IF(ISNA($A152),NA(),INDEX(International!I$3:I$2000,_xlfn.XMATCH(100,International!G$3:G$2000,1,1)+ROW()-ROW($A$3))-0), NA())</f>
        <v>#N/A</v>
      </c>
      <c r="EZ152" s="1" t="e">
        <f t="shared" si="317"/>
        <v>#N/A</v>
      </c>
      <c r="FA152" s="1" t="e">
        <f t="shared" si="318"/>
        <v>#N/A</v>
      </c>
      <c r="FB152" s="1" t="e">
        <f t="shared" si="319"/>
        <v>#N/A</v>
      </c>
      <c r="FC152" s="1" t="e" cm="1">
        <f t="array" ref="FC152">IFERROR(IF(OR(ISNA($A152),INDEX(International!K$3:K$2000,_xlfn.XMATCH(100,International!K$3:K$2000,1,1)+ROW()-ROW($A$3))=""),NA(),INDEX(International!K$3:K$2000,_xlfn.XMATCH(100,International!K$3:K$2000,1,1)+ROW()-ROW($A$3))), NA())</f>
        <v>#N/A</v>
      </c>
      <c r="FD152" s="1" t="e" cm="1">
        <f t="array" ref="FD152">IFERROR(IF(ISNA($A152),NA(),INDEX(International!M$3:M$2000,_xlfn.XMATCH(100,International!K$3:K$2000,1,1)+ROW()-ROW($A$3))-0), NA())</f>
        <v>#N/A</v>
      </c>
      <c r="FE152" s="1" t="e">
        <f t="shared" si="320"/>
        <v>#N/A</v>
      </c>
      <c r="FF152" s="1" t="e">
        <f t="shared" si="321"/>
        <v>#N/A</v>
      </c>
      <c r="FG152" s="1" t="e">
        <f t="shared" si="322"/>
        <v>#N/A</v>
      </c>
      <c r="FH152" s="1" t="e" cm="1">
        <f t="array" ref="FH152">IFERROR(IF(OR(ISNA($A152),INDEX(International!O$3:O$2000,_xlfn.XMATCH(100,International!O$3:O$2000,1,1)+ROW()-ROW($A$3))=""),NA(),INDEX(International!O$3:O$2000,_xlfn.XMATCH(100,International!O$3:O$2000,1,1)+ROW()-ROW($A$3))-0), NA())</f>
        <v>#N/A</v>
      </c>
      <c r="FI152" s="1" t="e" cm="1">
        <f t="array" ref="FI152">IFERROR(IF(ISNA($A152),NA(),INDEX(International!Q$3:Q$2000,_xlfn.XMATCH(100,International!O$3:O$2000,1,1)+ROW()-ROW($A$3))-0), NA())</f>
        <v>#N/A</v>
      </c>
      <c r="FJ152" s="1" t="e">
        <f t="shared" si="323"/>
        <v>#N/A</v>
      </c>
      <c r="FK152" s="1" t="e">
        <f t="shared" si="324"/>
        <v>#N/A</v>
      </c>
      <c r="FL152" s="1" t="e">
        <f t="shared" si="325"/>
        <v>#N/A</v>
      </c>
      <c r="FM152" s="1" t="e" cm="1">
        <f t="array" ref="FM152">IFERROR(IF(OR(ISNA($A152),INDEX(International!S$3:S$2000,_xlfn.XMATCH(100,International!S$3:S$2000,1,1)+ROW()-ROW($A$3))=""),NA(),INDEX(International!S$3:S$2000,_xlfn.XMATCH(100,International!S$3:S$2000,1,1)+ROW()-ROW($A$3))-0), NA())</f>
        <v>#N/A</v>
      </c>
      <c r="FN152" s="1" t="e" cm="1">
        <f t="array" ref="FN152">IFERROR(IF(ISNA($A152),NA(),INDEX(International!U$3:U$2000,_xlfn.XMATCH(100,International!S$3:S$2000,1,1)+ROW()-ROW($A$3))-0), NA())</f>
        <v>#N/A</v>
      </c>
      <c r="FO152" s="1" t="e">
        <f t="shared" si="326"/>
        <v>#N/A</v>
      </c>
      <c r="FP152" s="1" t="e">
        <f t="shared" si="327"/>
        <v>#N/A</v>
      </c>
      <c r="FQ152" s="1" t="e">
        <f t="shared" si="328"/>
        <v>#N/A</v>
      </c>
      <c r="FR152" s="1" t="e" cm="1">
        <f t="array" ref="FR152">IFERROR(IF(OR(ISNA($A152),INDEX(International!W$3:W$2000,_xlfn.XMATCH(100,International!W$3:W$2000,1,1)+ROW()-ROW($A$3))=""),NA(),INDEX(International!W$3:W$2000,_xlfn.XMATCH(100,International!W$3:W$2000,1,1)+ROW()-ROW($A$3))-0), NA())</f>
        <v>#N/A</v>
      </c>
      <c r="FS152" s="1" t="e" cm="1">
        <f t="array" ref="FS152">IFERROR(IF(ISNA($A152),NA(),INDEX(International!Y$3:Y$2000,_xlfn.XMATCH(100,International!W$3:W$2000,1,1)+ROW()-ROW($A$3))-0), NA())</f>
        <v>#N/A</v>
      </c>
      <c r="FT152" s="1" t="e">
        <f t="shared" si="329"/>
        <v>#N/A</v>
      </c>
      <c r="FU152" s="1" t="e">
        <f t="shared" si="330"/>
        <v>#N/A</v>
      </c>
      <c r="FV152" s="1" t="e">
        <f t="shared" si="331"/>
        <v>#N/A</v>
      </c>
      <c r="FW152" s="1" t="e" cm="1">
        <f t="array" ref="FW152">IFERROR(IF(OR(ISNA($A152),INDEX(International!AA$3:AA$2000,_xlfn.XMATCH(100,International!AA$3:AA$2000,1,1)+ROW()-ROW($A$3))=""),NA(),INDEX(International!AA$3:AA$2000,_xlfn.XMATCH(100,International!AA$3:AA$2000,1,1)+ROW()-ROW($A$3))-0), NA())</f>
        <v>#N/A</v>
      </c>
      <c r="FX152" s="1" t="e" cm="1">
        <f t="array" ref="FX152">IFERROR(IF(ISNA($A152),NA(),INDEX(International!AC$3:AC$2000,_xlfn.XMATCH(100,International!AA$3:AA$2000,1,1)+ROW()-ROW($A$3))-0), NA())</f>
        <v>#N/A</v>
      </c>
      <c r="FY152" s="1" t="e">
        <f t="shared" si="332"/>
        <v>#N/A</v>
      </c>
      <c r="FZ152" s="1" t="e">
        <f t="shared" si="333"/>
        <v>#N/A</v>
      </c>
      <c r="GA152" s="1" t="e">
        <f t="shared" si="334"/>
        <v>#N/A</v>
      </c>
      <c r="GB152" s="1" t="e" cm="1">
        <f t="array" ref="GB152">IFERROR(IF(OR(ISNA($A152),INDEX(International!AE$3:AE$2000,_xlfn.XMATCH(100,International!AE$3:AE$2000,1,1)+ROW()-ROW($A$3))=""),NA(),INDEX(International!AE$3:AE$2000,_xlfn.XMATCH(100,International!AE$3:AE$2000,1,1)+ROW()-ROW($A$3))-0), NA())</f>
        <v>#N/A</v>
      </c>
      <c r="GC152" s="1" t="e" cm="1">
        <f t="array" ref="GC152">IFERROR(IF(ISNA($A152),NA(),INDEX(International!AG$3:AG$2000,_xlfn.XMATCH(100,International!AE$3:AE$2000,1,1)+ROW()-ROW($A$3))-0), NA())</f>
        <v>#N/A</v>
      </c>
      <c r="GD152" s="1" t="e">
        <f t="shared" si="335"/>
        <v>#N/A</v>
      </c>
      <c r="GE152" s="1" t="e">
        <f t="shared" si="336"/>
        <v>#N/A</v>
      </c>
      <c r="GF152" s="1" t="e">
        <f t="shared" si="337"/>
        <v>#N/A</v>
      </c>
    </row>
    <row r="153" spans="1:188" x14ac:dyDescent="0.2">
      <c r="A153" s="4" t="e">
        <f>IF(OR(Daily!$A153="",Daily!$B153="*"),NA(),Daily!A153)</f>
        <v>#N/A</v>
      </c>
      <c r="B153" s="1" t="str">
        <f>IF(_xlfn.IFNA($A153,"")="","",Daily!C153+IF(ROW()&gt;ROW($A$3),B152,0))</f>
        <v/>
      </c>
      <c r="C153" s="1" t="str">
        <f>IF(_xlfn.IFNA($A153,"")="","",Daily!D153+IF(ROW()&gt;ROW($A$3),C152,0))</f>
        <v/>
      </c>
      <c r="D153" s="1" t="str">
        <f>IF(_xlfn.IFNA($A153,"")="","",Daily!E153+IF(ROW()&gt;ROW($A$3),D152,0))</f>
        <v/>
      </c>
      <c r="E153" s="1" t="str">
        <f t="shared" si="284"/>
        <v/>
      </c>
      <c r="F153" s="1" t="str">
        <f>IF(_xlfn.IFNA($A153,"")="","",Daily!F153+IF(ROW()&gt;ROW($A$3),F152,0))</f>
        <v/>
      </c>
      <c r="G153" s="1" t="str">
        <f>IF(_xlfn.IFNA($A153,"")="","",Daily!G153+IF(ROW()&gt;ROW($A$3),G152,0))</f>
        <v/>
      </c>
      <c r="H153" s="1" t="str">
        <f>IF(_xlfn.IFNA($A153,"")="","",Daily!H153+IF(ROW()&gt;ROW($A$3),H152,0))</f>
        <v/>
      </c>
      <c r="I153" s="1" t="str">
        <f t="shared" si="285"/>
        <v/>
      </c>
      <c r="J153" s="1" t="str">
        <f>IF(_xlfn.IFNA($A153,"")="","",Daily!I153+IF(ROW()&gt;ROW($A$3),J152,0))</f>
        <v/>
      </c>
      <c r="K153" s="1" t="str">
        <f>IF(_xlfn.IFNA($A153,"")="","",Daily!J153+IF(ROW()&gt;ROW($A$3),K152,0))</f>
        <v/>
      </c>
      <c r="L153" s="1" t="str">
        <f>IF(_xlfn.IFNA($A153,"")="","",Daily!K153+IF(ROW()&gt;ROW($A$3),L152,0))</f>
        <v/>
      </c>
      <c r="M153" s="1" t="str">
        <f t="shared" si="286"/>
        <v/>
      </c>
      <c r="N153" s="1" t="str">
        <f>IF(_xlfn.IFNA($A153,"")="","",Daily!L153+IF(ROW()&gt;ROW($A$3),N152,0))</f>
        <v/>
      </c>
      <c r="O153" s="1" t="str">
        <f>IF(_xlfn.IFNA($A153,"")="","",Daily!M153+IF(ROW()&gt;ROW($A$3),O152,0))</f>
        <v/>
      </c>
      <c r="P153" s="1" t="str">
        <f>IF(_xlfn.IFNA($A153,"")="","",Daily!N153+IF(ROW()&gt;ROW($A$3),P152,0))</f>
        <v/>
      </c>
      <c r="Q153" s="1" t="str">
        <f t="shared" si="287"/>
        <v/>
      </c>
      <c r="R153" s="1" t="str">
        <f>IF(_xlfn.IFNA($A153,"")="","",Daily!O153+IF(ROW()&gt;ROW($A$3),R152,0))</f>
        <v/>
      </c>
      <c r="S153" s="1" t="str">
        <f>IF(_xlfn.IFNA($A153,"")="","",Daily!P153+IF(ROW()&gt;ROW($A$3),S152,0))</f>
        <v/>
      </c>
      <c r="T153" s="1" t="str">
        <f>IF(_xlfn.IFNA($A153,"")="","",Daily!Q153+IF(ROW()&gt;ROW($A$3),T152,0))</f>
        <v/>
      </c>
      <c r="U153" s="1" t="str">
        <f t="shared" si="288"/>
        <v/>
      </c>
      <c r="V153" s="1" t="str">
        <f>IF(_xlfn.IFNA($A153,"")="","",Daily!R153+IF(ROW()&gt;ROW($A$3),V152,0))</f>
        <v/>
      </c>
      <c r="W153" s="1" t="str">
        <f>IF(_xlfn.IFNA($A153,"")="","",Daily!S153+IF(ROW()&gt;ROW($A$3),W152,0))</f>
        <v/>
      </c>
      <c r="X153" s="1" t="str">
        <f>IF(_xlfn.IFNA($A153,"")="","",Daily!T153+IF(ROW()&gt;ROW($A$3),X152,0))</f>
        <v/>
      </c>
      <c r="Y153" s="1" t="str">
        <f t="shared" si="289"/>
        <v/>
      </c>
      <c r="Z153" s="1" t="str">
        <f>IF(_xlfn.IFNA($A153,"")="","",Daily!U153+IF(ROW()&gt;ROW($A$3),Z152,0))</f>
        <v/>
      </c>
      <c r="AA153" s="1" t="str">
        <f>IF(_xlfn.IFNA($A153,"")="","",Daily!V153+IF(ROW()&gt;ROW($A$3),AA152,0))</f>
        <v/>
      </c>
      <c r="AB153" s="1" t="str">
        <f>IF(_xlfn.IFNA($A153,"")="","",Daily!W153+IF(ROW()&gt;ROW($A$3),AB152,0))</f>
        <v/>
      </c>
      <c r="AC153" s="1" t="str">
        <f t="shared" si="290"/>
        <v/>
      </c>
      <c r="AD153" s="1" t="str">
        <f>IF(_xlfn.IFNA($A153,"")="","",Daily!X153+IF(ROW()&gt;ROW($A$3),AD152,0))</f>
        <v/>
      </c>
      <c r="AE153" s="1" t="str">
        <f>IF(_xlfn.IFNA($A153,"")="","",Daily!Y153+IF(ROW()&gt;ROW($A$3),AE152,0))</f>
        <v/>
      </c>
      <c r="AF153" s="1" t="str">
        <f>IF(_xlfn.IFNA($A153,"")="","",Daily!Z153+IF(ROW()&gt;ROW($A$3),AF152,0))</f>
        <v/>
      </c>
      <c r="AG153" s="1" t="str">
        <f t="shared" si="291"/>
        <v/>
      </c>
      <c r="AH153" s="1" t="str">
        <f>IF(_xlfn.IFNA($A153,"")="","",Daily!C153+Daily!F153+Daily!I153+Daily!O153+Daily!L153+Daily!R153+Daily!X153+Daily!U153)</f>
        <v/>
      </c>
      <c r="AI153" s="1" t="str">
        <f>IF(_xlfn.IFNA($A153,"")="","",Daily!D153+Daily!G153+Daily!J153+Daily!P153+Daily!M153+Daily!S153+Daily!Y153+Daily!V153+Daily!AA153)</f>
        <v/>
      </c>
      <c r="AJ153" s="1" t="str">
        <f>IF(_xlfn.IFNA($A153,"")="","",Daily!E153+Daily!H153+Daily!K153+Daily!Q153+Daily!N153+Daily!T153+Daily!Z153+Daily!W153)</f>
        <v/>
      </c>
      <c r="AK153" s="1" t="str">
        <f t="shared" si="240"/>
        <v/>
      </c>
      <c r="AL153" s="1" t="str">
        <f t="shared" si="241"/>
        <v/>
      </c>
      <c r="AM153" s="1" t="str">
        <f t="shared" si="242"/>
        <v/>
      </c>
      <c r="AN153" s="7" t="str">
        <f t="shared" si="243"/>
        <v/>
      </c>
      <c r="AO153" s="1" t="str">
        <f t="shared" si="244"/>
        <v/>
      </c>
      <c r="AP153" s="1" t="str">
        <f t="shared" si="245"/>
        <v/>
      </c>
      <c r="AQ153" s="1" t="str">
        <f t="shared" si="246"/>
        <v/>
      </c>
      <c r="AR153" s="1" t="str">
        <f t="shared" si="247"/>
        <v/>
      </c>
      <c r="AS153" s="1" t="str">
        <f t="shared" si="248"/>
        <v/>
      </c>
      <c r="AT153" s="10" t="str">
        <f t="shared" si="249"/>
        <v/>
      </c>
      <c r="AU153" s="10" t="str">
        <f t="shared" si="250"/>
        <v/>
      </c>
      <c r="AV153" s="10" t="str">
        <f t="shared" si="251"/>
        <v/>
      </c>
      <c r="AW153" s="10" t="str">
        <f t="shared" si="252"/>
        <v/>
      </c>
      <c r="AX153" s="10" t="str">
        <f t="shared" si="253"/>
        <v/>
      </c>
      <c r="AY153" s="10" t="str">
        <f t="shared" si="254"/>
        <v/>
      </c>
      <c r="AZ153" s="10" t="str">
        <f t="shared" si="255"/>
        <v/>
      </c>
      <c r="BA153" s="10" t="str">
        <f t="shared" si="256"/>
        <v/>
      </c>
      <c r="BB153" s="10" t="str">
        <f t="shared" si="257"/>
        <v/>
      </c>
      <c r="BC153" s="10" t="str">
        <f t="shared" si="258"/>
        <v/>
      </c>
      <c r="BD153" s="8" t="str">
        <f t="shared" ca="1" si="292"/>
        <v/>
      </c>
      <c r="BE153" s="9" t="str">
        <f t="shared" ca="1" si="293"/>
        <v/>
      </c>
      <c r="BF153" s="10" t="str">
        <f t="shared" si="259"/>
        <v/>
      </c>
      <c r="BG153" s="10" t="str">
        <f t="shared" si="260"/>
        <v/>
      </c>
      <c r="BH153" s="1" t="str">
        <f t="shared" si="261"/>
        <v/>
      </c>
      <c r="BI153" s="1" t="str">
        <f t="shared" si="262"/>
        <v/>
      </c>
      <c r="BJ153" s="8" t="str">
        <f>IF(_xlfn.IFNA($A153,"")="","",AK153/(Configuration!$B$1/1000000))</f>
        <v/>
      </c>
      <c r="BK153" s="1" t="str">
        <f>IF(OR(_xlfn.IFNA($A153,"")="", ROW()&lt;=ROW($A$3),MAX(International!$C$3:$C$2000)&lt;$AK153),"",$A153-_xlfn.XLOOKUP($AK153,International!$C$3:$C$2000,International!$A$3:$A$2000,NA(),1,1))</f>
        <v/>
      </c>
      <c r="BL153" s="1" t="str">
        <f>IF(OR(_xlfn.IFNA($A153,"")="", ROW()&lt;=ROW($A$3),MAX(International!$D$3:$D$2000)&lt;$BJ153),"",$A153-_xlfn.XLOOKUP($BJ153,International!$D$3:$D$2000,International!$A$3:$A$2000,NA(),1,1))</f>
        <v/>
      </c>
      <c r="BM153" s="1" t="str">
        <f>IF(OR(_xlfn.IFNA($A153,"")="", ROW()&lt;=ROW($A$3),MAX(International!$G$3:$G$2000)&lt;$AK153),"",$A153-_xlfn.XLOOKUP($AK153,International!$G$3:$G$2000,International!$A$3:$A$2000,NA(),1,1))</f>
        <v/>
      </c>
      <c r="BN153" s="1" t="str">
        <f>IF(OR(_xlfn.IFNA($A153,"")="", ROW()&lt;=ROW($A$3),MAX(International!$H$3:$H$2000)&lt;$BJ153),"",$A153-_xlfn.XLOOKUP($BJ153,International!$H$3:$H$2000,International!$A$3:$A$2000,NA(),1,1))</f>
        <v/>
      </c>
      <c r="BO153" s="1" t="str">
        <f>IF(OR(_xlfn.IFNA($A153,"")="", ROW()&lt;=ROW($A$3),MAX(International!$K$3:$K$2000)&lt;$AK153),"",$A153-_xlfn.XLOOKUP($AK153,International!$K$3:$K$2000,International!$A$3:$A$2000,NA(),1,1))</f>
        <v/>
      </c>
      <c r="BP153" s="1" t="str">
        <f>IF(OR(_xlfn.IFNA($A153,"")="", ROW()&lt;=ROW($A$3),MAX(International!$L$3:$L$2000)&lt;$BJ153),"",$A153-_xlfn.XLOOKUP($BJ153,International!$L$3:$L$2000,International!$A$3:$A$2000,NA(),1,1))</f>
        <v/>
      </c>
      <c r="BQ153" s="1" t="str">
        <f>IF(OR(_xlfn.IFNA($A153,"")="", ROW()&lt;=ROW($A$3),MAX(International!$O$3:$O$2000)&lt;$AK153),"",$A153-_xlfn.XLOOKUP($AK153,International!$O$3:$O$2000,International!$A$3:$A$2000,NA(),1,1))</f>
        <v/>
      </c>
      <c r="BR153" s="1" t="str">
        <f>IF(OR(_xlfn.IFNA($A153,"")="", ROW()&lt;=ROW($A$3),MAX(International!$P$3:$P$2000)&lt;$BJ153),"",$A153-_xlfn.XLOOKUP($BJ153,International!$P$3:$P$2000,International!$A$3:$A$2000,NA(),1,1))</f>
        <v/>
      </c>
      <c r="BS153" s="1" t="str">
        <f>IF(OR(_xlfn.IFNA($A153,"")="", ROW()&lt;=ROW($A$3),MAX(International!$S$3:$S$2000)&lt;$AK153),"",$A153-_xlfn.XLOOKUP($AK153,International!$S$3:$S$2000,International!$A$3:$A$2000,NA(),1,1))</f>
        <v/>
      </c>
      <c r="BT153" s="1" t="str">
        <f>IF(OR(_xlfn.IFNA($A153,"")="", ROW()&lt;=ROW($A$3),MAX(International!$T$3:$T$2000)&lt;$BJ153),"",$A153-_xlfn.XLOOKUP($BJ153,International!$T$3:$T$2000,International!$A$3:$A$2000,NA(),1,1))</f>
        <v/>
      </c>
      <c r="BU153" s="1" t="str">
        <f>IF(OR(_xlfn.IFNA($A153,"")="", ROW()&lt;=ROW($A$3),MAX(International!$W$3:$W$2000)&lt;$AK153),"",$A153-_xlfn.XLOOKUP($AK153,International!$W$3:$W$2000,International!$A$3:$A$2000,NA(),1,1))</f>
        <v/>
      </c>
      <c r="BV153" s="1" t="str">
        <f>IF(OR(_xlfn.IFNA($A153,"")="", ROW()&lt;=ROW($A$3),MAX(International!$X$3:$X$2000)&lt;$BJ153),"",$A153-_xlfn.XLOOKUP($BJ153,International!$X$3:$X$2000,International!$A$3:$A$2000,NA(),1,1))</f>
        <v/>
      </c>
      <c r="BW153" s="1" t="str">
        <f>IF(OR(_xlfn.IFNA($A153,"")="", ROW()&lt;=ROW($A$3),MAX(International!$AA$3:$AA$2000)&lt;$AK153),"",$A153-_xlfn.XLOOKUP($AK153,International!$AA$3:$AA$2000,International!$A$3:$A$2000,NA(),1,1))</f>
        <v/>
      </c>
      <c r="BX153" s="1" t="str">
        <f>IF(OR(_xlfn.IFNA($A153,"")="", ROW()&lt;=ROW($A$3),MAX(International!$AB$3:$AB$2000)&lt;$BJ153),"",$A153-_xlfn.XLOOKUP($BJ153,International!$AB$3:$AB$2000,International!$A$3:$A$2000,NA(),1,1))</f>
        <v/>
      </c>
      <c r="BY153" s="1" t="str">
        <f>IF(OR(_xlfn.IFNA($A153,"")="", ROW()&lt;=ROW($A$3),MAX(International!$AE$3:$AE$2000)&lt;$AK153),"",$A153-_xlfn.XLOOKUP($AK153,International!$AE$3:$AE$2000,International!$A$3:$A$2000,NA(),1,1))</f>
        <v/>
      </c>
      <c r="BZ153" s="1" t="str">
        <f>IF(OR(_xlfn.IFNA($A153,"")="", ROW()&lt;=ROW($A$3),MAX(International!$AF$3:$AF$2000)&lt;$BJ153),"",$A153-_xlfn.XLOOKUP($BJ153,International!$AF$3:$AF$2000,International!$A$3:$A$2000,NA(),1,1))</f>
        <v/>
      </c>
      <c r="CA153" s="1" t="e">
        <f t="shared" si="294"/>
        <v>#N/A</v>
      </c>
      <c r="CB153" s="1" t="e">
        <f t="shared" si="264"/>
        <v>#N/A</v>
      </c>
      <c r="CC153" s="1" t="e">
        <f t="shared" si="265"/>
        <v>#N/A</v>
      </c>
      <c r="CD153" s="1" t="e">
        <f t="shared" si="266"/>
        <v>#N/A</v>
      </c>
      <c r="CE153" s="1" t="e">
        <f t="shared" si="267"/>
        <v>#N/A</v>
      </c>
      <c r="CF153" s="1" t="e">
        <f t="shared" si="268"/>
        <v>#N/A</v>
      </c>
      <c r="CG153" s="1" t="e">
        <f t="shared" si="269"/>
        <v>#N/A</v>
      </c>
      <c r="CH153" s="1" t="e">
        <f t="shared" si="270"/>
        <v>#N/A</v>
      </c>
      <c r="CI153" s="1" t="e">
        <f t="shared" si="271"/>
        <v>#N/A</v>
      </c>
      <c r="CJ153" s="1" t="e">
        <f t="shared" si="272"/>
        <v>#N/A</v>
      </c>
      <c r="CK153" s="1" t="e">
        <f t="shared" si="295"/>
        <v>#N/A</v>
      </c>
      <c r="CL153" s="1" t="e">
        <f t="shared" si="273"/>
        <v>#N/A</v>
      </c>
      <c r="CM153" s="1" t="e">
        <f>IF(OR(ISNA($A153),$AK153&lt;100),NA(),IF($CA153=0,0,FLOOR((CK153-_xlfn.XLOOKUP(_xlfn.AGGREGATE(5,6,$CA$3:$CA2104),$CA$3:$CA$2000,CK$3:CK$2000,1,1))/_xlfn.XLOOKUP($CA153,$CA$3:$CA$2000,$CA$3:$CA$2000,1,1), 1)))</f>
        <v>#N/A</v>
      </c>
      <c r="CN153" s="1" t="e">
        <f t="shared" si="296"/>
        <v>#N/A</v>
      </c>
      <c r="CO153" s="1" t="e" cm="1">
        <f t="array" ref="CO153">IFERROR(IF(OR(ISNA($A153),$AK153&lt;100,INDEX(International!C$3:C$2000,_xlfn.XMATCH(100,International!C$3:C$2000,1,1)+$CA153)=""),NA(),INDEX(International!C$3:C$2000,_xlfn.XMATCH(100,International!C$3:C$2000,1,1)+$CA153)), NA())</f>
        <v>#N/A</v>
      </c>
      <c r="CP153" s="1" t="e">
        <f t="shared" si="274"/>
        <v>#N/A</v>
      </c>
      <c r="CQ153" s="1" t="e">
        <f>IF(OR(ISNA($A153),$AK153&lt;100),NA(),IF($CA153=0,0,FLOOR((CO153-_xlfn.XLOOKUP(_xlfn.AGGREGATE(5,6,$CA$3:$CA2104),$CA$3:$CA$2000,CO$3:CO$2000,1,1))/_xlfn.XLOOKUP($CA153,$CA$3:$CA$2000,$CA$3:$CA$2000,1,1), 1)))</f>
        <v>#N/A</v>
      </c>
      <c r="CR153" s="1" t="e">
        <f t="shared" si="297"/>
        <v>#N/A</v>
      </c>
      <c r="CS153" s="1" t="e" cm="1">
        <f t="array" ref="CS153">IFERROR(IF(OR(ISNA($A153),$AK153&lt;100,INDEX(International!G$3:G$2000,_xlfn.XMATCH(100,International!G$3:G$2000,1,1)+$CA153)=""),NA(),INDEX(International!G$3:G$2000,_xlfn.XMATCH(100,International!G$3:G$2000,1,1)+$CA153)), NA())</f>
        <v>#N/A</v>
      </c>
      <c r="CT153" s="1" t="e">
        <f t="shared" si="275"/>
        <v>#N/A</v>
      </c>
      <c r="CU153" s="1" t="e">
        <f>IF(OR(ISNA($A153),$AK153&lt;100),NA(),IF($CA153=0,0,FLOOR((CS153-_xlfn.XLOOKUP(_xlfn.AGGREGATE(5,6,$CA$3:$CA2104),$CA$3:$CA$2000,CS$3:CS$2000,1,1))/_xlfn.XLOOKUP($CA153,$CA$3:$CA$2000,$CA$3:$CA$2000,1,1), 1)))</f>
        <v>#N/A</v>
      </c>
      <c r="CV153" s="1" t="e">
        <f t="shared" si="298"/>
        <v>#N/A</v>
      </c>
      <c r="CW153" s="1" t="e" cm="1">
        <f t="array" ref="CW153">IFERROR(IF(OR(ISNA($A153),$AK153&lt;100,INDEX(International!K$3:K$2000,_xlfn.XMATCH(100,International!K$3:K$2000,1,1)+$CA153)=""),NA(),INDEX(International!K$3:K$2000,_xlfn.XMATCH(100,International!K$3:K$2000,1,1)+$CA153)), NA())</f>
        <v>#N/A</v>
      </c>
      <c r="CX153" s="1" t="e">
        <f t="shared" si="276"/>
        <v>#N/A</v>
      </c>
      <c r="CY153" s="1" t="e">
        <f>IF(OR(ISNA($A153),$AK153&lt;100),NA(),IF($CA153=0,0,FLOOR((CW153-_xlfn.XLOOKUP(_xlfn.AGGREGATE(5,6,$CA$3:$CA2104),$CA$3:$CA$2000,CW$3:CW$2000,1,1))/_xlfn.XLOOKUP($CA153,$CA$3:$CA$2000,$CA$3:$CA$2000,1,1), 1)))</f>
        <v>#N/A</v>
      </c>
      <c r="CZ153" s="1" t="e">
        <f t="shared" si="299"/>
        <v>#N/A</v>
      </c>
      <c r="DA153" s="1" t="e" cm="1">
        <f t="array" ref="DA153">IFERROR(IF(OR(ISNA($A153),$AK153&lt;100,INDEX(International!O$3:O$2000,_xlfn.XMATCH(100,International!O$3:O$2000,1,1)+$CA153)=""),NA(),INDEX(International!O$3:O$2000,_xlfn.XMATCH(100,International!O$3:O$2000,1,1)+$CA153)), NA())</f>
        <v>#N/A</v>
      </c>
      <c r="DB153" s="1" t="e">
        <f t="shared" si="277"/>
        <v>#N/A</v>
      </c>
      <c r="DC153" s="1" t="e">
        <f>IF(OR(ISNA($A153),$AK153&lt;100),NA(),IF($CA153=0,0,FLOOR((DA153-_xlfn.XLOOKUP(_xlfn.AGGREGATE(5,6,$CA$3:$CA2104),$CA$3:$CA$2000,DA$3:DA$2000,1,1))/_xlfn.XLOOKUP($CA153,$CA$3:$CA$2000,$CA$3:$CA$2000,1,1), 1)))</f>
        <v>#N/A</v>
      </c>
      <c r="DD153" s="1" t="e">
        <f t="shared" si="300"/>
        <v>#N/A</v>
      </c>
      <c r="DE153" s="1" t="e" cm="1">
        <f t="array" ref="DE153">IFERROR(IF(OR(ISNA($A153),$AK153&lt;100,INDEX(International!S$3:S$2000,_xlfn.XMATCH(100,International!S$3:S$2000,1,1)+$CA153)=""),NA(),INDEX(International!S$3:S$2000,_xlfn.XMATCH(100,International!S$3:S$2000,1,1)+$CA153)), NA())</f>
        <v>#N/A</v>
      </c>
      <c r="DF153" s="1" t="e">
        <f t="shared" si="278"/>
        <v>#N/A</v>
      </c>
      <c r="DG153" s="1" t="e">
        <f>IF(OR(ISNA($A153),$AK153&lt;100),NA(),IF($CA153=0,0,FLOOR((DE153-_xlfn.XLOOKUP(_xlfn.AGGREGATE(5,6,$CA$3:$CA2104),$CA$3:$CA$2000,DE$3:DE$2000,1,1))/_xlfn.XLOOKUP($CA153,$CA$3:$CA$2000,$CA$3:$CA$2000,1,1), 1)))</f>
        <v>#N/A</v>
      </c>
      <c r="DH153" s="1" t="e">
        <f t="shared" si="301"/>
        <v>#N/A</v>
      </c>
      <c r="DI153" s="1" t="e" cm="1">
        <f t="array" ref="DI153">IFERROR(IF(OR(ISNA($A153),$AK153&lt;100,INDEX(International!W$3:W$2000,_xlfn.XMATCH(100,International!W$3:W$2000,1,1)+$CA153)=""),NA(),INDEX(International!W$3:W$2000,_xlfn.XMATCH(100,International!W$3:W$2000,1,1)+$CA153)), NA())</f>
        <v>#N/A</v>
      </c>
      <c r="DJ153" s="1" t="e">
        <f t="shared" si="279"/>
        <v>#N/A</v>
      </c>
      <c r="DK153" s="1" t="e">
        <f>IF(OR(ISNA($A153),$AK153&lt;100),NA(),IF($CA153=0,0,FLOOR((DI153-_xlfn.XLOOKUP(_xlfn.AGGREGATE(5,6,$CA$3:$CA2104),$CA$3:$CA$2000,DI$3:DI$2000,1,1))/_xlfn.XLOOKUP($CA153,$CA$3:$CA$2000,$CA$3:$CA$2000,1,1), 1)))</f>
        <v>#N/A</v>
      </c>
      <c r="DL153" s="1" t="e">
        <f t="shared" si="302"/>
        <v>#N/A</v>
      </c>
      <c r="DM153" s="1" t="e" cm="1">
        <f t="array" ref="DM153">IFERROR(IF(OR(ISNA($A153),$AK153&lt;100,INDEX(International!AA$3:AA$2000,_xlfn.XMATCH(100,International!AA$3:AA$2000,1,1)+$CA153)=""),NA(),INDEX(International!AA$3:AA$2000,_xlfn.XMATCH(100,International!AA$3:AA$2000,1,1)+$CA153)), NA())</f>
        <v>#N/A</v>
      </c>
      <c r="DN153" s="1" t="e">
        <f t="shared" si="280"/>
        <v>#N/A</v>
      </c>
      <c r="DO153" s="1" t="e">
        <f>IF(OR(ISNA($A153),$AK153&lt;100),NA(),IF($CA153=0,0,FLOOR((DM153-_xlfn.XLOOKUP(_xlfn.AGGREGATE(5,6,$CA$3:$CA2104),$CA$3:$CA$2000,DM$3:DM$2000,1,1))/_xlfn.XLOOKUP($CA153,$CA$3:$CA$2000,$CA$3:$CA$2000,1,1), 1)))</f>
        <v>#N/A</v>
      </c>
      <c r="DP153" s="1" t="e">
        <f t="shared" si="303"/>
        <v>#N/A</v>
      </c>
      <c r="DQ153" s="1" t="e" cm="1">
        <f t="array" ref="DQ153">IFERROR(IF(OR(ISNA($A153),$AK153&lt;100,INDEX(International!AE$3:AE$2000,_xlfn.XMATCH(100,International!AE$3:AE$2000,1,1)+$CA153)=""),NA(),INDEX(International!AE$3:AE$2000,_xlfn.XMATCH(100,International!AE$3:AE$2000,1,1)+$CA153)), NA())</f>
        <v>#N/A</v>
      </c>
      <c r="DR153" s="1" t="e">
        <f t="shared" si="281"/>
        <v>#N/A</v>
      </c>
      <c r="DS153" s="1" t="e">
        <f>IF(OR(ISNA($A153),$AK153&lt;100),NA(),IF($CA153=0,0,FLOOR((DQ153-_xlfn.XLOOKUP(_xlfn.AGGREGATE(5,6,$CA$3:$CA2104),$CA$3:$CA$2000,DQ$3:DQ$2000,1,1))/_xlfn.XLOOKUP($CA153,$CA$3:$CA$2000,$CA$3:$CA$2000,1,1), 1)))</f>
        <v>#N/A</v>
      </c>
      <c r="DT153" s="1" t="e">
        <f t="shared" si="263"/>
        <v>#N/A</v>
      </c>
      <c r="DU153" s="1" t="e">
        <f t="shared" si="282"/>
        <v>#N/A</v>
      </c>
      <c r="DV153" s="1" t="e" cm="1">
        <f t="array" ref="DV153">IFERROR(IF(ISNA($A153),NA(),INDEX(B$3:B$2000,_xlfn.XMATCH(Configuration!$B$12,B$3:B$2000,1,1)+ROW()-ROW($A$3))-0), NA())</f>
        <v>#N/A</v>
      </c>
      <c r="DW153" s="1" t="e" cm="1">
        <f t="array" ref="DW153">IFERROR(IF(ISNA($A153),NA(),INDEX(F$3:F$2000,_xlfn.XMATCH(Configuration!$B$12,F$3:F$2000,1,1)+ROW()-ROW($A$3))-0), NA())</f>
        <v>#N/A</v>
      </c>
      <c r="DX153" s="1" t="e" cm="1">
        <f t="array" ref="DX153">IFERROR(IF(ISNA($A153),NA(),INDEX(J$3:J$2000,_xlfn.XMATCH(Configuration!$B$12,J$3:J$2000,1,1)+ROW()-ROW($A$3))-0), NA())</f>
        <v>#N/A</v>
      </c>
      <c r="DY153" s="1" t="e" cm="1">
        <f t="array" ref="DY153">IFERROR(IF(ISNA($A153),NA(),INDEX(N$3:N$2000,_xlfn.XMATCH(Configuration!$B$12,N$3:N$2000,1,1)+ROW()-ROW($A$3))-0), NA())</f>
        <v>#N/A</v>
      </c>
      <c r="DZ153" s="1" t="e" cm="1">
        <f t="array" ref="DZ153">IFERROR(IF(ISNA($A153),NA(),INDEX(R$3:R$2000,_xlfn.XMATCH(Configuration!$B$12,R$3:R$2000,1,1)+ROW()-ROW($A$3))-0), NA())</f>
        <v>#N/A</v>
      </c>
      <c r="EA153" s="1" t="e" cm="1">
        <f t="array" ref="EA153">IFERROR(IF(ISNA($A153),NA(),INDEX(V$3:V$2000,_xlfn.XMATCH(Configuration!$B$12,V$3:V$2000,1,1)+ROW()-ROW($A$3))-0), NA())</f>
        <v>#N/A</v>
      </c>
      <c r="EB153" s="1" t="e" cm="1">
        <f t="array" ref="EB153">IFERROR(IF(ISNA($A153),NA(),INDEX(Z$3:Z$2000,_xlfn.XMATCH(Configuration!$B$12,Z$3:Z$2000,1,1)+ROW()-ROW($A$3))-0), NA())</f>
        <v>#N/A</v>
      </c>
      <c r="EC153" s="1" t="e" cm="1">
        <f t="array" ref="EC153">IFERROR(IF(ISNA($A153),NA(),INDEX(AD$3:AD$2000,_xlfn.XMATCH(Configuration!$B$12,AD$3:AD$2000,1,1)+ROW()-ROW($A$3))-0), NA())</f>
        <v>#N/A</v>
      </c>
      <c r="ED153" s="1" t="e">
        <f t="shared" si="283"/>
        <v>#N/A</v>
      </c>
      <c r="EE153" s="1" t="e">
        <f t="shared" si="304"/>
        <v>#N/A</v>
      </c>
      <c r="EF153" s="1" t="e">
        <f t="shared" si="305"/>
        <v>#N/A</v>
      </c>
      <c r="EG153" s="1" t="e">
        <f t="shared" si="306"/>
        <v>#N/A</v>
      </c>
      <c r="EH153" s="1" t="e">
        <f t="shared" si="307"/>
        <v>#N/A</v>
      </c>
      <c r="EI153" s="1" t="e">
        <f t="shared" si="308"/>
        <v>#N/A</v>
      </c>
      <c r="EJ153" s="1" t="e">
        <f t="shared" si="309"/>
        <v>#N/A</v>
      </c>
      <c r="EK153" s="1" t="e">
        <f t="shared" si="310"/>
        <v>#N/A</v>
      </c>
      <c r="EL153" s="1" t="e" cm="1">
        <f t="array" ref="EL153">IFERROR(IF(ISNA($ED153),NA(),IF(FLOOR((2^(($ED153+LOOKUP(2, 1/(ISNA(EP$3:EP$2000)+ISBLANK(EP$3:EP$300)-1),EP$3:EP$2000)*LOG(100)/LOG(2))/LOOKUP(2, 1/(ISNA(EP$3:EP$2000)+ISBLANK(EP$3:EP$300)-1),EP$3:EP$2000))),2)&gt;_xlfn.AGGREGATE(4,6,$EN$3:$GC$2000)+2000,NA(),FLOOR((2^(($ED153+LOOKUP(2, 1/(ISNA(EP$3:EP$2000)+ISBLANK(EP$3:EP$300)-1),EP$3:EP$2000)*LOG(100)/LOG(2))/LOOKUP(2, 1/(ISNA(EP$3:EP$2000)+ISBLANK(EP$3:EP$300)-1),EP$3:EP$2000))),2))),NA())</f>
        <v>#N/A</v>
      </c>
      <c r="EM153" s="1" t="e" cm="1">
        <f t="array" ref="EM153">IF(ISNA($ED153),NA(),FLOOR(EN$3+(LOOKUP(2, 1/(ISNA(EN$3:EN$2000)+ISBLANK(EN$3:EN$300)-1),EN$3:EN$2000)-EN$3)/LOOKUP(2, 1/(ISNA(EN$3:EN$2000)+ISBLANK(EN$3:EN$300)-1),ED$3:ED$2000)*ED153, 1))</f>
        <v>#N/A</v>
      </c>
      <c r="EN153" s="1" t="e" cm="1">
        <f t="array" ref="EN153">IFERROR(IF(ISNA($A153),NA(),INDEX(AK$3:AK$2000,_xlfn.XMATCH(100,AK$3:AK$2000,1,1)+ROW()-ROW($A$3))-0), NA())</f>
        <v>#N/A</v>
      </c>
      <c r="EO153" s="1" t="e" cm="1">
        <f t="array" ref="EO153">IFERROR(IF(ISNA($A153),NA(),INDEX(BD$3:BD$2000,_xlfn.XMATCH(100,AK$3:AK$2000,1,1)+ROW()-ROW($A$3))-0), NA())</f>
        <v>#N/A</v>
      </c>
      <c r="EP153" s="1" t="e">
        <f t="shared" si="311"/>
        <v>#N/A</v>
      </c>
      <c r="EQ153" s="1" t="e">
        <f t="shared" si="312"/>
        <v>#N/A</v>
      </c>
      <c r="ER153" s="1" t="e">
        <f t="shared" si="313"/>
        <v>#N/A</v>
      </c>
      <c r="ES153" s="1" t="e" cm="1">
        <f t="array" ref="ES153">IFERROR(IF(OR(ISNA($A153),INDEX(International!C$3:C$2000,_xlfn.XMATCH(100,International!C$3:C$2000,1,1)+ROW()-ROW($A$3))=""),NA(),INDEX(International!C$3:C$2000,_xlfn.XMATCH(100,International!C$3:C$2000,1,1)+ROW()-ROW($A$3))), NA())</f>
        <v>#N/A</v>
      </c>
      <c r="ET153" s="1" t="e" cm="1">
        <f t="array" ref="ET153">IFERROR(IF(ISNA($A153),NA(),INDEX(International!E$3:E$2000,_xlfn.XMATCH(100,International!C$3:C$2000,1,1)+ROW()-ROW($A$3))-0), NA())</f>
        <v>#N/A</v>
      </c>
      <c r="EU153" s="1" t="e">
        <f t="shared" si="314"/>
        <v>#N/A</v>
      </c>
      <c r="EV153" s="1" t="e">
        <f t="shared" si="315"/>
        <v>#N/A</v>
      </c>
      <c r="EW153" s="1" t="e">
        <f t="shared" si="316"/>
        <v>#N/A</v>
      </c>
      <c r="EX153" s="1" t="e" cm="1">
        <f t="array" ref="EX153">IFERROR(IF(OR(ISNA($A153),INDEX(International!G$3:G$2000,_xlfn.XMATCH(100,International!G$3:G$2000,1,1)+ROW()-ROW($A$3))=""),NA(),INDEX(International!G$3:G$2000,_xlfn.XMATCH(100,International!G$3:G$2000,1,1)+ROW()-ROW($A$3))-0), NA())</f>
        <v>#N/A</v>
      </c>
      <c r="EY153" s="1" t="e" cm="1">
        <f t="array" ref="EY153">IFERROR(IF(ISNA($A153),NA(),INDEX(International!I$3:I$2000,_xlfn.XMATCH(100,International!G$3:G$2000,1,1)+ROW()-ROW($A$3))-0), NA())</f>
        <v>#N/A</v>
      </c>
      <c r="EZ153" s="1" t="e">
        <f t="shared" si="317"/>
        <v>#N/A</v>
      </c>
      <c r="FA153" s="1" t="e">
        <f t="shared" si="318"/>
        <v>#N/A</v>
      </c>
      <c r="FB153" s="1" t="e">
        <f t="shared" si="319"/>
        <v>#N/A</v>
      </c>
      <c r="FC153" s="1" t="e" cm="1">
        <f t="array" ref="FC153">IFERROR(IF(OR(ISNA($A153),INDEX(International!K$3:K$2000,_xlfn.XMATCH(100,International!K$3:K$2000,1,1)+ROW()-ROW($A$3))=""),NA(),INDEX(International!K$3:K$2000,_xlfn.XMATCH(100,International!K$3:K$2000,1,1)+ROW()-ROW($A$3))), NA())</f>
        <v>#N/A</v>
      </c>
      <c r="FD153" s="1" t="e" cm="1">
        <f t="array" ref="FD153">IFERROR(IF(ISNA($A153),NA(),INDEX(International!M$3:M$2000,_xlfn.XMATCH(100,International!K$3:K$2000,1,1)+ROW()-ROW($A$3))-0), NA())</f>
        <v>#N/A</v>
      </c>
      <c r="FE153" s="1" t="e">
        <f t="shared" si="320"/>
        <v>#N/A</v>
      </c>
      <c r="FF153" s="1" t="e">
        <f t="shared" si="321"/>
        <v>#N/A</v>
      </c>
      <c r="FG153" s="1" t="e">
        <f t="shared" si="322"/>
        <v>#N/A</v>
      </c>
      <c r="FH153" s="1" t="e" cm="1">
        <f t="array" ref="FH153">IFERROR(IF(OR(ISNA($A153),INDEX(International!O$3:O$2000,_xlfn.XMATCH(100,International!O$3:O$2000,1,1)+ROW()-ROW($A$3))=""),NA(),INDEX(International!O$3:O$2000,_xlfn.XMATCH(100,International!O$3:O$2000,1,1)+ROW()-ROW($A$3))-0), NA())</f>
        <v>#N/A</v>
      </c>
      <c r="FI153" s="1" t="e" cm="1">
        <f t="array" ref="FI153">IFERROR(IF(ISNA($A153),NA(),INDEX(International!Q$3:Q$2000,_xlfn.XMATCH(100,International!O$3:O$2000,1,1)+ROW()-ROW($A$3))-0), NA())</f>
        <v>#N/A</v>
      </c>
      <c r="FJ153" s="1" t="e">
        <f t="shared" si="323"/>
        <v>#N/A</v>
      </c>
      <c r="FK153" s="1" t="e">
        <f t="shared" si="324"/>
        <v>#N/A</v>
      </c>
      <c r="FL153" s="1" t="e">
        <f t="shared" si="325"/>
        <v>#N/A</v>
      </c>
      <c r="FM153" s="1" t="e" cm="1">
        <f t="array" ref="FM153">IFERROR(IF(OR(ISNA($A153),INDEX(International!S$3:S$2000,_xlfn.XMATCH(100,International!S$3:S$2000,1,1)+ROW()-ROW($A$3))=""),NA(),INDEX(International!S$3:S$2000,_xlfn.XMATCH(100,International!S$3:S$2000,1,1)+ROW()-ROW($A$3))-0), NA())</f>
        <v>#N/A</v>
      </c>
      <c r="FN153" s="1" t="e" cm="1">
        <f t="array" ref="FN153">IFERROR(IF(ISNA($A153),NA(),INDEX(International!U$3:U$2000,_xlfn.XMATCH(100,International!S$3:S$2000,1,1)+ROW()-ROW($A$3))-0), NA())</f>
        <v>#N/A</v>
      </c>
      <c r="FO153" s="1" t="e">
        <f t="shared" si="326"/>
        <v>#N/A</v>
      </c>
      <c r="FP153" s="1" t="e">
        <f t="shared" si="327"/>
        <v>#N/A</v>
      </c>
      <c r="FQ153" s="1" t="e">
        <f t="shared" si="328"/>
        <v>#N/A</v>
      </c>
      <c r="FR153" s="1" t="e" cm="1">
        <f t="array" ref="FR153">IFERROR(IF(OR(ISNA($A153),INDEX(International!W$3:W$2000,_xlfn.XMATCH(100,International!W$3:W$2000,1,1)+ROW()-ROW($A$3))=""),NA(),INDEX(International!W$3:W$2000,_xlfn.XMATCH(100,International!W$3:W$2000,1,1)+ROW()-ROW($A$3))-0), NA())</f>
        <v>#N/A</v>
      </c>
      <c r="FS153" s="1" t="e" cm="1">
        <f t="array" ref="FS153">IFERROR(IF(ISNA($A153),NA(),INDEX(International!Y$3:Y$2000,_xlfn.XMATCH(100,International!W$3:W$2000,1,1)+ROW()-ROW($A$3))-0), NA())</f>
        <v>#N/A</v>
      </c>
      <c r="FT153" s="1" t="e">
        <f t="shared" si="329"/>
        <v>#N/A</v>
      </c>
      <c r="FU153" s="1" t="e">
        <f t="shared" si="330"/>
        <v>#N/A</v>
      </c>
      <c r="FV153" s="1" t="e">
        <f t="shared" si="331"/>
        <v>#N/A</v>
      </c>
      <c r="FW153" s="1" t="e" cm="1">
        <f t="array" ref="FW153">IFERROR(IF(OR(ISNA($A153),INDEX(International!AA$3:AA$2000,_xlfn.XMATCH(100,International!AA$3:AA$2000,1,1)+ROW()-ROW($A$3))=""),NA(),INDEX(International!AA$3:AA$2000,_xlfn.XMATCH(100,International!AA$3:AA$2000,1,1)+ROW()-ROW($A$3))-0), NA())</f>
        <v>#N/A</v>
      </c>
      <c r="FX153" s="1" t="e" cm="1">
        <f t="array" ref="FX153">IFERROR(IF(ISNA($A153),NA(),INDEX(International!AC$3:AC$2000,_xlfn.XMATCH(100,International!AA$3:AA$2000,1,1)+ROW()-ROW($A$3))-0), NA())</f>
        <v>#N/A</v>
      </c>
      <c r="FY153" s="1" t="e">
        <f t="shared" si="332"/>
        <v>#N/A</v>
      </c>
      <c r="FZ153" s="1" t="e">
        <f t="shared" si="333"/>
        <v>#N/A</v>
      </c>
      <c r="GA153" s="1" t="e">
        <f t="shared" si="334"/>
        <v>#N/A</v>
      </c>
      <c r="GB153" s="1" t="e" cm="1">
        <f t="array" ref="GB153">IFERROR(IF(OR(ISNA($A153),INDEX(International!AE$3:AE$2000,_xlfn.XMATCH(100,International!AE$3:AE$2000,1,1)+ROW()-ROW($A$3))=""),NA(),INDEX(International!AE$3:AE$2000,_xlfn.XMATCH(100,International!AE$3:AE$2000,1,1)+ROW()-ROW($A$3))-0), NA())</f>
        <v>#N/A</v>
      </c>
      <c r="GC153" s="1" t="e" cm="1">
        <f t="array" ref="GC153">IFERROR(IF(ISNA($A153),NA(),INDEX(International!AG$3:AG$2000,_xlfn.XMATCH(100,International!AE$3:AE$2000,1,1)+ROW()-ROW($A$3))-0), NA())</f>
        <v>#N/A</v>
      </c>
      <c r="GD153" s="1" t="e">
        <f t="shared" si="335"/>
        <v>#N/A</v>
      </c>
      <c r="GE153" s="1" t="e">
        <f t="shared" si="336"/>
        <v>#N/A</v>
      </c>
      <c r="GF153" s="1" t="e">
        <f t="shared" si="337"/>
        <v>#N/A</v>
      </c>
    </row>
    <row r="154" spans="1:188" x14ac:dyDescent="0.2">
      <c r="A154" s="4" t="e">
        <f>IF(OR(Daily!$A154="",Daily!$B154="*"),NA(),Daily!A154)</f>
        <v>#N/A</v>
      </c>
      <c r="B154" s="1" t="str">
        <f>IF(_xlfn.IFNA($A154,"")="","",Daily!C154+IF(ROW()&gt;ROW($A$3),B153,0))</f>
        <v/>
      </c>
      <c r="C154" s="1" t="str">
        <f>IF(_xlfn.IFNA($A154,"")="","",Daily!D154+IF(ROW()&gt;ROW($A$3),C153,0))</f>
        <v/>
      </c>
      <c r="D154" s="1" t="str">
        <f>IF(_xlfn.IFNA($A154,"")="","",Daily!E154+IF(ROW()&gt;ROW($A$3),D153,0))</f>
        <v/>
      </c>
      <c r="E154" s="1" t="str">
        <f t="shared" si="284"/>
        <v/>
      </c>
      <c r="F154" s="1" t="str">
        <f>IF(_xlfn.IFNA($A154,"")="","",Daily!F154+IF(ROW()&gt;ROW($A$3),F153,0))</f>
        <v/>
      </c>
      <c r="G154" s="1" t="str">
        <f>IF(_xlfn.IFNA($A154,"")="","",Daily!G154+IF(ROW()&gt;ROW($A$3),G153,0))</f>
        <v/>
      </c>
      <c r="H154" s="1" t="str">
        <f>IF(_xlfn.IFNA($A154,"")="","",Daily!H154+IF(ROW()&gt;ROW($A$3),H153,0))</f>
        <v/>
      </c>
      <c r="I154" s="1" t="str">
        <f t="shared" si="285"/>
        <v/>
      </c>
      <c r="J154" s="1" t="str">
        <f>IF(_xlfn.IFNA($A154,"")="","",Daily!I154+IF(ROW()&gt;ROW($A$3),J153,0))</f>
        <v/>
      </c>
      <c r="K154" s="1" t="str">
        <f>IF(_xlfn.IFNA($A154,"")="","",Daily!J154+IF(ROW()&gt;ROW($A$3),K153,0))</f>
        <v/>
      </c>
      <c r="L154" s="1" t="str">
        <f>IF(_xlfn.IFNA($A154,"")="","",Daily!K154+IF(ROW()&gt;ROW($A$3),L153,0))</f>
        <v/>
      </c>
      <c r="M154" s="1" t="str">
        <f t="shared" si="286"/>
        <v/>
      </c>
      <c r="N154" s="1" t="str">
        <f>IF(_xlfn.IFNA($A154,"")="","",Daily!L154+IF(ROW()&gt;ROW($A$3),N153,0))</f>
        <v/>
      </c>
      <c r="O154" s="1" t="str">
        <f>IF(_xlfn.IFNA($A154,"")="","",Daily!M154+IF(ROW()&gt;ROW($A$3),O153,0))</f>
        <v/>
      </c>
      <c r="P154" s="1" t="str">
        <f>IF(_xlfn.IFNA($A154,"")="","",Daily!N154+IF(ROW()&gt;ROW($A$3),P153,0))</f>
        <v/>
      </c>
      <c r="Q154" s="1" t="str">
        <f t="shared" si="287"/>
        <v/>
      </c>
      <c r="R154" s="1" t="str">
        <f>IF(_xlfn.IFNA($A154,"")="","",Daily!O154+IF(ROW()&gt;ROW($A$3),R153,0))</f>
        <v/>
      </c>
      <c r="S154" s="1" t="str">
        <f>IF(_xlfn.IFNA($A154,"")="","",Daily!P154+IF(ROW()&gt;ROW($A$3),S153,0))</f>
        <v/>
      </c>
      <c r="T154" s="1" t="str">
        <f>IF(_xlfn.IFNA($A154,"")="","",Daily!Q154+IF(ROW()&gt;ROW($A$3),T153,0))</f>
        <v/>
      </c>
      <c r="U154" s="1" t="str">
        <f t="shared" si="288"/>
        <v/>
      </c>
      <c r="V154" s="1" t="str">
        <f>IF(_xlfn.IFNA($A154,"")="","",Daily!R154+IF(ROW()&gt;ROW($A$3),V153,0))</f>
        <v/>
      </c>
      <c r="W154" s="1" t="str">
        <f>IF(_xlfn.IFNA($A154,"")="","",Daily!S154+IF(ROW()&gt;ROW($A$3),W153,0))</f>
        <v/>
      </c>
      <c r="X154" s="1" t="str">
        <f>IF(_xlfn.IFNA($A154,"")="","",Daily!T154+IF(ROW()&gt;ROW($A$3),X153,0))</f>
        <v/>
      </c>
      <c r="Y154" s="1" t="str">
        <f t="shared" si="289"/>
        <v/>
      </c>
      <c r="Z154" s="1" t="str">
        <f>IF(_xlfn.IFNA($A154,"")="","",Daily!U154+IF(ROW()&gt;ROW($A$3),Z153,0))</f>
        <v/>
      </c>
      <c r="AA154" s="1" t="str">
        <f>IF(_xlfn.IFNA($A154,"")="","",Daily!V154+IF(ROW()&gt;ROW($A$3),AA153,0))</f>
        <v/>
      </c>
      <c r="AB154" s="1" t="str">
        <f>IF(_xlfn.IFNA($A154,"")="","",Daily!W154+IF(ROW()&gt;ROW($A$3),AB153,0))</f>
        <v/>
      </c>
      <c r="AC154" s="1" t="str">
        <f t="shared" si="290"/>
        <v/>
      </c>
      <c r="AD154" s="1" t="str">
        <f>IF(_xlfn.IFNA($A154,"")="","",Daily!X154+IF(ROW()&gt;ROW($A$3),AD153,0))</f>
        <v/>
      </c>
      <c r="AE154" s="1" t="str">
        <f>IF(_xlfn.IFNA($A154,"")="","",Daily!Y154+IF(ROW()&gt;ROW($A$3),AE153,0))</f>
        <v/>
      </c>
      <c r="AF154" s="1" t="str">
        <f>IF(_xlfn.IFNA($A154,"")="","",Daily!Z154+IF(ROW()&gt;ROW($A$3),AF153,0))</f>
        <v/>
      </c>
      <c r="AG154" s="1" t="str">
        <f t="shared" si="291"/>
        <v/>
      </c>
      <c r="AH154" s="1" t="str">
        <f>IF(_xlfn.IFNA($A154,"")="","",Daily!C154+Daily!F154+Daily!I154+Daily!O154+Daily!L154+Daily!R154+Daily!X154+Daily!U154)</f>
        <v/>
      </c>
      <c r="AI154" s="1" t="str">
        <f>IF(_xlfn.IFNA($A154,"")="","",Daily!D154+Daily!G154+Daily!J154+Daily!P154+Daily!M154+Daily!S154+Daily!Y154+Daily!V154+Daily!AA154)</f>
        <v/>
      </c>
      <c r="AJ154" s="1" t="str">
        <f>IF(_xlfn.IFNA($A154,"")="","",Daily!E154+Daily!H154+Daily!K154+Daily!Q154+Daily!N154+Daily!T154+Daily!Z154+Daily!W154)</f>
        <v/>
      </c>
      <c r="AK154" s="1" t="str">
        <f t="shared" si="240"/>
        <v/>
      </c>
      <c r="AL154" s="1" t="str">
        <f t="shared" si="241"/>
        <v/>
      </c>
      <c r="AM154" s="1" t="str">
        <f t="shared" si="242"/>
        <v/>
      </c>
      <c r="AN154" s="7" t="str">
        <f t="shared" si="243"/>
        <v/>
      </c>
      <c r="AO154" s="1" t="str">
        <f t="shared" si="244"/>
        <v/>
      </c>
      <c r="AP154" s="1" t="str">
        <f t="shared" si="245"/>
        <v/>
      </c>
      <c r="AQ154" s="1" t="str">
        <f t="shared" si="246"/>
        <v/>
      </c>
      <c r="AR154" s="1" t="str">
        <f t="shared" si="247"/>
        <v/>
      </c>
      <c r="AS154" s="1" t="str">
        <f t="shared" si="248"/>
        <v/>
      </c>
      <c r="AT154" s="10" t="str">
        <f t="shared" si="249"/>
        <v/>
      </c>
      <c r="AU154" s="10" t="str">
        <f t="shared" si="250"/>
        <v/>
      </c>
      <c r="AV154" s="10" t="str">
        <f t="shared" si="251"/>
        <v/>
      </c>
      <c r="AW154" s="10" t="str">
        <f t="shared" si="252"/>
        <v/>
      </c>
      <c r="AX154" s="10" t="str">
        <f t="shared" si="253"/>
        <v/>
      </c>
      <c r="AY154" s="10" t="str">
        <f t="shared" si="254"/>
        <v/>
      </c>
      <c r="AZ154" s="10" t="str">
        <f t="shared" si="255"/>
        <v/>
      </c>
      <c r="BA154" s="10" t="str">
        <f t="shared" si="256"/>
        <v/>
      </c>
      <c r="BB154" s="10" t="str">
        <f t="shared" si="257"/>
        <v/>
      </c>
      <c r="BC154" s="10" t="str">
        <f t="shared" si="258"/>
        <v/>
      </c>
      <c r="BD154" s="8" t="str">
        <f t="shared" ca="1" si="292"/>
        <v/>
      </c>
      <c r="BE154" s="9" t="str">
        <f t="shared" ca="1" si="293"/>
        <v/>
      </c>
      <c r="BF154" s="10" t="str">
        <f t="shared" si="259"/>
        <v/>
      </c>
      <c r="BG154" s="10" t="str">
        <f t="shared" si="260"/>
        <v/>
      </c>
      <c r="BH154" s="1" t="str">
        <f t="shared" si="261"/>
        <v/>
      </c>
      <c r="BI154" s="1" t="str">
        <f t="shared" si="262"/>
        <v/>
      </c>
      <c r="BJ154" s="8" t="str">
        <f>IF(_xlfn.IFNA($A154,"")="","",AK154/(Configuration!$B$1/1000000))</f>
        <v/>
      </c>
      <c r="BK154" s="1" t="str">
        <f>IF(OR(_xlfn.IFNA($A154,"")="", ROW()&lt;=ROW($A$3),MAX(International!$C$3:$C$2000)&lt;$AK154),"",$A154-_xlfn.XLOOKUP($AK154,International!$C$3:$C$2000,International!$A$3:$A$2000,NA(),1,1))</f>
        <v/>
      </c>
      <c r="BL154" s="1" t="str">
        <f>IF(OR(_xlfn.IFNA($A154,"")="", ROW()&lt;=ROW($A$3),MAX(International!$D$3:$D$2000)&lt;$BJ154),"",$A154-_xlfn.XLOOKUP($BJ154,International!$D$3:$D$2000,International!$A$3:$A$2000,NA(),1,1))</f>
        <v/>
      </c>
      <c r="BM154" s="1" t="str">
        <f>IF(OR(_xlfn.IFNA($A154,"")="", ROW()&lt;=ROW($A$3),MAX(International!$G$3:$G$2000)&lt;$AK154),"",$A154-_xlfn.XLOOKUP($AK154,International!$G$3:$G$2000,International!$A$3:$A$2000,NA(),1,1))</f>
        <v/>
      </c>
      <c r="BN154" s="1" t="str">
        <f>IF(OR(_xlfn.IFNA($A154,"")="", ROW()&lt;=ROW($A$3),MAX(International!$H$3:$H$2000)&lt;$BJ154),"",$A154-_xlfn.XLOOKUP($BJ154,International!$H$3:$H$2000,International!$A$3:$A$2000,NA(),1,1))</f>
        <v/>
      </c>
      <c r="BO154" s="1" t="str">
        <f>IF(OR(_xlfn.IFNA($A154,"")="", ROW()&lt;=ROW($A$3),MAX(International!$K$3:$K$2000)&lt;$AK154),"",$A154-_xlfn.XLOOKUP($AK154,International!$K$3:$K$2000,International!$A$3:$A$2000,NA(),1,1))</f>
        <v/>
      </c>
      <c r="BP154" s="1" t="str">
        <f>IF(OR(_xlfn.IFNA($A154,"")="", ROW()&lt;=ROW($A$3),MAX(International!$L$3:$L$2000)&lt;$BJ154),"",$A154-_xlfn.XLOOKUP($BJ154,International!$L$3:$L$2000,International!$A$3:$A$2000,NA(),1,1))</f>
        <v/>
      </c>
      <c r="BQ154" s="1" t="str">
        <f>IF(OR(_xlfn.IFNA($A154,"")="", ROW()&lt;=ROW($A$3),MAX(International!$O$3:$O$2000)&lt;$AK154),"",$A154-_xlfn.XLOOKUP($AK154,International!$O$3:$O$2000,International!$A$3:$A$2000,NA(),1,1))</f>
        <v/>
      </c>
      <c r="BR154" s="1" t="str">
        <f>IF(OR(_xlfn.IFNA($A154,"")="", ROW()&lt;=ROW($A$3),MAX(International!$P$3:$P$2000)&lt;$BJ154),"",$A154-_xlfn.XLOOKUP($BJ154,International!$P$3:$P$2000,International!$A$3:$A$2000,NA(),1,1))</f>
        <v/>
      </c>
      <c r="BS154" s="1" t="str">
        <f>IF(OR(_xlfn.IFNA($A154,"")="", ROW()&lt;=ROW($A$3),MAX(International!$S$3:$S$2000)&lt;$AK154),"",$A154-_xlfn.XLOOKUP($AK154,International!$S$3:$S$2000,International!$A$3:$A$2000,NA(),1,1))</f>
        <v/>
      </c>
      <c r="BT154" s="1" t="str">
        <f>IF(OR(_xlfn.IFNA($A154,"")="", ROW()&lt;=ROW($A$3),MAX(International!$T$3:$T$2000)&lt;$BJ154),"",$A154-_xlfn.XLOOKUP($BJ154,International!$T$3:$T$2000,International!$A$3:$A$2000,NA(),1,1))</f>
        <v/>
      </c>
      <c r="BU154" s="1" t="str">
        <f>IF(OR(_xlfn.IFNA($A154,"")="", ROW()&lt;=ROW($A$3),MAX(International!$W$3:$W$2000)&lt;$AK154),"",$A154-_xlfn.XLOOKUP($AK154,International!$W$3:$W$2000,International!$A$3:$A$2000,NA(),1,1))</f>
        <v/>
      </c>
      <c r="BV154" s="1" t="str">
        <f>IF(OR(_xlfn.IFNA($A154,"")="", ROW()&lt;=ROW($A$3),MAX(International!$X$3:$X$2000)&lt;$BJ154),"",$A154-_xlfn.XLOOKUP($BJ154,International!$X$3:$X$2000,International!$A$3:$A$2000,NA(),1,1))</f>
        <v/>
      </c>
      <c r="BW154" s="1" t="str">
        <f>IF(OR(_xlfn.IFNA($A154,"")="", ROW()&lt;=ROW($A$3),MAX(International!$AA$3:$AA$2000)&lt;$AK154),"",$A154-_xlfn.XLOOKUP($AK154,International!$AA$3:$AA$2000,International!$A$3:$A$2000,NA(),1,1))</f>
        <v/>
      </c>
      <c r="BX154" s="1" t="str">
        <f>IF(OR(_xlfn.IFNA($A154,"")="", ROW()&lt;=ROW($A$3),MAX(International!$AB$3:$AB$2000)&lt;$BJ154),"",$A154-_xlfn.XLOOKUP($BJ154,International!$AB$3:$AB$2000,International!$A$3:$A$2000,NA(),1,1))</f>
        <v/>
      </c>
      <c r="BY154" s="1" t="str">
        <f>IF(OR(_xlfn.IFNA($A154,"")="", ROW()&lt;=ROW($A$3),MAX(International!$AE$3:$AE$2000)&lt;$AK154),"",$A154-_xlfn.XLOOKUP($AK154,International!$AE$3:$AE$2000,International!$A$3:$A$2000,NA(),1,1))</f>
        <v/>
      </c>
      <c r="BZ154" s="1" t="str">
        <f>IF(OR(_xlfn.IFNA($A154,"")="", ROW()&lt;=ROW($A$3),MAX(International!$AF$3:$AF$2000)&lt;$BJ154),"",$A154-_xlfn.XLOOKUP($BJ154,International!$AF$3:$AF$2000,International!$A$3:$A$2000,NA(),1,1))</f>
        <v/>
      </c>
      <c r="CA154" s="1" t="e">
        <f t="shared" si="294"/>
        <v>#N/A</v>
      </c>
      <c r="CB154" s="1" t="e">
        <f t="shared" si="264"/>
        <v>#N/A</v>
      </c>
      <c r="CC154" s="1" t="e">
        <f t="shared" si="265"/>
        <v>#N/A</v>
      </c>
      <c r="CD154" s="1" t="e">
        <f t="shared" si="266"/>
        <v>#N/A</v>
      </c>
      <c r="CE154" s="1" t="e">
        <f t="shared" si="267"/>
        <v>#N/A</v>
      </c>
      <c r="CF154" s="1" t="e">
        <f t="shared" si="268"/>
        <v>#N/A</v>
      </c>
      <c r="CG154" s="1" t="e">
        <f t="shared" si="269"/>
        <v>#N/A</v>
      </c>
      <c r="CH154" s="1" t="e">
        <f t="shared" si="270"/>
        <v>#N/A</v>
      </c>
      <c r="CI154" s="1" t="e">
        <f t="shared" si="271"/>
        <v>#N/A</v>
      </c>
      <c r="CJ154" s="1" t="e">
        <f t="shared" si="272"/>
        <v>#N/A</v>
      </c>
      <c r="CK154" s="1" t="e">
        <f t="shared" si="295"/>
        <v>#N/A</v>
      </c>
      <c r="CL154" s="1" t="e">
        <f t="shared" si="273"/>
        <v>#N/A</v>
      </c>
      <c r="CM154" s="1" t="e">
        <f>IF(OR(ISNA($A154),$AK154&lt;100),NA(),IF($CA154=0,0,FLOOR((CK154-_xlfn.XLOOKUP(_xlfn.AGGREGATE(5,6,$CA$3:$CA2105),$CA$3:$CA$2000,CK$3:CK$2000,1,1))/_xlfn.XLOOKUP($CA154,$CA$3:$CA$2000,$CA$3:$CA$2000,1,1), 1)))</f>
        <v>#N/A</v>
      </c>
      <c r="CN154" s="1" t="e">
        <f t="shared" si="296"/>
        <v>#N/A</v>
      </c>
      <c r="CO154" s="1" t="e" cm="1">
        <f t="array" ref="CO154">IFERROR(IF(OR(ISNA($A154),$AK154&lt;100,INDEX(International!C$3:C$2000,_xlfn.XMATCH(100,International!C$3:C$2000,1,1)+$CA154)=""),NA(),INDEX(International!C$3:C$2000,_xlfn.XMATCH(100,International!C$3:C$2000,1,1)+$CA154)), NA())</f>
        <v>#N/A</v>
      </c>
      <c r="CP154" s="1" t="e">
        <f t="shared" si="274"/>
        <v>#N/A</v>
      </c>
      <c r="CQ154" s="1" t="e">
        <f>IF(OR(ISNA($A154),$AK154&lt;100),NA(),IF($CA154=0,0,FLOOR((CO154-_xlfn.XLOOKUP(_xlfn.AGGREGATE(5,6,$CA$3:$CA2105),$CA$3:$CA$2000,CO$3:CO$2000,1,1))/_xlfn.XLOOKUP($CA154,$CA$3:$CA$2000,$CA$3:$CA$2000,1,1), 1)))</f>
        <v>#N/A</v>
      </c>
      <c r="CR154" s="1" t="e">
        <f t="shared" si="297"/>
        <v>#N/A</v>
      </c>
      <c r="CS154" s="1" t="e" cm="1">
        <f t="array" ref="CS154">IFERROR(IF(OR(ISNA($A154),$AK154&lt;100,INDEX(International!G$3:G$2000,_xlfn.XMATCH(100,International!G$3:G$2000,1,1)+$CA154)=""),NA(),INDEX(International!G$3:G$2000,_xlfn.XMATCH(100,International!G$3:G$2000,1,1)+$CA154)), NA())</f>
        <v>#N/A</v>
      </c>
      <c r="CT154" s="1" t="e">
        <f t="shared" si="275"/>
        <v>#N/A</v>
      </c>
      <c r="CU154" s="1" t="e">
        <f>IF(OR(ISNA($A154),$AK154&lt;100),NA(),IF($CA154=0,0,FLOOR((CS154-_xlfn.XLOOKUP(_xlfn.AGGREGATE(5,6,$CA$3:$CA2105),$CA$3:$CA$2000,CS$3:CS$2000,1,1))/_xlfn.XLOOKUP($CA154,$CA$3:$CA$2000,$CA$3:$CA$2000,1,1), 1)))</f>
        <v>#N/A</v>
      </c>
      <c r="CV154" s="1" t="e">
        <f t="shared" si="298"/>
        <v>#N/A</v>
      </c>
      <c r="CW154" s="1" t="e" cm="1">
        <f t="array" ref="CW154">IFERROR(IF(OR(ISNA($A154),$AK154&lt;100,INDEX(International!K$3:K$2000,_xlfn.XMATCH(100,International!K$3:K$2000,1,1)+$CA154)=""),NA(),INDEX(International!K$3:K$2000,_xlfn.XMATCH(100,International!K$3:K$2000,1,1)+$CA154)), NA())</f>
        <v>#N/A</v>
      </c>
      <c r="CX154" s="1" t="e">
        <f t="shared" si="276"/>
        <v>#N/A</v>
      </c>
      <c r="CY154" s="1" t="e">
        <f>IF(OR(ISNA($A154),$AK154&lt;100),NA(),IF($CA154=0,0,FLOOR((CW154-_xlfn.XLOOKUP(_xlfn.AGGREGATE(5,6,$CA$3:$CA2105),$CA$3:$CA$2000,CW$3:CW$2000,1,1))/_xlfn.XLOOKUP($CA154,$CA$3:$CA$2000,$CA$3:$CA$2000,1,1), 1)))</f>
        <v>#N/A</v>
      </c>
      <c r="CZ154" s="1" t="e">
        <f t="shared" si="299"/>
        <v>#N/A</v>
      </c>
      <c r="DA154" s="1" t="e" cm="1">
        <f t="array" ref="DA154">IFERROR(IF(OR(ISNA($A154),$AK154&lt;100,INDEX(International!O$3:O$2000,_xlfn.XMATCH(100,International!O$3:O$2000,1,1)+$CA154)=""),NA(),INDEX(International!O$3:O$2000,_xlfn.XMATCH(100,International!O$3:O$2000,1,1)+$CA154)), NA())</f>
        <v>#N/A</v>
      </c>
      <c r="DB154" s="1" t="e">
        <f t="shared" si="277"/>
        <v>#N/A</v>
      </c>
      <c r="DC154" s="1" t="e">
        <f>IF(OR(ISNA($A154),$AK154&lt;100),NA(),IF($CA154=0,0,FLOOR((DA154-_xlfn.XLOOKUP(_xlfn.AGGREGATE(5,6,$CA$3:$CA2105),$CA$3:$CA$2000,DA$3:DA$2000,1,1))/_xlfn.XLOOKUP($CA154,$CA$3:$CA$2000,$CA$3:$CA$2000,1,1), 1)))</f>
        <v>#N/A</v>
      </c>
      <c r="DD154" s="1" t="e">
        <f t="shared" si="300"/>
        <v>#N/A</v>
      </c>
      <c r="DE154" s="1" t="e" cm="1">
        <f t="array" ref="DE154">IFERROR(IF(OR(ISNA($A154),$AK154&lt;100,INDEX(International!S$3:S$2000,_xlfn.XMATCH(100,International!S$3:S$2000,1,1)+$CA154)=""),NA(),INDEX(International!S$3:S$2000,_xlfn.XMATCH(100,International!S$3:S$2000,1,1)+$CA154)), NA())</f>
        <v>#N/A</v>
      </c>
      <c r="DF154" s="1" t="e">
        <f t="shared" si="278"/>
        <v>#N/A</v>
      </c>
      <c r="DG154" s="1" t="e">
        <f>IF(OR(ISNA($A154),$AK154&lt;100),NA(),IF($CA154=0,0,FLOOR((DE154-_xlfn.XLOOKUP(_xlfn.AGGREGATE(5,6,$CA$3:$CA2105),$CA$3:$CA$2000,DE$3:DE$2000,1,1))/_xlfn.XLOOKUP($CA154,$CA$3:$CA$2000,$CA$3:$CA$2000,1,1), 1)))</f>
        <v>#N/A</v>
      </c>
      <c r="DH154" s="1" t="e">
        <f t="shared" si="301"/>
        <v>#N/A</v>
      </c>
      <c r="DI154" s="1" t="e" cm="1">
        <f t="array" ref="DI154">IFERROR(IF(OR(ISNA($A154),$AK154&lt;100,INDEX(International!W$3:W$2000,_xlfn.XMATCH(100,International!W$3:W$2000,1,1)+$CA154)=""),NA(),INDEX(International!W$3:W$2000,_xlfn.XMATCH(100,International!W$3:W$2000,1,1)+$CA154)), NA())</f>
        <v>#N/A</v>
      </c>
      <c r="DJ154" s="1" t="e">
        <f t="shared" si="279"/>
        <v>#N/A</v>
      </c>
      <c r="DK154" s="1" t="e">
        <f>IF(OR(ISNA($A154),$AK154&lt;100),NA(),IF($CA154=0,0,FLOOR((DI154-_xlfn.XLOOKUP(_xlfn.AGGREGATE(5,6,$CA$3:$CA2105),$CA$3:$CA$2000,DI$3:DI$2000,1,1))/_xlfn.XLOOKUP($CA154,$CA$3:$CA$2000,$CA$3:$CA$2000,1,1), 1)))</f>
        <v>#N/A</v>
      </c>
      <c r="DL154" s="1" t="e">
        <f t="shared" si="302"/>
        <v>#N/A</v>
      </c>
      <c r="DM154" s="1" t="e" cm="1">
        <f t="array" ref="DM154">IFERROR(IF(OR(ISNA($A154),$AK154&lt;100,INDEX(International!AA$3:AA$2000,_xlfn.XMATCH(100,International!AA$3:AA$2000,1,1)+$CA154)=""),NA(),INDEX(International!AA$3:AA$2000,_xlfn.XMATCH(100,International!AA$3:AA$2000,1,1)+$CA154)), NA())</f>
        <v>#N/A</v>
      </c>
      <c r="DN154" s="1" t="e">
        <f t="shared" si="280"/>
        <v>#N/A</v>
      </c>
      <c r="DO154" s="1" t="e">
        <f>IF(OR(ISNA($A154),$AK154&lt;100),NA(),IF($CA154=0,0,FLOOR((DM154-_xlfn.XLOOKUP(_xlfn.AGGREGATE(5,6,$CA$3:$CA2105),$CA$3:$CA$2000,DM$3:DM$2000,1,1))/_xlfn.XLOOKUP($CA154,$CA$3:$CA$2000,$CA$3:$CA$2000,1,1), 1)))</f>
        <v>#N/A</v>
      </c>
      <c r="DP154" s="1" t="e">
        <f t="shared" si="303"/>
        <v>#N/A</v>
      </c>
      <c r="DQ154" s="1" t="e" cm="1">
        <f t="array" ref="DQ154">IFERROR(IF(OR(ISNA($A154),$AK154&lt;100,INDEX(International!AE$3:AE$2000,_xlfn.XMATCH(100,International!AE$3:AE$2000,1,1)+$CA154)=""),NA(),INDEX(International!AE$3:AE$2000,_xlfn.XMATCH(100,International!AE$3:AE$2000,1,1)+$CA154)), NA())</f>
        <v>#N/A</v>
      </c>
      <c r="DR154" s="1" t="e">
        <f t="shared" si="281"/>
        <v>#N/A</v>
      </c>
      <c r="DS154" s="1" t="e">
        <f>IF(OR(ISNA($A154),$AK154&lt;100),NA(),IF($CA154=0,0,FLOOR((DQ154-_xlfn.XLOOKUP(_xlfn.AGGREGATE(5,6,$CA$3:$CA2105),$CA$3:$CA$2000,DQ$3:DQ$2000,1,1))/_xlfn.XLOOKUP($CA154,$CA$3:$CA$2000,$CA$3:$CA$2000,1,1), 1)))</f>
        <v>#N/A</v>
      </c>
      <c r="DT154" s="1" t="e">
        <f t="shared" si="263"/>
        <v>#N/A</v>
      </c>
      <c r="DU154" s="1" t="e">
        <f t="shared" si="282"/>
        <v>#N/A</v>
      </c>
      <c r="DV154" s="1" t="e" cm="1">
        <f t="array" ref="DV154">IFERROR(IF(ISNA($A154),NA(),INDEX(B$3:B$2000,_xlfn.XMATCH(Configuration!$B$12,B$3:B$2000,1,1)+ROW()-ROW($A$3))-0), NA())</f>
        <v>#N/A</v>
      </c>
      <c r="DW154" s="1" t="e" cm="1">
        <f t="array" ref="DW154">IFERROR(IF(ISNA($A154),NA(),INDEX(F$3:F$2000,_xlfn.XMATCH(Configuration!$B$12,F$3:F$2000,1,1)+ROW()-ROW($A$3))-0), NA())</f>
        <v>#N/A</v>
      </c>
      <c r="DX154" s="1" t="e" cm="1">
        <f t="array" ref="DX154">IFERROR(IF(ISNA($A154),NA(),INDEX(J$3:J$2000,_xlfn.XMATCH(Configuration!$B$12,J$3:J$2000,1,1)+ROW()-ROW($A$3))-0), NA())</f>
        <v>#N/A</v>
      </c>
      <c r="DY154" s="1" t="e" cm="1">
        <f t="array" ref="DY154">IFERROR(IF(ISNA($A154),NA(),INDEX(N$3:N$2000,_xlfn.XMATCH(Configuration!$B$12,N$3:N$2000,1,1)+ROW()-ROW($A$3))-0), NA())</f>
        <v>#N/A</v>
      </c>
      <c r="DZ154" s="1" t="e" cm="1">
        <f t="array" ref="DZ154">IFERROR(IF(ISNA($A154),NA(),INDEX(R$3:R$2000,_xlfn.XMATCH(Configuration!$B$12,R$3:R$2000,1,1)+ROW()-ROW($A$3))-0), NA())</f>
        <v>#N/A</v>
      </c>
      <c r="EA154" s="1" t="e" cm="1">
        <f t="array" ref="EA154">IFERROR(IF(ISNA($A154),NA(),INDEX(V$3:V$2000,_xlfn.XMATCH(Configuration!$B$12,V$3:V$2000,1,1)+ROW()-ROW($A$3))-0), NA())</f>
        <v>#N/A</v>
      </c>
      <c r="EB154" s="1" t="e" cm="1">
        <f t="array" ref="EB154">IFERROR(IF(ISNA($A154),NA(),INDEX(Z$3:Z$2000,_xlfn.XMATCH(Configuration!$B$12,Z$3:Z$2000,1,1)+ROW()-ROW($A$3))-0), NA())</f>
        <v>#N/A</v>
      </c>
      <c r="EC154" s="1" t="e" cm="1">
        <f t="array" ref="EC154">IFERROR(IF(ISNA($A154),NA(),INDEX(AD$3:AD$2000,_xlfn.XMATCH(Configuration!$B$12,AD$3:AD$2000,1,1)+ROW()-ROW($A$3))-0), NA())</f>
        <v>#N/A</v>
      </c>
      <c r="ED154" s="1" t="e">
        <f t="shared" si="283"/>
        <v>#N/A</v>
      </c>
      <c r="EE154" s="1" t="e">
        <f t="shared" si="304"/>
        <v>#N/A</v>
      </c>
      <c r="EF154" s="1" t="e">
        <f t="shared" si="305"/>
        <v>#N/A</v>
      </c>
      <c r="EG154" s="1" t="e">
        <f t="shared" si="306"/>
        <v>#N/A</v>
      </c>
      <c r="EH154" s="1" t="e">
        <f t="shared" si="307"/>
        <v>#N/A</v>
      </c>
      <c r="EI154" s="1" t="e">
        <f t="shared" si="308"/>
        <v>#N/A</v>
      </c>
      <c r="EJ154" s="1" t="e">
        <f t="shared" si="309"/>
        <v>#N/A</v>
      </c>
      <c r="EK154" s="1" t="e">
        <f t="shared" si="310"/>
        <v>#N/A</v>
      </c>
      <c r="EL154" s="1" t="e" cm="1">
        <f t="array" ref="EL154">IFERROR(IF(ISNA($ED154),NA(),IF(FLOOR((2^(($ED154+LOOKUP(2, 1/(ISNA(EP$3:EP$2000)+ISBLANK(EP$3:EP$300)-1),EP$3:EP$2000)*LOG(100)/LOG(2))/LOOKUP(2, 1/(ISNA(EP$3:EP$2000)+ISBLANK(EP$3:EP$300)-1),EP$3:EP$2000))),2)&gt;_xlfn.AGGREGATE(4,6,$EN$3:$GC$2000)+2000,NA(),FLOOR((2^(($ED154+LOOKUP(2, 1/(ISNA(EP$3:EP$2000)+ISBLANK(EP$3:EP$300)-1),EP$3:EP$2000)*LOG(100)/LOG(2))/LOOKUP(2, 1/(ISNA(EP$3:EP$2000)+ISBLANK(EP$3:EP$300)-1),EP$3:EP$2000))),2))),NA())</f>
        <v>#N/A</v>
      </c>
      <c r="EM154" s="1" t="e" cm="1">
        <f t="array" ref="EM154">IF(ISNA($ED154),NA(),FLOOR(EN$3+(LOOKUP(2, 1/(ISNA(EN$3:EN$2000)+ISBLANK(EN$3:EN$300)-1),EN$3:EN$2000)-EN$3)/LOOKUP(2, 1/(ISNA(EN$3:EN$2000)+ISBLANK(EN$3:EN$300)-1),ED$3:ED$2000)*ED154, 1))</f>
        <v>#N/A</v>
      </c>
      <c r="EN154" s="1" t="e" cm="1">
        <f t="array" ref="EN154">IFERROR(IF(ISNA($A154),NA(),INDEX(AK$3:AK$2000,_xlfn.XMATCH(100,AK$3:AK$2000,1,1)+ROW()-ROW($A$3))-0), NA())</f>
        <v>#N/A</v>
      </c>
      <c r="EO154" s="1" t="e" cm="1">
        <f t="array" ref="EO154">IFERROR(IF(ISNA($A154),NA(),INDEX(BD$3:BD$2000,_xlfn.XMATCH(100,AK$3:AK$2000,1,1)+ROW()-ROW($A$3))-0), NA())</f>
        <v>#N/A</v>
      </c>
      <c r="EP154" s="1" t="e">
        <f t="shared" si="311"/>
        <v>#N/A</v>
      </c>
      <c r="EQ154" s="1" t="e">
        <f t="shared" si="312"/>
        <v>#N/A</v>
      </c>
      <c r="ER154" s="1" t="e">
        <f t="shared" si="313"/>
        <v>#N/A</v>
      </c>
      <c r="ES154" s="1" t="e" cm="1">
        <f t="array" ref="ES154">IFERROR(IF(OR(ISNA($A154),INDEX(International!C$3:C$2000,_xlfn.XMATCH(100,International!C$3:C$2000,1,1)+ROW()-ROW($A$3))=""),NA(),INDEX(International!C$3:C$2000,_xlfn.XMATCH(100,International!C$3:C$2000,1,1)+ROW()-ROW($A$3))), NA())</f>
        <v>#N/A</v>
      </c>
      <c r="ET154" s="1" t="e" cm="1">
        <f t="array" ref="ET154">IFERROR(IF(ISNA($A154),NA(),INDEX(International!E$3:E$2000,_xlfn.XMATCH(100,International!C$3:C$2000,1,1)+ROW()-ROW($A$3))-0), NA())</f>
        <v>#N/A</v>
      </c>
      <c r="EU154" s="1" t="e">
        <f t="shared" si="314"/>
        <v>#N/A</v>
      </c>
      <c r="EV154" s="1" t="e">
        <f t="shared" si="315"/>
        <v>#N/A</v>
      </c>
      <c r="EW154" s="1" t="e">
        <f t="shared" si="316"/>
        <v>#N/A</v>
      </c>
      <c r="EX154" s="1" t="e" cm="1">
        <f t="array" ref="EX154">IFERROR(IF(OR(ISNA($A154),INDEX(International!G$3:G$2000,_xlfn.XMATCH(100,International!G$3:G$2000,1,1)+ROW()-ROW($A$3))=""),NA(),INDEX(International!G$3:G$2000,_xlfn.XMATCH(100,International!G$3:G$2000,1,1)+ROW()-ROW($A$3))-0), NA())</f>
        <v>#N/A</v>
      </c>
      <c r="EY154" s="1" t="e" cm="1">
        <f t="array" ref="EY154">IFERROR(IF(ISNA($A154),NA(),INDEX(International!I$3:I$2000,_xlfn.XMATCH(100,International!G$3:G$2000,1,1)+ROW()-ROW($A$3))-0), NA())</f>
        <v>#N/A</v>
      </c>
      <c r="EZ154" s="1" t="e">
        <f t="shared" si="317"/>
        <v>#N/A</v>
      </c>
      <c r="FA154" s="1" t="e">
        <f t="shared" si="318"/>
        <v>#N/A</v>
      </c>
      <c r="FB154" s="1" t="e">
        <f t="shared" si="319"/>
        <v>#N/A</v>
      </c>
      <c r="FC154" s="1" t="e" cm="1">
        <f t="array" ref="FC154">IFERROR(IF(OR(ISNA($A154),INDEX(International!K$3:K$2000,_xlfn.XMATCH(100,International!K$3:K$2000,1,1)+ROW()-ROW($A$3))=""),NA(),INDEX(International!K$3:K$2000,_xlfn.XMATCH(100,International!K$3:K$2000,1,1)+ROW()-ROW($A$3))), NA())</f>
        <v>#N/A</v>
      </c>
      <c r="FD154" s="1" t="e" cm="1">
        <f t="array" ref="FD154">IFERROR(IF(ISNA($A154),NA(),INDEX(International!M$3:M$2000,_xlfn.XMATCH(100,International!K$3:K$2000,1,1)+ROW()-ROW($A$3))-0), NA())</f>
        <v>#N/A</v>
      </c>
      <c r="FE154" s="1" t="e">
        <f t="shared" si="320"/>
        <v>#N/A</v>
      </c>
      <c r="FF154" s="1" t="e">
        <f t="shared" si="321"/>
        <v>#N/A</v>
      </c>
      <c r="FG154" s="1" t="e">
        <f t="shared" si="322"/>
        <v>#N/A</v>
      </c>
      <c r="FH154" s="1" t="e" cm="1">
        <f t="array" ref="FH154">IFERROR(IF(OR(ISNA($A154),INDEX(International!O$3:O$2000,_xlfn.XMATCH(100,International!O$3:O$2000,1,1)+ROW()-ROW($A$3))=""),NA(),INDEX(International!O$3:O$2000,_xlfn.XMATCH(100,International!O$3:O$2000,1,1)+ROW()-ROW($A$3))-0), NA())</f>
        <v>#N/A</v>
      </c>
      <c r="FI154" s="1" t="e" cm="1">
        <f t="array" ref="FI154">IFERROR(IF(ISNA($A154),NA(),INDEX(International!Q$3:Q$2000,_xlfn.XMATCH(100,International!O$3:O$2000,1,1)+ROW()-ROW($A$3))-0), NA())</f>
        <v>#N/A</v>
      </c>
      <c r="FJ154" s="1" t="e">
        <f t="shared" si="323"/>
        <v>#N/A</v>
      </c>
      <c r="FK154" s="1" t="e">
        <f t="shared" si="324"/>
        <v>#N/A</v>
      </c>
      <c r="FL154" s="1" t="e">
        <f t="shared" si="325"/>
        <v>#N/A</v>
      </c>
      <c r="FM154" s="1" t="e" cm="1">
        <f t="array" ref="FM154">IFERROR(IF(OR(ISNA($A154),INDEX(International!S$3:S$2000,_xlfn.XMATCH(100,International!S$3:S$2000,1,1)+ROW()-ROW($A$3))=""),NA(),INDEX(International!S$3:S$2000,_xlfn.XMATCH(100,International!S$3:S$2000,1,1)+ROW()-ROW($A$3))-0), NA())</f>
        <v>#N/A</v>
      </c>
      <c r="FN154" s="1" t="e" cm="1">
        <f t="array" ref="FN154">IFERROR(IF(ISNA($A154),NA(),INDEX(International!U$3:U$2000,_xlfn.XMATCH(100,International!S$3:S$2000,1,1)+ROW()-ROW($A$3))-0), NA())</f>
        <v>#N/A</v>
      </c>
      <c r="FO154" s="1" t="e">
        <f t="shared" si="326"/>
        <v>#N/A</v>
      </c>
      <c r="FP154" s="1" t="e">
        <f t="shared" si="327"/>
        <v>#N/A</v>
      </c>
      <c r="FQ154" s="1" t="e">
        <f t="shared" si="328"/>
        <v>#N/A</v>
      </c>
      <c r="FR154" s="1" t="e" cm="1">
        <f t="array" ref="FR154">IFERROR(IF(OR(ISNA($A154),INDEX(International!W$3:W$2000,_xlfn.XMATCH(100,International!W$3:W$2000,1,1)+ROW()-ROW($A$3))=""),NA(),INDEX(International!W$3:W$2000,_xlfn.XMATCH(100,International!W$3:W$2000,1,1)+ROW()-ROW($A$3))-0), NA())</f>
        <v>#N/A</v>
      </c>
      <c r="FS154" s="1" t="e" cm="1">
        <f t="array" ref="FS154">IFERROR(IF(ISNA($A154),NA(),INDEX(International!Y$3:Y$2000,_xlfn.XMATCH(100,International!W$3:W$2000,1,1)+ROW()-ROW($A$3))-0), NA())</f>
        <v>#N/A</v>
      </c>
      <c r="FT154" s="1" t="e">
        <f t="shared" si="329"/>
        <v>#N/A</v>
      </c>
      <c r="FU154" s="1" t="e">
        <f t="shared" si="330"/>
        <v>#N/A</v>
      </c>
      <c r="FV154" s="1" t="e">
        <f t="shared" si="331"/>
        <v>#N/A</v>
      </c>
      <c r="FW154" s="1" t="e" cm="1">
        <f t="array" ref="FW154">IFERROR(IF(OR(ISNA($A154),INDEX(International!AA$3:AA$2000,_xlfn.XMATCH(100,International!AA$3:AA$2000,1,1)+ROW()-ROW($A$3))=""),NA(),INDEX(International!AA$3:AA$2000,_xlfn.XMATCH(100,International!AA$3:AA$2000,1,1)+ROW()-ROW($A$3))-0), NA())</f>
        <v>#N/A</v>
      </c>
      <c r="FX154" s="1" t="e" cm="1">
        <f t="array" ref="FX154">IFERROR(IF(ISNA($A154),NA(),INDEX(International!AC$3:AC$2000,_xlfn.XMATCH(100,International!AA$3:AA$2000,1,1)+ROW()-ROW($A$3))-0), NA())</f>
        <v>#N/A</v>
      </c>
      <c r="FY154" s="1" t="e">
        <f t="shared" si="332"/>
        <v>#N/A</v>
      </c>
      <c r="FZ154" s="1" t="e">
        <f t="shared" si="333"/>
        <v>#N/A</v>
      </c>
      <c r="GA154" s="1" t="e">
        <f t="shared" si="334"/>
        <v>#N/A</v>
      </c>
      <c r="GB154" s="1" t="e" cm="1">
        <f t="array" ref="GB154">IFERROR(IF(OR(ISNA($A154),INDEX(International!AE$3:AE$2000,_xlfn.XMATCH(100,International!AE$3:AE$2000,1,1)+ROW()-ROW($A$3))=""),NA(),INDEX(International!AE$3:AE$2000,_xlfn.XMATCH(100,International!AE$3:AE$2000,1,1)+ROW()-ROW($A$3))-0), NA())</f>
        <v>#N/A</v>
      </c>
      <c r="GC154" s="1" t="e" cm="1">
        <f t="array" ref="GC154">IFERROR(IF(ISNA($A154),NA(),INDEX(International!AG$3:AG$2000,_xlfn.XMATCH(100,International!AE$3:AE$2000,1,1)+ROW()-ROW($A$3))-0), NA())</f>
        <v>#N/A</v>
      </c>
      <c r="GD154" s="1" t="e">
        <f t="shared" si="335"/>
        <v>#N/A</v>
      </c>
      <c r="GE154" s="1" t="e">
        <f t="shared" si="336"/>
        <v>#N/A</v>
      </c>
      <c r="GF154" s="1" t="e">
        <f t="shared" si="337"/>
        <v>#N/A</v>
      </c>
    </row>
    <row r="155" spans="1:188" x14ac:dyDescent="0.2">
      <c r="A155" s="4" t="e">
        <f>IF(OR(Daily!$A155="",Daily!$B155="*"),NA(),Daily!A155)</f>
        <v>#N/A</v>
      </c>
      <c r="B155" s="1" t="str">
        <f>IF(_xlfn.IFNA($A155,"")="","",Daily!C155+IF(ROW()&gt;ROW($A$3),B154,0))</f>
        <v/>
      </c>
      <c r="C155" s="1" t="str">
        <f>IF(_xlfn.IFNA($A155,"")="","",Daily!D155+IF(ROW()&gt;ROW($A$3),C154,0))</f>
        <v/>
      </c>
      <c r="D155" s="1" t="str">
        <f>IF(_xlfn.IFNA($A155,"")="","",Daily!E155+IF(ROW()&gt;ROW($A$3),D154,0))</f>
        <v/>
      </c>
      <c r="E155" s="1" t="str">
        <f t="shared" si="284"/>
        <v/>
      </c>
      <c r="F155" s="1" t="str">
        <f>IF(_xlfn.IFNA($A155,"")="","",Daily!F155+IF(ROW()&gt;ROW($A$3),F154,0))</f>
        <v/>
      </c>
      <c r="G155" s="1" t="str">
        <f>IF(_xlfn.IFNA($A155,"")="","",Daily!G155+IF(ROW()&gt;ROW($A$3),G154,0))</f>
        <v/>
      </c>
      <c r="H155" s="1" t="str">
        <f>IF(_xlfn.IFNA($A155,"")="","",Daily!H155+IF(ROW()&gt;ROW($A$3),H154,0))</f>
        <v/>
      </c>
      <c r="I155" s="1" t="str">
        <f t="shared" si="285"/>
        <v/>
      </c>
      <c r="J155" s="1" t="str">
        <f>IF(_xlfn.IFNA($A155,"")="","",Daily!I155+IF(ROW()&gt;ROW($A$3),J154,0))</f>
        <v/>
      </c>
      <c r="K155" s="1" t="str">
        <f>IF(_xlfn.IFNA($A155,"")="","",Daily!J155+IF(ROW()&gt;ROW($A$3),K154,0))</f>
        <v/>
      </c>
      <c r="L155" s="1" t="str">
        <f>IF(_xlfn.IFNA($A155,"")="","",Daily!K155+IF(ROW()&gt;ROW($A$3),L154,0))</f>
        <v/>
      </c>
      <c r="M155" s="1" t="str">
        <f t="shared" si="286"/>
        <v/>
      </c>
      <c r="N155" s="1" t="str">
        <f>IF(_xlfn.IFNA($A155,"")="","",Daily!L155+IF(ROW()&gt;ROW($A$3),N154,0))</f>
        <v/>
      </c>
      <c r="O155" s="1" t="str">
        <f>IF(_xlfn.IFNA($A155,"")="","",Daily!M155+IF(ROW()&gt;ROW($A$3),O154,0))</f>
        <v/>
      </c>
      <c r="P155" s="1" t="str">
        <f>IF(_xlfn.IFNA($A155,"")="","",Daily!N155+IF(ROW()&gt;ROW($A$3),P154,0))</f>
        <v/>
      </c>
      <c r="Q155" s="1" t="str">
        <f t="shared" si="287"/>
        <v/>
      </c>
      <c r="R155" s="1" t="str">
        <f>IF(_xlfn.IFNA($A155,"")="","",Daily!O155+IF(ROW()&gt;ROW($A$3),R154,0))</f>
        <v/>
      </c>
      <c r="S155" s="1" t="str">
        <f>IF(_xlfn.IFNA($A155,"")="","",Daily!P155+IF(ROW()&gt;ROW($A$3),S154,0))</f>
        <v/>
      </c>
      <c r="T155" s="1" t="str">
        <f>IF(_xlfn.IFNA($A155,"")="","",Daily!Q155+IF(ROW()&gt;ROW($A$3),T154,0))</f>
        <v/>
      </c>
      <c r="U155" s="1" t="str">
        <f t="shared" si="288"/>
        <v/>
      </c>
      <c r="V155" s="1" t="str">
        <f>IF(_xlfn.IFNA($A155,"")="","",Daily!R155+IF(ROW()&gt;ROW($A$3),V154,0))</f>
        <v/>
      </c>
      <c r="W155" s="1" t="str">
        <f>IF(_xlfn.IFNA($A155,"")="","",Daily!S155+IF(ROW()&gt;ROW($A$3),W154,0))</f>
        <v/>
      </c>
      <c r="X155" s="1" t="str">
        <f>IF(_xlfn.IFNA($A155,"")="","",Daily!T155+IF(ROW()&gt;ROW($A$3),X154,0))</f>
        <v/>
      </c>
      <c r="Y155" s="1" t="str">
        <f t="shared" si="289"/>
        <v/>
      </c>
      <c r="Z155" s="1" t="str">
        <f>IF(_xlfn.IFNA($A155,"")="","",Daily!U155+IF(ROW()&gt;ROW($A$3),Z154,0))</f>
        <v/>
      </c>
      <c r="AA155" s="1" t="str">
        <f>IF(_xlfn.IFNA($A155,"")="","",Daily!V155+IF(ROW()&gt;ROW($A$3),AA154,0))</f>
        <v/>
      </c>
      <c r="AB155" s="1" t="str">
        <f>IF(_xlfn.IFNA($A155,"")="","",Daily!W155+IF(ROW()&gt;ROW($A$3),AB154,0))</f>
        <v/>
      </c>
      <c r="AC155" s="1" t="str">
        <f t="shared" si="290"/>
        <v/>
      </c>
      <c r="AD155" s="1" t="str">
        <f>IF(_xlfn.IFNA($A155,"")="","",Daily!X155+IF(ROW()&gt;ROW($A$3),AD154,0))</f>
        <v/>
      </c>
      <c r="AE155" s="1" t="str">
        <f>IF(_xlfn.IFNA($A155,"")="","",Daily!Y155+IF(ROW()&gt;ROW($A$3),AE154,0))</f>
        <v/>
      </c>
      <c r="AF155" s="1" t="str">
        <f>IF(_xlfn.IFNA($A155,"")="","",Daily!Z155+IF(ROW()&gt;ROW($A$3),AF154,0))</f>
        <v/>
      </c>
      <c r="AG155" s="1" t="str">
        <f t="shared" si="291"/>
        <v/>
      </c>
      <c r="AH155" s="1" t="str">
        <f>IF(_xlfn.IFNA($A155,"")="","",Daily!C155+Daily!F155+Daily!I155+Daily!O155+Daily!L155+Daily!R155+Daily!X155+Daily!U155)</f>
        <v/>
      </c>
      <c r="AI155" s="1" t="str">
        <f>IF(_xlfn.IFNA($A155,"")="","",Daily!D155+Daily!G155+Daily!J155+Daily!P155+Daily!M155+Daily!S155+Daily!Y155+Daily!V155+Daily!AA155)</f>
        <v/>
      </c>
      <c r="AJ155" s="1" t="str">
        <f>IF(_xlfn.IFNA($A155,"")="","",Daily!E155+Daily!H155+Daily!K155+Daily!Q155+Daily!N155+Daily!T155+Daily!Z155+Daily!W155)</f>
        <v/>
      </c>
      <c r="AK155" s="1" t="str">
        <f t="shared" si="240"/>
        <v/>
      </c>
      <c r="AL155" s="1" t="str">
        <f t="shared" si="241"/>
        <v/>
      </c>
      <c r="AM155" s="1" t="str">
        <f t="shared" si="242"/>
        <v/>
      </c>
      <c r="AN155" s="7" t="str">
        <f t="shared" si="243"/>
        <v/>
      </c>
      <c r="AO155" s="1" t="str">
        <f t="shared" si="244"/>
        <v/>
      </c>
      <c r="AP155" s="1" t="str">
        <f t="shared" si="245"/>
        <v/>
      </c>
      <c r="AQ155" s="1" t="str">
        <f t="shared" si="246"/>
        <v/>
      </c>
      <c r="AR155" s="1" t="str">
        <f t="shared" si="247"/>
        <v/>
      </c>
      <c r="AS155" s="1" t="str">
        <f t="shared" si="248"/>
        <v/>
      </c>
      <c r="AT155" s="10" t="str">
        <f t="shared" si="249"/>
        <v/>
      </c>
      <c r="AU155" s="10" t="str">
        <f t="shared" si="250"/>
        <v/>
      </c>
      <c r="AV155" s="10" t="str">
        <f t="shared" si="251"/>
        <v/>
      </c>
      <c r="AW155" s="10" t="str">
        <f t="shared" si="252"/>
        <v/>
      </c>
      <c r="AX155" s="10" t="str">
        <f t="shared" si="253"/>
        <v/>
      </c>
      <c r="AY155" s="10" t="str">
        <f t="shared" si="254"/>
        <v/>
      </c>
      <c r="AZ155" s="10" t="str">
        <f t="shared" si="255"/>
        <v/>
      </c>
      <c r="BA155" s="10" t="str">
        <f t="shared" si="256"/>
        <v/>
      </c>
      <c r="BB155" s="10" t="str">
        <f t="shared" si="257"/>
        <v/>
      </c>
      <c r="BC155" s="10" t="str">
        <f t="shared" si="258"/>
        <v/>
      </c>
      <c r="BD155" s="8" t="str">
        <f t="shared" ca="1" si="292"/>
        <v/>
      </c>
      <c r="BE155" s="9" t="str">
        <f t="shared" ca="1" si="293"/>
        <v/>
      </c>
      <c r="BF155" s="10" t="str">
        <f t="shared" si="259"/>
        <v/>
      </c>
      <c r="BG155" s="10" t="str">
        <f t="shared" si="260"/>
        <v/>
      </c>
      <c r="BH155" s="1" t="str">
        <f t="shared" si="261"/>
        <v/>
      </c>
      <c r="BI155" s="1" t="str">
        <f t="shared" si="262"/>
        <v/>
      </c>
      <c r="BJ155" s="8" t="str">
        <f>IF(_xlfn.IFNA($A155,"")="","",AK155/(Configuration!$B$1/1000000))</f>
        <v/>
      </c>
      <c r="BK155" s="1" t="str">
        <f>IF(OR(_xlfn.IFNA($A155,"")="", ROW()&lt;=ROW($A$3),MAX(International!$C$3:$C$2000)&lt;$AK155),"",$A155-_xlfn.XLOOKUP($AK155,International!$C$3:$C$2000,International!$A$3:$A$2000,NA(),1,1))</f>
        <v/>
      </c>
      <c r="BL155" s="1" t="str">
        <f>IF(OR(_xlfn.IFNA($A155,"")="", ROW()&lt;=ROW($A$3),MAX(International!$D$3:$D$2000)&lt;$BJ155),"",$A155-_xlfn.XLOOKUP($BJ155,International!$D$3:$D$2000,International!$A$3:$A$2000,NA(),1,1))</f>
        <v/>
      </c>
      <c r="BM155" s="1" t="str">
        <f>IF(OR(_xlfn.IFNA($A155,"")="", ROW()&lt;=ROW($A$3),MAX(International!$G$3:$G$2000)&lt;$AK155),"",$A155-_xlfn.XLOOKUP($AK155,International!$G$3:$G$2000,International!$A$3:$A$2000,NA(),1,1))</f>
        <v/>
      </c>
      <c r="BN155" s="1" t="str">
        <f>IF(OR(_xlfn.IFNA($A155,"")="", ROW()&lt;=ROW($A$3),MAX(International!$H$3:$H$2000)&lt;$BJ155),"",$A155-_xlfn.XLOOKUP($BJ155,International!$H$3:$H$2000,International!$A$3:$A$2000,NA(),1,1))</f>
        <v/>
      </c>
      <c r="BO155" s="1" t="str">
        <f>IF(OR(_xlfn.IFNA($A155,"")="", ROW()&lt;=ROW($A$3),MAX(International!$K$3:$K$2000)&lt;$AK155),"",$A155-_xlfn.XLOOKUP($AK155,International!$K$3:$K$2000,International!$A$3:$A$2000,NA(),1,1))</f>
        <v/>
      </c>
      <c r="BP155" s="1" t="str">
        <f>IF(OR(_xlfn.IFNA($A155,"")="", ROW()&lt;=ROW($A$3),MAX(International!$L$3:$L$2000)&lt;$BJ155),"",$A155-_xlfn.XLOOKUP($BJ155,International!$L$3:$L$2000,International!$A$3:$A$2000,NA(),1,1))</f>
        <v/>
      </c>
      <c r="BQ155" s="1" t="str">
        <f>IF(OR(_xlfn.IFNA($A155,"")="", ROW()&lt;=ROW($A$3),MAX(International!$O$3:$O$2000)&lt;$AK155),"",$A155-_xlfn.XLOOKUP($AK155,International!$O$3:$O$2000,International!$A$3:$A$2000,NA(),1,1))</f>
        <v/>
      </c>
      <c r="BR155" s="1" t="str">
        <f>IF(OR(_xlfn.IFNA($A155,"")="", ROW()&lt;=ROW($A$3),MAX(International!$P$3:$P$2000)&lt;$BJ155),"",$A155-_xlfn.XLOOKUP($BJ155,International!$P$3:$P$2000,International!$A$3:$A$2000,NA(),1,1))</f>
        <v/>
      </c>
      <c r="BS155" s="1" t="str">
        <f>IF(OR(_xlfn.IFNA($A155,"")="", ROW()&lt;=ROW($A$3),MAX(International!$S$3:$S$2000)&lt;$AK155),"",$A155-_xlfn.XLOOKUP($AK155,International!$S$3:$S$2000,International!$A$3:$A$2000,NA(),1,1))</f>
        <v/>
      </c>
      <c r="BT155" s="1" t="str">
        <f>IF(OR(_xlfn.IFNA($A155,"")="", ROW()&lt;=ROW($A$3),MAX(International!$T$3:$T$2000)&lt;$BJ155),"",$A155-_xlfn.XLOOKUP($BJ155,International!$T$3:$T$2000,International!$A$3:$A$2000,NA(),1,1))</f>
        <v/>
      </c>
      <c r="BU155" s="1" t="str">
        <f>IF(OR(_xlfn.IFNA($A155,"")="", ROW()&lt;=ROW($A$3),MAX(International!$W$3:$W$2000)&lt;$AK155),"",$A155-_xlfn.XLOOKUP($AK155,International!$W$3:$W$2000,International!$A$3:$A$2000,NA(),1,1))</f>
        <v/>
      </c>
      <c r="BV155" s="1" t="str">
        <f>IF(OR(_xlfn.IFNA($A155,"")="", ROW()&lt;=ROW($A$3),MAX(International!$X$3:$X$2000)&lt;$BJ155),"",$A155-_xlfn.XLOOKUP($BJ155,International!$X$3:$X$2000,International!$A$3:$A$2000,NA(),1,1))</f>
        <v/>
      </c>
      <c r="BW155" s="1" t="str">
        <f>IF(OR(_xlfn.IFNA($A155,"")="", ROW()&lt;=ROW($A$3),MAX(International!$AA$3:$AA$2000)&lt;$AK155),"",$A155-_xlfn.XLOOKUP($AK155,International!$AA$3:$AA$2000,International!$A$3:$A$2000,NA(),1,1))</f>
        <v/>
      </c>
      <c r="BX155" s="1" t="str">
        <f>IF(OR(_xlfn.IFNA($A155,"")="", ROW()&lt;=ROW($A$3),MAX(International!$AB$3:$AB$2000)&lt;$BJ155),"",$A155-_xlfn.XLOOKUP($BJ155,International!$AB$3:$AB$2000,International!$A$3:$A$2000,NA(),1,1))</f>
        <v/>
      </c>
      <c r="BY155" s="1" t="str">
        <f>IF(OR(_xlfn.IFNA($A155,"")="", ROW()&lt;=ROW($A$3),MAX(International!$AE$3:$AE$2000)&lt;$AK155),"",$A155-_xlfn.XLOOKUP($AK155,International!$AE$3:$AE$2000,International!$A$3:$A$2000,NA(),1,1))</f>
        <v/>
      </c>
      <c r="BZ155" s="1" t="str">
        <f>IF(OR(_xlfn.IFNA($A155,"")="", ROW()&lt;=ROW($A$3),MAX(International!$AF$3:$AF$2000)&lt;$BJ155),"",$A155-_xlfn.XLOOKUP($BJ155,International!$AF$3:$AF$2000,International!$A$3:$A$2000,NA(),1,1))</f>
        <v/>
      </c>
      <c r="CA155" s="1" t="e">
        <f t="shared" si="294"/>
        <v>#N/A</v>
      </c>
      <c r="CB155" s="1" t="e">
        <f t="shared" si="264"/>
        <v>#N/A</v>
      </c>
      <c r="CC155" s="1" t="e">
        <f t="shared" si="265"/>
        <v>#N/A</v>
      </c>
      <c r="CD155" s="1" t="e">
        <f t="shared" si="266"/>
        <v>#N/A</v>
      </c>
      <c r="CE155" s="1" t="e">
        <f t="shared" si="267"/>
        <v>#N/A</v>
      </c>
      <c r="CF155" s="1" t="e">
        <f t="shared" si="268"/>
        <v>#N/A</v>
      </c>
      <c r="CG155" s="1" t="e">
        <f t="shared" si="269"/>
        <v>#N/A</v>
      </c>
      <c r="CH155" s="1" t="e">
        <f t="shared" si="270"/>
        <v>#N/A</v>
      </c>
      <c r="CI155" s="1" t="e">
        <f t="shared" si="271"/>
        <v>#N/A</v>
      </c>
      <c r="CJ155" s="1" t="e">
        <f t="shared" si="272"/>
        <v>#N/A</v>
      </c>
      <c r="CK155" s="1" t="e">
        <f t="shared" si="295"/>
        <v>#N/A</v>
      </c>
      <c r="CL155" s="1" t="e">
        <f t="shared" si="273"/>
        <v>#N/A</v>
      </c>
      <c r="CM155" s="1" t="e">
        <f>IF(OR(ISNA($A155),$AK155&lt;100),NA(),IF($CA155=0,0,FLOOR((CK155-_xlfn.XLOOKUP(_xlfn.AGGREGATE(5,6,$CA$3:$CA2106),$CA$3:$CA$2000,CK$3:CK$2000,1,1))/_xlfn.XLOOKUP($CA155,$CA$3:$CA$2000,$CA$3:$CA$2000,1,1), 1)))</f>
        <v>#N/A</v>
      </c>
      <c r="CN155" s="1" t="e">
        <f t="shared" si="296"/>
        <v>#N/A</v>
      </c>
      <c r="CO155" s="1" t="e" cm="1">
        <f t="array" ref="CO155">IFERROR(IF(OR(ISNA($A155),$AK155&lt;100,INDEX(International!C$3:C$2000,_xlfn.XMATCH(100,International!C$3:C$2000,1,1)+$CA155)=""),NA(),INDEX(International!C$3:C$2000,_xlfn.XMATCH(100,International!C$3:C$2000,1,1)+$CA155)), NA())</f>
        <v>#N/A</v>
      </c>
      <c r="CP155" s="1" t="e">
        <f t="shared" si="274"/>
        <v>#N/A</v>
      </c>
      <c r="CQ155" s="1" t="e">
        <f>IF(OR(ISNA($A155),$AK155&lt;100),NA(),IF($CA155=0,0,FLOOR((CO155-_xlfn.XLOOKUP(_xlfn.AGGREGATE(5,6,$CA$3:$CA2106),$CA$3:$CA$2000,CO$3:CO$2000,1,1))/_xlfn.XLOOKUP($CA155,$CA$3:$CA$2000,$CA$3:$CA$2000,1,1), 1)))</f>
        <v>#N/A</v>
      </c>
      <c r="CR155" s="1" t="e">
        <f t="shared" si="297"/>
        <v>#N/A</v>
      </c>
      <c r="CS155" s="1" t="e" cm="1">
        <f t="array" ref="CS155">IFERROR(IF(OR(ISNA($A155),$AK155&lt;100,INDEX(International!G$3:G$2000,_xlfn.XMATCH(100,International!G$3:G$2000,1,1)+$CA155)=""),NA(),INDEX(International!G$3:G$2000,_xlfn.XMATCH(100,International!G$3:G$2000,1,1)+$CA155)), NA())</f>
        <v>#N/A</v>
      </c>
      <c r="CT155" s="1" t="e">
        <f t="shared" si="275"/>
        <v>#N/A</v>
      </c>
      <c r="CU155" s="1" t="e">
        <f>IF(OR(ISNA($A155),$AK155&lt;100),NA(),IF($CA155=0,0,FLOOR((CS155-_xlfn.XLOOKUP(_xlfn.AGGREGATE(5,6,$CA$3:$CA2106),$CA$3:$CA$2000,CS$3:CS$2000,1,1))/_xlfn.XLOOKUP($CA155,$CA$3:$CA$2000,$CA$3:$CA$2000,1,1), 1)))</f>
        <v>#N/A</v>
      </c>
      <c r="CV155" s="1" t="e">
        <f t="shared" si="298"/>
        <v>#N/A</v>
      </c>
      <c r="CW155" s="1" t="e" cm="1">
        <f t="array" ref="CW155">IFERROR(IF(OR(ISNA($A155),$AK155&lt;100,INDEX(International!K$3:K$2000,_xlfn.XMATCH(100,International!K$3:K$2000,1,1)+$CA155)=""),NA(),INDEX(International!K$3:K$2000,_xlfn.XMATCH(100,International!K$3:K$2000,1,1)+$CA155)), NA())</f>
        <v>#N/A</v>
      </c>
      <c r="CX155" s="1" t="e">
        <f t="shared" si="276"/>
        <v>#N/A</v>
      </c>
      <c r="CY155" s="1" t="e">
        <f>IF(OR(ISNA($A155),$AK155&lt;100),NA(),IF($CA155=0,0,FLOOR((CW155-_xlfn.XLOOKUP(_xlfn.AGGREGATE(5,6,$CA$3:$CA2106),$CA$3:$CA$2000,CW$3:CW$2000,1,1))/_xlfn.XLOOKUP($CA155,$CA$3:$CA$2000,$CA$3:$CA$2000,1,1), 1)))</f>
        <v>#N/A</v>
      </c>
      <c r="CZ155" s="1" t="e">
        <f t="shared" si="299"/>
        <v>#N/A</v>
      </c>
      <c r="DA155" s="1" t="e" cm="1">
        <f t="array" ref="DA155">IFERROR(IF(OR(ISNA($A155),$AK155&lt;100,INDEX(International!O$3:O$2000,_xlfn.XMATCH(100,International!O$3:O$2000,1,1)+$CA155)=""),NA(),INDEX(International!O$3:O$2000,_xlfn.XMATCH(100,International!O$3:O$2000,1,1)+$CA155)), NA())</f>
        <v>#N/A</v>
      </c>
      <c r="DB155" s="1" t="e">
        <f t="shared" si="277"/>
        <v>#N/A</v>
      </c>
      <c r="DC155" s="1" t="e">
        <f>IF(OR(ISNA($A155),$AK155&lt;100),NA(),IF($CA155=0,0,FLOOR((DA155-_xlfn.XLOOKUP(_xlfn.AGGREGATE(5,6,$CA$3:$CA2106),$CA$3:$CA$2000,DA$3:DA$2000,1,1))/_xlfn.XLOOKUP($CA155,$CA$3:$CA$2000,$CA$3:$CA$2000,1,1), 1)))</f>
        <v>#N/A</v>
      </c>
      <c r="DD155" s="1" t="e">
        <f t="shared" si="300"/>
        <v>#N/A</v>
      </c>
      <c r="DE155" s="1" t="e" cm="1">
        <f t="array" ref="DE155">IFERROR(IF(OR(ISNA($A155),$AK155&lt;100,INDEX(International!S$3:S$2000,_xlfn.XMATCH(100,International!S$3:S$2000,1,1)+$CA155)=""),NA(),INDEX(International!S$3:S$2000,_xlfn.XMATCH(100,International!S$3:S$2000,1,1)+$CA155)), NA())</f>
        <v>#N/A</v>
      </c>
      <c r="DF155" s="1" t="e">
        <f t="shared" si="278"/>
        <v>#N/A</v>
      </c>
      <c r="DG155" s="1" t="e">
        <f>IF(OR(ISNA($A155),$AK155&lt;100),NA(),IF($CA155=0,0,FLOOR((DE155-_xlfn.XLOOKUP(_xlfn.AGGREGATE(5,6,$CA$3:$CA2106),$CA$3:$CA$2000,DE$3:DE$2000,1,1))/_xlfn.XLOOKUP($CA155,$CA$3:$CA$2000,$CA$3:$CA$2000,1,1), 1)))</f>
        <v>#N/A</v>
      </c>
      <c r="DH155" s="1" t="e">
        <f t="shared" si="301"/>
        <v>#N/A</v>
      </c>
      <c r="DI155" s="1" t="e" cm="1">
        <f t="array" ref="DI155">IFERROR(IF(OR(ISNA($A155),$AK155&lt;100,INDEX(International!W$3:W$2000,_xlfn.XMATCH(100,International!W$3:W$2000,1,1)+$CA155)=""),NA(),INDEX(International!W$3:W$2000,_xlfn.XMATCH(100,International!W$3:W$2000,1,1)+$CA155)), NA())</f>
        <v>#N/A</v>
      </c>
      <c r="DJ155" s="1" t="e">
        <f t="shared" si="279"/>
        <v>#N/A</v>
      </c>
      <c r="DK155" s="1" t="e">
        <f>IF(OR(ISNA($A155),$AK155&lt;100),NA(),IF($CA155=0,0,FLOOR((DI155-_xlfn.XLOOKUP(_xlfn.AGGREGATE(5,6,$CA$3:$CA2106),$CA$3:$CA$2000,DI$3:DI$2000,1,1))/_xlfn.XLOOKUP($CA155,$CA$3:$CA$2000,$CA$3:$CA$2000,1,1), 1)))</f>
        <v>#N/A</v>
      </c>
      <c r="DL155" s="1" t="e">
        <f t="shared" si="302"/>
        <v>#N/A</v>
      </c>
      <c r="DM155" s="1" t="e" cm="1">
        <f t="array" ref="DM155">IFERROR(IF(OR(ISNA($A155),$AK155&lt;100,INDEX(International!AA$3:AA$2000,_xlfn.XMATCH(100,International!AA$3:AA$2000,1,1)+$CA155)=""),NA(),INDEX(International!AA$3:AA$2000,_xlfn.XMATCH(100,International!AA$3:AA$2000,1,1)+$CA155)), NA())</f>
        <v>#N/A</v>
      </c>
      <c r="DN155" s="1" t="e">
        <f t="shared" si="280"/>
        <v>#N/A</v>
      </c>
      <c r="DO155" s="1" t="e">
        <f>IF(OR(ISNA($A155),$AK155&lt;100),NA(),IF($CA155=0,0,FLOOR((DM155-_xlfn.XLOOKUP(_xlfn.AGGREGATE(5,6,$CA$3:$CA2106),$CA$3:$CA$2000,DM$3:DM$2000,1,1))/_xlfn.XLOOKUP($CA155,$CA$3:$CA$2000,$CA$3:$CA$2000,1,1), 1)))</f>
        <v>#N/A</v>
      </c>
      <c r="DP155" s="1" t="e">
        <f t="shared" si="303"/>
        <v>#N/A</v>
      </c>
      <c r="DQ155" s="1" t="e" cm="1">
        <f t="array" ref="DQ155">IFERROR(IF(OR(ISNA($A155),$AK155&lt;100,INDEX(International!AE$3:AE$2000,_xlfn.XMATCH(100,International!AE$3:AE$2000,1,1)+$CA155)=""),NA(),INDEX(International!AE$3:AE$2000,_xlfn.XMATCH(100,International!AE$3:AE$2000,1,1)+$CA155)), NA())</f>
        <v>#N/A</v>
      </c>
      <c r="DR155" s="1" t="e">
        <f t="shared" si="281"/>
        <v>#N/A</v>
      </c>
      <c r="DS155" s="1" t="e">
        <f>IF(OR(ISNA($A155),$AK155&lt;100),NA(),IF($CA155=0,0,FLOOR((DQ155-_xlfn.XLOOKUP(_xlfn.AGGREGATE(5,6,$CA$3:$CA2106),$CA$3:$CA$2000,DQ$3:DQ$2000,1,1))/_xlfn.XLOOKUP($CA155,$CA$3:$CA$2000,$CA$3:$CA$2000,1,1), 1)))</f>
        <v>#N/A</v>
      </c>
      <c r="DT155" s="1" t="e">
        <f t="shared" si="263"/>
        <v>#N/A</v>
      </c>
      <c r="DU155" s="1" t="e">
        <f t="shared" si="282"/>
        <v>#N/A</v>
      </c>
      <c r="DV155" s="1" t="e" cm="1">
        <f t="array" ref="DV155">IFERROR(IF(ISNA($A155),NA(),INDEX(B$3:B$2000,_xlfn.XMATCH(Configuration!$B$12,B$3:B$2000,1,1)+ROW()-ROW($A$3))-0), NA())</f>
        <v>#N/A</v>
      </c>
      <c r="DW155" s="1" t="e" cm="1">
        <f t="array" ref="DW155">IFERROR(IF(ISNA($A155),NA(),INDEX(F$3:F$2000,_xlfn.XMATCH(Configuration!$B$12,F$3:F$2000,1,1)+ROW()-ROW($A$3))-0), NA())</f>
        <v>#N/A</v>
      </c>
      <c r="DX155" s="1" t="e" cm="1">
        <f t="array" ref="DX155">IFERROR(IF(ISNA($A155),NA(),INDEX(J$3:J$2000,_xlfn.XMATCH(Configuration!$B$12,J$3:J$2000,1,1)+ROW()-ROW($A$3))-0), NA())</f>
        <v>#N/A</v>
      </c>
      <c r="DY155" s="1" t="e" cm="1">
        <f t="array" ref="DY155">IFERROR(IF(ISNA($A155),NA(),INDEX(N$3:N$2000,_xlfn.XMATCH(Configuration!$B$12,N$3:N$2000,1,1)+ROW()-ROW($A$3))-0), NA())</f>
        <v>#N/A</v>
      </c>
      <c r="DZ155" s="1" t="e" cm="1">
        <f t="array" ref="DZ155">IFERROR(IF(ISNA($A155),NA(),INDEX(R$3:R$2000,_xlfn.XMATCH(Configuration!$B$12,R$3:R$2000,1,1)+ROW()-ROW($A$3))-0), NA())</f>
        <v>#N/A</v>
      </c>
      <c r="EA155" s="1" t="e" cm="1">
        <f t="array" ref="EA155">IFERROR(IF(ISNA($A155),NA(),INDEX(V$3:V$2000,_xlfn.XMATCH(Configuration!$B$12,V$3:V$2000,1,1)+ROW()-ROW($A$3))-0), NA())</f>
        <v>#N/A</v>
      </c>
      <c r="EB155" s="1" t="e" cm="1">
        <f t="array" ref="EB155">IFERROR(IF(ISNA($A155),NA(),INDEX(Z$3:Z$2000,_xlfn.XMATCH(Configuration!$B$12,Z$3:Z$2000,1,1)+ROW()-ROW($A$3))-0), NA())</f>
        <v>#N/A</v>
      </c>
      <c r="EC155" s="1" t="e" cm="1">
        <f t="array" ref="EC155">IFERROR(IF(ISNA($A155),NA(),INDEX(AD$3:AD$2000,_xlfn.XMATCH(Configuration!$B$12,AD$3:AD$2000,1,1)+ROW()-ROW($A$3))-0), NA())</f>
        <v>#N/A</v>
      </c>
      <c r="ED155" s="1" t="e">
        <f t="shared" si="283"/>
        <v>#N/A</v>
      </c>
      <c r="EE155" s="1" t="e">
        <f t="shared" si="304"/>
        <v>#N/A</v>
      </c>
      <c r="EF155" s="1" t="e">
        <f t="shared" si="305"/>
        <v>#N/A</v>
      </c>
      <c r="EG155" s="1" t="e">
        <f t="shared" si="306"/>
        <v>#N/A</v>
      </c>
      <c r="EH155" s="1" t="e">
        <f t="shared" si="307"/>
        <v>#N/A</v>
      </c>
      <c r="EI155" s="1" t="e">
        <f t="shared" si="308"/>
        <v>#N/A</v>
      </c>
      <c r="EJ155" s="1" t="e">
        <f t="shared" si="309"/>
        <v>#N/A</v>
      </c>
      <c r="EK155" s="1" t="e">
        <f t="shared" si="310"/>
        <v>#N/A</v>
      </c>
      <c r="EL155" s="1" t="e" cm="1">
        <f t="array" ref="EL155">IFERROR(IF(ISNA($ED155),NA(),IF(FLOOR((2^(($ED155+LOOKUP(2, 1/(ISNA(EP$3:EP$2000)+ISBLANK(EP$3:EP$300)-1),EP$3:EP$2000)*LOG(100)/LOG(2))/LOOKUP(2, 1/(ISNA(EP$3:EP$2000)+ISBLANK(EP$3:EP$300)-1),EP$3:EP$2000))),2)&gt;_xlfn.AGGREGATE(4,6,$EN$3:$GC$2000)+2000,NA(),FLOOR((2^(($ED155+LOOKUP(2, 1/(ISNA(EP$3:EP$2000)+ISBLANK(EP$3:EP$300)-1),EP$3:EP$2000)*LOG(100)/LOG(2))/LOOKUP(2, 1/(ISNA(EP$3:EP$2000)+ISBLANK(EP$3:EP$300)-1),EP$3:EP$2000))),2))),NA())</f>
        <v>#N/A</v>
      </c>
      <c r="EM155" s="1" t="e" cm="1">
        <f t="array" ref="EM155">IF(ISNA($ED155),NA(),FLOOR(EN$3+(LOOKUP(2, 1/(ISNA(EN$3:EN$2000)+ISBLANK(EN$3:EN$300)-1),EN$3:EN$2000)-EN$3)/LOOKUP(2, 1/(ISNA(EN$3:EN$2000)+ISBLANK(EN$3:EN$300)-1),ED$3:ED$2000)*ED155, 1))</f>
        <v>#N/A</v>
      </c>
      <c r="EN155" s="1" t="e" cm="1">
        <f t="array" ref="EN155">IFERROR(IF(ISNA($A155),NA(),INDEX(AK$3:AK$2000,_xlfn.XMATCH(100,AK$3:AK$2000,1,1)+ROW()-ROW($A$3))-0), NA())</f>
        <v>#N/A</v>
      </c>
      <c r="EO155" s="1" t="e" cm="1">
        <f t="array" ref="EO155">IFERROR(IF(ISNA($A155),NA(),INDEX(BD$3:BD$2000,_xlfn.XMATCH(100,AK$3:AK$2000,1,1)+ROW()-ROW($A$3))-0), NA())</f>
        <v>#N/A</v>
      </c>
      <c r="EP155" s="1" t="e">
        <f t="shared" si="311"/>
        <v>#N/A</v>
      </c>
      <c r="EQ155" s="1" t="e">
        <f t="shared" si="312"/>
        <v>#N/A</v>
      </c>
      <c r="ER155" s="1" t="e">
        <f t="shared" si="313"/>
        <v>#N/A</v>
      </c>
      <c r="ES155" s="1" t="e" cm="1">
        <f t="array" ref="ES155">IFERROR(IF(OR(ISNA($A155),INDEX(International!C$3:C$2000,_xlfn.XMATCH(100,International!C$3:C$2000,1,1)+ROW()-ROW($A$3))=""),NA(),INDEX(International!C$3:C$2000,_xlfn.XMATCH(100,International!C$3:C$2000,1,1)+ROW()-ROW($A$3))), NA())</f>
        <v>#N/A</v>
      </c>
      <c r="ET155" s="1" t="e" cm="1">
        <f t="array" ref="ET155">IFERROR(IF(ISNA($A155),NA(),INDEX(International!E$3:E$2000,_xlfn.XMATCH(100,International!C$3:C$2000,1,1)+ROW()-ROW($A$3))-0), NA())</f>
        <v>#N/A</v>
      </c>
      <c r="EU155" s="1" t="e">
        <f t="shared" si="314"/>
        <v>#N/A</v>
      </c>
      <c r="EV155" s="1" t="e">
        <f t="shared" si="315"/>
        <v>#N/A</v>
      </c>
      <c r="EW155" s="1" t="e">
        <f t="shared" si="316"/>
        <v>#N/A</v>
      </c>
      <c r="EX155" s="1" t="e" cm="1">
        <f t="array" ref="EX155">IFERROR(IF(OR(ISNA($A155),INDEX(International!G$3:G$2000,_xlfn.XMATCH(100,International!G$3:G$2000,1,1)+ROW()-ROW($A$3))=""),NA(),INDEX(International!G$3:G$2000,_xlfn.XMATCH(100,International!G$3:G$2000,1,1)+ROW()-ROW($A$3))-0), NA())</f>
        <v>#N/A</v>
      </c>
      <c r="EY155" s="1" t="e" cm="1">
        <f t="array" ref="EY155">IFERROR(IF(ISNA($A155),NA(),INDEX(International!I$3:I$2000,_xlfn.XMATCH(100,International!G$3:G$2000,1,1)+ROW()-ROW($A$3))-0), NA())</f>
        <v>#N/A</v>
      </c>
      <c r="EZ155" s="1" t="e">
        <f t="shared" si="317"/>
        <v>#N/A</v>
      </c>
      <c r="FA155" s="1" t="e">
        <f t="shared" si="318"/>
        <v>#N/A</v>
      </c>
      <c r="FB155" s="1" t="e">
        <f t="shared" si="319"/>
        <v>#N/A</v>
      </c>
      <c r="FC155" s="1" t="e" cm="1">
        <f t="array" ref="FC155">IFERROR(IF(OR(ISNA($A155),INDEX(International!K$3:K$2000,_xlfn.XMATCH(100,International!K$3:K$2000,1,1)+ROW()-ROW($A$3))=""),NA(),INDEX(International!K$3:K$2000,_xlfn.XMATCH(100,International!K$3:K$2000,1,1)+ROW()-ROW($A$3))), NA())</f>
        <v>#N/A</v>
      </c>
      <c r="FD155" s="1" t="e" cm="1">
        <f t="array" ref="FD155">IFERROR(IF(ISNA($A155),NA(),INDEX(International!M$3:M$2000,_xlfn.XMATCH(100,International!K$3:K$2000,1,1)+ROW()-ROW($A$3))-0), NA())</f>
        <v>#N/A</v>
      </c>
      <c r="FE155" s="1" t="e">
        <f t="shared" si="320"/>
        <v>#N/A</v>
      </c>
      <c r="FF155" s="1" t="e">
        <f t="shared" si="321"/>
        <v>#N/A</v>
      </c>
      <c r="FG155" s="1" t="e">
        <f t="shared" si="322"/>
        <v>#N/A</v>
      </c>
      <c r="FH155" s="1" t="e" cm="1">
        <f t="array" ref="FH155">IFERROR(IF(OR(ISNA($A155),INDEX(International!O$3:O$2000,_xlfn.XMATCH(100,International!O$3:O$2000,1,1)+ROW()-ROW($A$3))=""),NA(),INDEX(International!O$3:O$2000,_xlfn.XMATCH(100,International!O$3:O$2000,1,1)+ROW()-ROW($A$3))-0), NA())</f>
        <v>#N/A</v>
      </c>
      <c r="FI155" s="1" t="e" cm="1">
        <f t="array" ref="FI155">IFERROR(IF(ISNA($A155),NA(),INDEX(International!Q$3:Q$2000,_xlfn.XMATCH(100,International!O$3:O$2000,1,1)+ROW()-ROW($A$3))-0), NA())</f>
        <v>#N/A</v>
      </c>
      <c r="FJ155" s="1" t="e">
        <f t="shared" si="323"/>
        <v>#N/A</v>
      </c>
      <c r="FK155" s="1" t="e">
        <f t="shared" si="324"/>
        <v>#N/A</v>
      </c>
      <c r="FL155" s="1" t="e">
        <f t="shared" si="325"/>
        <v>#N/A</v>
      </c>
      <c r="FM155" s="1" t="e" cm="1">
        <f t="array" ref="FM155">IFERROR(IF(OR(ISNA($A155),INDEX(International!S$3:S$2000,_xlfn.XMATCH(100,International!S$3:S$2000,1,1)+ROW()-ROW($A$3))=""),NA(),INDEX(International!S$3:S$2000,_xlfn.XMATCH(100,International!S$3:S$2000,1,1)+ROW()-ROW($A$3))-0), NA())</f>
        <v>#N/A</v>
      </c>
      <c r="FN155" s="1" t="e" cm="1">
        <f t="array" ref="FN155">IFERROR(IF(ISNA($A155),NA(),INDEX(International!U$3:U$2000,_xlfn.XMATCH(100,International!S$3:S$2000,1,1)+ROW()-ROW($A$3))-0), NA())</f>
        <v>#N/A</v>
      </c>
      <c r="FO155" s="1" t="e">
        <f t="shared" si="326"/>
        <v>#N/A</v>
      </c>
      <c r="FP155" s="1" t="e">
        <f t="shared" si="327"/>
        <v>#N/A</v>
      </c>
      <c r="FQ155" s="1" t="e">
        <f t="shared" si="328"/>
        <v>#N/A</v>
      </c>
      <c r="FR155" s="1" t="e" cm="1">
        <f t="array" ref="FR155">IFERROR(IF(OR(ISNA($A155),INDEX(International!W$3:W$2000,_xlfn.XMATCH(100,International!W$3:W$2000,1,1)+ROW()-ROW($A$3))=""),NA(),INDEX(International!W$3:W$2000,_xlfn.XMATCH(100,International!W$3:W$2000,1,1)+ROW()-ROW($A$3))-0), NA())</f>
        <v>#N/A</v>
      </c>
      <c r="FS155" s="1" t="e" cm="1">
        <f t="array" ref="FS155">IFERROR(IF(ISNA($A155),NA(),INDEX(International!Y$3:Y$2000,_xlfn.XMATCH(100,International!W$3:W$2000,1,1)+ROW()-ROW($A$3))-0), NA())</f>
        <v>#N/A</v>
      </c>
      <c r="FT155" s="1" t="e">
        <f t="shared" si="329"/>
        <v>#N/A</v>
      </c>
      <c r="FU155" s="1" t="e">
        <f t="shared" si="330"/>
        <v>#N/A</v>
      </c>
      <c r="FV155" s="1" t="e">
        <f t="shared" si="331"/>
        <v>#N/A</v>
      </c>
      <c r="FW155" s="1" t="e" cm="1">
        <f t="array" ref="FW155">IFERROR(IF(OR(ISNA($A155),INDEX(International!AA$3:AA$2000,_xlfn.XMATCH(100,International!AA$3:AA$2000,1,1)+ROW()-ROW($A$3))=""),NA(),INDEX(International!AA$3:AA$2000,_xlfn.XMATCH(100,International!AA$3:AA$2000,1,1)+ROW()-ROW($A$3))-0), NA())</f>
        <v>#N/A</v>
      </c>
      <c r="FX155" s="1" t="e" cm="1">
        <f t="array" ref="FX155">IFERROR(IF(ISNA($A155),NA(),INDEX(International!AC$3:AC$2000,_xlfn.XMATCH(100,International!AA$3:AA$2000,1,1)+ROW()-ROW($A$3))-0), NA())</f>
        <v>#N/A</v>
      </c>
      <c r="FY155" s="1" t="e">
        <f t="shared" si="332"/>
        <v>#N/A</v>
      </c>
      <c r="FZ155" s="1" t="e">
        <f t="shared" si="333"/>
        <v>#N/A</v>
      </c>
      <c r="GA155" s="1" t="e">
        <f t="shared" si="334"/>
        <v>#N/A</v>
      </c>
      <c r="GB155" s="1" t="e" cm="1">
        <f t="array" ref="GB155">IFERROR(IF(OR(ISNA($A155),INDEX(International!AE$3:AE$2000,_xlfn.XMATCH(100,International!AE$3:AE$2000,1,1)+ROW()-ROW($A$3))=""),NA(),INDEX(International!AE$3:AE$2000,_xlfn.XMATCH(100,International!AE$3:AE$2000,1,1)+ROW()-ROW($A$3))-0), NA())</f>
        <v>#N/A</v>
      </c>
      <c r="GC155" s="1" t="e" cm="1">
        <f t="array" ref="GC155">IFERROR(IF(ISNA($A155),NA(),INDEX(International!AG$3:AG$2000,_xlfn.XMATCH(100,International!AE$3:AE$2000,1,1)+ROW()-ROW($A$3))-0), NA())</f>
        <v>#N/A</v>
      </c>
      <c r="GD155" s="1" t="e">
        <f t="shared" si="335"/>
        <v>#N/A</v>
      </c>
      <c r="GE155" s="1" t="e">
        <f t="shared" si="336"/>
        <v>#N/A</v>
      </c>
      <c r="GF155" s="1" t="e">
        <f t="shared" si="337"/>
        <v>#N/A</v>
      </c>
    </row>
    <row r="156" spans="1:188" x14ac:dyDescent="0.2">
      <c r="A156" s="4" t="e">
        <f>IF(OR(Daily!$A156="",Daily!$B156="*"),NA(),Daily!A156)</f>
        <v>#N/A</v>
      </c>
      <c r="B156" s="1" t="str">
        <f>IF(_xlfn.IFNA($A156,"")="","",Daily!C156+IF(ROW()&gt;ROW($A$3),B155,0))</f>
        <v/>
      </c>
      <c r="C156" s="1" t="str">
        <f>IF(_xlfn.IFNA($A156,"")="","",Daily!D156+IF(ROW()&gt;ROW($A$3),C155,0))</f>
        <v/>
      </c>
      <c r="D156" s="1" t="str">
        <f>IF(_xlfn.IFNA($A156,"")="","",Daily!E156+IF(ROW()&gt;ROW($A$3),D155,0))</f>
        <v/>
      </c>
      <c r="E156" s="1" t="str">
        <f t="shared" si="284"/>
        <v/>
      </c>
      <c r="F156" s="1" t="str">
        <f>IF(_xlfn.IFNA($A156,"")="","",Daily!F156+IF(ROW()&gt;ROW($A$3),F155,0))</f>
        <v/>
      </c>
      <c r="G156" s="1" t="str">
        <f>IF(_xlfn.IFNA($A156,"")="","",Daily!G156+IF(ROW()&gt;ROW($A$3),G155,0))</f>
        <v/>
      </c>
      <c r="H156" s="1" t="str">
        <f>IF(_xlfn.IFNA($A156,"")="","",Daily!H156+IF(ROW()&gt;ROW($A$3),H155,0))</f>
        <v/>
      </c>
      <c r="I156" s="1" t="str">
        <f t="shared" si="285"/>
        <v/>
      </c>
      <c r="J156" s="1" t="str">
        <f>IF(_xlfn.IFNA($A156,"")="","",Daily!I156+IF(ROW()&gt;ROW($A$3),J155,0))</f>
        <v/>
      </c>
      <c r="K156" s="1" t="str">
        <f>IF(_xlfn.IFNA($A156,"")="","",Daily!J156+IF(ROW()&gt;ROW($A$3),K155,0))</f>
        <v/>
      </c>
      <c r="L156" s="1" t="str">
        <f>IF(_xlfn.IFNA($A156,"")="","",Daily!K156+IF(ROW()&gt;ROW($A$3),L155,0))</f>
        <v/>
      </c>
      <c r="M156" s="1" t="str">
        <f t="shared" si="286"/>
        <v/>
      </c>
      <c r="N156" s="1" t="str">
        <f>IF(_xlfn.IFNA($A156,"")="","",Daily!L156+IF(ROW()&gt;ROW($A$3),N155,0))</f>
        <v/>
      </c>
      <c r="O156" s="1" t="str">
        <f>IF(_xlfn.IFNA($A156,"")="","",Daily!M156+IF(ROW()&gt;ROW($A$3),O155,0))</f>
        <v/>
      </c>
      <c r="P156" s="1" t="str">
        <f>IF(_xlfn.IFNA($A156,"")="","",Daily!N156+IF(ROW()&gt;ROW($A$3),P155,0))</f>
        <v/>
      </c>
      <c r="Q156" s="1" t="str">
        <f t="shared" si="287"/>
        <v/>
      </c>
      <c r="R156" s="1" t="str">
        <f>IF(_xlfn.IFNA($A156,"")="","",Daily!O156+IF(ROW()&gt;ROW($A$3),R155,0))</f>
        <v/>
      </c>
      <c r="S156" s="1" t="str">
        <f>IF(_xlfn.IFNA($A156,"")="","",Daily!P156+IF(ROW()&gt;ROW($A$3),S155,0))</f>
        <v/>
      </c>
      <c r="T156" s="1" t="str">
        <f>IF(_xlfn.IFNA($A156,"")="","",Daily!Q156+IF(ROW()&gt;ROW($A$3),T155,0))</f>
        <v/>
      </c>
      <c r="U156" s="1" t="str">
        <f t="shared" si="288"/>
        <v/>
      </c>
      <c r="V156" s="1" t="str">
        <f>IF(_xlfn.IFNA($A156,"")="","",Daily!R156+IF(ROW()&gt;ROW($A$3),V155,0))</f>
        <v/>
      </c>
      <c r="W156" s="1" t="str">
        <f>IF(_xlfn.IFNA($A156,"")="","",Daily!S156+IF(ROW()&gt;ROW($A$3),W155,0))</f>
        <v/>
      </c>
      <c r="X156" s="1" t="str">
        <f>IF(_xlfn.IFNA($A156,"")="","",Daily!T156+IF(ROW()&gt;ROW($A$3),X155,0))</f>
        <v/>
      </c>
      <c r="Y156" s="1" t="str">
        <f t="shared" si="289"/>
        <v/>
      </c>
      <c r="Z156" s="1" t="str">
        <f>IF(_xlfn.IFNA($A156,"")="","",Daily!U156+IF(ROW()&gt;ROW($A$3),Z155,0))</f>
        <v/>
      </c>
      <c r="AA156" s="1" t="str">
        <f>IF(_xlfn.IFNA($A156,"")="","",Daily!V156+IF(ROW()&gt;ROW($A$3),AA155,0))</f>
        <v/>
      </c>
      <c r="AB156" s="1" t="str">
        <f>IF(_xlfn.IFNA($A156,"")="","",Daily!W156+IF(ROW()&gt;ROW($A$3),AB155,0))</f>
        <v/>
      </c>
      <c r="AC156" s="1" t="str">
        <f t="shared" si="290"/>
        <v/>
      </c>
      <c r="AD156" s="1" t="str">
        <f>IF(_xlfn.IFNA($A156,"")="","",Daily!X156+IF(ROW()&gt;ROW($A$3),AD155,0))</f>
        <v/>
      </c>
      <c r="AE156" s="1" t="str">
        <f>IF(_xlfn.IFNA($A156,"")="","",Daily!Y156+IF(ROW()&gt;ROW($A$3),AE155,0))</f>
        <v/>
      </c>
      <c r="AF156" s="1" t="str">
        <f>IF(_xlfn.IFNA($A156,"")="","",Daily!Z156+IF(ROW()&gt;ROW($A$3),AF155,0))</f>
        <v/>
      </c>
      <c r="AG156" s="1" t="str">
        <f t="shared" si="291"/>
        <v/>
      </c>
      <c r="AH156" s="1" t="str">
        <f>IF(_xlfn.IFNA($A156,"")="","",Daily!C156+Daily!F156+Daily!I156+Daily!O156+Daily!L156+Daily!R156+Daily!X156+Daily!U156)</f>
        <v/>
      </c>
      <c r="AI156" s="1" t="str">
        <f>IF(_xlfn.IFNA($A156,"")="","",Daily!D156+Daily!G156+Daily!J156+Daily!P156+Daily!M156+Daily!S156+Daily!Y156+Daily!V156+Daily!AA156)</f>
        <v/>
      </c>
      <c r="AJ156" s="1" t="str">
        <f>IF(_xlfn.IFNA($A156,"")="","",Daily!E156+Daily!H156+Daily!K156+Daily!Q156+Daily!N156+Daily!T156+Daily!Z156+Daily!W156)</f>
        <v/>
      </c>
      <c r="AK156" s="1" t="str">
        <f t="shared" si="240"/>
        <v/>
      </c>
      <c r="AL156" s="1" t="str">
        <f t="shared" si="241"/>
        <v/>
      </c>
      <c r="AM156" s="1" t="str">
        <f t="shared" si="242"/>
        <v/>
      </c>
      <c r="AN156" s="7" t="str">
        <f t="shared" si="243"/>
        <v/>
      </c>
      <c r="AO156" s="1" t="str">
        <f t="shared" si="244"/>
        <v/>
      </c>
      <c r="AP156" s="1" t="str">
        <f t="shared" si="245"/>
        <v/>
      </c>
      <c r="AQ156" s="1" t="str">
        <f t="shared" si="246"/>
        <v/>
      </c>
      <c r="AR156" s="1" t="str">
        <f t="shared" si="247"/>
        <v/>
      </c>
      <c r="AS156" s="1" t="str">
        <f t="shared" si="248"/>
        <v/>
      </c>
      <c r="AT156" s="10" t="str">
        <f t="shared" si="249"/>
        <v/>
      </c>
      <c r="AU156" s="10" t="str">
        <f t="shared" si="250"/>
        <v/>
      </c>
      <c r="AV156" s="10" t="str">
        <f t="shared" si="251"/>
        <v/>
      </c>
      <c r="AW156" s="10" t="str">
        <f t="shared" si="252"/>
        <v/>
      </c>
      <c r="AX156" s="10" t="str">
        <f t="shared" si="253"/>
        <v/>
      </c>
      <c r="AY156" s="10" t="str">
        <f t="shared" si="254"/>
        <v/>
      </c>
      <c r="AZ156" s="10" t="str">
        <f t="shared" si="255"/>
        <v/>
      </c>
      <c r="BA156" s="10" t="str">
        <f t="shared" si="256"/>
        <v/>
      </c>
      <c r="BB156" s="10" t="str">
        <f t="shared" si="257"/>
        <v/>
      </c>
      <c r="BC156" s="10" t="str">
        <f t="shared" si="258"/>
        <v/>
      </c>
      <c r="BD156" s="8" t="str">
        <f t="shared" ca="1" si="292"/>
        <v/>
      </c>
      <c r="BE156" s="9" t="str">
        <f t="shared" ca="1" si="293"/>
        <v/>
      </c>
      <c r="BF156" s="10" t="str">
        <f t="shared" si="259"/>
        <v/>
      </c>
      <c r="BG156" s="10" t="str">
        <f t="shared" si="260"/>
        <v/>
      </c>
      <c r="BH156" s="1" t="str">
        <f t="shared" si="261"/>
        <v/>
      </c>
      <c r="BI156" s="1" t="str">
        <f t="shared" si="262"/>
        <v/>
      </c>
      <c r="BJ156" s="8" t="str">
        <f>IF(_xlfn.IFNA($A156,"")="","",AK156/(Configuration!$B$1/1000000))</f>
        <v/>
      </c>
      <c r="BK156" s="1" t="str">
        <f>IF(OR(_xlfn.IFNA($A156,"")="", ROW()&lt;=ROW($A$3),MAX(International!$C$3:$C$2000)&lt;$AK156),"",$A156-_xlfn.XLOOKUP($AK156,International!$C$3:$C$2000,International!$A$3:$A$2000,NA(),1,1))</f>
        <v/>
      </c>
      <c r="BL156" s="1" t="str">
        <f>IF(OR(_xlfn.IFNA($A156,"")="", ROW()&lt;=ROW($A$3),MAX(International!$D$3:$D$2000)&lt;$BJ156),"",$A156-_xlfn.XLOOKUP($BJ156,International!$D$3:$D$2000,International!$A$3:$A$2000,NA(),1,1))</f>
        <v/>
      </c>
      <c r="BM156" s="1" t="str">
        <f>IF(OR(_xlfn.IFNA($A156,"")="", ROW()&lt;=ROW($A$3),MAX(International!$G$3:$G$2000)&lt;$AK156),"",$A156-_xlfn.XLOOKUP($AK156,International!$G$3:$G$2000,International!$A$3:$A$2000,NA(),1,1))</f>
        <v/>
      </c>
      <c r="BN156" s="1" t="str">
        <f>IF(OR(_xlfn.IFNA($A156,"")="", ROW()&lt;=ROW($A$3),MAX(International!$H$3:$H$2000)&lt;$BJ156),"",$A156-_xlfn.XLOOKUP($BJ156,International!$H$3:$H$2000,International!$A$3:$A$2000,NA(),1,1))</f>
        <v/>
      </c>
      <c r="BO156" s="1" t="str">
        <f>IF(OR(_xlfn.IFNA($A156,"")="", ROW()&lt;=ROW($A$3),MAX(International!$K$3:$K$2000)&lt;$AK156),"",$A156-_xlfn.XLOOKUP($AK156,International!$K$3:$K$2000,International!$A$3:$A$2000,NA(),1,1))</f>
        <v/>
      </c>
      <c r="BP156" s="1" t="str">
        <f>IF(OR(_xlfn.IFNA($A156,"")="", ROW()&lt;=ROW($A$3),MAX(International!$L$3:$L$2000)&lt;$BJ156),"",$A156-_xlfn.XLOOKUP($BJ156,International!$L$3:$L$2000,International!$A$3:$A$2000,NA(),1,1))</f>
        <v/>
      </c>
      <c r="BQ156" s="1" t="str">
        <f>IF(OR(_xlfn.IFNA($A156,"")="", ROW()&lt;=ROW($A$3),MAX(International!$O$3:$O$2000)&lt;$AK156),"",$A156-_xlfn.XLOOKUP($AK156,International!$O$3:$O$2000,International!$A$3:$A$2000,NA(),1,1))</f>
        <v/>
      </c>
      <c r="BR156" s="1" t="str">
        <f>IF(OR(_xlfn.IFNA($A156,"")="", ROW()&lt;=ROW($A$3),MAX(International!$P$3:$P$2000)&lt;$BJ156),"",$A156-_xlfn.XLOOKUP($BJ156,International!$P$3:$P$2000,International!$A$3:$A$2000,NA(),1,1))</f>
        <v/>
      </c>
      <c r="BS156" s="1" t="str">
        <f>IF(OR(_xlfn.IFNA($A156,"")="", ROW()&lt;=ROW($A$3),MAX(International!$S$3:$S$2000)&lt;$AK156),"",$A156-_xlfn.XLOOKUP($AK156,International!$S$3:$S$2000,International!$A$3:$A$2000,NA(),1,1))</f>
        <v/>
      </c>
      <c r="BT156" s="1" t="str">
        <f>IF(OR(_xlfn.IFNA($A156,"")="", ROW()&lt;=ROW($A$3),MAX(International!$T$3:$T$2000)&lt;$BJ156),"",$A156-_xlfn.XLOOKUP($BJ156,International!$T$3:$T$2000,International!$A$3:$A$2000,NA(),1,1))</f>
        <v/>
      </c>
      <c r="BU156" s="1" t="str">
        <f>IF(OR(_xlfn.IFNA($A156,"")="", ROW()&lt;=ROW($A$3),MAX(International!$W$3:$W$2000)&lt;$AK156),"",$A156-_xlfn.XLOOKUP($AK156,International!$W$3:$W$2000,International!$A$3:$A$2000,NA(),1,1))</f>
        <v/>
      </c>
      <c r="BV156" s="1" t="str">
        <f>IF(OR(_xlfn.IFNA($A156,"")="", ROW()&lt;=ROW($A$3),MAX(International!$X$3:$X$2000)&lt;$BJ156),"",$A156-_xlfn.XLOOKUP($BJ156,International!$X$3:$X$2000,International!$A$3:$A$2000,NA(),1,1))</f>
        <v/>
      </c>
      <c r="BW156" s="1" t="str">
        <f>IF(OR(_xlfn.IFNA($A156,"")="", ROW()&lt;=ROW($A$3),MAX(International!$AA$3:$AA$2000)&lt;$AK156),"",$A156-_xlfn.XLOOKUP($AK156,International!$AA$3:$AA$2000,International!$A$3:$A$2000,NA(),1,1))</f>
        <v/>
      </c>
      <c r="BX156" s="1" t="str">
        <f>IF(OR(_xlfn.IFNA($A156,"")="", ROW()&lt;=ROW($A$3),MAX(International!$AB$3:$AB$2000)&lt;$BJ156),"",$A156-_xlfn.XLOOKUP($BJ156,International!$AB$3:$AB$2000,International!$A$3:$A$2000,NA(),1,1))</f>
        <v/>
      </c>
      <c r="BY156" s="1" t="str">
        <f>IF(OR(_xlfn.IFNA($A156,"")="", ROW()&lt;=ROW($A$3),MAX(International!$AE$3:$AE$2000)&lt;$AK156),"",$A156-_xlfn.XLOOKUP($AK156,International!$AE$3:$AE$2000,International!$A$3:$A$2000,NA(),1,1))</f>
        <v/>
      </c>
      <c r="BZ156" s="1" t="str">
        <f>IF(OR(_xlfn.IFNA($A156,"")="", ROW()&lt;=ROW($A$3),MAX(International!$AF$3:$AF$2000)&lt;$BJ156),"",$A156-_xlfn.XLOOKUP($BJ156,International!$AF$3:$AF$2000,International!$A$3:$A$2000,NA(),1,1))</f>
        <v/>
      </c>
      <c r="CA156" s="1" t="e">
        <f t="shared" si="294"/>
        <v>#N/A</v>
      </c>
      <c r="CB156" s="1" t="e">
        <f t="shared" si="264"/>
        <v>#N/A</v>
      </c>
      <c r="CC156" s="1" t="e">
        <f t="shared" si="265"/>
        <v>#N/A</v>
      </c>
      <c r="CD156" s="1" t="e">
        <f t="shared" si="266"/>
        <v>#N/A</v>
      </c>
      <c r="CE156" s="1" t="e">
        <f t="shared" si="267"/>
        <v>#N/A</v>
      </c>
      <c r="CF156" s="1" t="e">
        <f t="shared" si="268"/>
        <v>#N/A</v>
      </c>
      <c r="CG156" s="1" t="e">
        <f t="shared" si="269"/>
        <v>#N/A</v>
      </c>
      <c r="CH156" s="1" t="e">
        <f t="shared" si="270"/>
        <v>#N/A</v>
      </c>
      <c r="CI156" s="1" t="e">
        <f t="shared" si="271"/>
        <v>#N/A</v>
      </c>
      <c r="CJ156" s="1" t="e">
        <f t="shared" si="272"/>
        <v>#N/A</v>
      </c>
      <c r="CK156" s="1" t="e">
        <f t="shared" si="295"/>
        <v>#N/A</v>
      </c>
      <c r="CL156" s="1" t="e">
        <f t="shared" si="273"/>
        <v>#N/A</v>
      </c>
      <c r="CM156" s="1" t="e">
        <f>IF(OR(ISNA($A156),$AK156&lt;100),NA(),IF($CA156=0,0,FLOOR((CK156-_xlfn.XLOOKUP(_xlfn.AGGREGATE(5,6,$CA$3:$CA2107),$CA$3:$CA$2000,CK$3:CK$2000,1,1))/_xlfn.XLOOKUP($CA156,$CA$3:$CA$2000,$CA$3:$CA$2000,1,1), 1)))</f>
        <v>#N/A</v>
      </c>
      <c r="CN156" s="1" t="e">
        <f t="shared" si="296"/>
        <v>#N/A</v>
      </c>
      <c r="CO156" s="1" t="e" cm="1">
        <f t="array" ref="CO156">IFERROR(IF(OR(ISNA($A156),$AK156&lt;100,INDEX(International!C$3:C$2000,_xlfn.XMATCH(100,International!C$3:C$2000,1,1)+$CA156)=""),NA(),INDEX(International!C$3:C$2000,_xlfn.XMATCH(100,International!C$3:C$2000,1,1)+$CA156)), NA())</f>
        <v>#N/A</v>
      </c>
      <c r="CP156" s="1" t="e">
        <f t="shared" si="274"/>
        <v>#N/A</v>
      </c>
      <c r="CQ156" s="1" t="e">
        <f>IF(OR(ISNA($A156),$AK156&lt;100),NA(),IF($CA156=0,0,FLOOR((CO156-_xlfn.XLOOKUP(_xlfn.AGGREGATE(5,6,$CA$3:$CA2107),$CA$3:$CA$2000,CO$3:CO$2000,1,1))/_xlfn.XLOOKUP($CA156,$CA$3:$CA$2000,$CA$3:$CA$2000,1,1), 1)))</f>
        <v>#N/A</v>
      </c>
      <c r="CR156" s="1" t="e">
        <f t="shared" si="297"/>
        <v>#N/A</v>
      </c>
      <c r="CS156" s="1" t="e" cm="1">
        <f t="array" ref="CS156">IFERROR(IF(OR(ISNA($A156),$AK156&lt;100,INDEX(International!G$3:G$2000,_xlfn.XMATCH(100,International!G$3:G$2000,1,1)+$CA156)=""),NA(),INDEX(International!G$3:G$2000,_xlfn.XMATCH(100,International!G$3:G$2000,1,1)+$CA156)), NA())</f>
        <v>#N/A</v>
      </c>
      <c r="CT156" s="1" t="e">
        <f t="shared" si="275"/>
        <v>#N/A</v>
      </c>
      <c r="CU156" s="1" t="e">
        <f>IF(OR(ISNA($A156),$AK156&lt;100),NA(),IF($CA156=0,0,FLOOR((CS156-_xlfn.XLOOKUP(_xlfn.AGGREGATE(5,6,$CA$3:$CA2107),$CA$3:$CA$2000,CS$3:CS$2000,1,1))/_xlfn.XLOOKUP($CA156,$CA$3:$CA$2000,$CA$3:$CA$2000,1,1), 1)))</f>
        <v>#N/A</v>
      </c>
      <c r="CV156" s="1" t="e">
        <f t="shared" si="298"/>
        <v>#N/A</v>
      </c>
      <c r="CW156" s="1" t="e" cm="1">
        <f t="array" ref="CW156">IFERROR(IF(OR(ISNA($A156),$AK156&lt;100,INDEX(International!K$3:K$2000,_xlfn.XMATCH(100,International!K$3:K$2000,1,1)+$CA156)=""),NA(),INDEX(International!K$3:K$2000,_xlfn.XMATCH(100,International!K$3:K$2000,1,1)+$CA156)), NA())</f>
        <v>#N/A</v>
      </c>
      <c r="CX156" s="1" t="e">
        <f t="shared" si="276"/>
        <v>#N/A</v>
      </c>
      <c r="CY156" s="1" t="e">
        <f>IF(OR(ISNA($A156),$AK156&lt;100),NA(),IF($CA156=0,0,FLOOR((CW156-_xlfn.XLOOKUP(_xlfn.AGGREGATE(5,6,$CA$3:$CA2107),$CA$3:$CA$2000,CW$3:CW$2000,1,1))/_xlfn.XLOOKUP($CA156,$CA$3:$CA$2000,$CA$3:$CA$2000,1,1), 1)))</f>
        <v>#N/A</v>
      </c>
      <c r="CZ156" s="1" t="e">
        <f t="shared" si="299"/>
        <v>#N/A</v>
      </c>
      <c r="DA156" s="1" t="e" cm="1">
        <f t="array" ref="DA156">IFERROR(IF(OR(ISNA($A156),$AK156&lt;100,INDEX(International!O$3:O$2000,_xlfn.XMATCH(100,International!O$3:O$2000,1,1)+$CA156)=""),NA(),INDEX(International!O$3:O$2000,_xlfn.XMATCH(100,International!O$3:O$2000,1,1)+$CA156)), NA())</f>
        <v>#N/A</v>
      </c>
      <c r="DB156" s="1" t="e">
        <f t="shared" si="277"/>
        <v>#N/A</v>
      </c>
      <c r="DC156" s="1" t="e">
        <f>IF(OR(ISNA($A156),$AK156&lt;100),NA(),IF($CA156=0,0,FLOOR((DA156-_xlfn.XLOOKUP(_xlfn.AGGREGATE(5,6,$CA$3:$CA2107),$CA$3:$CA$2000,DA$3:DA$2000,1,1))/_xlfn.XLOOKUP($CA156,$CA$3:$CA$2000,$CA$3:$CA$2000,1,1), 1)))</f>
        <v>#N/A</v>
      </c>
      <c r="DD156" s="1" t="e">
        <f t="shared" si="300"/>
        <v>#N/A</v>
      </c>
      <c r="DE156" s="1" t="e" cm="1">
        <f t="array" ref="DE156">IFERROR(IF(OR(ISNA($A156),$AK156&lt;100,INDEX(International!S$3:S$2000,_xlfn.XMATCH(100,International!S$3:S$2000,1,1)+$CA156)=""),NA(),INDEX(International!S$3:S$2000,_xlfn.XMATCH(100,International!S$3:S$2000,1,1)+$CA156)), NA())</f>
        <v>#N/A</v>
      </c>
      <c r="DF156" s="1" t="e">
        <f t="shared" si="278"/>
        <v>#N/A</v>
      </c>
      <c r="DG156" s="1" t="e">
        <f>IF(OR(ISNA($A156),$AK156&lt;100),NA(),IF($CA156=0,0,FLOOR((DE156-_xlfn.XLOOKUP(_xlfn.AGGREGATE(5,6,$CA$3:$CA2107),$CA$3:$CA$2000,DE$3:DE$2000,1,1))/_xlfn.XLOOKUP($CA156,$CA$3:$CA$2000,$CA$3:$CA$2000,1,1), 1)))</f>
        <v>#N/A</v>
      </c>
      <c r="DH156" s="1" t="e">
        <f t="shared" si="301"/>
        <v>#N/A</v>
      </c>
      <c r="DI156" s="1" t="e" cm="1">
        <f t="array" ref="DI156">IFERROR(IF(OR(ISNA($A156),$AK156&lt;100,INDEX(International!W$3:W$2000,_xlfn.XMATCH(100,International!W$3:W$2000,1,1)+$CA156)=""),NA(),INDEX(International!W$3:W$2000,_xlfn.XMATCH(100,International!W$3:W$2000,1,1)+$CA156)), NA())</f>
        <v>#N/A</v>
      </c>
      <c r="DJ156" s="1" t="e">
        <f t="shared" si="279"/>
        <v>#N/A</v>
      </c>
      <c r="DK156" s="1" t="e">
        <f>IF(OR(ISNA($A156),$AK156&lt;100),NA(),IF($CA156=0,0,FLOOR((DI156-_xlfn.XLOOKUP(_xlfn.AGGREGATE(5,6,$CA$3:$CA2107),$CA$3:$CA$2000,DI$3:DI$2000,1,1))/_xlfn.XLOOKUP($CA156,$CA$3:$CA$2000,$CA$3:$CA$2000,1,1), 1)))</f>
        <v>#N/A</v>
      </c>
      <c r="DL156" s="1" t="e">
        <f t="shared" si="302"/>
        <v>#N/A</v>
      </c>
      <c r="DM156" s="1" t="e" cm="1">
        <f t="array" ref="DM156">IFERROR(IF(OR(ISNA($A156),$AK156&lt;100,INDEX(International!AA$3:AA$2000,_xlfn.XMATCH(100,International!AA$3:AA$2000,1,1)+$CA156)=""),NA(),INDEX(International!AA$3:AA$2000,_xlfn.XMATCH(100,International!AA$3:AA$2000,1,1)+$CA156)), NA())</f>
        <v>#N/A</v>
      </c>
      <c r="DN156" s="1" t="e">
        <f t="shared" si="280"/>
        <v>#N/A</v>
      </c>
      <c r="DO156" s="1" t="e">
        <f>IF(OR(ISNA($A156),$AK156&lt;100),NA(),IF($CA156=0,0,FLOOR((DM156-_xlfn.XLOOKUP(_xlfn.AGGREGATE(5,6,$CA$3:$CA2107),$CA$3:$CA$2000,DM$3:DM$2000,1,1))/_xlfn.XLOOKUP($CA156,$CA$3:$CA$2000,$CA$3:$CA$2000,1,1), 1)))</f>
        <v>#N/A</v>
      </c>
      <c r="DP156" s="1" t="e">
        <f t="shared" si="303"/>
        <v>#N/A</v>
      </c>
      <c r="DQ156" s="1" t="e" cm="1">
        <f t="array" ref="DQ156">IFERROR(IF(OR(ISNA($A156),$AK156&lt;100,INDEX(International!AE$3:AE$2000,_xlfn.XMATCH(100,International!AE$3:AE$2000,1,1)+$CA156)=""),NA(),INDEX(International!AE$3:AE$2000,_xlfn.XMATCH(100,International!AE$3:AE$2000,1,1)+$CA156)), NA())</f>
        <v>#N/A</v>
      </c>
      <c r="DR156" s="1" t="e">
        <f t="shared" si="281"/>
        <v>#N/A</v>
      </c>
      <c r="DS156" s="1" t="e">
        <f>IF(OR(ISNA($A156),$AK156&lt;100),NA(),IF($CA156=0,0,FLOOR((DQ156-_xlfn.XLOOKUP(_xlfn.AGGREGATE(5,6,$CA$3:$CA2107),$CA$3:$CA$2000,DQ$3:DQ$2000,1,1))/_xlfn.XLOOKUP($CA156,$CA$3:$CA$2000,$CA$3:$CA$2000,1,1), 1)))</f>
        <v>#N/A</v>
      </c>
      <c r="DT156" s="1" t="e">
        <f t="shared" si="263"/>
        <v>#N/A</v>
      </c>
      <c r="DU156" s="1" t="e">
        <f t="shared" si="282"/>
        <v>#N/A</v>
      </c>
      <c r="DV156" s="1" t="e" cm="1">
        <f t="array" ref="DV156">IFERROR(IF(ISNA($A156),NA(),INDEX(B$3:B$2000,_xlfn.XMATCH(Configuration!$B$12,B$3:B$2000,1,1)+ROW()-ROW($A$3))-0), NA())</f>
        <v>#N/A</v>
      </c>
      <c r="DW156" s="1" t="e" cm="1">
        <f t="array" ref="DW156">IFERROR(IF(ISNA($A156),NA(),INDEX(F$3:F$2000,_xlfn.XMATCH(Configuration!$B$12,F$3:F$2000,1,1)+ROW()-ROW($A$3))-0), NA())</f>
        <v>#N/A</v>
      </c>
      <c r="DX156" s="1" t="e" cm="1">
        <f t="array" ref="DX156">IFERROR(IF(ISNA($A156),NA(),INDEX(J$3:J$2000,_xlfn.XMATCH(Configuration!$B$12,J$3:J$2000,1,1)+ROW()-ROW($A$3))-0), NA())</f>
        <v>#N/A</v>
      </c>
      <c r="DY156" s="1" t="e" cm="1">
        <f t="array" ref="DY156">IFERROR(IF(ISNA($A156),NA(),INDEX(N$3:N$2000,_xlfn.XMATCH(Configuration!$B$12,N$3:N$2000,1,1)+ROW()-ROW($A$3))-0), NA())</f>
        <v>#N/A</v>
      </c>
      <c r="DZ156" s="1" t="e" cm="1">
        <f t="array" ref="DZ156">IFERROR(IF(ISNA($A156),NA(),INDEX(R$3:R$2000,_xlfn.XMATCH(Configuration!$B$12,R$3:R$2000,1,1)+ROW()-ROW($A$3))-0), NA())</f>
        <v>#N/A</v>
      </c>
      <c r="EA156" s="1" t="e" cm="1">
        <f t="array" ref="EA156">IFERROR(IF(ISNA($A156),NA(),INDEX(V$3:V$2000,_xlfn.XMATCH(Configuration!$B$12,V$3:V$2000,1,1)+ROW()-ROW($A$3))-0), NA())</f>
        <v>#N/A</v>
      </c>
      <c r="EB156" s="1" t="e" cm="1">
        <f t="array" ref="EB156">IFERROR(IF(ISNA($A156),NA(),INDEX(Z$3:Z$2000,_xlfn.XMATCH(Configuration!$B$12,Z$3:Z$2000,1,1)+ROW()-ROW($A$3))-0), NA())</f>
        <v>#N/A</v>
      </c>
      <c r="EC156" s="1" t="e" cm="1">
        <f t="array" ref="EC156">IFERROR(IF(ISNA($A156),NA(),INDEX(AD$3:AD$2000,_xlfn.XMATCH(Configuration!$B$12,AD$3:AD$2000,1,1)+ROW()-ROW($A$3))-0), NA())</f>
        <v>#N/A</v>
      </c>
      <c r="ED156" s="1" t="e">
        <f t="shared" si="283"/>
        <v>#N/A</v>
      </c>
      <c r="EE156" s="1" t="e">
        <f t="shared" si="304"/>
        <v>#N/A</v>
      </c>
      <c r="EF156" s="1" t="e">
        <f t="shared" si="305"/>
        <v>#N/A</v>
      </c>
      <c r="EG156" s="1" t="e">
        <f t="shared" si="306"/>
        <v>#N/A</v>
      </c>
      <c r="EH156" s="1" t="e">
        <f t="shared" si="307"/>
        <v>#N/A</v>
      </c>
      <c r="EI156" s="1" t="e">
        <f t="shared" si="308"/>
        <v>#N/A</v>
      </c>
      <c r="EJ156" s="1" t="e">
        <f t="shared" si="309"/>
        <v>#N/A</v>
      </c>
      <c r="EK156" s="1" t="e">
        <f t="shared" si="310"/>
        <v>#N/A</v>
      </c>
      <c r="EL156" s="1" t="e" cm="1">
        <f t="array" ref="EL156">IFERROR(IF(ISNA($ED156),NA(),IF(FLOOR((2^(($ED156+LOOKUP(2, 1/(ISNA(EP$3:EP$2000)+ISBLANK(EP$3:EP$300)-1),EP$3:EP$2000)*LOG(100)/LOG(2))/LOOKUP(2, 1/(ISNA(EP$3:EP$2000)+ISBLANK(EP$3:EP$300)-1),EP$3:EP$2000))),2)&gt;_xlfn.AGGREGATE(4,6,$EN$3:$GC$2000)+2000,NA(),FLOOR((2^(($ED156+LOOKUP(2, 1/(ISNA(EP$3:EP$2000)+ISBLANK(EP$3:EP$300)-1),EP$3:EP$2000)*LOG(100)/LOG(2))/LOOKUP(2, 1/(ISNA(EP$3:EP$2000)+ISBLANK(EP$3:EP$300)-1),EP$3:EP$2000))),2))),NA())</f>
        <v>#N/A</v>
      </c>
      <c r="EM156" s="1" t="e" cm="1">
        <f t="array" ref="EM156">IF(ISNA($ED156),NA(),FLOOR(EN$3+(LOOKUP(2, 1/(ISNA(EN$3:EN$2000)+ISBLANK(EN$3:EN$300)-1),EN$3:EN$2000)-EN$3)/LOOKUP(2, 1/(ISNA(EN$3:EN$2000)+ISBLANK(EN$3:EN$300)-1),ED$3:ED$2000)*ED156, 1))</f>
        <v>#N/A</v>
      </c>
      <c r="EN156" s="1" t="e" cm="1">
        <f t="array" ref="EN156">IFERROR(IF(ISNA($A156),NA(),INDEX(AK$3:AK$2000,_xlfn.XMATCH(100,AK$3:AK$2000,1,1)+ROW()-ROW($A$3))-0), NA())</f>
        <v>#N/A</v>
      </c>
      <c r="EO156" s="1" t="e" cm="1">
        <f t="array" ref="EO156">IFERROR(IF(ISNA($A156),NA(),INDEX(BD$3:BD$2000,_xlfn.XMATCH(100,AK$3:AK$2000,1,1)+ROW()-ROW($A$3))-0), NA())</f>
        <v>#N/A</v>
      </c>
      <c r="EP156" s="1" t="e">
        <f t="shared" si="311"/>
        <v>#N/A</v>
      </c>
      <c r="EQ156" s="1" t="e">
        <f t="shared" si="312"/>
        <v>#N/A</v>
      </c>
      <c r="ER156" s="1" t="e">
        <f t="shared" si="313"/>
        <v>#N/A</v>
      </c>
      <c r="ES156" s="1" t="e" cm="1">
        <f t="array" ref="ES156">IFERROR(IF(OR(ISNA($A156),INDEX(International!C$3:C$2000,_xlfn.XMATCH(100,International!C$3:C$2000,1,1)+ROW()-ROW($A$3))=""),NA(),INDEX(International!C$3:C$2000,_xlfn.XMATCH(100,International!C$3:C$2000,1,1)+ROW()-ROW($A$3))), NA())</f>
        <v>#N/A</v>
      </c>
      <c r="ET156" s="1" t="e" cm="1">
        <f t="array" ref="ET156">IFERROR(IF(ISNA($A156),NA(),INDEX(International!E$3:E$2000,_xlfn.XMATCH(100,International!C$3:C$2000,1,1)+ROW()-ROW($A$3))-0), NA())</f>
        <v>#N/A</v>
      </c>
      <c r="EU156" s="1" t="e">
        <f t="shared" si="314"/>
        <v>#N/A</v>
      </c>
      <c r="EV156" s="1" t="e">
        <f t="shared" si="315"/>
        <v>#N/A</v>
      </c>
      <c r="EW156" s="1" t="e">
        <f t="shared" si="316"/>
        <v>#N/A</v>
      </c>
      <c r="EX156" s="1" t="e" cm="1">
        <f t="array" ref="EX156">IFERROR(IF(OR(ISNA($A156),INDEX(International!G$3:G$2000,_xlfn.XMATCH(100,International!G$3:G$2000,1,1)+ROW()-ROW($A$3))=""),NA(),INDEX(International!G$3:G$2000,_xlfn.XMATCH(100,International!G$3:G$2000,1,1)+ROW()-ROW($A$3))-0), NA())</f>
        <v>#N/A</v>
      </c>
      <c r="EY156" s="1" t="e" cm="1">
        <f t="array" ref="EY156">IFERROR(IF(ISNA($A156),NA(),INDEX(International!I$3:I$2000,_xlfn.XMATCH(100,International!G$3:G$2000,1,1)+ROW()-ROW($A$3))-0), NA())</f>
        <v>#N/A</v>
      </c>
      <c r="EZ156" s="1" t="e">
        <f t="shared" si="317"/>
        <v>#N/A</v>
      </c>
      <c r="FA156" s="1" t="e">
        <f t="shared" si="318"/>
        <v>#N/A</v>
      </c>
      <c r="FB156" s="1" t="e">
        <f t="shared" si="319"/>
        <v>#N/A</v>
      </c>
      <c r="FC156" s="1" t="e" cm="1">
        <f t="array" ref="FC156">IFERROR(IF(OR(ISNA($A156),INDEX(International!K$3:K$2000,_xlfn.XMATCH(100,International!K$3:K$2000,1,1)+ROW()-ROW($A$3))=""),NA(),INDEX(International!K$3:K$2000,_xlfn.XMATCH(100,International!K$3:K$2000,1,1)+ROW()-ROW($A$3))), NA())</f>
        <v>#N/A</v>
      </c>
      <c r="FD156" s="1" t="e" cm="1">
        <f t="array" ref="FD156">IFERROR(IF(ISNA($A156),NA(),INDEX(International!M$3:M$2000,_xlfn.XMATCH(100,International!K$3:K$2000,1,1)+ROW()-ROW($A$3))-0), NA())</f>
        <v>#N/A</v>
      </c>
      <c r="FE156" s="1" t="e">
        <f t="shared" si="320"/>
        <v>#N/A</v>
      </c>
      <c r="FF156" s="1" t="e">
        <f t="shared" si="321"/>
        <v>#N/A</v>
      </c>
      <c r="FG156" s="1" t="e">
        <f t="shared" si="322"/>
        <v>#N/A</v>
      </c>
      <c r="FH156" s="1" t="e" cm="1">
        <f t="array" ref="FH156">IFERROR(IF(OR(ISNA($A156),INDEX(International!O$3:O$2000,_xlfn.XMATCH(100,International!O$3:O$2000,1,1)+ROW()-ROW($A$3))=""),NA(),INDEX(International!O$3:O$2000,_xlfn.XMATCH(100,International!O$3:O$2000,1,1)+ROW()-ROW($A$3))-0), NA())</f>
        <v>#N/A</v>
      </c>
      <c r="FI156" s="1" t="e" cm="1">
        <f t="array" ref="FI156">IFERROR(IF(ISNA($A156),NA(),INDEX(International!Q$3:Q$2000,_xlfn.XMATCH(100,International!O$3:O$2000,1,1)+ROW()-ROW($A$3))-0), NA())</f>
        <v>#N/A</v>
      </c>
      <c r="FJ156" s="1" t="e">
        <f t="shared" si="323"/>
        <v>#N/A</v>
      </c>
      <c r="FK156" s="1" t="e">
        <f t="shared" si="324"/>
        <v>#N/A</v>
      </c>
      <c r="FL156" s="1" t="e">
        <f t="shared" si="325"/>
        <v>#N/A</v>
      </c>
      <c r="FM156" s="1" t="e" cm="1">
        <f t="array" ref="FM156">IFERROR(IF(OR(ISNA($A156),INDEX(International!S$3:S$2000,_xlfn.XMATCH(100,International!S$3:S$2000,1,1)+ROW()-ROW($A$3))=""),NA(),INDEX(International!S$3:S$2000,_xlfn.XMATCH(100,International!S$3:S$2000,1,1)+ROW()-ROW($A$3))-0), NA())</f>
        <v>#N/A</v>
      </c>
      <c r="FN156" s="1" t="e" cm="1">
        <f t="array" ref="FN156">IFERROR(IF(ISNA($A156),NA(),INDEX(International!U$3:U$2000,_xlfn.XMATCH(100,International!S$3:S$2000,1,1)+ROW()-ROW($A$3))-0), NA())</f>
        <v>#N/A</v>
      </c>
      <c r="FO156" s="1" t="e">
        <f t="shared" si="326"/>
        <v>#N/A</v>
      </c>
      <c r="FP156" s="1" t="e">
        <f t="shared" si="327"/>
        <v>#N/A</v>
      </c>
      <c r="FQ156" s="1" t="e">
        <f t="shared" si="328"/>
        <v>#N/A</v>
      </c>
      <c r="FR156" s="1" t="e" cm="1">
        <f t="array" ref="FR156">IFERROR(IF(OR(ISNA($A156),INDEX(International!W$3:W$2000,_xlfn.XMATCH(100,International!W$3:W$2000,1,1)+ROW()-ROW($A$3))=""),NA(),INDEX(International!W$3:W$2000,_xlfn.XMATCH(100,International!W$3:W$2000,1,1)+ROW()-ROW($A$3))-0), NA())</f>
        <v>#N/A</v>
      </c>
      <c r="FS156" s="1" t="e" cm="1">
        <f t="array" ref="FS156">IFERROR(IF(ISNA($A156),NA(),INDEX(International!Y$3:Y$2000,_xlfn.XMATCH(100,International!W$3:W$2000,1,1)+ROW()-ROW($A$3))-0), NA())</f>
        <v>#N/A</v>
      </c>
      <c r="FT156" s="1" t="e">
        <f t="shared" si="329"/>
        <v>#N/A</v>
      </c>
      <c r="FU156" s="1" t="e">
        <f t="shared" si="330"/>
        <v>#N/A</v>
      </c>
      <c r="FV156" s="1" t="e">
        <f t="shared" si="331"/>
        <v>#N/A</v>
      </c>
      <c r="FW156" s="1" t="e" cm="1">
        <f t="array" ref="FW156">IFERROR(IF(OR(ISNA($A156),INDEX(International!AA$3:AA$2000,_xlfn.XMATCH(100,International!AA$3:AA$2000,1,1)+ROW()-ROW($A$3))=""),NA(),INDEX(International!AA$3:AA$2000,_xlfn.XMATCH(100,International!AA$3:AA$2000,1,1)+ROW()-ROW($A$3))-0), NA())</f>
        <v>#N/A</v>
      </c>
      <c r="FX156" s="1" t="e" cm="1">
        <f t="array" ref="FX156">IFERROR(IF(ISNA($A156),NA(),INDEX(International!AC$3:AC$2000,_xlfn.XMATCH(100,International!AA$3:AA$2000,1,1)+ROW()-ROW($A$3))-0), NA())</f>
        <v>#N/A</v>
      </c>
      <c r="FY156" s="1" t="e">
        <f t="shared" si="332"/>
        <v>#N/A</v>
      </c>
      <c r="FZ156" s="1" t="e">
        <f t="shared" si="333"/>
        <v>#N/A</v>
      </c>
      <c r="GA156" s="1" t="e">
        <f t="shared" si="334"/>
        <v>#N/A</v>
      </c>
      <c r="GB156" s="1" t="e" cm="1">
        <f t="array" ref="GB156">IFERROR(IF(OR(ISNA($A156),INDEX(International!AE$3:AE$2000,_xlfn.XMATCH(100,International!AE$3:AE$2000,1,1)+ROW()-ROW($A$3))=""),NA(),INDEX(International!AE$3:AE$2000,_xlfn.XMATCH(100,International!AE$3:AE$2000,1,1)+ROW()-ROW($A$3))-0), NA())</f>
        <v>#N/A</v>
      </c>
      <c r="GC156" s="1" t="e" cm="1">
        <f t="array" ref="GC156">IFERROR(IF(ISNA($A156),NA(),INDEX(International!AG$3:AG$2000,_xlfn.XMATCH(100,International!AE$3:AE$2000,1,1)+ROW()-ROW($A$3))-0), NA())</f>
        <v>#N/A</v>
      </c>
      <c r="GD156" s="1" t="e">
        <f t="shared" si="335"/>
        <v>#N/A</v>
      </c>
      <c r="GE156" s="1" t="e">
        <f t="shared" si="336"/>
        <v>#N/A</v>
      </c>
      <c r="GF156" s="1" t="e">
        <f t="shared" si="337"/>
        <v>#N/A</v>
      </c>
    </row>
    <row r="157" spans="1:188" x14ac:dyDescent="0.2">
      <c r="A157" s="4" t="e">
        <f>IF(OR(Daily!$A157="",Daily!$B157="*"),NA(),Daily!A157)</f>
        <v>#N/A</v>
      </c>
      <c r="B157" s="1" t="str">
        <f>IF(_xlfn.IFNA($A157,"")="","",Daily!C157+IF(ROW()&gt;ROW($A$3),B156,0))</f>
        <v/>
      </c>
      <c r="C157" s="1" t="str">
        <f>IF(_xlfn.IFNA($A157,"")="","",Daily!D157+IF(ROW()&gt;ROW($A$3),C156,0))</f>
        <v/>
      </c>
      <c r="D157" s="1" t="str">
        <f>IF(_xlfn.IFNA($A157,"")="","",Daily!E157+IF(ROW()&gt;ROW($A$3),D156,0))</f>
        <v/>
      </c>
      <c r="E157" s="1" t="str">
        <f t="shared" si="284"/>
        <v/>
      </c>
      <c r="F157" s="1" t="str">
        <f>IF(_xlfn.IFNA($A157,"")="","",Daily!F157+IF(ROW()&gt;ROW($A$3),F156,0))</f>
        <v/>
      </c>
      <c r="G157" s="1" t="str">
        <f>IF(_xlfn.IFNA($A157,"")="","",Daily!G157+IF(ROW()&gt;ROW($A$3),G156,0))</f>
        <v/>
      </c>
      <c r="H157" s="1" t="str">
        <f>IF(_xlfn.IFNA($A157,"")="","",Daily!H157+IF(ROW()&gt;ROW($A$3),H156,0))</f>
        <v/>
      </c>
      <c r="I157" s="1" t="str">
        <f t="shared" si="285"/>
        <v/>
      </c>
      <c r="J157" s="1" t="str">
        <f>IF(_xlfn.IFNA($A157,"")="","",Daily!I157+IF(ROW()&gt;ROW($A$3),J156,0))</f>
        <v/>
      </c>
      <c r="K157" s="1" t="str">
        <f>IF(_xlfn.IFNA($A157,"")="","",Daily!J157+IF(ROW()&gt;ROW($A$3),K156,0))</f>
        <v/>
      </c>
      <c r="L157" s="1" t="str">
        <f>IF(_xlfn.IFNA($A157,"")="","",Daily!K157+IF(ROW()&gt;ROW($A$3),L156,0))</f>
        <v/>
      </c>
      <c r="M157" s="1" t="str">
        <f t="shared" si="286"/>
        <v/>
      </c>
      <c r="N157" s="1" t="str">
        <f>IF(_xlfn.IFNA($A157,"")="","",Daily!L157+IF(ROW()&gt;ROW($A$3),N156,0))</f>
        <v/>
      </c>
      <c r="O157" s="1" t="str">
        <f>IF(_xlfn.IFNA($A157,"")="","",Daily!M157+IF(ROW()&gt;ROW($A$3),O156,0))</f>
        <v/>
      </c>
      <c r="P157" s="1" t="str">
        <f>IF(_xlfn.IFNA($A157,"")="","",Daily!N157+IF(ROW()&gt;ROW($A$3),P156,0))</f>
        <v/>
      </c>
      <c r="Q157" s="1" t="str">
        <f t="shared" si="287"/>
        <v/>
      </c>
      <c r="R157" s="1" t="str">
        <f>IF(_xlfn.IFNA($A157,"")="","",Daily!O157+IF(ROW()&gt;ROW($A$3),R156,0))</f>
        <v/>
      </c>
      <c r="S157" s="1" t="str">
        <f>IF(_xlfn.IFNA($A157,"")="","",Daily!P157+IF(ROW()&gt;ROW($A$3),S156,0))</f>
        <v/>
      </c>
      <c r="T157" s="1" t="str">
        <f>IF(_xlfn.IFNA($A157,"")="","",Daily!Q157+IF(ROW()&gt;ROW($A$3),T156,0))</f>
        <v/>
      </c>
      <c r="U157" s="1" t="str">
        <f t="shared" si="288"/>
        <v/>
      </c>
      <c r="V157" s="1" t="str">
        <f>IF(_xlfn.IFNA($A157,"")="","",Daily!R157+IF(ROW()&gt;ROW($A$3),V156,0))</f>
        <v/>
      </c>
      <c r="W157" s="1" t="str">
        <f>IF(_xlfn.IFNA($A157,"")="","",Daily!S157+IF(ROW()&gt;ROW($A$3),W156,0))</f>
        <v/>
      </c>
      <c r="X157" s="1" t="str">
        <f>IF(_xlfn.IFNA($A157,"")="","",Daily!T157+IF(ROW()&gt;ROW($A$3),X156,0))</f>
        <v/>
      </c>
      <c r="Y157" s="1" t="str">
        <f t="shared" si="289"/>
        <v/>
      </c>
      <c r="Z157" s="1" t="str">
        <f>IF(_xlfn.IFNA($A157,"")="","",Daily!U157+IF(ROW()&gt;ROW($A$3),Z156,0))</f>
        <v/>
      </c>
      <c r="AA157" s="1" t="str">
        <f>IF(_xlfn.IFNA($A157,"")="","",Daily!V157+IF(ROW()&gt;ROW($A$3),AA156,0))</f>
        <v/>
      </c>
      <c r="AB157" s="1" t="str">
        <f>IF(_xlfn.IFNA($A157,"")="","",Daily!W157+IF(ROW()&gt;ROW($A$3),AB156,0))</f>
        <v/>
      </c>
      <c r="AC157" s="1" t="str">
        <f t="shared" si="290"/>
        <v/>
      </c>
      <c r="AD157" s="1" t="str">
        <f>IF(_xlfn.IFNA($A157,"")="","",Daily!X157+IF(ROW()&gt;ROW($A$3),AD156,0))</f>
        <v/>
      </c>
      <c r="AE157" s="1" t="str">
        <f>IF(_xlfn.IFNA($A157,"")="","",Daily!Y157+IF(ROW()&gt;ROW($A$3),AE156,0))</f>
        <v/>
      </c>
      <c r="AF157" s="1" t="str">
        <f>IF(_xlfn.IFNA($A157,"")="","",Daily!Z157+IF(ROW()&gt;ROW($A$3),AF156,0))</f>
        <v/>
      </c>
      <c r="AG157" s="1" t="str">
        <f t="shared" si="291"/>
        <v/>
      </c>
      <c r="AH157" s="1" t="str">
        <f>IF(_xlfn.IFNA($A157,"")="","",Daily!C157+Daily!F157+Daily!I157+Daily!O157+Daily!L157+Daily!R157+Daily!X157+Daily!U157)</f>
        <v/>
      </c>
      <c r="AI157" s="1" t="str">
        <f>IF(_xlfn.IFNA($A157,"")="","",Daily!D157+Daily!G157+Daily!J157+Daily!P157+Daily!M157+Daily!S157+Daily!Y157+Daily!V157+Daily!AA157)</f>
        <v/>
      </c>
      <c r="AJ157" s="1" t="str">
        <f>IF(_xlfn.IFNA($A157,"")="","",Daily!E157+Daily!H157+Daily!K157+Daily!Q157+Daily!N157+Daily!T157+Daily!Z157+Daily!W157)</f>
        <v/>
      </c>
      <c r="AK157" s="1" t="str">
        <f t="shared" si="240"/>
        <v/>
      </c>
      <c r="AL157" s="1" t="str">
        <f t="shared" si="241"/>
        <v/>
      </c>
      <c r="AM157" s="1" t="str">
        <f t="shared" si="242"/>
        <v/>
      </c>
      <c r="AN157" s="7" t="str">
        <f t="shared" si="243"/>
        <v/>
      </c>
      <c r="AO157" s="1" t="str">
        <f t="shared" si="244"/>
        <v/>
      </c>
      <c r="AP157" s="1" t="str">
        <f t="shared" si="245"/>
        <v/>
      </c>
      <c r="AQ157" s="1" t="str">
        <f t="shared" si="246"/>
        <v/>
      </c>
      <c r="AR157" s="1" t="str">
        <f t="shared" si="247"/>
        <v/>
      </c>
      <c r="AS157" s="1" t="str">
        <f t="shared" si="248"/>
        <v/>
      </c>
      <c r="AT157" s="10" t="str">
        <f t="shared" si="249"/>
        <v/>
      </c>
      <c r="AU157" s="10" t="str">
        <f t="shared" si="250"/>
        <v/>
      </c>
      <c r="AV157" s="10" t="str">
        <f t="shared" si="251"/>
        <v/>
      </c>
      <c r="AW157" s="10" t="str">
        <f t="shared" si="252"/>
        <v/>
      </c>
      <c r="AX157" s="10" t="str">
        <f t="shared" si="253"/>
        <v/>
      </c>
      <c r="AY157" s="10" t="str">
        <f t="shared" si="254"/>
        <v/>
      </c>
      <c r="AZ157" s="10" t="str">
        <f t="shared" si="255"/>
        <v/>
      </c>
      <c r="BA157" s="10" t="str">
        <f t="shared" si="256"/>
        <v/>
      </c>
      <c r="BB157" s="10" t="str">
        <f t="shared" si="257"/>
        <v/>
      </c>
      <c r="BC157" s="10" t="str">
        <f t="shared" si="258"/>
        <v/>
      </c>
      <c r="BD157" s="8" t="str">
        <f t="shared" ca="1" si="292"/>
        <v/>
      </c>
      <c r="BE157" s="9" t="str">
        <f t="shared" ca="1" si="293"/>
        <v/>
      </c>
      <c r="BF157" s="10" t="str">
        <f t="shared" si="259"/>
        <v/>
      </c>
      <c r="BG157" s="10" t="str">
        <f t="shared" si="260"/>
        <v/>
      </c>
      <c r="BH157" s="1" t="str">
        <f t="shared" si="261"/>
        <v/>
      </c>
      <c r="BI157" s="1" t="str">
        <f t="shared" si="262"/>
        <v/>
      </c>
      <c r="BJ157" s="8" t="str">
        <f>IF(_xlfn.IFNA($A157,"")="","",AK157/(Configuration!$B$1/1000000))</f>
        <v/>
      </c>
      <c r="BK157" s="1" t="str">
        <f>IF(OR(_xlfn.IFNA($A157,"")="", ROW()&lt;=ROW($A$3),MAX(International!$C$3:$C$2000)&lt;$AK157),"",$A157-_xlfn.XLOOKUP($AK157,International!$C$3:$C$2000,International!$A$3:$A$2000,NA(),1,1))</f>
        <v/>
      </c>
      <c r="BL157" s="1" t="str">
        <f>IF(OR(_xlfn.IFNA($A157,"")="", ROW()&lt;=ROW($A$3),MAX(International!$D$3:$D$2000)&lt;$BJ157),"",$A157-_xlfn.XLOOKUP($BJ157,International!$D$3:$D$2000,International!$A$3:$A$2000,NA(),1,1))</f>
        <v/>
      </c>
      <c r="BM157" s="1" t="str">
        <f>IF(OR(_xlfn.IFNA($A157,"")="", ROW()&lt;=ROW($A$3),MAX(International!$G$3:$G$2000)&lt;$AK157),"",$A157-_xlfn.XLOOKUP($AK157,International!$G$3:$G$2000,International!$A$3:$A$2000,NA(),1,1))</f>
        <v/>
      </c>
      <c r="BN157" s="1" t="str">
        <f>IF(OR(_xlfn.IFNA($A157,"")="", ROW()&lt;=ROW($A$3),MAX(International!$H$3:$H$2000)&lt;$BJ157),"",$A157-_xlfn.XLOOKUP($BJ157,International!$H$3:$H$2000,International!$A$3:$A$2000,NA(),1,1))</f>
        <v/>
      </c>
      <c r="BO157" s="1" t="str">
        <f>IF(OR(_xlfn.IFNA($A157,"")="", ROW()&lt;=ROW($A$3),MAX(International!$K$3:$K$2000)&lt;$AK157),"",$A157-_xlfn.XLOOKUP($AK157,International!$K$3:$K$2000,International!$A$3:$A$2000,NA(),1,1))</f>
        <v/>
      </c>
      <c r="BP157" s="1" t="str">
        <f>IF(OR(_xlfn.IFNA($A157,"")="", ROW()&lt;=ROW($A$3),MAX(International!$L$3:$L$2000)&lt;$BJ157),"",$A157-_xlfn.XLOOKUP($BJ157,International!$L$3:$L$2000,International!$A$3:$A$2000,NA(),1,1))</f>
        <v/>
      </c>
      <c r="BQ157" s="1" t="str">
        <f>IF(OR(_xlfn.IFNA($A157,"")="", ROW()&lt;=ROW($A$3),MAX(International!$O$3:$O$2000)&lt;$AK157),"",$A157-_xlfn.XLOOKUP($AK157,International!$O$3:$O$2000,International!$A$3:$A$2000,NA(),1,1))</f>
        <v/>
      </c>
      <c r="BR157" s="1" t="str">
        <f>IF(OR(_xlfn.IFNA($A157,"")="", ROW()&lt;=ROW($A$3),MAX(International!$P$3:$P$2000)&lt;$BJ157),"",$A157-_xlfn.XLOOKUP($BJ157,International!$P$3:$P$2000,International!$A$3:$A$2000,NA(),1,1))</f>
        <v/>
      </c>
      <c r="BS157" s="1" t="str">
        <f>IF(OR(_xlfn.IFNA($A157,"")="", ROW()&lt;=ROW($A$3),MAX(International!$S$3:$S$2000)&lt;$AK157),"",$A157-_xlfn.XLOOKUP($AK157,International!$S$3:$S$2000,International!$A$3:$A$2000,NA(),1,1))</f>
        <v/>
      </c>
      <c r="BT157" s="1" t="str">
        <f>IF(OR(_xlfn.IFNA($A157,"")="", ROW()&lt;=ROW($A$3),MAX(International!$T$3:$T$2000)&lt;$BJ157),"",$A157-_xlfn.XLOOKUP($BJ157,International!$T$3:$T$2000,International!$A$3:$A$2000,NA(),1,1))</f>
        <v/>
      </c>
      <c r="BU157" s="1" t="str">
        <f>IF(OR(_xlfn.IFNA($A157,"")="", ROW()&lt;=ROW($A$3),MAX(International!$W$3:$W$2000)&lt;$AK157),"",$A157-_xlfn.XLOOKUP($AK157,International!$W$3:$W$2000,International!$A$3:$A$2000,NA(),1,1))</f>
        <v/>
      </c>
      <c r="BV157" s="1" t="str">
        <f>IF(OR(_xlfn.IFNA($A157,"")="", ROW()&lt;=ROW($A$3),MAX(International!$X$3:$X$2000)&lt;$BJ157),"",$A157-_xlfn.XLOOKUP($BJ157,International!$X$3:$X$2000,International!$A$3:$A$2000,NA(),1,1))</f>
        <v/>
      </c>
      <c r="BW157" s="1" t="str">
        <f>IF(OR(_xlfn.IFNA($A157,"")="", ROW()&lt;=ROW($A$3),MAX(International!$AA$3:$AA$2000)&lt;$AK157),"",$A157-_xlfn.XLOOKUP($AK157,International!$AA$3:$AA$2000,International!$A$3:$A$2000,NA(),1,1))</f>
        <v/>
      </c>
      <c r="BX157" s="1" t="str">
        <f>IF(OR(_xlfn.IFNA($A157,"")="", ROW()&lt;=ROW($A$3),MAX(International!$AB$3:$AB$2000)&lt;$BJ157),"",$A157-_xlfn.XLOOKUP($BJ157,International!$AB$3:$AB$2000,International!$A$3:$A$2000,NA(),1,1))</f>
        <v/>
      </c>
      <c r="BY157" s="1" t="str">
        <f>IF(OR(_xlfn.IFNA($A157,"")="", ROW()&lt;=ROW($A$3),MAX(International!$AE$3:$AE$2000)&lt;$AK157),"",$A157-_xlfn.XLOOKUP($AK157,International!$AE$3:$AE$2000,International!$A$3:$A$2000,NA(),1,1))</f>
        <v/>
      </c>
      <c r="BZ157" s="1" t="str">
        <f>IF(OR(_xlfn.IFNA($A157,"")="", ROW()&lt;=ROW($A$3),MAX(International!$AF$3:$AF$2000)&lt;$BJ157),"",$A157-_xlfn.XLOOKUP($BJ157,International!$AF$3:$AF$2000,International!$A$3:$A$2000,NA(),1,1))</f>
        <v/>
      </c>
      <c r="CA157" s="1" t="e">
        <f t="shared" si="294"/>
        <v>#N/A</v>
      </c>
      <c r="CB157" s="1" t="e">
        <f t="shared" si="264"/>
        <v>#N/A</v>
      </c>
      <c r="CC157" s="1" t="e">
        <f t="shared" si="265"/>
        <v>#N/A</v>
      </c>
      <c r="CD157" s="1" t="e">
        <f t="shared" si="266"/>
        <v>#N/A</v>
      </c>
      <c r="CE157" s="1" t="e">
        <f t="shared" si="267"/>
        <v>#N/A</v>
      </c>
      <c r="CF157" s="1" t="e">
        <f t="shared" si="268"/>
        <v>#N/A</v>
      </c>
      <c r="CG157" s="1" t="e">
        <f t="shared" si="269"/>
        <v>#N/A</v>
      </c>
      <c r="CH157" s="1" t="e">
        <f t="shared" si="270"/>
        <v>#N/A</v>
      </c>
      <c r="CI157" s="1" t="e">
        <f t="shared" si="271"/>
        <v>#N/A</v>
      </c>
      <c r="CJ157" s="1" t="e">
        <f t="shared" si="272"/>
        <v>#N/A</v>
      </c>
      <c r="CK157" s="1" t="e">
        <f t="shared" si="295"/>
        <v>#N/A</v>
      </c>
      <c r="CL157" s="1" t="e">
        <f t="shared" si="273"/>
        <v>#N/A</v>
      </c>
      <c r="CM157" s="1" t="e">
        <f>IF(OR(ISNA($A157),$AK157&lt;100),NA(),IF($CA157=0,0,FLOOR((CK157-_xlfn.XLOOKUP(_xlfn.AGGREGATE(5,6,$CA$3:$CA2108),$CA$3:$CA$2000,CK$3:CK$2000,1,1))/_xlfn.XLOOKUP($CA157,$CA$3:$CA$2000,$CA$3:$CA$2000,1,1), 1)))</f>
        <v>#N/A</v>
      </c>
      <c r="CN157" s="1" t="e">
        <f t="shared" si="296"/>
        <v>#N/A</v>
      </c>
      <c r="CO157" s="1" t="e" cm="1">
        <f t="array" ref="CO157">IFERROR(IF(OR(ISNA($A157),$AK157&lt;100,INDEX(International!C$3:C$2000,_xlfn.XMATCH(100,International!C$3:C$2000,1,1)+$CA157)=""),NA(),INDEX(International!C$3:C$2000,_xlfn.XMATCH(100,International!C$3:C$2000,1,1)+$CA157)), NA())</f>
        <v>#N/A</v>
      </c>
      <c r="CP157" s="1" t="e">
        <f t="shared" si="274"/>
        <v>#N/A</v>
      </c>
      <c r="CQ157" s="1" t="e">
        <f>IF(OR(ISNA($A157),$AK157&lt;100),NA(),IF($CA157=0,0,FLOOR((CO157-_xlfn.XLOOKUP(_xlfn.AGGREGATE(5,6,$CA$3:$CA2108),$CA$3:$CA$2000,CO$3:CO$2000,1,1))/_xlfn.XLOOKUP($CA157,$CA$3:$CA$2000,$CA$3:$CA$2000,1,1), 1)))</f>
        <v>#N/A</v>
      </c>
      <c r="CR157" s="1" t="e">
        <f t="shared" si="297"/>
        <v>#N/A</v>
      </c>
      <c r="CS157" s="1" t="e" cm="1">
        <f t="array" ref="CS157">IFERROR(IF(OR(ISNA($A157),$AK157&lt;100,INDEX(International!G$3:G$2000,_xlfn.XMATCH(100,International!G$3:G$2000,1,1)+$CA157)=""),NA(),INDEX(International!G$3:G$2000,_xlfn.XMATCH(100,International!G$3:G$2000,1,1)+$CA157)), NA())</f>
        <v>#N/A</v>
      </c>
      <c r="CT157" s="1" t="e">
        <f t="shared" si="275"/>
        <v>#N/A</v>
      </c>
      <c r="CU157" s="1" t="e">
        <f>IF(OR(ISNA($A157),$AK157&lt;100),NA(),IF($CA157=0,0,FLOOR((CS157-_xlfn.XLOOKUP(_xlfn.AGGREGATE(5,6,$CA$3:$CA2108),$CA$3:$CA$2000,CS$3:CS$2000,1,1))/_xlfn.XLOOKUP($CA157,$CA$3:$CA$2000,$CA$3:$CA$2000,1,1), 1)))</f>
        <v>#N/A</v>
      </c>
      <c r="CV157" s="1" t="e">
        <f t="shared" si="298"/>
        <v>#N/A</v>
      </c>
      <c r="CW157" s="1" t="e" cm="1">
        <f t="array" ref="CW157">IFERROR(IF(OR(ISNA($A157),$AK157&lt;100,INDEX(International!K$3:K$2000,_xlfn.XMATCH(100,International!K$3:K$2000,1,1)+$CA157)=""),NA(),INDEX(International!K$3:K$2000,_xlfn.XMATCH(100,International!K$3:K$2000,1,1)+$CA157)), NA())</f>
        <v>#N/A</v>
      </c>
      <c r="CX157" s="1" t="e">
        <f t="shared" si="276"/>
        <v>#N/A</v>
      </c>
      <c r="CY157" s="1" t="e">
        <f>IF(OR(ISNA($A157),$AK157&lt;100),NA(),IF($CA157=0,0,FLOOR((CW157-_xlfn.XLOOKUP(_xlfn.AGGREGATE(5,6,$CA$3:$CA2108),$CA$3:$CA$2000,CW$3:CW$2000,1,1))/_xlfn.XLOOKUP($CA157,$CA$3:$CA$2000,$CA$3:$CA$2000,1,1), 1)))</f>
        <v>#N/A</v>
      </c>
      <c r="CZ157" s="1" t="e">
        <f t="shared" si="299"/>
        <v>#N/A</v>
      </c>
      <c r="DA157" s="1" t="e" cm="1">
        <f t="array" ref="DA157">IFERROR(IF(OR(ISNA($A157),$AK157&lt;100,INDEX(International!O$3:O$2000,_xlfn.XMATCH(100,International!O$3:O$2000,1,1)+$CA157)=""),NA(),INDEX(International!O$3:O$2000,_xlfn.XMATCH(100,International!O$3:O$2000,1,1)+$CA157)), NA())</f>
        <v>#N/A</v>
      </c>
      <c r="DB157" s="1" t="e">
        <f t="shared" si="277"/>
        <v>#N/A</v>
      </c>
      <c r="DC157" s="1" t="e">
        <f>IF(OR(ISNA($A157),$AK157&lt;100),NA(),IF($CA157=0,0,FLOOR((DA157-_xlfn.XLOOKUP(_xlfn.AGGREGATE(5,6,$CA$3:$CA2108),$CA$3:$CA$2000,DA$3:DA$2000,1,1))/_xlfn.XLOOKUP($CA157,$CA$3:$CA$2000,$CA$3:$CA$2000,1,1), 1)))</f>
        <v>#N/A</v>
      </c>
      <c r="DD157" s="1" t="e">
        <f t="shared" si="300"/>
        <v>#N/A</v>
      </c>
      <c r="DE157" s="1" t="e" cm="1">
        <f t="array" ref="DE157">IFERROR(IF(OR(ISNA($A157),$AK157&lt;100,INDEX(International!S$3:S$2000,_xlfn.XMATCH(100,International!S$3:S$2000,1,1)+$CA157)=""),NA(),INDEX(International!S$3:S$2000,_xlfn.XMATCH(100,International!S$3:S$2000,1,1)+$CA157)), NA())</f>
        <v>#N/A</v>
      </c>
      <c r="DF157" s="1" t="e">
        <f t="shared" si="278"/>
        <v>#N/A</v>
      </c>
      <c r="DG157" s="1" t="e">
        <f>IF(OR(ISNA($A157),$AK157&lt;100),NA(),IF($CA157=0,0,FLOOR((DE157-_xlfn.XLOOKUP(_xlfn.AGGREGATE(5,6,$CA$3:$CA2108),$CA$3:$CA$2000,DE$3:DE$2000,1,1))/_xlfn.XLOOKUP($CA157,$CA$3:$CA$2000,$CA$3:$CA$2000,1,1), 1)))</f>
        <v>#N/A</v>
      </c>
      <c r="DH157" s="1" t="e">
        <f t="shared" si="301"/>
        <v>#N/A</v>
      </c>
      <c r="DI157" s="1" t="e" cm="1">
        <f t="array" ref="DI157">IFERROR(IF(OR(ISNA($A157),$AK157&lt;100,INDEX(International!W$3:W$2000,_xlfn.XMATCH(100,International!W$3:W$2000,1,1)+$CA157)=""),NA(),INDEX(International!W$3:W$2000,_xlfn.XMATCH(100,International!W$3:W$2000,1,1)+$CA157)), NA())</f>
        <v>#N/A</v>
      </c>
      <c r="DJ157" s="1" t="e">
        <f t="shared" si="279"/>
        <v>#N/A</v>
      </c>
      <c r="DK157" s="1" t="e">
        <f>IF(OR(ISNA($A157),$AK157&lt;100),NA(),IF($CA157=0,0,FLOOR((DI157-_xlfn.XLOOKUP(_xlfn.AGGREGATE(5,6,$CA$3:$CA2108),$CA$3:$CA$2000,DI$3:DI$2000,1,1))/_xlfn.XLOOKUP($CA157,$CA$3:$CA$2000,$CA$3:$CA$2000,1,1), 1)))</f>
        <v>#N/A</v>
      </c>
      <c r="DL157" s="1" t="e">
        <f t="shared" si="302"/>
        <v>#N/A</v>
      </c>
      <c r="DM157" s="1" t="e" cm="1">
        <f t="array" ref="DM157">IFERROR(IF(OR(ISNA($A157),$AK157&lt;100,INDEX(International!AA$3:AA$2000,_xlfn.XMATCH(100,International!AA$3:AA$2000,1,1)+$CA157)=""),NA(),INDEX(International!AA$3:AA$2000,_xlfn.XMATCH(100,International!AA$3:AA$2000,1,1)+$CA157)), NA())</f>
        <v>#N/A</v>
      </c>
      <c r="DN157" s="1" t="e">
        <f t="shared" si="280"/>
        <v>#N/A</v>
      </c>
      <c r="DO157" s="1" t="e">
        <f>IF(OR(ISNA($A157),$AK157&lt;100),NA(),IF($CA157=0,0,FLOOR((DM157-_xlfn.XLOOKUP(_xlfn.AGGREGATE(5,6,$CA$3:$CA2108),$CA$3:$CA$2000,DM$3:DM$2000,1,1))/_xlfn.XLOOKUP($CA157,$CA$3:$CA$2000,$CA$3:$CA$2000,1,1), 1)))</f>
        <v>#N/A</v>
      </c>
      <c r="DP157" s="1" t="e">
        <f t="shared" si="303"/>
        <v>#N/A</v>
      </c>
      <c r="DQ157" s="1" t="e" cm="1">
        <f t="array" ref="DQ157">IFERROR(IF(OR(ISNA($A157),$AK157&lt;100,INDEX(International!AE$3:AE$2000,_xlfn.XMATCH(100,International!AE$3:AE$2000,1,1)+$CA157)=""),NA(),INDEX(International!AE$3:AE$2000,_xlfn.XMATCH(100,International!AE$3:AE$2000,1,1)+$CA157)), NA())</f>
        <v>#N/A</v>
      </c>
      <c r="DR157" s="1" t="e">
        <f t="shared" si="281"/>
        <v>#N/A</v>
      </c>
      <c r="DS157" s="1" t="e">
        <f>IF(OR(ISNA($A157),$AK157&lt;100),NA(),IF($CA157=0,0,FLOOR((DQ157-_xlfn.XLOOKUP(_xlfn.AGGREGATE(5,6,$CA$3:$CA2108),$CA$3:$CA$2000,DQ$3:DQ$2000,1,1))/_xlfn.XLOOKUP($CA157,$CA$3:$CA$2000,$CA$3:$CA$2000,1,1), 1)))</f>
        <v>#N/A</v>
      </c>
      <c r="DT157" s="1" t="e">
        <f t="shared" si="263"/>
        <v>#N/A</v>
      </c>
      <c r="DU157" s="1" t="e">
        <f t="shared" si="282"/>
        <v>#N/A</v>
      </c>
      <c r="DV157" s="1" t="e" cm="1">
        <f t="array" ref="DV157">IFERROR(IF(ISNA($A157),NA(),INDEX(B$3:B$2000,_xlfn.XMATCH(Configuration!$B$12,B$3:B$2000,1,1)+ROW()-ROW($A$3))-0), NA())</f>
        <v>#N/A</v>
      </c>
      <c r="DW157" s="1" t="e" cm="1">
        <f t="array" ref="DW157">IFERROR(IF(ISNA($A157),NA(),INDEX(F$3:F$2000,_xlfn.XMATCH(Configuration!$B$12,F$3:F$2000,1,1)+ROW()-ROW($A$3))-0), NA())</f>
        <v>#N/A</v>
      </c>
      <c r="DX157" s="1" t="e" cm="1">
        <f t="array" ref="DX157">IFERROR(IF(ISNA($A157),NA(),INDEX(J$3:J$2000,_xlfn.XMATCH(Configuration!$B$12,J$3:J$2000,1,1)+ROW()-ROW($A$3))-0), NA())</f>
        <v>#N/A</v>
      </c>
      <c r="DY157" s="1" t="e" cm="1">
        <f t="array" ref="DY157">IFERROR(IF(ISNA($A157),NA(),INDEX(N$3:N$2000,_xlfn.XMATCH(Configuration!$B$12,N$3:N$2000,1,1)+ROW()-ROW($A$3))-0), NA())</f>
        <v>#N/A</v>
      </c>
      <c r="DZ157" s="1" t="e" cm="1">
        <f t="array" ref="DZ157">IFERROR(IF(ISNA($A157),NA(),INDEX(R$3:R$2000,_xlfn.XMATCH(Configuration!$B$12,R$3:R$2000,1,1)+ROW()-ROW($A$3))-0), NA())</f>
        <v>#N/A</v>
      </c>
      <c r="EA157" s="1" t="e" cm="1">
        <f t="array" ref="EA157">IFERROR(IF(ISNA($A157),NA(),INDEX(V$3:V$2000,_xlfn.XMATCH(Configuration!$B$12,V$3:V$2000,1,1)+ROW()-ROW($A$3))-0), NA())</f>
        <v>#N/A</v>
      </c>
      <c r="EB157" s="1" t="e" cm="1">
        <f t="array" ref="EB157">IFERROR(IF(ISNA($A157),NA(),INDEX(Z$3:Z$2000,_xlfn.XMATCH(Configuration!$B$12,Z$3:Z$2000,1,1)+ROW()-ROW($A$3))-0), NA())</f>
        <v>#N/A</v>
      </c>
      <c r="EC157" s="1" t="e" cm="1">
        <f t="array" ref="EC157">IFERROR(IF(ISNA($A157),NA(),INDEX(AD$3:AD$2000,_xlfn.XMATCH(Configuration!$B$12,AD$3:AD$2000,1,1)+ROW()-ROW($A$3))-0), NA())</f>
        <v>#N/A</v>
      </c>
      <c r="ED157" s="1" t="e">
        <f t="shared" si="283"/>
        <v>#N/A</v>
      </c>
      <c r="EE157" s="1" t="e">
        <f t="shared" si="304"/>
        <v>#N/A</v>
      </c>
      <c r="EF157" s="1" t="e">
        <f t="shared" si="305"/>
        <v>#N/A</v>
      </c>
      <c r="EG157" s="1" t="e">
        <f t="shared" si="306"/>
        <v>#N/A</v>
      </c>
      <c r="EH157" s="1" t="e">
        <f t="shared" si="307"/>
        <v>#N/A</v>
      </c>
      <c r="EI157" s="1" t="e">
        <f t="shared" si="308"/>
        <v>#N/A</v>
      </c>
      <c r="EJ157" s="1" t="e">
        <f t="shared" si="309"/>
        <v>#N/A</v>
      </c>
      <c r="EK157" s="1" t="e">
        <f t="shared" si="310"/>
        <v>#N/A</v>
      </c>
      <c r="EL157" s="1" t="e" cm="1">
        <f t="array" ref="EL157">IFERROR(IF(ISNA($ED157),NA(),IF(FLOOR((2^(($ED157+LOOKUP(2, 1/(ISNA(EP$3:EP$2000)+ISBLANK(EP$3:EP$300)-1),EP$3:EP$2000)*LOG(100)/LOG(2))/LOOKUP(2, 1/(ISNA(EP$3:EP$2000)+ISBLANK(EP$3:EP$300)-1),EP$3:EP$2000))),2)&gt;_xlfn.AGGREGATE(4,6,$EN$3:$GC$2000)+2000,NA(),FLOOR((2^(($ED157+LOOKUP(2, 1/(ISNA(EP$3:EP$2000)+ISBLANK(EP$3:EP$300)-1),EP$3:EP$2000)*LOG(100)/LOG(2))/LOOKUP(2, 1/(ISNA(EP$3:EP$2000)+ISBLANK(EP$3:EP$300)-1),EP$3:EP$2000))),2))),NA())</f>
        <v>#N/A</v>
      </c>
      <c r="EM157" s="1" t="e" cm="1">
        <f t="array" ref="EM157">IF(ISNA($ED157),NA(),FLOOR(EN$3+(LOOKUP(2, 1/(ISNA(EN$3:EN$2000)+ISBLANK(EN$3:EN$300)-1),EN$3:EN$2000)-EN$3)/LOOKUP(2, 1/(ISNA(EN$3:EN$2000)+ISBLANK(EN$3:EN$300)-1),ED$3:ED$2000)*ED157, 1))</f>
        <v>#N/A</v>
      </c>
      <c r="EN157" s="1" t="e" cm="1">
        <f t="array" ref="EN157">IFERROR(IF(ISNA($A157),NA(),INDEX(AK$3:AK$2000,_xlfn.XMATCH(100,AK$3:AK$2000,1,1)+ROW()-ROW($A$3))-0), NA())</f>
        <v>#N/A</v>
      </c>
      <c r="EO157" s="1" t="e" cm="1">
        <f t="array" ref="EO157">IFERROR(IF(ISNA($A157),NA(),INDEX(BD$3:BD$2000,_xlfn.XMATCH(100,AK$3:AK$2000,1,1)+ROW()-ROW($A$3))-0), NA())</f>
        <v>#N/A</v>
      </c>
      <c r="EP157" s="1" t="e">
        <f t="shared" si="311"/>
        <v>#N/A</v>
      </c>
      <c r="EQ157" s="1" t="e">
        <f t="shared" si="312"/>
        <v>#N/A</v>
      </c>
      <c r="ER157" s="1" t="e">
        <f t="shared" si="313"/>
        <v>#N/A</v>
      </c>
      <c r="ES157" s="1" t="e" cm="1">
        <f t="array" ref="ES157">IFERROR(IF(OR(ISNA($A157),INDEX(International!C$3:C$2000,_xlfn.XMATCH(100,International!C$3:C$2000,1,1)+ROW()-ROW($A$3))=""),NA(),INDEX(International!C$3:C$2000,_xlfn.XMATCH(100,International!C$3:C$2000,1,1)+ROW()-ROW($A$3))), NA())</f>
        <v>#N/A</v>
      </c>
      <c r="ET157" s="1" t="e" cm="1">
        <f t="array" ref="ET157">IFERROR(IF(ISNA($A157),NA(),INDEX(International!E$3:E$2000,_xlfn.XMATCH(100,International!C$3:C$2000,1,1)+ROW()-ROW($A$3))-0), NA())</f>
        <v>#N/A</v>
      </c>
      <c r="EU157" s="1" t="e">
        <f t="shared" si="314"/>
        <v>#N/A</v>
      </c>
      <c r="EV157" s="1" t="e">
        <f t="shared" si="315"/>
        <v>#N/A</v>
      </c>
      <c r="EW157" s="1" t="e">
        <f t="shared" si="316"/>
        <v>#N/A</v>
      </c>
      <c r="EX157" s="1" t="e" cm="1">
        <f t="array" ref="EX157">IFERROR(IF(OR(ISNA($A157),INDEX(International!G$3:G$2000,_xlfn.XMATCH(100,International!G$3:G$2000,1,1)+ROW()-ROW($A$3))=""),NA(),INDEX(International!G$3:G$2000,_xlfn.XMATCH(100,International!G$3:G$2000,1,1)+ROW()-ROW($A$3))-0), NA())</f>
        <v>#N/A</v>
      </c>
      <c r="EY157" s="1" t="e" cm="1">
        <f t="array" ref="EY157">IFERROR(IF(ISNA($A157),NA(),INDEX(International!I$3:I$2000,_xlfn.XMATCH(100,International!G$3:G$2000,1,1)+ROW()-ROW($A$3))-0), NA())</f>
        <v>#N/A</v>
      </c>
      <c r="EZ157" s="1" t="e">
        <f t="shared" si="317"/>
        <v>#N/A</v>
      </c>
      <c r="FA157" s="1" t="e">
        <f t="shared" si="318"/>
        <v>#N/A</v>
      </c>
      <c r="FB157" s="1" t="e">
        <f t="shared" si="319"/>
        <v>#N/A</v>
      </c>
      <c r="FC157" s="1" t="e" cm="1">
        <f t="array" ref="FC157">IFERROR(IF(OR(ISNA($A157),INDEX(International!K$3:K$2000,_xlfn.XMATCH(100,International!K$3:K$2000,1,1)+ROW()-ROW($A$3))=""),NA(),INDEX(International!K$3:K$2000,_xlfn.XMATCH(100,International!K$3:K$2000,1,1)+ROW()-ROW($A$3))), NA())</f>
        <v>#N/A</v>
      </c>
      <c r="FD157" s="1" t="e" cm="1">
        <f t="array" ref="FD157">IFERROR(IF(ISNA($A157),NA(),INDEX(International!M$3:M$2000,_xlfn.XMATCH(100,International!K$3:K$2000,1,1)+ROW()-ROW($A$3))-0), NA())</f>
        <v>#N/A</v>
      </c>
      <c r="FE157" s="1" t="e">
        <f t="shared" si="320"/>
        <v>#N/A</v>
      </c>
      <c r="FF157" s="1" t="e">
        <f t="shared" si="321"/>
        <v>#N/A</v>
      </c>
      <c r="FG157" s="1" t="e">
        <f t="shared" si="322"/>
        <v>#N/A</v>
      </c>
      <c r="FH157" s="1" t="e" cm="1">
        <f t="array" ref="FH157">IFERROR(IF(OR(ISNA($A157),INDEX(International!O$3:O$2000,_xlfn.XMATCH(100,International!O$3:O$2000,1,1)+ROW()-ROW($A$3))=""),NA(),INDEX(International!O$3:O$2000,_xlfn.XMATCH(100,International!O$3:O$2000,1,1)+ROW()-ROW($A$3))-0), NA())</f>
        <v>#N/A</v>
      </c>
      <c r="FI157" s="1" t="e" cm="1">
        <f t="array" ref="FI157">IFERROR(IF(ISNA($A157),NA(),INDEX(International!Q$3:Q$2000,_xlfn.XMATCH(100,International!O$3:O$2000,1,1)+ROW()-ROW($A$3))-0), NA())</f>
        <v>#N/A</v>
      </c>
      <c r="FJ157" s="1" t="e">
        <f t="shared" si="323"/>
        <v>#N/A</v>
      </c>
      <c r="FK157" s="1" t="e">
        <f t="shared" si="324"/>
        <v>#N/A</v>
      </c>
      <c r="FL157" s="1" t="e">
        <f t="shared" si="325"/>
        <v>#N/A</v>
      </c>
      <c r="FM157" s="1" t="e" cm="1">
        <f t="array" ref="FM157">IFERROR(IF(OR(ISNA($A157),INDEX(International!S$3:S$2000,_xlfn.XMATCH(100,International!S$3:S$2000,1,1)+ROW()-ROW($A$3))=""),NA(),INDEX(International!S$3:S$2000,_xlfn.XMATCH(100,International!S$3:S$2000,1,1)+ROW()-ROW($A$3))-0), NA())</f>
        <v>#N/A</v>
      </c>
      <c r="FN157" s="1" t="e" cm="1">
        <f t="array" ref="FN157">IFERROR(IF(ISNA($A157),NA(),INDEX(International!U$3:U$2000,_xlfn.XMATCH(100,International!S$3:S$2000,1,1)+ROW()-ROW($A$3))-0), NA())</f>
        <v>#N/A</v>
      </c>
      <c r="FO157" s="1" t="e">
        <f t="shared" si="326"/>
        <v>#N/A</v>
      </c>
      <c r="FP157" s="1" t="e">
        <f t="shared" si="327"/>
        <v>#N/A</v>
      </c>
      <c r="FQ157" s="1" t="e">
        <f t="shared" si="328"/>
        <v>#N/A</v>
      </c>
      <c r="FR157" s="1" t="e" cm="1">
        <f t="array" ref="FR157">IFERROR(IF(OR(ISNA($A157),INDEX(International!W$3:W$2000,_xlfn.XMATCH(100,International!W$3:W$2000,1,1)+ROW()-ROW($A$3))=""),NA(),INDEX(International!W$3:W$2000,_xlfn.XMATCH(100,International!W$3:W$2000,1,1)+ROW()-ROW($A$3))-0), NA())</f>
        <v>#N/A</v>
      </c>
      <c r="FS157" s="1" t="e" cm="1">
        <f t="array" ref="FS157">IFERROR(IF(ISNA($A157),NA(),INDEX(International!Y$3:Y$2000,_xlfn.XMATCH(100,International!W$3:W$2000,1,1)+ROW()-ROW($A$3))-0), NA())</f>
        <v>#N/A</v>
      </c>
      <c r="FT157" s="1" t="e">
        <f t="shared" si="329"/>
        <v>#N/A</v>
      </c>
      <c r="FU157" s="1" t="e">
        <f t="shared" si="330"/>
        <v>#N/A</v>
      </c>
      <c r="FV157" s="1" t="e">
        <f t="shared" si="331"/>
        <v>#N/A</v>
      </c>
      <c r="FW157" s="1" t="e" cm="1">
        <f t="array" ref="FW157">IFERROR(IF(OR(ISNA($A157),INDEX(International!AA$3:AA$2000,_xlfn.XMATCH(100,International!AA$3:AA$2000,1,1)+ROW()-ROW($A$3))=""),NA(),INDEX(International!AA$3:AA$2000,_xlfn.XMATCH(100,International!AA$3:AA$2000,1,1)+ROW()-ROW($A$3))-0), NA())</f>
        <v>#N/A</v>
      </c>
      <c r="FX157" s="1" t="e" cm="1">
        <f t="array" ref="FX157">IFERROR(IF(ISNA($A157),NA(),INDEX(International!AC$3:AC$2000,_xlfn.XMATCH(100,International!AA$3:AA$2000,1,1)+ROW()-ROW($A$3))-0), NA())</f>
        <v>#N/A</v>
      </c>
      <c r="FY157" s="1" t="e">
        <f t="shared" si="332"/>
        <v>#N/A</v>
      </c>
      <c r="FZ157" s="1" t="e">
        <f t="shared" si="333"/>
        <v>#N/A</v>
      </c>
      <c r="GA157" s="1" t="e">
        <f t="shared" si="334"/>
        <v>#N/A</v>
      </c>
      <c r="GB157" s="1" t="e" cm="1">
        <f t="array" ref="GB157">IFERROR(IF(OR(ISNA($A157),INDEX(International!AE$3:AE$2000,_xlfn.XMATCH(100,International!AE$3:AE$2000,1,1)+ROW()-ROW($A$3))=""),NA(),INDEX(International!AE$3:AE$2000,_xlfn.XMATCH(100,International!AE$3:AE$2000,1,1)+ROW()-ROW($A$3))-0), NA())</f>
        <v>#N/A</v>
      </c>
      <c r="GC157" s="1" t="e" cm="1">
        <f t="array" ref="GC157">IFERROR(IF(ISNA($A157),NA(),INDEX(International!AG$3:AG$2000,_xlfn.XMATCH(100,International!AE$3:AE$2000,1,1)+ROW()-ROW($A$3))-0), NA())</f>
        <v>#N/A</v>
      </c>
      <c r="GD157" s="1" t="e">
        <f t="shared" si="335"/>
        <v>#N/A</v>
      </c>
      <c r="GE157" s="1" t="e">
        <f t="shared" si="336"/>
        <v>#N/A</v>
      </c>
      <c r="GF157" s="1" t="e">
        <f t="shared" si="337"/>
        <v>#N/A</v>
      </c>
    </row>
    <row r="158" spans="1:188" x14ac:dyDescent="0.2">
      <c r="A158" s="4" t="e">
        <f>IF(OR(Daily!$A158="",Daily!$B158="*"),NA(),Daily!A158)</f>
        <v>#N/A</v>
      </c>
      <c r="B158" s="1" t="str">
        <f>IF(_xlfn.IFNA($A158,"")="","",Daily!C158+IF(ROW()&gt;ROW($A$3),B157,0))</f>
        <v/>
      </c>
      <c r="C158" s="1" t="str">
        <f>IF(_xlfn.IFNA($A158,"")="","",Daily!D158+IF(ROW()&gt;ROW($A$3),C157,0))</f>
        <v/>
      </c>
      <c r="D158" s="1" t="str">
        <f>IF(_xlfn.IFNA($A158,"")="","",Daily!E158+IF(ROW()&gt;ROW($A$3),D157,0))</f>
        <v/>
      </c>
      <c r="E158" s="1" t="str">
        <f t="shared" si="284"/>
        <v/>
      </c>
      <c r="F158" s="1" t="str">
        <f>IF(_xlfn.IFNA($A158,"")="","",Daily!F158+IF(ROW()&gt;ROW($A$3),F157,0))</f>
        <v/>
      </c>
      <c r="G158" s="1" t="str">
        <f>IF(_xlfn.IFNA($A158,"")="","",Daily!G158+IF(ROW()&gt;ROW($A$3),G157,0))</f>
        <v/>
      </c>
      <c r="H158" s="1" t="str">
        <f>IF(_xlfn.IFNA($A158,"")="","",Daily!H158+IF(ROW()&gt;ROW($A$3),H157,0))</f>
        <v/>
      </c>
      <c r="I158" s="1" t="str">
        <f t="shared" si="285"/>
        <v/>
      </c>
      <c r="J158" s="1" t="str">
        <f>IF(_xlfn.IFNA($A158,"")="","",Daily!I158+IF(ROW()&gt;ROW($A$3),J157,0))</f>
        <v/>
      </c>
      <c r="K158" s="1" t="str">
        <f>IF(_xlfn.IFNA($A158,"")="","",Daily!J158+IF(ROW()&gt;ROW($A$3),K157,0))</f>
        <v/>
      </c>
      <c r="L158" s="1" t="str">
        <f>IF(_xlfn.IFNA($A158,"")="","",Daily!K158+IF(ROW()&gt;ROW($A$3),L157,0))</f>
        <v/>
      </c>
      <c r="M158" s="1" t="str">
        <f t="shared" si="286"/>
        <v/>
      </c>
      <c r="N158" s="1" t="str">
        <f>IF(_xlfn.IFNA($A158,"")="","",Daily!L158+IF(ROW()&gt;ROW($A$3),N157,0))</f>
        <v/>
      </c>
      <c r="O158" s="1" t="str">
        <f>IF(_xlfn.IFNA($A158,"")="","",Daily!M158+IF(ROW()&gt;ROW($A$3),O157,0))</f>
        <v/>
      </c>
      <c r="P158" s="1" t="str">
        <f>IF(_xlfn.IFNA($A158,"")="","",Daily!N158+IF(ROW()&gt;ROW($A$3),P157,0))</f>
        <v/>
      </c>
      <c r="Q158" s="1" t="str">
        <f t="shared" si="287"/>
        <v/>
      </c>
      <c r="R158" s="1" t="str">
        <f>IF(_xlfn.IFNA($A158,"")="","",Daily!O158+IF(ROW()&gt;ROW($A$3),R157,0))</f>
        <v/>
      </c>
      <c r="S158" s="1" t="str">
        <f>IF(_xlfn.IFNA($A158,"")="","",Daily!P158+IF(ROW()&gt;ROW($A$3),S157,0))</f>
        <v/>
      </c>
      <c r="T158" s="1" t="str">
        <f>IF(_xlfn.IFNA($A158,"")="","",Daily!Q158+IF(ROW()&gt;ROW($A$3),T157,0))</f>
        <v/>
      </c>
      <c r="U158" s="1" t="str">
        <f t="shared" si="288"/>
        <v/>
      </c>
      <c r="V158" s="1" t="str">
        <f>IF(_xlfn.IFNA($A158,"")="","",Daily!R158+IF(ROW()&gt;ROW($A$3),V157,0))</f>
        <v/>
      </c>
      <c r="W158" s="1" t="str">
        <f>IF(_xlfn.IFNA($A158,"")="","",Daily!S158+IF(ROW()&gt;ROW($A$3),W157,0))</f>
        <v/>
      </c>
      <c r="X158" s="1" t="str">
        <f>IF(_xlfn.IFNA($A158,"")="","",Daily!T158+IF(ROW()&gt;ROW($A$3),X157,0))</f>
        <v/>
      </c>
      <c r="Y158" s="1" t="str">
        <f t="shared" si="289"/>
        <v/>
      </c>
      <c r="Z158" s="1" t="str">
        <f>IF(_xlfn.IFNA($A158,"")="","",Daily!U158+IF(ROW()&gt;ROW($A$3),Z157,0))</f>
        <v/>
      </c>
      <c r="AA158" s="1" t="str">
        <f>IF(_xlfn.IFNA($A158,"")="","",Daily!V158+IF(ROW()&gt;ROW($A$3),AA157,0))</f>
        <v/>
      </c>
      <c r="AB158" s="1" t="str">
        <f>IF(_xlfn.IFNA($A158,"")="","",Daily!W158+IF(ROW()&gt;ROW($A$3),AB157,0))</f>
        <v/>
      </c>
      <c r="AC158" s="1" t="str">
        <f t="shared" si="290"/>
        <v/>
      </c>
      <c r="AD158" s="1" t="str">
        <f>IF(_xlfn.IFNA($A158,"")="","",Daily!X158+IF(ROW()&gt;ROW($A$3),AD157,0))</f>
        <v/>
      </c>
      <c r="AE158" s="1" t="str">
        <f>IF(_xlfn.IFNA($A158,"")="","",Daily!Y158+IF(ROW()&gt;ROW($A$3),AE157,0))</f>
        <v/>
      </c>
      <c r="AF158" s="1" t="str">
        <f>IF(_xlfn.IFNA($A158,"")="","",Daily!Z158+IF(ROW()&gt;ROW($A$3),AF157,0))</f>
        <v/>
      </c>
      <c r="AG158" s="1" t="str">
        <f t="shared" si="291"/>
        <v/>
      </c>
      <c r="AH158" s="1" t="str">
        <f>IF(_xlfn.IFNA($A158,"")="","",Daily!C158+Daily!F158+Daily!I158+Daily!O158+Daily!L158+Daily!R158+Daily!X158+Daily!U158)</f>
        <v/>
      </c>
      <c r="AI158" s="1" t="str">
        <f>IF(_xlfn.IFNA($A158,"")="","",Daily!D158+Daily!G158+Daily!J158+Daily!P158+Daily!M158+Daily!S158+Daily!Y158+Daily!V158+Daily!AA158)</f>
        <v/>
      </c>
      <c r="AJ158" s="1" t="str">
        <f>IF(_xlfn.IFNA($A158,"")="","",Daily!E158+Daily!H158+Daily!K158+Daily!Q158+Daily!N158+Daily!T158+Daily!Z158+Daily!W158)</f>
        <v/>
      </c>
      <c r="AK158" s="1" t="str">
        <f t="shared" si="240"/>
        <v/>
      </c>
      <c r="AL158" s="1" t="str">
        <f t="shared" si="241"/>
        <v/>
      </c>
      <c r="AM158" s="1" t="str">
        <f t="shared" si="242"/>
        <v/>
      </c>
      <c r="AN158" s="7" t="str">
        <f t="shared" si="243"/>
        <v/>
      </c>
      <c r="AO158" s="1" t="str">
        <f t="shared" si="244"/>
        <v/>
      </c>
      <c r="AP158" s="1" t="str">
        <f t="shared" si="245"/>
        <v/>
      </c>
      <c r="AQ158" s="1" t="str">
        <f t="shared" si="246"/>
        <v/>
      </c>
      <c r="AR158" s="1" t="str">
        <f t="shared" si="247"/>
        <v/>
      </c>
      <c r="AS158" s="1" t="str">
        <f t="shared" si="248"/>
        <v/>
      </c>
      <c r="AT158" s="10" t="str">
        <f t="shared" si="249"/>
        <v/>
      </c>
      <c r="AU158" s="10" t="str">
        <f t="shared" si="250"/>
        <v/>
      </c>
      <c r="AV158" s="10" t="str">
        <f t="shared" si="251"/>
        <v/>
      </c>
      <c r="AW158" s="10" t="str">
        <f t="shared" si="252"/>
        <v/>
      </c>
      <c r="AX158" s="10" t="str">
        <f t="shared" si="253"/>
        <v/>
      </c>
      <c r="AY158" s="10" t="str">
        <f t="shared" si="254"/>
        <v/>
      </c>
      <c r="AZ158" s="10" t="str">
        <f t="shared" si="255"/>
        <v/>
      </c>
      <c r="BA158" s="10" t="str">
        <f t="shared" si="256"/>
        <v/>
      </c>
      <c r="BB158" s="10" t="str">
        <f t="shared" si="257"/>
        <v/>
      </c>
      <c r="BC158" s="10" t="str">
        <f t="shared" si="258"/>
        <v/>
      </c>
      <c r="BD158" s="8" t="str">
        <f t="shared" ca="1" si="292"/>
        <v/>
      </c>
      <c r="BE158" s="9" t="str">
        <f t="shared" ca="1" si="293"/>
        <v/>
      </c>
      <c r="BF158" s="10" t="str">
        <f t="shared" si="259"/>
        <v/>
      </c>
      <c r="BG158" s="10" t="str">
        <f t="shared" si="260"/>
        <v/>
      </c>
      <c r="BH158" s="1" t="str">
        <f t="shared" si="261"/>
        <v/>
      </c>
      <c r="BI158" s="1" t="str">
        <f t="shared" si="262"/>
        <v/>
      </c>
      <c r="BJ158" s="8" t="str">
        <f>IF(_xlfn.IFNA($A158,"")="","",AK158/(Configuration!$B$1/1000000))</f>
        <v/>
      </c>
      <c r="BK158" s="1" t="str">
        <f>IF(OR(_xlfn.IFNA($A158,"")="", ROW()&lt;=ROW($A$3),MAX(International!$C$3:$C$2000)&lt;$AK158),"",$A158-_xlfn.XLOOKUP($AK158,International!$C$3:$C$2000,International!$A$3:$A$2000,NA(),1,1))</f>
        <v/>
      </c>
      <c r="BL158" s="1" t="str">
        <f>IF(OR(_xlfn.IFNA($A158,"")="", ROW()&lt;=ROW($A$3),MAX(International!$D$3:$D$2000)&lt;$BJ158),"",$A158-_xlfn.XLOOKUP($BJ158,International!$D$3:$D$2000,International!$A$3:$A$2000,NA(),1,1))</f>
        <v/>
      </c>
      <c r="BM158" s="1" t="str">
        <f>IF(OR(_xlfn.IFNA($A158,"")="", ROW()&lt;=ROW($A$3),MAX(International!$G$3:$G$2000)&lt;$AK158),"",$A158-_xlfn.XLOOKUP($AK158,International!$G$3:$G$2000,International!$A$3:$A$2000,NA(),1,1))</f>
        <v/>
      </c>
      <c r="BN158" s="1" t="str">
        <f>IF(OR(_xlfn.IFNA($A158,"")="", ROW()&lt;=ROW($A$3),MAX(International!$H$3:$H$2000)&lt;$BJ158),"",$A158-_xlfn.XLOOKUP($BJ158,International!$H$3:$H$2000,International!$A$3:$A$2000,NA(),1,1))</f>
        <v/>
      </c>
      <c r="BO158" s="1" t="str">
        <f>IF(OR(_xlfn.IFNA($A158,"")="", ROW()&lt;=ROW($A$3),MAX(International!$K$3:$K$2000)&lt;$AK158),"",$A158-_xlfn.XLOOKUP($AK158,International!$K$3:$K$2000,International!$A$3:$A$2000,NA(),1,1))</f>
        <v/>
      </c>
      <c r="BP158" s="1" t="str">
        <f>IF(OR(_xlfn.IFNA($A158,"")="", ROW()&lt;=ROW($A$3),MAX(International!$L$3:$L$2000)&lt;$BJ158),"",$A158-_xlfn.XLOOKUP($BJ158,International!$L$3:$L$2000,International!$A$3:$A$2000,NA(),1,1))</f>
        <v/>
      </c>
      <c r="BQ158" s="1" t="str">
        <f>IF(OR(_xlfn.IFNA($A158,"")="", ROW()&lt;=ROW($A$3),MAX(International!$O$3:$O$2000)&lt;$AK158),"",$A158-_xlfn.XLOOKUP($AK158,International!$O$3:$O$2000,International!$A$3:$A$2000,NA(),1,1))</f>
        <v/>
      </c>
      <c r="BR158" s="1" t="str">
        <f>IF(OR(_xlfn.IFNA($A158,"")="", ROW()&lt;=ROW($A$3),MAX(International!$P$3:$P$2000)&lt;$BJ158),"",$A158-_xlfn.XLOOKUP($BJ158,International!$P$3:$P$2000,International!$A$3:$A$2000,NA(),1,1))</f>
        <v/>
      </c>
      <c r="BS158" s="1" t="str">
        <f>IF(OR(_xlfn.IFNA($A158,"")="", ROW()&lt;=ROW($A$3),MAX(International!$S$3:$S$2000)&lt;$AK158),"",$A158-_xlfn.XLOOKUP($AK158,International!$S$3:$S$2000,International!$A$3:$A$2000,NA(),1,1))</f>
        <v/>
      </c>
      <c r="BT158" s="1" t="str">
        <f>IF(OR(_xlfn.IFNA($A158,"")="", ROW()&lt;=ROW($A$3),MAX(International!$T$3:$T$2000)&lt;$BJ158),"",$A158-_xlfn.XLOOKUP($BJ158,International!$T$3:$T$2000,International!$A$3:$A$2000,NA(),1,1))</f>
        <v/>
      </c>
      <c r="BU158" s="1" t="str">
        <f>IF(OR(_xlfn.IFNA($A158,"")="", ROW()&lt;=ROW($A$3),MAX(International!$W$3:$W$2000)&lt;$AK158),"",$A158-_xlfn.XLOOKUP($AK158,International!$W$3:$W$2000,International!$A$3:$A$2000,NA(),1,1))</f>
        <v/>
      </c>
      <c r="BV158" s="1" t="str">
        <f>IF(OR(_xlfn.IFNA($A158,"")="", ROW()&lt;=ROW($A$3),MAX(International!$X$3:$X$2000)&lt;$BJ158),"",$A158-_xlfn.XLOOKUP($BJ158,International!$X$3:$X$2000,International!$A$3:$A$2000,NA(),1,1))</f>
        <v/>
      </c>
      <c r="BW158" s="1" t="str">
        <f>IF(OR(_xlfn.IFNA($A158,"")="", ROW()&lt;=ROW($A$3),MAX(International!$AA$3:$AA$2000)&lt;$AK158),"",$A158-_xlfn.XLOOKUP($AK158,International!$AA$3:$AA$2000,International!$A$3:$A$2000,NA(),1,1))</f>
        <v/>
      </c>
      <c r="BX158" s="1" t="str">
        <f>IF(OR(_xlfn.IFNA($A158,"")="", ROW()&lt;=ROW($A$3),MAX(International!$AB$3:$AB$2000)&lt;$BJ158),"",$A158-_xlfn.XLOOKUP($BJ158,International!$AB$3:$AB$2000,International!$A$3:$A$2000,NA(),1,1))</f>
        <v/>
      </c>
      <c r="BY158" s="1" t="str">
        <f>IF(OR(_xlfn.IFNA($A158,"")="", ROW()&lt;=ROW($A$3),MAX(International!$AE$3:$AE$2000)&lt;$AK158),"",$A158-_xlfn.XLOOKUP($AK158,International!$AE$3:$AE$2000,International!$A$3:$A$2000,NA(),1,1))</f>
        <v/>
      </c>
      <c r="BZ158" s="1" t="str">
        <f>IF(OR(_xlfn.IFNA($A158,"")="", ROW()&lt;=ROW($A$3),MAX(International!$AF$3:$AF$2000)&lt;$BJ158),"",$A158-_xlfn.XLOOKUP($BJ158,International!$AF$3:$AF$2000,International!$A$3:$A$2000,NA(),1,1))</f>
        <v/>
      </c>
      <c r="CA158" s="1" t="e">
        <f t="shared" si="294"/>
        <v>#N/A</v>
      </c>
      <c r="CB158" s="1" t="e">
        <f t="shared" si="264"/>
        <v>#N/A</v>
      </c>
      <c r="CC158" s="1" t="e">
        <f t="shared" si="265"/>
        <v>#N/A</v>
      </c>
      <c r="CD158" s="1" t="e">
        <f t="shared" si="266"/>
        <v>#N/A</v>
      </c>
      <c r="CE158" s="1" t="e">
        <f t="shared" si="267"/>
        <v>#N/A</v>
      </c>
      <c r="CF158" s="1" t="e">
        <f t="shared" si="268"/>
        <v>#N/A</v>
      </c>
      <c r="CG158" s="1" t="e">
        <f t="shared" si="269"/>
        <v>#N/A</v>
      </c>
      <c r="CH158" s="1" t="e">
        <f t="shared" si="270"/>
        <v>#N/A</v>
      </c>
      <c r="CI158" s="1" t="e">
        <f t="shared" si="271"/>
        <v>#N/A</v>
      </c>
      <c r="CJ158" s="1" t="e">
        <f t="shared" si="272"/>
        <v>#N/A</v>
      </c>
      <c r="CK158" s="1" t="e">
        <f t="shared" si="295"/>
        <v>#N/A</v>
      </c>
      <c r="CL158" s="1" t="e">
        <f t="shared" si="273"/>
        <v>#N/A</v>
      </c>
      <c r="CM158" s="1" t="e">
        <f>IF(OR(ISNA($A158),$AK158&lt;100),NA(),IF($CA158=0,0,FLOOR((CK158-_xlfn.XLOOKUP(_xlfn.AGGREGATE(5,6,$CA$3:$CA2109),$CA$3:$CA$2000,CK$3:CK$2000,1,1))/_xlfn.XLOOKUP($CA158,$CA$3:$CA$2000,$CA$3:$CA$2000,1,1), 1)))</f>
        <v>#N/A</v>
      </c>
      <c r="CN158" s="1" t="e">
        <f t="shared" si="296"/>
        <v>#N/A</v>
      </c>
      <c r="CO158" s="1" t="e" cm="1">
        <f t="array" ref="CO158">IFERROR(IF(OR(ISNA($A158),$AK158&lt;100,INDEX(International!C$3:C$2000,_xlfn.XMATCH(100,International!C$3:C$2000,1,1)+$CA158)=""),NA(),INDEX(International!C$3:C$2000,_xlfn.XMATCH(100,International!C$3:C$2000,1,1)+$CA158)), NA())</f>
        <v>#N/A</v>
      </c>
      <c r="CP158" s="1" t="e">
        <f t="shared" si="274"/>
        <v>#N/A</v>
      </c>
      <c r="CQ158" s="1" t="e">
        <f>IF(OR(ISNA($A158),$AK158&lt;100),NA(),IF($CA158=0,0,FLOOR((CO158-_xlfn.XLOOKUP(_xlfn.AGGREGATE(5,6,$CA$3:$CA2109),$CA$3:$CA$2000,CO$3:CO$2000,1,1))/_xlfn.XLOOKUP($CA158,$CA$3:$CA$2000,$CA$3:$CA$2000,1,1), 1)))</f>
        <v>#N/A</v>
      </c>
      <c r="CR158" s="1" t="e">
        <f t="shared" si="297"/>
        <v>#N/A</v>
      </c>
      <c r="CS158" s="1" t="e" cm="1">
        <f t="array" ref="CS158">IFERROR(IF(OR(ISNA($A158),$AK158&lt;100,INDEX(International!G$3:G$2000,_xlfn.XMATCH(100,International!G$3:G$2000,1,1)+$CA158)=""),NA(),INDEX(International!G$3:G$2000,_xlfn.XMATCH(100,International!G$3:G$2000,1,1)+$CA158)), NA())</f>
        <v>#N/A</v>
      </c>
      <c r="CT158" s="1" t="e">
        <f t="shared" si="275"/>
        <v>#N/A</v>
      </c>
      <c r="CU158" s="1" t="e">
        <f>IF(OR(ISNA($A158),$AK158&lt;100),NA(),IF($CA158=0,0,FLOOR((CS158-_xlfn.XLOOKUP(_xlfn.AGGREGATE(5,6,$CA$3:$CA2109),$CA$3:$CA$2000,CS$3:CS$2000,1,1))/_xlfn.XLOOKUP($CA158,$CA$3:$CA$2000,$CA$3:$CA$2000,1,1), 1)))</f>
        <v>#N/A</v>
      </c>
      <c r="CV158" s="1" t="e">
        <f t="shared" si="298"/>
        <v>#N/A</v>
      </c>
      <c r="CW158" s="1" t="e" cm="1">
        <f t="array" ref="CW158">IFERROR(IF(OR(ISNA($A158),$AK158&lt;100,INDEX(International!K$3:K$2000,_xlfn.XMATCH(100,International!K$3:K$2000,1,1)+$CA158)=""),NA(),INDEX(International!K$3:K$2000,_xlfn.XMATCH(100,International!K$3:K$2000,1,1)+$CA158)), NA())</f>
        <v>#N/A</v>
      </c>
      <c r="CX158" s="1" t="e">
        <f t="shared" si="276"/>
        <v>#N/A</v>
      </c>
      <c r="CY158" s="1" t="e">
        <f>IF(OR(ISNA($A158),$AK158&lt;100),NA(),IF($CA158=0,0,FLOOR((CW158-_xlfn.XLOOKUP(_xlfn.AGGREGATE(5,6,$CA$3:$CA2109),$CA$3:$CA$2000,CW$3:CW$2000,1,1))/_xlfn.XLOOKUP($CA158,$CA$3:$CA$2000,$CA$3:$CA$2000,1,1), 1)))</f>
        <v>#N/A</v>
      </c>
      <c r="CZ158" s="1" t="e">
        <f t="shared" si="299"/>
        <v>#N/A</v>
      </c>
      <c r="DA158" s="1" t="e" cm="1">
        <f t="array" ref="DA158">IFERROR(IF(OR(ISNA($A158),$AK158&lt;100,INDEX(International!O$3:O$2000,_xlfn.XMATCH(100,International!O$3:O$2000,1,1)+$CA158)=""),NA(),INDEX(International!O$3:O$2000,_xlfn.XMATCH(100,International!O$3:O$2000,1,1)+$CA158)), NA())</f>
        <v>#N/A</v>
      </c>
      <c r="DB158" s="1" t="e">
        <f t="shared" si="277"/>
        <v>#N/A</v>
      </c>
      <c r="DC158" s="1" t="e">
        <f>IF(OR(ISNA($A158),$AK158&lt;100),NA(),IF($CA158=0,0,FLOOR((DA158-_xlfn.XLOOKUP(_xlfn.AGGREGATE(5,6,$CA$3:$CA2109),$CA$3:$CA$2000,DA$3:DA$2000,1,1))/_xlfn.XLOOKUP($CA158,$CA$3:$CA$2000,$CA$3:$CA$2000,1,1), 1)))</f>
        <v>#N/A</v>
      </c>
      <c r="DD158" s="1" t="e">
        <f t="shared" si="300"/>
        <v>#N/A</v>
      </c>
      <c r="DE158" s="1" t="e" cm="1">
        <f t="array" ref="DE158">IFERROR(IF(OR(ISNA($A158),$AK158&lt;100,INDEX(International!S$3:S$2000,_xlfn.XMATCH(100,International!S$3:S$2000,1,1)+$CA158)=""),NA(),INDEX(International!S$3:S$2000,_xlfn.XMATCH(100,International!S$3:S$2000,1,1)+$CA158)), NA())</f>
        <v>#N/A</v>
      </c>
      <c r="DF158" s="1" t="e">
        <f t="shared" si="278"/>
        <v>#N/A</v>
      </c>
      <c r="DG158" s="1" t="e">
        <f>IF(OR(ISNA($A158),$AK158&lt;100),NA(),IF($CA158=0,0,FLOOR((DE158-_xlfn.XLOOKUP(_xlfn.AGGREGATE(5,6,$CA$3:$CA2109),$CA$3:$CA$2000,DE$3:DE$2000,1,1))/_xlfn.XLOOKUP($CA158,$CA$3:$CA$2000,$CA$3:$CA$2000,1,1), 1)))</f>
        <v>#N/A</v>
      </c>
      <c r="DH158" s="1" t="e">
        <f t="shared" si="301"/>
        <v>#N/A</v>
      </c>
      <c r="DI158" s="1" t="e" cm="1">
        <f t="array" ref="DI158">IFERROR(IF(OR(ISNA($A158),$AK158&lt;100,INDEX(International!W$3:W$2000,_xlfn.XMATCH(100,International!W$3:W$2000,1,1)+$CA158)=""),NA(),INDEX(International!W$3:W$2000,_xlfn.XMATCH(100,International!W$3:W$2000,1,1)+$CA158)), NA())</f>
        <v>#N/A</v>
      </c>
      <c r="DJ158" s="1" t="e">
        <f t="shared" si="279"/>
        <v>#N/A</v>
      </c>
      <c r="DK158" s="1" t="e">
        <f>IF(OR(ISNA($A158),$AK158&lt;100),NA(),IF($CA158=0,0,FLOOR((DI158-_xlfn.XLOOKUP(_xlfn.AGGREGATE(5,6,$CA$3:$CA2109),$CA$3:$CA$2000,DI$3:DI$2000,1,1))/_xlfn.XLOOKUP($CA158,$CA$3:$CA$2000,$CA$3:$CA$2000,1,1), 1)))</f>
        <v>#N/A</v>
      </c>
      <c r="DL158" s="1" t="e">
        <f t="shared" si="302"/>
        <v>#N/A</v>
      </c>
      <c r="DM158" s="1" t="e" cm="1">
        <f t="array" ref="DM158">IFERROR(IF(OR(ISNA($A158),$AK158&lt;100,INDEX(International!AA$3:AA$2000,_xlfn.XMATCH(100,International!AA$3:AA$2000,1,1)+$CA158)=""),NA(),INDEX(International!AA$3:AA$2000,_xlfn.XMATCH(100,International!AA$3:AA$2000,1,1)+$CA158)), NA())</f>
        <v>#N/A</v>
      </c>
      <c r="DN158" s="1" t="e">
        <f t="shared" si="280"/>
        <v>#N/A</v>
      </c>
      <c r="DO158" s="1" t="e">
        <f>IF(OR(ISNA($A158),$AK158&lt;100),NA(),IF($CA158=0,0,FLOOR((DM158-_xlfn.XLOOKUP(_xlfn.AGGREGATE(5,6,$CA$3:$CA2109),$CA$3:$CA$2000,DM$3:DM$2000,1,1))/_xlfn.XLOOKUP($CA158,$CA$3:$CA$2000,$CA$3:$CA$2000,1,1), 1)))</f>
        <v>#N/A</v>
      </c>
      <c r="DP158" s="1" t="e">
        <f t="shared" si="303"/>
        <v>#N/A</v>
      </c>
      <c r="DQ158" s="1" t="e" cm="1">
        <f t="array" ref="DQ158">IFERROR(IF(OR(ISNA($A158),$AK158&lt;100,INDEX(International!AE$3:AE$2000,_xlfn.XMATCH(100,International!AE$3:AE$2000,1,1)+$CA158)=""),NA(),INDEX(International!AE$3:AE$2000,_xlfn.XMATCH(100,International!AE$3:AE$2000,1,1)+$CA158)), NA())</f>
        <v>#N/A</v>
      </c>
      <c r="DR158" s="1" t="e">
        <f t="shared" si="281"/>
        <v>#N/A</v>
      </c>
      <c r="DS158" s="1" t="e">
        <f>IF(OR(ISNA($A158),$AK158&lt;100),NA(),IF($CA158=0,0,FLOOR((DQ158-_xlfn.XLOOKUP(_xlfn.AGGREGATE(5,6,$CA$3:$CA2109),$CA$3:$CA$2000,DQ$3:DQ$2000,1,1))/_xlfn.XLOOKUP($CA158,$CA$3:$CA$2000,$CA$3:$CA$2000,1,1), 1)))</f>
        <v>#N/A</v>
      </c>
      <c r="DT158" s="1" t="e">
        <f t="shared" si="263"/>
        <v>#N/A</v>
      </c>
      <c r="DU158" s="1" t="e">
        <f t="shared" si="282"/>
        <v>#N/A</v>
      </c>
      <c r="DV158" s="1" t="e" cm="1">
        <f t="array" ref="DV158">IFERROR(IF(ISNA($A158),NA(),INDEX(B$3:B$2000,_xlfn.XMATCH(Configuration!$B$12,B$3:B$2000,1,1)+ROW()-ROW($A$3))-0), NA())</f>
        <v>#N/A</v>
      </c>
      <c r="DW158" s="1" t="e" cm="1">
        <f t="array" ref="DW158">IFERROR(IF(ISNA($A158),NA(),INDEX(F$3:F$2000,_xlfn.XMATCH(Configuration!$B$12,F$3:F$2000,1,1)+ROW()-ROW($A$3))-0), NA())</f>
        <v>#N/A</v>
      </c>
      <c r="DX158" s="1" t="e" cm="1">
        <f t="array" ref="DX158">IFERROR(IF(ISNA($A158),NA(),INDEX(J$3:J$2000,_xlfn.XMATCH(Configuration!$B$12,J$3:J$2000,1,1)+ROW()-ROW($A$3))-0), NA())</f>
        <v>#N/A</v>
      </c>
      <c r="DY158" s="1" t="e" cm="1">
        <f t="array" ref="DY158">IFERROR(IF(ISNA($A158),NA(),INDEX(N$3:N$2000,_xlfn.XMATCH(Configuration!$B$12,N$3:N$2000,1,1)+ROW()-ROW($A$3))-0), NA())</f>
        <v>#N/A</v>
      </c>
      <c r="DZ158" s="1" t="e" cm="1">
        <f t="array" ref="DZ158">IFERROR(IF(ISNA($A158),NA(),INDEX(R$3:R$2000,_xlfn.XMATCH(Configuration!$B$12,R$3:R$2000,1,1)+ROW()-ROW($A$3))-0), NA())</f>
        <v>#N/A</v>
      </c>
      <c r="EA158" s="1" t="e" cm="1">
        <f t="array" ref="EA158">IFERROR(IF(ISNA($A158),NA(),INDEX(V$3:V$2000,_xlfn.XMATCH(Configuration!$B$12,V$3:V$2000,1,1)+ROW()-ROW($A$3))-0), NA())</f>
        <v>#N/A</v>
      </c>
      <c r="EB158" s="1" t="e" cm="1">
        <f t="array" ref="EB158">IFERROR(IF(ISNA($A158),NA(),INDEX(Z$3:Z$2000,_xlfn.XMATCH(Configuration!$B$12,Z$3:Z$2000,1,1)+ROW()-ROW($A$3))-0), NA())</f>
        <v>#N/A</v>
      </c>
      <c r="EC158" s="1" t="e" cm="1">
        <f t="array" ref="EC158">IFERROR(IF(ISNA($A158),NA(),INDEX(AD$3:AD$2000,_xlfn.XMATCH(Configuration!$B$12,AD$3:AD$2000,1,1)+ROW()-ROW($A$3))-0), NA())</f>
        <v>#N/A</v>
      </c>
      <c r="ED158" s="1" t="e">
        <f t="shared" si="283"/>
        <v>#N/A</v>
      </c>
      <c r="EE158" s="1" t="e">
        <f t="shared" si="304"/>
        <v>#N/A</v>
      </c>
      <c r="EF158" s="1" t="e">
        <f t="shared" si="305"/>
        <v>#N/A</v>
      </c>
      <c r="EG158" s="1" t="e">
        <f t="shared" si="306"/>
        <v>#N/A</v>
      </c>
      <c r="EH158" s="1" t="e">
        <f t="shared" si="307"/>
        <v>#N/A</v>
      </c>
      <c r="EI158" s="1" t="e">
        <f t="shared" si="308"/>
        <v>#N/A</v>
      </c>
      <c r="EJ158" s="1" t="e">
        <f t="shared" si="309"/>
        <v>#N/A</v>
      </c>
      <c r="EK158" s="1" t="e">
        <f t="shared" si="310"/>
        <v>#N/A</v>
      </c>
      <c r="EL158" s="1" t="e" cm="1">
        <f t="array" ref="EL158">IFERROR(IF(ISNA($ED158),NA(),IF(FLOOR((2^(($ED158+LOOKUP(2, 1/(ISNA(EP$3:EP$2000)+ISBLANK(EP$3:EP$300)-1),EP$3:EP$2000)*LOG(100)/LOG(2))/LOOKUP(2, 1/(ISNA(EP$3:EP$2000)+ISBLANK(EP$3:EP$300)-1),EP$3:EP$2000))),2)&gt;_xlfn.AGGREGATE(4,6,$EN$3:$GC$2000)+2000,NA(),FLOOR((2^(($ED158+LOOKUP(2, 1/(ISNA(EP$3:EP$2000)+ISBLANK(EP$3:EP$300)-1),EP$3:EP$2000)*LOG(100)/LOG(2))/LOOKUP(2, 1/(ISNA(EP$3:EP$2000)+ISBLANK(EP$3:EP$300)-1),EP$3:EP$2000))),2))),NA())</f>
        <v>#N/A</v>
      </c>
      <c r="EM158" s="1" t="e" cm="1">
        <f t="array" ref="EM158">IF(ISNA($ED158),NA(),FLOOR(EN$3+(LOOKUP(2, 1/(ISNA(EN$3:EN$2000)+ISBLANK(EN$3:EN$300)-1),EN$3:EN$2000)-EN$3)/LOOKUP(2, 1/(ISNA(EN$3:EN$2000)+ISBLANK(EN$3:EN$300)-1),ED$3:ED$2000)*ED158, 1))</f>
        <v>#N/A</v>
      </c>
      <c r="EN158" s="1" t="e" cm="1">
        <f t="array" ref="EN158">IFERROR(IF(ISNA($A158),NA(),INDEX(AK$3:AK$2000,_xlfn.XMATCH(100,AK$3:AK$2000,1,1)+ROW()-ROW($A$3))-0), NA())</f>
        <v>#N/A</v>
      </c>
      <c r="EO158" s="1" t="e" cm="1">
        <f t="array" ref="EO158">IFERROR(IF(ISNA($A158),NA(),INDEX(BD$3:BD$2000,_xlfn.XMATCH(100,AK$3:AK$2000,1,1)+ROW()-ROW($A$3))-0), NA())</f>
        <v>#N/A</v>
      </c>
      <c r="EP158" s="1" t="e">
        <f t="shared" si="311"/>
        <v>#N/A</v>
      </c>
      <c r="EQ158" s="1" t="e">
        <f t="shared" si="312"/>
        <v>#N/A</v>
      </c>
      <c r="ER158" s="1" t="e">
        <f t="shared" si="313"/>
        <v>#N/A</v>
      </c>
      <c r="ES158" s="1" t="e" cm="1">
        <f t="array" ref="ES158">IFERROR(IF(OR(ISNA($A158),INDEX(International!C$3:C$2000,_xlfn.XMATCH(100,International!C$3:C$2000,1,1)+ROW()-ROW($A$3))=""),NA(),INDEX(International!C$3:C$2000,_xlfn.XMATCH(100,International!C$3:C$2000,1,1)+ROW()-ROW($A$3))), NA())</f>
        <v>#N/A</v>
      </c>
      <c r="ET158" s="1" t="e" cm="1">
        <f t="array" ref="ET158">IFERROR(IF(ISNA($A158),NA(),INDEX(International!E$3:E$2000,_xlfn.XMATCH(100,International!C$3:C$2000,1,1)+ROW()-ROW($A$3))-0), NA())</f>
        <v>#N/A</v>
      </c>
      <c r="EU158" s="1" t="e">
        <f t="shared" si="314"/>
        <v>#N/A</v>
      </c>
      <c r="EV158" s="1" t="e">
        <f t="shared" si="315"/>
        <v>#N/A</v>
      </c>
      <c r="EW158" s="1" t="e">
        <f t="shared" si="316"/>
        <v>#N/A</v>
      </c>
      <c r="EX158" s="1" t="e" cm="1">
        <f t="array" ref="EX158">IFERROR(IF(OR(ISNA($A158),INDEX(International!G$3:G$2000,_xlfn.XMATCH(100,International!G$3:G$2000,1,1)+ROW()-ROW($A$3))=""),NA(),INDEX(International!G$3:G$2000,_xlfn.XMATCH(100,International!G$3:G$2000,1,1)+ROW()-ROW($A$3))-0), NA())</f>
        <v>#N/A</v>
      </c>
      <c r="EY158" s="1" t="e" cm="1">
        <f t="array" ref="EY158">IFERROR(IF(ISNA($A158),NA(),INDEX(International!I$3:I$2000,_xlfn.XMATCH(100,International!G$3:G$2000,1,1)+ROW()-ROW($A$3))-0), NA())</f>
        <v>#N/A</v>
      </c>
      <c r="EZ158" s="1" t="e">
        <f t="shared" si="317"/>
        <v>#N/A</v>
      </c>
      <c r="FA158" s="1" t="e">
        <f t="shared" si="318"/>
        <v>#N/A</v>
      </c>
      <c r="FB158" s="1" t="e">
        <f t="shared" si="319"/>
        <v>#N/A</v>
      </c>
      <c r="FC158" s="1" t="e" cm="1">
        <f t="array" ref="FC158">IFERROR(IF(OR(ISNA($A158),INDEX(International!K$3:K$2000,_xlfn.XMATCH(100,International!K$3:K$2000,1,1)+ROW()-ROW($A$3))=""),NA(),INDEX(International!K$3:K$2000,_xlfn.XMATCH(100,International!K$3:K$2000,1,1)+ROW()-ROW($A$3))), NA())</f>
        <v>#N/A</v>
      </c>
      <c r="FD158" s="1" t="e" cm="1">
        <f t="array" ref="FD158">IFERROR(IF(ISNA($A158),NA(),INDEX(International!M$3:M$2000,_xlfn.XMATCH(100,International!K$3:K$2000,1,1)+ROW()-ROW($A$3))-0), NA())</f>
        <v>#N/A</v>
      </c>
      <c r="FE158" s="1" t="e">
        <f t="shared" si="320"/>
        <v>#N/A</v>
      </c>
      <c r="FF158" s="1" t="e">
        <f t="shared" si="321"/>
        <v>#N/A</v>
      </c>
      <c r="FG158" s="1" t="e">
        <f t="shared" si="322"/>
        <v>#N/A</v>
      </c>
      <c r="FH158" s="1" t="e" cm="1">
        <f t="array" ref="FH158">IFERROR(IF(OR(ISNA($A158),INDEX(International!O$3:O$2000,_xlfn.XMATCH(100,International!O$3:O$2000,1,1)+ROW()-ROW($A$3))=""),NA(),INDEX(International!O$3:O$2000,_xlfn.XMATCH(100,International!O$3:O$2000,1,1)+ROW()-ROW($A$3))-0), NA())</f>
        <v>#N/A</v>
      </c>
      <c r="FI158" s="1" t="e" cm="1">
        <f t="array" ref="FI158">IFERROR(IF(ISNA($A158),NA(),INDEX(International!Q$3:Q$2000,_xlfn.XMATCH(100,International!O$3:O$2000,1,1)+ROW()-ROW($A$3))-0), NA())</f>
        <v>#N/A</v>
      </c>
      <c r="FJ158" s="1" t="e">
        <f t="shared" si="323"/>
        <v>#N/A</v>
      </c>
      <c r="FK158" s="1" t="e">
        <f t="shared" si="324"/>
        <v>#N/A</v>
      </c>
      <c r="FL158" s="1" t="e">
        <f t="shared" si="325"/>
        <v>#N/A</v>
      </c>
      <c r="FM158" s="1" t="e" cm="1">
        <f t="array" ref="FM158">IFERROR(IF(OR(ISNA($A158),INDEX(International!S$3:S$2000,_xlfn.XMATCH(100,International!S$3:S$2000,1,1)+ROW()-ROW($A$3))=""),NA(),INDEX(International!S$3:S$2000,_xlfn.XMATCH(100,International!S$3:S$2000,1,1)+ROW()-ROW($A$3))-0), NA())</f>
        <v>#N/A</v>
      </c>
      <c r="FN158" s="1" t="e" cm="1">
        <f t="array" ref="FN158">IFERROR(IF(ISNA($A158),NA(),INDEX(International!U$3:U$2000,_xlfn.XMATCH(100,International!S$3:S$2000,1,1)+ROW()-ROW($A$3))-0), NA())</f>
        <v>#N/A</v>
      </c>
      <c r="FO158" s="1" t="e">
        <f t="shared" si="326"/>
        <v>#N/A</v>
      </c>
      <c r="FP158" s="1" t="e">
        <f t="shared" si="327"/>
        <v>#N/A</v>
      </c>
      <c r="FQ158" s="1" t="e">
        <f t="shared" si="328"/>
        <v>#N/A</v>
      </c>
      <c r="FR158" s="1" t="e" cm="1">
        <f t="array" ref="FR158">IFERROR(IF(OR(ISNA($A158),INDEX(International!W$3:W$2000,_xlfn.XMATCH(100,International!W$3:W$2000,1,1)+ROW()-ROW($A$3))=""),NA(),INDEX(International!W$3:W$2000,_xlfn.XMATCH(100,International!W$3:W$2000,1,1)+ROW()-ROW($A$3))-0), NA())</f>
        <v>#N/A</v>
      </c>
      <c r="FS158" s="1" t="e" cm="1">
        <f t="array" ref="FS158">IFERROR(IF(ISNA($A158),NA(),INDEX(International!Y$3:Y$2000,_xlfn.XMATCH(100,International!W$3:W$2000,1,1)+ROW()-ROW($A$3))-0), NA())</f>
        <v>#N/A</v>
      </c>
      <c r="FT158" s="1" t="e">
        <f t="shared" si="329"/>
        <v>#N/A</v>
      </c>
      <c r="FU158" s="1" t="e">
        <f t="shared" si="330"/>
        <v>#N/A</v>
      </c>
      <c r="FV158" s="1" t="e">
        <f t="shared" si="331"/>
        <v>#N/A</v>
      </c>
      <c r="FW158" s="1" t="e" cm="1">
        <f t="array" ref="FW158">IFERROR(IF(OR(ISNA($A158),INDEX(International!AA$3:AA$2000,_xlfn.XMATCH(100,International!AA$3:AA$2000,1,1)+ROW()-ROW($A$3))=""),NA(),INDEX(International!AA$3:AA$2000,_xlfn.XMATCH(100,International!AA$3:AA$2000,1,1)+ROW()-ROW($A$3))-0), NA())</f>
        <v>#N/A</v>
      </c>
      <c r="FX158" s="1" t="e" cm="1">
        <f t="array" ref="FX158">IFERROR(IF(ISNA($A158),NA(),INDEX(International!AC$3:AC$2000,_xlfn.XMATCH(100,International!AA$3:AA$2000,1,1)+ROW()-ROW($A$3))-0), NA())</f>
        <v>#N/A</v>
      </c>
      <c r="FY158" s="1" t="e">
        <f t="shared" si="332"/>
        <v>#N/A</v>
      </c>
      <c r="FZ158" s="1" t="e">
        <f t="shared" si="333"/>
        <v>#N/A</v>
      </c>
      <c r="GA158" s="1" t="e">
        <f t="shared" si="334"/>
        <v>#N/A</v>
      </c>
      <c r="GB158" s="1" t="e" cm="1">
        <f t="array" ref="GB158">IFERROR(IF(OR(ISNA($A158),INDEX(International!AE$3:AE$2000,_xlfn.XMATCH(100,International!AE$3:AE$2000,1,1)+ROW()-ROW($A$3))=""),NA(),INDEX(International!AE$3:AE$2000,_xlfn.XMATCH(100,International!AE$3:AE$2000,1,1)+ROW()-ROW($A$3))-0), NA())</f>
        <v>#N/A</v>
      </c>
      <c r="GC158" s="1" t="e" cm="1">
        <f t="array" ref="GC158">IFERROR(IF(ISNA($A158),NA(),INDEX(International!AG$3:AG$2000,_xlfn.XMATCH(100,International!AE$3:AE$2000,1,1)+ROW()-ROW($A$3))-0), NA())</f>
        <v>#N/A</v>
      </c>
      <c r="GD158" s="1" t="e">
        <f t="shared" si="335"/>
        <v>#N/A</v>
      </c>
      <c r="GE158" s="1" t="e">
        <f t="shared" si="336"/>
        <v>#N/A</v>
      </c>
      <c r="GF158" s="1" t="e">
        <f t="shared" si="337"/>
        <v>#N/A</v>
      </c>
    </row>
    <row r="159" spans="1:188" x14ac:dyDescent="0.2">
      <c r="A159" s="4" t="e">
        <f>IF(OR(Daily!$A159="",Daily!$B159="*"),NA(),Daily!A159)</f>
        <v>#N/A</v>
      </c>
      <c r="B159" s="1" t="str">
        <f>IF(_xlfn.IFNA($A159,"")="","",Daily!C159+IF(ROW()&gt;ROW($A$3),B158,0))</f>
        <v/>
      </c>
      <c r="C159" s="1" t="str">
        <f>IF(_xlfn.IFNA($A159,"")="","",Daily!D159+IF(ROW()&gt;ROW($A$3),C158,0))</f>
        <v/>
      </c>
      <c r="D159" s="1" t="str">
        <f>IF(_xlfn.IFNA($A159,"")="","",Daily!E159+IF(ROW()&gt;ROW($A$3),D158,0))</f>
        <v/>
      </c>
      <c r="E159" s="1" t="str">
        <f t="shared" si="284"/>
        <v/>
      </c>
      <c r="F159" s="1" t="str">
        <f>IF(_xlfn.IFNA($A159,"")="","",Daily!F159+IF(ROW()&gt;ROW($A$3),F158,0))</f>
        <v/>
      </c>
      <c r="G159" s="1" t="str">
        <f>IF(_xlfn.IFNA($A159,"")="","",Daily!G159+IF(ROW()&gt;ROW($A$3),G158,0))</f>
        <v/>
      </c>
      <c r="H159" s="1" t="str">
        <f>IF(_xlfn.IFNA($A159,"")="","",Daily!H159+IF(ROW()&gt;ROW($A$3),H158,0))</f>
        <v/>
      </c>
      <c r="I159" s="1" t="str">
        <f t="shared" si="285"/>
        <v/>
      </c>
      <c r="J159" s="1" t="str">
        <f>IF(_xlfn.IFNA($A159,"")="","",Daily!I159+IF(ROW()&gt;ROW($A$3),J158,0))</f>
        <v/>
      </c>
      <c r="K159" s="1" t="str">
        <f>IF(_xlfn.IFNA($A159,"")="","",Daily!J159+IF(ROW()&gt;ROW($A$3),K158,0))</f>
        <v/>
      </c>
      <c r="L159" s="1" t="str">
        <f>IF(_xlfn.IFNA($A159,"")="","",Daily!K159+IF(ROW()&gt;ROW($A$3),L158,0))</f>
        <v/>
      </c>
      <c r="M159" s="1" t="str">
        <f t="shared" si="286"/>
        <v/>
      </c>
      <c r="N159" s="1" t="str">
        <f>IF(_xlfn.IFNA($A159,"")="","",Daily!L159+IF(ROW()&gt;ROW($A$3),N158,0))</f>
        <v/>
      </c>
      <c r="O159" s="1" t="str">
        <f>IF(_xlfn.IFNA($A159,"")="","",Daily!M159+IF(ROW()&gt;ROW($A$3),O158,0))</f>
        <v/>
      </c>
      <c r="P159" s="1" t="str">
        <f>IF(_xlfn.IFNA($A159,"")="","",Daily!N159+IF(ROW()&gt;ROW($A$3),P158,0))</f>
        <v/>
      </c>
      <c r="Q159" s="1" t="str">
        <f t="shared" si="287"/>
        <v/>
      </c>
      <c r="R159" s="1" t="str">
        <f>IF(_xlfn.IFNA($A159,"")="","",Daily!O159+IF(ROW()&gt;ROW($A$3),R158,0))</f>
        <v/>
      </c>
      <c r="S159" s="1" t="str">
        <f>IF(_xlfn.IFNA($A159,"")="","",Daily!P159+IF(ROW()&gt;ROW($A$3),S158,0))</f>
        <v/>
      </c>
      <c r="T159" s="1" t="str">
        <f>IF(_xlfn.IFNA($A159,"")="","",Daily!Q159+IF(ROW()&gt;ROW($A$3),T158,0))</f>
        <v/>
      </c>
      <c r="U159" s="1" t="str">
        <f t="shared" si="288"/>
        <v/>
      </c>
      <c r="V159" s="1" t="str">
        <f>IF(_xlfn.IFNA($A159,"")="","",Daily!R159+IF(ROW()&gt;ROW($A$3),V158,0))</f>
        <v/>
      </c>
      <c r="W159" s="1" t="str">
        <f>IF(_xlfn.IFNA($A159,"")="","",Daily!S159+IF(ROW()&gt;ROW($A$3),W158,0))</f>
        <v/>
      </c>
      <c r="X159" s="1" t="str">
        <f>IF(_xlfn.IFNA($A159,"")="","",Daily!T159+IF(ROW()&gt;ROW($A$3),X158,0))</f>
        <v/>
      </c>
      <c r="Y159" s="1" t="str">
        <f t="shared" si="289"/>
        <v/>
      </c>
      <c r="Z159" s="1" t="str">
        <f>IF(_xlfn.IFNA($A159,"")="","",Daily!U159+IF(ROW()&gt;ROW($A$3),Z158,0))</f>
        <v/>
      </c>
      <c r="AA159" s="1" t="str">
        <f>IF(_xlfn.IFNA($A159,"")="","",Daily!V159+IF(ROW()&gt;ROW($A$3),AA158,0))</f>
        <v/>
      </c>
      <c r="AB159" s="1" t="str">
        <f>IF(_xlfn.IFNA($A159,"")="","",Daily!W159+IF(ROW()&gt;ROW($A$3),AB158,0))</f>
        <v/>
      </c>
      <c r="AC159" s="1" t="str">
        <f t="shared" si="290"/>
        <v/>
      </c>
      <c r="AD159" s="1" t="str">
        <f>IF(_xlfn.IFNA($A159,"")="","",Daily!X159+IF(ROW()&gt;ROW($A$3),AD158,0))</f>
        <v/>
      </c>
      <c r="AE159" s="1" t="str">
        <f>IF(_xlfn.IFNA($A159,"")="","",Daily!Y159+IF(ROW()&gt;ROW($A$3),AE158,0))</f>
        <v/>
      </c>
      <c r="AF159" s="1" t="str">
        <f>IF(_xlfn.IFNA($A159,"")="","",Daily!Z159+IF(ROW()&gt;ROW($A$3),AF158,0))</f>
        <v/>
      </c>
      <c r="AG159" s="1" t="str">
        <f t="shared" si="291"/>
        <v/>
      </c>
      <c r="AH159" s="1" t="str">
        <f>IF(_xlfn.IFNA($A159,"")="","",Daily!C159+Daily!F159+Daily!I159+Daily!O159+Daily!L159+Daily!R159+Daily!X159+Daily!U159)</f>
        <v/>
      </c>
      <c r="AI159" s="1" t="str">
        <f>IF(_xlfn.IFNA($A159,"")="","",Daily!D159+Daily!G159+Daily!J159+Daily!P159+Daily!M159+Daily!S159+Daily!Y159+Daily!V159+Daily!AA159)</f>
        <v/>
      </c>
      <c r="AJ159" s="1" t="str">
        <f>IF(_xlfn.IFNA($A159,"")="","",Daily!E159+Daily!H159+Daily!K159+Daily!Q159+Daily!N159+Daily!T159+Daily!Z159+Daily!W159)</f>
        <v/>
      </c>
      <c r="AK159" s="1" t="str">
        <f t="shared" si="240"/>
        <v/>
      </c>
      <c r="AL159" s="1" t="str">
        <f t="shared" si="241"/>
        <v/>
      </c>
      <c r="AM159" s="1" t="str">
        <f t="shared" si="242"/>
        <v/>
      </c>
      <c r="AN159" s="7" t="str">
        <f t="shared" si="243"/>
        <v/>
      </c>
      <c r="AO159" s="1" t="str">
        <f t="shared" si="244"/>
        <v/>
      </c>
      <c r="AP159" s="1" t="str">
        <f t="shared" si="245"/>
        <v/>
      </c>
      <c r="AQ159" s="1" t="str">
        <f t="shared" si="246"/>
        <v/>
      </c>
      <c r="AR159" s="1" t="str">
        <f t="shared" si="247"/>
        <v/>
      </c>
      <c r="AS159" s="1" t="str">
        <f t="shared" si="248"/>
        <v/>
      </c>
      <c r="AT159" s="10" t="str">
        <f t="shared" si="249"/>
        <v/>
      </c>
      <c r="AU159" s="10" t="str">
        <f t="shared" si="250"/>
        <v/>
      </c>
      <c r="AV159" s="10" t="str">
        <f t="shared" si="251"/>
        <v/>
      </c>
      <c r="AW159" s="10" t="str">
        <f t="shared" si="252"/>
        <v/>
      </c>
      <c r="AX159" s="10" t="str">
        <f t="shared" si="253"/>
        <v/>
      </c>
      <c r="AY159" s="10" t="str">
        <f t="shared" si="254"/>
        <v/>
      </c>
      <c r="AZ159" s="10" t="str">
        <f t="shared" si="255"/>
        <v/>
      </c>
      <c r="BA159" s="10" t="str">
        <f t="shared" si="256"/>
        <v/>
      </c>
      <c r="BB159" s="10" t="str">
        <f t="shared" si="257"/>
        <v/>
      </c>
      <c r="BC159" s="10" t="str">
        <f t="shared" si="258"/>
        <v/>
      </c>
      <c r="BD159" s="8" t="str">
        <f t="shared" ca="1" si="292"/>
        <v/>
      </c>
      <c r="BE159" s="9" t="str">
        <f t="shared" ca="1" si="293"/>
        <v/>
      </c>
      <c r="BF159" s="10" t="str">
        <f t="shared" si="259"/>
        <v/>
      </c>
      <c r="BG159" s="10" t="str">
        <f t="shared" si="260"/>
        <v/>
      </c>
      <c r="BH159" s="1" t="str">
        <f t="shared" si="261"/>
        <v/>
      </c>
      <c r="BI159" s="1" t="str">
        <f t="shared" si="262"/>
        <v/>
      </c>
      <c r="BJ159" s="8" t="str">
        <f>IF(_xlfn.IFNA($A159,"")="","",AK159/(Configuration!$B$1/1000000))</f>
        <v/>
      </c>
      <c r="BK159" s="1" t="str">
        <f>IF(OR(_xlfn.IFNA($A159,"")="", ROW()&lt;=ROW($A$3),MAX(International!$C$3:$C$2000)&lt;$AK159),"",$A159-_xlfn.XLOOKUP($AK159,International!$C$3:$C$2000,International!$A$3:$A$2000,NA(),1,1))</f>
        <v/>
      </c>
      <c r="BL159" s="1" t="str">
        <f>IF(OR(_xlfn.IFNA($A159,"")="", ROW()&lt;=ROW($A$3),MAX(International!$D$3:$D$2000)&lt;$BJ159),"",$A159-_xlfn.XLOOKUP($BJ159,International!$D$3:$D$2000,International!$A$3:$A$2000,NA(),1,1))</f>
        <v/>
      </c>
      <c r="BM159" s="1" t="str">
        <f>IF(OR(_xlfn.IFNA($A159,"")="", ROW()&lt;=ROW($A$3),MAX(International!$G$3:$G$2000)&lt;$AK159),"",$A159-_xlfn.XLOOKUP($AK159,International!$G$3:$G$2000,International!$A$3:$A$2000,NA(),1,1))</f>
        <v/>
      </c>
      <c r="BN159" s="1" t="str">
        <f>IF(OR(_xlfn.IFNA($A159,"")="", ROW()&lt;=ROW($A$3),MAX(International!$H$3:$H$2000)&lt;$BJ159),"",$A159-_xlfn.XLOOKUP($BJ159,International!$H$3:$H$2000,International!$A$3:$A$2000,NA(),1,1))</f>
        <v/>
      </c>
      <c r="BO159" s="1" t="str">
        <f>IF(OR(_xlfn.IFNA($A159,"")="", ROW()&lt;=ROW($A$3),MAX(International!$K$3:$K$2000)&lt;$AK159),"",$A159-_xlfn.XLOOKUP($AK159,International!$K$3:$K$2000,International!$A$3:$A$2000,NA(),1,1))</f>
        <v/>
      </c>
      <c r="BP159" s="1" t="str">
        <f>IF(OR(_xlfn.IFNA($A159,"")="", ROW()&lt;=ROW($A$3),MAX(International!$L$3:$L$2000)&lt;$BJ159),"",$A159-_xlfn.XLOOKUP($BJ159,International!$L$3:$L$2000,International!$A$3:$A$2000,NA(),1,1))</f>
        <v/>
      </c>
      <c r="BQ159" s="1" t="str">
        <f>IF(OR(_xlfn.IFNA($A159,"")="", ROW()&lt;=ROW($A$3),MAX(International!$O$3:$O$2000)&lt;$AK159),"",$A159-_xlfn.XLOOKUP($AK159,International!$O$3:$O$2000,International!$A$3:$A$2000,NA(),1,1))</f>
        <v/>
      </c>
      <c r="BR159" s="1" t="str">
        <f>IF(OR(_xlfn.IFNA($A159,"")="", ROW()&lt;=ROW($A$3),MAX(International!$P$3:$P$2000)&lt;$BJ159),"",$A159-_xlfn.XLOOKUP($BJ159,International!$P$3:$P$2000,International!$A$3:$A$2000,NA(),1,1))</f>
        <v/>
      </c>
      <c r="BS159" s="1" t="str">
        <f>IF(OR(_xlfn.IFNA($A159,"")="", ROW()&lt;=ROW($A$3),MAX(International!$S$3:$S$2000)&lt;$AK159),"",$A159-_xlfn.XLOOKUP($AK159,International!$S$3:$S$2000,International!$A$3:$A$2000,NA(),1,1))</f>
        <v/>
      </c>
      <c r="BT159" s="1" t="str">
        <f>IF(OR(_xlfn.IFNA($A159,"")="", ROW()&lt;=ROW($A$3),MAX(International!$T$3:$T$2000)&lt;$BJ159),"",$A159-_xlfn.XLOOKUP($BJ159,International!$T$3:$T$2000,International!$A$3:$A$2000,NA(),1,1))</f>
        <v/>
      </c>
      <c r="BU159" s="1" t="str">
        <f>IF(OR(_xlfn.IFNA($A159,"")="", ROW()&lt;=ROW($A$3),MAX(International!$W$3:$W$2000)&lt;$AK159),"",$A159-_xlfn.XLOOKUP($AK159,International!$W$3:$W$2000,International!$A$3:$A$2000,NA(),1,1))</f>
        <v/>
      </c>
      <c r="BV159" s="1" t="str">
        <f>IF(OR(_xlfn.IFNA($A159,"")="", ROW()&lt;=ROW($A$3),MAX(International!$X$3:$X$2000)&lt;$BJ159),"",$A159-_xlfn.XLOOKUP($BJ159,International!$X$3:$X$2000,International!$A$3:$A$2000,NA(),1,1))</f>
        <v/>
      </c>
      <c r="BW159" s="1" t="str">
        <f>IF(OR(_xlfn.IFNA($A159,"")="", ROW()&lt;=ROW($A$3),MAX(International!$AA$3:$AA$2000)&lt;$AK159),"",$A159-_xlfn.XLOOKUP($AK159,International!$AA$3:$AA$2000,International!$A$3:$A$2000,NA(),1,1))</f>
        <v/>
      </c>
      <c r="BX159" s="1" t="str">
        <f>IF(OR(_xlfn.IFNA($A159,"")="", ROW()&lt;=ROW($A$3),MAX(International!$AB$3:$AB$2000)&lt;$BJ159),"",$A159-_xlfn.XLOOKUP($BJ159,International!$AB$3:$AB$2000,International!$A$3:$A$2000,NA(),1,1))</f>
        <v/>
      </c>
      <c r="BY159" s="1" t="str">
        <f>IF(OR(_xlfn.IFNA($A159,"")="", ROW()&lt;=ROW($A$3),MAX(International!$AE$3:$AE$2000)&lt;$AK159),"",$A159-_xlfn.XLOOKUP($AK159,International!$AE$3:$AE$2000,International!$A$3:$A$2000,NA(),1,1))</f>
        <v/>
      </c>
      <c r="BZ159" s="1" t="str">
        <f>IF(OR(_xlfn.IFNA($A159,"")="", ROW()&lt;=ROW($A$3),MAX(International!$AF$3:$AF$2000)&lt;$BJ159),"",$A159-_xlfn.XLOOKUP($BJ159,International!$AF$3:$AF$2000,International!$A$3:$A$2000,NA(),1,1))</f>
        <v/>
      </c>
      <c r="CA159" s="1" t="e">
        <f t="shared" si="294"/>
        <v>#N/A</v>
      </c>
      <c r="CB159" s="1" t="e">
        <f t="shared" si="264"/>
        <v>#N/A</v>
      </c>
      <c r="CC159" s="1" t="e">
        <f t="shared" si="265"/>
        <v>#N/A</v>
      </c>
      <c r="CD159" s="1" t="e">
        <f t="shared" si="266"/>
        <v>#N/A</v>
      </c>
      <c r="CE159" s="1" t="e">
        <f t="shared" si="267"/>
        <v>#N/A</v>
      </c>
      <c r="CF159" s="1" t="e">
        <f t="shared" si="268"/>
        <v>#N/A</v>
      </c>
      <c r="CG159" s="1" t="e">
        <f t="shared" si="269"/>
        <v>#N/A</v>
      </c>
      <c r="CH159" s="1" t="e">
        <f t="shared" si="270"/>
        <v>#N/A</v>
      </c>
      <c r="CI159" s="1" t="e">
        <f t="shared" si="271"/>
        <v>#N/A</v>
      </c>
      <c r="CJ159" s="1" t="e">
        <f t="shared" si="272"/>
        <v>#N/A</v>
      </c>
      <c r="CK159" s="1" t="e">
        <f t="shared" si="295"/>
        <v>#N/A</v>
      </c>
      <c r="CL159" s="1" t="e">
        <f t="shared" si="273"/>
        <v>#N/A</v>
      </c>
      <c r="CM159" s="1" t="e">
        <f>IF(OR(ISNA($A159),$AK159&lt;100),NA(),IF($CA159=0,0,FLOOR((CK159-_xlfn.XLOOKUP(_xlfn.AGGREGATE(5,6,$CA$3:$CA2110),$CA$3:$CA$2000,CK$3:CK$2000,1,1))/_xlfn.XLOOKUP($CA159,$CA$3:$CA$2000,$CA$3:$CA$2000,1,1), 1)))</f>
        <v>#N/A</v>
      </c>
      <c r="CN159" s="1" t="e">
        <f t="shared" si="296"/>
        <v>#N/A</v>
      </c>
      <c r="CO159" s="1" t="e" cm="1">
        <f t="array" ref="CO159">IFERROR(IF(OR(ISNA($A159),$AK159&lt;100,INDEX(International!C$3:C$2000,_xlfn.XMATCH(100,International!C$3:C$2000,1,1)+$CA159)=""),NA(),INDEX(International!C$3:C$2000,_xlfn.XMATCH(100,International!C$3:C$2000,1,1)+$CA159)), NA())</f>
        <v>#N/A</v>
      </c>
      <c r="CP159" s="1" t="e">
        <f t="shared" si="274"/>
        <v>#N/A</v>
      </c>
      <c r="CQ159" s="1" t="e">
        <f>IF(OR(ISNA($A159),$AK159&lt;100),NA(),IF($CA159=0,0,FLOOR((CO159-_xlfn.XLOOKUP(_xlfn.AGGREGATE(5,6,$CA$3:$CA2110),$CA$3:$CA$2000,CO$3:CO$2000,1,1))/_xlfn.XLOOKUP($CA159,$CA$3:$CA$2000,$CA$3:$CA$2000,1,1), 1)))</f>
        <v>#N/A</v>
      </c>
      <c r="CR159" s="1" t="e">
        <f t="shared" si="297"/>
        <v>#N/A</v>
      </c>
      <c r="CS159" s="1" t="e" cm="1">
        <f t="array" ref="CS159">IFERROR(IF(OR(ISNA($A159),$AK159&lt;100,INDEX(International!G$3:G$2000,_xlfn.XMATCH(100,International!G$3:G$2000,1,1)+$CA159)=""),NA(),INDEX(International!G$3:G$2000,_xlfn.XMATCH(100,International!G$3:G$2000,1,1)+$CA159)), NA())</f>
        <v>#N/A</v>
      </c>
      <c r="CT159" s="1" t="e">
        <f t="shared" si="275"/>
        <v>#N/A</v>
      </c>
      <c r="CU159" s="1" t="e">
        <f>IF(OR(ISNA($A159),$AK159&lt;100),NA(),IF($CA159=0,0,FLOOR((CS159-_xlfn.XLOOKUP(_xlfn.AGGREGATE(5,6,$CA$3:$CA2110),$CA$3:$CA$2000,CS$3:CS$2000,1,1))/_xlfn.XLOOKUP($CA159,$CA$3:$CA$2000,$CA$3:$CA$2000,1,1), 1)))</f>
        <v>#N/A</v>
      </c>
      <c r="CV159" s="1" t="e">
        <f t="shared" si="298"/>
        <v>#N/A</v>
      </c>
      <c r="CW159" s="1" t="e" cm="1">
        <f t="array" ref="CW159">IFERROR(IF(OR(ISNA($A159),$AK159&lt;100,INDEX(International!K$3:K$2000,_xlfn.XMATCH(100,International!K$3:K$2000,1,1)+$CA159)=""),NA(),INDEX(International!K$3:K$2000,_xlfn.XMATCH(100,International!K$3:K$2000,1,1)+$CA159)), NA())</f>
        <v>#N/A</v>
      </c>
      <c r="CX159" s="1" t="e">
        <f t="shared" si="276"/>
        <v>#N/A</v>
      </c>
      <c r="CY159" s="1" t="e">
        <f>IF(OR(ISNA($A159),$AK159&lt;100),NA(),IF($CA159=0,0,FLOOR((CW159-_xlfn.XLOOKUP(_xlfn.AGGREGATE(5,6,$CA$3:$CA2110),$CA$3:$CA$2000,CW$3:CW$2000,1,1))/_xlfn.XLOOKUP($CA159,$CA$3:$CA$2000,$CA$3:$CA$2000,1,1), 1)))</f>
        <v>#N/A</v>
      </c>
      <c r="CZ159" s="1" t="e">
        <f t="shared" si="299"/>
        <v>#N/A</v>
      </c>
      <c r="DA159" s="1" t="e" cm="1">
        <f t="array" ref="DA159">IFERROR(IF(OR(ISNA($A159),$AK159&lt;100,INDEX(International!O$3:O$2000,_xlfn.XMATCH(100,International!O$3:O$2000,1,1)+$CA159)=""),NA(),INDEX(International!O$3:O$2000,_xlfn.XMATCH(100,International!O$3:O$2000,1,1)+$CA159)), NA())</f>
        <v>#N/A</v>
      </c>
      <c r="DB159" s="1" t="e">
        <f t="shared" si="277"/>
        <v>#N/A</v>
      </c>
      <c r="DC159" s="1" t="e">
        <f>IF(OR(ISNA($A159),$AK159&lt;100),NA(),IF($CA159=0,0,FLOOR((DA159-_xlfn.XLOOKUP(_xlfn.AGGREGATE(5,6,$CA$3:$CA2110),$CA$3:$CA$2000,DA$3:DA$2000,1,1))/_xlfn.XLOOKUP($CA159,$CA$3:$CA$2000,$CA$3:$CA$2000,1,1), 1)))</f>
        <v>#N/A</v>
      </c>
      <c r="DD159" s="1" t="e">
        <f t="shared" si="300"/>
        <v>#N/A</v>
      </c>
      <c r="DE159" s="1" t="e" cm="1">
        <f t="array" ref="DE159">IFERROR(IF(OR(ISNA($A159),$AK159&lt;100,INDEX(International!S$3:S$2000,_xlfn.XMATCH(100,International!S$3:S$2000,1,1)+$CA159)=""),NA(),INDEX(International!S$3:S$2000,_xlfn.XMATCH(100,International!S$3:S$2000,1,1)+$CA159)), NA())</f>
        <v>#N/A</v>
      </c>
      <c r="DF159" s="1" t="e">
        <f t="shared" si="278"/>
        <v>#N/A</v>
      </c>
      <c r="DG159" s="1" t="e">
        <f>IF(OR(ISNA($A159),$AK159&lt;100),NA(),IF($CA159=0,0,FLOOR((DE159-_xlfn.XLOOKUP(_xlfn.AGGREGATE(5,6,$CA$3:$CA2110),$CA$3:$CA$2000,DE$3:DE$2000,1,1))/_xlfn.XLOOKUP($CA159,$CA$3:$CA$2000,$CA$3:$CA$2000,1,1), 1)))</f>
        <v>#N/A</v>
      </c>
      <c r="DH159" s="1" t="e">
        <f t="shared" si="301"/>
        <v>#N/A</v>
      </c>
      <c r="DI159" s="1" t="e" cm="1">
        <f t="array" ref="DI159">IFERROR(IF(OR(ISNA($A159),$AK159&lt;100,INDEX(International!W$3:W$2000,_xlfn.XMATCH(100,International!W$3:W$2000,1,1)+$CA159)=""),NA(),INDEX(International!W$3:W$2000,_xlfn.XMATCH(100,International!W$3:W$2000,1,1)+$CA159)), NA())</f>
        <v>#N/A</v>
      </c>
      <c r="DJ159" s="1" t="e">
        <f t="shared" si="279"/>
        <v>#N/A</v>
      </c>
      <c r="DK159" s="1" t="e">
        <f>IF(OR(ISNA($A159),$AK159&lt;100),NA(),IF($CA159=0,0,FLOOR((DI159-_xlfn.XLOOKUP(_xlfn.AGGREGATE(5,6,$CA$3:$CA2110),$CA$3:$CA$2000,DI$3:DI$2000,1,1))/_xlfn.XLOOKUP($CA159,$CA$3:$CA$2000,$CA$3:$CA$2000,1,1), 1)))</f>
        <v>#N/A</v>
      </c>
      <c r="DL159" s="1" t="e">
        <f t="shared" si="302"/>
        <v>#N/A</v>
      </c>
      <c r="DM159" s="1" t="e" cm="1">
        <f t="array" ref="DM159">IFERROR(IF(OR(ISNA($A159),$AK159&lt;100,INDEX(International!AA$3:AA$2000,_xlfn.XMATCH(100,International!AA$3:AA$2000,1,1)+$CA159)=""),NA(),INDEX(International!AA$3:AA$2000,_xlfn.XMATCH(100,International!AA$3:AA$2000,1,1)+$CA159)), NA())</f>
        <v>#N/A</v>
      </c>
      <c r="DN159" s="1" t="e">
        <f t="shared" si="280"/>
        <v>#N/A</v>
      </c>
      <c r="DO159" s="1" t="e">
        <f>IF(OR(ISNA($A159),$AK159&lt;100),NA(),IF($CA159=0,0,FLOOR((DM159-_xlfn.XLOOKUP(_xlfn.AGGREGATE(5,6,$CA$3:$CA2110),$CA$3:$CA$2000,DM$3:DM$2000,1,1))/_xlfn.XLOOKUP($CA159,$CA$3:$CA$2000,$CA$3:$CA$2000,1,1), 1)))</f>
        <v>#N/A</v>
      </c>
      <c r="DP159" s="1" t="e">
        <f t="shared" si="303"/>
        <v>#N/A</v>
      </c>
      <c r="DQ159" s="1" t="e" cm="1">
        <f t="array" ref="DQ159">IFERROR(IF(OR(ISNA($A159),$AK159&lt;100,INDEX(International!AE$3:AE$2000,_xlfn.XMATCH(100,International!AE$3:AE$2000,1,1)+$CA159)=""),NA(),INDEX(International!AE$3:AE$2000,_xlfn.XMATCH(100,International!AE$3:AE$2000,1,1)+$CA159)), NA())</f>
        <v>#N/A</v>
      </c>
      <c r="DR159" s="1" t="e">
        <f t="shared" si="281"/>
        <v>#N/A</v>
      </c>
      <c r="DS159" s="1" t="e">
        <f>IF(OR(ISNA($A159),$AK159&lt;100),NA(),IF($CA159=0,0,FLOOR((DQ159-_xlfn.XLOOKUP(_xlfn.AGGREGATE(5,6,$CA$3:$CA2110),$CA$3:$CA$2000,DQ$3:DQ$2000,1,1))/_xlfn.XLOOKUP($CA159,$CA$3:$CA$2000,$CA$3:$CA$2000,1,1), 1)))</f>
        <v>#N/A</v>
      </c>
      <c r="DT159" s="1" t="e">
        <f t="shared" si="263"/>
        <v>#N/A</v>
      </c>
      <c r="DU159" s="1" t="e">
        <f t="shared" si="282"/>
        <v>#N/A</v>
      </c>
      <c r="DV159" s="1" t="e" cm="1">
        <f t="array" ref="DV159">IFERROR(IF(ISNA($A159),NA(),INDEX(B$3:B$2000,_xlfn.XMATCH(Configuration!$B$12,B$3:B$2000,1,1)+ROW()-ROW($A$3))-0), NA())</f>
        <v>#N/A</v>
      </c>
      <c r="DW159" s="1" t="e" cm="1">
        <f t="array" ref="DW159">IFERROR(IF(ISNA($A159),NA(),INDEX(F$3:F$2000,_xlfn.XMATCH(Configuration!$B$12,F$3:F$2000,1,1)+ROW()-ROW($A$3))-0), NA())</f>
        <v>#N/A</v>
      </c>
      <c r="DX159" s="1" t="e" cm="1">
        <f t="array" ref="DX159">IFERROR(IF(ISNA($A159),NA(),INDEX(J$3:J$2000,_xlfn.XMATCH(Configuration!$B$12,J$3:J$2000,1,1)+ROW()-ROW($A$3))-0), NA())</f>
        <v>#N/A</v>
      </c>
      <c r="DY159" s="1" t="e" cm="1">
        <f t="array" ref="DY159">IFERROR(IF(ISNA($A159),NA(),INDEX(N$3:N$2000,_xlfn.XMATCH(Configuration!$B$12,N$3:N$2000,1,1)+ROW()-ROW($A$3))-0), NA())</f>
        <v>#N/A</v>
      </c>
      <c r="DZ159" s="1" t="e" cm="1">
        <f t="array" ref="DZ159">IFERROR(IF(ISNA($A159),NA(),INDEX(R$3:R$2000,_xlfn.XMATCH(Configuration!$B$12,R$3:R$2000,1,1)+ROW()-ROW($A$3))-0), NA())</f>
        <v>#N/A</v>
      </c>
      <c r="EA159" s="1" t="e" cm="1">
        <f t="array" ref="EA159">IFERROR(IF(ISNA($A159),NA(),INDEX(V$3:V$2000,_xlfn.XMATCH(Configuration!$B$12,V$3:V$2000,1,1)+ROW()-ROW($A$3))-0), NA())</f>
        <v>#N/A</v>
      </c>
      <c r="EB159" s="1" t="e" cm="1">
        <f t="array" ref="EB159">IFERROR(IF(ISNA($A159),NA(),INDEX(Z$3:Z$2000,_xlfn.XMATCH(Configuration!$B$12,Z$3:Z$2000,1,1)+ROW()-ROW($A$3))-0), NA())</f>
        <v>#N/A</v>
      </c>
      <c r="EC159" s="1" t="e" cm="1">
        <f t="array" ref="EC159">IFERROR(IF(ISNA($A159),NA(),INDEX(AD$3:AD$2000,_xlfn.XMATCH(Configuration!$B$12,AD$3:AD$2000,1,1)+ROW()-ROW($A$3))-0), NA())</f>
        <v>#N/A</v>
      </c>
      <c r="ED159" s="1" t="e">
        <f t="shared" si="283"/>
        <v>#N/A</v>
      </c>
      <c r="EE159" s="1" t="e">
        <f t="shared" si="304"/>
        <v>#N/A</v>
      </c>
      <c r="EF159" s="1" t="e">
        <f t="shared" si="305"/>
        <v>#N/A</v>
      </c>
      <c r="EG159" s="1" t="e">
        <f t="shared" si="306"/>
        <v>#N/A</v>
      </c>
      <c r="EH159" s="1" t="e">
        <f t="shared" si="307"/>
        <v>#N/A</v>
      </c>
      <c r="EI159" s="1" t="e">
        <f t="shared" si="308"/>
        <v>#N/A</v>
      </c>
      <c r="EJ159" s="1" t="e">
        <f t="shared" si="309"/>
        <v>#N/A</v>
      </c>
      <c r="EK159" s="1" t="e">
        <f t="shared" si="310"/>
        <v>#N/A</v>
      </c>
      <c r="EL159" s="1" t="e" cm="1">
        <f t="array" ref="EL159">IFERROR(IF(ISNA($ED159),NA(),IF(FLOOR((2^(($ED159+LOOKUP(2, 1/(ISNA(EP$3:EP$2000)+ISBLANK(EP$3:EP$300)-1),EP$3:EP$2000)*LOG(100)/LOG(2))/LOOKUP(2, 1/(ISNA(EP$3:EP$2000)+ISBLANK(EP$3:EP$300)-1),EP$3:EP$2000))),2)&gt;_xlfn.AGGREGATE(4,6,$EN$3:$GC$2000)+2000,NA(),FLOOR((2^(($ED159+LOOKUP(2, 1/(ISNA(EP$3:EP$2000)+ISBLANK(EP$3:EP$300)-1),EP$3:EP$2000)*LOG(100)/LOG(2))/LOOKUP(2, 1/(ISNA(EP$3:EP$2000)+ISBLANK(EP$3:EP$300)-1),EP$3:EP$2000))),2))),NA())</f>
        <v>#N/A</v>
      </c>
      <c r="EM159" s="1" t="e" cm="1">
        <f t="array" ref="EM159">IF(ISNA($ED159),NA(),FLOOR(EN$3+(LOOKUP(2, 1/(ISNA(EN$3:EN$2000)+ISBLANK(EN$3:EN$300)-1),EN$3:EN$2000)-EN$3)/LOOKUP(2, 1/(ISNA(EN$3:EN$2000)+ISBLANK(EN$3:EN$300)-1),ED$3:ED$2000)*ED159, 1))</f>
        <v>#N/A</v>
      </c>
      <c r="EN159" s="1" t="e" cm="1">
        <f t="array" ref="EN159">IFERROR(IF(ISNA($A159),NA(),INDEX(AK$3:AK$2000,_xlfn.XMATCH(100,AK$3:AK$2000,1,1)+ROW()-ROW($A$3))-0), NA())</f>
        <v>#N/A</v>
      </c>
      <c r="EO159" s="1" t="e" cm="1">
        <f t="array" ref="EO159">IFERROR(IF(ISNA($A159),NA(),INDEX(BD$3:BD$2000,_xlfn.XMATCH(100,AK$3:AK$2000,1,1)+ROW()-ROW($A$3))-0), NA())</f>
        <v>#N/A</v>
      </c>
      <c r="EP159" s="1" t="e">
        <f t="shared" si="311"/>
        <v>#N/A</v>
      </c>
      <c r="EQ159" s="1" t="e">
        <f t="shared" si="312"/>
        <v>#N/A</v>
      </c>
      <c r="ER159" s="1" t="e">
        <f t="shared" si="313"/>
        <v>#N/A</v>
      </c>
      <c r="ES159" s="1" t="e" cm="1">
        <f t="array" ref="ES159">IFERROR(IF(OR(ISNA($A159),INDEX(International!C$3:C$2000,_xlfn.XMATCH(100,International!C$3:C$2000,1,1)+ROW()-ROW($A$3))=""),NA(),INDEX(International!C$3:C$2000,_xlfn.XMATCH(100,International!C$3:C$2000,1,1)+ROW()-ROW($A$3))), NA())</f>
        <v>#N/A</v>
      </c>
      <c r="ET159" s="1" t="e" cm="1">
        <f t="array" ref="ET159">IFERROR(IF(ISNA($A159),NA(),INDEX(International!E$3:E$2000,_xlfn.XMATCH(100,International!C$3:C$2000,1,1)+ROW()-ROW($A$3))-0), NA())</f>
        <v>#N/A</v>
      </c>
      <c r="EU159" s="1" t="e">
        <f t="shared" si="314"/>
        <v>#N/A</v>
      </c>
      <c r="EV159" s="1" t="e">
        <f t="shared" si="315"/>
        <v>#N/A</v>
      </c>
      <c r="EW159" s="1" t="e">
        <f t="shared" si="316"/>
        <v>#N/A</v>
      </c>
      <c r="EX159" s="1" t="e" cm="1">
        <f t="array" ref="EX159">IFERROR(IF(OR(ISNA($A159),INDEX(International!G$3:G$2000,_xlfn.XMATCH(100,International!G$3:G$2000,1,1)+ROW()-ROW($A$3))=""),NA(),INDEX(International!G$3:G$2000,_xlfn.XMATCH(100,International!G$3:G$2000,1,1)+ROW()-ROW($A$3))-0), NA())</f>
        <v>#N/A</v>
      </c>
      <c r="EY159" s="1" t="e" cm="1">
        <f t="array" ref="EY159">IFERROR(IF(ISNA($A159),NA(),INDEX(International!I$3:I$2000,_xlfn.XMATCH(100,International!G$3:G$2000,1,1)+ROW()-ROW($A$3))-0), NA())</f>
        <v>#N/A</v>
      </c>
      <c r="EZ159" s="1" t="e">
        <f t="shared" si="317"/>
        <v>#N/A</v>
      </c>
      <c r="FA159" s="1" t="e">
        <f t="shared" si="318"/>
        <v>#N/A</v>
      </c>
      <c r="FB159" s="1" t="e">
        <f t="shared" si="319"/>
        <v>#N/A</v>
      </c>
      <c r="FC159" s="1" t="e" cm="1">
        <f t="array" ref="FC159">IFERROR(IF(OR(ISNA($A159),INDEX(International!K$3:K$2000,_xlfn.XMATCH(100,International!K$3:K$2000,1,1)+ROW()-ROW($A$3))=""),NA(),INDEX(International!K$3:K$2000,_xlfn.XMATCH(100,International!K$3:K$2000,1,1)+ROW()-ROW($A$3))), NA())</f>
        <v>#N/A</v>
      </c>
      <c r="FD159" s="1" t="e" cm="1">
        <f t="array" ref="FD159">IFERROR(IF(ISNA($A159),NA(),INDEX(International!M$3:M$2000,_xlfn.XMATCH(100,International!K$3:K$2000,1,1)+ROW()-ROW($A$3))-0), NA())</f>
        <v>#N/A</v>
      </c>
      <c r="FE159" s="1" t="e">
        <f t="shared" si="320"/>
        <v>#N/A</v>
      </c>
      <c r="FF159" s="1" t="e">
        <f t="shared" si="321"/>
        <v>#N/A</v>
      </c>
      <c r="FG159" s="1" t="e">
        <f t="shared" si="322"/>
        <v>#N/A</v>
      </c>
      <c r="FH159" s="1" t="e" cm="1">
        <f t="array" ref="FH159">IFERROR(IF(OR(ISNA($A159),INDEX(International!O$3:O$2000,_xlfn.XMATCH(100,International!O$3:O$2000,1,1)+ROW()-ROW($A$3))=""),NA(),INDEX(International!O$3:O$2000,_xlfn.XMATCH(100,International!O$3:O$2000,1,1)+ROW()-ROW($A$3))-0), NA())</f>
        <v>#N/A</v>
      </c>
      <c r="FI159" s="1" t="e" cm="1">
        <f t="array" ref="FI159">IFERROR(IF(ISNA($A159),NA(),INDEX(International!Q$3:Q$2000,_xlfn.XMATCH(100,International!O$3:O$2000,1,1)+ROW()-ROW($A$3))-0), NA())</f>
        <v>#N/A</v>
      </c>
      <c r="FJ159" s="1" t="e">
        <f t="shared" si="323"/>
        <v>#N/A</v>
      </c>
      <c r="FK159" s="1" t="e">
        <f t="shared" si="324"/>
        <v>#N/A</v>
      </c>
      <c r="FL159" s="1" t="e">
        <f t="shared" si="325"/>
        <v>#N/A</v>
      </c>
      <c r="FM159" s="1" t="e" cm="1">
        <f t="array" ref="FM159">IFERROR(IF(OR(ISNA($A159),INDEX(International!S$3:S$2000,_xlfn.XMATCH(100,International!S$3:S$2000,1,1)+ROW()-ROW($A$3))=""),NA(),INDEX(International!S$3:S$2000,_xlfn.XMATCH(100,International!S$3:S$2000,1,1)+ROW()-ROW($A$3))-0), NA())</f>
        <v>#N/A</v>
      </c>
      <c r="FN159" s="1" t="e" cm="1">
        <f t="array" ref="FN159">IFERROR(IF(ISNA($A159),NA(),INDEX(International!U$3:U$2000,_xlfn.XMATCH(100,International!S$3:S$2000,1,1)+ROW()-ROW($A$3))-0), NA())</f>
        <v>#N/A</v>
      </c>
      <c r="FO159" s="1" t="e">
        <f t="shared" si="326"/>
        <v>#N/A</v>
      </c>
      <c r="FP159" s="1" t="e">
        <f t="shared" si="327"/>
        <v>#N/A</v>
      </c>
      <c r="FQ159" s="1" t="e">
        <f t="shared" si="328"/>
        <v>#N/A</v>
      </c>
      <c r="FR159" s="1" t="e" cm="1">
        <f t="array" ref="FR159">IFERROR(IF(OR(ISNA($A159),INDEX(International!W$3:W$2000,_xlfn.XMATCH(100,International!W$3:W$2000,1,1)+ROW()-ROW($A$3))=""),NA(),INDEX(International!W$3:W$2000,_xlfn.XMATCH(100,International!W$3:W$2000,1,1)+ROW()-ROW($A$3))-0), NA())</f>
        <v>#N/A</v>
      </c>
      <c r="FS159" s="1" t="e" cm="1">
        <f t="array" ref="FS159">IFERROR(IF(ISNA($A159),NA(),INDEX(International!Y$3:Y$2000,_xlfn.XMATCH(100,International!W$3:W$2000,1,1)+ROW()-ROW($A$3))-0), NA())</f>
        <v>#N/A</v>
      </c>
      <c r="FT159" s="1" t="e">
        <f t="shared" si="329"/>
        <v>#N/A</v>
      </c>
      <c r="FU159" s="1" t="e">
        <f t="shared" si="330"/>
        <v>#N/A</v>
      </c>
      <c r="FV159" s="1" t="e">
        <f t="shared" si="331"/>
        <v>#N/A</v>
      </c>
      <c r="FW159" s="1" t="e" cm="1">
        <f t="array" ref="FW159">IFERROR(IF(OR(ISNA($A159),INDEX(International!AA$3:AA$2000,_xlfn.XMATCH(100,International!AA$3:AA$2000,1,1)+ROW()-ROW($A$3))=""),NA(),INDEX(International!AA$3:AA$2000,_xlfn.XMATCH(100,International!AA$3:AA$2000,1,1)+ROW()-ROW($A$3))-0), NA())</f>
        <v>#N/A</v>
      </c>
      <c r="FX159" s="1" t="e" cm="1">
        <f t="array" ref="FX159">IFERROR(IF(ISNA($A159),NA(),INDEX(International!AC$3:AC$2000,_xlfn.XMATCH(100,International!AA$3:AA$2000,1,1)+ROW()-ROW($A$3))-0), NA())</f>
        <v>#N/A</v>
      </c>
      <c r="FY159" s="1" t="e">
        <f t="shared" si="332"/>
        <v>#N/A</v>
      </c>
      <c r="FZ159" s="1" t="e">
        <f t="shared" si="333"/>
        <v>#N/A</v>
      </c>
      <c r="GA159" s="1" t="e">
        <f t="shared" si="334"/>
        <v>#N/A</v>
      </c>
      <c r="GB159" s="1" t="e" cm="1">
        <f t="array" ref="GB159">IFERROR(IF(OR(ISNA($A159),INDEX(International!AE$3:AE$2000,_xlfn.XMATCH(100,International!AE$3:AE$2000,1,1)+ROW()-ROW($A$3))=""),NA(),INDEX(International!AE$3:AE$2000,_xlfn.XMATCH(100,International!AE$3:AE$2000,1,1)+ROW()-ROW($A$3))-0), NA())</f>
        <v>#N/A</v>
      </c>
      <c r="GC159" s="1" t="e" cm="1">
        <f t="array" ref="GC159">IFERROR(IF(ISNA($A159),NA(),INDEX(International!AG$3:AG$2000,_xlfn.XMATCH(100,International!AE$3:AE$2000,1,1)+ROW()-ROW($A$3))-0), NA())</f>
        <v>#N/A</v>
      </c>
      <c r="GD159" s="1" t="e">
        <f t="shared" si="335"/>
        <v>#N/A</v>
      </c>
      <c r="GE159" s="1" t="e">
        <f t="shared" si="336"/>
        <v>#N/A</v>
      </c>
      <c r="GF159" s="1" t="e">
        <f t="shared" si="337"/>
        <v>#N/A</v>
      </c>
    </row>
    <row r="160" spans="1:188" x14ac:dyDescent="0.2">
      <c r="A160" s="4" t="e">
        <f>IF(OR(Daily!$A160="",Daily!$B160="*"),NA(),Daily!A160)</f>
        <v>#N/A</v>
      </c>
      <c r="B160" s="1" t="str">
        <f>IF(_xlfn.IFNA($A160,"")="","",Daily!C160+IF(ROW()&gt;ROW($A$3),B159,0))</f>
        <v/>
      </c>
      <c r="C160" s="1" t="str">
        <f>IF(_xlfn.IFNA($A160,"")="","",Daily!D160+IF(ROW()&gt;ROW($A$3),C159,0))</f>
        <v/>
      </c>
      <c r="D160" s="1" t="str">
        <f>IF(_xlfn.IFNA($A160,"")="","",Daily!E160+IF(ROW()&gt;ROW($A$3),D159,0))</f>
        <v/>
      </c>
      <c r="E160" s="1" t="str">
        <f t="shared" si="284"/>
        <v/>
      </c>
      <c r="F160" s="1" t="str">
        <f>IF(_xlfn.IFNA($A160,"")="","",Daily!F160+IF(ROW()&gt;ROW($A$3),F159,0))</f>
        <v/>
      </c>
      <c r="G160" s="1" t="str">
        <f>IF(_xlfn.IFNA($A160,"")="","",Daily!G160+IF(ROW()&gt;ROW($A$3),G159,0))</f>
        <v/>
      </c>
      <c r="H160" s="1" t="str">
        <f>IF(_xlfn.IFNA($A160,"")="","",Daily!H160+IF(ROW()&gt;ROW($A$3),H159,0))</f>
        <v/>
      </c>
      <c r="I160" s="1" t="str">
        <f t="shared" si="285"/>
        <v/>
      </c>
      <c r="J160" s="1" t="str">
        <f>IF(_xlfn.IFNA($A160,"")="","",Daily!I160+IF(ROW()&gt;ROW($A$3),J159,0))</f>
        <v/>
      </c>
      <c r="K160" s="1" t="str">
        <f>IF(_xlfn.IFNA($A160,"")="","",Daily!J160+IF(ROW()&gt;ROW($A$3),K159,0))</f>
        <v/>
      </c>
      <c r="L160" s="1" t="str">
        <f>IF(_xlfn.IFNA($A160,"")="","",Daily!K160+IF(ROW()&gt;ROW($A$3),L159,0))</f>
        <v/>
      </c>
      <c r="M160" s="1" t="str">
        <f t="shared" si="286"/>
        <v/>
      </c>
      <c r="N160" s="1" t="str">
        <f>IF(_xlfn.IFNA($A160,"")="","",Daily!L160+IF(ROW()&gt;ROW($A$3),N159,0))</f>
        <v/>
      </c>
      <c r="O160" s="1" t="str">
        <f>IF(_xlfn.IFNA($A160,"")="","",Daily!M160+IF(ROW()&gt;ROW($A$3),O159,0))</f>
        <v/>
      </c>
      <c r="P160" s="1" t="str">
        <f>IF(_xlfn.IFNA($A160,"")="","",Daily!N160+IF(ROW()&gt;ROW($A$3),P159,0))</f>
        <v/>
      </c>
      <c r="Q160" s="1" t="str">
        <f t="shared" si="287"/>
        <v/>
      </c>
      <c r="R160" s="1" t="str">
        <f>IF(_xlfn.IFNA($A160,"")="","",Daily!O160+IF(ROW()&gt;ROW($A$3),R159,0))</f>
        <v/>
      </c>
      <c r="S160" s="1" t="str">
        <f>IF(_xlfn.IFNA($A160,"")="","",Daily!P160+IF(ROW()&gt;ROW($A$3),S159,0))</f>
        <v/>
      </c>
      <c r="T160" s="1" t="str">
        <f>IF(_xlfn.IFNA($A160,"")="","",Daily!Q160+IF(ROW()&gt;ROW($A$3),T159,0))</f>
        <v/>
      </c>
      <c r="U160" s="1" t="str">
        <f t="shared" si="288"/>
        <v/>
      </c>
      <c r="V160" s="1" t="str">
        <f>IF(_xlfn.IFNA($A160,"")="","",Daily!R160+IF(ROW()&gt;ROW($A$3),V159,0))</f>
        <v/>
      </c>
      <c r="W160" s="1" t="str">
        <f>IF(_xlfn.IFNA($A160,"")="","",Daily!S160+IF(ROW()&gt;ROW($A$3),W159,0))</f>
        <v/>
      </c>
      <c r="X160" s="1" t="str">
        <f>IF(_xlfn.IFNA($A160,"")="","",Daily!T160+IF(ROW()&gt;ROW($A$3),X159,0))</f>
        <v/>
      </c>
      <c r="Y160" s="1" t="str">
        <f t="shared" si="289"/>
        <v/>
      </c>
      <c r="Z160" s="1" t="str">
        <f>IF(_xlfn.IFNA($A160,"")="","",Daily!U160+IF(ROW()&gt;ROW($A$3),Z159,0))</f>
        <v/>
      </c>
      <c r="AA160" s="1" t="str">
        <f>IF(_xlfn.IFNA($A160,"")="","",Daily!V160+IF(ROW()&gt;ROW($A$3),AA159,0))</f>
        <v/>
      </c>
      <c r="AB160" s="1" t="str">
        <f>IF(_xlfn.IFNA($A160,"")="","",Daily!W160+IF(ROW()&gt;ROW($A$3),AB159,0))</f>
        <v/>
      </c>
      <c r="AC160" s="1" t="str">
        <f t="shared" si="290"/>
        <v/>
      </c>
      <c r="AD160" s="1" t="str">
        <f>IF(_xlfn.IFNA($A160,"")="","",Daily!X160+IF(ROW()&gt;ROW($A$3),AD159,0))</f>
        <v/>
      </c>
      <c r="AE160" s="1" t="str">
        <f>IF(_xlfn.IFNA($A160,"")="","",Daily!Y160+IF(ROW()&gt;ROW($A$3),AE159,0))</f>
        <v/>
      </c>
      <c r="AF160" s="1" t="str">
        <f>IF(_xlfn.IFNA($A160,"")="","",Daily!Z160+IF(ROW()&gt;ROW($A$3),AF159,0))</f>
        <v/>
      </c>
      <c r="AG160" s="1" t="str">
        <f t="shared" si="291"/>
        <v/>
      </c>
      <c r="AH160" s="1" t="str">
        <f>IF(_xlfn.IFNA($A160,"")="","",Daily!C160+Daily!F160+Daily!I160+Daily!O160+Daily!L160+Daily!R160+Daily!X160+Daily!U160)</f>
        <v/>
      </c>
      <c r="AI160" s="1" t="str">
        <f>IF(_xlfn.IFNA($A160,"")="","",Daily!D160+Daily!G160+Daily!J160+Daily!P160+Daily!M160+Daily!S160+Daily!Y160+Daily!V160+Daily!AA160)</f>
        <v/>
      </c>
      <c r="AJ160" s="1" t="str">
        <f>IF(_xlfn.IFNA($A160,"")="","",Daily!E160+Daily!H160+Daily!K160+Daily!Q160+Daily!N160+Daily!T160+Daily!Z160+Daily!W160)</f>
        <v/>
      </c>
      <c r="AK160" s="1" t="str">
        <f t="shared" si="240"/>
        <v/>
      </c>
      <c r="AL160" s="1" t="str">
        <f t="shared" si="241"/>
        <v/>
      </c>
      <c r="AM160" s="1" t="str">
        <f t="shared" si="242"/>
        <v/>
      </c>
      <c r="AN160" s="7" t="str">
        <f t="shared" si="243"/>
        <v/>
      </c>
      <c r="AO160" s="1" t="str">
        <f t="shared" si="244"/>
        <v/>
      </c>
      <c r="AP160" s="1" t="str">
        <f t="shared" si="245"/>
        <v/>
      </c>
      <c r="AQ160" s="1" t="str">
        <f t="shared" si="246"/>
        <v/>
      </c>
      <c r="AR160" s="1" t="str">
        <f t="shared" si="247"/>
        <v/>
      </c>
      <c r="AS160" s="1" t="str">
        <f t="shared" si="248"/>
        <v/>
      </c>
      <c r="AT160" s="10" t="str">
        <f t="shared" si="249"/>
        <v/>
      </c>
      <c r="AU160" s="10" t="str">
        <f t="shared" si="250"/>
        <v/>
      </c>
      <c r="AV160" s="10" t="str">
        <f t="shared" si="251"/>
        <v/>
      </c>
      <c r="AW160" s="10" t="str">
        <f t="shared" si="252"/>
        <v/>
      </c>
      <c r="AX160" s="10" t="str">
        <f t="shared" si="253"/>
        <v/>
      </c>
      <c r="AY160" s="10" t="str">
        <f t="shared" si="254"/>
        <v/>
      </c>
      <c r="AZ160" s="10" t="str">
        <f t="shared" si="255"/>
        <v/>
      </c>
      <c r="BA160" s="10" t="str">
        <f t="shared" si="256"/>
        <v/>
      </c>
      <c r="BB160" s="10" t="str">
        <f t="shared" si="257"/>
        <v/>
      </c>
      <c r="BC160" s="10" t="str">
        <f t="shared" si="258"/>
        <v/>
      </c>
      <c r="BD160" s="8" t="str">
        <f t="shared" ca="1" si="292"/>
        <v/>
      </c>
      <c r="BE160" s="9" t="str">
        <f t="shared" ca="1" si="293"/>
        <v/>
      </c>
      <c r="BF160" s="10" t="str">
        <f t="shared" si="259"/>
        <v/>
      </c>
      <c r="BG160" s="10" t="str">
        <f t="shared" si="260"/>
        <v/>
      </c>
      <c r="BH160" s="1" t="str">
        <f t="shared" si="261"/>
        <v/>
      </c>
      <c r="BI160" s="1" t="str">
        <f t="shared" si="262"/>
        <v/>
      </c>
      <c r="BJ160" s="8" t="str">
        <f>IF(_xlfn.IFNA($A160,"")="","",AK160/(Configuration!$B$1/1000000))</f>
        <v/>
      </c>
      <c r="BK160" s="1" t="str">
        <f>IF(OR(_xlfn.IFNA($A160,"")="", ROW()&lt;=ROW($A$3),MAX(International!$C$3:$C$2000)&lt;$AK160),"",$A160-_xlfn.XLOOKUP($AK160,International!$C$3:$C$2000,International!$A$3:$A$2000,NA(),1,1))</f>
        <v/>
      </c>
      <c r="BL160" s="1" t="str">
        <f>IF(OR(_xlfn.IFNA($A160,"")="", ROW()&lt;=ROW($A$3),MAX(International!$D$3:$D$2000)&lt;$BJ160),"",$A160-_xlfn.XLOOKUP($BJ160,International!$D$3:$D$2000,International!$A$3:$A$2000,NA(),1,1))</f>
        <v/>
      </c>
      <c r="BM160" s="1" t="str">
        <f>IF(OR(_xlfn.IFNA($A160,"")="", ROW()&lt;=ROW($A$3),MAX(International!$G$3:$G$2000)&lt;$AK160),"",$A160-_xlfn.XLOOKUP($AK160,International!$G$3:$G$2000,International!$A$3:$A$2000,NA(),1,1))</f>
        <v/>
      </c>
      <c r="BN160" s="1" t="str">
        <f>IF(OR(_xlfn.IFNA($A160,"")="", ROW()&lt;=ROW($A$3),MAX(International!$H$3:$H$2000)&lt;$BJ160),"",$A160-_xlfn.XLOOKUP($BJ160,International!$H$3:$H$2000,International!$A$3:$A$2000,NA(),1,1))</f>
        <v/>
      </c>
      <c r="BO160" s="1" t="str">
        <f>IF(OR(_xlfn.IFNA($A160,"")="", ROW()&lt;=ROW($A$3),MAX(International!$K$3:$K$2000)&lt;$AK160),"",$A160-_xlfn.XLOOKUP($AK160,International!$K$3:$K$2000,International!$A$3:$A$2000,NA(),1,1))</f>
        <v/>
      </c>
      <c r="BP160" s="1" t="str">
        <f>IF(OR(_xlfn.IFNA($A160,"")="", ROW()&lt;=ROW($A$3),MAX(International!$L$3:$L$2000)&lt;$BJ160),"",$A160-_xlfn.XLOOKUP($BJ160,International!$L$3:$L$2000,International!$A$3:$A$2000,NA(),1,1))</f>
        <v/>
      </c>
      <c r="BQ160" s="1" t="str">
        <f>IF(OR(_xlfn.IFNA($A160,"")="", ROW()&lt;=ROW($A$3),MAX(International!$O$3:$O$2000)&lt;$AK160),"",$A160-_xlfn.XLOOKUP($AK160,International!$O$3:$O$2000,International!$A$3:$A$2000,NA(),1,1))</f>
        <v/>
      </c>
      <c r="BR160" s="1" t="str">
        <f>IF(OR(_xlfn.IFNA($A160,"")="", ROW()&lt;=ROW($A$3),MAX(International!$P$3:$P$2000)&lt;$BJ160),"",$A160-_xlfn.XLOOKUP($BJ160,International!$P$3:$P$2000,International!$A$3:$A$2000,NA(),1,1))</f>
        <v/>
      </c>
      <c r="BS160" s="1" t="str">
        <f>IF(OR(_xlfn.IFNA($A160,"")="", ROW()&lt;=ROW($A$3),MAX(International!$S$3:$S$2000)&lt;$AK160),"",$A160-_xlfn.XLOOKUP($AK160,International!$S$3:$S$2000,International!$A$3:$A$2000,NA(),1,1))</f>
        <v/>
      </c>
      <c r="BT160" s="1" t="str">
        <f>IF(OR(_xlfn.IFNA($A160,"")="", ROW()&lt;=ROW($A$3),MAX(International!$T$3:$T$2000)&lt;$BJ160),"",$A160-_xlfn.XLOOKUP($BJ160,International!$T$3:$T$2000,International!$A$3:$A$2000,NA(),1,1))</f>
        <v/>
      </c>
      <c r="BU160" s="1" t="str">
        <f>IF(OR(_xlfn.IFNA($A160,"")="", ROW()&lt;=ROW($A$3),MAX(International!$W$3:$W$2000)&lt;$AK160),"",$A160-_xlfn.XLOOKUP($AK160,International!$W$3:$W$2000,International!$A$3:$A$2000,NA(),1,1))</f>
        <v/>
      </c>
      <c r="BV160" s="1" t="str">
        <f>IF(OR(_xlfn.IFNA($A160,"")="", ROW()&lt;=ROW($A$3),MAX(International!$X$3:$X$2000)&lt;$BJ160),"",$A160-_xlfn.XLOOKUP($BJ160,International!$X$3:$X$2000,International!$A$3:$A$2000,NA(),1,1))</f>
        <v/>
      </c>
      <c r="BW160" s="1" t="str">
        <f>IF(OR(_xlfn.IFNA($A160,"")="", ROW()&lt;=ROW($A$3),MAX(International!$AA$3:$AA$2000)&lt;$AK160),"",$A160-_xlfn.XLOOKUP($AK160,International!$AA$3:$AA$2000,International!$A$3:$A$2000,NA(),1,1))</f>
        <v/>
      </c>
      <c r="BX160" s="1" t="str">
        <f>IF(OR(_xlfn.IFNA($A160,"")="", ROW()&lt;=ROW($A$3),MAX(International!$AB$3:$AB$2000)&lt;$BJ160),"",$A160-_xlfn.XLOOKUP($BJ160,International!$AB$3:$AB$2000,International!$A$3:$A$2000,NA(),1,1))</f>
        <v/>
      </c>
      <c r="BY160" s="1" t="str">
        <f>IF(OR(_xlfn.IFNA($A160,"")="", ROW()&lt;=ROW($A$3),MAX(International!$AE$3:$AE$2000)&lt;$AK160),"",$A160-_xlfn.XLOOKUP($AK160,International!$AE$3:$AE$2000,International!$A$3:$A$2000,NA(),1,1))</f>
        <v/>
      </c>
      <c r="BZ160" s="1" t="str">
        <f>IF(OR(_xlfn.IFNA($A160,"")="", ROW()&lt;=ROW($A$3),MAX(International!$AF$3:$AF$2000)&lt;$BJ160),"",$A160-_xlfn.XLOOKUP($BJ160,International!$AF$3:$AF$2000,International!$A$3:$A$2000,NA(),1,1))</f>
        <v/>
      </c>
      <c r="CA160" s="1" t="e">
        <f t="shared" si="294"/>
        <v>#N/A</v>
      </c>
      <c r="CB160" s="1" t="e">
        <f t="shared" si="264"/>
        <v>#N/A</v>
      </c>
      <c r="CC160" s="1" t="e">
        <f t="shared" si="265"/>
        <v>#N/A</v>
      </c>
      <c r="CD160" s="1" t="e">
        <f t="shared" si="266"/>
        <v>#N/A</v>
      </c>
      <c r="CE160" s="1" t="e">
        <f t="shared" si="267"/>
        <v>#N/A</v>
      </c>
      <c r="CF160" s="1" t="e">
        <f t="shared" si="268"/>
        <v>#N/A</v>
      </c>
      <c r="CG160" s="1" t="e">
        <f t="shared" si="269"/>
        <v>#N/A</v>
      </c>
      <c r="CH160" s="1" t="e">
        <f t="shared" si="270"/>
        <v>#N/A</v>
      </c>
      <c r="CI160" s="1" t="e">
        <f t="shared" si="271"/>
        <v>#N/A</v>
      </c>
      <c r="CJ160" s="1" t="e">
        <f t="shared" si="272"/>
        <v>#N/A</v>
      </c>
      <c r="CK160" s="1" t="e">
        <f t="shared" si="295"/>
        <v>#N/A</v>
      </c>
      <c r="CL160" s="1" t="e">
        <f t="shared" si="273"/>
        <v>#N/A</v>
      </c>
      <c r="CM160" s="1" t="e">
        <f>IF(OR(ISNA($A160),$AK160&lt;100),NA(),IF($CA160=0,0,FLOOR((CK160-_xlfn.XLOOKUP(_xlfn.AGGREGATE(5,6,$CA$3:$CA2111),$CA$3:$CA$2000,CK$3:CK$2000,1,1))/_xlfn.XLOOKUP($CA160,$CA$3:$CA$2000,$CA$3:$CA$2000,1,1), 1)))</f>
        <v>#N/A</v>
      </c>
      <c r="CN160" s="1" t="e">
        <f t="shared" si="296"/>
        <v>#N/A</v>
      </c>
      <c r="CO160" s="1" t="e" cm="1">
        <f t="array" ref="CO160">IFERROR(IF(OR(ISNA($A160),$AK160&lt;100,INDEX(International!C$3:C$2000,_xlfn.XMATCH(100,International!C$3:C$2000,1,1)+$CA160)=""),NA(),INDEX(International!C$3:C$2000,_xlfn.XMATCH(100,International!C$3:C$2000,1,1)+$CA160)), NA())</f>
        <v>#N/A</v>
      </c>
      <c r="CP160" s="1" t="e">
        <f t="shared" si="274"/>
        <v>#N/A</v>
      </c>
      <c r="CQ160" s="1" t="e">
        <f>IF(OR(ISNA($A160),$AK160&lt;100),NA(),IF($CA160=0,0,FLOOR((CO160-_xlfn.XLOOKUP(_xlfn.AGGREGATE(5,6,$CA$3:$CA2111),$CA$3:$CA$2000,CO$3:CO$2000,1,1))/_xlfn.XLOOKUP($CA160,$CA$3:$CA$2000,$CA$3:$CA$2000,1,1), 1)))</f>
        <v>#N/A</v>
      </c>
      <c r="CR160" s="1" t="e">
        <f t="shared" si="297"/>
        <v>#N/A</v>
      </c>
      <c r="CS160" s="1" t="e" cm="1">
        <f t="array" ref="CS160">IFERROR(IF(OR(ISNA($A160),$AK160&lt;100,INDEX(International!G$3:G$2000,_xlfn.XMATCH(100,International!G$3:G$2000,1,1)+$CA160)=""),NA(),INDEX(International!G$3:G$2000,_xlfn.XMATCH(100,International!G$3:G$2000,1,1)+$CA160)), NA())</f>
        <v>#N/A</v>
      </c>
      <c r="CT160" s="1" t="e">
        <f t="shared" si="275"/>
        <v>#N/A</v>
      </c>
      <c r="CU160" s="1" t="e">
        <f>IF(OR(ISNA($A160),$AK160&lt;100),NA(),IF($CA160=0,0,FLOOR((CS160-_xlfn.XLOOKUP(_xlfn.AGGREGATE(5,6,$CA$3:$CA2111),$CA$3:$CA$2000,CS$3:CS$2000,1,1))/_xlfn.XLOOKUP($CA160,$CA$3:$CA$2000,$CA$3:$CA$2000,1,1), 1)))</f>
        <v>#N/A</v>
      </c>
      <c r="CV160" s="1" t="e">
        <f t="shared" si="298"/>
        <v>#N/A</v>
      </c>
      <c r="CW160" s="1" t="e" cm="1">
        <f t="array" ref="CW160">IFERROR(IF(OR(ISNA($A160),$AK160&lt;100,INDEX(International!K$3:K$2000,_xlfn.XMATCH(100,International!K$3:K$2000,1,1)+$CA160)=""),NA(),INDEX(International!K$3:K$2000,_xlfn.XMATCH(100,International!K$3:K$2000,1,1)+$CA160)), NA())</f>
        <v>#N/A</v>
      </c>
      <c r="CX160" s="1" t="e">
        <f t="shared" si="276"/>
        <v>#N/A</v>
      </c>
      <c r="CY160" s="1" t="e">
        <f>IF(OR(ISNA($A160),$AK160&lt;100),NA(),IF($CA160=0,0,FLOOR((CW160-_xlfn.XLOOKUP(_xlfn.AGGREGATE(5,6,$CA$3:$CA2111),$CA$3:$CA$2000,CW$3:CW$2000,1,1))/_xlfn.XLOOKUP($CA160,$CA$3:$CA$2000,$CA$3:$CA$2000,1,1), 1)))</f>
        <v>#N/A</v>
      </c>
      <c r="CZ160" s="1" t="e">
        <f t="shared" si="299"/>
        <v>#N/A</v>
      </c>
      <c r="DA160" s="1" t="e" cm="1">
        <f t="array" ref="DA160">IFERROR(IF(OR(ISNA($A160),$AK160&lt;100,INDEX(International!O$3:O$2000,_xlfn.XMATCH(100,International!O$3:O$2000,1,1)+$CA160)=""),NA(),INDEX(International!O$3:O$2000,_xlfn.XMATCH(100,International!O$3:O$2000,1,1)+$CA160)), NA())</f>
        <v>#N/A</v>
      </c>
      <c r="DB160" s="1" t="e">
        <f t="shared" si="277"/>
        <v>#N/A</v>
      </c>
      <c r="DC160" s="1" t="e">
        <f>IF(OR(ISNA($A160),$AK160&lt;100),NA(),IF($CA160=0,0,FLOOR((DA160-_xlfn.XLOOKUP(_xlfn.AGGREGATE(5,6,$CA$3:$CA2111),$CA$3:$CA$2000,DA$3:DA$2000,1,1))/_xlfn.XLOOKUP($CA160,$CA$3:$CA$2000,$CA$3:$CA$2000,1,1), 1)))</f>
        <v>#N/A</v>
      </c>
      <c r="DD160" s="1" t="e">
        <f t="shared" si="300"/>
        <v>#N/A</v>
      </c>
      <c r="DE160" s="1" t="e" cm="1">
        <f t="array" ref="DE160">IFERROR(IF(OR(ISNA($A160),$AK160&lt;100,INDEX(International!S$3:S$2000,_xlfn.XMATCH(100,International!S$3:S$2000,1,1)+$CA160)=""),NA(),INDEX(International!S$3:S$2000,_xlfn.XMATCH(100,International!S$3:S$2000,1,1)+$CA160)), NA())</f>
        <v>#N/A</v>
      </c>
      <c r="DF160" s="1" t="e">
        <f t="shared" si="278"/>
        <v>#N/A</v>
      </c>
      <c r="DG160" s="1" t="e">
        <f>IF(OR(ISNA($A160),$AK160&lt;100),NA(),IF($CA160=0,0,FLOOR((DE160-_xlfn.XLOOKUP(_xlfn.AGGREGATE(5,6,$CA$3:$CA2111),$CA$3:$CA$2000,DE$3:DE$2000,1,1))/_xlfn.XLOOKUP($CA160,$CA$3:$CA$2000,$CA$3:$CA$2000,1,1), 1)))</f>
        <v>#N/A</v>
      </c>
      <c r="DH160" s="1" t="e">
        <f t="shared" si="301"/>
        <v>#N/A</v>
      </c>
      <c r="DI160" s="1" t="e" cm="1">
        <f t="array" ref="DI160">IFERROR(IF(OR(ISNA($A160),$AK160&lt;100,INDEX(International!W$3:W$2000,_xlfn.XMATCH(100,International!W$3:W$2000,1,1)+$CA160)=""),NA(),INDEX(International!W$3:W$2000,_xlfn.XMATCH(100,International!W$3:W$2000,1,1)+$CA160)), NA())</f>
        <v>#N/A</v>
      </c>
      <c r="DJ160" s="1" t="e">
        <f t="shared" si="279"/>
        <v>#N/A</v>
      </c>
      <c r="DK160" s="1" t="e">
        <f>IF(OR(ISNA($A160),$AK160&lt;100),NA(),IF($CA160=0,0,FLOOR((DI160-_xlfn.XLOOKUP(_xlfn.AGGREGATE(5,6,$CA$3:$CA2111),$CA$3:$CA$2000,DI$3:DI$2000,1,1))/_xlfn.XLOOKUP($CA160,$CA$3:$CA$2000,$CA$3:$CA$2000,1,1), 1)))</f>
        <v>#N/A</v>
      </c>
      <c r="DL160" s="1" t="e">
        <f t="shared" si="302"/>
        <v>#N/A</v>
      </c>
      <c r="DM160" s="1" t="e" cm="1">
        <f t="array" ref="DM160">IFERROR(IF(OR(ISNA($A160),$AK160&lt;100,INDEX(International!AA$3:AA$2000,_xlfn.XMATCH(100,International!AA$3:AA$2000,1,1)+$CA160)=""),NA(),INDEX(International!AA$3:AA$2000,_xlfn.XMATCH(100,International!AA$3:AA$2000,1,1)+$CA160)), NA())</f>
        <v>#N/A</v>
      </c>
      <c r="DN160" s="1" t="e">
        <f t="shared" si="280"/>
        <v>#N/A</v>
      </c>
      <c r="DO160" s="1" t="e">
        <f>IF(OR(ISNA($A160),$AK160&lt;100),NA(),IF($CA160=0,0,FLOOR((DM160-_xlfn.XLOOKUP(_xlfn.AGGREGATE(5,6,$CA$3:$CA2111),$CA$3:$CA$2000,DM$3:DM$2000,1,1))/_xlfn.XLOOKUP($CA160,$CA$3:$CA$2000,$CA$3:$CA$2000,1,1), 1)))</f>
        <v>#N/A</v>
      </c>
      <c r="DP160" s="1" t="e">
        <f t="shared" si="303"/>
        <v>#N/A</v>
      </c>
      <c r="DQ160" s="1" t="e" cm="1">
        <f t="array" ref="DQ160">IFERROR(IF(OR(ISNA($A160),$AK160&lt;100,INDEX(International!AE$3:AE$2000,_xlfn.XMATCH(100,International!AE$3:AE$2000,1,1)+$CA160)=""),NA(),INDEX(International!AE$3:AE$2000,_xlfn.XMATCH(100,International!AE$3:AE$2000,1,1)+$CA160)), NA())</f>
        <v>#N/A</v>
      </c>
      <c r="DR160" s="1" t="e">
        <f t="shared" si="281"/>
        <v>#N/A</v>
      </c>
      <c r="DS160" s="1" t="e">
        <f>IF(OR(ISNA($A160),$AK160&lt;100),NA(),IF($CA160=0,0,FLOOR((DQ160-_xlfn.XLOOKUP(_xlfn.AGGREGATE(5,6,$CA$3:$CA2111),$CA$3:$CA$2000,DQ$3:DQ$2000,1,1))/_xlfn.XLOOKUP($CA160,$CA$3:$CA$2000,$CA$3:$CA$2000,1,1), 1)))</f>
        <v>#N/A</v>
      </c>
      <c r="DT160" s="1" t="e">
        <f t="shared" si="263"/>
        <v>#N/A</v>
      </c>
      <c r="DU160" s="1" t="e">
        <f t="shared" si="282"/>
        <v>#N/A</v>
      </c>
      <c r="DV160" s="1" t="e" cm="1">
        <f t="array" ref="DV160">IFERROR(IF(ISNA($A160),NA(),INDEX(B$3:B$2000,_xlfn.XMATCH(Configuration!$B$12,B$3:B$2000,1,1)+ROW()-ROW($A$3))-0), NA())</f>
        <v>#N/A</v>
      </c>
      <c r="DW160" s="1" t="e" cm="1">
        <f t="array" ref="DW160">IFERROR(IF(ISNA($A160),NA(),INDEX(F$3:F$2000,_xlfn.XMATCH(Configuration!$B$12,F$3:F$2000,1,1)+ROW()-ROW($A$3))-0), NA())</f>
        <v>#N/A</v>
      </c>
      <c r="DX160" s="1" t="e" cm="1">
        <f t="array" ref="DX160">IFERROR(IF(ISNA($A160),NA(),INDEX(J$3:J$2000,_xlfn.XMATCH(Configuration!$B$12,J$3:J$2000,1,1)+ROW()-ROW($A$3))-0), NA())</f>
        <v>#N/A</v>
      </c>
      <c r="DY160" s="1" t="e" cm="1">
        <f t="array" ref="DY160">IFERROR(IF(ISNA($A160),NA(),INDEX(N$3:N$2000,_xlfn.XMATCH(Configuration!$B$12,N$3:N$2000,1,1)+ROW()-ROW($A$3))-0), NA())</f>
        <v>#N/A</v>
      </c>
      <c r="DZ160" s="1" t="e" cm="1">
        <f t="array" ref="DZ160">IFERROR(IF(ISNA($A160),NA(),INDEX(R$3:R$2000,_xlfn.XMATCH(Configuration!$B$12,R$3:R$2000,1,1)+ROW()-ROW($A$3))-0), NA())</f>
        <v>#N/A</v>
      </c>
      <c r="EA160" s="1" t="e" cm="1">
        <f t="array" ref="EA160">IFERROR(IF(ISNA($A160),NA(),INDEX(V$3:V$2000,_xlfn.XMATCH(Configuration!$B$12,V$3:V$2000,1,1)+ROW()-ROW($A$3))-0), NA())</f>
        <v>#N/A</v>
      </c>
      <c r="EB160" s="1" t="e" cm="1">
        <f t="array" ref="EB160">IFERROR(IF(ISNA($A160),NA(),INDEX(Z$3:Z$2000,_xlfn.XMATCH(Configuration!$B$12,Z$3:Z$2000,1,1)+ROW()-ROW($A$3))-0), NA())</f>
        <v>#N/A</v>
      </c>
      <c r="EC160" s="1" t="e" cm="1">
        <f t="array" ref="EC160">IFERROR(IF(ISNA($A160),NA(),INDEX(AD$3:AD$2000,_xlfn.XMATCH(Configuration!$B$12,AD$3:AD$2000,1,1)+ROW()-ROW($A$3))-0), NA())</f>
        <v>#N/A</v>
      </c>
      <c r="ED160" s="1" t="e">
        <f t="shared" si="283"/>
        <v>#N/A</v>
      </c>
      <c r="EE160" s="1" t="e">
        <f t="shared" si="304"/>
        <v>#N/A</v>
      </c>
      <c r="EF160" s="1" t="e">
        <f t="shared" si="305"/>
        <v>#N/A</v>
      </c>
      <c r="EG160" s="1" t="e">
        <f t="shared" si="306"/>
        <v>#N/A</v>
      </c>
      <c r="EH160" s="1" t="e">
        <f t="shared" si="307"/>
        <v>#N/A</v>
      </c>
      <c r="EI160" s="1" t="e">
        <f t="shared" si="308"/>
        <v>#N/A</v>
      </c>
      <c r="EJ160" s="1" t="e">
        <f t="shared" si="309"/>
        <v>#N/A</v>
      </c>
      <c r="EK160" s="1" t="e">
        <f t="shared" si="310"/>
        <v>#N/A</v>
      </c>
      <c r="EL160" s="1" t="e" cm="1">
        <f t="array" ref="EL160">IFERROR(IF(ISNA($ED160),NA(),IF(FLOOR((2^(($ED160+LOOKUP(2, 1/(ISNA(EP$3:EP$2000)+ISBLANK(EP$3:EP$300)-1),EP$3:EP$2000)*LOG(100)/LOG(2))/LOOKUP(2, 1/(ISNA(EP$3:EP$2000)+ISBLANK(EP$3:EP$300)-1),EP$3:EP$2000))),2)&gt;_xlfn.AGGREGATE(4,6,$EN$3:$GC$2000)+2000,NA(),FLOOR((2^(($ED160+LOOKUP(2, 1/(ISNA(EP$3:EP$2000)+ISBLANK(EP$3:EP$300)-1),EP$3:EP$2000)*LOG(100)/LOG(2))/LOOKUP(2, 1/(ISNA(EP$3:EP$2000)+ISBLANK(EP$3:EP$300)-1),EP$3:EP$2000))),2))),NA())</f>
        <v>#N/A</v>
      </c>
      <c r="EM160" s="1" t="e" cm="1">
        <f t="array" ref="EM160">IF(ISNA($ED160),NA(),FLOOR(EN$3+(LOOKUP(2, 1/(ISNA(EN$3:EN$2000)+ISBLANK(EN$3:EN$300)-1),EN$3:EN$2000)-EN$3)/LOOKUP(2, 1/(ISNA(EN$3:EN$2000)+ISBLANK(EN$3:EN$300)-1),ED$3:ED$2000)*ED160, 1))</f>
        <v>#N/A</v>
      </c>
      <c r="EN160" s="1" t="e" cm="1">
        <f t="array" ref="EN160">IFERROR(IF(ISNA($A160),NA(),INDEX(AK$3:AK$2000,_xlfn.XMATCH(100,AK$3:AK$2000,1,1)+ROW()-ROW($A$3))-0), NA())</f>
        <v>#N/A</v>
      </c>
      <c r="EO160" s="1" t="e" cm="1">
        <f t="array" ref="EO160">IFERROR(IF(ISNA($A160),NA(),INDEX(BD$3:BD$2000,_xlfn.XMATCH(100,AK$3:AK$2000,1,1)+ROW()-ROW($A$3))-0), NA())</f>
        <v>#N/A</v>
      </c>
      <c r="EP160" s="1" t="e">
        <f t="shared" si="311"/>
        <v>#N/A</v>
      </c>
      <c r="EQ160" s="1" t="e">
        <f t="shared" si="312"/>
        <v>#N/A</v>
      </c>
      <c r="ER160" s="1" t="e">
        <f t="shared" si="313"/>
        <v>#N/A</v>
      </c>
      <c r="ES160" s="1" t="e" cm="1">
        <f t="array" ref="ES160">IFERROR(IF(OR(ISNA($A160),INDEX(International!C$3:C$2000,_xlfn.XMATCH(100,International!C$3:C$2000,1,1)+ROW()-ROW($A$3))=""),NA(),INDEX(International!C$3:C$2000,_xlfn.XMATCH(100,International!C$3:C$2000,1,1)+ROW()-ROW($A$3))), NA())</f>
        <v>#N/A</v>
      </c>
      <c r="ET160" s="1" t="e" cm="1">
        <f t="array" ref="ET160">IFERROR(IF(ISNA($A160),NA(),INDEX(International!E$3:E$2000,_xlfn.XMATCH(100,International!C$3:C$2000,1,1)+ROW()-ROW($A$3))-0), NA())</f>
        <v>#N/A</v>
      </c>
      <c r="EU160" s="1" t="e">
        <f t="shared" si="314"/>
        <v>#N/A</v>
      </c>
      <c r="EV160" s="1" t="e">
        <f t="shared" si="315"/>
        <v>#N/A</v>
      </c>
      <c r="EW160" s="1" t="e">
        <f t="shared" si="316"/>
        <v>#N/A</v>
      </c>
      <c r="EX160" s="1" t="e" cm="1">
        <f t="array" ref="EX160">IFERROR(IF(OR(ISNA($A160),INDEX(International!G$3:G$2000,_xlfn.XMATCH(100,International!G$3:G$2000,1,1)+ROW()-ROW($A$3))=""),NA(),INDEX(International!G$3:G$2000,_xlfn.XMATCH(100,International!G$3:G$2000,1,1)+ROW()-ROW($A$3))-0), NA())</f>
        <v>#N/A</v>
      </c>
      <c r="EY160" s="1" t="e" cm="1">
        <f t="array" ref="EY160">IFERROR(IF(ISNA($A160),NA(),INDEX(International!I$3:I$2000,_xlfn.XMATCH(100,International!G$3:G$2000,1,1)+ROW()-ROW($A$3))-0), NA())</f>
        <v>#N/A</v>
      </c>
      <c r="EZ160" s="1" t="e">
        <f t="shared" si="317"/>
        <v>#N/A</v>
      </c>
      <c r="FA160" s="1" t="e">
        <f t="shared" si="318"/>
        <v>#N/A</v>
      </c>
      <c r="FB160" s="1" t="e">
        <f t="shared" si="319"/>
        <v>#N/A</v>
      </c>
      <c r="FC160" s="1" t="e" cm="1">
        <f t="array" ref="FC160">IFERROR(IF(OR(ISNA($A160),INDEX(International!K$3:K$2000,_xlfn.XMATCH(100,International!K$3:K$2000,1,1)+ROW()-ROW($A$3))=""),NA(),INDEX(International!K$3:K$2000,_xlfn.XMATCH(100,International!K$3:K$2000,1,1)+ROW()-ROW($A$3))), NA())</f>
        <v>#N/A</v>
      </c>
      <c r="FD160" s="1" t="e" cm="1">
        <f t="array" ref="FD160">IFERROR(IF(ISNA($A160),NA(),INDEX(International!M$3:M$2000,_xlfn.XMATCH(100,International!K$3:K$2000,1,1)+ROW()-ROW($A$3))-0), NA())</f>
        <v>#N/A</v>
      </c>
      <c r="FE160" s="1" t="e">
        <f t="shared" si="320"/>
        <v>#N/A</v>
      </c>
      <c r="FF160" s="1" t="e">
        <f t="shared" si="321"/>
        <v>#N/A</v>
      </c>
      <c r="FG160" s="1" t="e">
        <f t="shared" si="322"/>
        <v>#N/A</v>
      </c>
      <c r="FH160" s="1" t="e" cm="1">
        <f t="array" ref="FH160">IFERROR(IF(OR(ISNA($A160),INDEX(International!O$3:O$2000,_xlfn.XMATCH(100,International!O$3:O$2000,1,1)+ROW()-ROW($A$3))=""),NA(),INDEX(International!O$3:O$2000,_xlfn.XMATCH(100,International!O$3:O$2000,1,1)+ROW()-ROW($A$3))-0), NA())</f>
        <v>#N/A</v>
      </c>
      <c r="FI160" s="1" t="e" cm="1">
        <f t="array" ref="FI160">IFERROR(IF(ISNA($A160),NA(),INDEX(International!Q$3:Q$2000,_xlfn.XMATCH(100,International!O$3:O$2000,1,1)+ROW()-ROW($A$3))-0), NA())</f>
        <v>#N/A</v>
      </c>
      <c r="FJ160" s="1" t="e">
        <f t="shared" si="323"/>
        <v>#N/A</v>
      </c>
      <c r="FK160" s="1" t="e">
        <f t="shared" si="324"/>
        <v>#N/A</v>
      </c>
      <c r="FL160" s="1" t="e">
        <f t="shared" si="325"/>
        <v>#N/A</v>
      </c>
      <c r="FM160" s="1" t="e" cm="1">
        <f t="array" ref="FM160">IFERROR(IF(OR(ISNA($A160),INDEX(International!S$3:S$2000,_xlfn.XMATCH(100,International!S$3:S$2000,1,1)+ROW()-ROW($A$3))=""),NA(),INDEX(International!S$3:S$2000,_xlfn.XMATCH(100,International!S$3:S$2000,1,1)+ROW()-ROW($A$3))-0), NA())</f>
        <v>#N/A</v>
      </c>
      <c r="FN160" s="1" t="e" cm="1">
        <f t="array" ref="FN160">IFERROR(IF(ISNA($A160),NA(),INDEX(International!U$3:U$2000,_xlfn.XMATCH(100,International!S$3:S$2000,1,1)+ROW()-ROW($A$3))-0), NA())</f>
        <v>#N/A</v>
      </c>
      <c r="FO160" s="1" t="e">
        <f t="shared" si="326"/>
        <v>#N/A</v>
      </c>
      <c r="FP160" s="1" t="e">
        <f t="shared" si="327"/>
        <v>#N/A</v>
      </c>
      <c r="FQ160" s="1" t="e">
        <f t="shared" si="328"/>
        <v>#N/A</v>
      </c>
      <c r="FR160" s="1" t="e" cm="1">
        <f t="array" ref="FR160">IFERROR(IF(OR(ISNA($A160),INDEX(International!W$3:W$2000,_xlfn.XMATCH(100,International!W$3:W$2000,1,1)+ROW()-ROW($A$3))=""),NA(),INDEX(International!W$3:W$2000,_xlfn.XMATCH(100,International!W$3:W$2000,1,1)+ROW()-ROW($A$3))-0), NA())</f>
        <v>#N/A</v>
      </c>
      <c r="FS160" s="1" t="e" cm="1">
        <f t="array" ref="FS160">IFERROR(IF(ISNA($A160),NA(),INDEX(International!Y$3:Y$2000,_xlfn.XMATCH(100,International!W$3:W$2000,1,1)+ROW()-ROW($A$3))-0), NA())</f>
        <v>#N/A</v>
      </c>
      <c r="FT160" s="1" t="e">
        <f t="shared" si="329"/>
        <v>#N/A</v>
      </c>
      <c r="FU160" s="1" t="e">
        <f t="shared" si="330"/>
        <v>#N/A</v>
      </c>
      <c r="FV160" s="1" t="e">
        <f t="shared" si="331"/>
        <v>#N/A</v>
      </c>
      <c r="FW160" s="1" t="e" cm="1">
        <f t="array" ref="FW160">IFERROR(IF(OR(ISNA($A160),INDEX(International!AA$3:AA$2000,_xlfn.XMATCH(100,International!AA$3:AA$2000,1,1)+ROW()-ROW($A$3))=""),NA(),INDEX(International!AA$3:AA$2000,_xlfn.XMATCH(100,International!AA$3:AA$2000,1,1)+ROW()-ROW($A$3))-0), NA())</f>
        <v>#N/A</v>
      </c>
      <c r="FX160" s="1" t="e" cm="1">
        <f t="array" ref="FX160">IFERROR(IF(ISNA($A160),NA(),INDEX(International!AC$3:AC$2000,_xlfn.XMATCH(100,International!AA$3:AA$2000,1,1)+ROW()-ROW($A$3))-0), NA())</f>
        <v>#N/A</v>
      </c>
      <c r="FY160" s="1" t="e">
        <f t="shared" si="332"/>
        <v>#N/A</v>
      </c>
      <c r="FZ160" s="1" t="e">
        <f t="shared" si="333"/>
        <v>#N/A</v>
      </c>
      <c r="GA160" s="1" t="e">
        <f t="shared" si="334"/>
        <v>#N/A</v>
      </c>
      <c r="GB160" s="1" t="e" cm="1">
        <f t="array" ref="GB160">IFERROR(IF(OR(ISNA($A160),INDEX(International!AE$3:AE$2000,_xlfn.XMATCH(100,International!AE$3:AE$2000,1,1)+ROW()-ROW($A$3))=""),NA(),INDEX(International!AE$3:AE$2000,_xlfn.XMATCH(100,International!AE$3:AE$2000,1,1)+ROW()-ROW($A$3))-0), NA())</f>
        <v>#N/A</v>
      </c>
      <c r="GC160" s="1" t="e" cm="1">
        <f t="array" ref="GC160">IFERROR(IF(ISNA($A160),NA(),INDEX(International!AG$3:AG$2000,_xlfn.XMATCH(100,International!AE$3:AE$2000,1,1)+ROW()-ROW($A$3))-0), NA())</f>
        <v>#N/A</v>
      </c>
      <c r="GD160" s="1" t="e">
        <f t="shared" si="335"/>
        <v>#N/A</v>
      </c>
      <c r="GE160" s="1" t="e">
        <f t="shared" si="336"/>
        <v>#N/A</v>
      </c>
      <c r="GF160" s="1" t="e">
        <f t="shared" si="337"/>
        <v>#N/A</v>
      </c>
    </row>
    <row r="161" spans="1:188" x14ac:dyDescent="0.2">
      <c r="A161" s="4" t="e">
        <f>IF(OR(Daily!$A161="",Daily!$B161="*"),NA(),Daily!A161)</f>
        <v>#N/A</v>
      </c>
      <c r="B161" s="1" t="str">
        <f>IF(_xlfn.IFNA($A161,"")="","",Daily!C161+IF(ROW()&gt;ROW($A$3),B160,0))</f>
        <v/>
      </c>
      <c r="C161" s="1" t="str">
        <f>IF(_xlfn.IFNA($A161,"")="","",Daily!D161+IF(ROW()&gt;ROW($A$3),C160,0))</f>
        <v/>
      </c>
      <c r="D161" s="1" t="str">
        <f>IF(_xlfn.IFNA($A161,"")="","",Daily!E161+IF(ROW()&gt;ROW($A$3),D160,0))</f>
        <v/>
      </c>
      <c r="E161" s="1" t="str">
        <f t="shared" si="284"/>
        <v/>
      </c>
      <c r="F161" s="1" t="str">
        <f>IF(_xlfn.IFNA($A161,"")="","",Daily!F161+IF(ROW()&gt;ROW($A$3),F160,0))</f>
        <v/>
      </c>
      <c r="G161" s="1" t="str">
        <f>IF(_xlfn.IFNA($A161,"")="","",Daily!G161+IF(ROW()&gt;ROW($A$3),G160,0))</f>
        <v/>
      </c>
      <c r="H161" s="1" t="str">
        <f>IF(_xlfn.IFNA($A161,"")="","",Daily!H161+IF(ROW()&gt;ROW($A$3),H160,0))</f>
        <v/>
      </c>
      <c r="I161" s="1" t="str">
        <f t="shared" si="285"/>
        <v/>
      </c>
      <c r="J161" s="1" t="str">
        <f>IF(_xlfn.IFNA($A161,"")="","",Daily!I161+IF(ROW()&gt;ROW($A$3),J160,0))</f>
        <v/>
      </c>
      <c r="K161" s="1" t="str">
        <f>IF(_xlfn.IFNA($A161,"")="","",Daily!J161+IF(ROW()&gt;ROW($A$3),K160,0))</f>
        <v/>
      </c>
      <c r="L161" s="1" t="str">
        <f>IF(_xlfn.IFNA($A161,"")="","",Daily!K161+IF(ROW()&gt;ROW($A$3),L160,0))</f>
        <v/>
      </c>
      <c r="M161" s="1" t="str">
        <f t="shared" si="286"/>
        <v/>
      </c>
      <c r="N161" s="1" t="str">
        <f>IF(_xlfn.IFNA($A161,"")="","",Daily!L161+IF(ROW()&gt;ROW($A$3),N160,0))</f>
        <v/>
      </c>
      <c r="O161" s="1" t="str">
        <f>IF(_xlfn.IFNA($A161,"")="","",Daily!M161+IF(ROW()&gt;ROW($A$3),O160,0))</f>
        <v/>
      </c>
      <c r="P161" s="1" t="str">
        <f>IF(_xlfn.IFNA($A161,"")="","",Daily!N161+IF(ROW()&gt;ROW($A$3),P160,0))</f>
        <v/>
      </c>
      <c r="Q161" s="1" t="str">
        <f t="shared" si="287"/>
        <v/>
      </c>
      <c r="R161" s="1" t="str">
        <f>IF(_xlfn.IFNA($A161,"")="","",Daily!O161+IF(ROW()&gt;ROW($A$3),R160,0))</f>
        <v/>
      </c>
      <c r="S161" s="1" t="str">
        <f>IF(_xlfn.IFNA($A161,"")="","",Daily!P161+IF(ROW()&gt;ROW($A$3),S160,0))</f>
        <v/>
      </c>
      <c r="T161" s="1" t="str">
        <f>IF(_xlfn.IFNA($A161,"")="","",Daily!Q161+IF(ROW()&gt;ROW($A$3),T160,0))</f>
        <v/>
      </c>
      <c r="U161" s="1" t="str">
        <f t="shared" si="288"/>
        <v/>
      </c>
      <c r="V161" s="1" t="str">
        <f>IF(_xlfn.IFNA($A161,"")="","",Daily!R161+IF(ROW()&gt;ROW($A$3),V160,0))</f>
        <v/>
      </c>
      <c r="W161" s="1" t="str">
        <f>IF(_xlfn.IFNA($A161,"")="","",Daily!S161+IF(ROW()&gt;ROW($A$3),W160,0))</f>
        <v/>
      </c>
      <c r="X161" s="1" t="str">
        <f>IF(_xlfn.IFNA($A161,"")="","",Daily!T161+IF(ROW()&gt;ROW($A$3),X160,0))</f>
        <v/>
      </c>
      <c r="Y161" s="1" t="str">
        <f t="shared" si="289"/>
        <v/>
      </c>
      <c r="Z161" s="1" t="str">
        <f>IF(_xlfn.IFNA($A161,"")="","",Daily!U161+IF(ROW()&gt;ROW($A$3),Z160,0))</f>
        <v/>
      </c>
      <c r="AA161" s="1" t="str">
        <f>IF(_xlfn.IFNA($A161,"")="","",Daily!V161+IF(ROW()&gt;ROW($A$3),AA160,0))</f>
        <v/>
      </c>
      <c r="AB161" s="1" t="str">
        <f>IF(_xlfn.IFNA($A161,"")="","",Daily!W161+IF(ROW()&gt;ROW($A$3),AB160,0))</f>
        <v/>
      </c>
      <c r="AC161" s="1" t="str">
        <f t="shared" si="290"/>
        <v/>
      </c>
      <c r="AD161" s="1" t="str">
        <f>IF(_xlfn.IFNA($A161,"")="","",Daily!X161+IF(ROW()&gt;ROW($A$3),AD160,0))</f>
        <v/>
      </c>
      <c r="AE161" s="1" t="str">
        <f>IF(_xlfn.IFNA($A161,"")="","",Daily!Y161+IF(ROW()&gt;ROW($A$3),AE160,0))</f>
        <v/>
      </c>
      <c r="AF161" s="1" t="str">
        <f>IF(_xlfn.IFNA($A161,"")="","",Daily!Z161+IF(ROW()&gt;ROW($A$3),AF160,0))</f>
        <v/>
      </c>
      <c r="AG161" s="1" t="str">
        <f t="shared" si="291"/>
        <v/>
      </c>
      <c r="AH161" s="1" t="str">
        <f>IF(_xlfn.IFNA($A161,"")="","",Daily!C161+Daily!F161+Daily!I161+Daily!O161+Daily!L161+Daily!R161+Daily!X161+Daily!U161)</f>
        <v/>
      </c>
      <c r="AI161" s="1" t="str">
        <f>IF(_xlfn.IFNA($A161,"")="","",Daily!D161+Daily!G161+Daily!J161+Daily!P161+Daily!M161+Daily!S161+Daily!Y161+Daily!V161+Daily!AA161)</f>
        <v/>
      </c>
      <c r="AJ161" s="1" t="str">
        <f>IF(_xlfn.IFNA($A161,"")="","",Daily!E161+Daily!H161+Daily!K161+Daily!Q161+Daily!N161+Daily!T161+Daily!Z161+Daily!W161)</f>
        <v/>
      </c>
      <c r="AK161" s="1" t="str">
        <f t="shared" si="240"/>
        <v/>
      </c>
      <c r="AL161" s="1" t="str">
        <f t="shared" si="241"/>
        <v/>
      </c>
      <c r="AM161" s="1" t="str">
        <f t="shared" si="242"/>
        <v/>
      </c>
      <c r="AN161" s="7" t="str">
        <f t="shared" si="243"/>
        <v/>
      </c>
      <c r="AO161" s="1" t="str">
        <f t="shared" si="244"/>
        <v/>
      </c>
      <c r="AP161" s="1" t="str">
        <f t="shared" si="245"/>
        <v/>
      </c>
      <c r="AQ161" s="1" t="str">
        <f t="shared" si="246"/>
        <v/>
      </c>
      <c r="AR161" s="1" t="str">
        <f t="shared" si="247"/>
        <v/>
      </c>
      <c r="AS161" s="1" t="str">
        <f t="shared" si="248"/>
        <v/>
      </c>
      <c r="AT161" s="10" t="str">
        <f t="shared" si="249"/>
        <v/>
      </c>
      <c r="AU161" s="10" t="str">
        <f t="shared" si="250"/>
        <v/>
      </c>
      <c r="AV161" s="10" t="str">
        <f t="shared" si="251"/>
        <v/>
      </c>
      <c r="AW161" s="10" t="str">
        <f t="shared" si="252"/>
        <v/>
      </c>
      <c r="AX161" s="10" t="str">
        <f t="shared" si="253"/>
        <v/>
      </c>
      <c r="AY161" s="10" t="str">
        <f t="shared" si="254"/>
        <v/>
      </c>
      <c r="AZ161" s="10" t="str">
        <f t="shared" si="255"/>
        <v/>
      </c>
      <c r="BA161" s="10" t="str">
        <f t="shared" si="256"/>
        <v/>
      </c>
      <c r="BB161" s="10" t="str">
        <f t="shared" si="257"/>
        <v/>
      </c>
      <c r="BC161" s="10" t="str">
        <f t="shared" si="258"/>
        <v/>
      </c>
      <c r="BD161" s="8" t="str">
        <f t="shared" ca="1" si="292"/>
        <v/>
      </c>
      <c r="BE161" s="9" t="str">
        <f t="shared" ca="1" si="293"/>
        <v/>
      </c>
      <c r="BF161" s="10" t="str">
        <f t="shared" si="259"/>
        <v/>
      </c>
      <c r="BG161" s="10" t="str">
        <f t="shared" si="260"/>
        <v/>
      </c>
      <c r="BH161" s="1" t="str">
        <f t="shared" si="261"/>
        <v/>
      </c>
      <c r="BI161" s="1" t="str">
        <f t="shared" si="262"/>
        <v/>
      </c>
      <c r="BJ161" s="8" t="str">
        <f>IF(_xlfn.IFNA($A161,"")="","",AK161/(Configuration!$B$1/1000000))</f>
        <v/>
      </c>
      <c r="BK161" s="1" t="str">
        <f>IF(OR(_xlfn.IFNA($A161,"")="", ROW()&lt;=ROW($A$3),MAX(International!$C$3:$C$2000)&lt;$AK161),"",$A161-_xlfn.XLOOKUP($AK161,International!$C$3:$C$2000,International!$A$3:$A$2000,NA(),1,1))</f>
        <v/>
      </c>
      <c r="BL161" s="1" t="str">
        <f>IF(OR(_xlfn.IFNA($A161,"")="", ROW()&lt;=ROW($A$3),MAX(International!$D$3:$D$2000)&lt;$BJ161),"",$A161-_xlfn.XLOOKUP($BJ161,International!$D$3:$D$2000,International!$A$3:$A$2000,NA(),1,1))</f>
        <v/>
      </c>
      <c r="BM161" s="1" t="str">
        <f>IF(OR(_xlfn.IFNA($A161,"")="", ROW()&lt;=ROW($A$3),MAX(International!$G$3:$G$2000)&lt;$AK161),"",$A161-_xlfn.XLOOKUP($AK161,International!$G$3:$G$2000,International!$A$3:$A$2000,NA(),1,1))</f>
        <v/>
      </c>
      <c r="BN161" s="1" t="str">
        <f>IF(OR(_xlfn.IFNA($A161,"")="", ROW()&lt;=ROW($A$3),MAX(International!$H$3:$H$2000)&lt;$BJ161),"",$A161-_xlfn.XLOOKUP($BJ161,International!$H$3:$H$2000,International!$A$3:$A$2000,NA(),1,1))</f>
        <v/>
      </c>
      <c r="BO161" s="1" t="str">
        <f>IF(OR(_xlfn.IFNA($A161,"")="", ROW()&lt;=ROW($A$3),MAX(International!$K$3:$K$2000)&lt;$AK161),"",$A161-_xlfn.XLOOKUP($AK161,International!$K$3:$K$2000,International!$A$3:$A$2000,NA(),1,1))</f>
        <v/>
      </c>
      <c r="BP161" s="1" t="str">
        <f>IF(OR(_xlfn.IFNA($A161,"")="", ROW()&lt;=ROW($A$3),MAX(International!$L$3:$L$2000)&lt;$BJ161),"",$A161-_xlfn.XLOOKUP($BJ161,International!$L$3:$L$2000,International!$A$3:$A$2000,NA(),1,1))</f>
        <v/>
      </c>
      <c r="BQ161" s="1" t="str">
        <f>IF(OR(_xlfn.IFNA($A161,"")="", ROW()&lt;=ROW($A$3),MAX(International!$O$3:$O$2000)&lt;$AK161),"",$A161-_xlfn.XLOOKUP($AK161,International!$O$3:$O$2000,International!$A$3:$A$2000,NA(),1,1))</f>
        <v/>
      </c>
      <c r="BR161" s="1" t="str">
        <f>IF(OR(_xlfn.IFNA($A161,"")="", ROW()&lt;=ROW($A$3),MAX(International!$P$3:$P$2000)&lt;$BJ161),"",$A161-_xlfn.XLOOKUP($BJ161,International!$P$3:$P$2000,International!$A$3:$A$2000,NA(),1,1))</f>
        <v/>
      </c>
      <c r="BS161" s="1" t="str">
        <f>IF(OR(_xlfn.IFNA($A161,"")="", ROW()&lt;=ROW($A$3),MAX(International!$S$3:$S$2000)&lt;$AK161),"",$A161-_xlfn.XLOOKUP($AK161,International!$S$3:$S$2000,International!$A$3:$A$2000,NA(),1,1))</f>
        <v/>
      </c>
      <c r="BT161" s="1" t="str">
        <f>IF(OR(_xlfn.IFNA($A161,"")="", ROW()&lt;=ROW($A$3),MAX(International!$T$3:$T$2000)&lt;$BJ161),"",$A161-_xlfn.XLOOKUP($BJ161,International!$T$3:$T$2000,International!$A$3:$A$2000,NA(),1,1))</f>
        <v/>
      </c>
      <c r="BU161" s="1" t="str">
        <f>IF(OR(_xlfn.IFNA($A161,"")="", ROW()&lt;=ROW($A$3),MAX(International!$W$3:$W$2000)&lt;$AK161),"",$A161-_xlfn.XLOOKUP($AK161,International!$W$3:$W$2000,International!$A$3:$A$2000,NA(),1,1))</f>
        <v/>
      </c>
      <c r="BV161" s="1" t="str">
        <f>IF(OR(_xlfn.IFNA($A161,"")="", ROW()&lt;=ROW($A$3),MAX(International!$X$3:$X$2000)&lt;$BJ161),"",$A161-_xlfn.XLOOKUP($BJ161,International!$X$3:$X$2000,International!$A$3:$A$2000,NA(),1,1))</f>
        <v/>
      </c>
      <c r="BW161" s="1" t="str">
        <f>IF(OR(_xlfn.IFNA($A161,"")="", ROW()&lt;=ROW($A$3),MAX(International!$AA$3:$AA$2000)&lt;$AK161),"",$A161-_xlfn.XLOOKUP($AK161,International!$AA$3:$AA$2000,International!$A$3:$A$2000,NA(),1,1))</f>
        <v/>
      </c>
      <c r="BX161" s="1" t="str">
        <f>IF(OR(_xlfn.IFNA($A161,"")="", ROW()&lt;=ROW($A$3),MAX(International!$AB$3:$AB$2000)&lt;$BJ161),"",$A161-_xlfn.XLOOKUP($BJ161,International!$AB$3:$AB$2000,International!$A$3:$A$2000,NA(),1,1))</f>
        <v/>
      </c>
      <c r="BY161" s="1" t="str">
        <f>IF(OR(_xlfn.IFNA($A161,"")="", ROW()&lt;=ROW($A$3),MAX(International!$AE$3:$AE$2000)&lt;$AK161),"",$A161-_xlfn.XLOOKUP($AK161,International!$AE$3:$AE$2000,International!$A$3:$A$2000,NA(),1,1))</f>
        <v/>
      </c>
      <c r="BZ161" s="1" t="str">
        <f>IF(OR(_xlfn.IFNA($A161,"")="", ROW()&lt;=ROW($A$3),MAX(International!$AF$3:$AF$2000)&lt;$BJ161),"",$A161-_xlfn.XLOOKUP($BJ161,International!$AF$3:$AF$2000,International!$A$3:$A$2000,NA(),1,1))</f>
        <v/>
      </c>
      <c r="CA161" s="1" t="e">
        <f t="shared" si="294"/>
        <v>#N/A</v>
      </c>
      <c r="CB161" s="1" t="e">
        <f t="shared" si="264"/>
        <v>#N/A</v>
      </c>
      <c r="CC161" s="1" t="e">
        <f t="shared" si="265"/>
        <v>#N/A</v>
      </c>
      <c r="CD161" s="1" t="e">
        <f t="shared" si="266"/>
        <v>#N/A</v>
      </c>
      <c r="CE161" s="1" t="e">
        <f t="shared" si="267"/>
        <v>#N/A</v>
      </c>
      <c r="CF161" s="1" t="e">
        <f t="shared" si="268"/>
        <v>#N/A</v>
      </c>
      <c r="CG161" s="1" t="e">
        <f t="shared" si="269"/>
        <v>#N/A</v>
      </c>
      <c r="CH161" s="1" t="e">
        <f t="shared" si="270"/>
        <v>#N/A</v>
      </c>
      <c r="CI161" s="1" t="e">
        <f t="shared" si="271"/>
        <v>#N/A</v>
      </c>
      <c r="CJ161" s="1" t="e">
        <f t="shared" si="272"/>
        <v>#N/A</v>
      </c>
      <c r="CK161" s="1" t="e">
        <f t="shared" si="295"/>
        <v>#N/A</v>
      </c>
      <c r="CL161" s="1" t="e">
        <f t="shared" si="273"/>
        <v>#N/A</v>
      </c>
      <c r="CM161" s="1" t="e">
        <f>IF(OR(ISNA($A161),$AK161&lt;100),NA(),IF($CA161=0,0,FLOOR((CK161-_xlfn.XLOOKUP(_xlfn.AGGREGATE(5,6,$CA$3:$CA2112),$CA$3:$CA$2000,CK$3:CK$2000,1,1))/_xlfn.XLOOKUP($CA161,$CA$3:$CA$2000,$CA$3:$CA$2000,1,1), 1)))</f>
        <v>#N/A</v>
      </c>
      <c r="CN161" s="1" t="e">
        <f t="shared" si="296"/>
        <v>#N/A</v>
      </c>
      <c r="CO161" s="1" t="e" cm="1">
        <f t="array" ref="CO161">IFERROR(IF(OR(ISNA($A161),$AK161&lt;100,INDEX(International!C$3:C$2000,_xlfn.XMATCH(100,International!C$3:C$2000,1,1)+$CA161)=""),NA(),INDEX(International!C$3:C$2000,_xlfn.XMATCH(100,International!C$3:C$2000,1,1)+$CA161)), NA())</f>
        <v>#N/A</v>
      </c>
      <c r="CP161" s="1" t="e">
        <f t="shared" si="274"/>
        <v>#N/A</v>
      </c>
      <c r="CQ161" s="1" t="e">
        <f>IF(OR(ISNA($A161),$AK161&lt;100),NA(),IF($CA161=0,0,FLOOR((CO161-_xlfn.XLOOKUP(_xlfn.AGGREGATE(5,6,$CA$3:$CA2112),$CA$3:$CA$2000,CO$3:CO$2000,1,1))/_xlfn.XLOOKUP($CA161,$CA$3:$CA$2000,$CA$3:$CA$2000,1,1), 1)))</f>
        <v>#N/A</v>
      </c>
      <c r="CR161" s="1" t="e">
        <f t="shared" si="297"/>
        <v>#N/A</v>
      </c>
      <c r="CS161" s="1" t="e" cm="1">
        <f t="array" ref="CS161">IFERROR(IF(OR(ISNA($A161),$AK161&lt;100,INDEX(International!G$3:G$2000,_xlfn.XMATCH(100,International!G$3:G$2000,1,1)+$CA161)=""),NA(),INDEX(International!G$3:G$2000,_xlfn.XMATCH(100,International!G$3:G$2000,1,1)+$CA161)), NA())</f>
        <v>#N/A</v>
      </c>
      <c r="CT161" s="1" t="e">
        <f t="shared" si="275"/>
        <v>#N/A</v>
      </c>
      <c r="CU161" s="1" t="e">
        <f>IF(OR(ISNA($A161),$AK161&lt;100),NA(),IF($CA161=0,0,FLOOR((CS161-_xlfn.XLOOKUP(_xlfn.AGGREGATE(5,6,$CA$3:$CA2112),$CA$3:$CA$2000,CS$3:CS$2000,1,1))/_xlfn.XLOOKUP($CA161,$CA$3:$CA$2000,$CA$3:$CA$2000,1,1), 1)))</f>
        <v>#N/A</v>
      </c>
      <c r="CV161" s="1" t="e">
        <f t="shared" si="298"/>
        <v>#N/A</v>
      </c>
      <c r="CW161" s="1" t="e" cm="1">
        <f t="array" ref="CW161">IFERROR(IF(OR(ISNA($A161),$AK161&lt;100,INDEX(International!K$3:K$2000,_xlfn.XMATCH(100,International!K$3:K$2000,1,1)+$CA161)=""),NA(),INDEX(International!K$3:K$2000,_xlfn.XMATCH(100,International!K$3:K$2000,1,1)+$CA161)), NA())</f>
        <v>#N/A</v>
      </c>
      <c r="CX161" s="1" t="e">
        <f t="shared" si="276"/>
        <v>#N/A</v>
      </c>
      <c r="CY161" s="1" t="e">
        <f>IF(OR(ISNA($A161),$AK161&lt;100),NA(),IF($CA161=0,0,FLOOR((CW161-_xlfn.XLOOKUP(_xlfn.AGGREGATE(5,6,$CA$3:$CA2112),$CA$3:$CA$2000,CW$3:CW$2000,1,1))/_xlfn.XLOOKUP($CA161,$CA$3:$CA$2000,$CA$3:$CA$2000,1,1), 1)))</f>
        <v>#N/A</v>
      </c>
      <c r="CZ161" s="1" t="e">
        <f t="shared" si="299"/>
        <v>#N/A</v>
      </c>
      <c r="DA161" s="1" t="e" cm="1">
        <f t="array" ref="DA161">IFERROR(IF(OR(ISNA($A161),$AK161&lt;100,INDEX(International!O$3:O$2000,_xlfn.XMATCH(100,International!O$3:O$2000,1,1)+$CA161)=""),NA(),INDEX(International!O$3:O$2000,_xlfn.XMATCH(100,International!O$3:O$2000,1,1)+$CA161)), NA())</f>
        <v>#N/A</v>
      </c>
      <c r="DB161" s="1" t="e">
        <f t="shared" si="277"/>
        <v>#N/A</v>
      </c>
      <c r="DC161" s="1" t="e">
        <f>IF(OR(ISNA($A161),$AK161&lt;100),NA(),IF($CA161=0,0,FLOOR((DA161-_xlfn.XLOOKUP(_xlfn.AGGREGATE(5,6,$CA$3:$CA2112),$CA$3:$CA$2000,DA$3:DA$2000,1,1))/_xlfn.XLOOKUP($CA161,$CA$3:$CA$2000,$CA$3:$CA$2000,1,1), 1)))</f>
        <v>#N/A</v>
      </c>
      <c r="DD161" s="1" t="e">
        <f t="shared" si="300"/>
        <v>#N/A</v>
      </c>
      <c r="DE161" s="1" t="e" cm="1">
        <f t="array" ref="DE161">IFERROR(IF(OR(ISNA($A161),$AK161&lt;100,INDEX(International!S$3:S$2000,_xlfn.XMATCH(100,International!S$3:S$2000,1,1)+$CA161)=""),NA(),INDEX(International!S$3:S$2000,_xlfn.XMATCH(100,International!S$3:S$2000,1,1)+$CA161)), NA())</f>
        <v>#N/A</v>
      </c>
      <c r="DF161" s="1" t="e">
        <f t="shared" si="278"/>
        <v>#N/A</v>
      </c>
      <c r="DG161" s="1" t="e">
        <f>IF(OR(ISNA($A161),$AK161&lt;100),NA(),IF($CA161=0,0,FLOOR((DE161-_xlfn.XLOOKUP(_xlfn.AGGREGATE(5,6,$CA$3:$CA2112),$CA$3:$CA$2000,DE$3:DE$2000,1,1))/_xlfn.XLOOKUP($CA161,$CA$3:$CA$2000,$CA$3:$CA$2000,1,1), 1)))</f>
        <v>#N/A</v>
      </c>
      <c r="DH161" s="1" t="e">
        <f t="shared" si="301"/>
        <v>#N/A</v>
      </c>
      <c r="DI161" s="1" t="e" cm="1">
        <f t="array" ref="DI161">IFERROR(IF(OR(ISNA($A161),$AK161&lt;100,INDEX(International!W$3:W$2000,_xlfn.XMATCH(100,International!W$3:W$2000,1,1)+$CA161)=""),NA(),INDEX(International!W$3:W$2000,_xlfn.XMATCH(100,International!W$3:W$2000,1,1)+$CA161)), NA())</f>
        <v>#N/A</v>
      </c>
      <c r="DJ161" s="1" t="e">
        <f t="shared" si="279"/>
        <v>#N/A</v>
      </c>
      <c r="DK161" s="1" t="e">
        <f>IF(OR(ISNA($A161),$AK161&lt;100),NA(),IF($CA161=0,0,FLOOR((DI161-_xlfn.XLOOKUP(_xlfn.AGGREGATE(5,6,$CA$3:$CA2112),$CA$3:$CA$2000,DI$3:DI$2000,1,1))/_xlfn.XLOOKUP($CA161,$CA$3:$CA$2000,$CA$3:$CA$2000,1,1), 1)))</f>
        <v>#N/A</v>
      </c>
      <c r="DL161" s="1" t="e">
        <f t="shared" si="302"/>
        <v>#N/A</v>
      </c>
      <c r="DM161" s="1" t="e" cm="1">
        <f t="array" ref="DM161">IFERROR(IF(OR(ISNA($A161),$AK161&lt;100,INDEX(International!AA$3:AA$2000,_xlfn.XMATCH(100,International!AA$3:AA$2000,1,1)+$CA161)=""),NA(),INDEX(International!AA$3:AA$2000,_xlfn.XMATCH(100,International!AA$3:AA$2000,1,1)+$CA161)), NA())</f>
        <v>#N/A</v>
      </c>
      <c r="DN161" s="1" t="e">
        <f t="shared" si="280"/>
        <v>#N/A</v>
      </c>
      <c r="DO161" s="1" t="e">
        <f>IF(OR(ISNA($A161),$AK161&lt;100),NA(),IF($CA161=0,0,FLOOR((DM161-_xlfn.XLOOKUP(_xlfn.AGGREGATE(5,6,$CA$3:$CA2112),$CA$3:$CA$2000,DM$3:DM$2000,1,1))/_xlfn.XLOOKUP($CA161,$CA$3:$CA$2000,$CA$3:$CA$2000,1,1), 1)))</f>
        <v>#N/A</v>
      </c>
      <c r="DP161" s="1" t="e">
        <f t="shared" si="303"/>
        <v>#N/A</v>
      </c>
      <c r="DQ161" s="1" t="e" cm="1">
        <f t="array" ref="DQ161">IFERROR(IF(OR(ISNA($A161),$AK161&lt;100,INDEX(International!AE$3:AE$2000,_xlfn.XMATCH(100,International!AE$3:AE$2000,1,1)+$CA161)=""),NA(),INDEX(International!AE$3:AE$2000,_xlfn.XMATCH(100,International!AE$3:AE$2000,1,1)+$CA161)), NA())</f>
        <v>#N/A</v>
      </c>
      <c r="DR161" s="1" t="e">
        <f t="shared" si="281"/>
        <v>#N/A</v>
      </c>
      <c r="DS161" s="1" t="e">
        <f>IF(OR(ISNA($A161),$AK161&lt;100),NA(),IF($CA161=0,0,FLOOR((DQ161-_xlfn.XLOOKUP(_xlfn.AGGREGATE(5,6,$CA$3:$CA2112),$CA$3:$CA$2000,DQ$3:DQ$2000,1,1))/_xlfn.XLOOKUP($CA161,$CA$3:$CA$2000,$CA$3:$CA$2000,1,1), 1)))</f>
        <v>#N/A</v>
      </c>
      <c r="DT161" s="1" t="e">
        <f t="shared" si="263"/>
        <v>#N/A</v>
      </c>
      <c r="DU161" s="1" t="e">
        <f t="shared" si="282"/>
        <v>#N/A</v>
      </c>
      <c r="DV161" s="1" t="e" cm="1">
        <f t="array" ref="DV161">IFERROR(IF(ISNA($A161),NA(),INDEX(B$3:B$2000,_xlfn.XMATCH(Configuration!$B$12,B$3:B$2000,1,1)+ROW()-ROW($A$3))-0), NA())</f>
        <v>#N/A</v>
      </c>
      <c r="DW161" s="1" t="e" cm="1">
        <f t="array" ref="DW161">IFERROR(IF(ISNA($A161),NA(),INDEX(F$3:F$2000,_xlfn.XMATCH(Configuration!$B$12,F$3:F$2000,1,1)+ROW()-ROW($A$3))-0), NA())</f>
        <v>#N/A</v>
      </c>
      <c r="DX161" s="1" t="e" cm="1">
        <f t="array" ref="DX161">IFERROR(IF(ISNA($A161),NA(),INDEX(J$3:J$2000,_xlfn.XMATCH(Configuration!$B$12,J$3:J$2000,1,1)+ROW()-ROW($A$3))-0), NA())</f>
        <v>#N/A</v>
      </c>
      <c r="DY161" s="1" t="e" cm="1">
        <f t="array" ref="DY161">IFERROR(IF(ISNA($A161),NA(),INDEX(N$3:N$2000,_xlfn.XMATCH(Configuration!$B$12,N$3:N$2000,1,1)+ROW()-ROW($A$3))-0), NA())</f>
        <v>#N/A</v>
      </c>
      <c r="DZ161" s="1" t="e" cm="1">
        <f t="array" ref="DZ161">IFERROR(IF(ISNA($A161),NA(),INDEX(R$3:R$2000,_xlfn.XMATCH(Configuration!$B$12,R$3:R$2000,1,1)+ROW()-ROW($A$3))-0), NA())</f>
        <v>#N/A</v>
      </c>
      <c r="EA161" s="1" t="e" cm="1">
        <f t="array" ref="EA161">IFERROR(IF(ISNA($A161),NA(),INDEX(V$3:V$2000,_xlfn.XMATCH(Configuration!$B$12,V$3:V$2000,1,1)+ROW()-ROW($A$3))-0), NA())</f>
        <v>#N/A</v>
      </c>
      <c r="EB161" s="1" t="e" cm="1">
        <f t="array" ref="EB161">IFERROR(IF(ISNA($A161),NA(),INDEX(Z$3:Z$2000,_xlfn.XMATCH(Configuration!$B$12,Z$3:Z$2000,1,1)+ROW()-ROW($A$3))-0), NA())</f>
        <v>#N/A</v>
      </c>
      <c r="EC161" s="1" t="e" cm="1">
        <f t="array" ref="EC161">IFERROR(IF(ISNA($A161),NA(),INDEX(AD$3:AD$2000,_xlfn.XMATCH(Configuration!$B$12,AD$3:AD$2000,1,1)+ROW()-ROW($A$3))-0), NA())</f>
        <v>#N/A</v>
      </c>
      <c r="ED161" s="1" t="e">
        <f t="shared" si="283"/>
        <v>#N/A</v>
      </c>
      <c r="EE161" s="1" t="e">
        <f t="shared" si="304"/>
        <v>#N/A</v>
      </c>
      <c r="EF161" s="1" t="e">
        <f t="shared" si="305"/>
        <v>#N/A</v>
      </c>
      <c r="EG161" s="1" t="e">
        <f t="shared" si="306"/>
        <v>#N/A</v>
      </c>
      <c r="EH161" s="1" t="e">
        <f t="shared" si="307"/>
        <v>#N/A</v>
      </c>
      <c r="EI161" s="1" t="e">
        <f t="shared" si="308"/>
        <v>#N/A</v>
      </c>
      <c r="EJ161" s="1" t="e">
        <f t="shared" si="309"/>
        <v>#N/A</v>
      </c>
      <c r="EK161" s="1" t="e">
        <f t="shared" si="310"/>
        <v>#N/A</v>
      </c>
      <c r="EL161" s="1" t="e" cm="1">
        <f t="array" ref="EL161">IFERROR(IF(ISNA($ED161),NA(),IF(FLOOR((2^(($ED161+LOOKUP(2, 1/(ISNA(EP$3:EP$2000)+ISBLANK(EP$3:EP$300)-1),EP$3:EP$2000)*LOG(100)/LOG(2))/LOOKUP(2, 1/(ISNA(EP$3:EP$2000)+ISBLANK(EP$3:EP$300)-1),EP$3:EP$2000))),2)&gt;_xlfn.AGGREGATE(4,6,$EN$3:$GC$2000)+2000,NA(),FLOOR((2^(($ED161+LOOKUP(2, 1/(ISNA(EP$3:EP$2000)+ISBLANK(EP$3:EP$300)-1),EP$3:EP$2000)*LOG(100)/LOG(2))/LOOKUP(2, 1/(ISNA(EP$3:EP$2000)+ISBLANK(EP$3:EP$300)-1),EP$3:EP$2000))),2))),NA())</f>
        <v>#N/A</v>
      </c>
      <c r="EM161" s="1" t="e" cm="1">
        <f t="array" ref="EM161">IF(ISNA($ED161),NA(),FLOOR(EN$3+(LOOKUP(2, 1/(ISNA(EN$3:EN$2000)+ISBLANK(EN$3:EN$300)-1),EN$3:EN$2000)-EN$3)/LOOKUP(2, 1/(ISNA(EN$3:EN$2000)+ISBLANK(EN$3:EN$300)-1),ED$3:ED$2000)*ED161, 1))</f>
        <v>#N/A</v>
      </c>
      <c r="EN161" s="1" t="e" cm="1">
        <f t="array" ref="EN161">IFERROR(IF(ISNA($A161),NA(),INDEX(AK$3:AK$2000,_xlfn.XMATCH(100,AK$3:AK$2000,1,1)+ROW()-ROW($A$3))-0), NA())</f>
        <v>#N/A</v>
      </c>
      <c r="EO161" s="1" t="e" cm="1">
        <f t="array" ref="EO161">IFERROR(IF(ISNA($A161),NA(),INDEX(BD$3:BD$2000,_xlfn.XMATCH(100,AK$3:AK$2000,1,1)+ROW()-ROW($A$3))-0), NA())</f>
        <v>#N/A</v>
      </c>
      <c r="EP161" s="1" t="e">
        <f t="shared" si="311"/>
        <v>#N/A</v>
      </c>
      <c r="EQ161" s="1" t="e">
        <f t="shared" si="312"/>
        <v>#N/A</v>
      </c>
      <c r="ER161" s="1" t="e">
        <f t="shared" si="313"/>
        <v>#N/A</v>
      </c>
      <c r="ES161" s="1" t="e" cm="1">
        <f t="array" ref="ES161">IFERROR(IF(OR(ISNA($A161),INDEX(International!C$3:C$2000,_xlfn.XMATCH(100,International!C$3:C$2000,1,1)+ROW()-ROW($A$3))=""),NA(),INDEX(International!C$3:C$2000,_xlfn.XMATCH(100,International!C$3:C$2000,1,1)+ROW()-ROW($A$3))), NA())</f>
        <v>#N/A</v>
      </c>
      <c r="ET161" s="1" t="e" cm="1">
        <f t="array" ref="ET161">IFERROR(IF(ISNA($A161),NA(),INDEX(International!E$3:E$2000,_xlfn.XMATCH(100,International!C$3:C$2000,1,1)+ROW()-ROW($A$3))-0), NA())</f>
        <v>#N/A</v>
      </c>
      <c r="EU161" s="1" t="e">
        <f t="shared" si="314"/>
        <v>#N/A</v>
      </c>
      <c r="EV161" s="1" t="e">
        <f t="shared" si="315"/>
        <v>#N/A</v>
      </c>
      <c r="EW161" s="1" t="e">
        <f t="shared" si="316"/>
        <v>#N/A</v>
      </c>
      <c r="EX161" s="1" t="e" cm="1">
        <f t="array" ref="EX161">IFERROR(IF(OR(ISNA($A161),INDEX(International!G$3:G$2000,_xlfn.XMATCH(100,International!G$3:G$2000,1,1)+ROW()-ROW($A$3))=""),NA(),INDEX(International!G$3:G$2000,_xlfn.XMATCH(100,International!G$3:G$2000,1,1)+ROW()-ROW($A$3))-0), NA())</f>
        <v>#N/A</v>
      </c>
      <c r="EY161" s="1" t="e" cm="1">
        <f t="array" ref="EY161">IFERROR(IF(ISNA($A161),NA(),INDEX(International!I$3:I$2000,_xlfn.XMATCH(100,International!G$3:G$2000,1,1)+ROW()-ROW($A$3))-0), NA())</f>
        <v>#N/A</v>
      </c>
      <c r="EZ161" s="1" t="e">
        <f t="shared" si="317"/>
        <v>#N/A</v>
      </c>
      <c r="FA161" s="1" t="e">
        <f t="shared" si="318"/>
        <v>#N/A</v>
      </c>
      <c r="FB161" s="1" t="e">
        <f t="shared" si="319"/>
        <v>#N/A</v>
      </c>
      <c r="FC161" s="1" t="e" cm="1">
        <f t="array" ref="FC161">IFERROR(IF(OR(ISNA($A161),INDEX(International!K$3:K$2000,_xlfn.XMATCH(100,International!K$3:K$2000,1,1)+ROW()-ROW($A$3))=""),NA(),INDEX(International!K$3:K$2000,_xlfn.XMATCH(100,International!K$3:K$2000,1,1)+ROW()-ROW($A$3))), NA())</f>
        <v>#N/A</v>
      </c>
      <c r="FD161" s="1" t="e" cm="1">
        <f t="array" ref="FD161">IFERROR(IF(ISNA($A161),NA(),INDEX(International!M$3:M$2000,_xlfn.XMATCH(100,International!K$3:K$2000,1,1)+ROW()-ROW($A$3))-0), NA())</f>
        <v>#N/A</v>
      </c>
      <c r="FE161" s="1" t="e">
        <f t="shared" si="320"/>
        <v>#N/A</v>
      </c>
      <c r="FF161" s="1" t="e">
        <f t="shared" si="321"/>
        <v>#N/A</v>
      </c>
      <c r="FG161" s="1" t="e">
        <f t="shared" si="322"/>
        <v>#N/A</v>
      </c>
      <c r="FH161" s="1" t="e" cm="1">
        <f t="array" ref="FH161">IFERROR(IF(OR(ISNA($A161),INDEX(International!O$3:O$2000,_xlfn.XMATCH(100,International!O$3:O$2000,1,1)+ROW()-ROW($A$3))=""),NA(),INDEX(International!O$3:O$2000,_xlfn.XMATCH(100,International!O$3:O$2000,1,1)+ROW()-ROW($A$3))-0), NA())</f>
        <v>#N/A</v>
      </c>
      <c r="FI161" s="1" t="e" cm="1">
        <f t="array" ref="FI161">IFERROR(IF(ISNA($A161),NA(),INDEX(International!Q$3:Q$2000,_xlfn.XMATCH(100,International!O$3:O$2000,1,1)+ROW()-ROW($A$3))-0), NA())</f>
        <v>#N/A</v>
      </c>
      <c r="FJ161" s="1" t="e">
        <f t="shared" si="323"/>
        <v>#N/A</v>
      </c>
      <c r="FK161" s="1" t="e">
        <f t="shared" si="324"/>
        <v>#N/A</v>
      </c>
      <c r="FL161" s="1" t="e">
        <f t="shared" si="325"/>
        <v>#N/A</v>
      </c>
      <c r="FM161" s="1" t="e" cm="1">
        <f t="array" ref="FM161">IFERROR(IF(OR(ISNA($A161),INDEX(International!S$3:S$2000,_xlfn.XMATCH(100,International!S$3:S$2000,1,1)+ROW()-ROW($A$3))=""),NA(),INDEX(International!S$3:S$2000,_xlfn.XMATCH(100,International!S$3:S$2000,1,1)+ROW()-ROW($A$3))-0), NA())</f>
        <v>#N/A</v>
      </c>
      <c r="FN161" s="1" t="e" cm="1">
        <f t="array" ref="FN161">IFERROR(IF(ISNA($A161),NA(),INDEX(International!U$3:U$2000,_xlfn.XMATCH(100,International!S$3:S$2000,1,1)+ROW()-ROW($A$3))-0), NA())</f>
        <v>#N/A</v>
      </c>
      <c r="FO161" s="1" t="e">
        <f t="shared" si="326"/>
        <v>#N/A</v>
      </c>
      <c r="FP161" s="1" t="e">
        <f t="shared" si="327"/>
        <v>#N/A</v>
      </c>
      <c r="FQ161" s="1" t="e">
        <f t="shared" si="328"/>
        <v>#N/A</v>
      </c>
      <c r="FR161" s="1" t="e" cm="1">
        <f t="array" ref="FR161">IFERROR(IF(OR(ISNA($A161),INDEX(International!W$3:W$2000,_xlfn.XMATCH(100,International!W$3:W$2000,1,1)+ROW()-ROW($A$3))=""),NA(),INDEX(International!W$3:W$2000,_xlfn.XMATCH(100,International!W$3:W$2000,1,1)+ROW()-ROW($A$3))-0), NA())</f>
        <v>#N/A</v>
      </c>
      <c r="FS161" s="1" t="e" cm="1">
        <f t="array" ref="FS161">IFERROR(IF(ISNA($A161),NA(),INDEX(International!Y$3:Y$2000,_xlfn.XMATCH(100,International!W$3:W$2000,1,1)+ROW()-ROW($A$3))-0), NA())</f>
        <v>#N/A</v>
      </c>
      <c r="FT161" s="1" t="e">
        <f t="shared" si="329"/>
        <v>#N/A</v>
      </c>
      <c r="FU161" s="1" t="e">
        <f t="shared" si="330"/>
        <v>#N/A</v>
      </c>
      <c r="FV161" s="1" t="e">
        <f t="shared" si="331"/>
        <v>#N/A</v>
      </c>
      <c r="FW161" s="1" t="e" cm="1">
        <f t="array" ref="FW161">IFERROR(IF(OR(ISNA($A161),INDEX(International!AA$3:AA$2000,_xlfn.XMATCH(100,International!AA$3:AA$2000,1,1)+ROW()-ROW($A$3))=""),NA(),INDEX(International!AA$3:AA$2000,_xlfn.XMATCH(100,International!AA$3:AA$2000,1,1)+ROW()-ROW($A$3))-0), NA())</f>
        <v>#N/A</v>
      </c>
      <c r="FX161" s="1" t="e" cm="1">
        <f t="array" ref="FX161">IFERROR(IF(ISNA($A161),NA(),INDEX(International!AC$3:AC$2000,_xlfn.XMATCH(100,International!AA$3:AA$2000,1,1)+ROW()-ROW($A$3))-0), NA())</f>
        <v>#N/A</v>
      </c>
      <c r="FY161" s="1" t="e">
        <f t="shared" si="332"/>
        <v>#N/A</v>
      </c>
      <c r="FZ161" s="1" t="e">
        <f t="shared" si="333"/>
        <v>#N/A</v>
      </c>
      <c r="GA161" s="1" t="e">
        <f t="shared" si="334"/>
        <v>#N/A</v>
      </c>
      <c r="GB161" s="1" t="e" cm="1">
        <f t="array" ref="GB161">IFERROR(IF(OR(ISNA($A161),INDEX(International!AE$3:AE$2000,_xlfn.XMATCH(100,International!AE$3:AE$2000,1,1)+ROW()-ROW($A$3))=""),NA(),INDEX(International!AE$3:AE$2000,_xlfn.XMATCH(100,International!AE$3:AE$2000,1,1)+ROW()-ROW($A$3))-0), NA())</f>
        <v>#N/A</v>
      </c>
      <c r="GC161" s="1" t="e" cm="1">
        <f t="array" ref="GC161">IFERROR(IF(ISNA($A161),NA(),INDEX(International!AG$3:AG$2000,_xlfn.XMATCH(100,International!AE$3:AE$2000,1,1)+ROW()-ROW($A$3))-0), NA())</f>
        <v>#N/A</v>
      </c>
      <c r="GD161" s="1" t="e">
        <f t="shared" si="335"/>
        <v>#N/A</v>
      </c>
      <c r="GE161" s="1" t="e">
        <f t="shared" si="336"/>
        <v>#N/A</v>
      </c>
      <c r="GF161" s="1" t="e">
        <f t="shared" si="337"/>
        <v>#N/A</v>
      </c>
    </row>
    <row r="162" spans="1:188" x14ac:dyDescent="0.2">
      <c r="A162" s="4" t="e">
        <f>IF(OR(Daily!$A162="",Daily!$B162="*"),NA(),Daily!A162)</f>
        <v>#N/A</v>
      </c>
      <c r="B162" s="1" t="str">
        <f>IF(_xlfn.IFNA($A162,"")="","",Daily!C162+IF(ROW()&gt;ROW($A$3),B161,0))</f>
        <v/>
      </c>
      <c r="C162" s="1" t="str">
        <f>IF(_xlfn.IFNA($A162,"")="","",Daily!D162+IF(ROW()&gt;ROW($A$3),C161,0))</f>
        <v/>
      </c>
      <c r="D162" s="1" t="str">
        <f>IF(_xlfn.IFNA($A162,"")="","",Daily!E162+IF(ROW()&gt;ROW($A$3),D161,0))</f>
        <v/>
      </c>
      <c r="E162" s="1" t="str">
        <f t="shared" si="284"/>
        <v/>
      </c>
      <c r="F162" s="1" t="str">
        <f>IF(_xlfn.IFNA($A162,"")="","",Daily!F162+IF(ROW()&gt;ROW($A$3),F161,0))</f>
        <v/>
      </c>
      <c r="G162" s="1" t="str">
        <f>IF(_xlfn.IFNA($A162,"")="","",Daily!G162+IF(ROW()&gt;ROW($A$3),G161,0))</f>
        <v/>
      </c>
      <c r="H162" s="1" t="str">
        <f>IF(_xlfn.IFNA($A162,"")="","",Daily!H162+IF(ROW()&gt;ROW($A$3),H161,0))</f>
        <v/>
      </c>
      <c r="I162" s="1" t="str">
        <f t="shared" si="285"/>
        <v/>
      </c>
      <c r="J162" s="1" t="str">
        <f>IF(_xlfn.IFNA($A162,"")="","",Daily!I162+IF(ROW()&gt;ROW($A$3),J161,0))</f>
        <v/>
      </c>
      <c r="K162" s="1" t="str">
        <f>IF(_xlfn.IFNA($A162,"")="","",Daily!J162+IF(ROW()&gt;ROW($A$3),K161,0))</f>
        <v/>
      </c>
      <c r="L162" s="1" t="str">
        <f>IF(_xlfn.IFNA($A162,"")="","",Daily!K162+IF(ROW()&gt;ROW($A$3),L161,0))</f>
        <v/>
      </c>
      <c r="M162" s="1" t="str">
        <f t="shared" si="286"/>
        <v/>
      </c>
      <c r="N162" s="1" t="str">
        <f>IF(_xlfn.IFNA($A162,"")="","",Daily!L162+IF(ROW()&gt;ROW($A$3),N161,0))</f>
        <v/>
      </c>
      <c r="O162" s="1" t="str">
        <f>IF(_xlfn.IFNA($A162,"")="","",Daily!M162+IF(ROW()&gt;ROW($A$3),O161,0))</f>
        <v/>
      </c>
      <c r="P162" s="1" t="str">
        <f>IF(_xlfn.IFNA($A162,"")="","",Daily!N162+IF(ROW()&gt;ROW($A$3),P161,0))</f>
        <v/>
      </c>
      <c r="Q162" s="1" t="str">
        <f t="shared" si="287"/>
        <v/>
      </c>
      <c r="R162" s="1" t="str">
        <f>IF(_xlfn.IFNA($A162,"")="","",Daily!O162+IF(ROW()&gt;ROW($A$3),R161,0))</f>
        <v/>
      </c>
      <c r="S162" s="1" t="str">
        <f>IF(_xlfn.IFNA($A162,"")="","",Daily!P162+IF(ROW()&gt;ROW($A$3),S161,0))</f>
        <v/>
      </c>
      <c r="T162" s="1" t="str">
        <f>IF(_xlfn.IFNA($A162,"")="","",Daily!Q162+IF(ROW()&gt;ROW($A$3),T161,0))</f>
        <v/>
      </c>
      <c r="U162" s="1" t="str">
        <f t="shared" si="288"/>
        <v/>
      </c>
      <c r="V162" s="1" t="str">
        <f>IF(_xlfn.IFNA($A162,"")="","",Daily!R162+IF(ROW()&gt;ROW($A$3),V161,0))</f>
        <v/>
      </c>
      <c r="W162" s="1" t="str">
        <f>IF(_xlfn.IFNA($A162,"")="","",Daily!S162+IF(ROW()&gt;ROW($A$3),W161,0))</f>
        <v/>
      </c>
      <c r="X162" s="1" t="str">
        <f>IF(_xlfn.IFNA($A162,"")="","",Daily!T162+IF(ROW()&gt;ROW($A$3),X161,0))</f>
        <v/>
      </c>
      <c r="Y162" s="1" t="str">
        <f t="shared" si="289"/>
        <v/>
      </c>
      <c r="Z162" s="1" t="str">
        <f>IF(_xlfn.IFNA($A162,"")="","",Daily!U162+IF(ROW()&gt;ROW($A$3),Z161,0))</f>
        <v/>
      </c>
      <c r="AA162" s="1" t="str">
        <f>IF(_xlfn.IFNA($A162,"")="","",Daily!V162+IF(ROW()&gt;ROW($A$3),AA161,0))</f>
        <v/>
      </c>
      <c r="AB162" s="1" t="str">
        <f>IF(_xlfn.IFNA($A162,"")="","",Daily!W162+IF(ROW()&gt;ROW($A$3),AB161,0))</f>
        <v/>
      </c>
      <c r="AC162" s="1" t="str">
        <f t="shared" si="290"/>
        <v/>
      </c>
      <c r="AD162" s="1" t="str">
        <f>IF(_xlfn.IFNA($A162,"")="","",Daily!X162+IF(ROW()&gt;ROW($A$3),AD161,0))</f>
        <v/>
      </c>
      <c r="AE162" s="1" t="str">
        <f>IF(_xlfn.IFNA($A162,"")="","",Daily!Y162+IF(ROW()&gt;ROW($A$3),AE161,0))</f>
        <v/>
      </c>
      <c r="AF162" s="1" t="str">
        <f>IF(_xlfn.IFNA($A162,"")="","",Daily!Z162+IF(ROW()&gt;ROW($A$3),AF161,0))</f>
        <v/>
      </c>
      <c r="AG162" s="1" t="str">
        <f t="shared" si="291"/>
        <v/>
      </c>
      <c r="AH162" s="1" t="str">
        <f>IF(_xlfn.IFNA($A162,"")="","",Daily!C162+Daily!F162+Daily!I162+Daily!O162+Daily!L162+Daily!R162+Daily!X162+Daily!U162)</f>
        <v/>
      </c>
      <c r="AI162" s="1" t="str">
        <f>IF(_xlfn.IFNA($A162,"")="","",Daily!D162+Daily!G162+Daily!J162+Daily!P162+Daily!M162+Daily!S162+Daily!Y162+Daily!V162+Daily!AA162)</f>
        <v/>
      </c>
      <c r="AJ162" s="1" t="str">
        <f>IF(_xlfn.IFNA($A162,"")="","",Daily!E162+Daily!H162+Daily!K162+Daily!Q162+Daily!N162+Daily!T162+Daily!Z162+Daily!W162)</f>
        <v/>
      </c>
      <c r="AK162" s="1" t="str">
        <f t="shared" si="240"/>
        <v/>
      </c>
      <c r="AL162" s="1" t="str">
        <f t="shared" si="241"/>
        <v/>
      </c>
      <c r="AM162" s="1" t="str">
        <f t="shared" si="242"/>
        <v/>
      </c>
      <c r="AN162" s="7" t="str">
        <f t="shared" si="243"/>
        <v/>
      </c>
      <c r="AO162" s="1" t="str">
        <f t="shared" si="244"/>
        <v/>
      </c>
      <c r="AP162" s="1" t="str">
        <f t="shared" si="245"/>
        <v/>
      </c>
      <c r="AQ162" s="1" t="str">
        <f t="shared" si="246"/>
        <v/>
      </c>
      <c r="AR162" s="1" t="str">
        <f t="shared" si="247"/>
        <v/>
      </c>
      <c r="AS162" s="1" t="str">
        <f t="shared" si="248"/>
        <v/>
      </c>
      <c r="AT162" s="10" t="str">
        <f t="shared" si="249"/>
        <v/>
      </c>
      <c r="AU162" s="10" t="str">
        <f t="shared" si="250"/>
        <v/>
      </c>
      <c r="AV162" s="10" t="str">
        <f t="shared" si="251"/>
        <v/>
      </c>
      <c r="AW162" s="10" t="str">
        <f t="shared" si="252"/>
        <v/>
      </c>
      <c r="AX162" s="10" t="str">
        <f t="shared" si="253"/>
        <v/>
      </c>
      <c r="AY162" s="10" t="str">
        <f t="shared" si="254"/>
        <v/>
      </c>
      <c r="AZ162" s="10" t="str">
        <f t="shared" si="255"/>
        <v/>
      </c>
      <c r="BA162" s="10" t="str">
        <f t="shared" si="256"/>
        <v/>
      </c>
      <c r="BB162" s="10" t="str">
        <f t="shared" si="257"/>
        <v/>
      </c>
      <c r="BC162" s="10" t="str">
        <f t="shared" si="258"/>
        <v/>
      </c>
      <c r="BD162" s="8" t="str">
        <f t="shared" ca="1" si="292"/>
        <v/>
      </c>
      <c r="BE162" s="9" t="str">
        <f t="shared" ca="1" si="293"/>
        <v/>
      </c>
      <c r="BF162" s="10" t="str">
        <f t="shared" si="259"/>
        <v/>
      </c>
      <c r="BG162" s="10" t="str">
        <f t="shared" si="260"/>
        <v/>
      </c>
      <c r="BH162" s="1" t="str">
        <f t="shared" si="261"/>
        <v/>
      </c>
      <c r="BI162" s="1" t="str">
        <f t="shared" si="262"/>
        <v/>
      </c>
      <c r="BJ162" s="8" t="str">
        <f>IF(_xlfn.IFNA($A162,"")="","",AK162/(Configuration!$B$1/1000000))</f>
        <v/>
      </c>
      <c r="BK162" s="1" t="str">
        <f>IF(OR(_xlfn.IFNA($A162,"")="", ROW()&lt;=ROW($A$3),MAX(International!$C$3:$C$2000)&lt;$AK162),"",$A162-_xlfn.XLOOKUP($AK162,International!$C$3:$C$2000,International!$A$3:$A$2000,NA(),1,1))</f>
        <v/>
      </c>
      <c r="BL162" s="1" t="str">
        <f>IF(OR(_xlfn.IFNA($A162,"")="", ROW()&lt;=ROW($A$3),MAX(International!$D$3:$D$2000)&lt;$BJ162),"",$A162-_xlfn.XLOOKUP($BJ162,International!$D$3:$D$2000,International!$A$3:$A$2000,NA(),1,1))</f>
        <v/>
      </c>
      <c r="BM162" s="1" t="str">
        <f>IF(OR(_xlfn.IFNA($A162,"")="", ROW()&lt;=ROW($A$3),MAX(International!$G$3:$G$2000)&lt;$AK162),"",$A162-_xlfn.XLOOKUP($AK162,International!$G$3:$G$2000,International!$A$3:$A$2000,NA(),1,1))</f>
        <v/>
      </c>
      <c r="BN162" s="1" t="str">
        <f>IF(OR(_xlfn.IFNA($A162,"")="", ROW()&lt;=ROW($A$3),MAX(International!$H$3:$H$2000)&lt;$BJ162),"",$A162-_xlfn.XLOOKUP($BJ162,International!$H$3:$H$2000,International!$A$3:$A$2000,NA(),1,1))</f>
        <v/>
      </c>
      <c r="BO162" s="1" t="str">
        <f>IF(OR(_xlfn.IFNA($A162,"")="", ROW()&lt;=ROW($A$3),MAX(International!$K$3:$K$2000)&lt;$AK162),"",$A162-_xlfn.XLOOKUP($AK162,International!$K$3:$K$2000,International!$A$3:$A$2000,NA(),1,1))</f>
        <v/>
      </c>
      <c r="BP162" s="1" t="str">
        <f>IF(OR(_xlfn.IFNA($A162,"")="", ROW()&lt;=ROW($A$3),MAX(International!$L$3:$L$2000)&lt;$BJ162),"",$A162-_xlfn.XLOOKUP($BJ162,International!$L$3:$L$2000,International!$A$3:$A$2000,NA(),1,1))</f>
        <v/>
      </c>
      <c r="BQ162" s="1" t="str">
        <f>IF(OR(_xlfn.IFNA($A162,"")="", ROW()&lt;=ROW($A$3),MAX(International!$O$3:$O$2000)&lt;$AK162),"",$A162-_xlfn.XLOOKUP($AK162,International!$O$3:$O$2000,International!$A$3:$A$2000,NA(),1,1))</f>
        <v/>
      </c>
      <c r="BR162" s="1" t="str">
        <f>IF(OR(_xlfn.IFNA($A162,"")="", ROW()&lt;=ROW($A$3),MAX(International!$P$3:$P$2000)&lt;$BJ162),"",$A162-_xlfn.XLOOKUP($BJ162,International!$P$3:$P$2000,International!$A$3:$A$2000,NA(),1,1))</f>
        <v/>
      </c>
      <c r="BS162" s="1" t="str">
        <f>IF(OR(_xlfn.IFNA($A162,"")="", ROW()&lt;=ROW($A$3),MAX(International!$S$3:$S$2000)&lt;$AK162),"",$A162-_xlfn.XLOOKUP($AK162,International!$S$3:$S$2000,International!$A$3:$A$2000,NA(),1,1))</f>
        <v/>
      </c>
      <c r="BT162" s="1" t="str">
        <f>IF(OR(_xlfn.IFNA($A162,"")="", ROW()&lt;=ROW($A$3),MAX(International!$T$3:$T$2000)&lt;$BJ162),"",$A162-_xlfn.XLOOKUP($BJ162,International!$T$3:$T$2000,International!$A$3:$A$2000,NA(),1,1))</f>
        <v/>
      </c>
      <c r="BU162" s="1" t="str">
        <f>IF(OR(_xlfn.IFNA($A162,"")="", ROW()&lt;=ROW($A$3),MAX(International!$W$3:$W$2000)&lt;$AK162),"",$A162-_xlfn.XLOOKUP($AK162,International!$W$3:$W$2000,International!$A$3:$A$2000,NA(),1,1))</f>
        <v/>
      </c>
      <c r="BV162" s="1" t="str">
        <f>IF(OR(_xlfn.IFNA($A162,"")="", ROW()&lt;=ROW($A$3),MAX(International!$X$3:$X$2000)&lt;$BJ162),"",$A162-_xlfn.XLOOKUP($BJ162,International!$X$3:$X$2000,International!$A$3:$A$2000,NA(),1,1))</f>
        <v/>
      </c>
      <c r="BW162" s="1" t="str">
        <f>IF(OR(_xlfn.IFNA($A162,"")="", ROW()&lt;=ROW($A$3),MAX(International!$AA$3:$AA$2000)&lt;$AK162),"",$A162-_xlfn.XLOOKUP($AK162,International!$AA$3:$AA$2000,International!$A$3:$A$2000,NA(),1,1))</f>
        <v/>
      </c>
      <c r="BX162" s="1" t="str">
        <f>IF(OR(_xlfn.IFNA($A162,"")="", ROW()&lt;=ROW($A$3),MAX(International!$AB$3:$AB$2000)&lt;$BJ162),"",$A162-_xlfn.XLOOKUP($BJ162,International!$AB$3:$AB$2000,International!$A$3:$A$2000,NA(),1,1))</f>
        <v/>
      </c>
      <c r="BY162" s="1" t="str">
        <f>IF(OR(_xlfn.IFNA($A162,"")="", ROW()&lt;=ROW($A$3),MAX(International!$AE$3:$AE$2000)&lt;$AK162),"",$A162-_xlfn.XLOOKUP($AK162,International!$AE$3:$AE$2000,International!$A$3:$A$2000,NA(),1,1))</f>
        <v/>
      </c>
      <c r="BZ162" s="1" t="str">
        <f>IF(OR(_xlfn.IFNA($A162,"")="", ROW()&lt;=ROW($A$3),MAX(International!$AF$3:$AF$2000)&lt;$BJ162),"",$A162-_xlfn.XLOOKUP($BJ162,International!$AF$3:$AF$2000,International!$A$3:$A$2000,NA(),1,1))</f>
        <v/>
      </c>
      <c r="CA162" s="1" t="e">
        <f t="shared" si="294"/>
        <v>#N/A</v>
      </c>
      <c r="CB162" s="1" t="e">
        <f t="shared" si="264"/>
        <v>#N/A</v>
      </c>
      <c r="CC162" s="1" t="e">
        <f t="shared" si="265"/>
        <v>#N/A</v>
      </c>
      <c r="CD162" s="1" t="e">
        <f t="shared" si="266"/>
        <v>#N/A</v>
      </c>
      <c r="CE162" s="1" t="e">
        <f t="shared" si="267"/>
        <v>#N/A</v>
      </c>
      <c r="CF162" s="1" t="e">
        <f t="shared" si="268"/>
        <v>#N/A</v>
      </c>
      <c r="CG162" s="1" t="e">
        <f t="shared" si="269"/>
        <v>#N/A</v>
      </c>
      <c r="CH162" s="1" t="e">
        <f t="shared" si="270"/>
        <v>#N/A</v>
      </c>
      <c r="CI162" s="1" t="e">
        <f t="shared" si="271"/>
        <v>#N/A</v>
      </c>
      <c r="CJ162" s="1" t="e">
        <f t="shared" si="272"/>
        <v>#N/A</v>
      </c>
      <c r="CK162" s="1" t="e">
        <f t="shared" si="295"/>
        <v>#N/A</v>
      </c>
      <c r="CL162" s="1" t="e">
        <f t="shared" si="273"/>
        <v>#N/A</v>
      </c>
      <c r="CM162" s="1" t="e">
        <f>IF(OR(ISNA($A162),$AK162&lt;100),NA(),IF($CA162=0,0,FLOOR((CK162-_xlfn.XLOOKUP(_xlfn.AGGREGATE(5,6,$CA$3:$CA2113),$CA$3:$CA$2000,CK$3:CK$2000,1,1))/_xlfn.XLOOKUP($CA162,$CA$3:$CA$2000,$CA$3:$CA$2000,1,1), 1)))</f>
        <v>#N/A</v>
      </c>
      <c r="CN162" s="1" t="e">
        <f t="shared" si="296"/>
        <v>#N/A</v>
      </c>
      <c r="CO162" s="1" t="e" cm="1">
        <f t="array" ref="CO162">IFERROR(IF(OR(ISNA($A162),$AK162&lt;100,INDEX(International!C$3:C$2000,_xlfn.XMATCH(100,International!C$3:C$2000,1,1)+$CA162)=""),NA(),INDEX(International!C$3:C$2000,_xlfn.XMATCH(100,International!C$3:C$2000,1,1)+$CA162)), NA())</f>
        <v>#N/A</v>
      </c>
      <c r="CP162" s="1" t="e">
        <f t="shared" si="274"/>
        <v>#N/A</v>
      </c>
      <c r="CQ162" s="1" t="e">
        <f>IF(OR(ISNA($A162),$AK162&lt;100),NA(),IF($CA162=0,0,FLOOR((CO162-_xlfn.XLOOKUP(_xlfn.AGGREGATE(5,6,$CA$3:$CA2113),$CA$3:$CA$2000,CO$3:CO$2000,1,1))/_xlfn.XLOOKUP($CA162,$CA$3:$CA$2000,$CA$3:$CA$2000,1,1), 1)))</f>
        <v>#N/A</v>
      </c>
      <c r="CR162" s="1" t="e">
        <f t="shared" si="297"/>
        <v>#N/A</v>
      </c>
      <c r="CS162" s="1" t="e" cm="1">
        <f t="array" ref="CS162">IFERROR(IF(OR(ISNA($A162),$AK162&lt;100,INDEX(International!G$3:G$2000,_xlfn.XMATCH(100,International!G$3:G$2000,1,1)+$CA162)=""),NA(),INDEX(International!G$3:G$2000,_xlfn.XMATCH(100,International!G$3:G$2000,1,1)+$CA162)), NA())</f>
        <v>#N/A</v>
      </c>
      <c r="CT162" s="1" t="e">
        <f t="shared" si="275"/>
        <v>#N/A</v>
      </c>
      <c r="CU162" s="1" t="e">
        <f>IF(OR(ISNA($A162),$AK162&lt;100),NA(),IF($CA162=0,0,FLOOR((CS162-_xlfn.XLOOKUP(_xlfn.AGGREGATE(5,6,$CA$3:$CA2113),$CA$3:$CA$2000,CS$3:CS$2000,1,1))/_xlfn.XLOOKUP($CA162,$CA$3:$CA$2000,$CA$3:$CA$2000,1,1), 1)))</f>
        <v>#N/A</v>
      </c>
      <c r="CV162" s="1" t="e">
        <f t="shared" si="298"/>
        <v>#N/A</v>
      </c>
      <c r="CW162" s="1" t="e" cm="1">
        <f t="array" ref="CW162">IFERROR(IF(OR(ISNA($A162),$AK162&lt;100,INDEX(International!K$3:K$2000,_xlfn.XMATCH(100,International!K$3:K$2000,1,1)+$CA162)=""),NA(),INDEX(International!K$3:K$2000,_xlfn.XMATCH(100,International!K$3:K$2000,1,1)+$CA162)), NA())</f>
        <v>#N/A</v>
      </c>
      <c r="CX162" s="1" t="e">
        <f t="shared" si="276"/>
        <v>#N/A</v>
      </c>
      <c r="CY162" s="1" t="e">
        <f>IF(OR(ISNA($A162),$AK162&lt;100),NA(),IF($CA162=0,0,FLOOR((CW162-_xlfn.XLOOKUP(_xlfn.AGGREGATE(5,6,$CA$3:$CA2113),$CA$3:$CA$2000,CW$3:CW$2000,1,1))/_xlfn.XLOOKUP($CA162,$CA$3:$CA$2000,$CA$3:$CA$2000,1,1), 1)))</f>
        <v>#N/A</v>
      </c>
      <c r="CZ162" s="1" t="e">
        <f t="shared" si="299"/>
        <v>#N/A</v>
      </c>
      <c r="DA162" s="1" t="e" cm="1">
        <f t="array" ref="DA162">IFERROR(IF(OR(ISNA($A162),$AK162&lt;100,INDEX(International!O$3:O$2000,_xlfn.XMATCH(100,International!O$3:O$2000,1,1)+$CA162)=""),NA(),INDEX(International!O$3:O$2000,_xlfn.XMATCH(100,International!O$3:O$2000,1,1)+$CA162)), NA())</f>
        <v>#N/A</v>
      </c>
      <c r="DB162" s="1" t="e">
        <f t="shared" si="277"/>
        <v>#N/A</v>
      </c>
      <c r="DC162" s="1" t="e">
        <f>IF(OR(ISNA($A162),$AK162&lt;100),NA(),IF($CA162=0,0,FLOOR((DA162-_xlfn.XLOOKUP(_xlfn.AGGREGATE(5,6,$CA$3:$CA2113),$CA$3:$CA$2000,DA$3:DA$2000,1,1))/_xlfn.XLOOKUP($CA162,$CA$3:$CA$2000,$CA$3:$CA$2000,1,1), 1)))</f>
        <v>#N/A</v>
      </c>
      <c r="DD162" s="1" t="e">
        <f t="shared" si="300"/>
        <v>#N/A</v>
      </c>
      <c r="DE162" s="1" t="e" cm="1">
        <f t="array" ref="DE162">IFERROR(IF(OR(ISNA($A162),$AK162&lt;100,INDEX(International!S$3:S$2000,_xlfn.XMATCH(100,International!S$3:S$2000,1,1)+$CA162)=""),NA(),INDEX(International!S$3:S$2000,_xlfn.XMATCH(100,International!S$3:S$2000,1,1)+$CA162)), NA())</f>
        <v>#N/A</v>
      </c>
      <c r="DF162" s="1" t="e">
        <f t="shared" si="278"/>
        <v>#N/A</v>
      </c>
      <c r="DG162" s="1" t="e">
        <f>IF(OR(ISNA($A162),$AK162&lt;100),NA(),IF($CA162=0,0,FLOOR((DE162-_xlfn.XLOOKUP(_xlfn.AGGREGATE(5,6,$CA$3:$CA2113),$CA$3:$CA$2000,DE$3:DE$2000,1,1))/_xlfn.XLOOKUP($CA162,$CA$3:$CA$2000,$CA$3:$CA$2000,1,1), 1)))</f>
        <v>#N/A</v>
      </c>
      <c r="DH162" s="1" t="e">
        <f t="shared" si="301"/>
        <v>#N/A</v>
      </c>
      <c r="DI162" s="1" t="e" cm="1">
        <f t="array" ref="DI162">IFERROR(IF(OR(ISNA($A162),$AK162&lt;100,INDEX(International!W$3:W$2000,_xlfn.XMATCH(100,International!W$3:W$2000,1,1)+$CA162)=""),NA(),INDEX(International!W$3:W$2000,_xlfn.XMATCH(100,International!W$3:W$2000,1,1)+$CA162)), NA())</f>
        <v>#N/A</v>
      </c>
      <c r="DJ162" s="1" t="e">
        <f t="shared" si="279"/>
        <v>#N/A</v>
      </c>
      <c r="DK162" s="1" t="e">
        <f>IF(OR(ISNA($A162),$AK162&lt;100),NA(),IF($CA162=0,0,FLOOR((DI162-_xlfn.XLOOKUP(_xlfn.AGGREGATE(5,6,$CA$3:$CA2113),$CA$3:$CA$2000,DI$3:DI$2000,1,1))/_xlfn.XLOOKUP($CA162,$CA$3:$CA$2000,$CA$3:$CA$2000,1,1), 1)))</f>
        <v>#N/A</v>
      </c>
      <c r="DL162" s="1" t="e">
        <f t="shared" si="302"/>
        <v>#N/A</v>
      </c>
      <c r="DM162" s="1" t="e" cm="1">
        <f t="array" ref="DM162">IFERROR(IF(OR(ISNA($A162),$AK162&lt;100,INDEX(International!AA$3:AA$2000,_xlfn.XMATCH(100,International!AA$3:AA$2000,1,1)+$CA162)=""),NA(),INDEX(International!AA$3:AA$2000,_xlfn.XMATCH(100,International!AA$3:AA$2000,1,1)+$CA162)), NA())</f>
        <v>#N/A</v>
      </c>
      <c r="DN162" s="1" t="e">
        <f t="shared" si="280"/>
        <v>#N/A</v>
      </c>
      <c r="DO162" s="1" t="e">
        <f>IF(OR(ISNA($A162),$AK162&lt;100),NA(),IF($CA162=0,0,FLOOR((DM162-_xlfn.XLOOKUP(_xlfn.AGGREGATE(5,6,$CA$3:$CA2113),$CA$3:$CA$2000,DM$3:DM$2000,1,1))/_xlfn.XLOOKUP($CA162,$CA$3:$CA$2000,$CA$3:$CA$2000,1,1), 1)))</f>
        <v>#N/A</v>
      </c>
      <c r="DP162" s="1" t="e">
        <f t="shared" si="303"/>
        <v>#N/A</v>
      </c>
      <c r="DQ162" s="1" t="e" cm="1">
        <f t="array" ref="DQ162">IFERROR(IF(OR(ISNA($A162),$AK162&lt;100,INDEX(International!AE$3:AE$2000,_xlfn.XMATCH(100,International!AE$3:AE$2000,1,1)+$CA162)=""),NA(),INDEX(International!AE$3:AE$2000,_xlfn.XMATCH(100,International!AE$3:AE$2000,1,1)+$CA162)), NA())</f>
        <v>#N/A</v>
      </c>
      <c r="DR162" s="1" t="e">
        <f t="shared" si="281"/>
        <v>#N/A</v>
      </c>
      <c r="DS162" s="1" t="e">
        <f>IF(OR(ISNA($A162),$AK162&lt;100),NA(),IF($CA162=0,0,FLOOR((DQ162-_xlfn.XLOOKUP(_xlfn.AGGREGATE(5,6,$CA$3:$CA2113),$CA$3:$CA$2000,DQ$3:DQ$2000,1,1))/_xlfn.XLOOKUP($CA162,$CA$3:$CA$2000,$CA$3:$CA$2000,1,1), 1)))</f>
        <v>#N/A</v>
      </c>
      <c r="DT162" s="1" t="e">
        <f t="shared" si="263"/>
        <v>#N/A</v>
      </c>
      <c r="DU162" s="1" t="e">
        <f t="shared" si="282"/>
        <v>#N/A</v>
      </c>
      <c r="DV162" s="1" t="e" cm="1">
        <f t="array" ref="DV162">IFERROR(IF(ISNA($A162),NA(),INDEX(B$3:B$2000,_xlfn.XMATCH(Configuration!$B$12,B$3:B$2000,1,1)+ROW()-ROW($A$3))-0), NA())</f>
        <v>#N/A</v>
      </c>
      <c r="DW162" s="1" t="e" cm="1">
        <f t="array" ref="DW162">IFERROR(IF(ISNA($A162),NA(),INDEX(F$3:F$2000,_xlfn.XMATCH(Configuration!$B$12,F$3:F$2000,1,1)+ROW()-ROW($A$3))-0), NA())</f>
        <v>#N/A</v>
      </c>
      <c r="DX162" s="1" t="e" cm="1">
        <f t="array" ref="DX162">IFERROR(IF(ISNA($A162),NA(),INDEX(J$3:J$2000,_xlfn.XMATCH(Configuration!$B$12,J$3:J$2000,1,1)+ROW()-ROW($A$3))-0), NA())</f>
        <v>#N/A</v>
      </c>
      <c r="DY162" s="1" t="e" cm="1">
        <f t="array" ref="DY162">IFERROR(IF(ISNA($A162),NA(),INDEX(N$3:N$2000,_xlfn.XMATCH(Configuration!$B$12,N$3:N$2000,1,1)+ROW()-ROW($A$3))-0), NA())</f>
        <v>#N/A</v>
      </c>
      <c r="DZ162" s="1" t="e" cm="1">
        <f t="array" ref="DZ162">IFERROR(IF(ISNA($A162),NA(),INDEX(R$3:R$2000,_xlfn.XMATCH(Configuration!$B$12,R$3:R$2000,1,1)+ROW()-ROW($A$3))-0), NA())</f>
        <v>#N/A</v>
      </c>
      <c r="EA162" s="1" t="e" cm="1">
        <f t="array" ref="EA162">IFERROR(IF(ISNA($A162),NA(),INDEX(V$3:V$2000,_xlfn.XMATCH(Configuration!$B$12,V$3:V$2000,1,1)+ROW()-ROW($A$3))-0), NA())</f>
        <v>#N/A</v>
      </c>
      <c r="EB162" s="1" t="e" cm="1">
        <f t="array" ref="EB162">IFERROR(IF(ISNA($A162),NA(),INDEX(Z$3:Z$2000,_xlfn.XMATCH(Configuration!$B$12,Z$3:Z$2000,1,1)+ROW()-ROW($A$3))-0), NA())</f>
        <v>#N/A</v>
      </c>
      <c r="EC162" s="1" t="e" cm="1">
        <f t="array" ref="EC162">IFERROR(IF(ISNA($A162),NA(),INDEX(AD$3:AD$2000,_xlfn.XMATCH(Configuration!$B$12,AD$3:AD$2000,1,1)+ROW()-ROW($A$3))-0), NA())</f>
        <v>#N/A</v>
      </c>
      <c r="ED162" s="1" t="e">
        <f t="shared" si="283"/>
        <v>#N/A</v>
      </c>
      <c r="EE162" s="1" t="e">
        <f t="shared" si="304"/>
        <v>#N/A</v>
      </c>
      <c r="EF162" s="1" t="e">
        <f t="shared" si="305"/>
        <v>#N/A</v>
      </c>
      <c r="EG162" s="1" t="e">
        <f t="shared" si="306"/>
        <v>#N/A</v>
      </c>
      <c r="EH162" s="1" t="e">
        <f t="shared" si="307"/>
        <v>#N/A</v>
      </c>
      <c r="EI162" s="1" t="e">
        <f t="shared" si="308"/>
        <v>#N/A</v>
      </c>
      <c r="EJ162" s="1" t="e">
        <f t="shared" si="309"/>
        <v>#N/A</v>
      </c>
      <c r="EK162" s="1" t="e">
        <f t="shared" si="310"/>
        <v>#N/A</v>
      </c>
      <c r="EL162" s="1" t="e" cm="1">
        <f t="array" ref="EL162">IFERROR(IF(ISNA($ED162),NA(),IF(FLOOR((2^(($ED162+LOOKUP(2, 1/(ISNA(EP$3:EP$2000)+ISBLANK(EP$3:EP$300)-1),EP$3:EP$2000)*LOG(100)/LOG(2))/LOOKUP(2, 1/(ISNA(EP$3:EP$2000)+ISBLANK(EP$3:EP$300)-1),EP$3:EP$2000))),2)&gt;_xlfn.AGGREGATE(4,6,$EN$3:$GC$2000)+2000,NA(),FLOOR((2^(($ED162+LOOKUP(2, 1/(ISNA(EP$3:EP$2000)+ISBLANK(EP$3:EP$300)-1),EP$3:EP$2000)*LOG(100)/LOG(2))/LOOKUP(2, 1/(ISNA(EP$3:EP$2000)+ISBLANK(EP$3:EP$300)-1),EP$3:EP$2000))),2))),NA())</f>
        <v>#N/A</v>
      </c>
      <c r="EM162" s="1" t="e" cm="1">
        <f t="array" ref="EM162">IF(ISNA($ED162),NA(),FLOOR(EN$3+(LOOKUP(2, 1/(ISNA(EN$3:EN$2000)+ISBLANK(EN$3:EN$300)-1),EN$3:EN$2000)-EN$3)/LOOKUP(2, 1/(ISNA(EN$3:EN$2000)+ISBLANK(EN$3:EN$300)-1),ED$3:ED$2000)*ED162, 1))</f>
        <v>#N/A</v>
      </c>
      <c r="EN162" s="1" t="e" cm="1">
        <f t="array" ref="EN162">IFERROR(IF(ISNA($A162),NA(),INDEX(AK$3:AK$2000,_xlfn.XMATCH(100,AK$3:AK$2000,1,1)+ROW()-ROW($A$3))-0), NA())</f>
        <v>#N/A</v>
      </c>
      <c r="EO162" s="1" t="e" cm="1">
        <f t="array" ref="EO162">IFERROR(IF(ISNA($A162),NA(),INDEX(BD$3:BD$2000,_xlfn.XMATCH(100,AK$3:AK$2000,1,1)+ROW()-ROW($A$3))-0), NA())</f>
        <v>#N/A</v>
      </c>
      <c r="EP162" s="1" t="e">
        <f t="shared" si="311"/>
        <v>#N/A</v>
      </c>
      <c r="EQ162" s="1" t="e">
        <f t="shared" si="312"/>
        <v>#N/A</v>
      </c>
      <c r="ER162" s="1" t="e">
        <f t="shared" si="313"/>
        <v>#N/A</v>
      </c>
      <c r="ES162" s="1" t="e" cm="1">
        <f t="array" ref="ES162">IFERROR(IF(OR(ISNA($A162),INDEX(International!C$3:C$2000,_xlfn.XMATCH(100,International!C$3:C$2000,1,1)+ROW()-ROW($A$3))=""),NA(),INDEX(International!C$3:C$2000,_xlfn.XMATCH(100,International!C$3:C$2000,1,1)+ROW()-ROW($A$3))), NA())</f>
        <v>#N/A</v>
      </c>
      <c r="ET162" s="1" t="e" cm="1">
        <f t="array" ref="ET162">IFERROR(IF(ISNA($A162),NA(),INDEX(International!E$3:E$2000,_xlfn.XMATCH(100,International!C$3:C$2000,1,1)+ROW()-ROW($A$3))-0), NA())</f>
        <v>#N/A</v>
      </c>
      <c r="EU162" s="1" t="e">
        <f t="shared" si="314"/>
        <v>#N/A</v>
      </c>
      <c r="EV162" s="1" t="e">
        <f t="shared" si="315"/>
        <v>#N/A</v>
      </c>
      <c r="EW162" s="1" t="e">
        <f t="shared" si="316"/>
        <v>#N/A</v>
      </c>
      <c r="EX162" s="1" t="e" cm="1">
        <f t="array" ref="EX162">IFERROR(IF(OR(ISNA($A162),INDEX(International!G$3:G$2000,_xlfn.XMATCH(100,International!G$3:G$2000,1,1)+ROW()-ROW($A$3))=""),NA(),INDEX(International!G$3:G$2000,_xlfn.XMATCH(100,International!G$3:G$2000,1,1)+ROW()-ROW($A$3))-0), NA())</f>
        <v>#N/A</v>
      </c>
      <c r="EY162" s="1" t="e" cm="1">
        <f t="array" ref="EY162">IFERROR(IF(ISNA($A162),NA(),INDEX(International!I$3:I$2000,_xlfn.XMATCH(100,International!G$3:G$2000,1,1)+ROW()-ROW($A$3))-0), NA())</f>
        <v>#N/A</v>
      </c>
      <c r="EZ162" s="1" t="e">
        <f t="shared" si="317"/>
        <v>#N/A</v>
      </c>
      <c r="FA162" s="1" t="e">
        <f t="shared" si="318"/>
        <v>#N/A</v>
      </c>
      <c r="FB162" s="1" t="e">
        <f t="shared" si="319"/>
        <v>#N/A</v>
      </c>
      <c r="FC162" s="1" t="e" cm="1">
        <f t="array" ref="FC162">IFERROR(IF(OR(ISNA($A162),INDEX(International!K$3:K$2000,_xlfn.XMATCH(100,International!K$3:K$2000,1,1)+ROW()-ROW($A$3))=""),NA(),INDEX(International!K$3:K$2000,_xlfn.XMATCH(100,International!K$3:K$2000,1,1)+ROW()-ROW($A$3))), NA())</f>
        <v>#N/A</v>
      </c>
      <c r="FD162" s="1" t="e" cm="1">
        <f t="array" ref="FD162">IFERROR(IF(ISNA($A162),NA(),INDEX(International!M$3:M$2000,_xlfn.XMATCH(100,International!K$3:K$2000,1,1)+ROW()-ROW($A$3))-0), NA())</f>
        <v>#N/A</v>
      </c>
      <c r="FE162" s="1" t="e">
        <f t="shared" si="320"/>
        <v>#N/A</v>
      </c>
      <c r="FF162" s="1" t="e">
        <f t="shared" si="321"/>
        <v>#N/A</v>
      </c>
      <c r="FG162" s="1" t="e">
        <f t="shared" si="322"/>
        <v>#N/A</v>
      </c>
      <c r="FH162" s="1" t="e" cm="1">
        <f t="array" ref="FH162">IFERROR(IF(OR(ISNA($A162),INDEX(International!O$3:O$2000,_xlfn.XMATCH(100,International!O$3:O$2000,1,1)+ROW()-ROW($A$3))=""),NA(),INDEX(International!O$3:O$2000,_xlfn.XMATCH(100,International!O$3:O$2000,1,1)+ROW()-ROW($A$3))-0), NA())</f>
        <v>#N/A</v>
      </c>
      <c r="FI162" s="1" t="e" cm="1">
        <f t="array" ref="FI162">IFERROR(IF(ISNA($A162),NA(),INDEX(International!Q$3:Q$2000,_xlfn.XMATCH(100,International!O$3:O$2000,1,1)+ROW()-ROW($A$3))-0), NA())</f>
        <v>#N/A</v>
      </c>
      <c r="FJ162" s="1" t="e">
        <f t="shared" si="323"/>
        <v>#N/A</v>
      </c>
      <c r="FK162" s="1" t="e">
        <f t="shared" si="324"/>
        <v>#N/A</v>
      </c>
      <c r="FL162" s="1" t="e">
        <f t="shared" si="325"/>
        <v>#N/A</v>
      </c>
      <c r="FM162" s="1" t="e" cm="1">
        <f t="array" ref="FM162">IFERROR(IF(OR(ISNA($A162),INDEX(International!S$3:S$2000,_xlfn.XMATCH(100,International!S$3:S$2000,1,1)+ROW()-ROW($A$3))=""),NA(),INDEX(International!S$3:S$2000,_xlfn.XMATCH(100,International!S$3:S$2000,1,1)+ROW()-ROW($A$3))-0), NA())</f>
        <v>#N/A</v>
      </c>
      <c r="FN162" s="1" t="e" cm="1">
        <f t="array" ref="FN162">IFERROR(IF(ISNA($A162),NA(),INDEX(International!U$3:U$2000,_xlfn.XMATCH(100,International!S$3:S$2000,1,1)+ROW()-ROW($A$3))-0), NA())</f>
        <v>#N/A</v>
      </c>
      <c r="FO162" s="1" t="e">
        <f t="shared" si="326"/>
        <v>#N/A</v>
      </c>
      <c r="FP162" s="1" t="e">
        <f t="shared" si="327"/>
        <v>#N/A</v>
      </c>
      <c r="FQ162" s="1" t="e">
        <f t="shared" si="328"/>
        <v>#N/A</v>
      </c>
      <c r="FR162" s="1" t="e" cm="1">
        <f t="array" ref="FR162">IFERROR(IF(OR(ISNA($A162),INDEX(International!W$3:W$2000,_xlfn.XMATCH(100,International!W$3:W$2000,1,1)+ROW()-ROW($A$3))=""),NA(),INDEX(International!W$3:W$2000,_xlfn.XMATCH(100,International!W$3:W$2000,1,1)+ROW()-ROW($A$3))-0), NA())</f>
        <v>#N/A</v>
      </c>
      <c r="FS162" s="1" t="e" cm="1">
        <f t="array" ref="FS162">IFERROR(IF(ISNA($A162),NA(),INDEX(International!Y$3:Y$2000,_xlfn.XMATCH(100,International!W$3:W$2000,1,1)+ROW()-ROW($A$3))-0), NA())</f>
        <v>#N/A</v>
      </c>
      <c r="FT162" s="1" t="e">
        <f t="shared" si="329"/>
        <v>#N/A</v>
      </c>
      <c r="FU162" s="1" t="e">
        <f t="shared" si="330"/>
        <v>#N/A</v>
      </c>
      <c r="FV162" s="1" t="e">
        <f t="shared" si="331"/>
        <v>#N/A</v>
      </c>
      <c r="FW162" s="1" t="e" cm="1">
        <f t="array" ref="FW162">IFERROR(IF(OR(ISNA($A162),INDEX(International!AA$3:AA$2000,_xlfn.XMATCH(100,International!AA$3:AA$2000,1,1)+ROW()-ROW($A$3))=""),NA(),INDEX(International!AA$3:AA$2000,_xlfn.XMATCH(100,International!AA$3:AA$2000,1,1)+ROW()-ROW($A$3))-0), NA())</f>
        <v>#N/A</v>
      </c>
      <c r="FX162" s="1" t="e" cm="1">
        <f t="array" ref="FX162">IFERROR(IF(ISNA($A162),NA(),INDEX(International!AC$3:AC$2000,_xlfn.XMATCH(100,International!AA$3:AA$2000,1,1)+ROW()-ROW($A$3))-0), NA())</f>
        <v>#N/A</v>
      </c>
      <c r="FY162" s="1" t="e">
        <f t="shared" si="332"/>
        <v>#N/A</v>
      </c>
      <c r="FZ162" s="1" t="e">
        <f t="shared" si="333"/>
        <v>#N/A</v>
      </c>
      <c r="GA162" s="1" t="e">
        <f t="shared" si="334"/>
        <v>#N/A</v>
      </c>
      <c r="GB162" s="1" t="e" cm="1">
        <f t="array" ref="GB162">IFERROR(IF(OR(ISNA($A162),INDEX(International!AE$3:AE$2000,_xlfn.XMATCH(100,International!AE$3:AE$2000,1,1)+ROW()-ROW($A$3))=""),NA(),INDEX(International!AE$3:AE$2000,_xlfn.XMATCH(100,International!AE$3:AE$2000,1,1)+ROW()-ROW($A$3))-0), NA())</f>
        <v>#N/A</v>
      </c>
      <c r="GC162" s="1" t="e" cm="1">
        <f t="array" ref="GC162">IFERROR(IF(ISNA($A162),NA(),INDEX(International!AG$3:AG$2000,_xlfn.XMATCH(100,International!AE$3:AE$2000,1,1)+ROW()-ROW($A$3))-0), NA())</f>
        <v>#N/A</v>
      </c>
      <c r="GD162" s="1" t="e">
        <f t="shared" si="335"/>
        <v>#N/A</v>
      </c>
      <c r="GE162" s="1" t="e">
        <f t="shared" si="336"/>
        <v>#N/A</v>
      </c>
      <c r="GF162" s="1" t="e">
        <f t="shared" si="337"/>
        <v>#N/A</v>
      </c>
    </row>
    <row r="163" spans="1:188" x14ac:dyDescent="0.2">
      <c r="A163" s="4" t="e">
        <f>IF(OR(Daily!$A163="",Daily!$B163="*"),NA(),Daily!A163)</f>
        <v>#N/A</v>
      </c>
      <c r="B163" s="1" t="str">
        <f>IF(_xlfn.IFNA($A163,"")="","",Daily!C163+IF(ROW()&gt;ROW($A$3),B162,0))</f>
        <v/>
      </c>
      <c r="C163" s="1" t="str">
        <f>IF(_xlfn.IFNA($A163,"")="","",Daily!D163+IF(ROW()&gt;ROW($A$3),C162,0))</f>
        <v/>
      </c>
      <c r="D163" s="1" t="str">
        <f>IF(_xlfn.IFNA($A163,"")="","",Daily!E163+IF(ROW()&gt;ROW($A$3),D162,0))</f>
        <v/>
      </c>
      <c r="E163" s="1" t="str">
        <f t="shared" si="284"/>
        <v/>
      </c>
      <c r="F163" s="1" t="str">
        <f>IF(_xlfn.IFNA($A163,"")="","",Daily!F163+IF(ROW()&gt;ROW($A$3),F162,0))</f>
        <v/>
      </c>
      <c r="G163" s="1" t="str">
        <f>IF(_xlfn.IFNA($A163,"")="","",Daily!G163+IF(ROW()&gt;ROW($A$3),G162,0))</f>
        <v/>
      </c>
      <c r="H163" s="1" t="str">
        <f>IF(_xlfn.IFNA($A163,"")="","",Daily!H163+IF(ROW()&gt;ROW($A$3),H162,0))</f>
        <v/>
      </c>
      <c r="I163" s="1" t="str">
        <f t="shared" si="285"/>
        <v/>
      </c>
      <c r="J163" s="1" t="str">
        <f>IF(_xlfn.IFNA($A163,"")="","",Daily!I163+IF(ROW()&gt;ROW($A$3),J162,0))</f>
        <v/>
      </c>
      <c r="K163" s="1" t="str">
        <f>IF(_xlfn.IFNA($A163,"")="","",Daily!J163+IF(ROW()&gt;ROW($A$3),K162,0))</f>
        <v/>
      </c>
      <c r="L163" s="1" t="str">
        <f>IF(_xlfn.IFNA($A163,"")="","",Daily!K163+IF(ROW()&gt;ROW($A$3),L162,0))</f>
        <v/>
      </c>
      <c r="M163" s="1" t="str">
        <f t="shared" si="286"/>
        <v/>
      </c>
      <c r="N163" s="1" t="str">
        <f>IF(_xlfn.IFNA($A163,"")="","",Daily!L163+IF(ROW()&gt;ROW($A$3),N162,0))</f>
        <v/>
      </c>
      <c r="O163" s="1" t="str">
        <f>IF(_xlfn.IFNA($A163,"")="","",Daily!M163+IF(ROW()&gt;ROW($A$3),O162,0))</f>
        <v/>
      </c>
      <c r="P163" s="1" t="str">
        <f>IF(_xlfn.IFNA($A163,"")="","",Daily!N163+IF(ROW()&gt;ROW($A$3),P162,0))</f>
        <v/>
      </c>
      <c r="Q163" s="1" t="str">
        <f t="shared" si="287"/>
        <v/>
      </c>
      <c r="R163" s="1" t="str">
        <f>IF(_xlfn.IFNA($A163,"")="","",Daily!O163+IF(ROW()&gt;ROW($A$3),R162,0))</f>
        <v/>
      </c>
      <c r="S163" s="1" t="str">
        <f>IF(_xlfn.IFNA($A163,"")="","",Daily!P163+IF(ROW()&gt;ROW($A$3),S162,0))</f>
        <v/>
      </c>
      <c r="T163" s="1" t="str">
        <f>IF(_xlfn.IFNA($A163,"")="","",Daily!Q163+IF(ROW()&gt;ROW($A$3),T162,0))</f>
        <v/>
      </c>
      <c r="U163" s="1" t="str">
        <f t="shared" si="288"/>
        <v/>
      </c>
      <c r="V163" s="1" t="str">
        <f>IF(_xlfn.IFNA($A163,"")="","",Daily!R163+IF(ROW()&gt;ROW($A$3),V162,0))</f>
        <v/>
      </c>
      <c r="W163" s="1" t="str">
        <f>IF(_xlfn.IFNA($A163,"")="","",Daily!S163+IF(ROW()&gt;ROW($A$3),W162,0))</f>
        <v/>
      </c>
      <c r="X163" s="1" t="str">
        <f>IF(_xlfn.IFNA($A163,"")="","",Daily!T163+IF(ROW()&gt;ROW($A$3),X162,0))</f>
        <v/>
      </c>
      <c r="Y163" s="1" t="str">
        <f t="shared" si="289"/>
        <v/>
      </c>
      <c r="Z163" s="1" t="str">
        <f>IF(_xlfn.IFNA($A163,"")="","",Daily!U163+IF(ROW()&gt;ROW($A$3),Z162,0))</f>
        <v/>
      </c>
      <c r="AA163" s="1" t="str">
        <f>IF(_xlfn.IFNA($A163,"")="","",Daily!V163+IF(ROW()&gt;ROW($A$3),AA162,0))</f>
        <v/>
      </c>
      <c r="AB163" s="1" t="str">
        <f>IF(_xlfn.IFNA($A163,"")="","",Daily!W163+IF(ROW()&gt;ROW($A$3),AB162,0))</f>
        <v/>
      </c>
      <c r="AC163" s="1" t="str">
        <f t="shared" si="290"/>
        <v/>
      </c>
      <c r="AD163" s="1" t="str">
        <f>IF(_xlfn.IFNA($A163,"")="","",Daily!X163+IF(ROW()&gt;ROW($A$3),AD162,0))</f>
        <v/>
      </c>
      <c r="AE163" s="1" t="str">
        <f>IF(_xlfn.IFNA($A163,"")="","",Daily!Y163+IF(ROW()&gt;ROW($A$3),AE162,0))</f>
        <v/>
      </c>
      <c r="AF163" s="1" t="str">
        <f>IF(_xlfn.IFNA($A163,"")="","",Daily!Z163+IF(ROW()&gt;ROW($A$3),AF162,0))</f>
        <v/>
      </c>
      <c r="AG163" s="1" t="str">
        <f t="shared" si="291"/>
        <v/>
      </c>
      <c r="AH163" s="1" t="str">
        <f>IF(_xlfn.IFNA($A163,"")="","",Daily!C163+Daily!F163+Daily!I163+Daily!O163+Daily!L163+Daily!R163+Daily!X163+Daily!U163)</f>
        <v/>
      </c>
      <c r="AI163" s="1" t="str">
        <f>IF(_xlfn.IFNA($A163,"")="","",Daily!D163+Daily!G163+Daily!J163+Daily!P163+Daily!M163+Daily!S163+Daily!Y163+Daily!V163+Daily!AA163)</f>
        <v/>
      </c>
      <c r="AJ163" s="1" t="str">
        <f>IF(_xlfn.IFNA($A163,"")="","",Daily!E163+Daily!H163+Daily!K163+Daily!Q163+Daily!N163+Daily!T163+Daily!Z163+Daily!W163)</f>
        <v/>
      </c>
      <c r="AK163" s="1" t="str">
        <f t="shared" si="240"/>
        <v/>
      </c>
      <c r="AL163" s="1" t="str">
        <f t="shared" si="241"/>
        <v/>
      </c>
      <c r="AM163" s="1" t="str">
        <f t="shared" si="242"/>
        <v/>
      </c>
      <c r="AN163" s="7" t="str">
        <f t="shared" si="243"/>
        <v/>
      </c>
      <c r="AO163" s="1" t="str">
        <f t="shared" si="244"/>
        <v/>
      </c>
      <c r="AP163" s="1" t="str">
        <f t="shared" si="245"/>
        <v/>
      </c>
      <c r="AQ163" s="1" t="str">
        <f t="shared" si="246"/>
        <v/>
      </c>
      <c r="AR163" s="1" t="str">
        <f t="shared" si="247"/>
        <v/>
      </c>
      <c r="AS163" s="1" t="str">
        <f t="shared" si="248"/>
        <v/>
      </c>
      <c r="AT163" s="10" t="str">
        <f t="shared" si="249"/>
        <v/>
      </c>
      <c r="AU163" s="10" t="str">
        <f t="shared" si="250"/>
        <v/>
      </c>
      <c r="AV163" s="10" t="str">
        <f t="shared" si="251"/>
        <v/>
      </c>
      <c r="AW163" s="10" t="str">
        <f t="shared" si="252"/>
        <v/>
      </c>
      <c r="AX163" s="10" t="str">
        <f t="shared" si="253"/>
        <v/>
      </c>
      <c r="AY163" s="10" t="str">
        <f t="shared" si="254"/>
        <v/>
      </c>
      <c r="AZ163" s="10" t="str">
        <f t="shared" si="255"/>
        <v/>
      </c>
      <c r="BA163" s="10" t="str">
        <f t="shared" si="256"/>
        <v/>
      </c>
      <c r="BB163" s="10" t="str">
        <f t="shared" si="257"/>
        <v/>
      </c>
      <c r="BC163" s="10" t="str">
        <f t="shared" si="258"/>
        <v/>
      </c>
      <c r="BD163" s="8" t="str">
        <f t="shared" ca="1" si="292"/>
        <v/>
      </c>
      <c r="BE163" s="9" t="str">
        <f t="shared" ca="1" si="293"/>
        <v/>
      </c>
      <c r="BF163" s="10" t="str">
        <f t="shared" si="259"/>
        <v/>
      </c>
      <c r="BG163" s="10" t="str">
        <f t="shared" si="260"/>
        <v/>
      </c>
      <c r="BH163" s="1" t="str">
        <f t="shared" si="261"/>
        <v/>
      </c>
      <c r="BI163" s="1" t="str">
        <f t="shared" si="262"/>
        <v/>
      </c>
      <c r="BJ163" s="8" t="str">
        <f>IF(_xlfn.IFNA($A163,"")="","",AK163/(Configuration!$B$1/1000000))</f>
        <v/>
      </c>
      <c r="BK163" s="1" t="str">
        <f>IF(OR(_xlfn.IFNA($A163,"")="", ROW()&lt;=ROW($A$3),MAX(International!$C$3:$C$2000)&lt;$AK163),"",$A163-_xlfn.XLOOKUP($AK163,International!$C$3:$C$2000,International!$A$3:$A$2000,NA(),1,1))</f>
        <v/>
      </c>
      <c r="BL163" s="1" t="str">
        <f>IF(OR(_xlfn.IFNA($A163,"")="", ROW()&lt;=ROW($A$3),MAX(International!$D$3:$D$2000)&lt;$BJ163),"",$A163-_xlfn.XLOOKUP($BJ163,International!$D$3:$D$2000,International!$A$3:$A$2000,NA(),1,1))</f>
        <v/>
      </c>
      <c r="BM163" s="1" t="str">
        <f>IF(OR(_xlfn.IFNA($A163,"")="", ROW()&lt;=ROW($A$3),MAX(International!$G$3:$G$2000)&lt;$AK163),"",$A163-_xlfn.XLOOKUP($AK163,International!$G$3:$G$2000,International!$A$3:$A$2000,NA(),1,1))</f>
        <v/>
      </c>
      <c r="BN163" s="1" t="str">
        <f>IF(OR(_xlfn.IFNA($A163,"")="", ROW()&lt;=ROW($A$3),MAX(International!$H$3:$H$2000)&lt;$BJ163),"",$A163-_xlfn.XLOOKUP($BJ163,International!$H$3:$H$2000,International!$A$3:$A$2000,NA(),1,1))</f>
        <v/>
      </c>
      <c r="BO163" s="1" t="str">
        <f>IF(OR(_xlfn.IFNA($A163,"")="", ROW()&lt;=ROW($A$3),MAX(International!$K$3:$K$2000)&lt;$AK163),"",$A163-_xlfn.XLOOKUP($AK163,International!$K$3:$K$2000,International!$A$3:$A$2000,NA(),1,1))</f>
        <v/>
      </c>
      <c r="BP163" s="1" t="str">
        <f>IF(OR(_xlfn.IFNA($A163,"")="", ROW()&lt;=ROW($A$3),MAX(International!$L$3:$L$2000)&lt;$BJ163),"",$A163-_xlfn.XLOOKUP($BJ163,International!$L$3:$L$2000,International!$A$3:$A$2000,NA(),1,1))</f>
        <v/>
      </c>
      <c r="BQ163" s="1" t="str">
        <f>IF(OR(_xlfn.IFNA($A163,"")="", ROW()&lt;=ROW($A$3),MAX(International!$O$3:$O$2000)&lt;$AK163),"",$A163-_xlfn.XLOOKUP($AK163,International!$O$3:$O$2000,International!$A$3:$A$2000,NA(),1,1))</f>
        <v/>
      </c>
      <c r="BR163" s="1" t="str">
        <f>IF(OR(_xlfn.IFNA($A163,"")="", ROW()&lt;=ROW($A$3),MAX(International!$P$3:$P$2000)&lt;$BJ163),"",$A163-_xlfn.XLOOKUP($BJ163,International!$P$3:$P$2000,International!$A$3:$A$2000,NA(),1,1))</f>
        <v/>
      </c>
      <c r="BS163" s="1" t="str">
        <f>IF(OR(_xlfn.IFNA($A163,"")="", ROW()&lt;=ROW($A$3),MAX(International!$S$3:$S$2000)&lt;$AK163),"",$A163-_xlfn.XLOOKUP($AK163,International!$S$3:$S$2000,International!$A$3:$A$2000,NA(),1,1))</f>
        <v/>
      </c>
      <c r="BT163" s="1" t="str">
        <f>IF(OR(_xlfn.IFNA($A163,"")="", ROW()&lt;=ROW($A$3),MAX(International!$T$3:$T$2000)&lt;$BJ163),"",$A163-_xlfn.XLOOKUP($BJ163,International!$T$3:$T$2000,International!$A$3:$A$2000,NA(),1,1))</f>
        <v/>
      </c>
      <c r="BU163" s="1" t="str">
        <f>IF(OR(_xlfn.IFNA($A163,"")="", ROW()&lt;=ROW($A$3),MAX(International!$W$3:$W$2000)&lt;$AK163),"",$A163-_xlfn.XLOOKUP($AK163,International!$W$3:$W$2000,International!$A$3:$A$2000,NA(),1,1))</f>
        <v/>
      </c>
      <c r="BV163" s="1" t="str">
        <f>IF(OR(_xlfn.IFNA($A163,"")="", ROW()&lt;=ROW($A$3),MAX(International!$X$3:$X$2000)&lt;$BJ163),"",$A163-_xlfn.XLOOKUP($BJ163,International!$X$3:$X$2000,International!$A$3:$A$2000,NA(),1,1))</f>
        <v/>
      </c>
      <c r="BW163" s="1" t="str">
        <f>IF(OR(_xlfn.IFNA($A163,"")="", ROW()&lt;=ROW($A$3),MAX(International!$AA$3:$AA$2000)&lt;$AK163),"",$A163-_xlfn.XLOOKUP($AK163,International!$AA$3:$AA$2000,International!$A$3:$A$2000,NA(),1,1))</f>
        <v/>
      </c>
      <c r="BX163" s="1" t="str">
        <f>IF(OR(_xlfn.IFNA($A163,"")="", ROW()&lt;=ROW($A$3),MAX(International!$AB$3:$AB$2000)&lt;$BJ163),"",$A163-_xlfn.XLOOKUP($BJ163,International!$AB$3:$AB$2000,International!$A$3:$A$2000,NA(),1,1))</f>
        <v/>
      </c>
      <c r="BY163" s="1" t="str">
        <f>IF(OR(_xlfn.IFNA($A163,"")="", ROW()&lt;=ROW($A$3),MAX(International!$AE$3:$AE$2000)&lt;$AK163),"",$A163-_xlfn.XLOOKUP($AK163,International!$AE$3:$AE$2000,International!$A$3:$A$2000,NA(),1,1))</f>
        <v/>
      </c>
      <c r="BZ163" s="1" t="str">
        <f>IF(OR(_xlfn.IFNA($A163,"")="", ROW()&lt;=ROW($A$3),MAX(International!$AF$3:$AF$2000)&lt;$BJ163),"",$A163-_xlfn.XLOOKUP($BJ163,International!$AF$3:$AF$2000,International!$A$3:$A$2000,NA(),1,1))</f>
        <v/>
      </c>
      <c r="CA163" s="1" t="e">
        <f t="shared" si="294"/>
        <v>#N/A</v>
      </c>
      <c r="CB163" s="1" t="e">
        <f t="shared" ref="CB163:CB194" si="338">IFERROR(IF(OR(ISNA($A163),$AK163&lt;100),NA(),IF(FLOOR(2^($CA163+(LOG(100)/LOG(2))),2)-100&gt; _xlfn.AGGREGATE(4,6,$CK$3:$DT$2000)+2000,NA(),FLOOR(2^($CA163+(LOG(100)/LOG(2))),2))), NA())</f>
        <v>#N/A</v>
      </c>
      <c r="CC163" s="1" t="e">
        <f t="shared" ref="CC163:CC194" si="339">IFERROR(IF(OR(ISNA($A163),$AK163&lt;100),NA(),IF(FLOOR((2^(($CA163+4*LOG(10)/LOG(2))/2)),2)&gt; _xlfn.AGGREGATE(4,6,$CK$3:$DT$2000)+2000,NA(),FLOOR((2^(($CA163+4*LOG(10)/LOG(2))/2)),2))), NA())</f>
        <v>#N/A</v>
      </c>
      <c r="CD163" s="1" t="e">
        <f t="shared" ref="CD163:CD194" si="340">IFERROR(IF(OR(ISNA($A163),$AK163&lt;100),NA(),IF(FLOOR((2^(($CA163+6*LOG(10)/LOG(2))/3)),2)&gt; _xlfn.AGGREGATE(4,6,$CK$3:$DT$2000)+2000,NA(),FLOOR((2^(($CA163+6*LOG(10)/LOG(2))/3)),2))), NA())</f>
        <v>#N/A</v>
      </c>
      <c r="CE163" s="1" t="e">
        <f t="shared" ref="CE163:CE194" si="341">IFERROR(IF(OR(ISNA($A163),$AK163&lt;100),NA(),IF(FLOOR((2^(($CA163+8*LOG(10)/LOG(2))/4)),2)&gt; _xlfn.AGGREGATE(4,6,$CK$3:$DT$2000)+2000,NA(),FLOOR((2^(($CA163+8*LOG(10)/LOG(2))/4)),2))), NA())</f>
        <v>#N/A</v>
      </c>
      <c r="CF163" s="1" t="e">
        <f t="shared" ref="CF163:CF194" si="342">IFERROR(IF(OR(ISNA($A163),$AK163&lt;100),NA(),IF(FLOOR((2^(($CA163+10*LOG(10)/LOG(2))/5)),2)&gt; _xlfn.AGGREGATE(4,6,$CK$3:$DT$2000)+2000,NA(),FLOOR((2^(($CA163+10*LOG(10)/LOG(2))/5)),2))), NA())</f>
        <v>#N/A</v>
      </c>
      <c r="CG163" s="1" t="e">
        <f t="shared" ref="CG163:CG194" si="343">IFERROR(IF(OR(ISNA($A163),$AK163&lt;100),NA(),IF(FLOOR((2^(($CA163+12*LOG(10)/LOG(2))/6)),2)&gt; _xlfn.AGGREGATE(4,6,$CK$3:$DT$2000)+2000,NA(),FLOOR((2^(($CA163+12*LOG(10)/LOG(2))/6)),2))), NA())</f>
        <v>#N/A</v>
      </c>
      <c r="CH163" s="1" t="e">
        <f t="shared" ref="CH163:CH194" si="344">IFERROR(IF(OR(ISNA($A163),$AK163&lt;100),NA(),IF(FLOOR((2^(($CA163+14*LOG(10)/LOG(2))/7)),2)&gt; _xlfn.AGGREGATE(4,6,$CK$3:$DT$2000)+2000,NA(),FLOOR((2^(($CA163+14*LOG(10)/LOG(2))/7)),2))), NA())</f>
        <v>#N/A</v>
      </c>
      <c r="CI163" s="1" t="e">
        <f t="shared" ref="CI163:CI194" si="345">IFERROR(IF(OR(ISNA($A163),$AK163&lt;100),NA(),IF(FLOOR((2^(($CA163+2*_xlfn.XLOOKUP(_xlfn.AGGREGATE(4,6,$CA$3:$CA$2000),$CA$3:$CA$2000,CL$3:CL$2000,1,1)*LOG(10)/LOG(2))/_xlfn.XLOOKUP(_xlfn.AGGREGATE(4,6,$CA$3:$CA$2000),$CA$3:$CA$2000,CL$3:CL$2000,1,1))),2)&gt; _xlfn.AGGREGATE(4,6,$CK$3:$DT$2000)+2000,NA(),FLOOR((2^(($CA163+2*_xlfn.XLOOKUP(_xlfn.AGGREGATE(4,6,$CA$3:$CA$2000),$CA$3:$CA$2000,$CL$3:$CL$2000,1,1)*LOG(10)/LOG(2))/_xlfn.XLOOKUP(_xlfn.AGGREGATE(4,6,$CA$3:$CA$2000),$CA$3:$CA$2000,$CL$3:$CL$2000,1,1))),2))), NA())</f>
        <v>#N/A</v>
      </c>
      <c r="CJ163" s="1" t="e">
        <f t="shared" ref="CJ163:CJ194" si="346">IF(OR(ISNA($A163),$AK163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163, 1))</f>
        <v>#N/A</v>
      </c>
      <c r="CK163" s="1" t="e">
        <f t="shared" si="295"/>
        <v>#N/A</v>
      </c>
      <c r="CL163" s="1" t="e">
        <f t="shared" ref="CL163:CL194" si="347">IF(OR(ISNA($A163),$AK163&lt;100),NA(),IF(CK163=100,0,($CA163*LOG(2)/LOG(CK163/100))))</f>
        <v>#N/A</v>
      </c>
      <c r="CM163" s="1" t="e">
        <f>IF(OR(ISNA($A163),$AK163&lt;100),NA(),IF($CA163=0,0,FLOOR((CK163-_xlfn.XLOOKUP(_xlfn.AGGREGATE(5,6,$CA$3:$CA2114),$CA$3:$CA$2000,CK$3:CK$2000,1,1))/_xlfn.XLOOKUP($CA163,$CA$3:$CA$2000,$CA$3:$CA$2000,1,1), 1)))</f>
        <v>#N/A</v>
      </c>
      <c r="CN163" s="1" t="e">
        <f t="shared" si="296"/>
        <v>#N/A</v>
      </c>
      <c r="CO163" s="1" t="e" cm="1">
        <f t="array" ref="CO163">IFERROR(IF(OR(ISNA($A163),$AK163&lt;100,INDEX(International!C$3:C$2000,_xlfn.XMATCH(100,International!C$3:C$2000,1,1)+$CA163)=""),NA(),INDEX(International!C$3:C$2000,_xlfn.XMATCH(100,International!C$3:C$2000,1,1)+$CA163)), NA())</f>
        <v>#N/A</v>
      </c>
      <c r="CP163" s="1" t="e">
        <f t="shared" ref="CP163:CP194" si="348">IF(OR(ISNA($A163),$AK163&lt;100),NA(),IF(CO163=100,0,($CA163*LOG(2)/LOG(CO163/100))))</f>
        <v>#N/A</v>
      </c>
      <c r="CQ163" s="1" t="e">
        <f>IF(OR(ISNA($A163),$AK163&lt;100),NA(),IF($CA163=0,0,FLOOR((CO163-_xlfn.XLOOKUP(_xlfn.AGGREGATE(5,6,$CA$3:$CA2114),$CA$3:$CA$2000,CO$3:CO$2000,1,1))/_xlfn.XLOOKUP($CA163,$CA$3:$CA$2000,$CA$3:$CA$2000,1,1), 1)))</f>
        <v>#N/A</v>
      </c>
      <c r="CR163" s="1" t="e">
        <f t="shared" si="297"/>
        <v>#N/A</v>
      </c>
      <c r="CS163" s="1" t="e" cm="1">
        <f t="array" ref="CS163">IFERROR(IF(OR(ISNA($A163),$AK163&lt;100,INDEX(International!G$3:G$2000,_xlfn.XMATCH(100,International!G$3:G$2000,1,1)+$CA163)=""),NA(),INDEX(International!G$3:G$2000,_xlfn.XMATCH(100,International!G$3:G$2000,1,1)+$CA163)), NA())</f>
        <v>#N/A</v>
      </c>
      <c r="CT163" s="1" t="e">
        <f t="shared" ref="CT163:CT194" si="349">IF(OR(ISNA($A163),$AK163&lt;100),NA(),IF(CS163=100,0,($CA163*LOG(2)/LOG(CS163/100))))</f>
        <v>#N/A</v>
      </c>
      <c r="CU163" s="1" t="e">
        <f>IF(OR(ISNA($A163),$AK163&lt;100),NA(),IF($CA163=0,0,FLOOR((CS163-_xlfn.XLOOKUP(_xlfn.AGGREGATE(5,6,$CA$3:$CA2114),$CA$3:$CA$2000,CS$3:CS$2000,1,1))/_xlfn.XLOOKUP($CA163,$CA$3:$CA$2000,$CA$3:$CA$2000,1,1), 1)))</f>
        <v>#N/A</v>
      </c>
      <c r="CV163" s="1" t="e">
        <f t="shared" si="298"/>
        <v>#N/A</v>
      </c>
      <c r="CW163" s="1" t="e" cm="1">
        <f t="array" ref="CW163">IFERROR(IF(OR(ISNA($A163),$AK163&lt;100,INDEX(International!K$3:K$2000,_xlfn.XMATCH(100,International!K$3:K$2000,1,1)+$CA163)=""),NA(),INDEX(International!K$3:K$2000,_xlfn.XMATCH(100,International!K$3:K$2000,1,1)+$CA163)), NA())</f>
        <v>#N/A</v>
      </c>
      <c r="CX163" s="1" t="e">
        <f t="shared" ref="CX163:CX194" si="350">IF(OR(ISNA($A163),$AK163&lt;100),NA(),IF(CW163=100,0,($CA163*LOG(2)/LOG(CW163/100))))</f>
        <v>#N/A</v>
      </c>
      <c r="CY163" s="1" t="e">
        <f>IF(OR(ISNA($A163),$AK163&lt;100),NA(),IF($CA163=0,0,FLOOR((CW163-_xlfn.XLOOKUP(_xlfn.AGGREGATE(5,6,$CA$3:$CA2114),$CA$3:$CA$2000,CW$3:CW$2000,1,1))/_xlfn.XLOOKUP($CA163,$CA$3:$CA$2000,$CA$3:$CA$2000,1,1), 1)))</f>
        <v>#N/A</v>
      </c>
      <c r="CZ163" s="1" t="e">
        <f t="shared" si="299"/>
        <v>#N/A</v>
      </c>
      <c r="DA163" s="1" t="e" cm="1">
        <f t="array" ref="DA163">IFERROR(IF(OR(ISNA($A163),$AK163&lt;100,INDEX(International!O$3:O$2000,_xlfn.XMATCH(100,International!O$3:O$2000,1,1)+$CA163)=""),NA(),INDEX(International!O$3:O$2000,_xlfn.XMATCH(100,International!O$3:O$2000,1,1)+$CA163)), NA())</f>
        <v>#N/A</v>
      </c>
      <c r="DB163" s="1" t="e">
        <f t="shared" ref="DB163:DB194" si="351">IF(OR(ISNA($A163),$AK163&lt;100),NA(),IF(DA163=100,0,($CA163*LOG(2)/LOG(DA163/100))))</f>
        <v>#N/A</v>
      </c>
      <c r="DC163" s="1" t="e">
        <f>IF(OR(ISNA($A163),$AK163&lt;100),NA(),IF($CA163=0,0,FLOOR((DA163-_xlfn.XLOOKUP(_xlfn.AGGREGATE(5,6,$CA$3:$CA2114),$CA$3:$CA$2000,DA$3:DA$2000,1,1))/_xlfn.XLOOKUP($CA163,$CA$3:$CA$2000,$CA$3:$CA$2000,1,1), 1)))</f>
        <v>#N/A</v>
      </c>
      <c r="DD163" s="1" t="e">
        <f t="shared" si="300"/>
        <v>#N/A</v>
      </c>
      <c r="DE163" s="1" t="e" cm="1">
        <f t="array" ref="DE163">IFERROR(IF(OR(ISNA($A163),$AK163&lt;100,INDEX(International!S$3:S$2000,_xlfn.XMATCH(100,International!S$3:S$2000,1,1)+$CA163)=""),NA(),INDEX(International!S$3:S$2000,_xlfn.XMATCH(100,International!S$3:S$2000,1,1)+$CA163)), NA())</f>
        <v>#N/A</v>
      </c>
      <c r="DF163" s="1" t="e">
        <f t="shared" ref="DF163:DF194" si="352">IF(OR(ISNA($A163),$AK163&lt;100),NA(),IF(DE163=100,0,($CA163*LOG(2)/LOG(DE163/100))))</f>
        <v>#N/A</v>
      </c>
      <c r="DG163" s="1" t="e">
        <f>IF(OR(ISNA($A163),$AK163&lt;100),NA(),IF($CA163=0,0,FLOOR((DE163-_xlfn.XLOOKUP(_xlfn.AGGREGATE(5,6,$CA$3:$CA2114),$CA$3:$CA$2000,DE$3:DE$2000,1,1))/_xlfn.XLOOKUP($CA163,$CA$3:$CA$2000,$CA$3:$CA$2000,1,1), 1)))</f>
        <v>#N/A</v>
      </c>
      <c r="DH163" s="1" t="e">
        <f t="shared" si="301"/>
        <v>#N/A</v>
      </c>
      <c r="DI163" s="1" t="e" cm="1">
        <f t="array" ref="DI163">IFERROR(IF(OR(ISNA($A163),$AK163&lt;100,INDEX(International!W$3:W$2000,_xlfn.XMATCH(100,International!W$3:W$2000,1,1)+$CA163)=""),NA(),INDEX(International!W$3:W$2000,_xlfn.XMATCH(100,International!W$3:W$2000,1,1)+$CA163)), NA())</f>
        <v>#N/A</v>
      </c>
      <c r="DJ163" s="1" t="e">
        <f t="shared" ref="DJ163:DJ194" si="353">IF(OR(ISNA($A163),$AK163&lt;100),NA(),IF(DI163=100,0,($CA163*LOG(2)/LOG(DI163/100))))</f>
        <v>#N/A</v>
      </c>
      <c r="DK163" s="1" t="e">
        <f>IF(OR(ISNA($A163),$AK163&lt;100),NA(),IF($CA163=0,0,FLOOR((DI163-_xlfn.XLOOKUP(_xlfn.AGGREGATE(5,6,$CA$3:$CA2114),$CA$3:$CA$2000,DI$3:DI$2000,1,1))/_xlfn.XLOOKUP($CA163,$CA$3:$CA$2000,$CA$3:$CA$2000,1,1), 1)))</f>
        <v>#N/A</v>
      </c>
      <c r="DL163" s="1" t="e">
        <f t="shared" si="302"/>
        <v>#N/A</v>
      </c>
      <c r="DM163" s="1" t="e" cm="1">
        <f t="array" ref="DM163">IFERROR(IF(OR(ISNA($A163),$AK163&lt;100,INDEX(International!AA$3:AA$2000,_xlfn.XMATCH(100,International!AA$3:AA$2000,1,1)+$CA163)=""),NA(),INDEX(International!AA$3:AA$2000,_xlfn.XMATCH(100,International!AA$3:AA$2000,1,1)+$CA163)), NA())</f>
        <v>#N/A</v>
      </c>
      <c r="DN163" s="1" t="e">
        <f t="shared" ref="DN163:DN194" si="354">IF(OR(ISNA($A163),$AK163&lt;100),NA(),IF(DM163=100,0,($CA163*LOG(2)/LOG(DM163/100))))</f>
        <v>#N/A</v>
      </c>
      <c r="DO163" s="1" t="e">
        <f>IF(OR(ISNA($A163),$AK163&lt;100),NA(),IF($CA163=0,0,FLOOR((DM163-_xlfn.XLOOKUP(_xlfn.AGGREGATE(5,6,$CA$3:$CA2114),$CA$3:$CA$2000,DM$3:DM$2000,1,1))/_xlfn.XLOOKUP($CA163,$CA$3:$CA$2000,$CA$3:$CA$2000,1,1), 1)))</f>
        <v>#N/A</v>
      </c>
      <c r="DP163" s="1" t="e">
        <f t="shared" si="303"/>
        <v>#N/A</v>
      </c>
      <c r="DQ163" s="1" t="e" cm="1">
        <f t="array" ref="DQ163">IFERROR(IF(OR(ISNA($A163),$AK163&lt;100,INDEX(International!AE$3:AE$2000,_xlfn.XMATCH(100,International!AE$3:AE$2000,1,1)+$CA163)=""),NA(),INDEX(International!AE$3:AE$2000,_xlfn.XMATCH(100,International!AE$3:AE$2000,1,1)+$CA163)), NA())</f>
        <v>#N/A</v>
      </c>
      <c r="DR163" s="1" t="e">
        <f t="shared" ref="DR163:DR194" si="355">IF(OR(ISNA($A163),$AK163&lt;100),NA(),IF(DQ163=100,0,($CA163*LOG(2)/LOG(DQ163/100))))</f>
        <v>#N/A</v>
      </c>
      <c r="DS163" s="1" t="e">
        <f>IF(OR(ISNA($A163),$AK163&lt;100),NA(),IF($CA163=0,0,FLOOR((DQ163-_xlfn.XLOOKUP(_xlfn.AGGREGATE(5,6,$CA$3:$CA2114),$CA$3:$CA$2000,DQ$3:DQ$2000,1,1))/_xlfn.XLOOKUP($CA163,$CA$3:$CA$2000,$CA$3:$CA$2000,1,1), 1)))</f>
        <v>#N/A</v>
      </c>
      <c r="DT163" s="1" t="e">
        <f t="shared" si="263"/>
        <v>#N/A</v>
      </c>
      <c r="DU163" s="1" t="e">
        <f t="shared" ref="DU163:DU194" si="356">IF(_xlfn.IFNA(A163,"")="",NA(),IF(ROW()&lt;=3,0,IF(NOT(AND(ISNA(DV163),ISNA(DW163),ISNA(DX163),ISNA(DY163),ISNA(DZ163),ISNA(EA163),ISNA(EB163),ISNA(EC163))),DU162+1,NA())))</f>
        <v>#N/A</v>
      </c>
      <c r="DV163" s="1" t="e" cm="1">
        <f t="array" ref="DV163">IFERROR(IF(ISNA($A163),NA(),INDEX(B$3:B$2000,_xlfn.XMATCH(Configuration!$B$12,B$3:B$2000,1,1)+ROW()-ROW($A$3))-0), NA())</f>
        <v>#N/A</v>
      </c>
      <c r="DW163" s="1" t="e" cm="1">
        <f t="array" ref="DW163">IFERROR(IF(ISNA($A163),NA(),INDEX(F$3:F$2000,_xlfn.XMATCH(Configuration!$B$12,F$3:F$2000,1,1)+ROW()-ROW($A$3))-0), NA())</f>
        <v>#N/A</v>
      </c>
      <c r="DX163" s="1" t="e" cm="1">
        <f t="array" ref="DX163">IFERROR(IF(ISNA($A163),NA(),INDEX(J$3:J$2000,_xlfn.XMATCH(Configuration!$B$12,J$3:J$2000,1,1)+ROW()-ROW($A$3))-0), NA())</f>
        <v>#N/A</v>
      </c>
      <c r="DY163" s="1" t="e" cm="1">
        <f t="array" ref="DY163">IFERROR(IF(ISNA($A163),NA(),INDEX(N$3:N$2000,_xlfn.XMATCH(Configuration!$B$12,N$3:N$2000,1,1)+ROW()-ROW($A$3))-0), NA())</f>
        <v>#N/A</v>
      </c>
      <c r="DZ163" s="1" t="e" cm="1">
        <f t="array" ref="DZ163">IFERROR(IF(ISNA($A163),NA(),INDEX(R$3:R$2000,_xlfn.XMATCH(Configuration!$B$12,R$3:R$2000,1,1)+ROW()-ROW($A$3))-0), NA())</f>
        <v>#N/A</v>
      </c>
      <c r="EA163" s="1" t="e" cm="1">
        <f t="array" ref="EA163">IFERROR(IF(ISNA($A163),NA(),INDEX(V$3:V$2000,_xlfn.XMATCH(Configuration!$B$12,V$3:V$2000,1,1)+ROW()-ROW($A$3))-0), NA())</f>
        <v>#N/A</v>
      </c>
      <c r="EB163" s="1" t="e" cm="1">
        <f t="array" ref="EB163">IFERROR(IF(ISNA($A163),NA(),INDEX(Z$3:Z$2000,_xlfn.XMATCH(Configuration!$B$12,Z$3:Z$2000,1,1)+ROW()-ROW($A$3))-0), NA())</f>
        <v>#N/A</v>
      </c>
      <c r="EC163" s="1" t="e" cm="1">
        <f t="array" ref="EC163">IFERROR(IF(ISNA($A163),NA(),INDEX(AD$3:AD$2000,_xlfn.XMATCH(Configuration!$B$12,AD$3:AD$2000,1,1)+ROW()-ROW($A$3))-0), NA())</f>
        <v>#N/A</v>
      </c>
      <c r="ED163" s="1" t="e">
        <f t="shared" ref="ED163:ED194" si="357">IF(_xlfn.IFNA(L163,"")="",NA(),IF(ROW()&lt;=3,0,IF(NOT(AND(ISNA(EN163),ISNA(ES163),ISNA(EX163),ISNA(FC163),ISNA(FH163),ISNA(FM163),ISNA(FR163),ISNA(FW163), ISNA(GB163))),ED162+1,NA())))</f>
        <v>#N/A</v>
      </c>
      <c r="EE163" s="1" t="e">
        <f t="shared" si="304"/>
        <v>#N/A</v>
      </c>
      <c r="EF163" s="1" t="e">
        <f t="shared" si="305"/>
        <v>#N/A</v>
      </c>
      <c r="EG163" s="1" t="e">
        <f t="shared" si="306"/>
        <v>#N/A</v>
      </c>
      <c r="EH163" s="1" t="e">
        <f t="shared" si="307"/>
        <v>#N/A</v>
      </c>
      <c r="EI163" s="1" t="e">
        <f t="shared" si="308"/>
        <v>#N/A</v>
      </c>
      <c r="EJ163" s="1" t="e">
        <f t="shared" si="309"/>
        <v>#N/A</v>
      </c>
      <c r="EK163" s="1" t="e">
        <f t="shared" si="310"/>
        <v>#N/A</v>
      </c>
      <c r="EL163" s="1" t="e" cm="1">
        <f t="array" ref="EL163">IFERROR(IF(ISNA($ED163),NA(),IF(FLOOR((2^(($ED163+LOOKUP(2, 1/(ISNA(EP$3:EP$2000)+ISBLANK(EP$3:EP$300)-1),EP$3:EP$2000)*LOG(100)/LOG(2))/LOOKUP(2, 1/(ISNA(EP$3:EP$2000)+ISBLANK(EP$3:EP$300)-1),EP$3:EP$2000))),2)&gt;_xlfn.AGGREGATE(4,6,$EN$3:$GC$2000)+2000,NA(),FLOOR((2^(($ED163+LOOKUP(2, 1/(ISNA(EP$3:EP$2000)+ISBLANK(EP$3:EP$300)-1),EP$3:EP$2000)*LOG(100)/LOG(2))/LOOKUP(2, 1/(ISNA(EP$3:EP$2000)+ISBLANK(EP$3:EP$300)-1),EP$3:EP$2000))),2))),NA())</f>
        <v>#N/A</v>
      </c>
      <c r="EM163" s="1" t="e" cm="1">
        <f t="array" ref="EM163">IF(ISNA($ED163),NA(),FLOOR(EN$3+(LOOKUP(2, 1/(ISNA(EN$3:EN$2000)+ISBLANK(EN$3:EN$300)-1),EN$3:EN$2000)-EN$3)/LOOKUP(2, 1/(ISNA(EN$3:EN$2000)+ISBLANK(EN$3:EN$300)-1),ED$3:ED$2000)*ED163, 1))</f>
        <v>#N/A</v>
      </c>
      <c r="EN163" s="1" t="e" cm="1">
        <f t="array" ref="EN163">IFERROR(IF(ISNA($A163),NA(),INDEX(AK$3:AK$2000,_xlfn.XMATCH(100,AK$3:AK$2000,1,1)+ROW()-ROW($A$3))-0), NA())</f>
        <v>#N/A</v>
      </c>
      <c r="EO163" s="1" t="e" cm="1">
        <f t="array" ref="EO163">IFERROR(IF(ISNA($A163),NA(),INDEX(BD$3:BD$2000,_xlfn.XMATCH(100,AK$3:AK$2000,1,1)+ROW()-ROW($A$3))-0), NA())</f>
        <v>#N/A</v>
      </c>
      <c r="EP163" s="1" t="e">
        <f t="shared" si="311"/>
        <v>#N/A</v>
      </c>
      <c r="EQ163" s="1" t="e">
        <f t="shared" si="312"/>
        <v>#N/A</v>
      </c>
      <c r="ER163" s="1" t="e">
        <f t="shared" si="313"/>
        <v>#N/A</v>
      </c>
      <c r="ES163" s="1" t="e" cm="1">
        <f t="array" ref="ES163">IFERROR(IF(OR(ISNA($A163),INDEX(International!C$3:C$2000,_xlfn.XMATCH(100,International!C$3:C$2000,1,1)+ROW()-ROW($A$3))=""),NA(),INDEX(International!C$3:C$2000,_xlfn.XMATCH(100,International!C$3:C$2000,1,1)+ROW()-ROW($A$3))), NA())</f>
        <v>#N/A</v>
      </c>
      <c r="ET163" s="1" t="e" cm="1">
        <f t="array" ref="ET163">IFERROR(IF(ISNA($A163),NA(),INDEX(International!E$3:E$2000,_xlfn.XMATCH(100,International!C$3:C$2000,1,1)+ROW()-ROW($A$3))-0), NA())</f>
        <v>#N/A</v>
      </c>
      <c r="EU163" s="1" t="e">
        <f t="shared" si="314"/>
        <v>#N/A</v>
      </c>
      <c r="EV163" s="1" t="e">
        <f t="shared" si="315"/>
        <v>#N/A</v>
      </c>
      <c r="EW163" s="1" t="e">
        <f t="shared" si="316"/>
        <v>#N/A</v>
      </c>
      <c r="EX163" s="1" t="e" cm="1">
        <f t="array" ref="EX163">IFERROR(IF(OR(ISNA($A163),INDEX(International!G$3:G$2000,_xlfn.XMATCH(100,International!G$3:G$2000,1,1)+ROW()-ROW($A$3))=""),NA(),INDEX(International!G$3:G$2000,_xlfn.XMATCH(100,International!G$3:G$2000,1,1)+ROW()-ROW($A$3))-0), NA())</f>
        <v>#N/A</v>
      </c>
      <c r="EY163" s="1" t="e" cm="1">
        <f t="array" ref="EY163">IFERROR(IF(ISNA($A163),NA(),INDEX(International!I$3:I$2000,_xlfn.XMATCH(100,International!G$3:G$2000,1,1)+ROW()-ROW($A$3))-0), NA())</f>
        <v>#N/A</v>
      </c>
      <c r="EZ163" s="1" t="e">
        <f t="shared" si="317"/>
        <v>#N/A</v>
      </c>
      <c r="FA163" s="1" t="e">
        <f t="shared" si="318"/>
        <v>#N/A</v>
      </c>
      <c r="FB163" s="1" t="e">
        <f t="shared" si="319"/>
        <v>#N/A</v>
      </c>
      <c r="FC163" s="1" t="e" cm="1">
        <f t="array" ref="FC163">IFERROR(IF(OR(ISNA($A163),INDEX(International!K$3:K$2000,_xlfn.XMATCH(100,International!K$3:K$2000,1,1)+ROW()-ROW($A$3))=""),NA(),INDEX(International!K$3:K$2000,_xlfn.XMATCH(100,International!K$3:K$2000,1,1)+ROW()-ROW($A$3))), NA())</f>
        <v>#N/A</v>
      </c>
      <c r="FD163" s="1" t="e" cm="1">
        <f t="array" ref="FD163">IFERROR(IF(ISNA($A163),NA(),INDEX(International!M$3:M$2000,_xlfn.XMATCH(100,International!K$3:K$2000,1,1)+ROW()-ROW($A$3))-0), NA())</f>
        <v>#N/A</v>
      </c>
      <c r="FE163" s="1" t="e">
        <f t="shared" si="320"/>
        <v>#N/A</v>
      </c>
      <c r="FF163" s="1" t="e">
        <f t="shared" si="321"/>
        <v>#N/A</v>
      </c>
      <c r="FG163" s="1" t="e">
        <f t="shared" si="322"/>
        <v>#N/A</v>
      </c>
      <c r="FH163" s="1" t="e" cm="1">
        <f t="array" ref="FH163">IFERROR(IF(OR(ISNA($A163),INDEX(International!O$3:O$2000,_xlfn.XMATCH(100,International!O$3:O$2000,1,1)+ROW()-ROW($A$3))=""),NA(),INDEX(International!O$3:O$2000,_xlfn.XMATCH(100,International!O$3:O$2000,1,1)+ROW()-ROW($A$3))-0), NA())</f>
        <v>#N/A</v>
      </c>
      <c r="FI163" s="1" t="e" cm="1">
        <f t="array" ref="FI163">IFERROR(IF(ISNA($A163),NA(),INDEX(International!Q$3:Q$2000,_xlfn.XMATCH(100,International!O$3:O$2000,1,1)+ROW()-ROW($A$3))-0), NA())</f>
        <v>#N/A</v>
      </c>
      <c r="FJ163" s="1" t="e">
        <f t="shared" si="323"/>
        <v>#N/A</v>
      </c>
      <c r="FK163" s="1" t="e">
        <f t="shared" si="324"/>
        <v>#N/A</v>
      </c>
      <c r="FL163" s="1" t="e">
        <f t="shared" si="325"/>
        <v>#N/A</v>
      </c>
      <c r="FM163" s="1" t="e" cm="1">
        <f t="array" ref="FM163">IFERROR(IF(OR(ISNA($A163),INDEX(International!S$3:S$2000,_xlfn.XMATCH(100,International!S$3:S$2000,1,1)+ROW()-ROW($A$3))=""),NA(),INDEX(International!S$3:S$2000,_xlfn.XMATCH(100,International!S$3:S$2000,1,1)+ROW()-ROW($A$3))-0), NA())</f>
        <v>#N/A</v>
      </c>
      <c r="FN163" s="1" t="e" cm="1">
        <f t="array" ref="FN163">IFERROR(IF(ISNA($A163),NA(),INDEX(International!U$3:U$2000,_xlfn.XMATCH(100,International!S$3:S$2000,1,1)+ROW()-ROW($A$3))-0), NA())</f>
        <v>#N/A</v>
      </c>
      <c r="FO163" s="1" t="e">
        <f t="shared" si="326"/>
        <v>#N/A</v>
      </c>
      <c r="FP163" s="1" t="e">
        <f t="shared" si="327"/>
        <v>#N/A</v>
      </c>
      <c r="FQ163" s="1" t="e">
        <f t="shared" si="328"/>
        <v>#N/A</v>
      </c>
      <c r="FR163" s="1" t="e" cm="1">
        <f t="array" ref="FR163">IFERROR(IF(OR(ISNA($A163),INDEX(International!W$3:W$2000,_xlfn.XMATCH(100,International!W$3:W$2000,1,1)+ROW()-ROW($A$3))=""),NA(),INDEX(International!W$3:W$2000,_xlfn.XMATCH(100,International!W$3:W$2000,1,1)+ROW()-ROW($A$3))-0), NA())</f>
        <v>#N/A</v>
      </c>
      <c r="FS163" s="1" t="e" cm="1">
        <f t="array" ref="FS163">IFERROR(IF(ISNA($A163),NA(),INDEX(International!Y$3:Y$2000,_xlfn.XMATCH(100,International!W$3:W$2000,1,1)+ROW()-ROW($A$3))-0), NA())</f>
        <v>#N/A</v>
      </c>
      <c r="FT163" s="1" t="e">
        <f t="shared" si="329"/>
        <v>#N/A</v>
      </c>
      <c r="FU163" s="1" t="e">
        <f t="shared" si="330"/>
        <v>#N/A</v>
      </c>
      <c r="FV163" s="1" t="e">
        <f t="shared" si="331"/>
        <v>#N/A</v>
      </c>
      <c r="FW163" s="1" t="e" cm="1">
        <f t="array" ref="FW163">IFERROR(IF(OR(ISNA($A163),INDEX(International!AA$3:AA$2000,_xlfn.XMATCH(100,International!AA$3:AA$2000,1,1)+ROW()-ROW($A$3))=""),NA(),INDEX(International!AA$3:AA$2000,_xlfn.XMATCH(100,International!AA$3:AA$2000,1,1)+ROW()-ROW($A$3))-0), NA())</f>
        <v>#N/A</v>
      </c>
      <c r="FX163" s="1" t="e" cm="1">
        <f t="array" ref="FX163">IFERROR(IF(ISNA($A163),NA(),INDEX(International!AC$3:AC$2000,_xlfn.XMATCH(100,International!AA$3:AA$2000,1,1)+ROW()-ROW($A$3))-0), NA())</f>
        <v>#N/A</v>
      </c>
      <c r="FY163" s="1" t="e">
        <f t="shared" si="332"/>
        <v>#N/A</v>
      </c>
      <c r="FZ163" s="1" t="e">
        <f t="shared" si="333"/>
        <v>#N/A</v>
      </c>
      <c r="GA163" s="1" t="e">
        <f t="shared" si="334"/>
        <v>#N/A</v>
      </c>
      <c r="GB163" s="1" t="e" cm="1">
        <f t="array" ref="GB163">IFERROR(IF(OR(ISNA($A163),INDEX(International!AE$3:AE$2000,_xlfn.XMATCH(100,International!AE$3:AE$2000,1,1)+ROW()-ROW($A$3))=""),NA(),INDEX(International!AE$3:AE$2000,_xlfn.XMATCH(100,International!AE$3:AE$2000,1,1)+ROW()-ROW($A$3))-0), NA())</f>
        <v>#N/A</v>
      </c>
      <c r="GC163" s="1" t="e" cm="1">
        <f t="array" ref="GC163">IFERROR(IF(ISNA($A163),NA(),INDEX(International!AG$3:AG$2000,_xlfn.XMATCH(100,International!AE$3:AE$2000,1,1)+ROW()-ROW($A$3))-0), NA())</f>
        <v>#N/A</v>
      </c>
      <c r="GD163" s="1" t="e">
        <f t="shared" si="335"/>
        <v>#N/A</v>
      </c>
      <c r="GE163" s="1" t="e">
        <f t="shared" si="336"/>
        <v>#N/A</v>
      </c>
      <c r="GF163" s="1" t="e">
        <f t="shared" si="337"/>
        <v>#N/A</v>
      </c>
    </row>
    <row r="164" spans="1:188" x14ac:dyDescent="0.2">
      <c r="A164" s="4" t="e">
        <f>IF(OR(Daily!$A164="",Daily!$B164="*"),NA(),Daily!A164)</f>
        <v>#N/A</v>
      </c>
      <c r="B164" s="1" t="str">
        <f>IF(_xlfn.IFNA($A164,"")="","",Daily!C164+IF(ROW()&gt;ROW($A$3),B163,0))</f>
        <v/>
      </c>
      <c r="C164" s="1" t="str">
        <f>IF(_xlfn.IFNA($A164,"")="","",Daily!D164+IF(ROW()&gt;ROW($A$3),C163,0))</f>
        <v/>
      </c>
      <c r="D164" s="1" t="str">
        <f>IF(_xlfn.IFNA($A164,"")="","",Daily!E164+IF(ROW()&gt;ROW($A$3),D163,0))</f>
        <v/>
      </c>
      <c r="E164" s="1" t="str">
        <f t="shared" si="284"/>
        <v/>
      </c>
      <c r="F164" s="1" t="str">
        <f>IF(_xlfn.IFNA($A164,"")="","",Daily!F164+IF(ROW()&gt;ROW($A$3),F163,0))</f>
        <v/>
      </c>
      <c r="G164" s="1" t="str">
        <f>IF(_xlfn.IFNA($A164,"")="","",Daily!G164+IF(ROW()&gt;ROW($A$3),G163,0))</f>
        <v/>
      </c>
      <c r="H164" s="1" t="str">
        <f>IF(_xlfn.IFNA($A164,"")="","",Daily!H164+IF(ROW()&gt;ROW($A$3),H163,0))</f>
        <v/>
      </c>
      <c r="I164" s="1" t="str">
        <f t="shared" si="285"/>
        <v/>
      </c>
      <c r="J164" s="1" t="str">
        <f>IF(_xlfn.IFNA($A164,"")="","",Daily!I164+IF(ROW()&gt;ROW($A$3),J163,0))</f>
        <v/>
      </c>
      <c r="K164" s="1" t="str">
        <f>IF(_xlfn.IFNA($A164,"")="","",Daily!J164+IF(ROW()&gt;ROW($A$3),K163,0))</f>
        <v/>
      </c>
      <c r="L164" s="1" t="str">
        <f>IF(_xlfn.IFNA($A164,"")="","",Daily!K164+IF(ROW()&gt;ROW($A$3),L163,0))</f>
        <v/>
      </c>
      <c r="M164" s="1" t="str">
        <f t="shared" si="286"/>
        <v/>
      </c>
      <c r="N164" s="1" t="str">
        <f>IF(_xlfn.IFNA($A164,"")="","",Daily!L164+IF(ROW()&gt;ROW($A$3),N163,0))</f>
        <v/>
      </c>
      <c r="O164" s="1" t="str">
        <f>IF(_xlfn.IFNA($A164,"")="","",Daily!M164+IF(ROW()&gt;ROW($A$3),O163,0))</f>
        <v/>
      </c>
      <c r="P164" s="1" t="str">
        <f>IF(_xlfn.IFNA($A164,"")="","",Daily!N164+IF(ROW()&gt;ROW($A$3),P163,0))</f>
        <v/>
      </c>
      <c r="Q164" s="1" t="str">
        <f t="shared" si="287"/>
        <v/>
      </c>
      <c r="R164" s="1" t="str">
        <f>IF(_xlfn.IFNA($A164,"")="","",Daily!O164+IF(ROW()&gt;ROW($A$3),R163,0))</f>
        <v/>
      </c>
      <c r="S164" s="1" t="str">
        <f>IF(_xlfn.IFNA($A164,"")="","",Daily!P164+IF(ROW()&gt;ROW($A$3),S163,0))</f>
        <v/>
      </c>
      <c r="T164" s="1" t="str">
        <f>IF(_xlfn.IFNA($A164,"")="","",Daily!Q164+IF(ROW()&gt;ROW($A$3),T163,0))</f>
        <v/>
      </c>
      <c r="U164" s="1" t="str">
        <f t="shared" si="288"/>
        <v/>
      </c>
      <c r="V164" s="1" t="str">
        <f>IF(_xlfn.IFNA($A164,"")="","",Daily!R164+IF(ROW()&gt;ROW($A$3),V163,0))</f>
        <v/>
      </c>
      <c r="W164" s="1" t="str">
        <f>IF(_xlfn.IFNA($A164,"")="","",Daily!S164+IF(ROW()&gt;ROW($A$3),W163,0))</f>
        <v/>
      </c>
      <c r="X164" s="1" t="str">
        <f>IF(_xlfn.IFNA($A164,"")="","",Daily!T164+IF(ROW()&gt;ROW($A$3),X163,0))</f>
        <v/>
      </c>
      <c r="Y164" s="1" t="str">
        <f t="shared" si="289"/>
        <v/>
      </c>
      <c r="Z164" s="1" t="str">
        <f>IF(_xlfn.IFNA($A164,"")="","",Daily!U164+IF(ROW()&gt;ROW($A$3),Z163,0))</f>
        <v/>
      </c>
      <c r="AA164" s="1" t="str">
        <f>IF(_xlfn.IFNA($A164,"")="","",Daily!V164+IF(ROW()&gt;ROW($A$3),AA163,0))</f>
        <v/>
      </c>
      <c r="AB164" s="1" t="str">
        <f>IF(_xlfn.IFNA($A164,"")="","",Daily!W164+IF(ROW()&gt;ROW($A$3),AB163,0))</f>
        <v/>
      </c>
      <c r="AC164" s="1" t="str">
        <f t="shared" si="290"/>
        <v/>
      </c>
      <c r="AD164" s="1" t="str">
        <f>IF(_xlfn.IFNA($A164,"")="","",Daily!X164+IF(ROW()&gt;ROW($A$3),AD163,0))</f>
        <v/>
      </c>
      <c r="AE164" s="1" t="str">
        <f>IF(_xlfn.IFNA($A164,"")="","",Daily!Y164+IF(ROW()&gt;ROW($A$3),AE163,0))</f>
        <v/>
      </c>
      <c r="AF164" s="1" t="str">
        <f>IF(_xlfn.IFNA($A164,"")="","",Daily!Z164+IF(ROW()&gt;ROW($A$3),AF163,0))</f>
        <v/>
      </c>
      <c r="AG164" s="1" t="str">
        <f t="shared" si="291"/>
        <v/>
      </c>
      <c r="AH164" s="1" t="str">
        <f>IF(_xlfn.IFNA($A164,"")="","",Daily!C164+Daily!F164+Daily!I164+Daily!O164+Daily!L164+Daily!R164+Daily!X164+Daily!U164)</f>
        <v/>
      </c>
      <c r="AI164" s="1" t="str">
        <f>IF(_xlfn.IFNA($A164,"")="","",Daily!D164+Daily!G164+Daily!J164+Daily!P164+Daily!M164+Daily!S164+Daily!Y164+Daily!V164+Daily!AA164)</f>
        <v/>
      </c>
      <c r="AJ164" s="1" t="str">
        <f>IF(_xlfn.IFNA($A164,"")="","",Daily!E164+Daily!H164+Daily!K164+Daily!Q164+Daily!N164+Daily!T164+Daily!Z164+Daily!W164)</f>
        <v/>
      </c>
      <c r="AK164" s="1" t="str">
        <f t="shared" si="240"/>
        <v/>
      </c>
      <c r="AL164" s="1" t="str">
        <f t="shared" si="241"/>
        <v/>
      </c>
      <c r="AM164" s="1" t="str">
        <f t="shared" si="242"/>
        <v/>
      </c>
      <c r="AN164" s="7" t="str">
        <f t="shared" si="243"/>
        <v/>
      </c>
      <c r="AO164" s="1" t="str">
        <f t="shared" si="244"/>
        <v/>
      </c>
      <c r="AP164" s="1" t="str">
        <f t="shared" si="245"/>
        <v/>
      </c>
      <c r="AQ164" s="1" t="str">
        <f t="shared" si="246"/>
        <v/>
      </c>
      <c r="AR164" s="1" t="str">
        <f t="shared" si="247"/>
        <v/>
      </c>
      <c r="AS164" s="1" t="str">
        <f t="shared" si="248"/>
        <v/>
      </c>
      <c r="AT164" s="10" t="str">
        <f t="shared" si="249"/>
        <v/>
      </c>
      <c r="AU164" s="10" t="str">
        <f t="shared" si="250"/>
        <v/>
      </c>
      <c r="AV164" s="10" t="str">
        <f t="shared" si="251"/>
        <v/>
      </c>
      <c r="AW164" s="10" t="str">
        <f t="shared" si="252"/>
        <v/>
      </c>
      <c r="AX164" s="10" t="str">
        <f t="shared" si="253"/>
        <v/>
      </c>
      <c r="AY164" s="10" t="str">
        <f t="shared" si="254"/>
        <v/>
      </c>
      <c r="AZ164" s="10" t="str">
        <f t="shared" si="255"/>
        <v/>
      </c>
      <c r="BA164" s="10" t="str">
        <f t="shared" si="256"/>
        <v/>
      </c>
      <c r="BB164" s="10" t="str">
        <f t="shared" si="257"/>
        <v/>
      </c>
      <c r="BC164" s="10" t="str">
        <f t="shared" si="258"/>
        <v/>
      </c>
      <c r="BD164" s="8" t="str">
        <f t="shared" ca="1" si="292"/>
        <v/>
      </c>
      <c r="BE164" s="9" t="str">
        <f t="shared" ca="1" si="293"/>
        <v/>
      </c>
      <c r="BF164" s="10" t="str">
        <f t="shared" si="259"/>
        <v/>
      </c>
      <c r="BG164" s="10" t="str">
        <f t="shared" si="260"/>
        <v/>
      </c>
      <c r="BH164" s="1" t="str">
        <f t="shared" si="261"/>
        <v/>
      </c>
      <c r="BI164" s="1" t="str">
        <f t="shared" si="262"/>
        <v/>
      </c>
      <c r="BJ164" s="8" t="str">
        <f>IF(_xlfn.IFNA($A164,"")="","",AK164/(Configuration!$B$1/1000000))</f>
        <v/>
      </c>
      <c r="BK164" s="1" t="str">
        <f>IF(OR(_xlfn.IFNA($A164,"")="", ROW()&lt;=ROW($A$3),MAX(International!$C$3:$C$2000)&lt;$AK164),"",$A164-_xlfn.XLOOKUP($AK164,International!$C$3:$C$2000,International!$A$3:$A$2000,NA(),1,1))</f>
        <v/>
      </c>
      <c r="BL164" s="1" t="str">
        <f>IF(OR(_xlfn.IFNA($A164,"")="", ROW()&lt;=ROW($A$3),MAX(International!$D$3:$D$2000)&lt;$BJ164),"",$A164-_xlfn.XLOOKUP($BJ164,International!$D$3:$D$2000,International!$A$3:$A$2000,NA(),1,1))</f>
        <v/>
      </c>
      <c r="BM164" s="1" t="str">
        <f>IF(OR(_xlfn.IFNA($A164,"")="", ROW()&lt;=ROW($A$3),MAX(International!$G$3:$G$2000)&lt;$AK164),"",$A164-_xlfn.XLOOKUP($AK164,International!$G$3:$G$2000,International!$A$3:$A$2000,NA(),1,1))</f>
        <v/>
      </c>
      <c r="BN164" s="1" t="str">
        <f>IF(OR(_xlfn.IFNA($A164,"")="", ROW()&lt;=ROW($A$3),MAX(International!$H$3:$H$2000)&lt;$BJ164),"",$A164-_xlfn.XLOOKUP($BJ164,International!$H$3:$H$2000,International!$A$3:$A$2000,NA(),1,1))</f>
        <v/>
      </c>
      <c r="BO164" s="1" t="str">
        <f>IF(OR(_xlfn.IFNA($A164,"")="", ROW()&lt;=ROW($A$3),MAX(International!$K$3:$K$2000)&lt;$AK164),"",$A164-_xlfn.XLOOKUP($AK164,International!$K$3:$K$2000,International!$A$3:$A$2000,NA(),1,1))</f>
        <v/>
      </c>
      <c r="BP164" s="1" t="str">
        <f>IF(OR(_xlfn.IFNA($A164,"")="", ROW()&lt;=ROW($A$3),MAX(International!$L$3:$L$2000)&lt;$BJ164),"",$A164-_xlfn.XLOOKUP($BJ164,International!$L$3:$L$2000,International!$A$3:$A$2000,NA(),1,1))</f>
        <v/>
      </c>
      <c r="BQ164" s="1" t="str">
        <f>IF(OR(_xlfn.IFNA($A164,"")="", ROW()&lt;=ROW($A$3),MAX(International!$O$3:$O$2000)&lt;$AK164),"",$A164-_xlfn.XLOOKUP($AK164,International!$O$3:$O$2000,International!$A$3:$A$2000,NA(),1,1))</f>
        <v/>
      </c>
      <c r="BR164" s="1" t="str">
        <f>IF(OR(_xlfn.IFNA($A164,"")="", ROW()&lt;=ROW($A$3),MAX(International!$P$3:$P$2000)&lt;$BJ164),"",$A164-_xlfn.XLOOKUP($BJ164,International!$P$3:$P$2000,International!$A$3:$A$2000,NA(),1,1))</f>
        <v/>
      </c>
      <c r="BS164" s="1" t="str">
        <f>IF(OR(_xlfn.IFNA($A164,"")="", ROW()&lt;=ROW($A$3),MAX(International!$S$3:$S$2000)&lt;$AK164),"",$A164-_xlfn.XLOOKUP($AK164,International!$S$3:$S$2000,International!$A$3:$A$2000,NA(),1,1))</f>
        <v/>
      </c>
      <c r="BT164" s="1" t="str">
        <f>IF(OR(_xlfn.IFNA($A164,"")="", ROW()&lt;=ROW($A$3),MAX(International!$T$3:$T$2000)&lt;$BJ164),"",$A164-_xlfn.XLOOKUP($BJ164,International!$T$3:$T$2000,International!$A$3:$A$2000,NA(),1,1))</f>
        <v/>
      </c>
      <c r="BU164" s="1" t="str">
        <f>IF(OR(_xlfn.IFNA($A164,"")="", ROW()&lt;=ROW($A$3),MAX(International!$W$3:$W$2000)&lt;$AK164),"",$A164-_xlfn.XLOOKUP($AK164,International!$W$3:$W$2000,International!$A$3:$A$2000,NA(),1,1))</f>
        <v/>
      </c>
      <c r="BV164" s="1" t="str">
        <f>IF(OR(_xlfn.IFNA($A164,"")="", ROW()&lt;=ROW($A$3),MAX(International!$X$3:$X$2000)&lt;$BJ164),"",$A164-_xlfn.XLOOKUP($BJ164,International!$X$3:$X$2000,International!$A$3:$A$2000,NA(),1,1))</f>
        <v/>
      </c>
      <c r="BW164" s="1" t="str">
        <f>IF(OR(_xlfn.IFNA($A164,"")="", ROW()&lt;=ROW($A$3),MAX(International!$AA$3:$AA$2000)&lt;$AK164),"",$A164-_xlfn.XLOOKUP($AK164,International!$AA$3:$AA$2000,International!$A$3:$A$2000,NA(),1,1))</f>
        <v/>
      </c>
      <c r="BX164" s="1" t="str">
        <f>IF(OR(_xlfn.IFNA($A164,"")="", ROW()&lt;=ROW($A$3),MAX(International!$AB$3:$AB$2000)&lt;$BJ164),"",$A164-_xlfn.XLOOKUP($BJ164,International!$AB$3:$AB$2000,International!$A$3:$A$2000,NA(),1,1))</f>
        <v/>
      </c>
      <c r="BY164" s="1" t="str">
        <f>IF(OR(_xlfn.IFNA($A164,"")="", ROW()&lt;=ROW($A$3),MAX(International!$AE$3:$AE$2000)&lt;$AK164),"",$A164-_xlfn.XLOOKUP($AK164,International!$AE$3:$AE$2000,International!$A$3:$A$2000,NA(),1,1))</f>
        <v/>
      </c>
      <c r="BZ164" s="1" t="str">
        <f>IF(OR(_xlfn.IFNA($A164,"")="", ROW()&lt;=ROW($A$3),MAX(International!$AF$3:$AF$2000)&lt;$BJ164),"",$A164-_xlfn.XLOOKUP($BJ164,International!$AF$3:$AF$2000,International!$A$3:$A$2000,NA(),1,1))</f>
        <v/>
      </c>
      <c r="CA164" s="1" t="e">
        <f t="shared" ref="CA164:CA200" si="358">IF(OR(ISNA(A164),AK164&lt;100),NA(),A164-(_xlfn.XLOOKUP(100, AK$3:AK$2000,A$3:A$2000,NA(),1,1)))</f>
        <v>#N/A</v>
      </c>
      <c r="CB164" s="1" t="e">
        <f t="shared" si="338"/>
        <v>#N/A</v>
      </c>
      <c r="CC164" s="1" t="e">
        <f t="shared" si="339"/>
        <v>#N/A</v>
      </c>
      <c r="CD164" s="1" t="e">
        <f t="shared" si="340"/>
        <v>#N/A</v>
      </c>
      <c r="CE164" s="1" t="e">
        <f t="shared" si="341"/>
        <v>#N/A</v>
      </c>
      <c r="CF164" s="1" t="e">
        <f t="shared" si="342"/>
        <v>#N/A</v>
      </c>
      <c r="CG164" s="1" t="e">
        <f t="shared" si="343"/>
        <v>#N/A</v>
      </c>
      <c r="CH164" s="1" t="e">
        <f t="shared" si="344"/>
        <v>#N/A</v>
      </c>
      <c r="CI164" s="1" t="e">
        <f t="shared" si="345"/>
        <v>#N/A</v>
      </c>
      <c r="CJ164" s="1" t="e">
        <f t="shared" si="346"/>
        <v>#N/A</v>
      </c>
      <c r="CK164" s="1" t="e">
        <f t="shared" si="295"/>
        <v>#N/A</v>
      </c>
      <c r="CL164" s="1" t="e">
        <f t="shared" si="347"/>
        <v>#N/A</v>
      </c>
      <c r="CM164" s="1" t="e">
        <f>IF(OR(ISNA($A164),$AK164&lt;100),NA(),IF($CA164=0,0,FLOOR((CK164-_xlfn.XLOOKUP(_xlfn.AGGREGATE(5,6,$CA$3:$CA2115),$CA$3:$CA$2000,CK$3:CK$2000,1,1))/_xlfn.XLOOKUP($CA164,$CA$3:$CA$2000,$CA$3:$CA$2000,1,1), 1)))</f>
        <v>#N/A</v>
      </c>
      <c r="CN164" s="1" t="e">
        <f t="shared" si="296"/>
        <v>#N/A</v>
      </c>
      <c r="CO164" s="1" t="e" cm="1">
        <f t="array" ref="CO164">IFERROR(IF(OR(ISNA($A164),$AK164&lt;100,INDEX(International!C$3:C$2000,_xlfn.XMATCH(100,International!C$3:C$2000,1,1)+$CA164)=""),NA(),INDEX(International!C$3:C$2000,_xlfn.XMATCH(100,International!C$3:C$2000,1,1)+$CA164)), NA())</f>
        <v>#N/A</v>
      </c>
      <c r="CP164" s="1" t="e">
        <f t="shared" si="348"/>
        <v>#N/A</v>
      </c>
      <c r="CQ164" s="1" t="e">
        <f>IF(OR(ISNA($A164),$AK164&lt;100),NA(),IF($CA164=0,0,FLOOR((CO164-_xlfn.XLOOKUP(_xlfn.AGGREGATE(5,6,$CA$3:$CA2115),$CA$3:$CA$2000,CO$3:CO$2000,1,1))/_xlfn.XLOOKUP($CA164,$CA$3:$CA$2000,$CA$3:$CA$2000,1,1), 1)))</f>
        <v>#N/A</v>
      </c>
      <c r="CR164" s="1" t="e">
        <f t="shared" si="297"/>
        <v>#N/A</v>
      </c>
      <c r="CS164" s="1" t="e" cm="1">
        <f t="array" ref="CS164">IFERROR(IF(OR(ISNA($A164),$AK164&lt;100,INDEX(International!G$3:G$2000,_xlfn.XMATCH(100,International!G$3:G$2000,1,1)+$CA164)=""),NA(),INDEX(International!G$3:G$2000,_xlfn.XMATCH(100,International!G$3:G$2000,1,1)+$CA164)), NA())</f>
        <v>#N/A</v>
      </c>
      <c r="CT164" s="1" t="e">
        <f t="shared" si="349"/>
        <v>#N/A</v>
      </c>
      <c r="CU164" s="1" t="e">
        <f>IF(OR(ISNA($A164),$AK164&lt;100),NA(),IF($CA164=0,0,FLOOR((CS164-_xlfn.XLOOKUP(_xlfn.AGGREGATE(5,6,$CA$3:$CA2115),$CA$3:$CA$2000,CS$3:CS$2000,1,1))/_xlfn.XLOOKUP($CA164,$CA$3:$CA$2000,$CA$3:$CA$2000,1,1), 1)))</f>
        <v>#N/A</v>
      </c>
      <c r="CV164" s="1" t="e">
        <f t="shared" si="298"/>
        <v>#N/A</v>
      </c>
      <c r="CW164" s="1" t="e" cm="1">
        <f t="array" ref="CW164">IFERROR(IF(OR(ISNA($A164),$AK164&lt;100,INDEX(International!K$3:K$2000,_xlfn.XMATCH(100,International!K$3:K$2000,1,1)+$CA164)=""),NA(),INDEX(International!K$3:K$2000,_xlfn.XMATCH(100,International!K$3:K$2000,1,1)+$CA164)), NA())</f>
        <v>#N/A</v>
      </c>
      <c r="CX164" s="1" t="e">
        <f t="shared" si="350"/>
        <v>#N/A</v>
      </c>
      <c r="CY164" s="1" t="e">
        <f>IF(OR(ISNA($A164),$AK164&lt;100),NA(),IF($CA164=0,0,FLOOR((CW164-_xlfn.XLOOKUP(_xlfn.AGGREGATE(5,6,$CA$3:$CA2115),$CA$3:$CA$2000,CW$3:CW$2000,1,1))/_xlfn.XLOOKUP($CA164,$CA$3:$CA$2000,$CA$3:$CA$2000,1,1), 1)))</f>
        <v>#N/A</v>
      </c>
      <c r="CZ164" s="1" t="e">
        <f t="shared" si="299"/>
        <v>#N/A</v>
      </c>
      <c r="DA164" s="1" t="e" cm="1">
        <f t="array" ref="DA164">IFERROR(IF(OR(ISNA($A164),$AK164&lt;100,INDEX(International!O$3:O$2000,_xlfn.XMATCH(100,International!O$3:O$2000,1,1)+$CA164)=""),NA(),INDEX(International!O$3:O$2000,_xlfn.XMATCH(100,International!O$3:O$2000,1,1)+$CA164)), NA())</f>
        <v>#N/A</v>
      </c>
      <c r="DB164" s="1" t="e">
        <f t="shared" si="351"/>
        <v>#N/A</v>
      </c>
      <c r="DC164" s="1" t="e">
        <f>IF(OR(ISNA($A164),$AK164&lt;100),NA(),IF($CA164=0,0,FLOOR((DA164-_xlfn.XLOOKUP(_xlfn.AGGREGATE(5,6,$CA$3:$CA2115),$CA$3:$CA$2000,DA$3:DA$2000,1,1))/_xlfn.XLOOKUP($CA164,$CA$3:$CA$2000,$CA$3:$CA$2000,1,1), 1)))</f>
        <v>#N/A</v>
      </c>
      <c r="DD164" s="1" t="e">
        <f t="shared" si="300"/>
        <v>#N/A</v>
      </c>
      <c r="DE164" s="1" t="e" cm="1">
        <f t="array" ref="DE164">IFERROR(IF(OR(ISNA($A164),$AK164&lt;100,INDEX(International!S$3:S$2000,_xlfn.XMATCH(100,International!S$3:S$2000,1,1)+$CA164)=""),NA(),INDEX(International!S$3:S$2000,_xlfn.XMATCH(100,International!S$3:S$2000,1,1)+$CA164)), NA())</f>
        <v>#N/A</v>
      </c>
      <c r="DF164" s="1" t="e">
        <f t="shared" si="352"/>
        <v>#N/A</v>
      </c>
      <c r="DG164" s="1" t="e">
        <f>IF(OR(ISNA($A164),$AK164&lt;100),NA(),IF($CA164=0,0,FLOOR((DE164-_xlfn.XLOOKUP(_xlfn.AGGREGATE(5,6,$CA$3:$CA2115),$CA$3:$CA$2000,DE$3:DE$2000,1,1))/_xlfn.XLOOKUP($CA164,$CA$3:$CA$2000,$CA$3:$CA$2000,1,1), 1)))</f>
        <v>#N/A</v>
      </c>
      <c r="DH164" s="1" t="e">
        <f t="shared" si="301"/>
        <v>#N/A</v>
      </c>
      <c r="DI164" s="1" t="e" cm="1">
        <f t="array" ref="DI164">IFERROR(IF(OR(ISNA($A164),$AK164&lt;100,INDEX(International!W$3:W$2000,_xlfn.XMATCH(100,International!W$3:W$2000,1,1)+$CA164)=""),NA(),INDEX(International!W$3:W$2000,_xlfn.XMATCH(100,International!W$3:W$2000,1,1)+$CA164)), NA())</f>
        <v>#N/A</v>
      </c>
      <c r="DJ164" s="1" t="e">
        <f t="shared" si="353"/>
        <v>#N/A</v>
      </c>
      <c r="DK164" s="1" t="e">
        <f>IF(OR(ISNA($A164),$AK164&lt;100),NA(),IF($CA164=0,0,FLOOR((DI164-_xlfn.XLOOKUP(_xlfn.AGGREGATE(5,6,$CA$3:$CA2115),$CA$3:$CA$2000,DI$3:DI$2000,1,1))/_xlfn.XLOOKUP($CA164,$CA$3:$CA$2000,$CA$3:$CA$2000,1,1), 1)))</f>
        <v>#N/A</v>
      </c>
      <c r="DL164" s="1" t="e">
        <f t="shared" si="302"/>
        <v>#N/A</v>
      </c>
      <c r="DM164" s="1" t="e" cm="1">
        <f t="array" ref="DM164">IFERROR(IF(OR(ISNA($A164),$AK164&lt;100,INDEX(International!AA$3:AA$2000,_xlfn.XMATCH(100,International!AA$3:AA$2000,1,1)+$CA164)=""),NA(),INDEX(International!AA$3:AA$2000,_xlfn.XMATCH(100,International!AA$3:AA$2000,1,1)+$CA164)), NA())</f>
        <v>#N/A</v>
      </c>
      <c r="DN164" s="1" t="e">
        <f t="shared" si="354"/>
        <v>#N/A</v>
      </c>
      <c r="DO164" s="1" t="e">
        <f>IF(OR(ISNA($A164),$AK164&lt;100),NA(),IF($CA164=0,0,FLOOR((DM164-_xlfn.XLOOKUP(_xlfn.AGGREGATE(5,6,$CA$3:$CA2115),$CA$3:$CA$2000,DM$3:DM$2000,1,1))/_xlfn.XLOOKUP($CA164,$CA$3:$CA$2000,$CA$3:$CA$2000,1,1), 1)))</f>
        <v>#N/A</v>
      </c>
      <c r="DP164" s="1" t="e">
        <f t="shared" si="303"/>
        <v>#N/A</v>
      </c>
      <c r="DQ164" s="1" t="e" cm="1">
        <f t="array" ref="DQ164">IFERROR(IF(OR(ISNA($A164),$AK164&lt;100,INDEX(International!AE$3:AE$2000,_xlfn.XMATCH(100,International!AE$3:AE$2000,1,1)+$CA164)=""),NA(),INDEX(International!AE$3:AE$2000,_xlfn.XMATCH(100,International!AE$3:AE$2000,1,1)+$CA164)), NA())</f>
        <v>#N/A</v>
      </c>
      <c r="DR164" s="1" t="e">
        <f t="shared" si="355"/>
        <v>#N/A</v>
      </c>
      <c r="DS164" s="1" t="e">
        <f>IF(OR(ISNA($A164),$AK164&lt;100),NA(),IF($CA164=0,0,FLOOR((DQ164-_xlfn.XLOOKUP(_xlfn.AGGREGATE(5,6,$CA$3:$CA2115),$CA$3:$CA$2000,DQ$3:DQ$2000,1,1))/_xlfn.XLOOKUP($CA164,$CA$3:$CA$2000,$CA$3:$CA$2000,1,1), 1)))</f>
        <v>#N/A</v>
      </c>
      <c r="DT164" s="1" t="e">
        <f t="shared" si="263"/>
        <v>#N/A</v>
      </c>
      <c r="DU164" s="1" t="e">
        <f t="shared" si="356"/>
        <v>#N/A</v>
      </c>
      <c r="DV164" s="1" t="e" cm="1">
        <f t="array" ref="DV164">IFERROR(IF(ISNA($A164),NA(),INDEX(B$3:B$2000,_xlfn.XMATCH(Configuration!$B$12,B$3:B$2000,1,1)+ROW()-ROW($A$3))-0), NA())</f>
        <v>#N/A</v>
      </c>
      <c r="DW164" s="1" t="e" cm="1">
        <f t="array" ref="DW164">IFERROR(IF(ISNA($A164),NA(),INDEX(F$3:F$2000,_xlfn.XMATCH(Configuration!$B$12,F$3:F$2000,1,1)+ROW()-ROW($A$3))-0), NA())</f>
        <v>#N/A</v>
      </c>
      <c r="DX164" s="1" t="e" cm="1">
        <f t="array" ref="DX164">IFERROR(IF(ISNA($A164),NA(),INDEX(J$3:J$2000,_xlfn.XMATCH(Configuration!$B$12,J$3:J$2000,1,1)+ROW()-ROW($A$3))-0), NA())</f>
        <v>#N/A</v>
      </c>
      <c r="DY164" s="1" t="e" cm="1">
        <f t="array" ref="DY164">IFERROR(IF(ISNA($A164),NA(),INDEX(N$3:N$2000,_xlfn.XMATCH(Configuration!$B$12,N$3:N$2000,1,1)+ROW()-ROW($A$3))-0), NA())</f>
        <v>#N/A</v>
      </c>
      <c r="DZ164" s="1" t="e" cm="1">
        <f t="array" ref="DZ164">IFERROR(IF(ISNA($A164),NA(),INDEX(R$3:R$2000,_xlfn.XMATCH(Configuration!$B$12,R$3:R$2000,1,1)+ROW()-ROW($A$3))-0), NA())</f>
        <v>#N/A</v>
      </c>
      <c r="EA164" s="1" t="e" cm="1">
        <f t="array" ref="EA164">IFERROR(IF(ISNA($A164),NA(),INDEX(V$3:V$2000,_xlfn.XMATCH(Configuration!$B$12,V$3:V$2000,1,1)+ROW()-ROW($A$3))-0), NA())</f>
        <v>#N/A</v>
      </c>
      <c r="EB164" s="1" t="e" cm="1">
        <f t="array" ref="EB164">IFERROR(IF(ISNA($A164),NA(),INDEX(Z$3:Z$2000,_xlfn.XMATCH(Configuration!$B$12,Z$3:Z$2000,1,1)+ROW()-ROW($A$3))-0), NA())</f>
        <v>#N/A</v>
      </c>
      <c r="EC164" s="1" t="e" cm="1">
        <f t="array" ref="EC164">IFERROR(IF(ISNA($A164),NA(),INDEX(AD$3:AD$2000,_xlfn.XMATCH(Configuration!$B$12,AD$3:AD$2000,1,1)+ROW()-ROW($A$3))-0), NA())</f>
        <v>#N/A</v>
      </c>
      <c r="ED164" s="1" t="e">
        <f t="shared" si="357"/>
        <v>#N/A</v>
      </c>
      <c r="EE164" s="1" t="e">
        <f t="shared" si="304"/>
        <v>#N/A</v>
      </c>
      <c r="EF164" s="1" t="e">
        <f t="shared" si="305"/>
        <v>#N/A</v>
      </c>
      <c r="EG164" s="1" t="e">
        <f t="shared" si="306"/>
        <v>#N/A</v>
      </c>
      <c r="EH164" s="1" t="e">
        <f t="shared" si="307"/>
        <v>#N/A</v>
      </c>
      <c r="EI164" s="1" t="e">
        <f t="shared" si="308"/>
        <v>#N/A</v>
      </c>
      <c r="EJ164" s="1" t="e">
        <f t="shared" si="309"/>
        <v>#N/A</v>
      </c>
      <c r="EK164" s="1" t="e">
        <f t="shared" si="310"/>
        <v>#N/A</v>
      </c>
      <c r="EL164" s="1" t="e" cm="1">
        <f t="array" ref="EL164">IFERROR(IF(ISNA($ED164),NA(),IF(FLOOR((2^(($ED164+LOOKUP(2, 1/(ISNA(EP$3:EP$2000)+ISBLANK(EP$3:EP$300)-1),EP$3:EP$2000)*LOG(100)/LOG(2))/LOOKUP(2, 1/(ISNA(EP$3:EP$2000)+ISBLANK(EP$3:EP$300)-1),EP$3:EP$2000))),2)&gt;_xlfn.AGGREGATE(4,6,$EN$3:$GC$2000)+2000,NA(),FLOOR((2^(($ED164+LOOKUP(2, 1/(ISNA(EP$3:EP$2000)+ISBLANK(EP$3:EP$300)-1),EP$3:EP$2000)*LOG(100)/LOG(2))/LOOKUP(2, 1/(ISNA(EP$3:EP$2000)+ISBLANK(EP$3:EP$300)-1),EP$3:EP$2000))),2))),NA())</f>
        <v>#N/A</v>
      </c>
      <c r="EM164" s="1" t="e" cm="1">
        <f t="array" ref="EM164">IF(ISNA($ED164),NA(),FLOOR(EN$3+(LOOKUP(2, 1/(ISNA(EN$3:EN$2000)+ISBLANK(EN$3:EN$300)-1),EN$3:EN$2000)-EN$3)/LOOKUP(2, 1/(ISNA(EN$3:EN$2000)+ISBLANK(EN$3:EN$300)-1),ED$3:ED$2000)*ED164, 1))</f>
        <v>#N/A</v>
      </c>
      <c r="EN164" s="1" t="e" cm="1">
        <f t="array" ref="EN164">IFERROR(IF(ISNA($A164),NA(),INDEX(AK$3:AK$2000,_xlfn.XMATCH(100,AK$3:AK$2000,1,1)+ROW()-ROW($A$3))-0), NA())</f>
        <v>#N/A</v>
      </c>
      <c r="EO164" s="1" t="e" cm="1">
        <f t="array" ref="EO164">IFERROR(IF(ISNA($A164),NA(),INDEX(BD$3:BD$2000,_xlfn.XMATCH(100,AK$3:AK$2000,1,1)+ROW()-ROW($A$3))-0), NA())</f>
        <v>#N/A</v>
      </c>
      <c r="EP164" s="1" t="e">
        <f t="shared" si="311"/>
        <v>#N/A</v>
      </c>
      <c r="EQ164" s="1" t="e">
        <f t="shared" si="312"/>
        <v>#N/A</v>
      </c>
      <c r="ER164" s="1" t="e">
        <f t="shared" si="313"/>
        <v>#N/A</v>
      </c>
      <c r="ES164" s="1" t="e" cm="1">
        <f t="array" ref="ES164">IFERROR(IF(OR(ISNA($A164),INDEX(International!C$3:C$2000,_xlfn.XMATCH(100,International!C$3:C$2000,1,1)+ROW()-ROW($A$3))=""),NA(),INDEX(International!C$3:C$2000,_xlfn.XMATCH(100,International!C$3:C$2000,1,1)+ROW()-ROW($A$3))), NA())</f>
        <v>#N/A</v>
      </c>
      <c r="ET164" s="1" t="e" cm="1">
        <f t="array" ref="ET164">IFERROR(IF(ISNA($A164),NA(),INDEX(International!E$3:E$2000,_xlfn.XMATCH(100,International!C$3:C$2000,1,1)+ROW()-ROW($A$3))-0), NA())</f>
        <v>#N/A</v>
      </c>
      <c r="EU164" s="1" t="e">
        <f t="shared" si="314"/>
        <v>#N/A</v>
      </c>
      <c r="EV164" s="1" t="e">
        <f t="shared" si="315"/>
        <v>#N/A</v>
      </c>
      <c r="EW164" s="1" t="e">
        <f t="shared" si="316"/>
        <v>#N/A</v>
      </c>
      <c r="EX164" s="1" t="e" cm="1">
        <f t="array" ref="EX164">IFERROR(IF(OR(ISNA($A164),INDEX(International!G$3:G$2000,_xlfn.XMATCH(100,International!G$3:G$2000,1,1)+ROW()-ROW($A$3))=""),NA(),INDEX(International!G$3:G$2000,_xlfn.XMATCH(100,International!G$3:G$2000,1,1)+ROW()-ROW($A$3))-0), NA())</f>
        <v>#N/A</v>
      </c>
      <c r="EY164" s="1" t="e" cm="1">
        <f t="array" ref="EY164">IFERROR(IF(ISNA($A164),NA(),INDEX(International!I$3:I$2000,_xlfn.XMATCH(100,International!G$3:G$2000,1,1)+ROW()-ROW($A$3))-0), NA())</f>
        <v>#N/A</v>
      </c>
      <c r="EZ164" s="1" t="e">
        <f t="shared" si="317"/>
        <v>#N/A</v>
      </c>
      <c r="FA164" s="1" t="e">
        <f t="shared" si="318"/>
        <v>#N/A</v>
      </c>
      <c r="FB164" s="1" t="e">
        <f t="shared" si="319"/>
        <v>#N/A</v>
      </c>
      <c r="FC164" s="1" t="e" cm="1">
        <f t="array" ref="FC164">IFERROR(IF(OR(ISNA($A164),INDEX(International!K$3:K$2000,_xlfn.XMATCH(100,International!K$3:K$2000,1,1)+ROW()-ROW($A$3))=""),NA(),INDEX(International!K$3:K$2000,_xlfn.XMATCH(100,International!K$3:K$2000,1,1)+ROW()-ROW($A$3))), NA())</f>
        <v>#N/A</v>
      </c>
      <c r="FD164" s="1" t="e" cm="1">
        <f t="array" ref="FD164">IFERROR(IF(ISNA($A164),NA(),INDEX(International!M$3:M$2000,_xlfn.XMATCH(100,International!K$3:K$2000,1,1)+ROW()-ROW($A$3))-0), NA())</f>
        <v>#N/A</v>
      </c>
      <c r="FE164" s="1" t="e">
        <f t="shared" si="320"/>
        <v>#N/A</v>
      </c>
      <c r="FF164" s="1" t="e">
        <f t="shared" si="321"/>
        <v>#N/A</v>
      </c>
      <c r="FG164" s="1" t="e">
        <f t="shared" si="322"/>
        <v>#N/A</v>
      </c>
      <c r="FH164" s="1" t="e" cm="1">
        <f t="array" ref="FH164">IFERROR(IF(OR(ISNA($A164),INDEX(International!O$3:O$2000,_xlfn.XMATCH(100,International!O$3:O$2000,1,1)+ROW()-ROW($A$3))=""),NA(),INDEX(International!O$3:O$2000,_xlfn.XMATCH(100,International!O$3:O$2000,1,1)+ROW()-ROW($A$3))-0), NA())</f>
        <v>#N/A</v>
      </c>
      <c r="FI164" s="1" t="e" cm="1">
        <f t="array" ref="FI164">IFERROR(IF(ISNA($A164),NA(),INDEX(International!Q$3:Q$2000,_xlfn.XMATCH(100,International!O$3:O$2000,1,1)+ROW()-ROW($A$3))-0), NA())</f>
        <v>#N/A</v>
      </c>
      <c r="FJ164" s="1" t="e">
        <f t="shared" si="323"/>
        <v>#N/A</v>
      </c>
      <c r="FK164" s="1" t="e">
        <f t="shared" si="324"/>
        <v>#N/A</v>
      </c>
      <c r="FL164" s="1" t="e">
        <f t="shared" si="325"/>
        <v>#N/A</v>
      </c>
      <c r="FM164" s="1" t="e" cm="1">
        <f t="array" ref="FM164">IFERROR(IF(OR(ISNA($A164),INDEX(International!S$3:S$2000,_xlfn.XMATCH(100,International!S$3:S$2000,1,1)+ROW()-ROW($A$3))=""),NA(),INDEX(International!S$3:S$2000,_xlfn.XMATCH(100,International!S$3:S$2000,1,1)+ROW()-ROW($A$3))-0), NA())</f>
        <v>#N/A</v>
      </c>
      <c r="FN164" s="1" t="e" cm="1">
        <f t="array" ref="FN164">IFERROR(IF(ISNA($A164),NA(),INDEX(International!U$3:U$2000,_xlfn.XMATCH(100,International!S$3:S$2000,1,1)+ROW()-ROW($A$3))-0), NA())</f>
        <v>#N/A</v>
      </c>
      <c r="FO164" s="1" t="e">
        <f t="shared" si="326"/>
        <v>#N/A</v>
      </c>
      <c r="FP164" s="1" t="e">
        <f t="shared" si="327"/>
        <v>#N/A</v>
      </c>
      <c r="FQ164" s="1" t="e">
        <f t="shared" si="328"/>
        <v>#N/A</v>
      </c>
      <c r="FR164" s="1" t="e" cm="1">
        <f t="array" ref="FR164">IFERROR(IF(OR(ISNA($A164),INDEX(International!W$3:W$2000,_xlfn.XMATCH(100,International!W$3:W$2000,1,1)+ROW()-ROW($A$3))=""),NA(),INDEX(International!W$3:W$2000,_xlfn.XMATCH(100,International!W$3:W$2000,1,1)+ROW()-ROW($A$3))-0), NA())</f>
        <v>#N/A</v>
      </c>
      <c r="FS164" s="1" t="e" cm="1">
        <f t="array" ref="FS164">IFERROR(IF(ISNA($A164),NA(),INDEX(International!Y$3:Y$2000,_xlfn.XMATCH(100,International!W$3:W$2000,1,1)+ROW()-ROW($A$3))-0), NA())</f>
        <v>#N/A</v>
      </c>
      <c r="FT164" s="1" t="e">
        <f t="shared" si="329"/>
        <v>#N/A</v>
      </c>
      <c r="FU164" s="1" t="e">
        <f t="shared" si="330"/>
        <v>#N/A</v>
      </c>
      <c r="FV164" s="1" t="e">
        <f t="shared" si="331"/>
        <v>#N/A</v>
      </c>
      <c r="FW164" s="1" t="e" cm="1">
        <f t="array" ref="FW164">IFERROR(IF(OR(ISNA($A164),INDEX(International!AA$3:AA$2000,_xlfn.XMATCH(100,International!AA$3:AA$2000,1,1)+ROW()-ROW($A$3))=""),NA(),INDEX(International!AA$3:AA$2000,_xlfn.XMATCH(100,International!AA$3:AA$2000,1,1)+ROW()-ROW($A$3))-0), NA())</f>
        <v>#N/A</v>
      </c>
      <c r="FX164" s="1" t="e" cm="1">
        <f t="array" ref="FX164">IFERROR(IF(ISNA($A164),NA(),INDEX(International!AC$3:AC$2000,_xlfn.XMATCH(100,International!AA$3:AA$2000,1,1)+ROW()-ROW($A$3))-0), NA())</f>
        <v>#N/A</v>
      </c>
      <c r="FY164" s="1" t="e">
        <f t="shared" si="332"/>
        <v>#N/A</v>
      </c>
      <c r="FZ164" s="1" t="e">
        <f t="shared" si="333"/>
        <v>#N/A</v>
      </c>
      <c r="GA164" s="1" t="e">
        <f t="shared" si="334"/>
        <v>#N/A</v>
      </c>
      <c r="GB164" s="1" t="e" cm="1">
        <f t="array" ref="GB164">IFERROR(IF(OR(ISNA($A164),INDEX(International!AE$3:AE$2000,_xlfn.XMATCH(100,International!AE$3:AE$2000,1,1)+ROW()-ROW($A$3))=""),NA(),INDEX(International!AE$3:AE$2000,_xlfn.XMATCH(100,International!AE$3:AE$2000,1,1)+ROW()-ROW($A$3))-0), NA())</f>
        <v>#N/A</v>
      </c>
      <c r="GC164" s="1" t="e" cm="1">
        <f t="array" ref="GC164">IFERROR(IF(ISNA($A164),NA(),INDEX(International!AG$3:AG$2000,_xlfn.XMATCH(100,International!AE$3:AE$2000,1,1)+ROW()-ROW($A$3))-0), NA())</f>
        <v>#N/A</v>
      </c>
      <c r="GD164" s="1" t="e">
        <f t="shared" si="335"/>
        <v>#N/A</v>
      </c>
      <c r="GE164" s="1" t="e">
        <f t="shared" si="336"/>
        <v>#N/A</v>
      </c>
      <c r="GF164" s="1" t="e">
        <f t="shared" si="337"/>
        <v>#N/A</v>
      </c>
    </row>
    <row r="165" spans="1:188" x14ac:dyDescent="0.2">
      <c r="A165" s="4" t="e">
        <f>IF(OR(Daily!$A165="",Daily!$B165="*"),NA(),Daily!A165)</f>
        <v>#N/A</v>
      </c>
      <c r="B165" s="1" t="str">
        <f>IF(_xlfn.IFNA($A165,"")="","",Daily!C165+IF(ROW()&gt;ROW($A$3),B164,0))</f>
        <v/>
      </c>
      <c r="C165" s="1" t="str">
        <f>IF(_xlfn.IFNA($A165,"")="","",Daily!D165+IF(ROW()&gt;ROW($A$3),C164,0))</f>
        <v/>
      </c>
      <c r="D165" s="1" t="str">
        <f>IF(_xlfn.IFNA($A165,"")="","",Daily!E165+IF(ROW()&gt;ROW($A$3),D164,0))</f>
        <v/>
      </c>
      <c r="E165" s="1" t="str">
        <f t="shared" si="284"/>
        <v/>
      </c>
      <c r="F165" s="1" t="str">
        <f>IF(_xlfn.IFNA($A165,"")="","",Daily!F165+IF(ROW()&gt;ROW($A$3),F164,0))</f>
        <v/>
      </c>
      <c r="G165" s="1" t="str">
        <f>IF(_xlfn.IFNA($A165,"")="","",Daily!G165+IF(ROW()&gt;ROW($A$3),G164,0))</f>
        <v/>
      </c>
      <c r="H165" s="1" t="str">
        <f>IF(_xlfn.IFNA($A165,"")="","",Daily!H165+IF(ROW()&gt;ROW($A$3),H164,0))</f>
        <v/>
      </c>
      <c r="I165" s="1" t="str">
        <f t="shared" si="285"/>
        <v/>
      </c>
      <c r="J165" s="1" t="str">
        <f>IF(_xlfn.IFNA($A165,"")="","",Daily!I165+IF(ROW()&gt;ROW($A$3),J164,0))</f>
        <v/>
      </c>
      <c r="K165" s="1" t="str">
        <f>IF(_xlfn.IFNA($A165,"")="","",Daily!J165+IF(ROW()&gt;ROW($A$3),K164,0))</f>
        <v/>
      </c>
      <c r="L165" s="1" t="str">
        <f>IF(_xlfn.IFNA($A165,"")="","",Daily!K165+IF(ROW()&gt;ROW($A$3),L164,0))</f>
        <v/>
      </c>
      <c r="M165" s="1" t="str">
        <f t="shared" si="286"/>
        <v/>
      </c>
      <c r="N165" s="1" t="str">
        <f>IF(_xlfn.IFNA($A165,"")="","",Daily!L165+IF(ROW()&gt;ROW($A$3),N164,0))</f>
        <v/>
      </c>
      <c r="O165" s="1" t="str">
        <f>IF(_xlfn.IFNA($A165,"")="","",Daily!M165+IF(ROW()&gt;ROW($A$3),O164,0))</f>
        <v/>
      </c>
      <c r="P165" s="1" t="str">
        <f>IF(_xlfn.IFNA($A165,"")="","",Daily!N165+IF(ROW()&gt;ROW($A$3),P164,0))</f>
        <v/>
      </c>
      <c r="Q165" s="1" t="str">
        <f t="shared" si="287"/>
        <v/>
      </c>
      <c r="R165" s="1" t="str">
        <f>IF(_xlfn.IFNA($A165,"")="","",Daily!O165+IF(ROW()&gt;ROW($A$3),R164,0))</f>
        <v/>
      </c>
      <c r="S165" s="1" t="str">
        <f>IF(_xlfn.IFNA($A165,"")="","",Daily!P165+IF(ROW()&gt;ROW($A$3),S164,0))</f>
        <v/>
      </c>
      <c r="T165" s="1" t="str">
        <f>IF(_xlfn.IFNA($A165,"")="","",Daily!Q165+IF(ROW()&gt;ROW($A$3),T164,0))</f>
        <v/>
      </c>
      <c r="U165" s="1" t="str">
        <f t="shared" si="288"/>
        <v/>
      </c>
      <c r="V165" s="1" t="str">
        <f>IF(_xlfn.IFNA($A165,"")="","",Daily!R165+IF(ROW()&gt;ROW($A$3),V164,0))</f>
        <v/>
      </c>
      <c r="W165" s="1" t="str">
        <f>IF(_xlfn.IFNA($A165,"")="","",Daily!S165+IF(ROW()&gt;ROW($A$3),W164,0))</f>
        <v/>
      </c>
      <c r="X165" s="1" t="str">
        <f>IF(_xlfn.IFNA($A165,"")="","",Daily!T165+IF(ROW()&gt;ROW($A$3),X164,0))</f>
        <v/>
      </c>
      <c r="Y165" s="1" t="str">
        <f t="shared" si="289"/>
        <v/>
      </c>
      <c r="Z165" s="1" t="str">
        <f>IF(_xlfn.IFNA($A165,"")="","",Daily!U165+IF(ROW()&gt;ROW($A$3),Z164,0))</f>
        <v/>
      </c>
      <c r="AA165" s="1" t="str">
        <f>IF(_xlfn.IFNA($A165,"")="","",Daily!V165+IF(ROW()&gt;ROW($A$3),AA164,0))</f>
        <v/>
      </c>
      <c r="AB165" s="1" t="str">
        <f>IF(_xlfn.IFNA($A165,"")="","",Daily!W165+IF(ROW()&gt;ROW($A$3),AB164,0))</f>
        <v/>
      </c>
      <c r="AC165" s="1" t="str">
        <f t="shared" si="290"/>
        <v/>
      </c>
      <c r="AD165" s="1" t="str">
        <f>IF(_xlfn.IFNA($A165,"")="","",Daily!X165+IF(ROW()&gt;ROW($A$3),AD164,0))</f>
        <v/>
      </c>
      <c r="AE165" s="1" t="str">
        <f>IF(_xlfn.IFNA($A165,"")="","",Daily!Y165+IF(ROW()&gt;ROW($A$3),AE164,0))</f>
        <v/>
      </c>
      <c r="AF165" s="1" t="str">
        <f>IF(_xlfn.IFNA($A165,"")="","",Daily!Z165+IF(ROW()&gt;ROW($A$3),AF164,0))</f>
        <v/>
      </c>
      <c r="AG165" s="1" t="str">
        <f t="shared" si="291"/>
        <v/>
      </c>
      <c r="AH165" s="1" t="str">
        <f>IF(_xlfn.IFNA($A165,"")="","",Daily!C165+Daily!F165+Daily!I165+Daily!O165+Daily!L165+Daily!R165+Daily!X165+Daily!U165)</f>
        <v/>
      </c>
      <c r="AI165" s="1" t="str">
        <f>IF(_xlfn.IFNA($A165,"")="","",Daily!D165+Daily!G165+Daily!J165+Daily!P165+Daily!M165+Daily!S165+Daily!Y165+Daily!V165+Daily!AA165)</f>
        <v/>
      </c>
      <c r="AJ165" s="1" t="str">
        <f>IF(_xlfn.IFNA($A165,"")="","",Daily!E165+Daily!H165+Daily!K165+Daily!Q165+Daily!N165+Daily!T165+Daily!Z165+Daily!W165)</f>
        <v/>
      </c>
      <c r="AK165" s="1" t="str">
        <f t="shared" ref="AK165:AK200" si="359">IF(_xlfn.IFNA($A165,"")="","",AH165+IF(ROW()&gt;ROW($A$3),AK164,0))</f>
        <v/>
      </c>
      <c r="AL165" s="1" t="str">
        <f t="shared" ref="AL165:AL200" si="360">IF(_xlfn.IFNA($A165,"")="","",AI165+IF(ROW()&gt;ROW($A$3),AL164,0))</f>
        <v/>
      </c>
      <c r="AM165" s="1" t="str">
        <f t="shared" ref="AM165:AM200" si="361">IF(_xlfn.IFNA($A165,"")="","",AJ165+IF(ROW()&gt;ROW($A$3),AM164,0))</f>
        <v/>
      </c>
      <c r="AN165" s="7" t="str">
        <f t="shared" ref="AN165:AN200" si="362">IF(OR(_xlfn.IFNA($A165,"")="",ROW()&lt;=ROW($A$3)),"",IF(AH164=0,0,AH165/AH164))</f>
        <v/>
      </c>
      <c r="AO165" s="1" t="str">
        <f t="shared" ref="AO165:AO200" si="363">IF(_xlfn.IFNA($A165,"")="","",AK165-AL165-AM165)</f>
        <v/>
      </c>
      <c r="AP165" s="1" t="str">
        <f t="shared" ref="AP165:AP200" si="364">IF(_xlfn.IFNA($A165,"")="","",AK165-F165)</f>
        <v/>
      </c>
      <c r="AQ165" s="1" t="str">
        <f t="shared" ref="AQ165:AQ200" si="365">IF(_xlfn.IFNA($A165,"")="","",AL165-G165)</f>
        <v/>
      </c>
      <c r="AR165" s="1" t="str">
        <f t="shared" ref="AR165:AR200" si="366">IF(_xlfn.IFNA($A165,"")="","",AM165-H165)</f>
        <v/>
      </c>
      <c r="AS165" s="1" t="str">
        <f t="shared" ref="AS165:AS200" si="367">IF(_xlfn.IFNA($A165,"")="","",AP165-AQ165-AR165)</f>
        <v/>
      </c>
      <c r="AT165" s="10" t="str">
        <f t="shared" ref="AT165:AT200" si="368">IF(_xlfn.IFNA($A165,"")="","",IF($AL165+$AM165=0,"",AM165/($AL165+$AM165)))</f>
        <v/>
      </c>
      <c r="AU165" s="10" t="str">
        <f t="shared" ref="AU165:AU200" si="369">IF(_xlfn.IFNA($A165,"")="","",IF($AL165+$AM165=0,"",AL165/($AL165+$AM165)))</f>
        <v/>
      </c>
      <c r="AV165" s="10" t="str">
        <f t="shared" ref="AV165:AV200" si="370">IF(_xlfn.IFNA($A165,"")="","",IF($AK165=0,0,B165/$AK165))</f>
        <v/>
      </c>
      <c r="AW165" s="10" t="str">
        <f t="shared" ref="AW165:AW200" si="371">IF(_xlfn.IFNA($A165,"")="","",IF($AK165=0,0,F165/$AK165))</f>
        <v/>
      </c>
      <c r="AX165" s="10" t="str">
        <f t="shared" ref="AX165:AX200" si="372">IF(_xlfn.IFNA($A165,"")="","",IF($AK165=0,0,J165/$AK165))</f>
        <v/>
      </c>
      <c r="AY165" s="10" t="str">
        <f t="shared" ref="AY165:AY200" si="373">IF(_xlfn.IFNA($A165,"")="","",IF($AK165=0,0,N165/$AK165))</f>
        <v/>
      </c>
      <c r="AZ165" s="10" t="str">
        <f t="shared" ref="AZ165:AZ200" si="374">IF(_xlfn.IFNA($A165,"")="","",IF($AK165=0,0,R165/$AK165))</f>
        <v/>
      </c>
      <c r="BA165" s="10" t="str">
        <f t="shared" ref="BA165:BA200" si="375">IF(_xlfn.IFNA($A165,"")="","",IF($AK165=0,0,V165/$AK165))</f>
        <v/>
      </c>
      <c r="BB165" s="10" t="str">
        <f t="shared" ref="BB165:BB200" si="376">IF(_xlfn.IFNA($A165,"")="","",IF($AK165=0,0,Z165/AK165))</f>
        <v/>
      </c>
      <c r="BC165" s="10" t="str">
        <f t="shared" ref="BC165:BC200" si="377">IF(_xlfn.IFNA($A165,"")="","",IF($AK165=0,0,AD165/$AK165))</f>
        <v/>
      </c>
      <c r="BD165" s="8" t="str">
        <f t="shared" ca="1" si="292"/>
        <v/>
      </c>
      <c r="BE165" s="9" t="str">
        <f t="shared" ca="1" si="293"/>
        <v/>
      </c>
      <c r="BF165" s="10" t="str">
        <f t="shared" ref="BF165:BF200" si="378">IF(OR(ROW()&lt;=ROW($A$3),_xlfn.IFNA($A165,"")=""),"",IF(AK164=0,1,AH165/AK164))</f>
        <v/>
      </c>
      <c r="BG165" s="10" t="str">
        <f t="shared" ref="BG165:BG200" si="379">IF(OR(ROW()&lt;=ROW($A$3),_xlfn.IFNA($A165,"")=""),"",IF(AH164=0,0,(AH165-AH164)/AH164))</f>
        <v/>
      </c>
      <c r="BH165" s="1" t="str">
        <f t="shared" ref="BH165:BH200" si="380">IF(OR(_xlfn.IFNA($A165,"")="",AK165=0),"",_xlfn.XLOOKUP(AK165*2,AK$3:AK$2000,A$3:A$2000,NA(),1,1)-A165)</f>
        <v/>
      </c>
      <c r="BI165" s="1" t="str">
        <f t="shared" ref="BI165:BI200" si="381">IF(OR(_xlfn.IFNA($A165,"")="",AK165=0),"",A165-_xlfn.XLOOKUP(AK165/2,AK$3:AK$2000,A$3:A$2000,NA(),-1,-1))</f>
        <v/>
      </c>
      <c r="BJ165" s="8" t="str">
        <f>IF(_xlfn.IFNA($A165,"")="","",AK165/(Configuration!$B$1/1000000))</f>
        <v/>
      </c>
      <c r="BK165" s="1" t="str">
        <f>IF(OR(_xlfn.IFNA($A165,"")="", ROW()&lt;=ROW($A$3),MAX(International!$C$3:$C$2000)&lt;$AK165),"",$A165-_xlfn.XLOOKUP($AK165,International!$C$3:$C$2000,International!$A$3:$A$2000,NA(),1,1))</f>
        <v/>
      </c>
      <c r="BL165" s="1" t="str">
        <f>IF(OR(_xlfn.IFNA($A165,"")="", ROW()&lt;=ROW($A$3),MAX(International!$D$3:$D$2000)&lt;$BJ165),"",$A165-_xlfn.XLOOKUP($BJ165,International!$D$3:$D$2000,International!$A$3:$A$2000,NA(),1,1))</f>
        <v/>
      </c>
      <c r="BM165" s="1" t="str">
        <f>IF(OR(_xlfn.IFNA($A165,"")="", ROW()&lt;=ROW($A$3),MAX(International!$G$3:$G$2000)&lt;$AK165),"",$A165-_xlfn.XLOOKUP($AK165,International!$G$3:$G$2000,International!$A$3:$A$2000,NA(),1,1))</f>
        <v/>
      </c>
      <c r="BN165" s="1" t="str">
        <f>IF(OR(_xlfn.IFNA($A165,"")="", ROW()&lt;=ROW($A$3),MAX(International!$H$3:$H$2000)&lt;$BJ165),"",$A165-_xlfn.XLOOKUP($BJ165,International!$H$3:$H$2000,International!$A$3:$A$2000,NA(),1,1))</f>
        <v/>
      </c>
      <c r="BO165" s="1" t="str">
        <f>IF(OR(_xlfn.IFNA($A165,"")="", ROW()&lt;=ROW($A$3),MAX(International!$K$3:$K$2000)&lt;$AK165),"",$A165-_xlfn.XLOOKUP($AK165,International!$K$3:$K$2000,International!$A$3:$A$2000,NA(),1,1))</f>
        <v/>
      </c>
      <c r="BP165" s="1" t="str">
        <f>IF(OR(_xlfn.IFNA($A165,"")="", ROW()&lt;=ROW($A$3),MAX(International!$L$3:$L$2000)&lt;$BJ165),"",$A165-_xlfn.XLOOKUP($BJ165,International!$L$3:$L$2000,International!$A$3:$A$2000,NA(),1,1))</f>
        <v/>
      </c>
      <c r="BQ165" s="1" t="str">
        <f>IF(OR(_xlfn.IFNA($A165,"")="", ROW()&lt;=ROW($A$3),MAX(International!$O$3:$O$2000)&lt;$AK165),"",$A165-_xlfn.XLOOKUP($AK165,International!$O$3:$O$2000,International!$A$3:$A$2000,NA(),1,1))</f>
        <v/>
      </c>
      <c r="BR165" s="1" t="str">
        <f>IF(OR(_xlfn.IFNA($A165,"")="", ROW()&lt;=ROW($A$3),MAX(International!$P$3:$P$2000)&lt;$BJ165),"",$A165-_xlfn.XLOOKUP($BJ165,International!$P$3:$P$2000,International!$A$3:$A$2000,NA(),1,1))</f>
        <v/>
      </c>
      <c r="BS165" s="1" t="str">
        <f>IF(OR(_xlfn.IFNA($A165,"")="", ROW()&lt;=ROW($A$3),MAX(International!$S$3:$S$2000)&lt;$AK165),"",$A165-_xlfn.XLOOKUP($AK165,International!$S$3:$S$2000,International!$A$3:$A$2000,NA(),1,1))</f>
        <v/>
      </c>
      <c r="BT165" s="1" t="str">
        <f>IF(OR(_xlfn.IFNA($A165,"")="", ROW()&lt;=ROW($A$3),MAX(International!$T$3:$T$2000)&lt;$BJ165),"",$A165-_xlfn.XLOOKUP($BJ165,International!$T$3:$T$2000,International!$A$3:$A$2000,NA(),1,1))</f>
        <v/>
      </c>
      <c r="BU165" s="1" t="str">
        <f>IF(OR(_xlfn.IFNA($A165,"")="", ROW()&lt;=ROW($A$3),MAX(International!$W$3:$W$2000)&lt;$AK165),"",$A165-_xlfn.XLOOKUP($AK165,International!$W$3:$W$2000,International!$A$3:$A$2000,NA(),1,1))</f>
        <v/>
      </c>
      <c r="BV165" s="1" t="str">
        <f>IF(OR(_xlfn.IFNA($A165,"")="", ROW()&lt;=ROW($A$3),MAX(International!$X$3:$X$2000)&lt;$BJ165),"",$A165-_xlfn.XLOOKUP($BJ165,International!$X$3:$X$2000,International!$A$3:$A$2000,NA(),1,1))</f>
        <v/>
      </c>
      <c r="BW165" s="1" t="str">
        <f>IF(OR(_xlfn.IFNA($A165,"")="", ROW()&lt;=ROW($A$3),MAX(International!$AA$3:$AA$2000)&lt;$AK165),"",$A165-_xlfn.XLOOKUP($AK165,International!$AA$3:$AA$2000,International!$A$3:$A$2000,NA(),1,1))</f>
        <v/>
      </c>
      <c r="BX165" s="1" t="str">
        <f>IF(OR(_xlfn.IFNA($A165,"")="", ROW()&lt;=ROW($A$3),MAX(International!$AB$3:$AB$2000)&lt;$BJ165),"",$A165-_xlfn.XLOOKUP($BJ165,International!$AB$3:$AB$2000,International!$A$3:$A$2000,NA(),1,1))</f>
        <v/>
      </c>
      <c r="BY165" s="1" t="str">
        <f>IF(OR(_xlfn.IFNA($A165,"")="", ROW()&lt;=ROW($A$3),MAX(International!$AE$3:$AE$2000)&lt;$AK165),"",$A165-_xlfn.XLOOKUP($AK165,International!$AE$3:$AE$2000,International!$A$3:$A$2000,NA(),1,1))</f>
        <v/>
      </c>
      <c r="BZ165" s="1" t="str">
        <f>IF(OR(_xlfn.IFNA($A165,"")="", ROW()&lt;=ROW($A$3),MAX(International!$AF$3:$AF$2000)&lt;$BJ165),"",$A165-_xlfn.XLOOKUP($BJ165,International!$AF$3:$AF$2000,International!$A$3:$A$2000,NA(),1,1))</f>
        <v/>
      </c>
      <c r="CA165" s="1" t="e">
        <f t="shared" si="358"/>
        <v>#N/A</v>
      </c>
      <c r="CB165" s="1" t="e">
        <f t="shared" si="338"/>
        <v>#N/A</v>
      </c>
      <c r="CC165" s="1" t="e">
        <f t="shared" si="339"/>
        <v>#N/A</v>
      </c>
      <c r="CD165" s="1" t="e">
        <f t="shared" si="340"/>
        <v>#N/A</v>
      </c>
      <c r="CE165" s="1" t="e">
        <f t="shared" si="341"/>
        <v>#N/A</v>
      </c>
      <c r="CF165" s="1" t="e">
        <f t="shared" si="342"/>
        <v>#N/A</v>
      </c>
      <c r="CG165" s="1" t="e">
        <f t="shared" si="343"/>
        <v>#N/A</v>
      </c>
      <c r="CH165" s="1" t="e">
        <f t="shared" si="344"/>
        <v>#N/A</v>
      </c>
      <c r="CI165" s="1" t="e">
        <f t="shared" si="345"/>
        <v>#N/A</v>
      </c>
      <c r="CJ165" s="1" t="e">
        <f t="shared" si="346"/>
        <v>#N/A</v>
      </c>
      <c r="CK165" s="1" t="e">
        <f t="shared" si="295"/>
        <v>#N/A</v>
      </c>
      <c r="CL165" s="1" t="e">
        <f t="shared" si="347"/>
        <v>#N/A</v>
      </c>
      <c r="CM165" s="1" t="e">
        <f>IF(OR(ISNA($A165),$AK165&lt;100),NA(),IF($CA165=0,0,FLOOR((CK165-_xlfn.XLOOKUP(_xlfn.AGGREGATE(5,6,$CA$3:$CA2116),$CA$3:$CA$2000,CK$3:CK$2000,1,1))/_xlfn.XLOOKUP($CA165,$CA$3:$CA$2000,$CA$3:$CA$2000,1,1), 1)))</f>
        <v>#N/A</v>
      </c>
      <c r="CN165" s="1" t="e">
        <f t="shared" si="296"/>
        <v>#N/A</v>
      </c>
      <c r="CO165" s="1" t="e" cm="1">
        <f t="array" ref="CO165">IFERROR(IF(OR(ISNA($A165),$AK165&lt;100,INDEX(International!C$3:C$2000,_xlfn.XMATCH(100,International!C$3:C$2000,1,1)+$CA165)=""),NA(),INDEX(International!C$3:C$2000,_xlfn.XMATCH(100,International!C$3:C$2000,1,1)+$CA165)), NA())</f>
        <v>#N/A</v>
      </c>
      <c r="CP165" s="1" t="e">
        <f t="shared" si="348"/>
        <v>#N/A</v>
      </c>
      <c r="CQ165" s="1" t="e">
        <f>IF(OR(ISNA($A165),$AK165&lt;100),NA(),IF($CA165=0,0,FLOOR((CO165-_xlfn.XLOOKUP(_xlfn.AGGREGATE(5,6,$CA$3:$CA2116),$CA$3:$CA$2000,CO$3:CO$2000,1,1))/_xlfn.XLOOKUP($CA165,$CA$3:$CA$2000,$CA$3:$CA$2000,1,1), 1)))</f>
        <v>#N/A</v>
      </c>
      <c r="CR165" s="1" t="e">
        <f t="shared" si="297"/>
        <v>#N/A</v>
      </c>
      <c r="CS165" s="1" t="e" cm="1">
        <f t="array" ref="CS165">IFERROR(IF(OR(ISNA($A165),$AK165&lt;100,INDEX(International!G$3:G$2000,_xlfn.XMATCH(100,International!G$3:G$2000,1,1)+$CA165)=""),NA(),INDEX(International!G$3:G$2000,_xlfn.XMATCH(100,International!G$3:G$2000,1,1)+$CA165)), NA())</f>
        <v>#N/A</v>
      </c>
      <c r="CT165" s="1" t="e">
        <f t="shared" si="349"/>
        <v>#N/A</v>
      </c>
      <c r="CU165" s="1" t="e">
        <f>IF(OR(ISNA($A165),$AK165&lt;100),NA(),IF($CA165=0,0,FLOOR((CS165-_xlfn.XLOOKUP(_xlfn.AGGREGATE(5,6,$CA$3:$CA2116),$CA$3:$CA$2000,CS$3:CS$2000,1,1))/_xlfn.XLOOKUP($CA165,$CA$3:$CA$2000,$CA$3:$CA$2000,1,1), 1)))</f>
        <v>#N/A</v>
      </c>
      <c r="CV165" s="1" t="e">
        <f t="shared" si="298"/>
        <v>#N/A</v>
      </c>
      <c r="CW165" s="1" t="e" cm="1">
        <f t="array" ref="CW165">IFERROR(IF(OR(ISNA($A165),$AK165&lt;100,INDEX(International!K$3:K$2000,_xlfn.XMATCH(100,International!K$3:K$2000,1,1)+$CA165)=""),NA(),INDEX(International!K$3:K$2000,_xlfn.XMATCH(100,International!K$3:K$2000,1,1)+$CA165)), NA())</f>
        <v>#N/A</v>
      </c>
      <c r="CX165" s="1" t="e">
        <f t="shared" si="350"/>
        <v>#N/A</v>
      </c>
      <c r="CY165" s="1" t="e">
        <f>IF(OR(ISNA($A165),$AK165&lt;100),NA(),IF($CA165=0,0,FLOOR((CW165-_xlfn.XLOOKUP(_xlfn.AGGREGATE(5,6,$CA$3:$CA2116),$CA$3:$CA$2000,CW$3:CW$2000,1,1))/_xlfn.XLOOKUP($CA165,$CA$3:$CA$2000,$CA$3:$CA$2000,1,1), 1)))</f>
        <v>#N/A</v>
      </c>
      <c r="CZ165" s="1" t="e">
        <f t="shared" si="299"/>
        <v>#N/A</v>
      </c>
      <c r="DA165" s="1" t="e" cm="1">
        <f t="array" ref="DA165">IFERROR(IF(OR(ISNA($A165),$AK165&lt;100,INDEX(International!O$3:O$2000,_xlfn.XMATCH(100,International!O$3:O$2000,1,1)+$CA165)=""),NA(),INDEX(International!O$3:O$2000,_xlfn.XMATCH(100,International!O$3:O$2000,1,1)+$CA165)), NA())</f>
        <v>#N/A</v>
      </c>
      <c r="DB165" s="1" t="e">
        <f t="shared" si="351"/>
        <v>#N/A</v>
      </c>
      <c r="DC165" s="1" t="e">
        <f>IF(OR(ISNA($A165),$AK165&lt;100),NA(),IF($CA165=0,0,FLOOR((DA165-_xlfn.XLOOKUP(_xlfn.AGGREGATE(5,6,$CA$3:$CA2116),$CA$3:$CA$2000,DA$3:DA$2000,1,1))/_xlfn.XLOOKUP($CA165,$CA$3:$CA$2000,$CA$3:$CA$2000,1,1), 1)))</f>
        <v>#N/A</v>
      </c>
      <c r="DD165" s="1" t="e">
        <f t="shared" si="300"/>
        <v>#N/A</v>
      </c>
      <c r="DE165" s="1" t="e" cm="1">
        <f t="array" ref="DE165">IFERROR(IF(OR(ISNA($A165),$AK165&lt;100,INDEX(International!S$3:S$2000,_xlfn.XMATCH(100,International!S$3:S$2000,1,1)+$CA165)=""),NA(),INDEX(International!S$3:S$2000,_xlfn.XMATCH(100,International!S$3:S$2000,1,1)+$CA165)), NA())</f>
        <v>#N/A</v>
      </c>
      <c r="DF165" s="1" t="e">
        <f t="shared" si="352"/>
        <v>#N/A</v>
      </c>
      <c r="DG165" s="1" t="e">
        <f>IF(OR(ISNA($A165),$AK165&lt;100),NA(),IF($CA165=0,0,FLOOR((DE165-_xlfn.XLOOKUP(_xlfn.AGGREGATE(5,6,$CA$3:$CA2116),$CA$3:$CA$2000,DE$3:DE$2000,1,1))/_xlfn.XLOOKUP($CA165,$CA$3:$CA$2000,$CA$3:$CA$2000,1,1), 1)))</f>
        <v>#N/A</v>
      </c>
      <c r="DH165" s="1" t="e">
        <f t="shared" si="301"/>
        <v>#N/A</v>
      </c>
      <c r="DI165" s="1" t="e" cm="1">
        <f t="array" ref="DI165">IFERROR(IF(OR(ISNA($A165),$AK165&lt;100,INDEX(International!W$3:W$2000,_xlfn.XMATCH(100,International!W$3:W$2000,1,1)+$CA165)=""),NA(),INDEX(International!W$3:W$2000,_xlfn.XMATCH(100,International!W$3:W$2000,1,1)+$CA165)), NA())</f>
        <v>#N/A</v>
      </c>
      <c r="DJ165" s="1" t="e">
        <f t="shared" si="353"/>
        <v>#N/A</v>
      </c>
      <c r="DK165" s="1" t="e">
        <f>IF(OR(ISNA($A165),$AK165&lt;100),NA(),IF($CA165=0,0,FLOOR((DI165-_xlfn.XLOOKUP(_xlfn.AGGREGATE(5,6,$CA$3:$CA2116),$CA$3:$CA$2000,DI$3:DI$2000,1,1))/_xlfn.XLOOKUP($CA165,$CA$3:$CA$2000,$CA$3:$CA$2000,1,1), 1)))</f>
        <v>#N/A</v>
      </c>
      <c r="DL165" s="1" t="e">
        <f t="shared" si="302"/>
        <v>#N/A</v>
      </c>
      <c r="DM165" s="1" t="e" cm="1">
        <f t="array" ref="DM165">IFERROR(IF(OR(ISNA($A165),$AK165&lt;100,INDEX(International!AA$3:AA$2000,_xlfn.XMATCH(100,International!AA$3:AA$2000,1,1)+$CA165)=""),NA(),INDEX(International!AA$3:AA$2000,_xlfn.XMATCH(100,International!AA$3:AA$2000,1,1)+$CA165)), NA())</f>
        <v>#N/A</v>
      </c>
      <c r="DN165" s="1" t="e">
        <f t="shared" si="354"/>
        <v>#N/A</v>
      </c>
      <c r="DO165" s="1" t="e">
        <f>IF(OR(ISNA($A165),$AK165&lt;100),NA(),IF($CA165=0,0,FLOOR((DM165-_xlfn.XLOOKUP(_xlfn.AGGREGATE(5,6,$CA$3:$CA2116),$CA$3:$CA$2000,DM$3:DM$2000,1,1))/_xlfn.XLOOKUP($CA165,$CA$3:$CA$2000,$CA$3:$CA$2000,1,1), 1)))</f>
        <v>#N/A</v>
      </c>
      <c r="DP165" s="1" t="e">
        <f t="shared" si="303"/>
        <v>#N/A</v>
      </c>
      <c r="DQ165" s="1" t="e" cm="1">
        <f t="array" ref="DQ165">IFERROR(IF(OR(ISNA($A165),$AK165&lt;100,INDEX(International!AE$3:AE$2000,_xlfn.XMATCH(100,International!AE$3:AE$2000,1,1)+$CA165)=""),NA(),INDEX(International!AE$3:AE$2000,_xlfn.XMATCH(100,International!AE$3:AE$2000,1,1)+$CA165)), NA())</f>
        <v>#N/A</v>
      </c>
      <c r="DR165" s="1" t="e">
        <f t="shared" si="355"/>
        <v>#N/A</v>
      </c>
      <c r="DS165" s="1" t="e">
        <f>IF(OR(ISNA($A165),$AK165&lt;100),NA(),IF($CA165=0,0,FLOOR((DQ165-_xlfn.XLOOKUP(_xlfn.AGGREGATE(5,6,$CA$3:$CA2116),$CA$3:$CA$2000,DQ$3:DQ$2000,1,1))/_xlfn.XLOOKUP($CA165,$CA$3:$CA$2000,$CA$3:$CA$2000,1,1), 1)))</f>
        <v>#N/A</v>
      </c>
      <c r="DT165" s="1" t="e">
        <f t="shared" ref="DT165:DT200" si="382">IF(OR(ISNA($A165),ISNA(DQ165),$AK165&lt;100),NA(),IFERROR(LOG(2)/LOG(DQ165/DQ163), 0))</f>
        <v>#N/A</v>
      </c>
      <c r="DU165" s="1" t="e">
        <f t="shared" si="356"/>
        <v>#N/A</v>
      </c>
      <c r="DV165" s="1" t="e" cm="1">
        <f t="array" ref="DV165">IFERROR(IF(ISNA($A165),NA(),INDEX(B$3:B$2000,_xlfn.XMATCH(Configuration!$B$12,B$3:B$2000,1,1)+ROW()-ROW($A$3))-0), NA())</f>
        <v>#N/A</v>
      </c>
      <c r="DW165" s="1" t="e" cm="1">
        <f t="array" ref="DW165">IFERROR(IF(ISNA($A165),NA(),INDEX(F$3:F$2000,_xlfn.XMATCH(Configuration!$B$12,F$3:F$2000,1,1)+ROW()-ROW($A$3))-0), NA())</f>
        <v>#N/A</v>
      </c>
      <c r="DX165" s="1" t="e" cm="1">
        <f t="array" ref="DX165">IFERROR(IF(ISNA($A165),NA(),INDEX(J$3:J$2000,_xlfn.XMATCH(Configuration!$B$12,J$3:J$2000,1,1)+ROW()-ROW($A$3))-0), NA())</f>
        <v>#N/A</v>
      </c>
      <c r="DY165" s="1" t="e" cm="1">
        <f t="array" ref="DY165">IFERROR(IF(ISNA($A165),NA(),INDEX(N$3:N$2000,_xlfn.XMATCH(Configuration!$B$12,N$3:N$2000,1,1)+ROW()-ROW($A$3))-0), NA())</f>
        <v>#N/A</v>
      </c>
      <c r="DZ165" s="1" t="e" cm="1">
        <f t="array" ref="DZ165">IFERROR(IF(ISNA($A165),NA(),INDEX(R$3:R$2000,_xlfn.XMATCH(Configuration!$B$12,R$3:R$2000,1,1)+ROW()-ROW($A$3))-0), NA())</f>
        <v>#N/A</v>
      </c>
      <c r="EA165" s="1" t="e" cm="1">
        <f t="array" ref="EA165">IFERROR(IF(ISNA($A165),NA(),INDEX(V$3:V$2000,_xlfn.XMATCH(Configuration!$B$12,V$3:V$2000,1,1)+ROW()-ROW($A$3))-0), NA())</f>
        <v>#N/A</v>
      </c>
      <c r="EB165" s="1" t="e" cm="1">
        <f t="array" ref="EB165">IFERROR(IF(ISNA($A165),NA(),INDEX(Z$3:Z$2000,_xlfn.XMATCH(Configuration!$B$12,Z$3:Z$2000,1,1)+ROW()-ROW($A$3))-0), NA())</f>
        <v>#N/A</v>
      </c>
      <c r="EC165" s="1" t="e" cm="1">
        <f t="array" ref="EC165">IFERROR(IF(ISNA($A165),NA(),INDEX(AD$3:AD$2000,_xlfn.XMATCH(Configuration!$B$12,AD$3:AD$2000,1,1)+ROW()-ROW($A$3))-0), NA())</f>
        <v>#N/A</v>
      </c>
      <c r="ED165" s="1" t="e">
        <f t="shared" si="357"/>
        <v>#N/A</v>
      </c>
      <c r="EE165" s="1" t="e">
        <f t="shared" si="304"/>
        <v>#N/A</v>
      </c>
      <c r="EF165" s="1" t="e">
        <f t="shared" si="305"/>
        <v>#N/A</v>
      </c>
      <c r="EG165" s="1" t="e">
        <f t="shared" si="306"/>
        <v>#N/A</v>
      </c>
      <c r="EH165" s="1" t="e">
        <f t="shared" si="307"/>
        <v>#N/A</v>
      </c>
      <c r="EI165" s="1" t="e">
        <f t="shared" si="308"/>
        <v>#N/A</v>
      </c>
      <c r="EJ165" s="1" t="e">
        <f t="shared" si="309"/>
        <v>#N/A</v>
      </c>
      <c r="EK165" s="1" t="e">
        <f t="shared" si="310"/>
        <v>#N/A</v>
      </c>
      <c r="EL165" s="1" t="e" cm="1">
        <f t="array" ref="EL165">IFERROR(IF(ISNA($ED165),NA(),IF(FLOOR((2^(($ED165+LOOKUP(2, 1/(ISNA(EP$3:EP$2000)+ISBLANK(EP$3:EP$300)-1),EP$3:EP$2000)*LOG(100)/LOG(2))/LOOKUP(2, 1/(ISNA(EP$3:EP$2000)+ISBLANK(EP$3:EP$300)-1),EP$3:EP$2000))),2)&gt;_xlfn.AGGREGATE(4,6,$EN$3:$GC$2000)+2000,NA(),FLOOR((2^(($ED165+LOOKUP(2, 1/(ISNA(EP$3:EP$2000)+ISBLANK(EP$3:EP$300)-1),EP$3:EP$2000)*LOG(100)/LOG(2))/LOOKUP(2, 1/(ISNA(EP$3:EP$2000)+ISBLANK(EP$3:EP$300)-1),EP$3:EP$2000))),2))),NA())</f>
        <v>#N/A</v>
      </c>
      <c r="EM165" s="1" t="e" cm="1">
        <f t="array" ref="EM165">IF(ISNA($ED165),NA(),FLOOR(EN$3+(LOOKUP(2, 1/(ISNA(EN$3:EN$2000)+ISBLANK(EN$3:EN$300)-1),EN$3:EN$2000)-EN$3)/LOOKUP(2, 1/(ISNA(EN$3:EN$2000)+ISBLANK(EN$3:EN$300)-1),ED$3:ED$2000)*ED165, 1))</f>
        <v>#N/A</v>
      </c>
      <c r="EN165" s="1" t="e" cm="1">
        <f t="array" ref="EN165">IFERROR(IF(ISNA($A165),NA(),INDEX(AK$3:AK$2000,_xlfn.XMATCH(100,AK$3:AK$2000,1,1)+ROW()-ROW($A$3))-0), NA())</f>
        <v>#N/A</v>
      </c>
      <c r="EO165" s="1" t="e" cm="1">
        <f t="array" ref="EO165">IFERROR(IF(ISNA($A165),NA(),INDEX(BD$3:BD$2000,_xlfn.XMATCH(100,AK$3:AK$2000,1,1)+ROW()-ROW($A$3))-0), NA())</f>
        <v>#N/A</v>
      </c>
      <c r="EP165" s="1" t="e">
        <f t="shared" si="311"/>
        <v>#N/A</v>
      </c>
      <c r="EQ165" s="1" t="e">
        <f t="shared" si="312"/>
        <v>#N/A</v>
      </c>
      <c r="ER165" s="1" t="e">
        <f t="shared" si="313"/>
        <v>#N/A</v>
      </c>
      <c r="ES165" s="1" t="e" cm="1">
        <f t="array" ref="ES165">IFERROR(IF(OR(ISNA($A165),INDEX(International!C$3:C$2000,_xlfn.XMATCH(100,International!C$3:C$2000,1,1)+ROW()-ROW($A$3))=""),NA(),INDEX(International!C$3:C$2000,_xlfn.XMATCH(100,International!C$3:C$2000,1,1)+ROW()-ROW($A$3))), NA())</f>
        <v>#N/A</v>
      </c>
      <c r="ET165" s="1" t="e" cm="1">
        <f t="array" ref="ET165">IFERROR(IF(ISNA($A165),NA(),INDEX(International!E$3:E$2000,_xlfn.XMATCH(100,International!C$3:C$2000,1,1)+ROW()-ROW($A$3))-0), NA())</f>
        <v>#N/A</v>
      </c>
      <c r="EU165" s="1" t="e">
        <f t="shared" si="314"/>
        <v>#N/A</v>
      </c>
      <c r="EV165" s="1" t="e">
        <f t="shared" si="315"/>
        <v>#N/A</v>
      </c>
      <c r="EW165" s="1" t="e">
        <f t="shared" si="316"/>
        <v>#N/A</v>
      </c>
      <c r="EX165" s="1" t="e" cm="1">
        <f t="array" ref="EX165">IFERROR(IF(OR(ISNA($A165),INDEX(International!G$3:G$2000,_xlfn.XMATCH(100,International!G$3:G$2000,1,1)+ROW()-ROW($A$3))=""),NA(),INDEX(International!G$3:G$2000,_xlfn.XMATCH(100,International!G$3:G$2000,1,1)+ROW()-ROW($A$3))-0), NA())</f>
        <v>#N/A</v>
      </c>
      <c r="EY165" s="1" t="e" cm="1">
        <f t="array" ref="EY165">IFERROR(IF(ISNA($A165),NA(),INDEX(International!I$3:I$2000,_xlfn.XMATCH(100,International!G$3:G$2000,1,1)+ROW()-ROW($A$3))-0), NA())</f>
        <v>#N/A</v>
      </c>
      <c r="EZ165" s="1" t="e">
        <f t="shared" si="317"/>
        <v>#N/A</v>
      </c>
      <c r="FA165" s="1" t="e">
        <f t="shared" si="318"/>
        <v>#N/A</v>
      </c>
      <c r="FB165" s="1" t="e">
        <f t="shared" si="319"/>
        <v>#N/A</v>
      </c>
      <c r="FC165" s="1" t="e" cm="1">
        <f t="array" ref="FC165">IFERROR(IF(OR(ISNA($A165),INDEX(International!K$3:K$2000,_xlfn.XMATCH(100,International!K$3:K$2000,1,1)+ROW()-ROW($A$3))=""),NA(),INDEX(International!K$3:K$2000,_xlfn.XMATCH(100,International!K$3:K$2000,1,1)+ROW()-ROW($A$3))), NA())</f>
        <v>#N/A</v>
      </c>
      <c r="FD165" s="1" t="e" cm="1">
        <f t="array" ref="FD165">IFERROR(IF(ISNA($A165),NA(),INDEX(International!M$3:M$2000,_xlfn.XMATCH(100,International!K$3:K$2000,1,1)+ROW()-ROW($A$3))-0), NA())</f>
        <v>#N/A</v>
      </c>
      <c r="FE165" s="1" t="e">
        <f t="shared" si="320"/>
        <v>#N/A</v>
      </c>
      <c r="FF165" s="1" t="e">
        <f t="shared" si="321"/>
        <v>#N/A</v>
      </c>
      <c r="FG165" s="1" t="e">
        <f t="shared" si="322"/>
        <v>#N/A</v>
      </c>
      <c r="FH165" s="1" t="e" cm="1">
        <f t="array" ref="FH165">IFERROR(IF(OR(ISNA($A165),INDEX(International!O$3:O$2000,_xlfn.XMATCH(100,International!O$3:O$2000,1,1)+ROW()-ROW($A$3))=""),NA(),INDEX(International!O$3:O$2000,_xlfn.XMATCH(100,International!O$3:O$2000,1,1)+ROW()-ROW($A$3))-0), NA())</f>
        <v>#N/A</v>
      </c>
      <c r="FI165" s="1" t="e" cm="1">
        <f t="array" ref="FI165">IFERROR(IF(ISNA($A165),NA(),INDEX(International!Q$3:Q$2000,_xlfn.XMATCH(100,International!O$3:O$2000,1,1)+ROW()-ROW($A$3))-0), NA())</f>
        <v>#N/A</v>
      </c>
      <c r="FJ165" s="1" t="e">
        <f t="shared" si="323"/>
        <v>#N/A</v>
      </c>
      <c r="FK165" s="1" t="e">
        <f t="shared" si="324"/>
        <v>#N/A</v>
      </c>
      <c r="FL165" s="1" t="e">
        <f t="shared" si="325"/>
        <v>#N/A</v>
      </c>
      <c r="FM165" s="1" t="e" cm="1">
        <f t="array" ref="FM165">IFERROR(IF(OR(ISNA($A165),INDEX(International!S$3:S$2000,_xlfn.XMATCH(100,International!S$3:S$2000,1,1)+ROW()-ROW($A$3))=""),NA(),INDEX(International!S$3:S$2000,_xlfn.XMATCH(100,International!S$3:S$2000,1,1)+ROW()-ROW($A$3))-0), NA())</f>
        <v>#N/A</v>
      </c>
      <c r="FN165" s="1" t="e" cm="1">
        <f t="array" ref="FN165">IFERROR(IF(ISNA($A165),NA(),INDEX(International!U$3:U$2000,_xlfn.XMATCH(100,International!S$3:S$2000,1,1)+ROW()-ROW($A$3))-0), NA())</f>
        <v>#N/A</v>
      </c>
      <c r="FO165" s="1" t="e">
        <f t="shared" si="326"/>
        <v>#N/A</v>
      </c>
      <c r="FP165" s="1" t="e">
        <f t="shared" si="327"/>
        <v>#N/A</v>
      </c>
      <c r="FQ165" s="1" t="e">
        <f t="shared" si="328"/>
        <v>#N/A</v>
      </c>
      <c r="FR165" s="1" t="e" cm="1">
        <f t="array" ref="FR165">IFERROR(IF(OR(ISNA($A165),INDEX(International!W$3:W$2000,_xlfn.XMATCH(100,International!W$3:W$2000,1,1)+ROW()-ROW($A$3))=""),NA(),INDEX(International!W$3:W$2000,_xlfn.XMATCH(100,International!W$3:W$2000,1,1)+ROW()-ROW($A$3))-0), NA())</f>
        <v>#N/A</v>
      </c>
      <c r="FS165" s="1" t="e" cm="1">
        <f t="array" ref="FS165">IFERROR(IF(ISNA($A165),NA(),INDEX(International!Y$3:Y$2000,_xlfn.XMATCH(100,International!W$3:W$2000,1,1)+ROW()-ROW($A$3))-0), NA())</f>
        <v>#N/A</v>
      </c>
      <c r="FT165" s="1" t="e">
        <f t="shared" si="329"/>
        <v>#N/A</v>
      </c>
      <c r="FU165" s="1" t="e">
        <f t="shared" si="330"/>
        <v>#N/A</v>
      </c>
      <c r="FV165" s="1" t="e">
        <f t="shared" si="331"/>
        <v>#N/A</v>
      </c>
      <c r="FW165" s="1" t="e" cm="1">
        <f t="array" ref="FW165">IFERROR(IF(OR(ISNA($A165),INDEX(International!AA$3:AA$2000,_xlfn.XMATCH(100,International!AA$3:AA$2000,1,1)+ROW()-ROW($A$3))=""),NA(),INDEX(International!AA$3:AA$2000,_xlfn.XMATCH(100,International!AA$3:AA$2000,1,1)+ROW()-ROW($A$3))-0), NA())</f>
        <v>#N/A</v>
      </c>
      <c r="FX165" s="1" t="e" cm="1">
        <f t="array" ref="FX165">IFERROR(IF(ISNA($A165),NA(),INDEX(International!AC$3:AC$2000,_xlfn.XMATCH(100,International!AA$3:AA$2000,1,1)+ROW()-ROW($A$3))-0), NA())</f>
        <v>#N/A</v>
      </c>
      <c r="FY165" s="1" t="e">
        <f t="shared" si="332"/>
        <v>#N/A</v>
      </c>
      <c r="FZ165" s="1" t="e">
        <f t="shared" si="333"/>
        <v>#N/A</v>
      </c>
      <c r="GA165" s="1" t="e">
        <f t="shared" si="334"/>
        <v>#N/A</v>
      </c>
      <c r="GB165" s="1" t="e" cm="1">
        <f t="array" ref="GB165">IFERROR(IF(OR(ISNA($A165),INDEX(International!AE$3:AE$2000,_xlfn.XMATCH(100,International!AE$3:AE$2000,1,1)+ROW()-ROW($A$3))=""),NA(),INDEX(International!AE$3:AE$2000,_xlfn.XMATCH(100,International!AE$3:AE$2000,1,1)+ROW()-ROW($A$3))-0), NA())</f>
        <v>#N/A</v>
      </c>
      <c r="GC165" s="1" t="e" cm="1">
        <f t="array" ref="GC165">IFERROR(IF(ISNA($A165),NA(),INDEX(International!AG$3:AG$2000,_xlfn.XMATCH(100,International!AE$3:AE$2000,1,1)+ROW()-ROW($A$3))-0), NA())</f>
        <v>#N/A</v>
      </c>
      <c r="GD165" s="1" t="e">
        <f t="shared" si="335"/>
        <v>#N/A</v>
      </c>
      <c r="GE165" s="1" t="e">
        <f t="shared" si="336"/>
        <v>#N/A</v>
      </c>
      <c r="GF165" s="1" t="e">
        <f t="shared" si="337"/>
        <v>#N/A</v>
      </c>
    </row>
    <row r="166" spans="1:188" x14ac:dyDescent="0.2">
      <c r="A166" s="4" t="e">
        <f>IF(OR(Daily!$A166="",Daily!$B166="*"),NA(),Daily!A166)</f>
        <v>#N/A</v>
      </c>
      <c r="B166" s="1" t="str">
        <f>IF(_xlfn.IFNA($A166,"")="","",Daily!C166+IF(ROW()&gt;ROW($A$3),B165,0))</f>
        <v/>
      </c>
      <c r="C166" s="1" t="str">
        <f>IF(_xlfn.IFNA($A166,"")="","",Daily!D166+IF(ROW()&gt;ROW($A$3),C165,0))</f>
        <v/>
      </c>
      <c r="D166" s="1" t="str">
        <f>IF(_xlfn.IFNA($A166,"")="","",Daily!E166+IF(ROW()&gt;ROW($A$3),D165,0))</f>
        <v/>
      </c>
      <c r="E166" s="1" t="str">
        <f t="shared" si="284"/>
        <v/>
      </c>
      <c r="F166" s="1" t="str">
        <f>IF(_xlfn.IFNA($A166,"")="","",Daily!F166+IF(ROW()&gt;ROW($A$3),F165,0))</f>
        <v/>
      </c>
      <c r="G166" s="1" t="str">
        <f>IF(_xlfn.IFNA($A166,"")="","",Daily!G166+IF(ROW()&gt;ROW($A$3),G165,0))</f>
        <v/>
      </c>
      <c r="H166" s="1" t="str">
        <f>IF(_xlfn.IFNA($A166,"")="","",Daily!H166+IF(ROW()&gt;ROW($A$3),H165,0))</f>
        <v/>
      </c>
      <c r="I166" s="1" t="str">
        <f t="shared" si="285"/>
        <v/>
      </c>
      <c r="J166" s="1" t="str">
        <f>IF(_xlfn.IFNA($A166,"")="","",Daily!I166+IF(ROW()&gt;ROW($A$3),J165,0))</f>
        <v/>
      </c>
      <c r="K166" s="1" t="str">
        <f>IF(_xlfn.IFNA($A166,"")="","",Daily!J166+IF(ROW()&gt;ROW($A$3),K165,0))</f>
        <v/>
      </c>
      <c r="L166" s="1" t="str">
        <f>IF(_xlfn.IFNA($A166,"")="","",Daily!K166+IF(ROW()&gt;ROW($A$3),L165,0))</f>
        <v/>
      </c>
      <c r="M166" s="1" t="str">
        <f t="shared" si="286"/>
        <v/>
      </c>
      <c r="N166" s="1" t="str">
        <f>IF(_xlfn.IFNA($A166,"")="","",Daily!L166+IF(ROW()&gt;ROW($A$3),N165,0))</f>
        <v/>
      </c>
      <c r="O166" s="1" t="str">
        <f>IF(_xlfn.IFNA($A166,"")="","",Daily!M166+IF(ROW()&gt;ROW($A$3),O165,0))</f>
        <v/>
      </c>
      <c r="P166" s="1" t="str">
        <f>IF(_xlfn.IFNA($A166,"")="","",Daily!N166+IF(ROW()&gt;ROW($A$3),P165,0))</f>
        <v/>
      </c>
      <c r="Q166" s="1" t="str">
        <f t="shared" si="287"/>
        <v/>
      </c>
      <c r="R166" s="1" t="str">
        <f>IF(_xlfn.IFNA($A166,"")="","",Daily!O166+IF(ROW()&gt;ROW($A$3),R165,0))</f>
        <v/>
      </c>
      <c r="S166" s="1" t="str">
        <f>IF(_xlfn.IFNA($A166,"")="","",Daily!P166+IF(ROW()&gt;ROW($A$3),S165,0))</f>
        <v/>
      </c>
      <c r="T166" s="1" t="str">
        <f>IF(_xlfn.IFNA($A166,"")="","",Daily!Q166+IF(ROW()&gt;ROW($A$3),T165,0))</f>
        <v/>
      </c>
      <c r="U166" s="1" t="str">
        <f t="shared" si="288"/>
        <v/>
      </c>
      <c r="V166" s="1" t="str">
        <f>IF(_xlfn.IFNA($A166,"")="","",Daily!R166+IF(ROW()&gt;ROW($A$3),V165,0))</f>
        <v/>
      </c>
      <c r="W166" s="1" t="str">
        <f>IF(_xlfn.IFNA($A166,"")="","",Daily!S166+IF(ROW()&gt;ROW($A$3),W165,0))</f>
        <v/>
      </c>
      <c r="X166" s="1" t="str">
        <f>IF(_xlfn.IFNA($A166,"")="","",Daily!T166+IF(ROW()&gt;ROW($A$3),X165,0))</f>
        <v/>
      </c>
      <c r="Y166" s="1" t="str">
        <f t="shared" si="289"/>
        <v/>
      </c>
      <c r="Z166" s="1" t="str">
        <f>IF(_xlfn.IFNA($A166,"")="","",Daily!U166+IF(ROW()&gt;ROW($A$3),Z165,0))</f>
        <v/>
      </c>
      <c r="AA166" s="1" t="str">
        <f>IF(_xlfn.IFNA($A166,"")="","",Daily!V166+IF(ROW()&gt;ROW($A$3),AA165,0))</f>
        <v/>
      </c>
      <c r="AB166" s="1" t="str">
        <f>IF(_xlfn.IFNA($A166,"")="","",Daily!W166+IF(ROW()&gt;ROW($A$3),AB165,0))</f>
        <v/>
      </c>
      <c r="AC166" s="1" t="str">
        <f t="shared" si="290"/>
        <v/>
      </c>
      <c r="AD166" s="1" t="str">
        <f>IF(_xlfn.IFNA($A166,"")="","",Daily!X166+IF(ROW()&gt;ROW($A$3),AD165,0))</f>
        <v/>
      </c>
      <c r="AE166" s="1" t="str">
        <f>IF(_xlfn.IFNA($A166,"")="","",Daily!Y166+IF(ROW()&gt;ROW($A$3),AE165,0))</f>
        <v/>
      </c>
      <c r="AF166" s="1" t="str">
        <f>IF(_xlfn.IFNA($A166,"")="","",Daily!Z166+IF(ROW()&gt;ROW($A$3),AF165,0))</f>
        <v/>
      </c>
      <c r="AG166" s="1" t="str">
        <f t="shared" si="291"/>
        <v/>
      </c>
      <c r="AH166" s="1" t="str">
        <f>IF(_xlfn.IFNA($A166,"")="","",Daily!C166+Daily!F166+Daily!I166+Daily!O166+Daily!L166+Daily!R166+Daily!X166+Daily!U166)</f>
        <v/>
      </c>
      <c r="AI166" s="1" t="str">
        <f>IF(_xlfn.IFNA($A166,"")="","",Daily!D166+Daily!G166+Daily!J166+Daily!P166+Daily!M166+Daily!S166+Daily!Y166+Daily!V166+Daily!AA166)</f>
        <v/>
      </c>
      <c r="AJ166" s="1" t="str">
        <f>IF(_xlfn.IFNA($A166,"")="","",Daily!E166+Daily!H166+Daily!K166+Daily!Q166+Daily!N166+Daily!T166+Daily!Z166+Daily!W166)</f>
        <v/>
      </c>
      <c r="AK166" s="1" t="str">
        <f t="shared" si="359"/>
        <v/>
      </c>
      <c r="AL166" s="1" t="str">
        <f t="shared" si="360"/>
        <v/>
      </c>
      <c r="AM166" s="1" t="str">
        <f t="shared" si="361"/>
        <v/>
      </c>
      <c r="AN166" s="7" t="str">
        <f t="shared" si="362"/>
        <v/>
      </c>
      <c r="AO166" s="1" t="str">
        <f t="shared" si="363"/>
        <v/>
      </c>
      <c r="AP166" s="1" t="str">
        <f t="shared" si="364"/>
        <v/>
      </c>
      <c r="AQ166" s="1" t="str">
        <f t="shared" si="365"/>
        <v/>
      </c>
      <c r="AR166" s="1" t="str">
        <f t="shared" si="366"/>
        <v/>
      </c>
      <c r="AS166" s="1" t="str">
        <f t="shared" si="367"/>
        <v/>
      </c>
      <c r="AT166" s="10" t="str">
        <f t="shared" si="368"/>
        <v/>
      </c>
      <c r="AU166" s="10" t="str">
        <f t="shared" si="369"/>
        <v/>
      </c>
      <c r="AV166" s="10" t="str">
        <f t="shared" si="370"/>
        <v/>
      </c>
      <c r="AW166" s="10" t="str">
        <f t="shared" si="371"/>
        <v/>
      </c>
      <c r="AX166" s="10" t="str">
        <f t="shared" si="372"/>
        <v/>
      </c>
      <c r="AY166" s="10" t="str">
        <f t="shared" si="373"/>
        <v/>
      </c>
      <c r="AZ166" s="10" t="str">
        <f t="shared" si="374"/>
        <v/>
      </c>
      <c r="BA166" s="10" t="str">
        <f t="shared" si="375"/>
        <v/>
      </c>
      <c r="BB166" s="10" t="str">
        <f t="shared" si="376"/>
        <v/>
      </c>
      <c r="BC166" s="10" t="str">
        <f t="shared" si="377"/>
        <v/>
      </c>
      <c r="BD166" s="8" t="str">
        <f t="shared" ca="1" si="292"/>
        <v/>
      </c>
      <c r="BE166" s="9" t="str">
        <f t="shared" ca="1" si="293"/>
        <v/>
      </c>
      <c r="BF166" s="10" t="str">
        <f t="shared" si="378"/>
        <v/>
      </c>
      <c r="BG166" s="10" t="str">
        <f t="shared" si="379"/>
        <v/>
      </c>
      <c r="BH166" s="1" t="str">
        <f t="shared" si="380"/>
        <v/>
      </c>
      <c r="BI166" s="1" t="str">
        <f t="shared" si="381"/>
        <v/>
      </c>
      <c r="BJ166" s="8" t="str">
        <f>IF(_xlfn.IFNA($A166,"")="","",AK166/(Configuration!$B$1/1000000))</f>
        <v/>
      </c>
      <c r="BK166" s="1" t="str">
        <f>IF(OR(_xlfn.IFNA($A166,"")="", ROW()&lt;=ROW($A$3),MAX(International!$C$3:$C$2000)&lt;$AK166),"",$A166-_xlfn.XLOOKUP($AK166,International!$C$3:$C$2000,International!$A$3:$A$2000,NA(),1,1))</f>
        <v/>
      </c>
      <c r="BL166" s="1" t="str">
        <f>IF(OR(_xlfn.IFNA($A166,"")="", ROW()&lt;=ROW($A$3),MAX(International!$D$3:$D$2000)&lt;$BJ166),"",$A166-_xlfn.XLOOKUP($BJ166,International!$D$3:$D$2000,International!$A$3:$A$2000,NA(),1,1))</f>
        <v/>
      </c>
      <c r="BM166" s="1" t="str">
        <f>IF(OR(_xlfn.IFNA($A166,"")="", ROW()&lt;=ROW($A$3),MAX(International!$G$3:$G$2000)&lt;$AK166),"",$A166-_xlfn.XLOOKUP($AK166,International!$G$3:$G$2000,International!$A$3:$A$2000,NA(),1,1))</f>
        <v/>
      </c>
      <c r="BN166" s="1" t="str">
        <f>IF(OR(_xlfn.IFNA($A166,"")="", ROW()&lt;=ROW($A$3),MAX(International!$H$3:$H$2000)&lt;$BJ166),"",$A166-_xlfn.XLOOKUP($BJ166,International!$H$3:$H$2000,International!$A$3:$A$2000,NA(),1,1))</f>
        <v/>
      </c>
      <c r="BO166" s="1" t="str">
        <f>IF(OR(_xlfn.IFNA($A166,"")="", ROW()&lt;=ROW($A$3),MAX(International!$K$3:$K$2000)&lt;$AK166),"",$A166-_xlfn.XLOOKUP($AK166,International!$K$3:$K$2000,International!$A$3:$A$2000,NA(),1,1))</f>
        <v/>
      </c>
      <c r="BP166" s="1" t="str">
        <f>IF(OR(_xlfn.IFNA($A166,"")="", ROW()&lt;=ROW($A$3),MAX(International!$L$3:$L$2000)&lt;$BJ166),"",$A166-_xlfn.XLOOKUP($BJ166,International!$L$3:$L$2000,International!$A$3:$A$2000,NA(),1,1))</f>
        <v/>
      </c>
      <c r="BQ166" s="1" t="str">
        <f>IF(OR(_xlfn.IFNA($A166,"")="", ROW()&lt;=ROW($A$3),MAX(International!$O$3:$O$2000)&lt;$AK166),"",$A166-_xlfn.XLOOKUP($AK166,International!$O$3:$O$2000,International!$A$3:$A$2000,NA(),1,1))</f>
        <v/>
      </c>
      <c r="BR166" s="1" t="str">
        <f>IF(OR(_xlfn.IFNA($A166,"")="", ROW()&lt;=ROW($A$3),MAX(International!$P$3:$P$2000)&lt;$BJ166),"",$A166-_xlfn.XLOOKUP($BJ166,International!$P$3:$P$2000,International!$A$3:$A$2000,NA(),1,1))</f>
        <v/>
      </c>
      <c r="BS166" s="1" t="str">
        <f>IF(OR(_xlfn.IFNA($A166,"")="", ROW()&lt;=ROW($A$3),MAX(International!$S$3:$S$2000)&lt;$AK166),"",$A166-_xlfn.XLOOKUP($AK166,International!$S$3:$S$2000,International!$A$3:$A$2000,NA(),1,1))</f>
        <v/>
      </c>
      <c r="BT166" s="1" t="str">
        <f>IF(OR(_xlfn.IFNA($A166,"")="", ROW()&lt;=ROW($A$3),MAX(International!$T$3:$T$2000)&lt;$BJ166),"",$A166-_xlfn.XLOOKUP($BJ166,International!$T$3:$T$2000,International!$A$3:$A$2000,NA(),1,1))</f>
        <v/>
      </c>
      <c r="BU166" s="1" t="str">
        <f>IF(OR(_xlfn.IFNA($A166,"")="", ROW()&lt;=ROW($A$3),MAX(International!$W$3:$W$2000)&lt;$AK166),"",$A166-_xlfn.XLOOKUP($AK166,International!$W$3:$W$2000,International!$A$3:$A$2000,NA(),1,1))</f>
        <v/>
      </c>
      <c r="BV166" s="1" t="str">
        <f>IF(OR(_xlfn.IFNA($A166,"")="", ROW()&lt;=ROW($A$3),MAX(International!$X$3:$X$2000)&lt;$BJ166),"",$A166-_xlfn.XLOOKUP($BJ166,International!$X$3:$X$2000,International!$A$3:$A$2000,NA(),1,1))</f>
        <v/>
      </c>
      <c r="BW166" s="1" t="str">
        <f>IF(OR(_xlfn.IFNA($A166,"")="", ROW()&lt;=ROW($A$3),MAX(International!$AA$3:$AA$2000)&lt;$AK166),"",$A166-_xlfn.XLOOKUP($AK166,International!$AA$3:$AA$2000,International!$A$3:$A$2000,NA(),1,1))</f>
        <v/>
      </c>
      <c r="BX166" s="1" t="str">
        <f>IF(OR(_xlfn.IFNA($A166,"")="", ROW()&lt;=ROW($A$3),MAX(International!$AB$3:$AB$2000)&lt;$BJ166),"",$A166-_xlfn.XLOOKUP($BJ166,International!$AB$3:$AB$2000,International!$A$3:$A$2000,NA(),1,1))</f>
        <v/>
      </c>
      <c r="BY166" s="1" t="str">
        <f>IF(OR(_xlfn.IFNA($A166,"")="", ROW()&lt;=ROW($A$3),MAX(International!$AE$3:$AE$2000)&lt;$AK166),"",$A166-_xlfn.XLOOKUP($AK166,International!$AE$3:$AE$2000,International!$A$3:$A$2000,NA(),1,1))</f>
        <v/>
      </c>
      <c r="BZ166" s="1" t="str">
        <f>IF(OR(_xlfn.IFNA($A166,"")="", ROW()&lt;=ROW($A$3),MAX(International!$AF$3:$AF$2000)&lt;$BJ166),"",$A166-_xlfn.XLOOKUP($BJ166,International!$AF$3:$AF$2000,International!$A$3:$A$2000,NA(),1,1))</f>
        <v/>
      </c>
      <c r="CA166" s="1" t="e">
        <f t="shared" si="358"/>
        <v>#N/A</v>
      </c>
      <c r="CB166" s="1" t="e">
        <f t="shared" si="338"/>
        <v>#N/A</v>
      </c>
      <c r="CC166" s="1" t="e">
        <f t="shared" si="339"/>
        <v>#N/A</v>
      </c>
      <c r="CD166" s="1" t="e">
        <f t="shared" si="340"/>
        <v>#N/A</v>
      </c>
      <c r="CE166" s="1" t="e">
        <f t="shared" si="341"/>
        <v>#N/A</v>
      </c>
      <c r="CF166" s="1" t="e">
        <f t="shared" si="342"/>
        <v>#N/A</v>
      </c>
      <c r="CG166" s="1" t="e">
        <f t="shared" si="343"/>
        <v>#N/A</v>
      </c>
      <c r="CH166" s="1" t="e">
        <f t="shared" si="344"/>
        <v>#N/A</v>
      </c>
      <c r="CI166" s="1" t="e">
        <f t="shared" si="345"/>
        <v>#N/A</v>
      </c>
      <c r="CJ166" s="1" t="e">
        <f t="shared" si="346"/>
        <v>#N/A</v>
      </c>
      <c r="CK166" s="1" t="e">
        <f t="shared" si="295"/>
        <v>#N/A</v>
      </c>
      <c r="CL166" s="1" t="e">
        <f t="shared" si="347"/>
        <v>#N/A</v>
      </c>
      <c r="CM166" s="1" t="e">
        <f>IF(OR(ISNA($A166),$AK166&lt;100),NA(),IF($CA166=0,0,FLOOR((CK166-_xlfn.XLOOKUP(_xlfn.AGGREGATE(5,6,$CA$3:$CA2117),$CA$3:$CA$2000,CK$3:CK$2000,1,1))/_xlfn.XLOOKUP($CA166,$CA$3:$CA$2000,$CA$3:$CA$2000,1,1), 1)))</f>
        <v>#N/A</v>
      </c>
      <c r="CN166" s="1" t="e">
        <f t="shared" si="296"/>
        <v>#N/A</v>
      </c>
      <c r="CO166" s="1" t="e" cm="1">
        <f t="array" ref="CO166">IFERROR(IF(OR(ISNA($A166),$AK166&lt;100,INDEX(International!C$3:C$2000,_xlfn.XMATCH(100,International!C$3:C$2000,1,1)+$CA166)=""),NA(),INDEX(International!C$3:C$2000,_xlfn.XMATCH(100,International!C$3:C$2000,1,1)+$CA166)), NA())</f>
        <v>#N/A</v>
      </c>
      <c r="CP166" s="1" t="e">
        <f t="shared" si="348"/>
        <v>#N/A</v>
      </c>
      <c r="CQ166" s="1" t="e">
        <f>IF(OR(ISNA($A166),$AK166&lt;100),NA(),IF($CA166=0,0,FLOOR((CO166-_xlfn.XLOOKUP(_xlfn.AGGREGATE(5,6,$CA$3:$CA2117),$CA$3:$CA$2000,CO$3:CO$2000,1,1))/_xlfn.XLOOKUP($CA166,$CA$3:$CA$2000,$CA$3:$CA$2000,1,1), 1)))</f>
        <v>#N/A</v>
      </c>
      <c r="CR166" s="1" t="e">
        <f t="shared" si="297"/>
        <v>#N/A</v>
      </c>
      <c r="CS166" s="1" t="e" cm="1">
        <f t="array" ref="CS166">IFERROR(IF(OR(ISNA($A166),$AK166&lt;100,INDEX(International!G$3:G$2000,_xlfn.XMATCH(100,International!G$3:G$2000,1,1)+$CA166)=""),NA(),INDEX(International!G$3:G$2000,_xlfn.XMATCH(100,International!G$3:G$2000,1,1)+$CA166)), NA())</f>
        <v>#N/A</v>
      </c>
      <c r="CT166" s="1" t="e">
        <f t="shared" si="349"/>
        <v>#N/A</v>
      </c>
      <c r="CU166" s="1" t="e">
        <f>IF(OR(ISNA($A166),$AK166&lt;100),NA(),IF($CA166=0,0,FLOOR((CS166-_xlfn.XLOOKUP(_xlfn.AGGREGATE(5,6,$CA$3:$CA2117),$CA$3:$CA$2000,CS$3:CS$2000,1,1))/_xlfn.XLOOKUP($CA166,$CA$3:$CA$2000,$CA$3:$CA$2000,1,1), 1)))</f>
        <v>#N/A</v>
      </c>
      <c r="CV166" s="1" t="e">
        <f t="shared" si="298"/>
        <v>#N/A</v>
      </c>
      <c r="CW166" s="1" t="e" cm="1">
        <f t="array" ref="CW166">IFERROR(IF(OR(ISNA($A166),$AK166&lt;100,INDEX(International!K$3:K$2000,_xlfn.XMATCH(100,International!K$3:K$2000,1,1)+$CA166)=""),NA(),INDEX(International!K$3:K$2000,_xlfn.XMATCH(100,International!K$3:K$2000,1,1)+$CA166)), NA())</f>
        <v>#N/A</v>
      </c>
      <c r="CX166" s="1" t="e">
        <f t="shared" si="350"/>
        <v>#N/A</v>
      </c>
      <c r="CY166" s="1" t="e">
        <f>IF(OR(ISNA($A166),$AK166&lt;100),NA(),IF($CA166=0,0,FLOOR((CW166-_xlfn.XLOOKUP(_xlfn.AGGREGATE(5,6,$CA$3:$CA2117),$CA$3:$CA$2000,CW$3:CW$2000,1,1))/_xlfn.XLOOKUP($CA166,$CA$3:$CA$2000,$CA$3:$CA$2000,1,1), 1)))</f>
        <v>#N/A</v>
      </c>
      <c r="CZ166" s="1" t="e">
        <f t="shared" si="299"/>
        <v>#N/A</v>
      </c>
      <c r="DA166" s="1" t="e" cm="1">
        <f t="array" ref="DA166">IFERROR(IF(OR(ISNA($A166),$AK166&lt;100,INDEX(International!O$3:O$2000,_xlfn.XMATCH(100,International!O$3:O$2000,1,1)+$CA166)=""),NA(),INDEX(International!O$3:O$2000,_xlfn.XMATCH(100,International!O$3:O$2000,1,1)+$CA166)), NA())</f>
        <v>#N/A</v>
      </c>
      <c r="DB166" s="1" t="e">
        <f t="shared" si="351"/>
        <v>#N/A</v>
      </c>
      <c r="DC166" s="1" t="e">
        <f>IF(OR(ISNA($A166),$AK166&lt;100),NA(),IF($CA166=0,0,FLOOR((DA166-_xlfn.XLOOKUP(_xlfn.AGGREGATE(5,6,$CA$3:$CA2117),$CA$3:$CA$2000,DA$3:DA$2000,1,1))/_xlfn.XLOOKUP($CA166,$CA$3:$CA$2000,$CA$3:$CA$2000,1,1), 1)))</f>
        <v>#N/A</v>
      </c>
      <c r="DD166" s="1" t="e">
        <f t="shared" si="300"/>
        <v>#N/A</v>
      </c>
      <c r="DE166" s="1" t="e" cm="1">
        <f t="array" ref="DE166">IFERROR(IF(OR(ISNA($A166),$AK166&lt;100,INDEX(International!S$3:S$2000,_xlfn.XMATCH(100,International!S$3:S$2000,1,1)+$CA166)=""),NA(),INDEX(International!S$3:S$2000,_xlfn.XMATCH(100,International!S$3:S$2000,1,1)+$CA166)), NA())</f>
        <v>#N/A</v>
      </c>
      <c r="DF166" s="1" t="e">
        <f t="shared" si="352"/>
        <v>#N/A</v>
      </c>
      <c r="DG166" s="1" t="e">
        <f>IF(OR(ISNA($A166),$AK166&lt;100),NA(),IF($CA166=0,0,FLOOR((DE166-_xlfn.XLOOKUP(_xlfn.AGGREGATE(5,6,$CA$3:$CA2117),$CA$3:$CA$2000,DE$3:DE$2000,1,1))/_xlfn.XLOOKUP($CA166,$CA$3:$CA$2000,$CA$3:$CA$2000,1,1), 1)))</f>
        <v>#N/A</v>
      </c>
      <c r="DH166" s="1" t="e">
        <f t="shared" si="301"/>
        <v>#N/A</v>
      </c>
      <c r="DI166" s="1" t="e" cm="1">
        <f t="array" ref="DI166">IFERROR(IF(OR(ISNA($A166),$AK166&lt;100,INDEX(International!W$3:W$2000,_xlfn.XMATCH(100,International!W$3:W$2000,1,1)+$CA166)=""),NA(),INDEX(International!W$3:W$2000,_xlfn.XMATCH(100,International!W$3:W$2000,1,1)+$CA166)), NA())</f>
        <v>#N/A</v>
      </c>
      <c r="DJ166" s="1" t="e">
        <f t="shared" si="353"/>
        <v>#N/A</v>
      </c>
      <c r="DK166" s="1" t="e">
        <f>IF(OR(ISNA($A166),$AK166&lt;100),NA(),IF($CA166=0,0,FLOOR((DI166-_xlfn.XLOOKUP(_xlfn.AGGREGATE(5,6,$CA$3:$CA2117),$CA$3:$CA$2000,DI$3:DI$2000,1,1))/_xlfn.XLOOKUP($CA166,$CA$3:$CA$2000,$CA$3:$CA$2000,1,1), 1)))</f>
        <v>#N/A</v>
      </c>
      <c r="DL166" s="1" t="e">
        <f t="shared" si="302"/>
        <v>#N/A</v>
      </c>
      <c r="DM166" s="1" t="e" cm="1">
        <f t="array" ref="DM166">IFERROR(IF(OR(ISNA($A166),$AK166&lt;100,INDEX(International!AA$3:AA$2000,_xlfn.XMATCH(100,International!AA$3:AA$2000,1,1)+$CA166)=""),NA(),INDEX(International!AA$3:AA$2000,_xlfn.XMATCH(100,International!AA$3:AA$2000,1,1)+$CA166)), NA())</f>
        <v>#N/A</v>
      </c>
      <c r="DN166" s="1" t="e">
        <f t="shared" si="354"/>
        <v>#N/A</v>
      </c>
      <c r="DO166" s="1" t="e">
        <f>IF(OR(ISNA($A166),$AK166&lt;100),NA(),IF($CA166=0,0,FLOOR((DM166-_xlfn.XLOOKUP(_xlfn.AGGREGATE(5,6,$CA$3:$CA2117),$CA$3:$CA$2000,DM$3:DM$2000,1,1))/_xlfn.XLOOKUP($CA166,$CA$3:$CA$2000,$CA$3:$CA$2000,1,1), 1)))</f>
        <v>#N/A</v>
      </c>
      <c r="DP166" s="1" t="e">
        <f t="shared" si="303"/>
        <v>#N/A</v>
      </c>
      <c r="DQ166" s="1" t="e" cm="1">
        <f t="array" ref="DQ166">IFERROR(IF(OR(ISNA($A166),$AK166&lt;100,INDEX(International!AE$3:AE$2000,_xlfn.XMATCH(100,International!AE$3:AE$2000,1,1)+$CA166)=""),NA(),INDEX(International!AE$3:AE$2000,_xlfn.XMATCH(100,International!AE$3:AE$2000,1,1)+$CA166)), NA())</f>
        <v>#N/A</v>
      </c>
      <c r="DR166" s="1" t="e">
        <f t="shared" si="355"/>
        <v>#N/A</v>
      </c>
      <c r="DS166" s="1" t="e">
        <f>IF(OR(ISNA($A166),$AK166&lt;100),NA(),IF($CA166=0,0,FLOOR((DQ166-_xlfn.XLOOKUP(_xlfn.AGGREGATE(5,6,$CA$3:$CA2117),$CA$3:$CA$2000,DQ$3:DQ$2000,1,1))/_xlfn.XLOOKUP($CA166,$CA$3:$CA$2000,$CA$3:$CA$2000,1,1), 1)))</f>
        <v>#N/A</v>
      </c>
      <c r="DT166" s="1" t="e">
        <f t="shared" si="382"/>
        <v>#N/A</v>
      </c>
      <c r="DU166" s="1" t="e">
        <f t="shared" si="356"/>
        <v>#N/A</v>
      </c>
      <c r="DV166" s="1" t="e" cm="1">
        <f t="array" ref="DV166">IFERROR(IF(ISNA($A166),NA(),INDEX(B$3:B$2000,_xlfn.XMATCH(Configuration!$B$12,B$3:B$2000,1,1)+ROW()-ROW($A$3))-0), NA())</f>
        <v>#N/A</v>
      </c>
      <c r="DW166" s="1" t="e" cm="1">
        <f t="array" ref="DW166">IFERROR(IF(ISNA($A166),NA(),INDEX(F$3:F$2000,_xlfn.XMATCH(Configuration!$B$12,F$3:F$2000,1,1)+ROW()-ROW($A$3))-0), NA())</f>
        <v>#N/A</v>
      </c>
      <c r="DX166" s="1" t="e" cm="1">
        <f t="array" ref="DX166">IFERROR(IF(ISNA($A166),NA(),INDEX(J$3:J$2000,_xlfn.XMATCH(Configuration!$B$12,J$3:J$2000,1,1)+ROW()-ROW($A$3))-0), NA())</f>
        <v>#N/A</v>
      </c>
      <c r="DY166" s="1" t="e" cm="1">
        <f t="array" ref="DY166">IFERROR(IF(ISNA($A166),NA(),INDEX(N$3:N$2000,_xlfn.XMATCH(Configuration!$B$12,N$3:N$2000,1,1)+ROW()-ROW($A$3))-0), NA())</f>
        <v>#N/A</v>
      </c>
      <c r="DZ166" s="1" t="e" cm="1">
        <f t="array" ref="DZ166">IFERROR(IF(ISNA($A166),NA(),INDEX(R$3:R$2000,_xlfn.XMATCH(Configuration!$B$12,R$3:R$2000,1,1)+ROW()-ROW($A$3))-0), NA())</f>
        <v>#N/A</v>
      </c>
      <c r="EA166" s="1" t="e" cm="1">
        <f t="array" ref="EA166">IFERROR(IF(ISNA($A166),NA(),INDEX(V$3:V$2000,_xlfn.XMATCH(Configuration!$B$12,V$3:V$2000,1,1)+ROW()-ROW($A$3))-0), NA())</f>
        <v>#N/A</v>
      </c>
      <c r="EB166" s="1" t="e" cm="1">
        <f t="array" ref="EB166">IFERROR(IF(ISNA($A166),NA(),INDEX(Z$3:Z$2000,_xlfn.XMATCH(Configuration!$B$12,Z$3:Z$2000,1,1)+ROW()-ROW($A$3))-0), NA())</f>
        <v>#N/A</v>
      </c>
      <c r="EC166" s="1" t="e" cm="1">
        <f t="array" ref="EC166">IFERROR(IF(ISNA($A166),NA(),INDEX(AD$3:AD$2000,_xlfn.XMATCH(Configuration!$B$12,AD$3:AD$2000,1,1)+ROW()-ROW($A$3))-0), NA())</f>
        <v>#N/A</v>
      </c>
      <c r="ED166" s="1" t="e">
        <f t="shared" si="357"/>
        <v>#N/A</v>
      </c>
      <c r="EE166" s="1" t="e">
        <f t="shared" si="304"/>
        <v>#N/A</v>
      </c>
      <c r="EF166" s="1" t="e">
        <f t="shared" si="305"/>
        <v>#N/A</v>
      </c>
      <c r="EG166" s="1" t="e">
        <f t="shared" si="306"/>
        <v>#N/A</v>
      </c>
      <c r="EH166" s="1" t="e">
        <f t="shared" si="307"/>
        <v>#N/A</v>
      </c>
      <c r="EI166" s="1" t="e">
        <f t="shared" si="308"/>
        <v>#N/A</v>
      </c>
      <c r="EJ166" s="1" t="e">
        <f t="shared" si="309"/>
        <v>#N/A</v>
      </c>
      <c r="EK166" s="1" t="e">
        <f t="shared" si="310"/>
        <v>#N/A</v>
      </c>
      <c r="EL166" s="1" t="e" cm="1">
        <f t="array" ref="EL166">IFERROR(IF(ISNA($ED166),NA(),IF(FLOOR((2^(($ED166+LOOKUP(2, 1/(ISNA(EP$3:EP$2000)+ISBLANK(EP$3:EP$300)-1),EP$3:EP$2000)*LOG(100)/LOG(2))/LOOKUP(2, 1/(ISNA(EP$3:EP$2000)+ISBLANK(EP$3:EP$300)-1),EP$3:EP$2000))),2)&gt;_xlfn.AGGREGATE(4,6,$EN$3:$GC$2000)+2000,NA(),FLOOR((2^(($ED166+LOOKUP(2, 1/(ISNA(EP$3:EP$2000)+ISBLANK(EP$3:EP$300)-1),EP$3:EP$2000)*LOG(100)/LOG(2))/LOOKUP(2, 1/(ISNA(EP$3:EP$2000)+ISBLANK(EP$3:EP$300)-1),EP$3:EP$2000))),2))),NA())</f>
        <v>#N/A</v>
      </c>
      <c r="EM166" s="1" t="e" cm="1">
        <f t="array" ref="EM166">IF(ISNA($ED166),NA(),FLOOR(EN$3+(LOOKUP(2, 1/(ISNA(EN$3:EN$2000)+ISBLANK(EN$3:EN$300)-1),EN$3:EN$2000)-EN$3)/LOOKUP(2, 1/(ISNA(EN$3:EN$2000)+ISBLANK(EN$3:EN$300)-1),ED$3:ED$2000)*ED166, 1))</f>
        <v>#N/A</v>
      </c>
      <c r="EN166" s="1" t="e" cm="1">
        <f t="array" ref="EN166">IFERROR(IF(ISNA($A166),NA(),INDEX(AK$3:AK$2000,_xlfn.XMATCH(100,AK$3:AK$2000,1,1)+ROW()-ROW($A$3))-0), NA())</f>
        <v>#N/A</v>
      </c>
      <c r="EO166" s="1" t="e" cm="1">
        <f t="array" ref="EO166">IFERROR(IF(ISNA($A166),NA(),INDEX(BD$3:BD$2000,_xlfn.XMATCH(100,AK$3:AK$2000,1,1)+ROW()-ROW($A$3))-0), NA())</f>
        <v>#N/A</v>
      </c>
      <c r="EP166" s="1" t="e">
        <f t="shared" si="311"/>
        <v>#N/A</v>
      </c>
      <c r="EQ166" s="1" t="e">
        <f t="shared" si="312"/>
        <v>#N/A</v>
      </c>
      <c r="ER166" s="1" t="e">
        <f t="shared" si="313"/>
        <v>#N/A</v>
      </c>
      <c r="ES166" s="1" t="e" cm="1">
        <f t="array" ref="ES166">IFERROR(IF(OR(ISNA($A166),INDEX(International!C$3:C$2000,_xlfn.XMATCH(100,International!C$3:C$2000,1,1)+ROW()-ROW($A$3))=""),NA(),INDEX(International!C$3:C$2000,_xlfn.XMATCH(100,International!C$3:C$2000,1,1)+ROW()-ROW($A$3))), NA())</f>
        <v>#N/A</v>
      </c>
      <c r="ET166" s="1" t="e" cm="1">
        <f t="array" ref="ET166">IFERROR(IF(ISNA($A166),NA(),INDEX(International!E$3:E$2000,_xlfn.XMATCH(100,International!C$3:C$2000,1,1)+ROW()-ROW($A$3))-0), NA())</f>
        <v>#N/A</v>
      </c>
      <c r="EU166" s="1" t="e">
        <f t="shared" si="314"/>
        <v>#N/A</v>
      </c>
      <c r="EV166" s="1" t="e">
        <f t="shared" si="315"/>
        <v>#N/A</v>
      </c>
      <c r="EW166" s="1" t="e">
        <f t="shared" si="316"/>
        <v>#N/A</v>
      </c>
      <c r="EX166" s="1" t="e" cm="1">
        <f t="array" ref="EX166">IFERROR(IF(OR(ISNA($A166),INDEX(International!G$3:G$2000,_xlfn.XMATCH(100,International!G$3:G$2000,1,1)+ROW()-ROW($A$3))=""),NA(),INDEX(International!G$3:G$2000,_xlfn.XMATCH(100,International!G$3:G$2000,1,1)+ROW()-ROW($A$3))-0), NA())</f>
        <v>#N/A</v>
      </c>
      <c r="EY166" s="1" t="e" cm="1">
        <f t="array" ref="EY166">IFERROR(IF(ISNA($A166),NA(),INDEX(International!I$3:I$2000,_xlfn.XMATCH(100,International!G$3:G$2000,1,1)+ROW()-ROW($A$3))-0), NA())</f>
        <v>#N/A</v>
      </c>
      <c r="EZ166" s="1" t="e">
        <f t="shared" si="317"/>
        <v>#N/A</v>
      </c>
      <c r="FA166" s="1" t="e">
        <f t="shared" si="318"/>
        <v>#N/A</v>
      </c>
      <c r="FB166" s="1" t="e">
        <f t="shared" si="319"/>
        <v>#N/A</v>
      </c>
      <c r="FC166" s="1" t="e" cm="1">
        <f t="array" ref="FC166">IFERROR(IF(OR(ISNA($A166),INDEX(International!K$3:K$2000,_xlfn.XMATCH(100,International!K$3:K$2000,1,1)+ROW()-ROW($A$3))=""),NA(),INDEX(International!K$3:K$2000,_xlfn.XMATCH(100,International!K$3:K$2000,1,1)+ROW()-ROW($A$3))), NA())</f>
        <v>#N/A</v>
      </c>
      <c r="FD166" s="1" t="e" cm="1">
        <f t="array" ref="FD166">IFERROR(IF(ISNA($A166),NA(),INDEX(International!M$3:M$2000,_xlfn.XMATCH(100,International!K$3:K$2000,1,1)+ROW()-ROW($A$3))-0), NA())</f>
        <v>#N/A</v>
      </c>
      <c r="FE166" s="1" t="e">
        <f t="shared" si="320"/>
        <v>#N/A</v>
      </c>
      <c r="FF166" s="1" t="e">
        <f t="shared" si="321"/>
        <v>#N/A</v>
      </c>
      <c r="FG166" s="1" t="e">
        <f t="shared" si="322"/>
        <v>#N/A</v>
      </c>
      <c r="FH166" s="1" t="e" cm="1">
        <f t="array" ref="FH166">IFERROR(IF(OR(ISNA($A166),INDEX(International!O$3:O$2000,_xlfn.XMATCH(100,International!O$3:O$2000,1,1)+ROW()-ROW($A$3))=""),NA(),INDEX(International!O$3:O$2000,_xlfn.XMATCH(100,International!O$3:O$2000,1,1)+ROW()-ROW($A$3))-0), NA())</f>
        <v>#N/A</v>
      </c>
      <c r="FI166" s="1" t="e" cm="1">
        <f t="array" ref="FI166">IFERROR(IF(ISNA($A166),NA(),INDEX(International!Q$3:Q$2000,_xlfn.XMATCH(100,International!O$3:O$2000,1,1)+ROW()-ROW($A$3))-0), NA())</f>
        <v>#N/A</v>
      </c>
      <c r="FJ166" s="1" t="e">
        <f t="shared" si="323"/>
        <v>#N/A</v>
      </c>
      <c r="FK166" s="1" t="e">
        <f t="shared" si="324"/>
        <v>#N/A</v>
      </c>
      <c r="FL166" s="1" t="e">
        <f t="shared" si="325"/>
        <v>#N/A</v>
      </c>
      <c r="FM166" s="1" t="e" cm="1">
        <f t="array" ref="FM166">IFERROR(IF(OR(ISNA($A166),INDEX(International!S$3:S$2000,_xlfn.XMATCH(100,International!S$3:S$2000,1,1)+ROW()-ROW($A$3))=""),NA(),INDEX(International!S$3:S$2000,_xlfn.XMATCH(100,International!S$3:S$2000,1,1)+ROW()-ROW($A$3))-0), NA())</f>
        <v>#N/A</v>
      </c>
      <c r="FN166" s="1" t="e" cm="1">
        <f t="array" ref="FN166">IFERROR(IF(ISNA($A166),NA(),INDEX(International!U$3:U$2000,_xlfn.XMATCH(100,International!S$3:S$2000,1,1)+ROW()-ROW($A$3))-0), NA())</f>
        <v>#N/A</v>
      </c>
      <c r="FO166" s="1" t="e">
        <f t="shared" si="326"/>
        <v>#N/A</v>
      </c>
      <c r="FP166" s="1" t="e">
        <f t="shared" si="327"/>
        <v>#N/A</v>
      </c>
      <c r="FQ166" s="1" t="e">
        <f t="shared" si="328"/>
        <v>#N/A</v>
      </c>
      <c r="FR166" s="1" t="e" cm="1">
        <f t="array" ref="FR166">IFERROR(IF(OR(ISNA($A166),INDEX(International!W$3:W$2000,_xlfn.XMATCH(100,International!W$3:W$2000,1,1)+ROW()-ROW($A$3))=""),NA(),INDEX(International!W$3:W$2000,_xlfn.XMATCH(100,International!W$3:W$2000,1,1)+ROW()-ROW($A$3))-0), NA())</f>
        <v>#N/A</v>
      </c>
      <c r="FS166" s="1" t="e" cm="1">
        <f t="array" ref="FS166">IFERROR(IF(ISNA($A166),NA(),INDEX(International!Y$3:Y$2000,_xlfn.XMATCH(100,International!W$3:W$2000,1,1)+ROW()-ROW($A$3))-0), NA())</f>
        <v>#N/A</v>
      </c>
      <c r="FT166" s="1" t="e">
        <f t="shared" si="329"/>
        <v>#N/A</v>
      </c>
      <c r="FU166" s="1" t="e">
        <f t="shared" si="330"/>
        <v>#N/A</v>
      </c>
      <c r="FV166" s="1" t="e">
        <f t="shared" si="331"/>
        <v>#N/A</v>
      </c>
      <c r="FW166" s="1" t="e" cm="1">
        <f t="array" ref="FW166">IFERROR(IF(OR(ISNA($A166),INDEX(International!AA$3:AA$2000,_xlfn.XMATCH(100,International!AA$3:AA$2000,1,1)+ROW()-ROW($A$3))=""),NA(),INDEX(International!AA$3:AA$2000,_xlfn.XMATCH(100,International!AA$3:AA$2000,1,1)+ROW()-ROW($A$3))-0), NA())</f>
        <v>#N/A</v>
      </c>
      <c r="FX166" s="1" t="e" cm="1">
        <f t="array" ref="FX166">IFERROR(IF(ISNA($A166),NA(),INDEX(International!AC$3:AC$2000,_xlfn.XMATCH(100,International!AA$3:AA$2000,1,1)+ROW()-ROW($A$3))-0), NA())</f>
        <v>#N/A</v>
      </c>
      <c r="FY166" s="1" t="e">
        <f t="shared" si="332"/>
        <v>#N/A</v>
      </c>
      <c r="FZ166" s="1" t="e">
        <f t="shared" si="333"/>
        <v>#N/A</v>
      </c>
      <c r="GA166" s="1" t="e">
        <f t="shared" si="334"/>
        <v>#N/A</v>
      </c>
      <c r="GB166" s="1" t="e" cm="1">
        <f t="array" ref="GB166">IFERROR(IF(OR(ISNA($A166),INDEX(International!AE$3:AE$2000,_xlfn.XMATCH(100,International!AE$3:AE$2000,1,1)+ROW()-ROW($A$3))=""),NA(),INDEX(International!AE$3:AE$2000,_xlfn.XMATCH(100,International!AE$3:AE$2000,1,1)+ROW()-ROW($A$3))-0), NA())</f>
        <v>#N/A</v>
      </c>
      <c r="GC166" s="1" t="e" cm="1">
        <f t="array" ref="GC166">IFERROR(IF(ISNA($A166),NA(),INDEX(International!AG$3:AG$2000,_xlfn.XMATCH(100,International!AE$3:AE$2000,1,1)+ROW()-ROW($A$3))-0), NA())</f>
        <v>#N/A</v>
      </c>
      <c r="GD166" s="1" t="e">
        <f t="shared" si="335"/>
        <v>#N/A</v>
      </c>
      <c r="GE166" s="1" t="e">
        <f t="shared" si="336"/>
        <v>#N/A</v>
      </c>
      <c r="GF166" s="1" t="e">
        <f t="shared" si="337"/>
        <v>#N/A</v>
      </c>
    </row>
    <row r="167" spans="1:188" x14ac:dyDescent="0.2">
      <c r="A167" s="4" t="e">
        <f>IF(OR(Daily!$A167="",Daily!$B167="*"),NA(),Daily!A167)</f>
        <v>#N/A</v>
      </c>
      <c r="B167" s="1" t="str">
        <f>IF(_xlfn.IFNA($A167,"")="","",Daily!C167+IF(ROW()&gt;ROW($A$3),B166,0))</f>
        <v/>
      </c>
      <c r="C167" s="1" t="str">
        <f>IF(_xlfn.IFNA($A167,"")="","",Daily!D167+IF(ROW()&gt;ROW($A$3),C166,0))</f>
        <v/>
      </c>
      <c r="D167" s="1" t="str">
        <f>IF(_xlfn.IFNA($A167,"")="","",Daily!E167+IF(ROW()&gt;ROW($A$3),D166,0))</f>
        <v/>
      </c>
      <c r="E167" s="1" t="str">
        <f t="shared" si="284"/>
        <v/>
      </c>
      <c r="F167" s="1" t="str">
        <f>IF(_xlfn.IFNA($A167,"")="","",Daily!F167+IF(ROW()&gt;ROW($A$3),F166,0))</f>
        <v/>
      </c>
      <c r="G167" s="1" t="str">
        <f>IF(_xlfn.IFNA($A167,"")="","",Daily!G167+IF(ROW()&gt;ROW($A$3),G166,0))</f>
        <v/>
      </c>
      <c r="H167" s="1" t="str">
        <f>IF(_xlfn.IFNA($A167,"")="","",Daily!H167+IF(ROW()&gt;ROW($A$3),H166,0))</f>
        <v/>
      </c>
      <c r="I167" s="1" t="str">
        <f t="shared" si="285"/>
        <v/>
      </c>
      <c r="J167" s="1" t="str">
        <f>IF(_xlfn.IFNA($A167,"")="","",Daily!I167+IF(ROW()&gt;ROW($A$3),J166,0))</f>
        <v/>
      </c>
      <c r="K167" s="1" t="str">
        <f>IF(_xlfn.IFNA($A167,"")="","",Daily!J167+IF(ROW()&gt;ROW($A$3),K166,0))</f>
        <v/>
      </c>
      <c r="L167" s="1" t="str">
        <f>IF(_xlfn.IFNA($A167,"")="","",Daily!K167+IF(ROW()&gt;ROW($A$3),L166,0))</f>
        <v/>
      </c>
      <c r="M167" s="1" t="str">
        <f t="shared" si="286"/>
        <v/>
      </c>
      <c r="N167" s="1" t="str">
        <f>IF(_xlfn.IFNA($A167,"")="","",Daily!L167+IF(ROW()&gt;ROW($A$3),N166,0))</f>
        <v/>
      </c>
      <c r="O167" s="1" t="str">
        <f>IF(_xlfn.IFNA($A167,"")="","",Daily!M167+IF(ROW()&gt;ROW($A$3),O166,0))</f>
        <v/>
      </c>
      <c r="P167" s="1" t="str">
        <f>IF(_xlfn.IFNA($A167,"")="","",Daily!N167+IF(ROW()&gt;ROW($A$3),P166,0))</f>
        <v/>
      </c>
      <c r="Q167" s="1" t="str">
        <f t="shared" si="287"/>
        <v/>
      </c>
      <c r="R167" s="1" t="str">
        <f>IF(_xlfn.IFNA($A167,"")="","",Daily!O167+IF(ROW()&gt;ROW($A$3),R166,0))</f>
        <v/>
      </c>
      <c r="S167" s="1" t="str">
        <f>IF(_xlfn.IFNA($A167,"")="","",Daily!P167+IF(ROW()&gt;ROW($A$3),S166,0))</f>
        <v/>
      </c>
      <c r="T167" s="1" t="str">
        <f>IF(_xlfn.IFNA($A167,"")="","",Daily!Q167+IF(ROW()&gt;ROW($A$3),T166,0))</f>
        <v/>
      </c>
      <c r="U167" s="1" t="str">
        <f t="shared" si="288"/>
        <v/>
      </c>
      <c r="V167" s="1" t="str">
        <f>IF(_xlfn.IFNA($A167,"")="","",Daily!R167+IF(ROW()&gt;ROW($A$3),V166,0))</f>
        <v/>
      </c>
      <c r="W167" s="1" t="str">
        <f>IF(_xlfn.IFNA($A167,"")="","",Daily!S167+IF(ROW()&gt;ROW($A$3),W166,0))</f>
        <v/>
      </c>
      <c r="X167" s="1" t="str">
        <f>IF(_xlfn.IFNA($A167,"")="","",Daily!T167+IF(ROW()&gt;ROW($A$3),X166,0))</f>
        <v/>
      </c>
      <c r="Y167" s="1" t="str">
        <f t="shared" si="289"/>
        <v/>
      </c>
      <c r="Z167" s="1" t="str">
        <f>IF(_xlfn.IFNA($A167,"")="","",Daily!U167+IF(ROW()&gt;ROW($A$3),Z166,0))</f>
        <v/>
      </c>
      <c r="AA167" s="1" t="str">
        <f>IF(_xlfn.IFNA($A167,"")="","",Daily!V167+IF(ROW()&gt;ROW($A$3),AA166,0))</f>
        <v/>
      </c>
      <c r="AB167" s="1" t="str">
        <f>IF(_xlfn.IFNA($A167,"")="","",Daily!W167+IF(ROW()&gt;ROW($A$3),AB166,0))</f>
        <v/>
      </c>
      <c r="AC167" s="1" t="str">
        <f t="shared" si="290"/>
        <v/>
      </c>
      <c r="AD167" s="1" t="str">
        <f>IF(_xlfn.IFNA($A167,"")="","",Daily!X167+IF(ROW()&gt;ROW($A$3),AD166,0))</f>
        <v/>
      </c>
      <c r="AE167" s="1" t="str">
        <f>IF(_xlfn.IFNA($A167,"")="","",Daily!Y167+IF(ROW()&gt;ROW($A$3),AE166,0))</f>
        <v/>
      </c>
      <c r="AF167" s="1" t="str">
        <f>IF(_xlfn.IFNA($A167,"")="","",Daily!Z167+IF(ROW()&gt;ROW($A$3),AF166,0))</f>
        <v/>
      </c>
      <c r="AG167" s="1" t="str">
        <f t="shared" si="291"/>
        <v/>
      </c>
      <c r="AH167" s="1" t="str">
        <f>IF(_xlfn.IFNA($A167,"")="","",Daily!C167+Daily!F167+Daily!I167+Daily!O167+Daily!L167+Daily!R167+Daily!X167+Daily!U167)</f>
        <v/>
      </c>
      <c r="AI167" s="1" t="str">
        <f>IF(_xlfn.IFNA($A167,"")="","",Daily!D167+Daily!G167+Daily!J167+Daily!P167+Daily!M167+Daily!S167+Daily!Y167+Daily!V167+Daily!AA167)</f>
        <v/>
      </c>
      <c r="AJ167" s="1" t="str">
        <f>IF(_xlfn.IFNA($A167,"")="","",Daily!E167+Daily!H167+Daily!K167+Daily!Q167+Daily!N167+Daily!T167+Daily!Z167+Daily!W167)</f>
        <v/>
      </c>
      <c r="AK167" s="1" t="str">
        <f t="shared" si="359"/>
        <v/>
      </c>
      <c r="AL167" s="1" t="str">
        <f t="shared" si="360"/>
        <v/>
      </c>
      <c r="AM167" s="1" t="str">
        <f t="shared" si="361"/>
        <v/>
      </c>
      <c r="AN167" s="7" t="str">
        <f t="shared" si="362"/>
        <v/>
      </c>
      <c r="AO167" s="1" t="str">
        <f t="shared" si="363"/>
        <v/>
      </c>
      <c r="AP167" s="1" t="str">
        <f t="shared" si="364"/>
        <v/>
      </c>
      <c r="AQ167" s="1" t="str">
        <f t="shared" si="365"/>
        <v/>
      </c>
      <c r="AR167" s="1" t="str">
        <f t="shared" si="366"/>
        <v/>
      </c>
      <c r="AS167" s="1" t="str">
        <f t="shared" si="367"/>
        <v/>
      </c>
      <c r="AT167" s="10" t="str">
        <f t="shared" si="368"/>
        <v/>
      </c>
      <c r="AU167" s="10" t="str">
        <f t="shared" si="369"/>
        <v/>
      </c>
      <c r="AV167" s="10" t="str">
        <f t="shared" si="370"/>
        <v/>
      </c>
      <c r="AW167" s="10" t="str">
        <f t="shared" si="371"/>
        <v/>
      </c>
      <c r="AX167" s="10" t="str">
        <f t="shared" si="372"/>
        <v/>
      </c>
      <c r="AY167" s="10" t="str">
        <f t="shared" si="373"/>
        <v/>
      </c>
      <c r="AZ167" s="10" t="str">
        <f t="shared" si="374"/>
        <v/>
      </c>
      <c r="BA167" s="10" t="str">
        <f t="shared" si="375"/>
        <v/>
      </c>
      <c r="BB167" s="10" t="str">
        <f t="shared" si="376"/>
        <v/>
      </c>
      <c r="BC167" s="10" t="str">
        <f t="shared" si="377"/>
        <v/>
      </c>
      <c r="BD167" s="8" t="str">
        <f t="shared" ca="1" si="292"/>
        <v/>
      </c>
      <c r="BE167" s="9" t="str">
        <f t="shared" ca="1" si="293"/>
        <v/>
      </c>
      <c r="BF167" s="10" t="str">
        <f t="shared" si="378"/>
        <v/>
      </c>
      <c r="BG167" s="10" t="str">
        <f t="shared" si="379"/>
        <v/>
      </c>
      <c r="BH167" s="1" t="str">
        <f t="shared" si="380"/>
        <v/>
      </c>
      <c r="BI167" s="1" t="str">
        <f t="shared" si="381"/>
        <v/>
      </c>
      <c r="BJ167" s="8" t="str">
        <f>IF(_xlfn.IFNA($A167,"")="","",AK167/(Configuration!$B$1/1000000))</f>
        <v/>
      </c>
      <c r="BK167" s="1" t="str">
        <f>IF(OR(_xlfn.IFNA($A167,"")="", ROW()&lt;=ROW($A$3),MAX(International!$C$3:$C$2000)&lt;$AK167),"",$A167-_xlfn.XLOOKUP($AK167,International!$C$3:$C$2000,International!$A$3:$A$2000,NA(),1,1))</f>
        <v/>
      </c>
      <c r="BL167" s="1" t="str">
        <f>IF(OR(_xlfn.IFNA($A167,"")="", ROW()&lt;=ROW($A$3),MAX(International!$D$3:$D$2000)&lt;$BJ167),"",$A167-_xlfn.XLOOKUP($BJ167,International!$D$3:$D$2000,International!$A$3:$A$2000,NA(),1,1))</f>
        <v/>
      </c>
      <c r="BM167" s="1" t="str">
        <f>IF(OR(_xlfn.IFNA($A167,"")="", ROW()&lt;=ROW($A$3),MAX(International!$G$3:$G$2000)&lt;$AK167),"",$A167-_xlfn.XLOOKUP($AK167,International!$G$3:$G$2000,International!$A$3:$A$2000,NA(),1,1))</f>
        <v/>
      </c>
      <c r="BN167" s="1" t="str">
        <f>IF(OR(_xlfn.IFNA($A167,"")="", ROW()&lt;=ROW($A$3),MAX(International!$H$3:$H$2000)&lt;$BJ167),"",$A167-_xlfn.XLOOKUP($BJ167,International!$H$3:$H$2000,International!$A$3:$A$2000,NA(),1,1))</f>
        <v/>
      </c>
      <c r="BO167" s="1" t="str">
        <f>IF(OR(_xlfn.IFNA($A167,"")="", ROW()&lt;=ROW($A$3),MAX(International!$K$3:$K$2000)&lt;$AK167),"",$A167-_xlfn.XLOOKUP($AK167,International!$K$3:$K$2000,International!$A$3:$A$2000,NA(),1,1))</f>
        <v/>
      </c>
      <c r="BP167" s="1" t="str">
        <f>IF(OR(_xlfn.IFNA($A167,"")="", ROW()&lt;=ROW($A$3),MAX(International!$L$3:$L$2000)&lt;$BJ167),"",$A167-_xlfn.XLOOKUP($BJ167,International!$L$3:$L$2000,International!$A$3:$A$2000,NA(),1,1))</f>
        <v/>
      </c>
      <c r="BQ167" s="1" t="str">
        <f>IF(OR(_xlfn.IFNA($A167,"")="", ROW()&lt;=ROW($A$3),MAX(International!$O$3:$O$2000)&lt;$AK167),"",$A167-_xlfn.XLOOKUP($AK167,International!$O$3:$O$2000,International!$A$3:$A$2000,NA(),1,1))</f>
        <v/>
      </c>
      <c r="BR167" s="1" t="str">
        <f>IF(OR(_xlfn.IFNA($A167,"")="", ROW()&lt;=ROW($A$3),MAX(International!$P$3:$P$2000)&lt;$BJ167),"",$A167-_xlfn.XLOOKUP($BJ167,International!$P$3:$P$2000,International!$A$3:$A$2000,NA(),1,1))</f>
        <v/>
      </c>
      <c r="BS167" s="1" t="str">
        <f>IF(OR(_xlfn.IFNA($A167,"")="", ROW()&lt;=ROW($A$3),MAX(International!$S$3:$S$2000)&lt;$AK167),"",$A167-_xlfn.XLOOKUP($AK167,International!$S$3:$S$2000,International!$A$3:$A$2000,NA(),1,1))</f>
        <v/>
      </c>
      <c r="BT167" s="1" t="str">
        <f>IF(OR(_xlfn.IFNA($A167,"")="", ROW()&lt;=ROW($A$3),MAX(International!$T$3:$T$2000)&lt;$BJ167),"",$A167-_xlfn.XLOOKUP($BJ167,International!$T$3:$T$2000,International!$A$3:$A$2000,NA(),1,1))</f>
        <v/>
      </c>
      <c r="BU167" s="1" t="str">
        <f>IF(OR(_xlfn.IFNA($A167,"")="", ROW()&lt;=ROW($A$3),MAX(International!$W$3:$W$2000)&lt;$AK167),"",$A167-_xlfn.XLOOKUP($AK167,International!$W$3:$W$2000,International!$A$3:$A$2000,NA(),1,1))</f>
        <v/>
      </c>
      <c r="BV167" s="1" t="str">
        <f>IF(OR(_xlfn.IFNA($A167,"")="", ROW()&lt;=ROW($A$3),MAX(International!$X$3:$X$2000)&lt;$BJ167),"",$A167-_xlfn.XLOOKUP($BJ167,International!$X$3:$X$2000,International!$A$3:$A$2000,NA(),1,1))</f>
        <v/>
      </c>
      <c r="BW167" s="1" t="str">
        <f>IF(OR(_xlfn.IFNA($A167,"")="", ROW()&lt;=ROW($A$3),MAX(International!$AA$3:$AA$2000)&lt;$AK167),"",$A167-_xlfn.XLOOKUP($AK167,International!$AA$3:$AA$2000,International!$A$3:$A$2000,NA(),1,1))</f>
        <v/>
      </c>
      <c r="BX167" s="1" t="str">
        <f>IF(OR(_xlfn.IFNA($A167,"")="", ROW()&lt;=ROW($A$3),MAX(International!$AB$3:$AB$2000)&lt;$BJ167),"",$A167-_xlfn.XLOOKUP($BJ167,International!$AB$3:$AB$2000,International!$A$3:$A$2000,NA(),1,1))</f>
        <v/>
      </c>
      <c r="BY167" s="1" t="str">
        <f>IF(OR(_xlfn.IFNA($A167,"")="", ROW()&lt;=ROW($A$3),MAX(International!$AE$3:$AE$2000)&lt;$AK167),"",$A167-_xlfn.XLOOKUP($AK167,International!$AE$3:$AE$2000,International!$A$3:$A$2000,NA(),1,1))</f>
        <v/>
      </c>
      <c r="BZ167" s="1" t="str">
        <f>IF(OR(_xlfn.IFNA($A167,"")="", ROW()&lt;=ROW($A$3),MAX(International!$AF$3:$AF$2000)&lt;$BJ167),"",$A167-_xlfn.XLOOKUP($BJ167,International!$AF$3:$AF$2000,International!$A$3:$A$2000,NA(),1,1))</f>
        <v/>
      </c>
      <c r="CA167" s="1" t="e">
        <f t="shared" si="358"/>
        <v>#N/A</v>
      </c>
      <c r="CB167" s="1" t="e">
        <f t="shared" si="338"/>
        <v>#N/A</v>
      </c>
      <c r="CC167" s="1" t="e">
        <f t="shared" si="339"/>
        <v>#N/A</v>
      </c>
      <c r="CD167" s="1" t="e">
        <f t="shared" si="340"/>
        <v>#N/A</v>
      </c>
      <c r="CE167" s="1" t="e">
        <f t="shared" si="341"/>
        <v>#N/A</v>
      </c>
      <c r="CF167" s="1" t="e">
        <f t="shared" si="342"/>
        <v>#N/A</v>
      </c>
      <c r="CG167" s="1" t="e">
        <f t="shared" si="343"/>
        <v>#N/A</v>
      </c>
      <c r="CH167" s="1" t="e">
        <f t="shared" si="344"/>
        <v>#N/A</v>
      </c>
      <c r="CI167" s="1" t="e">
        <f t="shared" si="345"/>
        <v>#N/A</v>
      </c>
      <c r="CJ167" s="1" t="e">
        <f t="shared" si="346"/>
        <v>#N/A</v>
      </c>
      <c r="CK167" s="1" t="e">
        <f t="shared" si="295"/>
        <v>#N/A</v>
      </c>
      <c r="CL167" s="1" t="e">
        <f t="shared" si="347"/>
        <v>#N/A</v>
      </c>
      <c r="CM167" s="1" t="e">
        <f>IF(OR(ISNA($A167),$AK167&lt;100),NA(),IF($CA167=0,0,FLOOR((CK167-_xlfn.XLOOKUP(_xlfn.AGGREGATE(5,6,$CA$3:$CA2118),$CA$3:$CA$2000,CK$3:CK$2000,1,1))/_xlfn.XLOOKUP($CA167,$CA$3:$CA$2000,$CA$3:$CA$2000,1,1), 1)))</f>
        <v>#N/A</v>
      </c>
      <c r="CN167" s="1" t="e">
        <f t="shared" si="296"/>
        <v>#N/A</v>
      </c>
      <c r="CO167" s="1" t="e" cm="1">
        <f t="array" ref="CO167">IFERROR(IF(OR(ISNA($A167),$AK167&lt;100,INDEX(International!C$3:C$2000,_xlfn.XMATCH(100,International!C$3:C$2000,1,1)+$CA167)=""),NA(),INDEX(International!C$3:C$2000,_xlfn.XMATCH(100,International!C$3:C$2000,1,1)+$CA167)), NA())</f>
        <v>#N/A</v>
      </c>
      <c r="CP167" s="1" t="e">
        <f t="shared" si="348"/>
        <v>#N/A</v>
      </c>
      <c r="CQ167" s="1" t="e">
        <f>IF(OR(ISNA($A167),$AK167&lt;100),NA(),IF($CA167=0,0,FLOOR((CO167-_xlfn.XLOOKUP(_xlfn.AGGREGATE(5,6,$CA$3:$CA2118),$CA$3:$CA$2000,CO$3:CO$2000,1,1))/_xlfn.XLOOKUP($CA167,$CA$3:$CA$2000,$CA$3:$CA$2000,1,1), 1)))</f>
        <v>#N/A</v>
      </c>
      <c r="CR167" s="1" t="e">
        <f t="shared" si="297"/>
        <v>#N/A</v>
      </c>
      <c r="CS167" s="1" t="e" cm="1">
        <f t="array" ref="CS167">IFERROR(IF(OR(ISNA($A167),$AK167&lt;100,INDEX(International!G$3:G$2000,_xlfn.XMATCH(100,International!G$3:G$2000,1,1)+$CA167)=""),NA(),INDEX(International!G$3:G$2000,_xlfn.XMATCH(100,International!G$3:G$2000,1,1)+$CA167)), NA())</f>
        <v>#N/A</v>
      </c>
      <c r="CT167" s="1" t="e">
        <f t="shared" si="349"/>
        <v>#N/A</v>
      </c>
      <c r="CU167" s="1" t="e">
        <f>IF(OR(ISNA($A167),$AK167&lt;100),NA(),IF($CA167=0,0,FLOOR((CS167-_xlfn.XLOOKUP(_xlfn.AGGREGATE(5,6,$CA$3:$CA2118),$CA$3:$CA$2000,CS$3:CS$2000,1,1))/_xlfn.XLOOKUP($CA167,$CA$3:$CA$2000,$CA$3:$CA$2000,1,1), 1)))</f>
        <v>#N/A</v>
      </c>
      <c r="CV167" s="1" t="e">
        <f t="shared" si="298"/>
        <v>#N/A</v>
      </c>
      <c r="CW167" s="1" t="e" cm="1">
        <f t="array" ref="CW167">IFERROR(IF(OR(ISNA($A167),$AK167&lt;100,INDEX(International!K$3:K$2000,_xlfn.XMATCH(100,International!K$3:K$2000,1,1)+$CA167)=""),NA(),INDEX(International!K$3:K$2000,_xlfn.XMATCH(100,International!K$3:K$2000,1,1)+$CA167)), NA())</f>
        <v>#N/A</v>
      </c>
      <c r="CX167" s="1" t="e">
        <f t="shared" si="350"/>
        <v>#N/A</v>
      </c>
      <c r="CY167" s="1" t="e">
        <f>IF(OR(ISNA($A167),$AK167&lt;100),NA(),IF($CA167=0,0,FLOOR((CW167-_xlfn.XLOOKUP(_xlfn.AGGREGATE(5,6,$CA$3:$CA2118),$CA$3:$CA$2000,CW$3:CW$2000,1,1))/_xlfn.XLOOKUP($CA167,$CA$3:$CA$2000,$CA$3:$CA$2000,1,1), 1)))</f>
        <v>#N/A</v>
      </c>
      <c r="CZ167" s="1" t="e">
        <f t="shared" si="299"/>
        <v>#N/A</v>
      </c>
      <c r="DA167" s="1" t="e" cm="1">
        <f t="array" ref="DA167">IFERROR(IF(OR(ISNA($A167),$AK167&lt;100,INDEX(International!O$3:O$2000,_xlfn.XMATCH(100,International!O$3:O$2000,1,1)+$CA167)=""),NA(),INDEX(International!O$3:O$2000,_xlfn.XMATCH(100,International!O$3:O$2000,1,1)+$CA167)), NA())</f>
        <v>#N/A</v>
      </c>
      <c r="DB167" s="1" t="e">
        <f t="shared" si="351"/>
        <v>#N/A</v>
      </c>
      <c r="DC167" s="1" t="e">
        <f>IF(OR(ISNA($A167),$AK167&lt;100),NA(),IF($CA167=0,0,FLOOR((DA167-_xlfn.XLOOKUP(_xlfn.AGGREGATE(5,6,$CA$3:$CA2118),$CA$3:$CA$2000,DA$3:DA$2000,1,1))/_xlfn.XLOOKUP($CA167,$CA$3:$CA$2000,$CA$3:$CA$2000,1,1), 1)))</f>
        <v>#N/A</v>
      </c>
      <c r="DD167" s="1" t="e">
        <f t="shared" si="300"/>
        <v>#N/A</v>
      </c>
      <c r="DE167" s="1" t="e" cm="1">
        <f t="array" ref="DE167">IFERROR(IF(OR(ISNA($A167),$AK167&lt;100,INDEX(International!S$3:S$2000,_xlfn.XMATCH(100,International!S$3:S$2000,1,1)+$CA167)=""),NA(),INDEX(International!S$3:S$2000,_xlfn.XMATCH(100,International!S$3:S$2000,1,1)+$CA167)), NA())</f>
        <v>#N/A</v>
      </c>
      <c r="DF167" s="1" t="e">
        <f t="shared" si="352"/>
        <v>#N/A</v>
      </c>
      <c r="DG167" s="1" t="e">
        <f>IF(OR(ISNA($A167),$AK167&lt;100),NA(),IF($CA167=0,0,FLOOR((DE167-_xlfn.XLOOKUP(_xlfn.AGGREGATE(5,6,$CA$3:$CA2118),$CA$3:$CA$2000,DE$3:DE$2000,1,1))/_xlfn.XLOOKUP($CA167,$CA$3:$CA$2000,$CA$3:$CA$2000,1,1), 1)))</f>
        <v>#N/A</v>
      </c>
      <c r="DH167" s="1" t="e">
        <f t="shared" si="301"/>
        <v>#N/A</v>
      </c>
      <c r="DI167" s="1" t="e" cm="1">
        <f t="array" ref="DI167">IFERROR(IF(OR(ISNA($A167),$AK167&lt;100,INDEX(International!W$3:W$2000,_xlfn.XMATCH(100,International!W$3:W$2000,1,1)+$CA167)=""),NA(),INDEX(International!W$3:W$2000,_xlfn.XMATCH(100,International!W$3:W$2000,1,1)+$CA167)), NA())</f>
        <v>#N/A</v>
      </c>
      <c r="DJ167" s="1" t="e">
        <f t="shared" si="353"/>
        <v>#N/A</v>
      </c>
      <c r="DK167" s="1" t="e">
        <f>IF(OR(ISNA($A167),$AK167&lt;100),NA(),IF($CA167=0,0,FLOOR((DI167-_xlfn.XLOOKUP(_xlfn.AGGREGATE(5,6,$CA$3:$CA2118),$CA$3:$CA$2000,DI$3:DI$2000,1,1))/_xlfn.XLOOKUP($CA167,$CA$3:$CA$2000,$CA$3:$CA$2000,1,1), 1)))</f>
        <v>#N/A</v>
      </c>
      <c r="DL167" s="1" t="e">
        <f t="shared" si="302"/>
        <v>#N/A</v>
      </c>
      <c r="DM167" s="1" t="e" cm="1">
        <f t="array" ref="DM167">IFERROR(IF(OR(ISNA($A167),$AK167&lt;100,INDEX(International!AA$3:AA$2000,_xlfn.XMATCH(100,International!AA$3:AA$2000,1,1)+$CA167)=""),NA(),INDEX(International!AA$3:AA$2000,_xlfn.XMATCH(100,International!AA$3:AA$2000,1,1)+$CA167)), NA())</f>
        <v>#N/A</v>
      </c>
      <c r="DN167" s="1" t="e">
        <f t="shared" si="354"/>
        <v>#N/A</v>
      </c>
      <c r="DO167" s="1" t="e">
        <f>IF(OR(ISNA($A167),$AK167&lt;100),NA(),IF($CA167=0,0,FLOOR((DM167-_xlfn.XLOOKUP(_xlfn.AGGREGATE(5,6,$CA$3:$CA2118),$CA$3:$CA$2000,DM$3:DM$2000,1,1))/_xlfn.XLOOKUP($CA167,$CA$3:$CA$2000,$CA$3:$CA$2000,1,1), 1)))</f>
        <v>#N/A</v>
      </c>
      <c r="DP167" s="1" t="e">
        <f t="shared" si="303"/>
        <v>#N/A</v>
      </c>
      <c r="DQ167" s="1" t="e" cm="1">
        <f t="array" ref="DQ167">IFERROR(IF(OR(ISNA($A167),$AK167&lt;100,INDEX(International!AE$3:AE$2000,_xlfn.XMATCH(100,International!AE$3:AE$2000,1,1)+$CA167)=""),NA(),INDEX(International!AE$3:AE$2000,_xlfn.XMATCH(100,International!AE$3:AE$2000,1,1)+$CA167)), NA())</f>
        <v>#N/A</v>
      </c>
      <c r="DR167" s="1" t="e">
        <f t="shared" si="355"/>
        <v>#N/A</v>
      </c>
      <c r="DS167" s="1" t="e">
        <f>IF(OR(ISNA($A167),$AK167&lt;100),NA(),IF($CA167=0,0,FLOOR((DQ167-_xlfn.XLOOKUP(_xlfn.AGGREGATE(5,6,$CA$3:$CA2118),$CA$3:$CA$2000,DQ$3:DQ$2000,1,1))/_xlfn.XLOOKUP($CA167,$CA$3:$CA$2000,$CA$3:$CA$2000,1,1), 1)))</f>
        <v>#N/A</v>
      </c>
      <c r="DT167" s="1" t="e">
        <f t="shared" si="382"/>
        <v>#N/A</v>
      </c>
      <c r="DU167" s="1" t="e">
        <f t="shared" si="356"/>
        <v>#N/A</v>
      </c>
      <c r="DV167" s="1" t="e" cm="1">
        <f t="array" ref="DV167">IFERROR(IF(ISNA($A167),NA(),INDEX(B$3:B$2000,_xlfn.XMATCH(Configuration!$B$12,B$3:B$2000,1,1)+ROW()-ROW($A$3))-0), NA())</f>
        <v>#N/A</v>
      </c>
      <c r="DW167" s="1" t="e" cm="1">
        <f t="array" ref="DW167">IFERROR(IF(ISNA($A167),NA(),INDEX(F$3:F$2000,_xlfn.XMATCH(Configuration!$B$12,F$3:F$2000,1,1)+ROW()-ROW($A$3))-0), NA())</f>
        <v>#N/A</v>
      </c>
      <c r="DX167" s="1" t="e" cm="1">
        <f t="array" ref="DX167">IFERROR(IF(ISNA($A167),NA(),INDEX(J$3:J$2000,_xlfn.XMATCH(Configuration!$B$12,J$3:J$2000,1,1)+ROW()-ROW($A$3))-0), NA())</f>
        <v>#N/A</v>
      </c>
      <c r="DY167" s="1" t="e" cm="1">
        <f t="array" ref="DY167">IFERROR(IF(ISNA($A167),NA(),INDEX(N$3:N$2000,_xlfn.XMATCH(Configuration!$B$12,N$3:N$2000,1,1)+ROW()-ROW($A$3))-0), NA())</f>
        <v>#N/A</v>
      </c>
      <c r="DZ167" s="1" t="e" cm="1">
        <f t="array" ref="DZ167">IFERROR(IF(ISNA($A167),NA(),INDEX(R$3:R$2000,_xlfn.XMATCH(Configuration!$B$12,R$3:R$2000,1,1)+ROW()-ROW($A$3))-0), NA())</f>
        <v>#N/A</v>
      </c>
      <c r="EA167" s="1" t="e" cm="1">
        <f t="array" ref="EA167">IFERROR(IF(ISNA($A167),NA(),INDEX(V$3:V$2000,_xlfn.XMATCH(Configuration!$B$12,V$3:V$2000,1,1)+ROW()-ROW($A$3))-0), NA())</f>
        <v>#N/A</v>
      </c>
      <c r="EB167" s="1" t="e" cm="1">
        <f t="array" ref="EB167">IFERROR(IF(ISNA($A167),NA(),INDEX(Z$3:Z$2000,_xlfn.XMATCH(Configuration!$B$12,Z$3:Z$2000,1,1)+ROW()-ROW($A$3))-0), NA())</f>
        <v>#N/A</v>
      </c>
      <c r="EC167" s="1" t="e" cm="1">
        <f t="array" ref="EC167">IFERROR(IF(ISNA($A167),NA(),INDEX(AD$3:AD$2000,_xlfn.XMATCH(Configuration!$B$12,AD$3:AD$2000,1,1)+ROW()-ROW($A$3))-0), NA())</f>
        <v>#N/A</v>
      </c>
      <c r="ED167" s="1" t="e">
        <f t="shared" si="357"/>
        <v>#N/A</v>
      </c>
      <c r="EE167" s="1" t="e">
        <f t="shared" si="304"/>
        <v>#N/A</v>
      </c>
      <c r="EF167" s="1" t="e">
        <f t="shared" si="305"/>
        <v>#N/A</v>
      </c>
      <c r="EG167" s="1" t="e">
        <f t="shared" si="306"/>
        <v>#N/A</v>
      </c>
      <c r="EH167" s="1" t="e">
        <f t="shared" si="307"/>
        <v>#N/A</v>
      </c>
      <c r="EI167" s="1" t="e">
        <f t="shared" si="308"/>
        <v>#N/A</v>
      </c>
      <c r="EJ167" s="1" t="e">
        <f t="shared" si="309"/>
        <v>#N/A</v>
      </c>
      <c r="EK167" s="1" t="e">
        <f t="shared" si="310"/>
        <v>#N/A</v>
      </c>
      <c r="EL167" s="1" t="e" cm="1">
        <f t="array" ref="EL167">IFERROR(IF(ISNA($ED167),NA(),IF(FLOOR((2^(($ED167+LOOKUP(2, 1/(ISNA(EP$3:EP$2000)+ISBLANK(EP$3:EP$300)-1),EP$3:EP$2000)*LOG(100)/LOG(2))/LOOKUP(2, 1/(ISNA(EP$3:EP$2000)+ISBLANK(EP$3:EP$300)-1),EP$3:EP$2000))),2)&gt;_xlfn.AGGREGATE(4,6,$EN$3:$GC$2000)+2000,NA(),FLOOR((2^(($ED167+LOOKUP(2, 1/(ISNA(EP$3:EP$2000)+ISBLANK(EP$3:EP$300)-1),EP$3:EP$2000)*LOG(100)/LOG(2))/LOOKUP(2, 1/(ISNA(EP$3:EP$2000)+ISBLANK(EP$3:EP$300)-1),EP$3:EP$2000))),2))),NA())</f>
        <v>#N/A</v>
      </c>
      <c r="EM167" s="1" t="e" cm="1">
        <f t="array" ref="EM167">IF(ISNA($ED167),NA(),FLOOR(EN$3+(LOOKUP(2, 1/(ISNA(EN$3:EN$2000)+ISBLANK(EN$3:EN$300)-1),EN$3:EN$2000)-EN$3)/LOOKUP(2, 1/(ISNA(EN$3:EN$2000)+ISBLANK(EN$3:EN$300)-1),ED$3:ED$2000)*ED167, 1))</f>
        <v>#N/A</v>
      </c>
      <c r="EN167" s="1" t="e" cm="1">
        <f t="array" ref="EN167">IFERROR(IF(ISNA($A167),NA(),INDEX(AK$3:AK$2000,_xlfn.XMATCH(100,AK$3:AK$2000,1,1)+ROW()-ROW($A$3))-0), NA())</f>
        <v>#N/A</v>
      </c>
      <c r="EO167" s="1" t="e" cm="1">
        <f t="array" ref="EO167">IFERROR(IF(ISNA($A167),NA(),INDEX(BD$3:BD$2000,_xlfn.XMATCH(100,AK$3:AK$2000,1,1)+ROW()-ROW($A$3))-0), NA())</f>
        <v>#N/A</v>
      </c>
      <c r="EP167" s="1" t="e">
        <f t="shared" si="311"/>
        <v>#N/A</v>
      </c>
      <c r="EQ167" s="1" t="e">
        <f t="shared" si="312"/>
        <v>#N/A</v>
      </c>
      <c r="ER167" s="1" t="e">
        <f t="shared" si="313"/>
        <v>#N/A</v>
      </c>
      <c r="ES167" s="1" t="e" cm="1">
        <f t="array" ref="ES167">IFERROR(IF(OR(ISNA($A167),INDEX(International!C$3:C$2000,_xlfn.XMATCH(100,International!C$3:C$2000,1,1)+ROW()-ROW($A$3))=""),NA(),INDEX(International!C$3:C$2000,_xlfn.XMATCH(100,International!C$3:C$2000,1,1)+ROW()-ROW($A$3))), NA())</f>
        <v>#N/A</v>
      </c>
      <c r="ET167" s="1" t="e" cm="1">
        <f t="array" ref="ET167">IFERROR(IF(ISNA($A167),NA(),INDEX(International!E$3:E$2000,_xlfn.XMATCH(100,International!C$3:C$2000,1,1)+ROW()-ROW($A$3))-0), NA())</f>
        <v>#N/A</v>
      </c>
      <c r="EU167" s="1" t="e">
        <f t="shared" si="314"/>
        <v>#N/A</v>
      </c>
      <c r="EV167" s="1" t="e">
        <f t="shared" si="315"/>
        <v>#N/A</v>
      </c>
      <c r="EW167" s="1" t="e">
        <f t="shared" si="316"/>
        <v>#N/A</v>
      </c>
      <c r="EX167" s="1" t="e" cm="1">
        <f t="array" ref="EX167">IFERROR(IF(OR(ISNA($A167),INDEX(International!G$3:G$2000,_xlfn.XMATCH(100,International!G$3:G$2000,1,1)+ROW()-ROW($A$3))=""),NA(),INDEX(International!G$3:G$2000,_xlfn.XMATCH(100,International!G$3:G$2000,1,1)+ROW()-ROW($A$3))-0), NA())</f>
        <v>#N/A</v>
      </c>
      <c r="EY167" s="1" t="e" cm="1">
        <f t="array" ref="EY167">IFERROR(IF(ISNA($A167),NA(),INDEX(International!I$3:I$2000,_xlfn.XMATCH(100,International!G$3:G$2000,1,1)+ROW()-ROW($A$3))-0), NA())</f>
        <v>#N/A</v>
      </c>
      <c r="EZ167" s="1" t="e">
        <f t="shared" si="317"/>
        <v>#N/A</v>
      </c>
      <c r="FA167" s="1" t="e">
        <f t="shared" si="318"/>
        <v>#N/A</v>
      </c>
      <c r="FB167" s="1" t="e">
        <f t="shared" si="319"/>
        <v>#N/A</v>
      </c>
      <c r="FC167" s="1" t="e" cm="1">
        <f t="array" ref="FC167">IFERROR(IF(OR(ISNA($A167),INDEX(International!K$3:K$2000,_xlfn.XMATCH(100,International!K$3:K$2000,1,1)+ROW()-ROW($A$3))=""),NA(),INDEX(International!K$3:K$2000,_xlfn.XMATCH(100,International!K$3:K$2000,1,1)+ROW()-ROW($A$3))), NA())</f>
        <v>#N/A</v>
      </c>
      <c r="FD167" s="1" t="e" cm="1">
        <f t="array" ref="FD167">IFERROR(IF(ISNA($A167),NA(),INDEX(International!M$3:M$2000,_xlfn.XMATCH(100,International!K$3:K$2000,1,1)+ROW()-ROW($A$3))-0), NA())</f>
        <v>#N/A</v>
      </c>
      <c r="FE167" s="1" t="e">
        <f t="shared" si="320"/>
        <v>#N/A</v>
      </c>
      <c r="FF167" s="1" t="e">
        <f t="shared" si="321"/>
        <v>#N/A</v>
      </c>
      <c r="FG167" s="1" t="e">
        <f t="shared" si="322"/>
        <v>#N/A</v>
      </c>
      <c r="FH167" s="1" t="e" cm="1">
        <f t="array" ref="FH167">IFERROR(IF(OR(ISNA($A167),INDEX(International!O$3:O$2000,_xlfn.XMATCH(100,International!O$3:O$2000,1,1)+ROW()-ROW($A$3))=""),NA(),INDEX(International!O$3:O$2000,_xlfn.XMATCH(100,International!O$3:O$2000,1,1)+ROW()-ROW($A$3))-0), NA())</f>
        <v>#N/A</v>
      </c>
      <c r="FI167" s="1" t="e" cm="1">
        <f t="array" ref="FI167">IFERROR(IF(ISNA($A167),NA(),INDEX(International!Q$3:Q$2000,_xlfn.XMATCH(100,International!O$3:O$2000,1,1)+ROW()-ROW($A$3))-0), NA())</f>
        <v>#N/A</v>
      </c>
      <c r="FJ167" s="1" t="e">
        <f t="shared" si="323"/>
        <v>#N/A</v>
      </c>
      <c r="FK167" s="1" t="e">
        <f t="shared" si="324"/>
        <v>#N/A</v>
      </c>
      <c r="FL167" s="1" t="e">
        <f t="shared" si="325"/>
        <v>#N/A</v>
      </c>
      <c r="FM167" s="1" t="e" cm="1">
        <f t="array" ref="FM167">IFERROR(IF(OR(ISNA($A167),INDEX(International!S$3:S$2000,_xlfn.XMATCH(100,International!S$3:S$2000,1,1)+ROW()-ROW($A$3))=""),NA(),INDEX(International!S$3:S$2000,_xlfn.XMATCH(100,International!S$3:S$2000,1,1)+ROW()-ROW($A$3))-0), NA())</f>
        <v>#N/A</v>
      </c>
      <c r="FN167" s="1" t="e" cm="1">
        <f t="array" ref="FN167">IFERROR(IF(ISNA($A167),NA(),INDEX(International!U$3:U$2000,_xlfn.XMATCH(100,International!S$3:S$2000,1,1)+ROW()-ROW($A$3))-0), NA())</f>
        <v>#N/A</v>
      </c>
      <c r="FO167" s="1" t="e">
        <f t="shared" si="326"/>
        <v>#N/A</v>
      </c>
      <c r="FP167" s="1" t="e">
        <f t="shared" si="327"/>
        <v>#N/A</v>
      </c>
      <c r="FQ167" s="1" t="e">
        <f t="shared" si="328"/>
        <v>#N/A</v>
      </c>
      <c r="FR167" s="1" t="e" cm="1">
        <f t="array" ref="FR167">IFERROR(IF(OR(ISNA($A167),INDEX(International!W$3:W$2000,_xlfn.XMATCH(100,International!W$3:W$2000,1,1)+ROW()-ROW($A$3))=""),NA(),INDEX(International!W$3:W$2000,_xlfn.XMATCH(100,International!W$3:W$2000,1,1)+ROW()-ROW($A$3))-0), NA())</f>
        <v>#N/A</v>
      </c>
      <c r="FS167" s="1" t="e" cm="1">
        <f t="array" ref="FS167">IFERROR(IF(ISNA($A167),NA(),INDEX(International!Y$3:Y$2000,_xlfn.XMATCH(100,International!W$3:W$2000,1,1)+ROW()-ROW($A$3))-0), NA())</f>
        <v>#N/A</v>
      </c>
      <c r="FT167" s="1" t="e">
        <f t="shared" si="329"/>
        <v>#N/A</v>
      </c>
      <c r="FU167" s="1" t="e">
        <f t="shared" si="330"/>
        <v>#N/A</v>
      </c>
      <c r="FV167" s="1" t="e">
        <f t="shared" si="331"/>
        <v>#N/A</v>
      </c>
      <c r="FW167" s="1" t="e" cm="1">
        <f t="array" ref="FW167">IFERROR(IF(OR(ISNA($A167),INDEX(International!AA$3:AA$2000,_xlfn.XMATCH(100,International!AA$3:AA$2000,1,1)+ROW()-ROW($A$3))=""),NA(),INDEX(International!AA$3:AA$2000,_xlfn.XMATCH(100,International!AA$3:AA$2000,1,1)+ROW()-ROW($A$3))-0), NA())</f>
        <v>#N/A</v>
      </c>
      <c r="FX167" s="1" t="e" cm="1">
        <f t="array" ref="FX167">IFERROR(IF(ISNA($A167),NA(),INDEX(International!AC$3:AC$2000,_xlfn.XMATCH(100,International!AA$3:AA$2000,1,1)+ROW()-ROW($A$3))-0), NA())</f>
        <v>#N/A</v>
      </c>
      <c r="FY167" s="1" t="e">
        <f t="shared" si="332"/>
        <v>#N/A</v>
      </c>
      <c r="FZ167" s="1" t="e">
        <f t="shared" si="333"/>
        <v>#N/A</v>
      </c>
      <c r="GA167" s="1" t="e">
        <f t="shared" si="334"/>
        <v>#N/A</v>
      </c>
      <c r="GB167" s="1" t="e" cm="1">
        <f t="array" ref="GB167">IFERROR(IF(OR(ISNA($A167),INDEX(International!AE$3:AE$2000,_xlfn.XMATCH(100,International!AE$3:AE$2000,1,1)+ROW()-ROW($A$3))=""),NA(),INDEX(International!AE$3:AE$2000,_xlfn.XMATCH(100,International!AE$3:AE$2000,1,1)+ROW()-ROW($A$3))-0), NA())</f>
        <v>#N/A</v>
      </c>
      <c r="GC167" s="1" t="e" cm="1">
        <f t="array" ref="GC167">IFERROR(IF(ISNA($A167),NA(),INDEX(International!AG$3:AG$2000,_xlfn.XMATCH(100,International!AE$3:AE$2000,1,1)+ROW()-ROW($A$3))-0), NA())</f>
        <v>#N/A</v>
      </c>
      <c r="GD167" s="1" t="e">
        <f t="shared" si="335"/>
        <v>#N/A</v>
      </c>
      <c r="GE167" s="1" t="e">
        <f t="shared" si="336"/>
        <v>#N/A</v>
      </c>
      <c r="GF167" s="1" t="e">
        <f t="shared" si="337"/>
        <v>#N/A</v>
      </c>
    </row>
    <row r="168" spans="1:188" x14ac:dyDescent="0.2">
      <c r="A168" s="4" t="e">
        <f>IF(OR(Daily!$A168="",Daily!$B168="*"),NA(),Daily!A168)</f>
        <v>#N/A</v>
      </c>
      <c r="B168" s="1" t="str">
        <f>IF(_xlfn.IFNA($A168,"")="","",Daily!C168+IF(ROW()&gt;ROW($A$3),B167,0))</f>
        <v/>
      </c>
      <c r="C168" s="1" t="str">
        <f>IF(_xlfn.IFNA($A168,"")="","",Daily!D168+IF(ROW()&gt;ROW($A$3),C167,0))</f>
        <v/>
      </c>
      <c r="D168" s="1" t="str">
        <f>IF(_xlfn.IFNA($A168,"")="","",Daily!E168+IF(ROW()&gt;ROW($A$3),D167,0))</f>
        <v/>
      </c>
      <c r="E168" s="1" t="str">
        <f t="shared" si="284"/>
        <v/>
      </c>
      <c r="F168" s="1" t="str">
        <f>IF(_xlfn.IFNA($A168,"")="","",Daily!F168+IF(ROW()&gt;ROW($A$3),F167,0))</f>
        <v/>
      </c>
      <c r="G168" s="1" t="str">
        <f>IF(_xlfn.IFNA($A168,"")="","",Daily!G168+IF(ROW()&gt;ROW($A$3),G167,0))</f>
        <v/>
      </c>
      <c r="H168" s="1" t="str">
        <f>IF(_xlfn.IFNA($A168,"")="","",Daily!H168+IF(ROW()&gt;ROW($A$3),H167,0))</f>
        <v/>
      </c>
      <c r="I168" s="1" t="str">
        <f t="shared" si="285"/>
        <v/>
      </c>
      <c r="J168" s="1" t="str">
        <f>IF(_xlfn.IFNA($A168,"")="","",Daily!I168+IF(ROW()&gt;ROW($A$3),J167,0))</f>
        <v/>
      </c>
      <c r="K168" s="1" t="str">
        <f>IF(_xlfn.IFNA($A168,"")="","",Daily!J168+IF(ROW()&gt;ROW($A$3),K167,0))</f>
        <v/>
      </c>
      <c r="L168" s="1" t="str">
        <f>IF(_xlfn.IFNA($A168,"")="","",Daily!K168+IF(ROW()&gt;ROW($A$3),L167,0))</f>
        <v/>
      </c>
      <c r="M168" s="1" t="str">
        <f t="shared" si="286"/>
        <v/>
      </c>
      <c r="N168" s="1" t="str">
        <f>IF(_xlfn.IFNA($A168,"")="","",Daily!L168+IF(ROW()&gt;ROW($A$3),N167,0))</f>
        <v/>
      </c>
      <c r="O168" s="1" t="str">
        <f>IF(_xlfn.IFNA($A168,"")="","",Daily!M168+IF(ROW()&gt;ROW($A$3),O167,0))</f>
        <v/>
      </c>
      <c r="P168" s="1" t="str">
        <f>IF(_xlfn.IFNA($A168,"")="","",Daily!N168+IF(ROW()&gt;ROW($A$3),P167,0))</f>
        <v/>
      </c>
      <c r="Q168" s="1" t="str">
        <f t="shared" si="287"/>
        <v/>
      </c>
      <c r="R168" s="1" t="str">
        <f>IF(_xlfn.IFNA($A168,"")="","",Daily!O168+IF(ROW()&gt;ROW($A$3),R167,0))</f>
        <v/>
      </c>
      <c r="S168" s="1" t="str">
        <f>IF(_xlfn.IFNA($A168,"")="","",Daily!P168+IF(ROW()&gt;ROW($A$3),S167,0))</f>
        <v/>
      </c>
      <c r="T168" s="1" t="str">
        <f>IF(_xlfn.IFNA($A168,"")="","",Daily!Q168+IF(ROW()&gt;ROW($A$3),T167,0))</f>
        <v/>
      </c>
      <c r="U168" s="1" t="str">
        <f t="shared" si="288"/>
        <v/>
      </c>
      <c r="V168" s="1" t="str">
        <f>IF(_xlfn.IFNA($A168,"")="","",Daily!R168+IF(ROW()&gt;ROW($A$3),V167,0))</f>
        <v/>
      </c>
      <c r="W168" s="1" t="str">
        <f>IF(_xlfn.IFNA($A168,"")="","",Daily!S168+IF(ROW()&gt;ROW($A$3),W167,0))</f>
        <v/>
      </c>
      <c r="X168" s="1" t="str">
        <f>IF(_xlfn.IFNA($A168,"")="","",Daily!T168+IF(ROW()&gt;ROW($A$3),X167,0))</f>
        <v/>
      </c>
      <c r="Y168" s="1" t="str">
        <f t="shared" si="289"/>
        <v/>
      </c>
      <c r="Z168" s="1" t="str">
        <f>IF(_xlfn.IFNA($A168,"")="","",Daily!U168+IF(ROW()&gt;ROW($A$3),Z167,0))</f>
        <v/>
      </c>
      <c r="AA168" s="1" t="str">
        <f>IF(_xlfn.IFNA($A168,"")="","",Daily!V168+IF(ROW()&gt;ROW($A$3),AA167,0))</f>
        <v/>
      </c>
      <c r="AB168" s="1" t="str">
        <f>IF(_xlfn.IFNA($A168,"")="","",Daily!W168+IF(ROW()&gt;ROW($A$3),AB167,0))</f>
        <v/>
      </c>
      <c r="AC168" s="1" t="str">
        <f t="shared" si="290"/>
        <v/>
      </c>
      <c r="AD168" s="1" t="str">
        <f>IF(_xlfn.IFNA($A168,"")="","",Daily!X168+IF(ROW()&gt;ROW($A$3),AD167,0))</f>
        <v/>
      </c>
      <c r="AE168" s="1" t="str">
        <f>IF(_xlfn.IFNA($A168,"")="","",Daily!Y168+IF(ROW()&gt;ROW($A$3),AE167,0))</f>
        <v/>
      </c>
      <c r="AF168" s="1" t="str">
        <f>IF(_xlfn.IFNA($A168,"")="","",Daily!Z168+IF(ROW()&gt;ROW($A$3),AF167,0))</f>
        <v/>
      </c>
      <c r="AG168" s="1" t="str">
        <f t="shared" si="291"/>
        <v/>
      </c>
      <c r="AH168" s="1" t="str">
        <f>IF(_xlfn.IFNA($A168,"")="","",Daily!C168+Daily!F168+Daily!I168+Daily!O168+Daily!L168+Daily!R168+Daily!X168+Daily!U168)</f>
        <v/>
      </c>
      <c r="AI168" s="1" t="str">
        <f>IF(_xlfn.IFNA($A168,"")="","",Daily!D168+Daily!G168+Daily!J168+Daily!P168+Daily!M168+Daily!S168+Daily!Y168+Daily!V168+Daily!AA168)</f>
        <v/>
      </c>
      <c r="AJ168" s="1" t="str">
        <f>IF(_xlfn.IFNA($A168,"")="","",Daily!E168+Daily!H168+Daily!K168+Daily!Q168+Daily!N168+Daily!T168+Daily!Z168+Daily!W168)</f>
        <v/>
      </c>
      <c r="AK168" s="1" t="str">
        <f t="shared" si="359"/>
        <v/>
      </c>
      <c r="AL168" s="1" t="str">
        <f t="shared" si="360"/>
        <v/>
      </c>
      <c r="AM168" s="1" t="str">
        <f t="shared" si="361"/>
        <v/>
      </c>
      <c r="AN168" s="7" t="str">
        <f t="shared" si="362"/>
        <v/>
      </c>
      <c r="AO168" s="1" t="str">
        <f t="shared" si="363"/>
        <v/>
      </c>
      <c r="AP168" s="1" t="str">
        <f t="shared" si="364"/>
        <v/>
      </c>
      <c r="AQ168" s="1" t="str">
        <f t="shared" si="365"/>
        <v/>
      </c>
      <c r="AR168" s="1" t="str">
        <f t="shared" si="366"/>
        <v/>
      </c>
      <c r="AS168" s="1" t="str">
        <f t="shared" si="367"/>
        <v/>
      </c>
      <c r="AT168" s="10" t="str">
        <f t="shared" si="368"/>
        <v/>
      </c>
      <c r="AU168" s="10" t="str">
        <f t="shared" si="369"/>
        <v/>
      </c>
      <c r="AV168" s="10" t="str">
        <f t="shared" si="370"/>
        <v/>
      </c>
      <c r="AW168" s="10" t="str">
        <f t="shared" si="371"/>
        <v/>
      </c>
      <c r="AX168" s="10" t="str">
        <f t="shared" si="372"/>
        <v/>
      </c>
      <c r="AY168" s="10" t="str">
        <f t="shared" si="373"/>
        <v/>
      </c>
      <c r="AZ168" s="10" t="str">
        <f t="shared" si="374"/>
        <v/>
      </c>
      <c r="BA168" s="10" t="str">
        <f t="shared" si="375"/>
        <v/>
      </c>
      <c r="BB168" s="10" t="str">
        <f t="shared" si="376"/>
        <v/>
      </c>
      <c r="BC168" s="10" t="str">
        <f t="shared" si="377"/>
        <v/>
      </c>
      <c r="BD168" s="8" t="str">
        <f t="shared" ca="1" si="292"/>
        <v/>
      </c>
      <c r="BE168" s="9" t="str">
        <f t="shared" ca="1" si="293"/>
        <v/>
      </c>
      <c r="BF168" s="10" t="str">
        <f t="shared" si="378"/>
        <v/>
      </c>
      <c r="BG168" s="10" t="str">
        <f t="shared" si="379"/>
        <v/>
      </c>
      <c r="BH168" s="1" t="str">
        <f t="shared" si="380"/>
        <v/>
      </c>
      <c r="BI168" s="1" t="str">
        <f t="shared" si="381"/>
        <v/>
      </c>
      <c r="BJ168" s="8" t="str">
        <f>IF(_xlfn.IFNA($A168,"")="","",AK168/(Configuration!$B$1/1000000))</f>
        <v/>
      </c>
      <c r="BK168" s="1" t="str">
        <f>IF(OR(_xlfn.IFNA($A168,"")="", ROW()&lt;=ROW($A$3),MAX(International!$C$3:$C$2000)&lt;$AK168),"",$A168-_xlfn.XLOOKUP($AK168,International!$C$3:$C$2000,International!$A$3:$A$2000,NA(),1,1))</f>
        <v/>
      </c>
      <c r="BL168" s="1" t="str">
        <f>IF(OR(_xlfn.IFNA($A168,"")="", ROW()&lt;=ROW($A$3),MAX(International!$D$3:$D$2000)&lt;$BJ168),"",$A168-_xlfn.XLOOKUP($BJ168,International!$D$3:$D$2000,International!$A$3:$A$2000,NA(),1,1))</f>
        <v/>
      </c>
      <c r="BM168" s="1" t="str">
        <f>IF(OR(_xlfn.IFNA($A168,"")="", ROW()&lt;=ROW($A$3),MAX(International!$G$3:$G$2000)&lt;$AK168),"",$A168-_xlfn.XLOOKUP($AK168,International!$G$3:$G$2000,International!$A$3:$A$2000,NA(),1,1))</f>
        <v/>
      </c>
      <c r="BN168" s="1" t="str">
        <f>IF(OR(_xlfn.IFNA($A168,"")="", ROW()&lt;=ROW($A$3),MAX(International!$H$3:$H$2000)&lt;$BJ168),"",$A168-_xlfn.XLOOKUP($BJ168,International!$H$3:$H$2000,International!$A$3:$A$2000,NA(),1,1))</f>
        <v/>
      </c>
      <c r="BO168" s="1" t="str">
        <f>IF(OR(_xlfn.IFNA($A168,"")="", ROW()&lt;=ROW($A$3),MAX(International!$K$3:$K$2000)&lt;$AK168),"",$A168-_xlfn.XLOOKUP($AK168,International!$K$3:$K$2000,International!$A$3:$A$2000,NA(),1,1))</f>
        <v/>
      </c>
      <c r="BP168" s="1" t="str">
        <f>IF(OR(_xlfn.IFNA($A168,"")="", ROW()&lt;=ROW($A$3),MAX(International!$L$3:$L$2000)&lt;$BJ168),"",$A168-_xlfn.XLOOKUP($BJ168,International!$L$3:$L$2000,International!$A$3:$A$2000,NA(),1,1))</f>
        <v/>
      </c>
      <c r="BQ168" s="1" t="str">
        <f>IF(OR(_xlfn.IFNA($A168,"")="", ROW()&lt;=ROW($A$3),MAX(International!$O$3:$O$2000)&lt;$AK168),"",$A168-_xlfn.XLOOKUP($AK168,International!$O$3:$O$2000,International!$A$3:$A$2000,NA(),1,1))</f>
        <v/>
      </c>
      <c r="BR168" s="1" t="str">
        <f>IF(OR(_xlfn.IFNA($A168,"")="", ROW()&lt;=ROW($A$3),MAX(International!$P$3:$P$2000)&lt;$BJ168),"",$A168-_xlfn.XLOOKUP($BJ168,International!$P$3:$P$2000,International!$A$3:$A$2000,NA(),1,1))</f>
        <v/>
      </c>
      <c r="BS168" s="1" t="str">
        <f>IF(OR(_xlfn.IFNA($A168,"")="", ROW()&lt;=ROW($A$3),MAX(International!$S$3:$S$2000)&lt;$AK168),"",$A168-_xlfn.XLOOKUP($AK168,International!$S$3:$S$2000,International!$A$3:$A$2000,NA(),1,1))</f>
        <v/>
      </c>
      <c r="BT168" s="1" t="str">
        <f>IF(OR(_xlfn.IFNA($A168,"")="", ROW()&lt;=ROW($A$3),MAX(International!$T$3:$T$2000)&lt;$BJ168),"",$A168-_xlfn.XLOOKUP($BJ168,International!$T$3:$T$2000,International!$A$3:$A$2000,NA(),1,1))</f>
        <v/>
      </c>
      <c r="BU168" s="1" t="str">
        <f>IF(OR(_xlfn.IFNA($A168,"")="", ROW()&lt;=ROW($A$3),MAX(International!$W$3:$W$2000)&lt;$AK168),"",$A168-_xlfn.XLOOKUP($AK168,International!$W$3:$W$2000,International!$A$3:$A$2000,NA(),1,1))</f>
        <v/>
      </c>
      <c r="BV168" s="1" t="str">
        <f>IF(OR(_xlfn.IFNA($A168,"")="", ROW()&lt;=ROW($A$3),MAX(International!$X$3:$X$2000)&lt;$BJ168),"",$A168-_xlfn.XLOOKUP($BJ168,International!$X$3:$X$2000,International!$A$3:$A$2000,NA(),1,1))</f>
        <v/>
      </c>
      <c r="BW168" s="1" t="str">
        <f>IF(OR(_xlfn.IFNA($A168,"")="", ROW()&lt;=ROW($A$3),MAX(International!$AA$3:$AA$2000)&lt;$AK168),"",$A168-_xlfn.XLOOKUP($AK168,International!$AA$3:$AA$2000,International!$A$3:$A$2000,NA(),1,1))</f>
        <v/>
      </c>
      <c r="BX168" s="1" t="str">
        <f>IF(OR(_xlfn.IFNA($A168,"")="", ROW()&lt;=ROW($A$3),MAX(International!$AB$3:$AB$2000)&lt;$BJ168),"",$A168-_xlfn.XLOOKUP($BJ168,International!$AB$3:$AB$2000,International!$A$3:$A$2000,NA(),1,1))</f>
        <v/>
      </c>
      <c r="BY168" s="1" t="str">
        <f>IF(OR(_xlfn.IFNA($A168,"")="", ROW()&lt;=ROW($A$3),MAX(International!$AE$3:$AE$2000)&lt;$AK168),"",$A168-_xlfn.XLOOKUP($AK168,International!$AE$3:$AE$2000,International!$A$3:$A$2000,NA(),1,1))</f>
        <v/>
      </c>
      <c r="BZ168" s="1" t="str">
        <f>IF(OR(_xlfn.IFNA($A168,"")="", ROW()&lt;=ROW($A$3),MAX(International!$AF$3:$AF$2000)&lt;$BJ168),"",$A168-_xlfn.XLOOKUP($BJ168,International!$AF$3:$AF$2000,International!$A$3:$A$2000,NA(),1,1))</f>
        <v/>
      </c>
      <c r="CA168" s="1" t="e">
        <f t="shared" si="358"/>
        <v>#N/A</v>
      </c>
      <c r="CB168" s="1" t="e">
        <f t="shared" si="338"/>
        <v>#N/A</v>
      </c>
      <c r="CC168" s="1" t="e">
        <f t="shared" si="339"/>
        <v>#N/A</v>
      </c>
      <c r="CD168" s="1" t="e">
        <f t="shared" si="340"/>
        <v>#N/A</v>
      </c>
      <c r="CE168" s="1" t="e">
        <f t="shared" si="341"/>
        <v>#N/A</v>
      </c>
      <c r="CF168" s="1" t="e">
        <f t="shared" si="342"/>
        <v>#N/A</v>
      </c>
      <c r="CG168" s="1" t="e">
        <f t="shared" si="343"/>
        <v>#N/A</v>
      </c>
      <c r="CH168" s="1" t="e">
        <f t="shared" si="344"/>
        <v>#N/A</v>
      </c>
      <c r="CI168" s="1" t="e">
        <f t="shared" si="345"/>
        <v>#N/A</v>
      </c>
      <c r="CJ168" s="1" t="e">
        <f t="shared" si="346"/>
        <v>#N/A</v>
      </c>
      <c r="CK168" s="1" t="e">
        <f t="shared" si="295"/>
        <v>#N/A</v>
      </c>
      <c r="CL168" s="1" t="e">
        <f t="shared" si="347"/>
        <v>#N/A</v>
      </c>
      <c r="CM168" s="1" t="e">
        <f>IF(OR(ISNA($A168),$AK168&lt;100),NA(),IF($CA168=0,0,FLOOR((CK168-_xlfn.XLOOKUP(_xlfn.AGGREGATE(5,6,$CA$3:$CA2119),$CA$3:$CA$2000,CK$3:CK$2000,1,1))/_xlfn.XLOOKUP($CA168,$CA$3:$CA$2000,$CA$3:$CA$2000,1,1), 1)))</f>
        <v>#N/A</v>
      </c>
      <c r="CN168" s="1" t="e">
        <f t="shared" si="296"/>
        <v>#N/A</v>
      </c>
      <c r="CO168" s="1" t="e" cm="1">
        <f t="array" ref="CO168">IFERROR(IF(OR(ISNA($A168),$AK168&lt;100,INDEX(International!C$3:C$2000,_xlfn.XMATCH(100,International!C$3:C$2000,1,1)+$CA168)=""),NA(),INDEX(International!C$3:C$2000,_xlfn.XMATCH(100,International!C$3:C$2000,1,1)+$CA168)), NA())</f>
        <v>#N/A</v>
      </c>
      <c r="CP168" s="1" t="e">
        <f t="shared" si="348"/>
        <v>#N/A</v>
      </c>
      <c r="CQ168" s="1" t="e">
        <f>IF(OR(ISNA($A168),$AK168&lt;100),NA(),IF($CA168=0,0,FLOOR((CO168-_xlfn.XLOOKUP(_xlfn.AGGREGATE(5,6,$CA$3:$CA2119),$CA$3:$CA$2000,CO$3:CO$2000,1,1))/_xlfn.XLOOKUP($CA168,$CA$3:$CA$2000,$CA$3:$CA$2000,1,1), 1)))</f>
        <v>#N/A</v>
      </c>
      <c r="CR168" s="1" t="e">
        <f t="shared" si="297"/>
        <v>#N/A</v>
      </c>
      <c r="CS168" s="1" t="e" cm="1">
        <f t="array" ref="CS168">IFERROR(IF(OR(ISNA($A168),$AK168&lt;100,INDEX(International!G$3:G$2000,_xlfn.XMATCH(100,International!G$3:G$2000,1,1)+$CA168)=""),NA(),INDEX(International!G$3:G$2000,_xlfn.XMATCH(100,International!G$3:G$2000,1,1)+$CA168)), NA())</f>
        <v>#N/A</v>
      </c>
      <c r="CT168" s="1" t="e">
        <f t="shared" si="349"/>
        <v>#N/A</v>
      </c>
      <c r="CU168" s="1" t="e">
        <f>IF(OR(ISNA($A168),$AK168&lt;100),NA(),IF($CA168=0,0,FLOOR((CS168-_xlfn.XLOOKUP(_xlfn.AGGREGATE(5,6,$CA$3:$CA2119),$CA$3:$CA$2000,CS$3:CS$2000,1,1))/_xlfn.XLOOKUP($CA168,$CA$3:$CA$2000,$CA$3:$CA$2000,1,1), 1)))</f>
        <v>#N/A</v>
      </c>
      <c r="CV168" s="1" t="e">
        <f t="shared" si="298"/>
        <v>#N/A</v>
      </c>
      <c r="CW168" s="1" t="e" cm="1">
        <f t="array" ref="CW168">IFERROR(IF(OR(ISNA($A168),$AK168&lt;100,INDEX(International!K$3:K$2000,_xlfn.XMATCH(100,International!K$3:K$2000,1,1)+$CA168)=""),NA(),INDEX(International!K$3:K$2000,_xlfn.XMATCH(100,International!K$3:K$2000,1,1)+$CA168)), NA())</f>
        <v>#N/A</v>
      </c>
      <c r="CX168" s="1" t="e">
        <f t="shared" si="350"/>
        <v>#N/A</v>
      </c>
      <c r="CY168" s="1" t="e">
        <f>IF(OR(ISNA($A168),$AK168&lt;100),NA(),IF($CA168=0,0,FLOOR((CW168-_xlfn.XLOOKUP(_xlfn.AGGREGATE(5,6,$CA$3:$CA2119),$CA$3:$CA$2000,CW$3:CW$2000,1,1))/_xlfn.XLOOKUP($CA168,$CA$3:$CA$2000,$CA$3:$CA$2000,1,1), 1)))</f>
        <v>#N/A</v>
      </c>
      <c r="CZ168" s="1" t="e">
        <f t="shared" si="299"/>
        <v>#N/A</v>
      </c>
      <c r="DA168" s="1" t="e" cm="1">
        <f t="array" ref="DA168">IFERROR(IF(OR(ISNA($A168),$AK168&lt;100,INDEX(International!O$3:O$2000,_xlfn.XMATCH(100,International!O$3:O$2000,1,1)+$CA168)=""),NA(),INDEX(International!O$3:O$2000,_xlfn.XMATCH(100,International!O$3:O$2000,1,1)+$CA168)), NA())</f>
        <v>#N/A</v>
      </c>
      <c r="DB168" s="1" t="e">
        <f t="shared" si="351"/>
        <v>#N/A</v>
      </c>
      <c r="DC168" s="1" t="e">
        <f>IF(OR(ISNA($A168),$AK168&lt;100),NA(),IF($CA168=0,0,FLOOR((DA168-_xlfn.XLOOKUP(_xlfn.AGGREGATE(5,6,$CA$3:$CA2119),$CA$3:$CA$2000,DA$3:DA$2000,1,1))/_xlfn.XLOOKUP($CA168,$CA$3:$CA$2000,$CA$3:$CA$2000,1,1), 1)))</f>
        <v>#N/A</v>
      </c>
      <c r="DD168" s="1" t="e">
        <f t="shared" si="300"/>
        <v>#N/A</v>
      </c>
      <c r="DE168" s="1" t="e" cm="1">
        <f t="array" ref="DE168">IFERROR(IF(OR(ISNA($A168),$AK168&lt;100,INDEX(International!S$3:S$2000,_xlfn.XMATCH(100,International!S$3:S$2000,1,1)+$CA168)=""),NA(),INDEX(International!S$3:S$2000,_xlfn.XMATCH(100,International!S$3:S$2000,1,1)+$CA168)), NA())</f>
        <v>#N/A</v>
      </c>
      <c r="DF168" s="1" t="e">
        <f t="shared" si="352"/>
        <v>#N/A</v>
      </c>
      <c r="DG168" s="1" t="e">
        <f>IF(OR(ISNA($A168),$AK168&lt;100),NA(),IF($CA168=0,0,FLOOR((DE168-_xlfn.XLOOKUP(_xlfn.AGGREGATE(5,6,$CA$3:$CA2119),$CA$3:$CA$2000,DE$3:DE$2000,1,1))/_xlfn.XLOOKUP($CA168,$CA$3:$CA$2000,$CA$3:$CA$2000,1,1), 1)))</f>
        <v>#N/A</v>
      </c>
      <c r="DH168" s="1" t="e">
        <f t="shared" si="301"/>
        <v>#N/A</v>
      </c>
      <c r="DI168" s="1" t="e" cm="1">
        <f t="array" ref="DI168">IFERROR(IF(OR(ISNA($A168),$AK168&lt;100,INDEX(International!W$3:W$2000,_xlfn.XMATCH(100,International!W$3:W$2000,1,1)+$CA168)=""),NA(),INDEX(International!W$3:W$2000,_xlfn.XMATCH(100,International!W$3:W$2000,1,1)+$CA168)), NA())</f>
        <v>#N/A</v>
      </c>
      <c r="DJ168" s="1" t="e">
        <f t="shared" si="353"/>
        <v>#N/A</v>
      </c>
      <c r="DK168" s="1" t="e">
        <f>IF(OR(ISNA($A168),$AK168&lt;100),NA(),IF($CA168=0,0,FLOOR((DI168-_xlfn.XLOOKUP(_xlfn.AGGREGATE(5,6,$CA$3:$CA2119),$CA$3:$CA$2000,DI$3:DI$2000,1,1))/_xlfn.XLOOKUP($CA168,$CA$3:$CA$2000,$CA$3:$CA$2000,1,1), 1)))</f>
        <v>#N/A</v>
      </c>
      <c r="DL168" s="1" t="e">
        <f t="shared" si="302"/>
        <v>#N/A</v>
      </c>
      <c r="DM168" s="1" t="e" cm="1">
        <f t="array" ref="DM168">IFERROR(IF(OR(ISNA($A168),$AK168&lt;100,INDEX(International!AA$3:AA$2000,_xlfn.XMATCH(100,International!AA$3:AA$2000,1,1)+$CA168)=""),NA(),INDEX(International!AA$3:AA$2000,_xlfn.XMATCH(100,International!AA$3:AA$2000,1,1)+$CA168)), NA())</f>
        <v>#N/A</v>
      </c>
      <c r="DN168" s="1" t="e">
        <f t="shared" si="354"/>
        <v>#N/A</v>
      </c>
      <c r="DO168" s="1" t="e">
        <f>IF(OR(ISNA($A168),$AK168&lt;100),NA(),IF($CA168=0,0,FLOOR((DM168-_xlfn.XLOOKUP(_xlfn.AGGREGATE(5,6,$CA$3:$CA2119),$CA$3:$CA$2000,DM$3:DM$2000,1,1))/_xlfn.XLOOKUP($CA168,$CA$3:$CA$2000,$CA$3:$CA$2000,1,1), 1)))</f>
        <v>#N/A</v>
      </c>
      <c r="DP168" s="1" t="e">
        <f t="shared" si="303"/>
        <v>#N/A</v>
      </c>
      <c r="DQ168" s="1" t="e" cm="1">
        <f t="array" ref="DQ168">IFERROR(IF(OR(ISNA($A168),$AK168&lt;100,INDEX(International!AE$3:AE$2000,_xlfn.XMATCH(100,International!AE$3:AE$2000,1,1)+$CA168)=""),NA(),INDEX(International!AE$3:AE$2000,_xlfn.XMATCH(100,International!AE$3:AE$2000,1,1)+$CA168)), NA())</f>
        <v>#N/A</v>
      </c>
      <c r="DR168" s="1" t="e">
        <f t="shared" si="355"/>
        <v>#N/A</v>
      </c>
      <c r="DS168" s="1" t="e">
        <f>IF(OR(ISNA($A168),$AK168&lt;100),NA(),IF($CA168=0,0,FLOOR((DQ168-_xlfn.XLOOKUP(_xlfn.AGGREGATE(5,6,$CA$3:$CA2119),$CA$3:$CA$2000,DQ$3:DQ$2000,1,1))/_xlfn.XLOOKUP($CA168,$CA$3:$CA$2000,$CA$3:$CA$2000,1,1), 1)))</f>
        <v>#N/A</v>
      </c>
      <c r="DT168" s="1" t="e">
        <f t="shared" si="382"/>
        <v>#N/A</v>
      </c>
      <c r="DU168" s="1" t="e">
        <f t="shared" si="356"/>
        <v>#N/A</v>
      </c>
      <c r="DV168" s="1" t="e" cm="1">
        <f t="array" ref="DV168">IFERROR(IF(ISNA($A168),NA(),INDEX(B$3:B$2000,_xlfn.XMATCH(Configuration!$B$12,B$3:B$2000,1,1)+ROW()-ROW($A$3))-0), NA())</f>
        <v>#N/A</v>
      </c>
      <c r="DW168" s="1" t="e" cm="1">
        <f t="array" ref="DW168">IFERROR(IF(ISNA($A168),NA(),INDEX(F$3:F$2000,_xlfn.XMATCH(Configuration!$B$12,F$3:F$2000,1,1)+ROW()-ROW($A$3))-0), NA())</f>
        <v>#N/A</v>
      </c>
      <c r="DX168" s="1" t="e" cm="1">
        <f t="array" ref="DX168">IFERROR(IF(ISNA($A168),NA(),INDEX(J$3:J$2000,_xlfn.XMATCH(Configuration!$B$12,J$3:J$2000,1,1)+ROW()-ROW($A$3))-0), NA())</f>
        <v>#N/A</v>
      </c>
      <c r="DY168" s="1" t="e" cm="1">
        <f t="array" ref="DY168">IFERROR(IF(ISNA($A168),NA(),INDEX(N$3:N$2000,_xlfn.XMATCH(Configuration!$B$12,N$3:N$2000,1,1)+ROW()-ROW($A$3))-0), NA())</f>
        <v>#N/A</v>
      </c>
      <c r="DZ168" s="1" t="e" cm="1">
        <f t="array" ref="DZ168">IFERROR(IF(ISNA($A168),NA(),INDEX(R$3:R$2000,_xlfn.XMATCH(Configuration!$B$12,R$3:R$2000,1,1)+ROW()-ROW($A$3))-0), NA())</f>
        <v>#N/A</v>
      </c>
      <c r="EA168" s="1" t="e" cm="1">
        <f t="array" ref="EA168">IFERROR(IF(ISNA($A168),NA(),INDEX(V$3:V$2000,_xlfn.XMATCH(Configuration!$B$12,V$3:V$2000,1,1)+ROW()-ROW($A$3))-0), NA())</f>
        <v>#N/A</v>
      </c>
      <c r="EB168" s="1" t="e" cm="1">
        <f t="array" ref="EB168">IFERROR(IF(ISNA($A168),NA(),INDEX(Z$3:Z$2000,_xlfn.XMATCH(Configuration!$B$12,Z$3:Z$2000,1,1)+ROW()-ROW($A$3))-0), NA())</f>
        <v>#N/A</v>
      </c>
      <c r="EC168" s="1" t="e" cm="1">
        <f t="array" ref="EC168">IFERROR(IF(ISNA($A168),NA(),INDEX(AD$3:AD$2000,_xlfn.XMATCH(Configuration!$B$12,AD$3:AD$2000,1,1)+ROW()-ROW($A$3))-0), NA())</f>
        <v>#N/A</v>
      </c>
      <c r="ED168" s="1" t="e">
        <f t="shared" si="357"/>
        <v>#N/A</v>
      </c>
      <c r="EE168" s="1" t="e">
        <f t="shared" si="304"/>
        <v>#N/A</v>
      </c>
      <c r="EF168" s="1" t="e">
        <f t="shared" si="305"/>
        <v>#N/A</v>
      </c>
      <c r="EG168" s="1" t="e">
        <f t="shared" si="306"/>
        <v>#N/A</v>
      </c>
      <c r="EH168" s="1" t="e">
        <f t="shared" si="307"/>
        <v>#N/A</v>
      </c>
      <c r="EI168" s="1" t="e">
        <f t="shared" si="308"/>
        <v>#N/A</v>
      </c>
      <c r="EJ168" s="1" t="e">
        <f t="shared" si="309"/>
        <v>#N/A</v>
      </c>
      <c r="EK168" s="1" t="e">
        <f t="shared" si="310"/>
        <v>#N/A</v>
      </c>
      <c r="EL168" s="1" t="e" cm="1">
        <f t="array" ref="EL168">IFERROR(IF(ISNA($ED168),NA(),IF(FLOOR((2^(($ED168+LOOKUP(2, 1/(ISNA(EP$3:EP$2000)+ISBLANK(EP$3:EP$300)-1),EP$3:EP$2000)*LOG(100)/LOG(2))/LOOKUP(2, 1/(ISNA(EP$3:EP$2000)+ISBLANK(EP$3:EP$300)-1),EP$3:EP$2000))),2)&gt;_xlfn.AGGREGATE(4,6,$EN$3:$GC$2000)+2000,NA(),FLOOR((2^(($ED168+LOOKUP(2, 1/(ISNA(EP$3:EP$2000)+ISBLANK(EP$3:EP$300)-1),EP$3:EP$2000)*LOG(100)/LOG(2))/LOOKUP(2, 1/(ISNA(EP$3:EP$2000)+ISBLANK(EP$3:EP$300)-1),EP$3:EP$2000))),2))),NA())</f>
        <v>#N/A</v>
      </c>
      <c r="EM168" s="1" t="e" cm="1">
        <f t="array" ref="EM168">IF(ISNA($ED168),NA(),FLOOR(EN$3+(LOOKUP(2, 1/(ISNA(EN$3:EN$2000)+ISBLANK(EN$3:EN$300)-1),EN$3:EN$2000)-EN$3)/LOOKUP(2, 1/(ISNA(EN$3:EN$2000)+ISBLANK(EN$3:EN$300)-1),ED$3:ED$2000)*ED168, 1))</f>
        <v>#N/A</v>
      </c>
      <c r="EN168" s="1" t="e" cm="1">
        <f t="array" ref="EN168">IFERROR(IF(ISNA($A168),NA(),INDEX(AK$3:AK$2000,_xlfn.XMATCH(100,AK$3:AK$2000,1,1)+ROW()-ROW($A$3))-0), NA())</f>
        <v>#N/A</v>
      </c>
      <c r="EO168" s="1" t="e" cm="1">
        <f t="array" ref="EO168">IFERROR(IF(ISNA($A168),NA(),INDEX(BD$3:BD$2000,_xlfn.XMATCH(100,AK$3:AK$2000,1,1)+ROW()-ROW($A$3))-0), NA())</f>
        <v>#N/A</v>
      </c>
      <c r="EP168" s="1" t="e">
        <f t="shared" si="311"/>
        <v>#N/A</v>
      </c>
      <c r="EQ168" s="1" t="e">
        <f t="shared" si="312"/>
        <v>#N/A</v>
      </c>
      <c r="ER168" s="1" t="e">
        <f t="shared" si="313"/>
        <v>#N/A</v>
      </c>
      <c r="ES168" s="1" t="e" cm="1">
        <f t="array" ref="ES168">IFERROR(IF(OR(ISNA($A168),INDEX(International!C$3:C$2000,_xlfn.XMATCH(100,International!C$3:C$2000,1,1)+ROW()-ROW($A$3))=""),NA(),INDEX(International!C$3:C$2000,_xlfn.XMATCH(100,International!C$3:C$2000,1,1)+ROW()-ROW($A$3))), NA())</f>
        <v>#N/A</v>
      </c>
      <c r="ET168" s="1" t="e" cm="1">
        <f t="array" ref="ET168">IFERROR(IF(ISNA($A168),NA(),INDEX(International!E$3:E$2000,_xlfn.XMATCH(100,International!C$3:C$2000,1,1)+ROW()-ROW($A$3))-0), NA())</f>
        <v>#N/A</v>
      </c>
      <c r="EU168" s="1" t="e">
        <f t="shared" si="314"/>
        <v>#N/A</v>
      </c>
      <c r="EV168" s="1" t="e">
        <f t="shared" si="315"/>
        <v>#N/A</v>
      </c>
      <c r="EW168" s="1" t="e">
        <f t="shared" si="316"/>
        <v>#N/A</v>
      </c>
      <c r="EX168" s="1" t="e" cm="1">
        <f t="array" ref="EX168">IFERROR(IF(OR(ISNA($A168),INDEX(International!G$3:G$2000,_xlfn.XMATCH(100,International!G$3:G$2000,1,1)+ROW()-ROW($A$3))=""),NA(),INDEX(International!G$3:G$2000,_xlfn.XMATCH(100,International!G$3:G$2000,1,1)+ROW()-ROW($A$3))-0), NA())</f>
        <v>#N/A</v>
      </c>
      <c r="EY168" s="1" t="e" cm="1">
        <f t="array" ref="EY168">IFERROR(IF(ISNA($A168),NA(),INDEX(International!I$3:I$2000,_xlfn.XMATCH(100,International!G$3:G$2000,1,1)+ROW()-ROW($A$3))-0), NA())</f>
        <v>#N/A</v>
      </c>
      <c r="EZ168" s="1" t="e">
        <f t="shared" si="317"/>
        <v>#N/A</v>
      </c>
      <c r="FA168" s="1" t="e">
        <f t="shared" si="318"/>
        <v>#N/A</v>
      </c>
      <c r="FB168" s="1" t="e">
        <f t="shared" si="319"/>
        <v>#N/A</v>
      </c>
      <c r="FC168" s="1" t="e" cm="1">
        <f t="array" ref="FC168">IFERROR(IF(OR(ISNA($A168),INDEX(International!K$3:K$2000,_xlfn.XMATCH(100,International!K$3:K$2000,1,1)+ROW()-ROW($A$3))=""),NA(),INDEX(International!K$3:K$2000,_xlfn.XMATCH(100,International!K$3:K$2000,1,1)+ROW()-ROW($A$3))), NA())</f>
        <v>#N/A</v>
      </c>
      <c r="FD168" s="1" t="e" cm="1">
        <f t="array" ref="FD168">IFERROR(IF(ISNA($A168),NA(),INDEX(International!M$3:M$2000,_xlfn.XMATCH(100,International!K$3:K$2000,1,1)+ROW()-ROW($A$3))-0), NA())</f>
        <v>#N/A</v>
      </c>
      <c r="FE168" s="1" t="e">
        <f t="shared" si="320"/>
        <v>#N/A</v>
      </c>
      <c r="FF168" s="1" t="e">
        <f t="shared" si="321"/>
        <v>#N/A</v>
      </c>
      <c r="FG168" s="1" t="e">
        <f t="shared" si="322"/>
        <v>#N/A</v>
      </c>
      <c r="FH168" s="1" t="e" cm="1">
        <f t="array" ref="FH168">IFERROR(IF(OR(ISNA($A168),INDEX(International!O$3:O$2000,_xlfn.XMATCH(100,International!O$3:O$2000,1,1)+ROW()-ROW($A$3))=""),NA(),INDEX(International!O$3:O$2000,_xlfn.XMATCH(100,International!O$3:O$2000,1,1)+ROW()-ROW($A$3))-0), NA())</f>
        <v>#N/A</v>
      </c>
      <c r="FI168" s="1" t="e" cm="1">
        <f t="array" ref="FI168">IFERROR(IF(ISNA($A168),NA(),INDEX(International!Q$3:Q$2000,_xlfn.XMATCH(100,International!O$3:O$2000,1,1)+ROW()-ROW($A$3))-0), NA())</f>
        <v>#N/A</v>
      </c>
      <c r="FJ168" s="1" t="e">
        <f t="shared" si="323"/>
        <v>#N/A</v>
      </c>
      <c r="FK168" s="1" t="e">
        <f t="shared" si="324"/>
        <v>#N/A</v>
      </c>
      <c r="FL168" s="1" t="e">
        <f t="shared" si="325"/>
        <v>#N/A</v>
      </c>
      <c r="FM168" s="1" t="e" cm="1">
        <f t="array" ref="FM168">IFERROR(IF(OR(ISNA($A168),INDEX(International!S$3:S$2000,_xlfn.XMATCH(100,International!S$3:S$2000,1,1)+ROW()-ROW($A$3))=""),NA(),INDEX(International!S$3:S$2000,_xlfn.XMATCH(100,International!S$3:S$2000,1,1)+ROW()-ROW($A$3))-0), NA())</f>
        <v>#N/A</v>
      </c>
      <c r="FN168" s="1" t="e" cm="1">
        <f t="array" ref="FN168">IFERROR(IF(ISNA($A168),NA(),INDEX(International!U$3:U$2000,_xlfn.XMATCH(100,International!S$3:S$2000,1,1)+ROW()-ROW($A$3))-0), NA())</f>
        <v>#N/A</v>
      </c>
      <c r="FO168" s="1" t="e">
        <f t="shared" si="326"/>
        <v>#N/A</v>
      </c>
      <c r="FP168" s="1" t="e">
        <f t="shared" si="327"/>
        <v>#N/A</v>
      </c>
      <c r="FQ168" s="1" t="e">
        <f t="shared" si="328"/>
        <v>#N/A</v>
      </c>
      <c r="FR168" s="1" t="e" cm="1">
        <f t="array" ref="FR168">IFERROR(IF(OR(ISNA($A168),INDEX(International!W$3:W$2000,_xlfn.XMATCH(100,International!W$3:W$2000,1,1)+ROW()-ROW($A$3))=""),NA(),INDEX(International!W$3:W$2000,_xlfn.XMATCH(100,International!W$3:W$2000,1,1)+ROW()-ROW($A$3))-0), NA())</f>
        <v>#N/A</v>
      </c>
      <c r="FS168" s="1" t="e" cm="1">
        <f t="array" ref="FS168">IFERROR(IF(ISNA($A168),NA(),INDEX(International!Y$3:Y$2000,_xlfn.XMATCH(100,International!W$3:W$2000,1,1)+ROW()-ROW($A$3))-0), NA())</f>
        <v>#N/A</v>
      </c>
      <c r="FT168" s="1" t="e">
        <f t="shared" si="329"/>
        <v>#N/A</v>
      </c>
      <c r="FU168" s="1" t="e">
        <f t="shared" si="330"/>
        <v>#N/A</v>
      </c>
      <c r="FV168" s="1" t="e">
        <f t="shared" si="331"/>
        <v>#N/A</v>
      </c>
      <c r="FW168" s="1" t="e" cm="1">
        <f t="array" ref="FW168">IFERROR(IF(OR(ISNA($A168),INDEX(International!AA$3:AA$2000,_xlfn.XMATCH(100,International!AA$3:AA$2000,1,1)+ROW()-ROW($A$3))=""),NA(),INDEX(International!AA$3:AA$2000,_xlfn.XMATCH(100,International!AA$3:AA$2000,1,1)+ROW()-ROW($A$3))-0), NA())</f>
        <v>#N/A</v>
      </c>
      <c r="FX168" s="1" t="e" cm="1">
        <f t="array" ref="FX168">IFERROR(IF(ISNA($A168),NA(),INDEX(International!AC$3:AC$2000,_xlfn.XMATCH(100,International!AA$3:AA$2000,1,1)+ROW()-ROW($A$3))-0), NA())</f>
        <v>#N/A</v>
      </c>
      <c r="FY168" s="1" t="e">
        <f t="shared" si="332"/>
        <v>#N/A</v>
      </c>
      <c r="FZ168" s="1" t="e">
        <f t="shared" si="333"/>
        <v>#N/A</v>
      </c>
      <c r="GA168" s="1" t="e">
        <f t="shared" si="334"/>
        <v>#N/A</v>
      </c>
      <c r="GB168" s="1" t="e" cm="1">
        <f t="array" ref="GB168">IFERROR(IF(OR(ISNA($A168),INDEX(International!AE$3:AE$2000,_xlfn.XMATCH(100,International!AE$3:AE$2000,1,1)+ROW()-ROW($A$3))=""),NA(),INDEX(International!AE$3:AE$2000,_xlfn.XMATCH(100,International!AE$3:AE$2000,1,1)+ROW()-ROW($A$3))-0), NA())</f>
        <v>#N/A</v>
      </c>
      <c r="GC168" s="1" t="e" cm="1">
        <f t="array" ref="GC168">IFERROR(IF(ISNA($A168),NA(),INDEX(International!AG$3:AG$2000,_xlfn.XMATCH(100,International!AE$3:AE$2000,1,1)+ROW()-ROW($A$3))-0), NA())</f>
        <v>#N/A</v>
      </c>
      <c r="GD168" s="1" t="e">
        <f t="shared" si="335"/>
        <v>#N/A</v>
      </c>
      <c r="GE168" s="1" t="e">
        <f t="shared" si="336"/>
        <v>#N/A</v>
      </c>
      <c r="GF168" s="1" t="e">
        <f t="shared" si="337"/>
        <v>#N/A</v>
      </c>
    </row>
    <row r="169" spans="1:188" x14ac:dyDescent="0.2">
      <c r="A169" s="4" t="e">
        <f>IF(OR(Daily!$A169="",Daily!$B169="*"),NA(),Daily!A169)</f>
        <v>#N/A</v>
      </c>
      <c r="B169" s="1" t="str">
        <f>IF(_xlfn.IFNA($A169,"")="","",Daily!C169+IF(ROW()&gt;ROW($A$3),B168,0))</f>
        <v/>
      </c>
      <c r="C169" s="1" t="str">
        <f>IF(_xlfn.IFNA($A169,"")="","",Daily!D169+IF(ROW()&gt;ROW($A$3),C168,0))</f>
        <v/>
      </c>
      <c r="D169" s="1" t="str">
        <f>IF(_xlfn.IFNA($A169,"")="","",Daily!E169+IF(ROW()&gt;ROW($A$3),D168,0))</f>
        <v/>
      </c>
      <c r="E169" s="1" t="str">
        <f t="shared" si="284"/>
        <v/>
      </c>
      <c r="F169" s="1" t="str">
        <f>IF(_xlfn.IFNA($A169,"")="","",Daily!F169+IF(ROW()&gt;ROW($A$3),F168,0))</f>
        <v/>
      </c>
      <c r="G169" s="1" t="str">
        <f>IF(_xlfn.IFNA($A169,"")="","",Daily!G169+IF(ROW()&gt;ROW($A$3),G168,0))</f>
        <v/>
      </c>
      <c r="H169" s="1" t="str">
        <f>IF(_xlfn.IFNA($A169,"")="","",Daily!H169+IF(ROW()&gt;ROW($A$3),H168,0))</f>
        <v/>
      </c>
      <c r="I169" s="1" t="str">
        <f t="shared" si="285"/>
        <v/>
      </c>
      <c r="J169" s="1" t="str">
        <f>IF(_xlfn.IFNA($A169,"")="","",Daily!I169+IF(ROW()&gt;ROW($A$3),J168,0))</f>
        <v/>
      </c>
      <c r="K169" s="1" t="str">
        <f>IF(_xlfn.IFNA($A169,"")="","",Daily!J169+IF(ROW()&gt;ROW($A$3),K168,0))</f>
        <v/>
      </c>
      <c r="L169" s="1" t="str">
        <f>IF(_xlfn.IFNA($A169,"")="","",Daily!K169+IF(ROW()&gt;ROW($A$3),L168,0))</f>
        <v/>
      </c>
      <c r="M169" s="1" t="str">
        <f t="shared" si="286"/>
        <v/>
      </c>
      <c r="N169" s="1" t="str">
        <f>IF(_xlfn.IFNA($A169,"")="","",Daily!L169+IF(ROW()&gt;ROW($A$3),N168,0))</f>
        <v/>
      </c>
      <c r="O169" s="1" t="str">
        <f>IF(_xlfn.IFNA($A169,"")="","",Daily!M169+IF(ROW()&gt;ROW($A$3),O168,0))</f>
        <v/>
      </c>
      <c r="P169" s="1" t="str">
        <f>IF(_xlfn.IFNA($A169,"")="","",Daily!N169+IF(ROW()&gt;ROW($A$3),P168,0))</f>
        <v/>
      </c>
      <c r="Q169" s="1" t="str">
        <f t="shared" si="287"/>
        <v/>
      </c>
      <c r="R169" s="1" t="str">
        <f>IF(_xlfn.IFNA($A169,"")="","",Daily!O169+IF(ROW()&gt;ROW($A$3),R168,0))</f>
        <v/>
      </c>
      <c r="S169" s="1" t="str">
        <f>IF(_xlfn.IFNA($A169,"")="","",Daily!P169+IF(ROW()&gt;ROW($A$3),S168,0))</f>
        <v/>
      </c>
      <c r="T169" s="1" t="str">
        <f>IF(_xlfn.IFNA($A169,"")="","",Daily!Q169+IF(ROW()&gt;ROW($A$3),T168,0))</f>
        <v/>
      </c>
      <c r="U169" s="1" t="str">
        <f t="shared" si="288"/>
        <v/>
      </c>
      <c r="V169" s="1" t="str">
        <f>IF(_xlfn.IFNA($A169,"")="","",Daily!R169+IF(ROW()&gt;ROW($A$3),V168,0))</f>
        <v/>
      </c>
      <c r="W169" s="1" t="str">
        <f>IF(_xlfn.IFNA($A169,"")="","",Daily!S169+IF(ROW()&gt;ROW($A$3),W168,0))</f>
        <v/>
      </c>
      <c r="X169" s="1" t="str">
        <f>IF(_xlfn.IFNA($A169,"")="","",Daily!T169+IF(ROW()&gt;ROW($A$3),X168,0))</f>
        <v/>
      </c>
      <c r="Y169" s="1" t="str">
        <f t="shared" si="289"/>
        <v/>
      </c>
      <c r="Z169" s="1" t="str">
        <f>IF(_xlfn.IFNA($A169,"")="","",Daily!U169+IF(ROW()&gt;ROW($A$3),Z168,0))</f>
        <v/>
      </c>
      <c r="AA169" s="1" t="str">
        <f>IF(_xlfn.IFNA($A169,"")="","",Daily!V169+IF(ROW()&gt;ROW($A$3),AA168,0))</f>
        <v/>
      </c>
      <c r="AB169" s="1" t="str">
        <f>IF(_xlfn.IFNA($A169,"")="","",Daily!W169+IF(ROW()&gt;ROW($A$3),AB168,0))</f>
        <v/>
      </c>
      <c r="AC169" s="1" t="str">
        <f t="shared" si="290"/>
        <v/>
      </c>
      <c r="AD169" s="1" t="str">
        <f>IF(_xlfn.IFNA($A169,"")="","",Daily!X169+IF(ROW()&gt;ROW($A$3),AD168,0))</f>
        <v/>
      </c>
      <c r="AE169" s="1" t="str">
        <f>IF(_xlfn.IFNA($A169,"")="","",Daily!Y169+IF(ROW()&gt;ROW($A$3),AE168,0))</f>
        <v/>
      </c>
      <c r="AF169" s="1" t="str">
        <f>IF(_xlfn.IFNA($A169,"")="","",Daily!Z169+IF(ROW()&gt;ROW($A$3),AF168,0))</f>
        <v/>
      </c>
      <c r="AG169" s="1" t="str">
        <f t="shared" si="291"/>
        <v/>
      </c>
      <c r="AH169" s="1" t="str">
        <f>IF(_xlfn.IFNA($A169,"")="","",Daily!C169+Daily!F169+Daily!I169+Daily!O169+Daily!L169+Daily!R169+Daily!X169+Daily!U169)</f>
        <v/>
      </c>
      <c r="AI169" s="1" t="str">
        <f>IF(_xlfn.IFNA($A169,"")="","",Daily!D169+Daily!G169+Daily!J169+Daily!P169+Daily!M169+Daily!S169+Daily!Y169+Daily!V169+Daily!AA169)</f>
        <v/>
      </c>
      <c r="AJ169" s="1" t="str">
        <f>IF(_xlfn.IFNA($A169,"")="","",Daily!E169+Daily!H169+Daily!K169+Daily!Q169+Daily!N169+Daily!T169+Daily!Z169+Daily!W169)</f>
        <v/>
      </c>
      <c r="AK169" s="1" t="str">
        <f t="shared" si="359"/>
        <v/>
      </c>
      <c r="AL169" s="1" t="str">
        <f t="shared" si="360"/>
        <v/>
      </c>
      <c r="AM169" s="1" t="str">
        <f t="shared" si="361"/>
        <v/>
      </c>
      <c r="AN169" s="7" t="str">
        <f t="shared" si="362"/>
        <v/>
      </c>
      <c r="AO169" s="1" t="str">
        <f t="shared" si="363"/>
        <v/>
      </c>
      <c r="AP169" s="1" t="str">
        <f t="shared" si="364"/>
        <v/>
      </c>
      <c r="AQ169" s="1" t="str">
        <f t="shared" si="365"/>
        <v/>
      </c>
      <c r="AR169" s="1" t="str">
        <f t="shared" si="366"/>
        <v/>
      </c>
      <c r="AS169" s="1" t="str">
        <f t="shared" si="367"/>
        <v/>
      </c>
      <c r="AT169" s="10" t="str">
        <f t="shared" si="368"/>
        <v/>
      </c>
      <c r="AU169" s="10" t="str">
        <f t="shared" si="369"/>
        <v/>
      </c>
      <c r="AV169" s="10" t="str">
        <f t="shared" si="370"/>
        <v/>
      </c>
      <c r="AW169" s="10" t="str">
        <f t="shared" si="371"/>
        <v/>
      </c>
      <c r="AX169" s="10" t="str">
        <f t="shared" si="372"/>
        <v/>
      </c>
      <c r="AY169" s="10" t="str">
        <f t="shared" si="373"/>
        <v/>
      </c>
      <c r="AZ169" s="10" t="str">
        <f t="shared" si="374"/>
        <v/>
      </c>
      <c r="BA169" s="10" t="str">
        <f t="shared" si="375"/>
        <v/>
      </c>
      <c r="BB169" s="10" t="str">
        <f t="shared" si="376"/>
        <v/>
      </c>
      <c r="BC169" s="10" t="str">
        <f t="shared" si="377"/>
        <v/>
      </c>
      <c r="BD169" s="8" t="str">
        <f t="shared" ca="1" si="292"/>
        <v/>
      </c>
      <c r="BE169" s="9" t="str">
        <f t="shared" ca="1" si="293"/>
        <v/>
      </c>
      <c r="BF169" s="10" t="str">
        <f t="shared" si="378"/>
        <v/>
      </c>
      <c r="BG169" s="10" t="str">
        <f t="shared" si="379"/>
        <v/>
      </c>
      <c r="BH169" s="1" t="str">
        <f t="shared" si="380"/>
        <v/>
      </c>
      <c r="BI169" s="1" t="str">
        <f t="shared" si="381"/>
        <v/>
      </c>
      <c r="BJ169" s="8" t="str">
        <f>IF(_xlfn.IFNA($A169,"")="","",AK169/(Configuration!$B$1/1000000))</f>
        <v/>
      </c>
      <c r="BK169" s="1" t="str">
        <f>IF(OR(_xlfn.IFNA($A169,"")="", ROW()&lt;=ROW($A$3),MAX(International!$C$3:$C$2000)&lt;$AK169),"",$A169-_xlfn.XLOOKUP($AK169,International!$C$3:$C$2000,International!$A$3:$A$2000,NA(),1,1))</f>
        <v/>
      </c>
      <c r="BL169" s="1" t="str">
        <f>IF(OR(_xlfn.IFNA($A169,"")="", ROW()&lt;=ROW($A$3),MAX(International!$D$3:$D$2000)&lt;$BJ169),"",$A169-_xlfn.XLOOKUP($BJ169,International!$D$3:$D$2000,International!$A$3:$A$2000,NA(),1,1))</f>
        <v/>
      </c>
      <c r="BM169" s="1" t="str">
        <f>IF(OR(_xlfn.IFNA($A169,"")="", ROW()&lt;=ROW($A$3),MAX(International!$G$3:$G$2000)&lt;$AK169),"",$A169-_xlfn.XLOOKUP($AK169,International!$G$3:$G$2000,International!$A$3:$A$2000,NA(),1,1))</f>
        <v/>
      </c>
      <c r="BN169" s="1" t="str">
        <f>IF(OR(_xlfn.IFNA($A169,"")="", ROW()&lt;=ROW($A$3),MAX(International!$H$3:$H$2000)&lt;$BJ169),"",$A169-_xlfn.XLOOKUP($BJ169,International!$H$3:$H$2000,International!$A$3:$A$2000,NA(),1,1))</f>
        <v/>
      </c>
      <c r="BO169" s="1" t="str">
        <f>IF(OR(_xlfn.IFNA($A169,"")="", ROW()&lt;=ROW($A$3),MAX(International!$K$3:$K$2000)&lt;$AK169),"",$A169-_xlfn.XLOOKUP($AK169,International!$K$3:$K$2000,International!$A$3:$A$2000,NA(),1,1))</f>
        <v/>
      </c>
      <c r="BP169" s="1" t="str">
        <f>IF(OR(_xlfn.IFNA($A169,"")="", ROW()&lt;=ROW($A$3),MAX(International!$L$3:$L$2000)&lt;$BJ169),"",$A169-_xlfn.XLOOKUP($BJ169,International!$L$3:$L$2000,International!$A$3:$A$2000,NA(),1,1))</f>
        <v/>
      </c>
      <c r="BQ169" s="1" t="str">
        <f>IF(OR(_xlfn.IFNA($A169,"")="", ROW()&lt;=ROW($A$3),MAX(International!$O$3:$O$2000)&lt;$AK169),"",$A169-_xlfn.XLOOKUP($AK169,International!$O$3:$O$2000,International!$A$3:$A$2000,NA(),1,1))</f>
        <v/>
      </c>
      <c r="BR169" s="1" t="str">
        <f>IF(OR(_xlfn.IFNA($A169,"")="", ROW()&lt;=ROW($A$3),MAX(International!$P$3:$P$2000)&lt;$BJ169),"",$A169-_xlfn.XLOOKUP($BJ169,International!$P$3:$P$2000,International!$A$3:$A$2000,NA(),1,1))</f>
        <v/>
      </c>
      <c r="BS169" s="1" t="str">
        <f>IF(OR(_xlfn.IFNA($A169,"")="", ROW()&lt;=ROW($A$3),MAX(International!$S$3:$S$2000)&lt;$AK169),"",$A169-_xlfn.XLOOKUP($AK169,International!$S$3:$S$2000,International!$A$3:$A$2000,NA(),1,1))</f>
        <v/>
      </c>
      <c r="BT169" s="1" t="str">
        <f>IF(OR(_xlfn.IFNA($A169,"")="", ROW()&lt;=ROW($A$3),MAX(International!$T$3:$T$2000)&lt;$BJ169),"",$A169-_xlfn.XLOOKUP($BJ169,International!$T$3:$T$2000,International!$A$3:$A$2000,NA(),1,1))</f>
        <v/>
      </c>
      <c r="BU169" s="1" t="str">
        <f>IF(OR(_xlfn.IFNA($A169,"")="", ROW()&lt;=ROW($A$3),MAX(International!$W$3:$W$2000)&lt;$AK169),"",$A169-_xlfn.XLOOKUP($AK169,International!$W$3:$W$2000,International!$A$3:$A$2000,NA(),1,1))</f>
        <v/>
      </c>
      <c r="BV169" s="1" t="str">
        <f>IF(OR(_xlfn.IFNA($A169,"")="", ROW()&lt;=ROW($A$3),MAX(International!$X$3:$X$2000)&lt;$BJ169),"",$A169-_xlfn.XLOOKUP($BJ169,International!$X$3:$X$2000,International!$A$3:$A$2000,NA(),1,1))</f>
        <v/>
      </c>
      <c r="BW169" s="1" t="str">
        <f>IF(OR(_xlfn.IFNA($A169,"")="", ROW()&lt;=ROW($A$3),MAX(International!$AA$3:$AA$2000)&lt;$AK169),"",$A169-_xlfn.XLOOKUP($AK169,International!$AA$3:$AA$2000,International!$A$3:$A$2000,NA(),1,1))</f>
        <v/>
      </c>
      <c r="BX169" s="1" t="str">
        <f>IF(OR(_xlfn.IFNA($A169,"")="", ROW()&lt;=ROW($A$3),MAX(International!$AB$3:$AB$2000)&lt;$BJ169),"",$A169-_xlfn.XLOOKUP($BJ169,International!$AB$3:$AB$2000,International!$A$3:$A$2000,NA(),1,1))</f>
        <v/>
      </c>
      <c r="BY169" s="1" t="str">
        <f>IF(OR(_xlfn.IFNA($A169,"")="", ROW()&lt;=ROW($A$3),MAX(International!$AE$3:$AE$2000)&lt;$AK169),"",$A169-_xlfn.XLOOKUP($AK169,International!$AE$3:$AE$2000,International!$A$3:$A$2000,NA(),1,1))</f>
        <v/>
      </c>
      <c r="BZ169" s="1" t="str">
        <f>IF(OR(_xlfn.IFNA($A169,"")="", ROW()&lt;=ROW($A$3),MAX(International!$AF$3:$AF$2000)&lt;$BJ169),"",$A169-_xlfn.XLOOKUP($BJ169,International!$AF$3:$AF$2000,International!$A$3:$A$2000,NA(),1,1))</f>
        <v/>
      </c>
      <c r="CA169" s="1" t="e">
        <f t="shared" si="358"/>
        <v>#N/A</v>
      </c>
      <c r="CB169" s="1" t="e">
        <f t="shared" si="338"/>
        <v>#N/A</v>
      </c>
      <c r="CC169" s="1" t="e">
        <f t="shared" si="339"/>
        <v>#N/A</v>
      </c>
      <c r="CD169" s="1" t="e">
        <f t="shared" si="340"/>
        <v>#N/A</v>
      </c>
      <c r="CE169" s="1" t="e">
        <f t="shared" si="341"/>
        <v>#N/A</v>
      </c>
      <c r="CF169" s="1" t="e">
        <f t="shared" si="342"/>
        <v>#N/A</v>
      </c>
      <c r="CG169" s="1" t="e">
        <f t="shared" si="343"/>
        <v>#N/A</v>
      </c>
      <c r="CH169" s="1" t="e">
        <f t="shared" si="344"/>
        <v>#N/A</v>
      </c>
      <c r="CI169" s="1" t="e">
        <f t="shared" si="345"/>
        <v>#N/A</v>
      </c>
      <c r="CJ169" s="1" t="e">
        <f t="shared" si="346"/>
        <v>#N/A</v>
      </c>
      <c r="CK169" s="1" t="e">
        <f t="shared" si="295"/>
        <v>#N/A</v>
      </c>
      <c r="CL169" s="1" t="e">
        <f t="shared" si="347"/>
        <v>#N/A</v>
      </c>
      <c r="CM169" s="1" t="e">
        <f>IF(OR(ISNA($A169),$AK169&lt;100),NA(),IF($CA169=0,0,FLOOR((CK169-_xlfn.XLOOKUP(_xlfn.AGGREGATE(5,6,$CA$3:$CA2120),$CA$3:$CA$2000,CK$3:CK$2000,1,1))/_xlfn.XLOOKUP($CA169,$CA$3:$CA$2000,$CA$3:$CA$2000,1,1), 1)))</f>
        <v>#N/A</v>
      </c>
      <c r="CN169" s="1" t="e">
        <f t="shared" si="296"/>
        <v>#N/A</v>
      </c>
      <c r="CO169" s="1" t="e" cm="1">
        <f t="array" ref="CO169">IFERROR(IF(OR(ISNA($A169),$AK169&lt;100,INDEX(International!C$3:C$2000,_xlfn.XMATCH(100,International!C$3:C$2000,1,1)+$CA169)=""),NA(),INDEX(International!C$3:C$2000,_xlfn.XMATCH(100,International!C$3:C$2000,1,1)+$CA169)), NA())</f>
        <v>#N/A</v>
      </c>
      <c r="CP169" s="1" t="e">
        <f t="shared" si="348"/>
        <v>#N/A</v>
      </c>
      <c r="CQ169" s="1" t="e">
        <f>IF(OR(ISNA($A169),$AK169&lt;100),NA(),IF($CA169=0,0,FLOOR((CO169-_xlfn.XLOOKUP(_xlfn.AGGREGATE(5,6,$CA$3:$CA2120),$CA$3:$CA$2000,CO$3:CO$2000,1,1))/_xlfn.XLOOKUP($CA169,$CA$3:$CA$2000,$CA$3:$CA$2000,1,1), 1)))</f>
        <v>#N/A</v>
      </c>
      <c r="CR169" s="1" t="e">
        <f t="shared" si="297"/>
        <v>#N/A</v>
      </c>
      <c r="CS169" s="1" t="e" cm="1">
        <f t="array" ref="CS169">IFERROR(IF(OR(ISNA($A169),$AK169&lt;100,INDEX(International!G$3:G$2000,_xlfn.XMATCH(100,International!G$3:G$2000,1,1)+$CA169)=""),NA(),INDEX(International!G$3:G$2000,_xlfn.XMATCH(100,International!G$3:G$2000,1,1)+$CA169)), NA())</f>
        <v>#N/A</v>
      </c>
      <c r="CT169" s="1" t="e">
        <f t="shared" si="349"/>
        <v>#N/A</v>
      </c>
      <c r="CU169" s="1" t="e">
        <f>IF(OR(ISNA($A169),$AK169&lt;100),NA(),IF($CA169=0,0,FLOOR((CS169-_xlfn.XLOOKUP(_xlfn.AGGREGATE(5,6,$CA$3:$CA2120),$CA$3:$CA$2000,CS$3:CS$2000,1,1))/_xlfn.XLOOKUP($CA169,$CA$3:$CA$2000,$CA$3:$CA$2000,1,1), 1)))</f>
        <v>#N/A</v>
      </c>
      <c r="CV169" s="1" t="e">
        <f t="shared" si="298"/>
        <v>#N/A</v>
      </c>
      <c r="CW169" s="1" t="e" cm="1">
        <f t="array" ref="CW169">IFERROR(IF(OR(ISNA($A169),$AK169&lt;100,INDEX(International!K$3:K$2000,_xlfn.XMATCH(100,International!K$3:K$2000,1,1)+$CA169)=""),NA(),INDEX(International!K$3:K$2000,_xlfn.XMATCH(100,International!K$3:K$2000,1,1)+$CA169)), NA())</f>
        <v>#N/A</v>
      </c>
      <c r="CX169" s="1" t="e">
        <f t="shared" si="350"/>
        <v>#N/A</v>
      </c>
      <c r="CY169" s="1" t="e">
        <f>IF(OR(ISNA($A169),$AK169&lt;100),NA(),IF($CA169=0,0,FLOOR((CW169-_xlfn.XLOOKUP(_xlfn.AGGREGATE(5,6,$CA$3:$CA2120),$CA$3:$CA$2000,CW$3:CW$2000,1,1))/_xlfn.XLOOKUP($CA169,$CA$3:$CA$2000,$CA$3:$CA$2000,1,1), 1)))</f>
        <v>#N/A</v>
      </c>
      <c r="CZ169" s="1" t="e">
        <f t="shared" si="299"/>
        <v>#N/A</v>
      </c>
      <c r="DA169" s="1" t="e" cm="1">
        <f t="array" ref="DA169">IFERROR(IF(OR(ISNA($A169),$AK169&lt;100,INDEX(International!O$3:O$2000,_xlfn.XMATCH(100,International!O$3:O$2000,1,1)+$CA169)=""),NA(),INDEX(International!O$3:O$2000,_xlfn.XMATCH(100,International!O$3:O$2000,1,1)+$CA169)), NA())</f>
        <v>#N/A</v>
      </c>
      <c r="DB169" s="1" t="e">
        <f t="shared" si="351"/>
        <v>#N/A</v>
      </c>
      <c r="DC169" s="1" t="e">
        <f>IF(OR(ISNA($A169),$AK169&lt;100),NA(),IF($CA169=0,0,FLOOR((DA169-_xlfn.XLOOKUP(_xlfn.AGGREGATE(5,6,$CA$3:$CA2120),$CA$3:$CA$2000,DA$3:DA$2000,1,1))/_xlfn.XLOOKUP($CA169,$CA$3:$CA$2000,$CA$3:$CA$2000,1,1), 1)))</f>
        <v>#N/A</v>
      </c>
      <c r="DD169" s="1" t="e">
        <f t="shared" si="300"/>
        <v>#N/A</v>
      </c>
      <c r="DE169" s="1" t="e" cm="1">
        <f t="array" ref="DE169">IFERROR(IF(OR(ISNA($A169),$AK169&lt;100,INDEX(International!S$3:S$2000,_xlfn.XMATCH(100,International!S$3:S$2000,1,1)+$CA169)=""),NA(),INDEX(International!S$3:S$2000,_xlfn.XMATCH(100,International!S$3:S$2000,1,1)+$CA169)), NA())</f>
        <v>#N/A</v>
      </c>
      <c r="DF169" s="1" t="e">
        <f t="shared" si="352"/>
        <v>#N/A</v>
      </c>
      <c r="DG169" s="1" t="e">
        <f>IF(OR(ISNA($A169),$AK169&lt;100),NA(),IF($CA169=0,0,FLOOR((DE169-_xlfn.XLOOKUP(_xlfn.AGGREGATE(5,6,$CA$3:$CA2120),$CA$3:$CA$2000,DE$3:DE$2000,1,1))/_xlfn.XLOOKUP($CA169,$CA$3:$CA$2000,$CA$3:$CA$2000,1,1), 1)))</f>
        <v>#N/A</v>
      </c>
      <c r="DH169" s="1" t="e">
        <f t="shared" si="301"/>
        <v>#N/A</v>
      </c>
      <c r="DI169" s="1" t="e" cm="1">
        <f t="array" ref="DI169">IFERROR(IF(OR(ISNA($A169),$AK169&lt;100,INDEX(International!W$3:W$2000,_xlfn.XMATCH(100,International!W$3:W$2000,1,1)+$CA169)=""),NA(),INDEX(International!W$3:W$2000,_xlfn.XMATCH(100,International!W$3:W$2000,1,1)+$CA169)), NA())</f>
        <v>#N/A</v>
      </c>
      <c r="DJ169" s="1" t="e">
        <f t="shared" si="353"/>
        <v>#N/A</v>
      </c>
      <c r="DK169" s="1" t="e">
        <f>IF(OR(ISNA($A169),$AK169&lt;100),NA(),IF($CA169=0,0,FLOOR((DI169-_xlfn.XLOOKUP(_xlfn.AGGREGATE(5,6,$CA$3:$CA2120),$CA$3:$CA$2000,DI$3:DI$2000,1,1))/_xlfn.XLOOKUP($CA169,$CA$3:$CA$2000,$CA$3:$CA$2000,1,1), 1)))</f>
        <v>#N/A</v>
      </c>
      <c r="DL169" s="1" t="e">
        <f t="shared" si="302"/>
        <v>#N/A</v>
      </c>
      <c r="DM169" s="1" t="e" cm="1">
        <f t="array" ref="DM169">IFERROR(IF(OR(ISNA($A169),$AK169&lt;100,INDEX(International!AA$3:AA$2000,_xlfn.XMATCH(100,International!AA$3:AA$2000,1,1)+$CA169)=""),NA(),INDEX(International!AA$3:AA$2000,_xlfn.XMATCH(100,International!AA$3:AA$2000,1,1)+$CA169)), NA())</f>
        <v>#N/A</v>
      </c>
      <c r="DN169" s="1" t="e">
        <f t="shared" si="354"/>
        <v>#N/A</v>
      </c>
      <c r="DO169" s="1" t="e">
        <f>IF(OR(ISNA($A169),$AK169&lt;100),NA(),IF($CA169=0,0,FLOOR((DM169-_xlfn.XLOOKUP(_xlfn.AGGREGATE(5,6,$CA$3:$CA2120),$CA$3:$CA$2000,DM$3:DM$2000,1,1))/_xlfn.XLOOKUP($CA169,$CA$3:$CA$2000,$CA$3:$CA$2000,1,1), 1)))</f>
        <v>#N/A</v>
      </c>
      <c r="DP169" s="1" t="e">
        <f t="shared" si="303"/>
        <v>#N/A</v>
      </c>
      <c r="DQ169" s="1" t="e" cm="1">
        <f t="array" ref="DQ169">IFERROR(IF(OR(ISNA($A169),$AK169&lt;100,INDEX(International!AE$3:AE$2000,_xlfn.XMATCH(100,International!AE$3:AE$2000,1,1)+$CA169)=""),NA(),INDEX(International!AE$3:AE$2000,_xlfn.XMATCH(100,International!AE$3:AE$2000,1,1)+$CA169)), NA())</f>
        <v>#N/A</v>
      </c>
      <c r="DR169" s="1" t="e">
        <f t="shared" si="355"/>
        <v>#N/A</v>
      </c>
      <c r="DS169" s="1" t="e">
        <f>IF(OR(ISNA($A169),$AK169&lt;100),NA(),IF($CA169=0,0,FLOOR((DQ169-_xlfn.XLOOKUP(_xlfn.AGGREGATE(5,6,$CA$3:$CA2120),$CA$3:$CA$2000,DQ$3:DQ$2000,1,1))/_xlfn.XLOOKUP($CA169,$CA$3:$CA$2000,$CA$3:$CA$2000,1,1), 1)))</f>
        <v>#N/A</v>
      </c>
      <c r="DT169" s="1" t="e">
        <f t="shared" si="382"/>
        <v>#N/A</v>
      </c>
      <c r="DU169" s="1" t="e">
        <f t="shared" si="356"/>
        <v>#N/A</v>
      </c>
      <c r="DV169" s="1" t="e" cm="1">
        <f t="array" ref="DV169">IFERROR(IF(ISNA($A169),NA(),INDEX(B$3:B$2000,_xlfn.XMATCH(Configuration!$B$12,B$3:B$2000,1,1)+ROW()-ROW($A$3))-0), NA())</f>
        <v>#N/A</v>
      </c>
      <c r="DW169" s="1" t="e" cm="1">
        <f t="array" ref="DW169">IFERROR(IF(ISNA($A169),NA(),INDEX(F$3:F$2000,_xlfn.XMATCH(Configuration!$B$12,F$3:F$2000,1,1)+ROW()-ROW($A$3))-0), NA())</f>
        <v>#N/A</v>
      </c>
      <c r="DX169" s="1" t="e" cm="1">
        <f t="array" ref="DX169">IFERROR(IF(ISNA($A169),NA(),INDEX(J$3:J$2000,_xlfn.XMATCH(Configuration!$B$12,J$3:J$2000,1,1)+ROW()-ROW($A$3))-0), NA())</f>
        <v>#N/A</v>
      </c>
      <c r="DY169" s="1" t="e" cm="1">
        <f t="array" ref="DY169">IFERROR(IF(ISNA($A169),NA(),INDEX(N$3:N$2000,_xlfn.XMATCH(Configuration!$B$12,N$3:N$2000,1,1)+ROW()-ROW($A$3))-0), NA())</f>
        <v>#N/A</v>
      </c>
      <c r="DZ169" s="1" t="e" cm="1">
        <f t="array" ref="DZ169">IFERROR(IF(ISNA($A169),NA(),INDEX(R$3:R$2000,_xlfn.XMATCH(Configuration!$B$12,R$3:R$2000,1,1)+ROW()-ROW($A$3))-0), NA())</f>
        <v>#N/A</v>
      </c>
      <c r="EA169" s="1" t="e" cm="1">
        <f t="array" ref="EA169">IFERROR(IF(ISNA($A169),NA(),INDEX(V$3:V$2000,_xlfn.XMATCH(Configuration!$B$12,V$3:V$2000,1,1)+ROW()-ROW($A$3))-0), NA())</f>
        <v>#N/A</v>
      </c>
      <c r="EB169" s="1" t="e" cm="1">
        <f t="array" ref="EB169">IFERROR(IF(ISNA($A169),NA(),INDEX(Z$3:Z$2000,_xlfn.XMATCH(Configuration!$B$12,Z$3:Z$2000,1,1)+ROW()-ROW($A$3))-0), NA())</f>
        <v>#N/A</v>
      </c>
      <c r="EC169" s="1" t="e" cm="1">
        <f t="array" ref="EC169">IFERROR(IF(ISNA($A169),NA(),INDEX(AD$3:AD$2000,_xlfn.XMATCH(Configuration!$B$12,AD$3:AD$2000,1,1)+ROW()-ROW($A$3))-0), NA())</f>
        <v>#N/A</v>
      </c>
      <c r="ED169" s="1" t="e">
        <f t="shared" si="357"/>
        <v>#N/A</v>
      </c>
      <c r="EE169" s="1" t="e">
        <f t="shared" si="304"/>
        <v>#N/A</v>
      </c>
      <c r="EF169" s="1" t="e">
        <f t="shared" si="305"/>
        <v>#N/A</v>
      </c>
      <c r="EG169" s="1" t="e">
        <f t="shared" si="306"/>
        <v>#N/A</v>
      </c>
      <c r="EH169" s="1" t="e">
        <f t="shared" si="307"/>
        <v>#N/A</v>
      </c>
      <c r="EI169" s="1" t="e">
        <f t="shared" si="308"/>
        <v>#N/A</v>
      </c>
      <c r="EJ169" s="1" t="e">
        <f t="shared" si="309"/>
        <v>#N/A</v>
      </c>
      <c r="EK169" s="1" t="e">
        <f t="shared" si="310"/>
        <v>#N/A</v>
      </c>
      <c r="EL169" s="1" t="e" cm="1">
        <f t="array" ref="EL169">IFERROR(IF(ISNA($ED169),NA(),IF(FLOOR((2^(($ED169+LOOKUP(2, 1/(ISNA(EP$3:EP$2000)+ISBLANK(EP$3:EP$300)-1),EP$3:EP$2000)*LOG(100)/LOG(2))/LOOKUP(2, 1/(ISNA(EP$3:EP$2000)+ISBLANK(EP$3:EP$300)-1),EP$3:EP$2000))),2)&gt;_xlfn.AGGREGATE(4,6,$EN$3:$GC$2000)+2000,NA(),FLOOR((2^(($ED169+LOOKUP(2, 1/(ISNA(EP$3:EP$2000)+ISBLANK(EP$3:EP$300)-1),EP$3:EP$2000)*LOG(100)/LOG(2))/LOOKUP(2, 1/(ISNA(EP$3:EP$2000)+ISBLANK(EP$3:EP$300)-1),EP$3:EP$2000))),2))),NA())</f>
        <v>#N/A</v>
      </c>
      <c r="EM169" s="1" t="e" cm="1">
        <f t="array" ref="EM169">IF(ISNA($ED169),NA(),FLOOR(EN$3+(LOOKUP(2, 1/(ISNA(EN$3:EN$2000)+ISBLANK(EN$3:EN$300)-1),EN$3:EN$2000)-EN$3)/LOOKUP(2, 1/(ISNA(EN$3:EN$2000)+ISBLANK(EN$3:EN$300)-1),ED$3:ED$2000)*ED169, 1))</f>
        <v>#N/A</v>
      </c>
      <c r="EN169" s="1" t="e" cm="1">
        <f t="array" ref="EN169">IFERROR(IF(ISNA($A169),NA(),INDEX(AK$3:AK$2000,_xlfn.XMATCH(100,AK$3:AK$2000,1,1)+ROW()-ROW($A$3))-0), NA())</f>
        <v>#N/A</v>
      </c>
      <c r="EO169" s="1" t="e" cm="1">
        <f t="array" ref="EO169">IFERROR(IF(ISNA($A169),NA(),INDEX(BD$3:BD$2000,_xlfn.XMATCH(100,AK$3:AK$2000,1,1)+ROW()-ROW($A$3))-0), NA())</f>
        <v>#N/A</v>
      </c>
      <c r="EP169" s="1" t="e">
        <f t="shared" si="311"/>
        <v>#N/A</v>
      </c>
      <c r="EQ169" s="1" t="e">
        <f t="shared" si="312"/>
        <v>#N/A</v>
      </c>
      <c r="ER169" s="1" t="e">
        <f t="shared" si="313"/>
        <v>#N/A</v>
      </c>
      <c r="ES169" s="1" t="e" cm="1">
        <f t="array" ref="ES169">IFERROR(IF(OR(ISNA($A169),INDEX(International!C$3:C$2000,_xlfn.XMATCH(100,International!C$3:C$2000,1,1)+ROW()-ROW($A$3))=""),NA(),INDEX(International!C$3:C$2000,_xlfn.XMATCH(100,International!C$3:C$2000,1,1)+ROW()-ROW($A$3))), NA())</f>
        <v>#N/A</v>
      </c>
      <c r="ET169" s="1" t="e" cm="1">
        <f t="array" ref="ET169">IFERROR(IF(ISNA($A169),NA(),INDEX(International!E$3:E$2000,_xlfn.XMATCH(100,International!C$3:C$2000,1,1)+ROW()-ROW($A$3))-0), NA())</f>
        <v>#N/A</v>
      </c>
      <c r="EU169" s="1" t="e">
        <f t="shared" si="314"/>
        <v>#N/A</v>
      </c>
      <c r="EV169" s="1" t="e">
        <f t="shared" si="315"/>
        <v>#N/A</v>
      </c>
      <c r="EW169" s="1" t="e">
        <f t="shared" si="316"/>
        <v>#N/A</v>
      </c>
      <c r="EX169" s="1" t="e" cm="1">
        <f t="array" ref="EX169">IFERROR(IF(OR(ISNA($A169),INDEX(International!G$3:G$2000,_xlfn.XMATCH(100,International!G$3:G$2000,1,1)+ROW()-ROW($A$3))=""),NA(),INDEX(International!G$3:G$2000,_xlfn.XMATCH(100,International!G$3:G$2000,1,1)+ROW()-ROW($A$3))-0), NA())</f>
        <v>#N/A</v>
      </c>
      <c r="EY169" s="1" t="e" cm="1">
        <f t="array" ref="EY169">IFERROR(IF(ISNA($A169),NA(),INDEX(International!I$3:I$2000,_xlfn.XMATCH(100,International!G$3:G$2000,1,1)+ROW()-ROW($A$3))-0), NA())</f>
        <v>#N/A</v>
      </c>
      <c r="EZ169" s="1" t="e">
        <f t="shared" si="317"/>
        <v>#N/A</v>
      </c>
      <c r="FA169" s="1" t="e">
        <f t="shared" si="318"/>
        <v>#N/A</v>
      </c>
      <c r="FB169" s="1" t="e">
        <f t="shared" si="319"/>
        <v>#N/A</v>
      </c>
      <c r="FC169" s="1" t="e" cm="1">
        <f t="array" ref="FC169">IFERROR(IF(OR(ISNA($A169),INDEX(International!K$3:K$2000,_xlfn.XMATCH(100,International!K$3:K$2000,1,1)+ROW()-ROW($A$3))=""),NA(),INDEX(International!K$3:K$2000,_xlfn.XMATCH(100,International!K$3:K$2000,1,1)+ROW()-ROW($A$3))), NA())</f>
        <v>#N/A</v>
      </c>
      <c r="FD169" s="1" t="e" cm="1">
        <f t="array" ref="FD169">IFERROR(IF(ISNA($A169),NA(),INDEX(International!M$3:M$2000,_xlfn.XMATCH(100,International!K$3:K$2000,1,1)+ROW()-ROW($A$3))-0), NA())</f>
        <v>#N/A</v>
      </c>
      <c r="FE169" s="1" t="e">
        <f t="shared" si="320"/>
        <v>#N/A</v>
      </c>
      <c r="FF169" s="1" t="e">
        <f t="shared" si="321"/>
        <v>#N/A</v>
      </c>
      <c r="FG169" s="1" t="e">
        <f t="shared" si="322"/>
        <v>#N/A</v>
      </c>
      <c r="FH169" s="1" t="e" cm="1">
        <f t="array" ref="FH169">IFERROR(IF(OR(ISNA($A169),INDEX(International!O$3:O$2000,_xlfn.XMATCH(100,International!O$3:O$2000,1,1)+ROW()-ROW($A$3))=""),NA(),INDEX(International!O$3:O$2000,_xlfn.XMATCH(100,International!O$3:O$2000,1,1)+ROW()-ROW($A$3))-0), NA())</f>
        <v>#N/A</v>
      </c>
      <c r="FI169" s="1" t="e" cm="1">
        <f t="array" ref="FI169">IFERROR(IF(ISNA($A169),NA(),INDEX(International!Q$3:Q$2000,_xlfn.XMATCH(100,International!O$3:O$2000,1,1)+ROW()-ROW($A$3))-0), NA())</f>
        <v>#N/A</v>
      </c>
      <c r="FJ169" s="1" t="e">
        <f t="shared" si="323"/>
        <v>#N/A</v>
      </c>
      <c r="FK169" s="1" t="e">
        <f t="shared" si="324"/>
        <v>#N/A</v>
      </c>
      <c r="FL169" s="1" t="e">
        <f t="shared" si="325"/>
        <v>#N/A</v>
      </c>
      <c r="FM169" s="1" t="e" cm="1">
        <f t="array" ref="FM169">IFERROR(IF(OR(ISNA($A169),INDEX(International!S$3:S$2000,_xlfn.XMATCH(100,International!S$3:S$2000,1,1)+ROW()-ROW($A$3))=""),NA(),INDEX(International!S$3:S$2000,_xlfn.XMATCH(100,International!S$3:S$2000,1,1)+ROW()-ROW($A$3))-0), NA())</f>
        <v>#N/A</v>
      </c>
      <c r="FN169" s="1" t="e" cm="1">
        <f t="array" ref="FN169">IFERROR(IF(ISNA($A169),NA(),INDEX(International!U$3:U$2000,_xlfn.XMATCH(100,International!S$3:S$2000,1,1)+ROW()-ROW($A$3))-0), NA())</f>
        <v>#N/A</v>
      </c>
      <c r="FO169" s="1" t="e">
        <f t="shared" si="326"/>
        <v>#N/A</v>
      </c>
      <c r="FP169" s="1" t="e">
        <f t="shared" si="327"/>
        <v>#N/A</v>
      </c>
      <c r="FQ169" s="1" t="e">
        <f t="shared" si="328"/>
        <v>#N/A</v>
      </c>
      <c r="FR169" s="1" t="e" cm="1">
        <f t="array" ref="FR169">IFERROR(IF(OR(ISNA($A169),INDEX(International!W$3:W$2000,_xlfn.XMATCH(100,International!W$3:W$2000,1,1)+ROW()-ROW($A$3))=""),NA(),INDEX(International!W$3:W$2000,_xlfn.XMATCH(100,International!W$3:W$2000,1,1)+ROW()-ROW($A$3))-0), NA())</f>
        <v>#N/A</v>
      </c>
      <c r="FS169" s="1" t="e" cm="1">
        <f t="array" ref="FS169">IFERROR(IF(ISNA($A169),NA(),INDEX(International!Y$3:Y$2000,_xlfn.XMATCH(100,International!W$3:W$2000,1,1)+ROW()-ROW($A$3))-0), NA())</f>
        <v>#N/A</v>
      </c>
      <c r="FT169" s="1" t="e">
        <f t="shared" si="329"/>
        <v>#N/A</v>
      </c>
      <c r="FU169" s="1" t="e">
        <f t="shared" si="330"/>
        <v>#N/A</v>
      </c>
      <c r="FV169" s="1" t="e">
        <f t="shared" si="331"/>
        <v>#N/A</v>
      </c>
      <c r="FW169" s="1" t="e" cm="1">
        <f t="array" ref="FW169">IFERROR(IF(OR(ISNA($A169),INDEX(International!AA$3:AA$2000,_xlfn.XMATCH(100,International!AA$3:AA$2000,1,1)+ROW()-ROW($A$3))=""),NA(),INDEX(International!AA$3:AA$2000,_xlfn.XMATCH(100,International!AA$3:AA$2000,1,1)+ROW()-ROW($A$3))-0), NA())</f>
        <v>#N/A</v>
      </c>
      <c r="FX169" s="1" t="e" cm="1">
        <f t="array" ref="FX169">IFERROR(IF(ISNA($A169),NA(),INDEX(International!AC$3:AC$2000,_xlfn.XMATCH(100,International!AA$3:AA$2000,1,1)+ROW()-ROW($A$3))-0), NA())</f>
        <v>#N/A</v>
      </c>
      <c r="FY169" s="1" t="e">
        <f t="shared" si="332"/>
        <v>#N/A</v>
      </c>
      <c r="FZ169" s="1" t="e">
        <f t="shared" si="333"/>
        <v>#N/A</v>
      </c>
      <c r="GA169" s="1" t="e">
        <f t="shared" si="334"/>
        <v>#N/A</v>
      </c>
      <c r="GB169" s="1" t="e" cm="1">
        <f t="array" ref="GB169">IFERROR(IF(OR(ISNA($A169),INDEX(International!AE$3:AE$2000,_xlfn.XMATCH(100,International!AE$3:AE$2000,1,1)+ROW()-ROW($A$3))=""),NA(),INDEX(International!AE$3:AE$2000,_xlfn.XMATCH(100,International!AE$3:AE$2000,1,1)+ROW()-ROW($A$3))-0), NA())</f>
        <v>#N/A</v>
      </c>
      <c r="GC169" s="1" t="e" cm="1">
        <f t="array" ref="GC169">IFERROR(IF(ISNA($A169),NA(),INDEX(International!AG$3:AG$2000,_xlfn.XMATCH(100,International!AE$3:AE$2000,1,1)+ROW()-ROW($A$3))-0), NA())</f>
        <v>#N/A</v>
      </c>
      <c r="GD169" s="1" t="e">
        <f t="shared" si="335"/>
        <v>#N/A</v>
      </c>
      <c r="GE169" s="1" t="e">
        <f t="shared" si="336"/>
        <v>#N/A</v>
      </c>
      <c r="GF169" s="1" t="e">
        <f t="shared" si="337"/>
        <v>#N/A</v>
      </c>
    </row>
    <row r="170" spans="1:188" x14ac:dyDescent="0.2">
      <c r="A170" s="4" t="e">
        <f>IF(OR(Daily!$A170="",Daily!$B170="*"),NA(),Daily!A170)</f>
        <v>#N/A</v>
      </c>
      <c r="B170" s="1" t="str">
        <f>IF(_xlfn.IFNA($A170,"")="","",Daily!C170+IF(ROW()&gt;ROW($A$3),B169,0))</f>
        <v/>
      </c>
      <c r="C170" s="1" t="str">
        <f>IF(_xlfn.IFNA($A170,"")="","",Daily!D170+IF(ROW()&gt;ROW($A$3),C169,0))</f>
        <v/>
      </c>
      <c r="D170" s="1" t="str">
        <f>IF(_xlfn.IFNA($A170,"")="","",Daily!E170+IF(ROW()&gt;ROW($A$3),D169,0))</f>
        <v/>
      </c>
      <c r="E170" s="1" t="str">
        <f t="shared" si="284"/>
        <v/>
      </c>
      <c r="F170" s="1" t="str">
        <f>IF(_xlfn.IFNA($A170,"")="","",Daily!F170+IF(ROW()&gt;ROW($A$3),F169,0))</f>
        <v/>
      </c>
      <c r="G170" s="1" t="str">
        <f>IF(_xlfn.IFNA($A170,"")="","",Daily!G170+IF(ROW()&gt;ROW($A$3),G169,0))</f>
        <v/>
      </c>
      <c r="H170" s="1" t="str">
        <f>IF(_xlfn.IFNA($A170,"")="","",Daily!H170+IF(ROW()&gt;ROW($A$3),H169,0))</f>
        <v/>
      </c>
      <c r="I170" s="1" t="str">
        <f t="shared" si="285"/>
        <v/>
      </c>
      <c r="J170" s="1" t="str">
        <f>IF(_xlfn.IFNA($A170,"")="","",Daily!I170+IF(ROW()&gt;ROW($A$3),J169,0))</f>
        <v/>
      </c>
      <c r="K170" s="1" t="str">
        <f>IF(_xlfn.IFNA($A170,"")="","",Daily!J170+IF(ROW()&gt;ROW($A$3),K169,0))</f>
        <v/>
      </c>
      <c r="L170" s="1" t="str">
        <f>IF(_xlfn.IFNA($A170,"")="","",Daily!K170+IF(ROW()&gt;ROW($A$3),L169,0))</f>
        <v/>
      </c>
      <c r="M170" s="1" t="str">
        <f t="shared" si="286"/>
        <v/>
      </c>
      <c r="N170" s="1" t="str">
        <f>IF(_xlfn.IFNA($A170,"")="","",Daily!L170+IF(ROW()&gt;ROW($A$3),N169,0))</f>
        <v/>
      </c>
      <c r="O170" s="1" t="str">
        <f>IF(_xlfn.IFNA($A170,"")="","",Daily!M170+IF(ROW()&gt;ROW($A$3),O169,0))</f>
        <v/>
      </c>
      <c r="P170" s="1" t="str">
        <f>IF(_xlfn.IFNA($A170,"")="","",Daily!N170+IF(ROW()&gt;ROW($A$3),P169,0))</f>
        <v/>
      </c>
      <c r="Q170" s="1" t="str">
        <f t="shared" si="287"/>
        <v/>
      </c>
      <c r="R170" s="1" t="str">
        <f>IF(_xlfn.IFNA($A170,"")="","",Daily!O170+IF(ROW()&gt;ROW($A$3),R169,0))</f>
        <v/>
      </c>
      <c r="S170" s="1" t="str">
        <f>IF(_xlfn.IFNA($A170,"")="","",Daily!P170+IF(ROW()&gt;ROW($A$3),S169,0))</f>
        <v/>
      </c>
      <c r="T170" s="1" t="str">
        <f>IF(_xlfn.IFNA($A170,"")="","",Daily!Q170+IF(ROW()&gt;ROW($A$3),T169,0))</f>
        <v/>
      </c>
      <c r="U170" s="1" t="str">
        <f t="shared" si="288"/>
        <v/>
      </c>
      <c r="V170" s="1" t="str">
        <f>IF(_xlfn.IFNA($A170,"")="","",Daily!R170+IF(ROW()&gt;ROW($A$3),V169,0))</f>
        <v/>
      </c>
      <c r="W170" s="1" t="str">
        <f>IF(_xlfn.IFNA($A170,"")="","",Daily!S170+IF(ROW()&gt;ROW($A$3),W169,0))</f>
        <v/>
      </c>
      <c r="X170" s="1" t="str">
        <f>IF(_xlfn.IFNA($A170,"")="","",Daily!T170+IF(ROW()&gt;ROW($A$3),X169,0))</f>
        <v/>
      </c>
      <c r="Y170" s="1" t="str">
        <f t="shared" si="289"/>
        <v/>
      </c>
      <c r="Z170" s="1" t="str">
        <f>IF(_xlfn.IFNA($A170,"")="","",Daily!U170+IF(ROW()&gt;ROW($A$3),Z169,0))</f>
        <v/>
      </c>
      <c r="AA170" s="1" t="str">
        <f>IF(_xlfn.IFNA($A170,"")="","",Daily!V170+IF(ROW()&gt;ROW($A$3),AA169,0))</f>
        <v/>
      </c>
      <c r="AB170" s="1" t="str">
        <f>IF(_xlfn.IFNA($A170,"")="","",Daily!W170+IF(ROW()&gt;ROW($A$3),AB169,0))</f>
        <v/>
      </c>
      <c r="AC170" s="1" t="str">
        <f t="shared" si="290"/>
        <v/>
      </c>
      <c r="AD170" s="1" t="str">
        <f>IF(_xlfn.IFNA($A170,"")="","",Daily!X170+IF(ROW()&gt;ROW($A$3),AD169,0))</f>
        <v/>
      </c>
      <c r="AE170" s="1" t="str">
        <f>IF(_xlfn.IFNA($A170,"")="","",Daily!Y170+IF(ROW()&gt;ROW($A$3),AE169,0))</f>
        <v/>
      </c>
      <c r="AF170" s="1" t="str">
        <f>IF(_xlfn.IFNA($A170,"")="","",Daily!Z170+IF(ROW()&gt;ROW($A$3),AF169,0))</f>
        <v/>
      </c>
      <c r="AG170" s="1" t="str">
        <f t="shared" si="291"/>
        <v/>
      </c>
      <c r="AH170" s="1" t="str">
        <f>IF(_xlfn.IFNA($A170,"")="","",Daily!C170+Daily!F170+Daily!I170+Daily!O170+Daily!L170+Daily!R170+Daily!X170+Daily!U170)</f>
        <v/>
      </c>
      <c r="AI170" s="1" t="str">
        <f>IF(_xlfn.IFNA($A170,"")="","",Daily!D170+Daily!G170+Daily!J170+Daily!P170+Daily!M170+Daily!S170+Daily!Y170+Daily!V170+Daily!AA170)</f>
        <v/>
      </c>
      <c r="AJ170" s="1" t="str">
        <f>IF(_xlfn.IFNA($A170,"")="","",Daily!E170+Daily!H170+Daily!K170+Daily!Q170+Daily!N170+Daily!T170+Daily!Z170+Daily!W170)</f>
        <v/>
      </c>
      <c r="AK170" s="1" t="str">
        <f t="shared" si="359"/>
        <v/>
      </c>
      <c r="AL170" s="1" t="str">
        <f t="shared" si="360"/>
        <v/>
      </c>
      <c r="AM170" s="1" t="str">
        <f t="shared" si="361"/>
        <v/>
      </c>
      <c r="AN170" s="7" t="str">
        <f t="shared" si="362"/>
        <v/>
      </c>
      <c r="AO170" s="1" t="str">
        <f t="shared" si="363"/>
        <v/>
      </c>
      <c r="AP170" s="1" t="str">
        <f t="shared" si="364"/>
        <v/>
      </c>
      <c r="AQ170" s="1" t="str">
        <f t="shared" si="365"/>
        <v/>
      </c>
      <c r="AR170" s="1" t="str">
        <f t="shared" si="366"/>
        <v/>
      </c>
      <c r="AS170" s="1" t="str">
        <f t="shared" si="367"/>
        <v/>
      </c>
      <c r="AT170" s="10" t="str">
        <f t="shared" si="368"/>
        <v/>
      </c>
      <c r="AU170" s="10" t="str">
        <f t="shared" si="369"/>
        <v/>
      </c>
      <c r="AV170" s="10" t="str">
        <f t="shared" si="370"/>
        <v/>
      </c>
      <c r="AW170" s="10" t="str">
        <f t="shared" si="371"/>
        <v/>
      </c>
      <c r="AX170" s="10" t="str">
        <f t="shared" si="372"/>
        <v/>
      </c>
      <c r="AY170" s="10" t="str">
        <f t="shared" si="373"/>
        <v/>
      </c>
      <c r="AZ170" s="10" t="str">
        <f t="shared" si="374"/>
        <v/>
      </c>
      <c r="BA170" s="10" t="str">
        <f t="shared" si="375"/>
        <v/>
      </c>
      <c r="BB170" s="10" t="str">
        <f t="shared" si="376"/>
        <v/>
      </c>
      <c r="BC170" s="10" t="str">
        <f t="shared" si="377"/>
        <v/>
      </c>
      <c r="BD170" s="8" t="str">
        <f t="shared" ca="1" si="292"/>
        <v/>
      </c>
      <c r="BE170" s="9" t="str">
        <f t="shared" ca="1" si="293"/>
        <v/>
      </c>
      <c r="BF170" s="10" t="str">
        <f t="shared" si="378"/>
        <v/>
      </c>
      <c r="BG170" s="10" t="str">
        <f t="shared" si="379"/>
        <v/>
      </c>
      <c r="BH170" s="1" t="str">
        <f t="shared" si="380"/>
        <v/>
      </c>
      <c r="BI170" s="1" t="str">
        <f t="shared" si="381"/>
        <v/>
      </c>
      <c r="BJ170" s="8" t="str">
        <f>IF(_xlfn.IFNA($A170,"")="","",AK170/(Configuration!$B$1/1000000))</f>
        <v/>
      </c>
      <c r="BK170" s="1" t="str">
        <f>IF(OR(_xlfn.IFNA($A170,"")="", ROW()&lt;=ROW($A$3),MAX(International!$C$3:$C$2000)&lt;$AK170),"",$A170-_xlfn.XLOOKUP($AK170,International!$C$3:$C$2000,International!$A$3:$A$2000,NA(),1,1))</f>
        <v/>
      </c>
      <c r="BL170" s="1" t="str">
        <f>IF(OR(_xlfn.IFNA($A170,"")="", ROW()&lt;=ROW($A$3),MAX(International!$D$3:$D$2000)&lt;$BJ170),"",$A170-_xlfn.XLOOKUP($BJ170,International!$D$3:$D$2000,International!$A$3:$A$2000,NA(),1,1))</f>
        <v/>
      </c>
      <c r="BM170" s="1" t="str">
        <f>IF(OR(_xlfn.IFNA($A170,"")="", ROW()&lt;=ROW($A$3),MAX(International!$G$3:$G$2000)&lt;$AK170),"",$A170-_xlfn.XLOOKUP($AK170,International!$G$3:$G$2000,International!$A$3:$A$2000,NA(),1,1))</f>
        <v/>
      </c>
      <c r="BN170" s="1" t="str">
        <f>IF(OR(_xlfn.IFNA($A170,"")="", ROW()&lt;=ROW($A$3),MAX(International!$H$3:$H$2000)&lt;$BJ170),"",$A170-_xlfn.XLOOKUP($BJ170,International!$H$3:$H$2000,International!$A$3:$A$2000,NA(),1,1))</f>
        <v/>
      </c>
      <c r="BO170" s="1" t="str">
        <f>IF(OR(_xlfn.IFNA($A170,"")="", ROW()&lt;=ROW($A$3),MAX(International!$K$3:$K$2000)&lt;$AK170),"",$A170-_xlfn.XLOOKUP($AK170,International!$K$3:$K$2000,International!$A$3:$A$2000,NA(),1,1))</f>
        <v/>
      </c>
      <c r="BP170" s="1" t="str">
        <f>IF(OR(_xlfn.IFNA($A170,"")="", ROW()&lt;=ROW($A$3),MAX(International!$L$3:$L$2000)&lt;$BJ170),"",$A170-_xlfn.XLOOKUP($BJ170,International!$L$3:$L$2000,International!$A$3:$A$2000,NA(),1,1))</f>
        <v/>
      </c>
      <c r="BQ170" s="1" t="str">
        <f>IF(OR(_xlfn.IFNA($A170,"")="", ROW()&lt;=ROW($A$3),MAX(International!$O$3:$O$2000)&lt;$AK170),"",$A170-_xlfn.XLOOKUP($AK170,International!$O$3:$O$2000,International!$A$3:$A$2000,NA(),1,1))</f>
        <v/>
      </c>
      <c r="BR170" s="1" t="str">
        <f>IF(OR(_xlfn.IFNA($A170,"")="", ROW()&lt;=ROW($A$3),MAX(International!$P$3:$P$2000)&lt;$BJ170),"",$A170-_xlfn.XLOOKUP($BJ170,International!$P$3:$P$2000,International!$A$3:$A$2000,NA(),1,1))</f>
        <v/>
      </c>
      <c r="BS170" s="1" t="str">
        <f>IF(OR(_xlfn.IFNA($A170,"")="", ROW()&lt;=ROW($A$3),MAX(International!$S$3:$S$2000)&lt;$AK170),"",$A170-_xlfn.XLOOKUP($AK170,International!$S$3:$S$2000,International!$A$3:$A$2000,NA(),1,1))</f>
        <v/>
      </c>
      <c r="BT170" s="1" t="str">
        <f>IF(OR(_xlfn.IFNA($A170,"")="", ROW()&lt;=ROW($A$3),MAX(International!$T$3:$T$2000)&lt;$BJ170),"",$A170-_xlfn.XLOOKUP($BJ170,International!$T$3:$T$2000,International!$A$3:$A$2000,NA(),1,1))</f>
        <v/>
      </c>
      <c r="BU170" s="1" t="str">
        <f>IF(OR(_xlfn.IFNA($A170,"")="", ROW()&lt;=ROW($A$3),MAX(International!$W$3:$W$2000)&lt;$AK170),"",$A170-_xlfn.XLOOKUP($AK170,International!$W$3:$W$2000,International!$A$3:$A$2000,NA(),1,1))</f>
        <v/>
      </c>
      <c r="BV170" s="1" t="str">
        <f>IF(OR(_xlfn.IFNA($A170,"")="", ROW()&lt;=ROW($A$3),MAX(International!$X$3:$X$2000)&lt;$BJ170),"",$A170-_xlfn.XLOOKUP($BJ170,International!$X$3:$X$2000,International!$A$3:$A$2000,NA(),1,1))</f>
        <v/>
      </c>
      <c r="BW170" s="1" t="str">
        <f>IF(OR(_xlfn.IFNA($A170,"")="", ROW()&lt;=ROW($A$3),MAX(International!$AA$3:$AA$2000)&lt;$AK170),"",$A170-_xlfn.XLOOKUP($AK170,International!$AA$3:$AA$2000,International!$A$3:$A$2000,NA(),1,1))</f>
        <v/>
      </c>
      <c r="BX170" s="1" t="str">
        <f>IF(OR(_xlfn.IFNA($A170,"")="", ROW()&lt;=ROW($A$3),MAX(International!$AB$3:$AB$2000)&lt;$BJ170),"",$A170-_xlfn.XLOOKUP($BJ170,International!$AB$3:$AB$2000,International!$A$3:$A$2000,NA(),1,1))</f>
        <v/>
      </c>
      <c r="BY170" s="1" t="str">
        <f>IF(OR(_xlfn.IFNA($A170,"")="", ROW()&lt;=ROW($A$3),MAX(International!$AE$3:$AE$2000)&lt;$AK170),"",$A170-_xlfn.XLOOKUP($AK170,International!$AE$3:$AE$2000,International!$A$3:$A$2000,NA(),1,1))</f>
        <v/>
      </c>
      <c r="BZ170" s="1" t="str">
        <f>IF(OR(_xlfn.IFNA($A170,"")="", ROW()&lt;=ROW($A$3),MAX(International!$AF$3:$AF$2000)&lt;$BJ170),"",$A170-_xlfn.XLOOKUP($BJ170,International!$AF$3:$AF$2000,International!$A$3:$A$2000,NA(),1,1))</f>
        <v/>
      </c>
      <c r="CA170" s="1" t="e">
        <f t="shared" si="358"/>
        <v>#N/A</v>
      </c>
      <c r="CB170" s="1" t="e">
        <f t="shared" si="338"/>
        <v>#N/A</v>
      </c>
      <c r="CC170" s="1" t="e">
        <f t="shared" si="339"/>
        <v>#N/A</v>
      </c>
      <c r="CD170" s="1" t="e">
        <f t="shared" si="340"/>
        <v>#N/A</v>
      </c>
      <c r="CE170" s="1" t="e">
        <f t="shared" si="341"/>
        <v>#N/A</v>
      </c>
      <c r="CF170" s="1" t="e">
        <f t="shared" si="342"/>
        <v>#N/A</v>
      </c>
      <c r="CG170" s="1" t="e">
        <f t="shared" si="343"/>
        <v>#N/A</v>
      </c>
      <c r="CH170" s="1" t="e">
        <f t="shared" si="344"/>
        <v>#N/A</v>
      </c>
      <c r="CI170" s="1" t="e">
        <f t="shared" si="345"/>
        <v>#N/A</v>
      </c>
      <c r="CJ170" s="1" t="e">
        <f t="shared" si="346"/>
        <v>#N/A</v>
      </c>
      <c r="CK170" s="1" t="e">
        <f t="shared" si="295"/>
        <v>#N/A</v>
      </c>
      <c r="CL170" s="1" t="e">
        <f t="shared" si="347"/>
        <v>#N/A</v>
      </c>
      <c r="CM170" s="1" t="e">
        <f>IF(OR(ISNA($A170),$AK170&lt;100),NA(),IF($CA170=0,0,FLOOR((CK170-_xlfn.XLOOKUP(_xlfn.AGGREGATE(5,6,$CA$3:$CA2121),$CA$3:$CA$2000,CK$3:CK$2000,1,1))/_xlfn.XLOOKUP($CA170,$CA$3:$CA$2000,$CA$3:$CA$2000,1,1), 1)))</f>
        <v>#N/A</v>
      </c>
      <c r="CN170" s="1" t="e">
        <f t="shared" si="296"/>
        <v>#N/A</v>
      </c>
      <c r="CO170" s="1" t="e" cm="1">
        <f t="array" ref="CO170">IFERROR(IF(OR(ISNA($A170),$AK170&lt;100,INDEX(International!C$3:C$2000,_xlfn.XMATCH(100,International!C$3:C$2000,1,1)+$CA170)=""),NA(),INDEX(International!C$3:C$2000,_xlfn.XMATCH(100,International!C$3:C$2000,1,1)+$CA170)), NA())</f>
        <v>#N/A</v>
      </c>
      <c r="CP170" s="1" t="e">
        <f t="shared" si="348"/>
        <v>#N/A</v>
      </c>
      <c r="CQ170" s="1" t="e">
        <f>IF(OR(ISNA($A170),$AK170&lt;100),NA(),IF($CA170=0,0,FLOOR((CO170-_xlfn.XLOOKUP(_xlfn.AGGREGATE(5,6,$CA$3:$CA2121),$CA$3:$CA$2000,CO$3:CO$2000,1,1))/_xlfn.XLOOKUP($CA170,$CA$3:$CA$2000,$CA$3:$CA$2000,1,1), 1)))</f>
        <v>#N/A</v>
      </c>
      <c r="CR170" s="1" t="e">
        <f t="shared" si="297"/>
        <v>#N/A</v>
      </c>
      <c r="CS170" s="1" t="e" cm="1">
        <f t="array" ref="CS170">IFERROR(IF(OR(ISNA($A170),$AK170&lt;100,INDEX(International!G$3:G$2000,_xlfn.XMATCH(100,International!G$3:G$2000,1,1)+$CA170)=""),NA(),INDEX(International!G$3:G$2000,_xlfn.XMATCH(100,International!G$3:G$2000,1,1)+$CA170)), NA())</f>
        <v>#N/A</v>
      </c>
      <c r="CT170" s="1" t="e">
        <f t="shared" si="349"/>
        <v>#N/A</v>
      </c>
      <c r="CU170" s="1" t="e">
        <f>IF(OR(ISNA($A170),$AK170&lt;100),NA(),IF($CA170=0,0,FLOOR((CS170-_xlfn.XLOOKUP(_xlfn.AGGREGATE(5,6,$CA$3:$CA2121),$CA$3:$CA$2000,CS$3:CS$2000,1,1))/_xlfn.XLOOKUP($CA170,$CA$3:$CA$2000,$CA$3:$CA$2000,1,1), 1)))</f>
        <v>#N/A</v>
      </c>
      <c r="CV170" s="1" t="e">
        <f t="shared" si="298"/>
        <v>#N/A</v>
      </c>
      <c r="CW170" s="1" t="e" cm="1">
        <f t="array" ref="CW170">IFERROR(IF(OR(ISNA($A170),$AK170&lt;100,INDEX(International!K$3:K$2000,_xlfn.XMATCH(100,International!K$3:K$2000,1,1)+$CA170)=""),NA(),INDEX(International!K$3:K$2000,_xlfn.XMATCH(100,International!K$3:K$2000,1,1)+$CA170)), NA())</f>
        <v>#N/A</v>
      </c>
      <c r="CX170" s="1" t="e">
        <f t="shared" si="350"/>
        <v>#N/A</v>
      </c>
      <c r="CY170" s="1" t="e">
        <f>IF(OR(ISNA($A170),$AK170&lt;100),NA(),IF($CA170=0,0,FLOOR((CW170-_xlfn.XLOOKUP(_xlfn.AGGREGATE(5,6,$CA$3:$CA2121),$CA$3:$CA$2000,CW$3:CW$2000,1,1))/_xlfn.XLOOKUP($CA170,$CA$3:$CA$2000,$CA$3:$CA$2000,1,1), 1)))</f>
        <v>#N/A</v>
      </c>
      <c r="CZ170" s="1" t="e">
        <f t="shared" si="299"/>
        <v>#N/A</v>
      </c>
      <c r="DA170" s="1" t="e" cm="1">
        <f t="array" ref="DA170">IFERROR(IF(OR(ISNA($A170),$AK170&lt;100,INDEX(International!O$3:O$2000,_xlfn.XMATCH(100,International!O$3:O$2000,1,1)+$CA170)=""),NA(),INDEX(International!O$3:O$2000,_xlfn.XMATCH(100,International!O$3:O$2000,1,1)+$CA170)), NA())</f>
        <v>#N/A</v>
      </c>
      <c r="DB170" s="1" t="e">
        <f t="shared" si="351"/>
        <v>#N/A</v>
      </c>
      <c r="DC170" s="1" t="e">
        <f>IF(OR(ISNA($A170),$AK170&lt;100),NA(),IF($CA170=0,0,FLOOR((DA170-_xlfn.XLOOKUP(_xlfn.AGGREGATE(5,6,$CA$3:$CA2121),$CA$3:$CA$2000,DA$3:DA$2000,1,1))/_xlfn.XLOOKUP($CA170,$CA$3:$CA$2000,$CA$3:$CA$2000,1,1), 1)))</f>
        <v>#N/A</v>
      </c>
      <c r="DD170" s="1" t="e">
        <f t="shared" si="300"/>
        <v>#N/A</v>
      </c>
      <c r="DE170" s="1" t="e" cm="1">
        <f t="array" ref="DE170">IFERROR(IF(OR(ISNA($A170),$AK170&lt;100,INDEX(International!S$3:S$2000,_xlfn.XMATCH(100,International!S$3:S$2000,1,1)+$CA170)=""),NA(),INDEX(International!S$3:S$2000,_xlfn.XMATCH(100,International!S$3:S$2000,1,1)+$CA170)), NA())</f>
        <v>#N/A</v>
      </c>
      <c r="DF170" s="1" t="e">
        <f t="shared" si="352"/>
        <v>#N/A</v>
      </c>
      <c r="DG170" s="1" t="e">
        <f>IF(OR(ISNA($A170),$AK170&lt;100),NA(),IF($CA170=0,0,FLOOR((DE170-_xlfn.XLOOKUP(_xlfn.AGGREGATE(5,6,$CA$3:$CA2121),$CA$3:$CA$2000,DE$3:DE$2000,1,1))/_xlfn.XLOOKUP($CA170,$CA$3:$CA$2000,$CA$3:$CA$2000,1,1), 1)))</f>
        <v>#N/A</v>
      </c>
      <c r="DH170" s="1" t="e">
        <f t="shared" si="301"/>
        <v>#N/A</v>
      </c>
      <c r="DI170" s="1" t="e" cm="1">
        <f t="array" ref="DI170">IFERROR(IF(OR(ISNA($A170),$AK170&lt;100,INDEX(International!W$3:W$2000,_xlfn.XMATCH(100,International!W$3:W$2000,1,1)+$CA170)=""),NA(),INDEX(International!W$3:W$2000,_xlfn.XMATCH(100,International!W$3:W$2000,1,1)+$CA170)), NA())</f>
        <v>#N/A</v>
      </c>
      <c r="DJ170" s="1" t="e">
        <f t="shared" si="353"/>
        <v>#N/A</v>
      </c>
      <c r="DK170" s="1" t="e">
        <f>IF(OR(ISNA($A170),$AK170&lt;100),NA(),IF($CA170=0,0,FLOOR((DI170-_xlfn.XLOOKUP(_xlfn.AGGREGATE(5,6,$CA$3:$CA2121),$CA$3:$CA$2000,DI$3:DI$2000,1,1))/_xlfn.XLOOKUP($CA170,$CA$3:$CA$2000,$CA$3:$CA$2000,1,1), 1)))</f>
        <v>#N/A</v>
      </c>
      <c r="DL170" s="1" t="e">
        <f t="shared" si="302"/>
        <v>#N/A</v>
      </c>
      <c r="DM170" s="1" t="e" cm="1">
        <f t="array" ref="DM170">IFERROR(IF(OR(ISNA($A170),$AK170&lt;100,INDEX(International!AA$3:AA$2000,_xlfn.XMATCH(100,International!AA$3:AA$2000,1,1)+$CA170)=""),NA(),INDEX(International!AA$3:AA$2000,_xlfn.XMATCH(100,International!AA$3:AA$2000,1,1)+$CA170)), NA())</f>
        <v>#N/A</v>
      </c>
      <c r="DN170" s="1" t="e">
        <f t="shared" si="354"/>
        <v>#N/A</v>
      </c>
      <c r="DO170" s="1" t="e">
        <f>IF(OR(ISNA($A170),$AK170&lt;100),NA(),IF($CA170=0,0,FLOOR((DM170-_xlfn.XLOOKUP(_xlfn.AGGREGATE(5,6,$CA$3:$CA2121),$CA$3:$CA$2000,DM$3:DM$2000,1,1))/_xlfn.XLOOKUP($CA170,$CA$3:$CA$2000,$CA$3:$CA$2000,1,1), 1)))</f>
        <v>#N/A</v>
      </c>
      <c r="DP170" s="1" t="e">
        <f t="shared" si="303"/>
        <v>#N/A</v>
      </c>
      <c r="DQ170" s="1" t="e" cm="1">
        <f t="array" ref="DQ170">IFERROR(IF(OR(ISNA($A170),$AK170&lt;100,INDEX(International!AE$3:AE$2000,_xlfn.XMATCH(100,International!AE$3:AE$2000,1,1)+$CA170)=""),NA(),INDEX(International!AE$3:AE$2000,_xlfn.XMATCH(100,International!AE$3:AE$2000,1,1)+$CA170)), NA())</f>
        <v>#N/A</v>
      </c>
      <c r="DR170" s="1" t="e">
        <f t="shared" si="355"/>
        <v>#N/A</v>
      </c>
      <c r="DS170" s="1" t="e">
        <f>IF(OR(ISNA($A170),$AK170&lt;100),NA(),IF($CA170=0,0,FLOOR((DQ170-_xlfn.XLOOKUP(_xlfn.AGGREGATE(5,6,$CA$3:$CA2121),$CA$3:$CA$2000,DQ$3:DQ$2000,1,1))/_xlfn.XLOOKUP($CA170,$CA$3:$CA$2000,$CA$3:$CA$2000,1,1), 1)))</f>
        <v>#N/A</v>
      </c>
      <c r="DT170" s="1" t="e">
        <f t="shared" si="382"/>
        <v>#N/A</v>
      </c>
      <c r="DU170" s="1" t="e">
        <f t="shared" si="356"/>
        <v>#N/A</v>
      </c>
      <c r="DV170" s="1" t="e" cm="1">
        <f t="array" ref="DV170">IFERROR(IF(ISNA($A170),NA(),INDEX(B$3:B$2000,_xlfn.XMATCH(Configuration!$B$12,B$3:B$2000,1,1)+ROW()-ROW($A$3))-0), NA())</f>
        <v>#N/A</v>
      </c>
      <c r="DW170" s="1" t="e" cm="1">
        <f t="array" ref="DW170">IFERROR(IF(ISNA($A170),NA(),INDEX(F$3:F$2000,_xlfn.XMATCH(Configuration!$B$12,F$3:F$2000,1,1)+ROW()-ROW($A$3))-0), NA())</f>
        <v>#N/A</v>
      </c>
      <c r="DX170" s="1" t="e" cm="1">
        <f t="array" ref="DX170">IFERROR(IF(ISNA($A170),NA(),INDEX(J$3:J$2000,_xlfn.XMATCH(Configuration!$B$12,J$3:J$2000,1,1)+ROW()-ROW($A$3))-0), NA())</f>
        <v>#N/A</v>
      </c>
      <c r="DY170" s="1" t="e" cm="1">
        <f t="array" ref="DY170">IFERROR(IF(ISNA($A170),NA(),INDEX(N$3:N$2000,_xlfn.XMATCH(Configuration!$B$12,N$3:N$2000,1,1)+ROW()-ROW($A$3))-0), NA())</f>
        <v>#N/A</v>
      </c>
      <c r="DZ170" s="1" t="e" cm="1">
        <f t="array" ref="DZ170">IFERROR(IF(ISNA($A170),NA(),INDEX(R$3:R$2000,_xlfn.XMATCH(Configuration!$B$12,R$3:R$2000,1,1)+ROW()-ROW($A$3))-0), NA())</f>
        <v>#N/A</v>
      </c>
      <c r="EA170" s="1" t="e" cm="1">
        <f t="array" ref="EA170">IFERROR(IF(ISNA($A170),NA(),INDEX(V$3:V$2000,_xlfn.XMATCH(Configuration!$B$12,V$3:V$2000,1,1)+ROW()-ROW($A$3))-0), NA())</f>
        <v>#N/A</v>
      </c>
      <c r="EB170" s="1" t="e" cm="1">
        <f t="array" ref="EB170">IFERROR(IF(ISNA($A170),NA(),INDEX(Z$3:Z$2000,_xlfn.XMATCH(Configuration!$B$12,Z$3:Z$2000,1,1)+ROW()-ROW($A$3))-0), NA())</f>
        <v>#N/A</v>
      </c>
      <c r="EC170" s="1" t="e" cm="1">
        <f t="array" ref="EC170">IFERROR(IF(ISNA($A170),NA(),INDEX(AD$3:AD$2000,_xlfn.XMATCH(Configuration!$B$12,AD$3:AD$2000,1,1)+ROW()-ROW($A$3))-0), NA())</f>
        <v>#N/A</v>
      </c>
      <c r="ED170" s="1" t="e">
        <f t="shared" si="357"/>
        <v>#N/A</v>
      </c>
      <c r="EE170" s="1" t="e">
        <f t="shared" si="304"/>
        <v>#N/A</v>
      </c>
      <c r="EF170" s="1" t="e">
        <f t="shared" si="305"/>
        <v>#N/A</v>
      </c>
      <c r="EG170" s="1" t="e">
        <f t="shared" si="306"/>
        <v>#N/A</v>
      </c>
      <c r="EH170" s="1" t="e">
        <f t="shared" si="307"/>
        <v>#N/A</v>
      </c>
      <c r="EI170" s="1" t="e">
        <f t="shared" si="308"/>
        <v>#N/A</v>
      </c>
      <c r="EJ170" s="1" t="e">
        <f t="shared" si="309"/>
        <v>#N/A</v>
      </c>
      <c r="EK170" s="1" t="e">
        <f t="shared" si="310"/>
        <v>#N/A</v>
      </c>
      <c r="EL170" s="1" t="e" cm="1">
        <f t="array" ref="EL170">IFERROR(IF(ISNA($ED170),NA(),IF(FLOOR((2^(($ED170+LOOKUP(2, 1/(ISNA(EP$3:EP$2000)+ISBLANK(EP$3:EP$300)-1),EP$3:EP$2000)*LOG(100)/LOG(2))/LOOKUP(2, 1/(ISNA(EP$3:EP$2000)+ISBLANK(EP$3:EP$300)-1),EP$3:EP$2000))),2)&gt;_xlfn.AGGREGATE(4,6,$EN$3:$GC$2000)+2000,NA(),FLOOR((2^(($ED170+LOOKUP(2, 1/(ISNA(EP$3:EP$2000)+ISBLANK(EP$3:EP$300)-1),EP$3:EP$2000)*LOG(100)/LOG(2))/LOOKUP(2, 1/(ISNA(EP$3:EP$2000)+ISBLANK(EP$3:EP$300)-1),EP$3:EP$2000))),2))),NA())</f>
        <v>#N/A</v>
      </c>
      <c r="EM170" s="1" t="e" cm="1">
        <f t="array" ref="EM170">IF(ISNA($ED170),NA(),FLOOR(EN$3+(LOOKUP(2, 1/(ISNA(EN$3:EN$2000)+ISBLANK(EN$3:EN$300)-1),EN$3:EN$2000)-EN$3)/LOOKUP(2, 1/(ISNA(EN$3:EN$2000)+ISBLANK(EN$3:EN$300)-1),ED$3:ED$2000)*ED170, 1))</f>
        <v>#N/A</v>
      </c>
      <c r="EN170" s="1" t="e" cm="1">
        <f t="array" ref="EN170">IFERROR(IF(ISNA($A170),NA(),INDEX(AK$3:AK$2000,_xlfn.XMATCH(100,AK$3:AK$2000,1,1)+ROW()-ROW($A$3))-0), NA())</f>
        <v>#N/A</v>
      </c>
      <c r="EO170" s="1" t="e" cm="1">
        <f t="array" ref="EO170">IFERROR(IF(ISNA($A170),NA(),INDEX(BD$3:BD$2000,_xlfn.XMATCH(100,AK$3:AK$2000,1,1)+ROW()-ROW($A$3))-0), NA())</f>
        <v>#N/A</v>
      </c>
      <c r="EP170" s="1" t="e">
        <f t="shared" si="311"/>
        <v>#N/A</v>
      </c>
      <c r="EQ170" s="1" t="e">
        <f t="shared" si="312"/>
        <v>#N/A</v>
      </c>
      <c r="ER170" s="1" t="e">
        <f t="shared" si="313"/>
        <v>#N/A</v>
      </c>
      <c r="ES170" s="1" t="e" cm="1">
        <f t="array" ref="ES170">IFERROR(IF(OR(ISNA($A170),INDEX(International!C$3:C$2000,_xlfn.XMATCH(100,International!C$3:C$2000,1,1)+ROW()-ROW($A$3))=""),NA(),INDEX(International!C$3:C$2000,_xlfn.XMATCH(100,International!C$3:C$2000,1,1)+ROW()-ROW($A$3))), NA())</f>
        <v>#N/A</v>
      </c>
      <c r="ET170" s="1" t="e" cm="1">
        <f t="array" ref="ET170">IFERROR(IF(ISNA($A170),NA(),INDEX(International!E$3:E$2000,_xlfn.XMATCH(100,International!C$3:C$2000,1,1)+ROW()-ROW($A$3))-0), NA())</f>
        <v>#N/A</v>
      </c>
      <c r="EU170" s="1" t="e">
        <f t="shared" si="314"/>
        <v>#N/A</v>
      </c>
      <c r="EV170" s="1" t="e">
        <f t="shared" si="315"/>
        <v>#N/A</v>
      </c>
      <c r="EW170" s="1" t="e">
        <f t="shared" si="316"/>
        <v>#N/A</v>
      </c>
      <c r="EX170" s="1" t="e" cm="1">
        <f t="array" ref="EX170">IFERROR(IF(OR(ISNA($A170),INDEX(International!G$3:G$2000,_xlfn.XMATCH(100,International!G$3:G$2000,1,1)+ROW()-ROW($A$3))=""),NA(),INDEX(International!G$3:G$2000,_xlfn.XMATCH(100,International!G$3:G$2000,1,1)+ROW()-ROW($A$3))-0), NA())</f>
        <v>#N/A</v>
      </c>
      <c r="EY170" s="1" t="e" cm="1">
        <f t="array" ref="EY170">IFERROR(IF(ISNA($A170),NA(),INDEX(International!I$3:I$2000,_xlfn.XMATCH(100,International!G$3:G$2000,1,1)+ROW()-ROW($A$3))-0), NA())</f>
        <v>#N/A</v>
      </c>
      <c r="EZ170" s="1" t="e">
        <f t="shared" si="317"/>
        <v>#N/A</v>
      </c>
      <c r="FA170" s="1" t="e">
        <f t="shared" si="318"/>
        <v>#N/A</v>
      </c>
      <c r="FB170" s="1" t="e">
        <f t="shared" si="319"/>
        <v>#N/A</v>
      </c>
      <c r="FC170" s="1" t="e" cm="1">
        <f t="array" ref="FC170">IFERROR(IF(OR(ISNA($A170),INDEX(International!K$3:K$2000,_xlfn.XMATCH(100,International!K$3:K$2000,1,1)+ROW()-ROW($A$3))=""),NA(),INDEX(International!K$3:K$2000,_xlfn.XMATCH(100,International!K$3:K$2000,1,1)+ROW()-ROW($A$3))), NA())</f>
        <v>#N/A</v>
      </c>
      <c r="FD170" s="1" t="e" cm="1">
        <f t="array" ref="FD170">IFERROR(IF(ISNA($A170),NA(),INDEX(International!M$3:M$2000,_xlfn.XMATCH(100,International!K$3:K$2000,1,1)+ROW()-ROW($A$3))-0), NA())</f>
        <v>#N/A</v>
      </c>
      <c r="FE170" s="1" t="e">
        <f t="shared" si="320"/>
        <v>#N/A</v>
      </c>
      <c r="FF170" s="1" t="e">
        <f t="shared" si="321"/>
        <v>#N/A</v>
      </c>
      <c r="FG170" s="1" t="e">
        <f t="shared" si="322"/>
        <v>#N/A</v>
      </c>
      <c r="FH170" s="1" t="e" cm="1">
        <f t="array" ref="FH170">IFERROR(IF(OR(ISNA($A170),INDEX(International!O$3:O$2000,_xlfn.XMATCH(100,International!O$3:O$2000,1,1)+ROW()-ROW($A$3))=""),NA(),INDEX(International!O$3:O$2000,_xlfn.XMATCH(100,International!O$3:O$2000,1,1)+ROW()-ROW($A$3))-0), NA())</f>
        <v>#N/A</v>
      </c>
      <c r="FI170" s="1" t="e" cm="1">
        <f t="array" ref="FI170">IFERROR(IF(ISNA($A170),NA(),INDEX(International!Q$3:Q$2000,_xlfn.XMATCH(100,International!O$3:O$2000,1,1)+ROW()-ROW($A$3))-0), NA())</f>
        <v>#N/A</v>
      </c>
      <c r="FJ170" s="1" t="e">
        <f t="shared" si="323"/>
        <v>#N/A</v>
      </c>
      <c r="FK170" s="1" t="e">
        <f t="shared" si="324"/>
        <v>#N/A</v>
      </c>
      <c r="FL170" s="1" t="e">
        <f t="shared" si="325"/>
        <v>#N/A</v>
      </c>
      <c r="FM170" s="1" t="e" cm="1">
        <f t="array" ref="FM170">IFERROR(IF(OR(ISNA($A170),INDEX(International!S$3:S$2000,_xlfn.XMATCH(100,International!S$3:S$2000,1,1)+ROW()-ROW($A$3))=""),NA(),INDEX(International!S$3:S$2000,_xlfn.XMATCH(100,International!S$3:S$2000,1,1)+ROW()-ROW($A$3))-0), NA())</f>
        <v>#N/A</v>
      </c>
      <c r="FN170" s="1" t="e" cm="1">
        <f t="array" ref="FN170">IFERROR(IF(ISNA($A170),NA(),INDEX(International!U$3:U$2000,_xlfn.XMATCH(100,International!S$3:S$2000,1,1)+ROW()-ROW($A$3))-0), NA())</f>
        <v>#N/A</v>
      </c>
      <c r="FO170" s="1" t="e">
        <f t="shared" si="326"/>
        <v>#N/A</v>
      </c>
      <c r="FP170" s="1" t="e">
        <f t="shared" si="327"/>
        <v>#N/A</v>
      </c>
      <c r="FQ170" s="1" t="e">
        <f t="shared" si="328"/>
        <v>#N/A</v>
      </c>
      <c r="FR170" s="1" t="e" cm="1">
        <f t="array" ref="FR170">IFERROR(IF(OR(ISNA($A170),INDEX(International!W$3:W$2000,_xlfn.XMATCH(100,International!W$3:W$2000,1,1)+ROW()-ROW($A$3))=""),NA(),INDEX(International!W$3:W$2000,_xlfn.XMATCH(100,International!W$3:W$2000,1,1)+ROW()-ROW($A$3))-0), NA())</f>
        <v>#N/A</v>
      </c>
      <c r="FS170" s="1" t="e" cm="1">
        <f t="array" ref="FS170">IFERROR(IF(ISNA($A170),NA(),INDEX(International!Y$3:Y$2000,_xlfn.XMATCH(100,International!W$3:W$2000,1,1)+ROW()-ROW($A$3))-0), NA())</f>
        <v>#N/A</v>
      </c>
      <c r="FT170" s="1" t="e">
        <f t="shared" si="329"/>
        <v>#N/A</v>
      </c>
      <c r="FU170" s="1" t="e">
        <f t="shared" si="330"/>
        <v>#N/A</v>
      </c>
      <c r="FV170" s="1" t="e">
        <f t="shared" si="331"/>
        <v>#N/A</v>
      </c>
      <c r="FW170" s="1" t="e" cm="1">
        <f t="array" ref="FW170">IFERROR(IF(OR(ISNA($A170),INDEX(International!AA$3:AA$2000,_xlfn.XMATCH(100,International!AA$3:AA$2000,1,1)+ROW()-ROW($A$3))=""),NA(),INDEX(International!AA$3:AA$2000,_xlfn.XMATCH(100,International!AA$3:AA$2000,1,1)+ROW()-ROW($A$3))-0), NA())</f>
        <v>#N/A</v>
      </c>
      <c r="FX170" s="1" t="e" cm="1">
        <f t="array" ref="FX170">IFERROR(IF(ISNA($A170),NA(),INDEX(International!AC$3:AC$2000,_xlfn.XMATCH(100,International!AA$3:AA$2000,1,1)+ROW()-ROW($A$3))-0), NA())</f>
        <v>#N/A</v>
      </c>
      <c r="FY170" s="1" t="e">
        <f t="shared" si="332"/>
        <v>#N/A</v>
      </c>
      <c r="FZ170" s="1" t="e">
        <f t="shared" si="333"/>
        <v>#N/A</v>
      </c>
      <c r="GA170" s="1" t="e">
        <f t="shared" si="334"/>
        <v>#N/A</v>
      </c>
      <c r="GB170" s="1" t="e" cm="1">
        <f t="array" ref="GB170">IFERROR(IF(OR(ISNA($A170),INDEX(International!AE$3:AE$2000,_xlfn.XMATCH(100,International!AE$3:AE$2000,1,1)+ROW()-ROW($A$3))=""),NA(),INDEX(International!AE$3:AE$2000,_xlfn.XMATCH(100,International!AE$3:AE$2000,1,1)+ROW()-ROW($A$3))-0), NA())</f>
        <v>#N/A</v>
      </c>
      <c r="GC170" s="1" t="e" cm="1">
        <f t="array" ref="GC170">IFERROR(IF(ISNA($A170),NA(),INDEX(International!AG$3:AG$2000,_xlfn.XMATCH(100,International!AE$3:AE$2000,1,1)+ROW()-ROW($A$3))-0), NA())</f>
        <v>#N/A</v>
      </c>
      <c r="GD170" s="1" t="e">
        <f t="shared" si="335"/>
        <v>#N/A</v>
      </c>
      <c r="GE170" s="1" t="e">
        <f t="shared" si="336"/>
        <v>#N/A</v>
      </c>
      <c r="GF170" s="1" t="e">
        <f t="shared" si="337"/>
        <v>#N/A</v>
      </c>
    </row>
    <row r="171" spans="1:188" x14ac:dyDescent="0.2">
      <c r="A171" s="4" t="e">
        <f>IF(OR(Daily!$A171="",Daily!$B171="*"),NA(),Daily!A171)</f>
        <v>#N/A</v>
      </c>
      <c r="B171" s="1" t="str">
        <f>IF(_xlfn.IFNA($A171,"")="","",Daily!C171+IF(ROW()&gt;ROW($A$3),B170,0))</f>
        <v/>
      </c>
      <c r="C171" s="1" t="str">
        <f>IF(_xlfn.IFNA($A171,"")="","",Daily!D171+IF(ROW()&gt;ROW($A$3),C170,0))</f>
        <v/>
      </c>
      <c r="D171" s="1" t="str">
        <f>IF(_xlfn.IFNA($A171,"")="","",Daily!E171+IF(ROW()&gt;ROW($A$3),D170,0))</f>
        <v/>
      </c>
      <c r="E171" s="1" t="str">
        <f t="shared" si="284"/>
        <v/>
      </c>
      <c r="F171" s="1" t="str">
        <f>IF(_xlfn.IFNA($A171,"")="","",Daily!F171+IF(ROW()&gt;ROW($A$3),F170,0))</f>
        <v/>
      </c>
      <c r="G171" s="1" t="str">
        <f>IF(_xlfn.IFNA($A171,"")="","",Daily!G171+IF(ROW()&gt;ROW($A$3),G170,0))</f>
        <v/>
      </c>
      <c r="H171" s="1" t="str">
        <f>IF(_xlfn.IFNA($A171,"")="","",Daily!H171+IF(ROW()&gt;ROW($A$3),H170,0))</f>
        <v/>
      </c>
      <c r="I171" s="1" t="str">
        <f t="shared" si="285"/>
        <v/>
      </c>
      <c r="J171" s="1" t="str">
        <f>IF(_xlfn.IFNA($A171,"")="","",Daily!I171+IF(ROW()&gt;ROW($A$3),J170,0))</f>
        <v/>
      </c>
      <c r="K171" s="1" t="str">
        <f>IF(_xlfn.IFNA($A171,"")="","",Daily!J171+IF(ROW()&gt;ROW($A$3),K170,0))</f>
        <v/>
      </c>
      <c r="L171" s="1" t="str">
        <f>IF(_xlfn.IFNA($A171,"")="","",Daily!K171+IF(ROW()&gt;ROW($A$3),L170,0))</f>
        <v/>
      </c>
      <c r="M171" s="1" t="str">
        <f t="shared" si="286"/>
        <v/>
      </c>
      <c r="N171" s="1" t="str">
        <f>IF(_xlfn.IFNA($A171,"")="","",Daily!L171+IF(ROW()&gt;ROW($A$3),N170,0))</f>
        <v/>
      </c>
      <c r="O171" s="1" t="str">
        <f>IF(_xlfn.IFNA($A171,"")="","",Daily!M171+IF(ROW()&gt;ROW($A$3),O170,0))</f>
        <v/>
      </c>
      <c r="P171" s="1" t="str">
        <f>IF(_xlfn.IFNA($A171,"")="","",Daily!N171+IF(ROW()&gt;ROW($A$3),P170,0))</f>
        <v/>
      </c>
      <c r="Q171" s="1" t="str">
        <f t="shared" si="287"/>
        <v/>
      </c>
      <c r="R171" s="1" t="str">
        <f>IF(_xlfn.IFNA($A171,"")="","",Daily!O171+IF(ROW()&gt;ROW($A$3),R170,0))</f>
        <v/>
      </c>
      <c r="S171" s="1" t="str">
        <f>IF(_xlfn.IFNA($A171,"")="","",Daily!P171+IF(ROW()&gt;ROW($A$3),S170,0))</f>
        <v/>
      </c>
      <c r="T171" s="1" t="str">
        <f>IF(_xlfn.IFNA($A171,"")="","",Daily!Q171+IF(ROW()&gt;ROW($A$3),T170,0))</f>
        <v/>
      </c>
      <c r="U171" s="1" t="str">
        <f t="shared" si="288"/>
        <v/>
      </c>
      <c r="V171" s="1" t="str">
        <f>IF(_xlfn.IFNA($A171,"")="","",Daily!R171+IF(ROW()&gt;ROW($A$3),V170,0))</f>
        <v/>
      </c>
      <c r="W171" s="1" t="str">
        <f>IF(_xlfn.IFNA($A171,"")="","",Daily!S171+IF(ROW()&gt;ROW($A$3),W170,0))</f>
        <v/>
      </c>
      <c r="X171" s="1" t="str">
        <f>IF(_xlfn.IFNA($A171,"")="","",Daily!T171+IF(ROW()&gt;ROW($A$3),X170,0))</f>
        <v/>
      </c>
      <c r="Y171" s="1" t="str">
        <f t="shared" si="289"/>
        <v/>
      </c>
      <c r="Z171" s="1" t="str">
        <f>IF(_xlfn.IFNA($A171,"")="","",Daily!U171+IF(ROW()&gt;ROW($A$3),Z170,0))</f>
        <v/>
      </c>
      <c r="AA171" s="1" t="str">
        <f>IF(_xlfn.IFNA($A171,"")="","",Daily!V171+IF(ROW()&gt;ROW($A$3),AA170,0))</f>
        <v/>
      </c>
      <c r="AB171" s="1" t="str">
        <f>IF(_xlfn.IFNA($A171,"")="","",Daily!W171+IF(ROW()&gt;ROW($A$3),AB170,0))</f>
        <v/>
      </c>
      <c r="AC171" s="1" t="str">
        <f t="shared" si="290"/>
        <v/>
      </c>
      <c r="AD171" s="1" t="str">
        <f>IF(_xlfn.IFNA($A171,"")="","",Daily!X171+IF(ROW()&gt;ROW($A$3),AD170,0))</f>
        <v/>
      </c>
      <c r="AE171" s="1" t="str">
        <f>IF(_xlfn.IFNA($A171,"")="","",Daily!Y171+IF(ROW()&gt;ROW($A$3),AE170,0))</f>
        <v/>
      </c>
      <c r="AF171" s="1" t="str">
        <f>IF(_xlfn.IFNA($A171,"")="","",Daily!Z171+IF(ROW()&gt;ROW($A$3),AF170,0))</f>
        <v/>
      </c>
      <c r="AG171" s="1" t="str">
        <f t="shared" si="291"/>
        <v/>
      </c>
      <c r="AH171" s="1" t="str">
        <f>IF(_xlfn.IFNA($A171,"")="","",Daily!C171+Daily!F171+Daily!I171+Daily!O171+Daily!L171+Daily!R171+Daily!X171+Daily!U171)</f>
        <v/>
      </c>
      <c r="AI171" s="1" t="str">
        <f>IF(_xlfn.IFNA($A171,"")="","",Daily!D171+Daily!G171+Daily!J171+Daily!P171+Daily!M171+Daily!S171+Daily!Y171+Daily!V171+Daily!AA171)</f>
        <v/>
      </c>
      <c r="AJ171" s="1" t="str">
        <f>IF(_xlfn.IFNA($A171,"")="","",Daily!E171+Daily!H171+Daily!K171+Daily!Q171+Daily!N171+Daily!T171+Daily!Z171+Daily!W171)</f>
        <v/>
      </c>
      <c r="AK171" s="1" t="str">
        <f t="shared" si="359"/>
        <v/>
      </c>
      <c r="AL171" s="1" t="str">
        <f t="shared" si="360"/>
        <v/>
      </c>
      <c r="AM171" s="1" t="str">
        <f t="shared" si="361"/>
        <v/>
      </c>
      <c r="AN171" s="7" t="str">
        <f t="shared" si="362"/>
        <v/>
      </c>
      <c r="AO171" s="1" t="str">
        <f t="shared" si="363"/>
        <v/>
      </c>
      <c r="AP171" s="1" t="str">
        <f t="shared" si="364"/>
        <v/>
      </c>
      <c r="AQ171" s="1" t="str">
        <f t="shared" si="365"/>
        <v/>
      </c>
      <c r="AR171" s="1" t="str">
        <f t="shared" si="366"/>
        <v/>
      </c>
      <c r="AS171" s="1" t="str">
        <f t="shared" si="367"/>
        <v/>
      </c>
      <c r="AT171" s="10" t="str">
        <f t="shared" si="368"/>
        <v/>
      </c>
      <c r="AU171" s="10" t="str">
        <f t="shared" si="369"/>
        <v/>
      </c>
      <c r="AV171" s="10" t="str">
        <f t="shared" si="370"/>
        <v/>
      </c>
      <c r="AW171" s="10" t="str">
        <f t="shared" si="371"/>
        <v/>
      </c>
      <c r="AX171" s="10" t="str">
        <f t="shared" si="372"/>
        <v/>
      </c>
      <c r="AY171" s="10" t="str">
        <f t="shared" si="373"/>
        <v/>
      </c>
      <c r="AZ171" s="10" t="str">
        <f t="shared" si="374"/>
        <v/>
      </c>
      <c r="BA171" s="10" t="str">
        <f t="shared" si="375"/>
        <v/>
      </c>
      <c r="BB171" s="10" t="str">
        <f t="shared" si="376"/>
        <v/>
      </c>
      <c r="BC171" s="10" t="str">
        <f t="shared" si="377"/>
        <v/>
      </c>
      <c r="BD171" s="8" t="str">
        <f t="shared" ca="1" si="292"/>
        <v/>
      </c>
      <c r="BE171" s="9" t="str">
        <f t="shared" ca="1" si="293"/>
        <v/>
      </c>
      <c r="BF171" s="10" t="str">
        <f t="shared" si="378"/>
        <v/>
      </c>
      <c r="BG171" s="10" t="str">
        <f t="shared" si="379"/>
        <v/>
      </c>
      <c r="BH171" s="1" t="str">
        <f t="shared" si="380"/>
        <v/>
      </c>
      <c r="BI171" s="1" t="str">
        <f t="shared" si="381"/>
        <v/>
      </c>
      <c r="BJ171" s="8" t="str">
        <f>IF(_xlfn.IFNA($A171,"")="","",AK171/(Configuration!$B$1/1000000))</f>
        <v/>
      </c>
      <c r="BK171" s="1" t="str">
        <f>IF(OR(_xlfn.IFNA($A171,"")="", ROW()&lt;=ROW($A$3),MAX(International!$C$3:$C$2000)&lt;$AK171),"",$A171-_xlfn.XLOOKUP($AK171,International!$C$3:$C$2000,International!$A$3:$A$2000,NA(),1,1))</f>
        <v/>
      </c>
      <c r="BL171" s="1" t="str">
        <f>IF(OR(_xlfn.IFNA($A171,"")="", ROW()&lt;=ROW($A$3),MAX(International!$D$3:$D$2000)&lt;$BJ171),"",$A171-_xlfn.XLOOKUP($BJ171,International!$D$3:$D$2000,International!$A$3:$A$2000,NA(),1,1))</f>
        <v/>
      </c>
      <c r="BM171" s="1" t="str">
        <f>IF(OR(_xlfn.IFNA($A171,"")="", ROW()&lt;=ROW($A$3),MAX(International!$G$3:$G$2000)&lt;$AK171),"",$A171-_xlfn.XLOOKUP($AK171,International!$G$3:$G$2000,International!$A$3:$A$2000,NA(),1,1))</f>
        <v/>
      </c>
      <c r="BN171" s="1" t="str">
        <f>IF(OR(_xlfn.IFNA($A171,"")="", ROW()&lt;=ROW($A$3),MAX(International!$H$3:$H$2000)&lt;$BJ171),"",$A171-_xlfn.XLOOKUP($BJ171,International!$H$3:$H$2000,International!$A$3:$A$2000,NA(),1,1))</f>
        <v/>
      </c>
      <c r="BO171" s="1" t="str">
        <f>IF(OR(_xlfn.IFNA($A171,"")="", ROW()&lt;=ROW($A$3),MAX(International!$K$3:$K$2000)&lt;$AK171),"",$A171-_xlfn.XLOOKUP($AK171,International!$K$3:$K$2000,International!$A$3:$A$2000,NA(),1,1))</f>
        <v/>
      </c>
      <c r="BP171" s="1" t="str">
        <f>IF(OR(_xlfn.IFNA($A171,"")="", ROW()&lt;=ROW($A$3),MAX(International!$L$3:$L$2000)&lt;$BJ171),"",$A171-_xlfn.XLOOKUP($BJ171,International!$L$3:$L$2000,International!$A$3:$A$2000,NA(),1,1))</f>
        <v/>
      </c>
      <c r="BQ171" s="1" t="str">
        <f>IF(OR(_xlfn.IFNA($A171,"")="", ROW()&lt;=ROW($A$3),MAX(International!$O$3:$O$2000)&lt;$AK171),"",$A171-_xlfn.XLOOKUP($AK171,International!$O$3:$O$2000,International!$A$3:$A$2000,NA(),1,1))</f>
        <v/>
      </c>
      <c r="BR171" s="1" t="str">
        <f>IF(OR(_xlfn.IFNA($A171,"")="", ROW()&lt;=ROW($A$3),MAX(International!$P$3:$P$2000)&lt;$BJ171),"",$A171-_xlfn.XLOOKUP($BJ171,International!$P$3:$P$2000,International!$A$3:$A$2000,NA(),1,1))</f>
        <v/>
      </c>
      <c r="BS171" s="1" t="str">
        <f>IF(OR(_xlfn.IFNA($A171,"")="", ROW()&lt;=ROW($A$3),MAX(International!$S$3:$S$2000)&lt;$AK171),"",$A171-_xlfn.XLOOKUP($AK171,International!$S$3:$S$2000,International!$A$3:$A$2000,NA(),1,1))</f>
        <v/>
      </c>
      <c r="BT171" s="1" t="str">
        <f>IF(OR(_xlfn.IFNA($A171,"")="", ROW()&lt;=ROW($A$3),MAX(International!$T$3:$T$2000)&lt;$BJ171),"",$A171-_xlfn.XLOOKUP($BJ171,International!$T$3:$T$2000,International!$A$3:$A$2000,NA(),1,1))</f>
        <v/>
      </c>
      <c r="BU171" s="1" t="str">
        <f>IF(OR(_xlfn.IFNA($A171,"")="", ROW()&lt;=ROW($A$3),MAX(International!$W$3:$W$2000)&lt;$AK171),"",$A171-_xlfn.XLOOKUP($AK171,International!$W$3:$W$2000,International!$A$3:$A$2000,NA(),1,1))</f>
        <v/>
      </c>
      <c r="BV171" s="1" t="str">
        <f>IF(OR(_xlfn.IFNA($A171,"")="", ROW()&lt;=ROW($A$3),MAX(International!$X$3:$X$2000)&lt;$BJ171),"",$A171-_xlfn.XLOOKUP($BJ171,International!$X$3:$X$2000,International!$A$3:$A$2000,NA(),1,1))</f>
        <v/>
      </c>
      <c r="BW171" s="1" t="str">
        <f>IF(OR(_xlfn.IFNA($A171,"")="", ROW()&lt;=ROW($A$3),MAX(International!$AA$3:$AA$2000)&lt;$AK171),"",$A171-_xlfn.XLOOKUP($AK171,International!$AA$3:$AA$2000,International!$A$3:$A$2000,NA(),1,1))</f>
        <v/>
      </c>
      <c r="BX171" s="1" t="str">
        <f>IF(OR(_xlfn.IFNA($A171,"")="", ROW()&lt;=ROW($A$3),MAX(International!$AB$3:$AB$2000)&lt;$BJ171),"",$A171-_xlfn.XLOOKUP($BJ171,International!$AB$3:$AB$2000,International!$A$3:$A$2000,NA(),1,1))</f>
        <v/>
      </c>
      <c r="BY171" s="1" t="str">
        <f>IF(OR(_xlfn.IFNA($A171,"")="", ROW()&lt;=ROW($A$3),MAX(International!$AE$3:$AE$2000)&lt;$AK171),"",$A171-_xlfn.XLOOKUP($AK171,International!$AE$3:$AE$2000,International!$A$3:$A$2000,NA(),1,1))</f>
        <v/>
      </c>
      <c r="BZ171" s="1" t="str">
        <f>IF(OR(_xlfn.IFNA($A171,"")="", ROW()&lt;=ROW($A$3),MAX(International!$AF$3:$AF$2000)&lt;$BJ171),"",$A171-_xlfn.XLOOKUP($BJ171,International!$AF$3:$AF$2000,International!$A$3:$A$2000,NA(),1,1))</f>
        <v/>
      </c>
      <c r="CA171" s="1" t="e">
        <f t="shared" si="358"/>
        <v>#N/A</v>
      </c>
      <c r="CB171" s="1" t="e">
        <f t="shared" si="338"/>
        <v>#N/A</v>
      </c>
      <c r="CC171" s="1" t="e">
        <f t="shared" si="339"/>
        <v>#N/A</v>
      </c>
      <c r="CD171" s="1" t="e">
        <f t="shared" si="340"/>
        <v>#N/A</v>
      </c>
      <c r="CE171" s="1" t="e">
        <f t="shared" si="341"/>
        <v>#N/A</v>
      </c>
      <c r="CF171" s="1" t="e">
        <f t="shared" si="342"/>
        <v>#N/A</v>
      </c>
      <c r="CG171" s="1" t="e">
        <f t="shared" si="343"/>
        <v>#N/A</v>
      </c>
      <c r="CH171" s="1" t="e">
        <f t="shared" si="344"/>
        <v>#N/A</v>
      </c>
      <c r="CI171" s="1" t="e">
        <f t="shared" si="345"/>
        <v>#N/A</v>
      </c>
      <c r="CJ171" s="1" t="e">
        <f t="shared" si="346"/>
        <v>#N/A</v>
      </c>
      <c r="CK171" s="1" t="e">
        <f t="shared" si="295"/>
        <v>#N/A</v>
      </c>
      <c r="CL171" s="1" t="e">
        <f t="shared" si="347"/>
        <v>#N/A</v>
      </c>
      <c r="CM171" s="1" t="e">
        <f>IF(OR(ISNA($A171),$AK171&lt;100),NA(),IF($CA171=0,0,FLOOR((CK171-_xlfn.XLOOKUP(_xlfn.AGGREGATE(5,6,$CA$3:$CA2122),$CA$3:$CA$2000,CK$3:CK$2000,1,1))/_xlfn.XLOOKUP($CA171,$CA$3:$CA$2000,$CA$3:$CA$2000,1,1), 1)))</f>
        <v>#N/A</v>
      </c>
      <c r="CN171" s="1" t="e">
        <f t="shared" si="296"/>
        <v>#N/A</v>
      </c>
      <c r="CO171" s="1" t="e" cm="1">
        <f t="array" ref="CO171">IFERROR(IF(OR(ISNA($A171),$AK171&lt;100,INDEX(International!C$3:C$2000,_xlfn.XMATCH(100,International!C$3:C$2000,1,1)+$CA171)=""),NA(),INDEX(International!C$3:C$2000,_xlfn.XMATCH(100,International!C$3:C$2000,1,1)+$CA171)), NA())</f>
        <v>#N/A</v>
      </c>
      <c r="CP171" s="1" t="e">
        <f t="shared" si="348"/>
        <v>#N/A</v>
      </c>
      <c r="CQ171" s="1" t="e">
        <f>IF(OR(ISNA($A171),$AK171&lt;100),NA(),IF($CA171=0,0,FLOOR((CO171-_xlfn.XLOOKUP(_xlfn.AGGREGATE(5,6,$CA$3:$CA2122),$CA$3:$CA$2000,CO$3:CO$2000,1,1))/_xlfn.XLOOKUP($CA171,$CA$3:$CA$2000,$CA$3:$CA$2000,1,1), 1)))</f>
        <v>#N/A</v>
      </c>
      <c r="CR171" s="1" t="e">
        <f t="shared" si="297"/>
        <v>#N/A</v>
      </c>
      <c r="CS171" s="1" t="e" cm="1">
        <f t="array" ref="CS171">IFERROR(IF(OR(ISNA($A171),$AK171&lt;100,INDEX(International!G$3:G$2000,_xlfn.XMATCH(100,International!G$3:G$2000,1,1)+$CA171)=""),NA(),INDEX(International!G$3:G$2000,_xlfn.XMATCH(100,International!G$3:G$2000,1,1)+$CA171)), NA())</f>
        <v>#N/A</v>
      </c>
      <c r="CT171" s="1" t="e">
        <f t="shared" si="349"/>
        <v>#N/A</v>
      </c>
      <c r="CU171" s="1" t="e">
        <f>IF(OR(ISNA($A171),$AK171&lt;100),NA(),IF($CA171=0,0,FLOOR((CS171-_xlfn.XLOOKUP(_xlfn.AGGREGATE(5,6,$CA$3:$CA2122),$CA$3:$CA$2000,CS$3:CS$2000,1,1))/_xlfn.XLOOKUP($CA171,$CA$3:$CA$2000,$CA$3:$CA$2000,1,1), 1)))</f>
        <v>#N/A</v>
      </c>
      <c r="CV171" s="1" t="e">
        <f t="shared" si="298"/>
        <v>#N/A</v>
      </c>
      <c r="CW171" s="1" t="e" cm="1">
        <f t="array" ref="CW171">IFERROR(IF(OR(ISNA($A171),$AK171&lt;100,INDEX(International!K$3:K$2000,_xlfn.XMATCH(100,International!K$3:K$2000,1,1)+$CA171)=""),NA(),INDEX(International!K$3:K$2000,_xlfn.XMATCH(100,International!K$3:K$2000,1,1)+$CA171)), NA())</f>
        <v>#N/A</v>
      </c>
      <c r="CX171" s="1" t="e">
        <f t="shared" si="350"/>
        <v>#N/A</v>
      </c>
      <c r="CY171" s="1" t="e">
        <f>IF(OR(ISNA($A171),$AK171&lt;100),NA(),IF($CA171=0,0,FLOOR((CW171-_xlfn.XLOOKUP(_xlfn.AGGREGATE(5,6,$CA$3:$CA2122),$CA$3:$CA$2000,CW$3:CW$2000,1,1))/_xlfn.XLOOKUP($CA171,$CA$3:$CA$2000,$CA$3:$CA$2000,1,1), 1)))</f>
        <v>#N/A</v>
      </c>
      <c r="CZ171" s="1" t="e">
        <f t="shared" si="299"/>
        <v>#N/A</v>
      </c>
      <c r="DA171" s="1" t="e" cm="1">
        <f t="array" ref="DA171">IFERROR(IF(OR(ISNA($A171),$AK171&lt;100,INDEX(International!O$3:O$2000,_xlfn.XMATCH(100,International!O$3:O$2000,1,1)+$CA171)=""),NA(),INDEX(International!O$3:O$2000,_xlfn.XMATCH(100,International!O$3:O$2000,1,1)+$CA171)), NA())</f>
        <v>#N/A</v>
      </c>
      <c r="DB171" s="1" t="e">
        <f t="shared" si="351"/>
        <v>#N/A</v>
      </c>
      <c r="DC171" s="1" t="e">
        <f>IF(OR(ISNA($A171),$AK171&lt;100),NA(),IF($CA171=0,0,FLOOR((DA171-_xlfn.XLOOKUP(_xlfn.AGGREGATE(5,6,$CA$3:$CA2122),$CA$3:$CA$2000,DA$3:DA$2000,1,1))/_xlfn.XLOOKUP($CA171,$CA$3:$CA$2000,$CA$3:$CA$2000,1,1), 1)))</f>
        <v>#N/A</v>
      </c>
      <c r="DD171" s="1" t="e">
        <f t="shared" si="300"/>
        <v>#N/A</v>
      </c>
      <c r="DE171" s="1" t="e" cm="1">
        <f t="array" ref="DE171">IFERROR(IF(OR(ISNA($A171),$AK171&lt;100,INDEX(International!S$3:S$2000,_xlfn.XMATCH(100,International!S$3:S$2000,1,1)+$CA171)=""),NA(),INDEX(International!S$3:S$2000,_xlfn.XMATCH(100,International!S$3:S$2000,1,1)+$CA171)), NA())</f>
        <v>#N/A</v>
      </c>
      <c r="DF171" s="1" t="e">
        <f t="shared" si="352"/>
        <v>#N/A</v>
      </c>
      <c r="DG171" s="1" t="e">
        <f>IF(OR(ISNA($A171),$AK171&lt;100),NA(),IF($CA171=0,0,FLOOR((DE171-_xlfn.XLOOKUP(_xlfn.AGGREGATE(5,6,$CA$3:$CA2122),$CA$3:$CA$2000,DE$3:DE$2000,1,1))/_xlfn.XLOOKUP($CA171,$CA$3:$CA$2000,$CA$3:$CA$2000,1,1), 1)))</f>
        <v>#N/A</v>
      </c>
      <c r="DH171" s="1" t="e">
        <f t="shared" si="301"/>
        <v>#N/A</v>
      </c>
      <c r="DI171" s="1" t="e" cm="1">
        <f t="array" ref="DI171">IFERROR(IF(OR(ISNA($A171),$AK171&lt;100,INDEX(International!W$3:W$2000,_xlfn.XMATCH(100,International!W$3:W$2000,1,1)+$CA171)=""),NA(),INDEX(International!W$3:W$2000,_xlfn.XMATCH(100,International!W$3:W$2000,1,1)+$CA171)), NA())</f>
        <v>#N/A</v>
      </c>
      <c r="DJ171" s="1" t="e">
        <f t="shared" si="353"/>
        <v>#N/A</v>
      </c>
      <c r="DK171" s="1" t="e">
        <f>IF(OR(ISNA($A171),$AK171&lt;100),NA(),IF($CA171=0,0,FLOOR((DI171-_xlfn.XLOOKUP(_xlfn.AGGREGATE(5,6,$CA$3:$CA2122),$CA$3:$CA$2000,DI$3:DI$2000,1,1))/_xlfn.XLOOKUP($CA171,$CA$3:$CA$2000,$CA$3:$CA$2000,1,1), 1)))</f>
        <v>#N/A</v>
      </c>
      <c r="DL171" s="1" t="e">
        <f t="shared" si="302"/>
        <v>#N/A</v>
      </c>
      <c r="DM171" s="1" t="e" cm="1">
        <f t="array" ref="DM171">IFERROR(IF(OR(ISNA($A171),$AK171&lt;100,INDEX(International!AA$3:AA$2000,_xlfn.XMATCH(100,International!AA$3:AA$2000,1,1)+$CA171)=""),NA(),INDEX(International!AA$3:AA$2000,_xlfn.XMATCH(100,International!AA$3:AA$2000,1,1)+$CA171)), NA())</f>
        <v>#N/A</v>
      </c>
      <c r="DN171" s="1" t="e">
        <f t="shared" si="354"/>
        <v>#N/A</v>
      </c>
      <c r="DO171" s="1" t="e">
        <f>IF(OR(ISNA($A171),$AK171&lt;100),NA(),IF($CA171=0,0,FLOOR((DM171-_xlfn.XLOOKUP(_xlfn.AGGREGATE(5,6,$CA$3:$CA2122),$CA$3:$CA$2000,DM$3:DM$2000,1,1))/_xlfn.XLOOKUP($CA171,$CA$3:$CA$2000,$CA$3:$CA$2000,1,1), 1)))</f>
        <v>#N/A</v>
      </c>
      <c r="DP171" s="1" t="e">
        <f t="shared" si="303"/>
        <v>#N/A</v>
      </c>
      <c r="DQ171" s="1" t="e" cm="1">
        <f t="array" ref="DQ171">IFERROR(IF(OR(ISNA($A171),$AK171&lt;100,INDEX(International!AE$3:AE$2000,_xlfn.XMATCH(100,International!AE$3:AE$2000,1,1)+$CA171)=""),NA(),INDEX(International!AE$3:AE$2000,_xlfn.XMATCH(100,International!AE$3:AE$2000,1,1)+$CA171)), NA())</f>
        <v>#N/A</v>
      </c>
      <c r="DR171" s="1" t="e">
        <f t="shared" si="355"/>
        <v>#N/A</v>
      </c>
      <c r="DS171" s="1" t="e">
        <f>IF(OR(ISNA($A171),$AK171&lt;100),NA(),IF($CA171=0,0,FLOOR((DQ171-_xlfn.XLOOKUP(_xlfn.AGGREGATE(5,6,$CA$3:$CA2122),$CA$3:$CA$2000,DQ$3:DQ$2000,1,1))/_xlfn.XLOOKUP($CA171,$CA$3:$CA$2000,$CA$3:$CA$2000,1,1), 1)))</f>
        <v>#N/A</v>
      </c>
      <c r="DT171" s="1" t="e">
        <f t="shared" si="382"/>
        <v>#N/A</v>
      </c>
      <c r="DU171" s="1" t="e">
        <f t="shared" si="356"/>
        <v>#N/A</v>
      </c>
      <c r="DV171" s="1" t="e" cm="1">
        <f t="array" ref="DV171">IFERROR(IF(ISNA($A171),NA(),INDEX(B$3:B$2000,_xlfn.XMATCH(Configuration!$B$12,B$3:B$2000,1,1)+ROW()-ROW($A$3))-0), NA())</f>
        <v>#N/A</v>
      </c>
      <c r="DW171" s="1" t="e" cm="1">
        <f t="array" ref="DW171">IFERROR(IF(ISNA($A171),NA(),INDEX(F$3:F$2000,_xlfn.XMATCH(Configuration!$B$12,F$3:F$2000,1,1)+ROW()-ROW($A$3))-0), NA())</f>
        <v>#N/A</v>
      </c>
      <c r="DX171" s="1" t="e" cm="1">
        <f t="array" ref="DX171">IFERROR(IF(ISNA($A171),NA(),INDEX(J$3:J$2000,_xlfn.XMATCH(Configuration!$B$12,J$3:J$2000,1,1)+ROW()-ROW($A$3))-0), NA())</f>
        <v>#N/A</v>
      </c>
      <c r="DY171" s="1" t="e" cm="1">
        <f t="array" ref="DY171">IFERROR(IF(ISNA($A171),NA(),INDEX(N$3:N$2000,_xlfn.XMATCH(Configuration!$B$12,N$3:N$2000,1,1)+ROW()-ROW($A$3))-0), NA())</f>
        <v>#N/A</v>
      </c>
      <c r="DZ171" s="1" t="e" cm="1">
        <f t="array" ref="DZ171">IFERROR(IF(ISNA($A171),NA(),INDEX(R$3:R$2000,_xlfn.XMATCH(Configuration!$B$12,R$3:R$2000,1,1)+ROW()-ROW($A$3))-0), NA())</f>
        <v>#N/A</v>
      </c>
      <c r="EA171" s="1" t="e" cm="1">
        <f t="array" ref="EA171">IFERROR(IF(ISNA($A171),NA(),INDEX(V$3:V$2000,_xlfn.XMATCH(Configuration!$B$12,V$3:V$2000,1,1)+ROW()-ROW($A$3))-0), NA())</f>
        <v>#N/A</v>
      </c>
      <c r="EB171" s="1" t="e" cm="1">
        <f t="array" ref="EB171">IFERROR(IF(ISNA($A171),NA(),INDEX(Z$3:Z$2000,_xlfn.XMATCH(Configuration!$B$12,Z$3:Z$2000,1,1)+ROW()-ROW($A$3))-0), NA())</f>
        <v>#N/A</v>
      </c>
      <c r="EC171" s="1" t="e" cm="1">
        <f t="array" ref="EC171">IFERROR(IF(ISNA($A171),NA(),INDEX(AD$3:AD$2000,_xlfn.XMATCH(Configuration!$B$12,AD$3:AD$2000,1,1)+ROW()-ROW($A$3))-0), NA())</f>
        <v>#N/A</v>
      </c>
      <c r="ED171" s="1" t="e">
        <f t="shared" si="357"/>
        <v>#N/A</v>
      </c>
      <c r="EE171" s="1" t="e">
        <f t="shared" si="304"/>
        <v>#N/A</v>
      </c>
      <c r="EF171" s="1" t="e">
        <f t="shared" si="305"/>
        <v>#N/A</v>
      </c>
      <c r="EG171" s="1" t="e">
        <f t="shared" si="306"/>
        <v>#N/A</v>
      </c>
      <c r="EH171" s="1" t="e">
        <f t="shared" si="307"/>
        <v>#N/A</v>
      </c>
      <c r="EI171" s="1" t="e">
        <f t="shared" si="308"/>
        <v>#N/A</v>
      </c>
      <c r="EJ171" s="1" t="e">
        <f t="shared" si="309"/>
        <v>#N/A</v>
      </c>
      <c r="EK171" s="1" t="e">
        <f t="shared" si="310"/>
        <v>#N/A</v>
      </c>
      <c r="EL171" s="1" t="e" cm="1">
        <f t="array" ref="EL171">IFERROR(IF(ISNA($ED171),NA(),IF(FLOOR((2^(($ED171+LOOKUP(2, 1/(ISNA(EP$3:EP$2000)+ISBLANK(EP$3:EP$300)-1),EP$3:EP$2000)*LOG(100)/LOG(2))/LOOKUP(2, 1/(ISNA(EP$3:EP$2000)+ISBLANK(EP$3:EP$300)-1),EP$3:EP$2000))),2)&gt;_xlfn.AGGREGATE(4,6,$EN$3:$GC$2000)+2000,NA(),FLOOR((2^(($ED171+LOOKUP(2, 1/(ISNA(EP$3:EP$2000)+ISBLANK(EP$3:EP$300)-1),EP$3:EP$2000)*LOG(100)/LOG(2))/LOOKUP(2, 1/(ISNA(EP$3:EP$2000)+ISBLANK(EP$3:EP$300)-1),EP$3:EP$2000))),2))),NA())</f>
        <v>#N/A</v>
      </c>
      <c r="EM171" s="1" t="e" cm="1">
        <f t="array" ref="EM171">IF(ISNA($ED171),NA(),FLOOR(EN$3+(LOOKUP(2, 1/(ISNA(EN$3:EN$2000)+ISBLANK(EN$3:EN$300)-1),EN$3:EN$2000)-EN$3)/LOOKUP(2, 1/(ISNA(EN$3:EN$2000)+ISBLANK(EN$3:EN$300)-1),ED$3:ED$2000)*ED171, 1))</f>
        <v>#N/A</v>
      </c>
      <c r="EN171" s="1" t="e" cm="1">
        <f t="array" ref="EN171">IFERROR(IF(ISNA($A171),NA(),INDEX(AK$3:AK$2000,_xlfn.XMATCH(100,AK$3:AK$2000,1,1)+ROW()-ROW($A$3))-0), NA())</f>
        <v>#N/A</v>
      </c>
      <c r="EO171" s="1" t="e" cm="1">
        <f t="array" ref="EO171">IFERROR(IF(ISNA($A171),NA(),INDEX(BD$3:BD$2000,_xlfn.XMATCH(100,AK$3:AK$2000,1,1)+ROW()-ROW($A$3))-0), NA())</f>
        <v>#N/A</v>
      </c>
      <c r="EP171" s="1" t="e">
        <f t="shared" si="311"/>
        <v>#N/A</v>
      </c>
      <c r="EQ171" s="1" t="e">
        <f t="shared" si="312"/>
        <v>#N/A</v>
      </c>
      <c r="ER171" s="1" t="e">
        <f t="shared" si="313"/>
        <v>#N/A</v>
      </c>
      <c r="ES171" s="1" t="e" cm="1">
        <f t="array" ref="ES171">IFERROR(IF(OR(ISNA($A171),INDEX(International!C$3:C$2000,_xlfn.XMATCH(100,International!C$3:C$2000,1,1)+ROW()-ROW($A$3))=""),NA(),INDEX(International!C$3:C$2000,_xlfn.XMATCH(100,International!C$3:C$2000,1,1)+ROW()-ROW($A$3))), NA())</f>
        <v>#N/A</v>
      </c>
      <c r="ET171" s="1" t="e" cm="1">
        <f t="array" ref="ET171">IFERROR(IF(ISNA($A171),NA(),INDEX(International!E$3:E$2000,_xlfn.XMATCH(100,International!C$3:C$2000,1,1)+ROW()-ROW($A$3))-0), NA())</f>
        <v>#N/A</v>
      </c>
      <c r="EU171" s="1" t="e">
        <f t="shared" si="314"/>
        <v>#N/A</v>
      </c>
      <c r="EV171" s="1" t="e">
        <f t="shared" si="315"/>
        <v>#N/A</v>
      </c>
      <c r="EW171" s="1" t="e">
        <f t="shared" si="316"/>
        <v>#N/A</v>
      </c>
      <c r="EX171" s="1" t="e" cm="1">
        <f t="array" ref="EX171">IFERROR(IF(OR(ISNA($A171),INDEX(International!G$3:G$2000,_xlfn.XMATCH(100,International!G$3:G$2000,1,1)+ROW()-ROW($A$3))=""),NA(),INDEX(International!G$3:G$2000,_xlfn.XMATCH(100,International!G$3:G$2000,1,1)+ROW()-ROW($A$3))-0), NA())</f>
        <v>#N/A</v>
      </c>
      <c r="EY171" s="1" t="e" cm="1">
        <f t="array" ref="EY171">IFERROR(IF(ISNA($A171),NA(),INDEX(International!I$3:I$2000,_xlfn.XMATCH(100,International!G$3:G$2000,1,1)+ROW()-ROW($A$3))-0), NA())</f>
        <v>#N/A</v>
      </c>
      <c r="EZ171" s="1" t="e">
        <f t="shared" si="317"/>
        <v>#N/A</v>
      </c>
      <c r="FA171" s="1" t="e">
        <f t="shared" si="318"/>
        <v>#N/A</v>
      </c>
      <c r="FB171" s="1" t="e">
        <f t="shared" si="319"/>
        <v>#N/A</v>
      </c>
      <c r="FC171" s="1" t="e" cm="1">
        <f t="array" ref="FC171">IFERROR(IF(OR(ISNA($A171),INDEX(International!K$3:K$2000,_xlfn.XMATCH(100,International!K$3:K$2000,1,1)+ROW()-ROW($A$3))=""),NA(),INDEX(International!K$3:K$2000,_xlfn.XMATCH(100,International!K$3:K$2000,1,1)+ROW()-ROW($A$3))), NA())</f>
        <v>#N/A</v>
      </c>
      <c r="FD171" s="1" t="e" cm="1">
        <f t="array" ref="FD171">IFERROR(IF(ISNA($A171),NA(),INDEX(International!M$3:M$2000,_xlfn.XMATCH(100,International!K$3:K$2000,1,1)+ROW()-ROW($A$3))-0), NA())</f>
        <v>#N/A</v>
      </c>
      <c r="FE171" s="1" t="e">
        <f t="shared" si="320"/>
        <v>#N/A</v>
      </c>
      <c r="FF171" s="1" t="e">
        <f t="shared" si="321"/>
        <v>#N/A</v>
      </c>
      <c r="FG171" s="1" t="e">
        <f t="shared" si="322"/>
        <v>#N/A</v>
      </c>
      <c r="FH171" s="1" t="e" cm="1">
        <f t="array" ref="FH171">IFERROR(IF(OR(ISNA($A171),INDEX(International!O$3:O$2000,_xlfn.XMATCH(100,International!O$3:O$2000,1,1)+ROW()-ROW($A$3))=""),NA(),INDEX(International!O$3:O$2000,_xlfn.XMATCH(100,International!O$3:O$2000,1,1)+ROW()-ROW($A$3))-0), NA())</f>
        <v>#N/A</v>
      </c>
      <c r="FI171" s="1" t="e" cm="1">
        <f t="array" ref="FI171">IFERROR(IF(ISNA($A171),NA(),INDEX(International!Q$3:Q$2000,_xlfn.XMATCH(100,International!O$3:O$2000,1,1)+ROW()-ROW($A$3))-0), NA())</f>
        <v>#N/A</v>
      </c>
      <c r="FJ171" s="1" t="e">
        <f t="shared" si="323"/>
        <v>#N/A</v>
      </c>
      <c r="FK171" s="1" t="e">
        <f t="shared" si="324"/>
        <v>#N/A</v>
      </c>
      <c r="FL171" s="1" t="e">
        <f t="shared" si="325"/>
        <v>#N/A</v>
      </c>
      <c r="FM171" s="1" t="e" cm="1">
        <f t="array" ref="FM171">IFERROR(IF(OR(ISNA($A171),INDEX(International!S$3:S$2000,_xlfn.XMATCH(100,International!S$3:S$2000,1,1)+ROW()-ROW($A$3))=""),NA(),INDEX(International!S$3:S$2000,_xlfn.XMATCH(100,International!S$3:S$2000,1,1)+ROW()-ROW($A$3))-0), NA())</f>
        <v>#N/A</v>
      </c>
      <c r="FN171" s="1" t="e" cm="1">
        <f t="array" ref="FN171">IFERROR(IF(ISNA($A171),NA(),INDEX(International!U$3:U$2000,_xlfn.XMATCH(100,International!S$3:S$2000,1,1)+ROW()-ROW($A$3))-0), NA())</f>
        <v>#N/A</v>
      </c>
      <c r="FO171" s="1" t="e">
        <f t="shared" si="326"/>
        <v>#N/A</v>
      </c>
      <c r="FP171" s="1" t="e">
        <f t="shared" si="327"/>
        <v>#N/A</v>
      </c>
      <c r="FQ171" s="1" t="e">
        <f t="shared" si="328"/>
        <v>#N/A</v>
      </c>
      <c r="FR171" s="1" t="e" cm="1">
        <f t="array" ref="FR171">IFERROR(IF(OR(ISNA($A171),INDEX(International!W$3:W$2000,_xlfn.XMATCH(100,International!W$3:W$2000,1,1)+ROW()-ROW($A$3))=""),NA(),INDEX(International!W$3:W$2000,_xlfn.XMATCH(100,International!W$3:W$2000,1,1)+ROW()-ROW($A$3))-0), NA())</f>
        <v>#N/A</v>
      </c>
      <c r="FS171" s="1" t="e" cm="1">
        <f t="array" ref="FS171">IFERROR(IF(ISNA($A171),NA(),INDEX(International!Y$3:Y$2000,_xlfn.XMATCH(100,International!W$3:W$2000,1,1)+ROW()-ROW($A$3))-0), NA())</f>
        <v>#N/A</v>
      </c>
      <c r="FT171" s="1" t="e">
        <f t="shared" si="329"/>
        <v>#N/A</v>
      </c>
      <c r="FU171" s="1" t="e">
        <f t="shared" si="330"/>
        <v>#N/A</v>
      </c>
      <c r="FV171" s="1" t="e">
        <f t="shared" si="331"/>
        <v>#N/A</v>
      </c>
      <c r="FW171" s="1" t="e" cm="1">
        <f t="array" ref="FW171">IFERROR(IF(OR(ISNA($A171),INDEX(International!AA$3:AA$2000,_xlfn.XMATCH(100,International!AA$3:AA$2000,1,1)+ROW()-ROW($A$3))=""),NA(),INDEX(International!AA$3:AA$2000,_xlfn.XMATCH(100,International!AA$3:AA$2000,1,1)+ROW()-ROW($A$3))-0), NA())</f>
        <v>#N/A</v>
      </c>
      <c r="FX171" s="1" t="e" cm="1">
        <f t="array" ref="FX171">IFERROR(IF(ISNA($A171),NA(),INDEX(International!AC$3:AC$2000,_xlfn.XMATCH(100,International!AA$3:AA$2000,1,1)+ROW()-ROW($A$3))-0), NA())</f>
        <v>#N/A</v>
      </c>
      <c r="FY171" s="1" t="e">
        <f t="shared" si="332"/>
        <v>#N/A</v>
      </c>
      <c r="FZ171" s="1" t="e">
        <f t="shared" si="333"/>
        <v>#N/A</v>
      </c>
      <c r="GA171" s="1" t="e">
        <f t="shared" si="334"/>
        <v>#N/A</v>
      </c>
      <c r="GB171" s="1" t="e" cm="1">
        <f t="array" ref="GB171">IFERROR(IF(OR(ISNA($A171),INDEX(International!AE$3:AE$2000,_xlfn.XMATCH(100,International!AE$3:AE$2000,1,1)+ROW()-ROW($A$3))=""),NA(),INDEX(International!AE$3:AE$2000,_xlfn.XMATCH(100,International!AE$3:AE$2000,1,1)+ROW()-ROW($A$3))-0), NA())</f>
        <v>#N/A</v>
      </c>
      <c r="GC171" s="1" t="e" cm="1">
        <f t="array" ref="GC171">IFERROR(IF(ISNA($A171),NA(),INDEX(International!AG$3:AG$2000,_xlfn.XMATCH(100,International!AE$3:AE$2000,1,1)+ROW()-ROW($A$3))-0), NA())</f>
        <v>#N/A</v>
      </c>
      <c r="GD171" s="1" t="e">
        <f t="shared" si="335"/>
        <v>#N/A</v>
      </c>
      <c r="GE171" s="1" t="e">
        <f t="shared" si="336"/>
        <v>#N/A</v>
      </c>
      <c r="GF171" s="1" t="e">
        <f t="shared" si="337"/>
        <v>#N/A</v>
      </c>
    </row>
    <row r="172" spans="1:188" x14ac:dyDescent="0.2">
      <c r="A172" s="4" t="e">
        <f>IF(OR(Daily!$A172="",Daily!$B172="*"),NA(),Daily!A172)</f>
        <v>#N/A</v>
      </c>
      <c r="B172" s="1" t="str">
        <f>IF(_xlfn.IFNA($A172,"")="","",Daily!C172+IF(ROW()&gt;ROW($A$3),B171,0))</f>
        <v/>
      </c>
      <c r="C172" s="1" t="str">
        <f>IF(_xlfn.IFNA($A172,"")="","",Daily!D172+IF(ROW()&gt;ROW($A$3),C171,0))</f>
        <v/>
      </c>
      <c r="D172" s="1" t="str">
        <f>IF(_xlfn.IFNA($A172,"")="","",Daily!E172+IF(ROW()&gt;ROW($A$3),D171,0))</f>
        <v/>
      </c>
      <c r="E172" s="1" t="str">
        <f t="shared" si="284"/>
        <v/>
      </c>
      <c r="F172" s="1" t="str">
        <f>IF(_xlfn.IFNA($A172,"")="","",Daily!F172+IF(ROW()&gt;ROW($A$3),F171,0))</f>
        <v/>
      </c>
      <c r="G172" s="1" t="str">
        <f>IF(_xlfn.IFNA($A172,"")="","",Daily!G172+IF(ROW()&gt;ROW($A$3),G171,0))</f>
        <v/>
      </c>
      <c r="H172" s="1" t="str">
        <f>IF(_xlfn.IFNA($A172,"")="","",Daily!H172+IF(ROW()&gt;ROW($A$3),H171,0))</f>
        <v/>
      </c>
      <c r="I172" s="1" t="str">
        <f t="shared" si="285"/>
        <v/>
      </c>
      <c r="J172" s="1" t="str">
        <f>IF(_xlfn.IFNA($A172,"")="","",Daily!I172+IF(ROW()&gt;ROW($A$3),J171,0))</f>
        <v/>
      </c>
      <c r="K172" s="1" t="str">
        <f>IF(_xlfn.IFNA($A172,"")="","",Daily!J172+IF(ROW()&gt;ROW($A$3),K171,0))</f>
        <v/>
      </c>
      <c r="L172" s="1" t="str">
        <f>IF(_xlfn.IFNA($A172,"")="","",Daily!K172+IF(ROW()&gt;ROW($A$3),L171,0))</f>
        <v/>
      </c>
      <c r="M172" s="1" t="str">
        <f t="shared" si="286"/>
        <v/>
      </c>
      <c r="N172" s="1" t="str">
        <f>IF(_xlfn.IFNA($A172,"")="","",Daily!L172+IF(ROW()&gt;ROW($A$3),N171,0))</f>
        <v/>
      </c>
      <c r="O172" s="1" t="str">
        <f>IF(_xlfn.IFNA($A172,"")="","",Daily!M172+IF(ROW()&gt;ROW($A$3),O171,0))</f>
        <v/>
      </c>
      <c r="P172" s="1" t="str">
        <f>IF(_xlfn.IFNA($A172,"")="","",Daily!N172+IF(ROW()&gt;ROW($A$3),P171,0))</f>
        <v/>
      </c>
      <c r="Q172" s="1" t="str">
        <f t="shared" si="287"/>
        <v/>
      </c>
      <c r="R172" s="1" t="str">
        <f>IF(_xlfn.IFNA($A172,"")="","",Daily!O172+IF(ROW()&gt;ROW($A$3),R171,0))</f>
        <v/>
      </c>
      <c r="S172" s="1" t="str">
        <f>IF(_xlfn.IFNA($A172,"")="","",Daily!P172+IF(ROW()&gt;ROW($A$3),S171,0))</f>
        <v/>
      </c>
      <c r="T172" s="1" t="str">
        <f>IF(_xlfn.IFNA($A172,"")="","",Daily!Q172+IF(ROW()&gt;ROW($A$3),T171,0))</f>
        <v/>
      </c>
      <c r="U172" s="1" t="str">
        <f t="shared" si="288"/>
        <v/>
      </c>
      <c r="V172" s="1" t="str">
        <f>IF(_xlfn.IFNA($A172,"")="","",Daily!R172+IF(ROW()&gt;ROW($A$3),V171,0))</f>
        <v/>
      </c>
      <c r="W172" s="1" t="str">
        <f>IF(_xlfn.IFNA($A172,"")="","",Daily!S172+IF(ROW()&gt;ROW($A$3),W171,0))</f>
        <v/>
      </c>
      <c r="X172" s="1" t="str">
        <f>IF(_xlfn.IFNA($A172,"")="","",Daily!T172+IF(ROW()&gt;ROW($A$3),X171,0))</f>
        <v/>
      </c>
      <c r="Y172" s="1" t="str">
        <f t="shared" si="289"/>
        <v/>
      </c>
      <c r="Z172" s="1" t="str">
        <f>IF(_xlfn.IFNA($A172,"")="","",Daily!U172+IF(ROW()&gt;ROW($A$3),Z171,0))</f>
        <v/>
      </c>
      <c r="AA172" s="1" t="str">
        <f>IF(_xlfn.IFNA($A172,"")="","",Daily!V172+IF(ROW()&gt;ROW($A$3),AA171,0))</f>
        <v/>
      </c>
      <c r="AB172" s="1" t="str">
        <f>IF(_xlfn.IFNA($A172,"")="","",Daily!W172+IF(ROW()&gt;ROW($A$3),AB171,0))</f>
        <v/>
      </c>
      <c r="AC172" s="1" t="str">
        <f t="shared" si="290"/>
        <v/>
      </c>
      <c r="AD172" s="1" t="str">
        <f>IF(_xlfn.IFNA($A172,"")="","",Daily!X172+IF(ROW()&gt;ROW($A$3),AD171,0))</f>
        <v/>
      </c>
      <c r="AE172" s="1" t="str">
        <f>IF(_xlfn.IFNA($A172,"")="","",Daily!Y172+IF(ROW()&gt;ROW($A$3),AE171,0))</f>
        <v/>
      </c>
      <c r="AF172" s="1" t="str">
        <f>IF(_xlfn.IFNA($A172,"")="","",Daily!Z172+IF(ROW()&gt;ROW($A$3),AF171,0))</f>
        <v/>
      </c>
      <c r="AG172" s="1" t="str">
        <f t="shared" si="291"/>
        <v/>
      </c>
      <c r="AH172" s="1" t="str">
        <f>IF(_xlfn.IFNA($A172,"")="","",Daily!C172+Daily!F172+Daily!I172+Daily!O172+Daily!L172+Daily!R172+Daily!X172+Daily!U172)</f>
        <v/>
      </c>
      <c r="AI172" s="1" t="str">
        <f>IF(_xlfn.IFNA($A172,"")="","",Daily!D172+Daily!G172+Daily!J172+Daily!P172+Daily!M172+Daily!S172+Daily!Y172+Daily!V172+Daily!AA172)</f>
        <v/>
      </c>
      <c r="AJ172" s="1" t="str">
        <f>IF(_xlfn.IFNA($A172,"")="","",Daily!E172+Daily!H172+Daily!K172+Daily!Q172+Daily!N172+Daily!T172+Daily!Z172+Daily!W172)</f>
        <v/>
      </c>
      <c r="AK172" s="1" t="str">
        <f t="shared" si="359"/>
        <v/>
      </c>
      <c r="AL172" s="1" t="str">
        <f t="shared" si="360"/>
        <v/>
      </c>
      <c r="AM172" s="1" t="str">
        <f t="shared" si="361"/>
        <v/>
      </c>
      <c r="AN172" s="7" t="str">
        <f t="shared" si="362"/>
        <v/>
      </c>
      <c r="AO172" s="1" t="str">
        <f t="shared" si="363"/>
        <v/>
      </c>
      <c r="AP172" s="1" t="str">
        <f t="shared" si="364"/>
        <v/>
      </c>
      <c r="AQ172" s="1" t="str">
        <f t="shared" si="365"/>
        <v/>
      </c>
      <c r="AR172" s="1" t="str">
        <f t="shared" si="366"/>
        <v/>
      </c>
      <c r="AS172" s="1" t="str">
        <f t="shared" si="367"/>
        <v/>
      </c>
      <c r="AT172" s="10" t="str">
        <f t="shared" si="368"/>
        <v/>
      </c>
      <c r="AU172" s="10" t="str">
        <f t="shared" si="369"/>
        <v/>
      </c>
      <c r="AV172" s="10" t="str">
        <f t="shared" si="370"/>
        <v/>
      </c>
      <c r="AW172" s="10" t="str">
        <f t="shared" si="371"/>
        <v/>
      </c>
      <c r="AX172" s="10" t="str">
        <f t="shared" si="372"/>
        <v/>
      </c>
      <c r="AY172" s="10" t="str">
        <f t="shared" si="373"/>
        <v/>
      </c>
      <c r="AZ172" s="10" t="str">
        <f t="shared" si="374"/>
        <v/>
      </c>
      <c r="BA172" s="10" t="str">
        <f t="shared" si="375"/>
        <v/>
      </c>
      <c r="BB172" s="10" t="str">
        <f t="shared" si="376"/>
        <v/>
      </c>
      <c r="BC172" s="10" t="str">
        <f t="shared" si="377"/>
        <v/>
      </c>
      <c r="BD172" s="8" t="str">
        <f t="shared" ca="1" si="292"/>
        <v/>
      </c>
      <c r="BE172" s="9" t="str">
        <f t="shared" ca="1" si="293"/>
        <v/>
      </c>
      <c r="BF172" s="10" t="str">
        <f t="shared" si="378"/>
        <v/>
      </c>
      <c r="BG172" s="10" t="str">
        <f t="shared" si="379"/>
        <v/>
      </c>
      <c r="BH172" s="1" t="str">
        <f t="shared" si="380"/>
        <v/>
      </c>
      <c r="BI172" s="1" t="str">
        <f t="shared" si="381"/>
        <v/>
      </c>
      <c r="BJ172" s="8" t="str">
        <f>IF(_xlfn.IFNA($A172,"")="","",AK172/(Configuration!$B$1/1000000))</f>
        <v/>
      </c>
      <c r="BK172" s="1" t="str">
        <f>IF(OR(_xlfn.IFNA($A172,"")="", ROW()&lt;=ROW($A$3),MAX(International!$C$3:$C$2000)&lt;$AK172),"",$A172-_xlfn.XLOOKUP($AK172,International!$C$3:$C$2000,International!$A$3:$A$2000,NA(),1,1))</f>
        <v/>
      </c>
      <c r="BL172" s="1" t="str">
        <f>IF(OR(_xlfn.IFNA($A172,"")="", ROW()&lt;=ROW($A$3),MAX(International!$D$3:$D$2000)&lt;$BJ172),"",$A172-_xlfn.XLOOKUP($BJ172,International!$D$3:$D$2000,International!$A$3:$A$2000,NA(),1,1))</f>
        <v/>
      </c>
      <c r="BM172" s="1" t="str">
        <f>IF(OR(_xlfn.IFNA($A172,"")="", ROW()&lt;=ROW($A$3),MAX(International!$G$3:$G$2000)&lt;$AK172),"",$A172-_xlfn.XLOOKUP($AK172,International!$G$3:$G$2000,International!$A$3:$A$2000,NA(),1,1))</f>
        <v/>
      </c>
      <c r="BN172" s="1" t="str">
        <f>IF(OR(_xlfn.IFNA($A172,"")="", ROW()&lt;=ROW($A$3),MAX(International!$H$3:$H$2000)&lt;$BJ172),"",$A172-_xlfn.XLOOKUP($BJ172,International!$H$3:$H$2000,International!$A$3:$A$2000,NA(),1,1))</f>
        <v/>
      </c>
      <c r="BO172" s="1" t="str">
        <f>IF(OR(_xlfn.IFNA($A172,"")="", ROW()&lt;=ROW($A$3),MAX(International!$K$3:$K$2000)&lt;$AK172),"",$A172-_xlfn.XLOOKUP($AK172,International!$K$3:$K$2000,International!$A$3:$A$2000,NA(),1,1))</f>
        <v/>
      </c>
      <c r="BP172" s="1" t="str">
        <f>IF(OR(_xlfn.IFNA($A172,"")="", ROW()&lt;=ROW($A$3),MAX(International!$L$3:$L$2000)&lt;$BJ172),"",$A172-_xlfn.XLOOKUP($BJ172,International!$L$3:$L$2000,International!$A$3:$A$2000,NA(),1,1))</f>
        <v/>
      </c>
      <c r="BQ172" s="1" t="str">
        <f>IF(OR(_xlfn.IFNA($A172,"")="", ROW()&lt;=ROW($A$3),MAX(International!$O$3:$O$2000)&lt;$AK172),"",$A172-_xlfn.XLOOKUP($AK172,International!$O$3:$O$2000,International!$A$3:$A$2000,NA(),1,1))</f>
        <v/>
      </c>
      <c r="BR172" s="1" t="str">
        <f>IF(OR(_xlfn.IFNA($A172,"")="", ROW()&lt;=ROW($A$3),MAX(International!$P$3:$P$2000)&lt;$BJ172),"",$A172-_xlfn.XLOOKUP($BJ172,International!$P$3:$P$2000,International!$A$3:$A$2000,NA(),1,1))</f>
        <v/>
      </c>
      <c r="BS172" s="1" t="str">
        <f>IF(OR(_xlfn.IFNA($A172,"")="", ROW()&lt;=ROW($A$3),MAX(International!$S$3:$S$2000)&lt;$AK172),"",$A172-_xlfn.XLOOKUP($AK172,International!$S$3:$S$2000,International!$A$3:$A$2000,NA(),1,1))</f>
        <v/>
      </c>
      <c r="BT172" s="1" t="str">
        <f>IF(OR(_xlfn.IFNA($A172,"")="", ROW()&lt;=ROW($A$3),MAX(International!$T$3:$T$2000)&lt;$BJ172),"",$A172-_xlfn.XLOOKUP($BJ172,International!$T$3:$T$2000,International!$A$3:$A$2000,NA(),1,1))</f>
        <v/>
      </c>
      <c r="BU172" s="1" t="str">
        <f>IF(OR(_xlfn.IFNA($A172,"")="", ROW()&lt;=ROW($A$3),MAX(International!$W$3:$W$2000)&lt;$AK172),"",$A172-_xlfn.XLOOKUP($AK172,International!$W$3:$W$2000,International!$A$3:$A$2000,NA(),1,1))</f>
        <v/>
      </c>
      <c r="BV172" s="1" t="str">
        <f>IF(OR(_xlfn.IFNA($A172,"")="", ROW()&lt;=ROW($A$3),MAX(International!$X$3:$X$2000)&lt;$BJ172),"",$A172-_xlfn.XLOOKUP($BJ172,International!$X$3:$X$2000,International!$A$3:$A$2000,NA(),1,1))</f>
        <v/>
      </c>
      <c r="BW172" s="1" t="str">
        <f>IF(OR(_xlfn.IFNA($A172,"")="", ROW()&lt;=ROW($A$3),MAX(International!$AA$3:$AA$2000)&lt;$AK172),"",$A172-_xlfn.XLOOKUP($AK172,International!$AA$3:$AA$2000,International!$A$3:$A$2000,NA(),1,1))</f>
        <v/>
      </c>
      <c r="BX172" s="1" t="str">
        <f>IF(OR(_xlfn.IFNA($A172,"")="", ROW()&lt;=ROW($A$3),MAX(International!$AB$3:$AB$2000)&lt;$BJ172),"",$A172-_xlfn.XLOOKUP($BJ172,International!$AB$3:$AB$2000,International!$A$3:$A$2000,NA(),1,1))</f>
        <v/>
      </c>
      <c r="BY172" s="1" t="str">
        <f>IF(OR(_xlfn.IFNA($A172,"")="", ROW()&lt;=ROW($A$3),MAX(International!$AE$3:$AE$2000)&lt;$AK172),"",$A172-_xlfn.XLOOKUP($AK172,International!$AE$3:$AE$2000,International!$A$3:$A$2000,NA(),1,1))</f>
        <v/>
      </c>
      <c r="BZ172" s="1" t="str">
        <f>IF(OR(_xlfn.IFNA($A172,"")="", ROW()&lt;=ROW($A$3),MAX(International!$AF$3:$AF$2000)&lt;$BJ172),"",$A172-_xlfn.XLOOKUP($BJ172,International!$AF$3:$AF$2000,International!$A$3:$A$2000,NA(),1,1))</f>
        <v/>
      </c>
      <c r="CA172" s="1" t="e">
        <f t="shared" si="358"/>
        <v>#N/A</v>
      </c>
      <c r="CB172" s="1" t="e">
        <f t="shared" si="338"/>
        <v>#N/A</v>
      </c>
      <c r="CC172" s="1" t="e">
        <f t="shared" si="339"/>
        <v>#N/A</v>
      </c>
      <c r="CD172" s="1" t="e">
        <f t="shared" si="340"/>
        <v>#N/A</v>
      </c>
      <c r="CE172" s="1" t="e">
        <f t="shared" si="341"/>
        <v>#N/A</v>
      </c>
      <c r="CF172" s="1" t="e">
        <f t="shared" si="342"/>
        <v>#N/A</v>
      </c>
      <c r="CG172" s="1" t="e">
        <f t="shared" si="343"/>
        <v>#N/A</v>
      </c>
      <c r="CH172" s="1" t="e">
        <f t="shared" si="344"/>
        <v>#N/A</v>
      </c>
      <c r="CI172" s="1" t="e">
        <f t="shared" si="345"/>
        <v>#N/A</v>
      </c>
      <c r="CJ172" s="1" t="e">
        <f t="shared" si="346"/>
        <v>#N/A</v>
      </c>
      <c r="CK172" s="1" t="e">
        <f t="shared" si="295"/>
        <v>#N/A</v>
      </c>
      <c r="CL172" s="1" t="e">
        <f t="shared" si="347"/>
        <v>#N/A</v>
      </c>
      <c r="CM172" s="1" t="e">
        <f>IF(OR(ISNA($A172),$AK172&lt;100),NA(),IF($CA172=0,0,FLOOR((CK172-_xlfn.XLOOKUP(_xlfn.AGGREGATE(5,6,$CA$3:$CA2123),$CA$3:$CA$2000,CK$3:CK$2000,1,1))/_xlfn.XLOOKUP($CA172,$CA$3:$CA$2000,$CA$3:$CA$2000,1,1), 1)))</f>
        <v>#N/A</v>
      </c>
      <c r="CN172" s="1" t="e">
        <f t="shared" si="296"/>
        <v>#N/A</v>
      </c>
      <c r="CO172" s="1" t="e" cm="1">
        <f t="array" ref="CO172">IFERROR(IF(OR(ISNA($A172),$AK172&lt;100,INDEX(International!C$3:C$2000,_xlfn.XMATCH(100,International!C$3:C$2000,1,1)+$CA172)=""),NA(),INDEX(International!C$3:C$2000,_xlfn.XMATCH(100,International!C$3:C$2000,1,1)+$CA172)), NA())</f>
        <v>#N/A</v>
      </c>
      <c r="CP172" s="1" t="e">
        <f t="shared" si="348"/>
        <v>#N/A</v>
      </c>
      <c r="CQ172" s="1" t="e">
        <f>IF(OR(ISNA($A172),$AK172&lt;100),NA(),IF($CA172=0,0,FLOOR((CO172-_xlfn.XLOOKUP(_xlfn.AGGREGATE(5,6,$CA$3:$CA2123),$CA$3:$CA$2000,CO$3:CO$2000,1,1))/_xlfn.XLOOKUP($CA172,$CA$3:$CA$2000,$CA$3:$CA$2000,1,1), 1)))</f>
        <v>#N/A</v>
      </c>
      <c r="CR172" s="1" t="e">
        <f t="shared" si="297"/>
        <v>#N/A</v>
      </c>
      <c r="CS172" s="1" t="e" cm="1">
        <f t="array" ref="CS172">IFERROR(IF(OR(ISNA($A172),$AK172&lt;100,INDEX(International!G$3:G$2000,_xlfn.XMATCH(100,International!G$3:G$2000,1,1)+$CA172)=""),NA(),INDEX(International!G$3:G$2000,_xlfn.XMATCH(100,International!G$3:G$2000,1,1)+$CA172)), NA())</f>
        <v>#N/A</v>
      </c>
      <c r="CT172" s="1" t="e">
        <f t="shared" si="349"/>
        <v>#N/A</v>
      </c>
      <c r="CU172" s="1" t="e">
        <f>IF(OR(ISNA($A172),$AK172&lt;100),NA(),IF($CA172=0,0,FLOOR((CS172-_xlfn.XLOOKUP(_xlfn.AGGREGATE(5,6,$CA$3:$CA2123),$CA$3:$CA$2000,CS$3:CS$2000,1,1))/_xlfn.XLOOKUP($CA172,$CA$3:$CA$2000,$CA$3:$CA$2000,1,1), 1)))</f>
        <v>#N/A</v>
      </c>
      <c r="CV172" s="1" t="e">
        <f t="shared" si="298"/>
        <v>#N/A</v>
      </c>
      <c r="CW172" s="1" t="e" cm="1">
        <f t="array" ref="CW172">IFERROR(IF(OR(ISNA($A172),$AK172&lt;100,INDEX(International!K$3:K$2000,_xlfn.XMATCH(100,International!K$3:K$2000,1,1)+$CA172)=""),NA(),INDEX(International!K$3:K$2000,_xlfn.XMATCH(100,International!K$3:K$2000,1,1)+$CA172)), NA())</f>
        <v>#N/A</v>
      </c>
      <c r="CX172" s="1" t="e">
        <f t="shared" si="350"/>
        <v>#N/A</v>
      </c>
      <c r="CY172" s="1" t="e">
        <f>IF(OR(ISNA($A172),$AK172&lt;100),NA(),IF($CA172=0,0,FLOOR((CW172-_xlfn.XLOOKUP(_xlfn.AGGREGATE(5,6,$CA$3:$CA2123),$CA$3:$CA$2000,CW$3:CW$2000,1,1))/_xlfn.XLOOKUP($CA172,$CA$3:$CA$2000,$CA$3:$CA$2000,1,1), 1)))</f>
        <v>#N/A</v>
      </c>
      <c r="CZ172" s="1" t="e">
        <f t="shared" si="299"/>
        <v>#N/A</v>
      </c>
      <c r="DA172" s="1" t="e" cm="1">
        <f t="array" ref="DA172">IFERROR(IF(OR(ISNA($A172),$AK172&lt;100,INDEX(International!O$3:O$2000,_xlfn.XMATCH(100,International!O$3:O$2000,1,1)+$CA172)=""),NA(),INDEX(International!O$3:O$2000,_xlfn.XMATCH(100,International!O$3:O$2000,1,1)+$CA172)), NA())</f>
        <v>#N/A</v>
      </c>
      <c r="DB172" s="1" t="e">
        <f t="shared" si="351"/>
        <v>#N/A</v>
      </c>
      <c r="DC172" s="1" t="e">
        <f>IF(OR(ISNA($A172),$AK172&lt;100),NA(),IF($CA172=0,0,FLOOR((DA172-_xlfn.XLOOKUP(_xlfn.AGGREGATE(5,6,$CA$3:$CA2123),$CA$3:$CA$2000,DA$3:DA$2000,1,1))/_xlfn.XLOOKUP($CA172,$CA$3:$CA$2000,$CA$3:$CA$2000,1,1), 1)))</f>
        <v>#N/A</v>
      </c>
      <c r="DD172" s="1" t="e">
        <f t="shared" si="300"/>
        <v>#N/A</v>
      </c>
      <c r="DE172" s="1" t="e" cm="1">
        <f t="array" ref="DE172">IFERROR(IF(OR(ISNA($A172),$AK172&lt;100,INDEX(International!S$3:S$2000,_xlfn.XMATCH(100,International!S$3:S$2000,1,1)+$CA172)=""),NA(),INDEX(International!S$3:S$2000,_xlfn.XMATCH(100,International!S$3:S$2000,1,1)+$CA172)), NA())</f>
        <v>#N/A</v>
      </c>
      <c r="DF172" s="1" t="e">
        <f t="shared" si="352"/>
        <v>#N/A</v>
      </c>
      <c r="DG172" s="1" t="e">
        <f>IF(OR(ISNA($A172),$AK172&lt;100),NA(),IF($CA172=0,0,FLOOR((DE172-_xlfn.XLOOKUP(_xlfn.AGGREGATE(5,6,$CA$3:$CA2123),$CA$3:$CA$2000,DE$3:DE$2000,1,1))/_xlfn.XLOOKUP($CA172,$CA$3:$CA$2000,$CA$3:$CA$2000,1,1), 1)))</f>
        <v>#N/A</v>
      </c>
      <c r="DH172" s="1" t="e">
        <f t="shared" si="301"/>
        <v>#N/A</v>
      </c>
      <c r="DI172" s="1" t="e" cm="1">
        <f t="array" ref="DI172">IFERROR(IF(OR(ISNA($A172),$AK172&lt;100,INDEX(International!W$3:W$2000,_xlfn.XMATCH(100,International!W$3:W$2000,1,1)+$CA172)=""),NA(),INDEX(International!W$3:W$2000,_xlfn.XMATCH(100,International!W$3:W$2000,1,1)+$CA172)), NA())</f>
        <v>#N/A</v>
      </c>
      <c r="DJ172" s="1" t="e">
        <f t="shared" si="353"/>
        <v>#N/A</v>
      </c>
      <c r="DK172" s="1" t="e">
        <f>IF(OR(ISNA($A172),$AK172&lt;100),NA(),IF($CA172=0,0,FLOOR((DI172-_xlfn.XLOOKUP(_xlfn.AGGREGATE(5,6,$CA$3:$CA2123),$CA$3:$CA$2000,DI$3:DI$2000,1,1))/_xlfn.XLOOKUP($CA172,$CA$3:$CA$2000,$CA$3:$CA$2000,1,1), 1)))</f>
        <v>#N/A</v>
      </c>
      <c r="DL172" s="1" t="e">
        <f t="shared" si="302"/>
        <v>#N/A</v>
      </c>
      <c r="DM172" s="1" t="e" cm="1">
        <f t="array" ref="DM172">IFERROR(IF(OR(ISNA($A172),$AK172&lt;100,INDEX(International!AA$3:AA$2000,_xlfn.XMATCH(100,International!AA$3:AA$2000,1,1)+$CA172)=""),NA(),INDEX(International!AA$3:AA$2000,_xlfn.XMATCH(100,International!AA$3:AA$2000,1,1)+$CA172)), NA())</f>
        <v>#N/A</v>
      </c>
      <c r="DN172" s="1" t="e">
        <f t="shared" si="354"/>
        <v>#N/A</v>
      </c>
      <c r="DO172" s="1" t="e">
        <f>IF(OR(ISNA($A172),$AK172&lt;100),NA(),IF($CA172=0,0,FLOOR((DM172-_xlfn.XLOOKUP(_xlfn.AGGREGATE(5,6,$CA$3:$CA2123),$CA$3:$CA$2000,DM$3:DM$2000,1,1))/_xlfn.XLOOKUP($CA172,$CA$3:$CA$2000,$CA$3:$CA$2000,1,1), 1)))</f>
        <v>#N/A</v>
      </c>
      <c r="DP172" s="1" t="e">
        <f t="shared" si="303"/>
        <v>#N/A</v>
      </c>
      <c r="DQ172" s="1" t="e" cm="1">
        <f t="array" ref="DQ172">IFERROR(IF(OR(ISNA($A172),$AK172&lt;100,INDEX(International!AE$3:AE$2000,_xlfn.XMATCH(100,International!AE$3:AE$2000,1,1)+$CA172)=""),NA(),INDEX(International!AE$3:AE$2000,_xlfn.XMATCH(100,International!AE$3:AE$2000,1,1)+$CA172)), NA())</f>
        <v>#N/A</v>
      </c>
      <c r="DR172" s="1" t="e">
        <f t="shared" si="355"/>
        <v>#N/A</v>
      </c>
      <c r="DS172" s="1" t="e">
        <f>IF(OR(ISNA($A172),$AK172&lt;100),NA(),IF($CA172=0,0,FLOOR((DQ172-_xlfn.XLOOKUP(_xlfn.AGGREGATE(5,6,$CA$3:$CA2123),$CA$3:$CA$2000,DQ$3:DQ$2000,1,1))/_xlfn.XLOOKUP($CA172,$CA$3:$CA$2000,$CA$3:$CA$2000,1,1), 1)))</f>
        <v>#N/A</v>
      </c>
      <c r="DT172" s="1" t="e">
        <f t="shared" si="382"/>
        <v>#N/A</v>
      </c>
      <c r="DU172" s="1" t="e">
        <f t="shared" si="356"/>
        <v>#N/A</v>
      </c>
      <c r="DV172" s="1" t="e" cm="1">
        <f t="array" ref="DV172">IFERROR(IF(ISNA($A172),NA(),INDEX(B$3:B$2000,_xlfn.XMATCH(Configuration!$B$12,B$3:B$2000,1,1)+ROW()-ROW($A$3))-0), NA())</f>
        <v>#N/A</v>
      </c>
      <c r="DW172" s="1" t="e" cm="1">
        <f t="array" ref="DW172">IFERROR(IF(ISNA($A172),NA(),INDEX(F$3:F$2000,_xlfn.XMATCH(Configuration!$B$12,F$3:F$2000,1,1)+ROW()-ROW($A$3))-0), NA())</f>
        <v>#N/A</v>
      </c>
      <c r="DX172" s="1" t="e" cm="1">
        <f t="array" ref="DX172">IFERROR(IF(ISNA($A172),NA(),INDEX(J$3:J$2000,_xlfn.XMATCH(Configuration!$B$12,J$3:J$2000,1,1)+ROW()-ROW($A$3))-0), NA())</f>
        <v>#N/A</v>
      </c>
      <c r="DY172" s="1" t="e" cm="1">
        <f t="array" ref="DY172">IFERROR(IF(ISNA($A172),NA(),INDEX(N$3:N$2000,_xlfn.XMATCH(Configuration!$B$12,N$3:N$2000,1,1)+ROW()-ROW($A$3))-0), NA())</f>
        <v>#N/A</v>
      </c>
      <c r="DZ172" s="1" t="e" cm="1">
        <f t="array" ref="DZ172">IFERROR(IF(ISNA($A172),NA(),INDEX(R$3:R$2000,_xlfn.XMATCH(Configuration!$B$12,R$3:R$2000,1,1)+ROW()-ROW($A$3))-0), NA())</f>
        <v>#N/A</v>
      </c>
      <c r="EA172" s="1" t="e" cm="1">
        <f t="array" ref="EA172">IFERROR(IF(ISNA($A172),NA(),INDEX(V$3:V$2000,_xlfn.XMATCH(Configuration!$B$12,V$3:V$2000,1,1)+ROW()-ROW($A$3))-0), NA())</f>
        <v>#N/A</v>
      </c>
      <c r="EB172" s="1" t="e" cm="1">
        <f t="array" ref="EB172">IFERROR(IF(ISNA($A172),NA(),INDEX(Z$3:Z$2000,_xlfn.XMATCH(Configuration!$B$12,Z$3:Z$2000,1,1)+ROW()-ROW($A$3))-0), NA())</f>
        <v>#N/A</v>
      </c>
      <c r="EC172" s="1" t="e" cm="1">
        <f t="array" ref="EC172">IFERROR(IF(ISNA($A172),NA(),INDEX(AD$3:AD$2000,_xlfn.XMATCH(Configuration!$B$12,AD$3:AD$2000,1,1)+ROW()-ROW($A$3))-0), NA())</f>
        <v>#N/A</v>
      </c>
      <c r="ED172" s="1" t="e">
        <f t="shared" si="357"/>
        <v>#N/A</v>
      </c>
      <c r="EE172" s="1" t="e">
        <f t="shared" si="304"/>
        <v>#N/A</v>
      </c>
      <c r="EF172" s="1" t="e">
        <f t="shared" si="305"/>
        <v>#N/A</v>
      </c>
      <c r="EG172" s="1" t="e">
        <f t="shared" si="306"/>
        <v>#N/A</v>
      </c>
      <c r="EH172" s="1" t="e">
        <f t="shared" si="307"/>
        <v>#N/A</v>
      </c>
      <c r="EI172" s="1" t="e">
        <f t="shared" si="308"/>
        <v>#N/A</v>
      </c>
      <c r="EJ172" s="1" t="e">
        <f t="shared" si="309"/>
        <v>#N/A</v>
      </c>
      <c r="EK172" s="1" t="e">
        <f t="shared" si="310"/>
        <v>#N/A</v>
      </c>
      <c r="EL172" s="1" t="e" cm="1">
        <f t="array" ref="EL172">IFERROR(IF(ISNA($ED172),NA(),IF(FLOOR((2^(($ED172+LOOKUP(2, 1/(ISNA(EP$3:EP$2000)+ISBLANK(EP$3:EP$300)-1),EP$3:EP$2000)*LOG(100)/LOG(2))/LOOKUP(2, 1/(ISNA(EP$3:EP$2000)+ISBLANK(EP$3:EP$300)-1),EP$3:EP$2000))),2)&gt;_xlfn.AGGREGATE(4,6,$EN$3:$GC$2000)+2000,NA(),FLOOR((2^(($ED172+LOOKUP(2, 1/(ISNA(EP$3:EP$2000)+ISBLANK(EP$3:EP$300)-1),EP$3:EP$2000)*LOG(100)/LOG(2))/LOOKUP(2, 1/(ISNA(EP$3:EP$2000)+ISBLANK(EP$3:EP$300)-1),EP$3:EP$2000))),2))),NA())</f>
        <v>#N/A</v>
      </c>
      <c r="EM172" s="1" t="e" cm="1">
        <f t="array" ref="EM172">IF(ISNA($ED172),NA(),FLOOR(EN$3+(LOOKUP(2, 1/(ISNA(EN$3:EN$2000)+ISBLANK(EN$3:EN$300)-1),EN$3:EN$2000)-EN$3)/LOOKUP(2, 1/(ISNA(EN$3:EN$2000)+ISBLANK(EN$3:EN$300)-1),ED$3:ED$2000)*ED172, 1))</f>
        <v>#N/A</v>
      </c>
      <c r="EN172" s="1" t="e" cm="1">
        <f t="array" ref="EN172">IFERROR(IF(ISNA($A172),NA(),INDEX(AK$3:AK$2000,_xlfn.XMATCH(100,AK$3:AK$2000,1,1)+ROW()-ROW($A$3))-0), NA())</f>
        <v>#N/A</v>
      </c>
      <c r="EO172" s="1" t="e" cm="1">
        <f t="array" ref="EO172">IFERROR(IF(ISNA($A172),NA(),INDEX(BD$3:BD$2000,_xlfn.XMATCH(100,AK$3:AK$2000,1,1)+ROW()-ROW($A$3))-0), NA())</f>
        <v>#N/A</v>
      </c>
      <c r="EP172" s="1" t="e">
        <f t="shared" si="311"/>
        <v>#N/A</v>
      </c>
      <c r="EQ172" s="1" t="e">
        <f t="shared" si="312"/>
        <v>#N/A</v>
      </c>
      <c r="ER172" s="1" t="e">
        <f t="shared" si="313"/>
        <v>#N/A</v>
      </c>
      <c r="ES172" s="1" t="e" cm="1">
        <f t="array" ref="ES172">IFERROR(IF(OR(ISNA($A172),INDEX(International!C$3:C$2000,_xlfn.XMATCH(100,International!C$3:C$2000,1,1)+ROW()-ROW($A$3))=""),NA(),INDEX(International!C$3:C$2000,_xlfn.XMATCH(100,International!C$3:C$2000,1,1)+ROW()-ROW($A$3))), NA())</f>
        <v>#N/A</v>
      </c>
      <c r="ET172" s="1" t="e" cm="1">
        <f t="array" ref="ET172">IFERROR(IF(ISNA($A172),NA(),INDEX(International!E$3:E$2000,_xlfn.XMATCH(100,International!C$3:C$2000,1,1)+ROW()-ROW($A$3))-0), NA())</f>
        <v>#N/A</v>
      </c>
      <c r="EU172" s="1" t="e">
        <f t="shared" si="314"/>
        <v>#N/A</v>
      </c>
      <c r="EV172" s="1" t="e">
        <f t="shared" si="315"/>
        <v>#N/A</v>
      </c>
      <c r="EW172" s="1" t="e">
        <f t="shared" si="316"/>
        <v>#N/A</v>
      </c>
      <c r="EX172" s="1" t="e" cm="1">
        <f t="array" ref="EX172">IFERROR(IF(OR(ISNA($A172),INDEX(International!G$3:G$2000,_xlfn.XMATCH(100,International!G$3:G$2000,1,1)+ROW()-ROW($A$3))=""),NA(),INDEX(International!G$3:G$2000,_xlfn.XMATCH(100,International!G$3:G$2000,1,1)+ROW()-ROW($A$3))-0), NA())</f>
        <v>#N/A</v>
      </c>
      <c r="EY172" s="1" t="e" cm="1">
        <f t="array" ref="EY172">IFERROR(IF(ISNA($A172),NA(),INDEX(International!I$3:I$2000,_xlfn.XMATCH(100,International!G$3:G$2000,1,1)+ROW()-ROW($A$3))-0), NA())</f>
        <v>#N/A</v>
      </c>
      <c r="EZ172" s="1" t="e">
        <f t="shared" si="317"/>
        <v>#N/A</v>
      </c>
      <c r="FA172" s="1" t="e">
        <f t="shared" si="318"/>
        <v>#N/A</v>
      </c>
      <c r="FB172" s="1" t="e">
        <f t="shared" si="319"/>
        <v>#N/A</v>
      </c>
      <c r="FC172" s="1" t="e" cm="1">
        <f t="array" ref="FC172">IFERROR(IF(OR(ISNA($A172),INDEX(International!K$3:K$2000,_xlfn.XMATCH(100,International!K$3:K$2000,1,1)+ROW()-ROW($A$3))=""),NA(),INDEX(International!K$3:K$2000,_xlfn.XMATCH(100,International!K$3:K$2000,1,1)+ROW()-ROW($A$3))), NA())</f>
        <v>#N/A</v>
      </c>
      <c r="FD172" s="1" t="e" cm="1">
        <f t="array" ref="FD172">IFERROR(IF(ISNA($A172),NA(),INDEX(International!M$3:M$2000,_xlfn.XMATCH(100,International!K$3:K$2000,1,1)+ROW()-ROW($A$3))-0), NA())</f>
        <v>#N/A</v>
      </c>
      <c r="FE172" s="1" t="e">
        <f t="shared" si="320"/>
        <v>#N/A</v>
      </c>
      <c r="FF172" s="1" t="e">
        <f t="shared" si="321"/>
        <v>#N/A</v>
      </c>
      <c r="FG172" s="1" t="e">
        <f t="shared" si="322"/>
        <v>#N/A</v>
      </c>
      <c r="FH172" s="1" t="e" cm="1">
        <f t="array" ref="FH172">IFERROR(IF(OR(ISNA($A172),INDEX(International!O$3:O$2000,_xlfn.XMATCH(100,International!O$3:O$2000,1,1)+ROW()-ROW($A$3))=""),NA(),INDEX(International!O$3:O$2000,_xlfn.XMATCH(100,International!O$3:O$2000,1,1)+ROW()-ROW($A$3))-0), NA())</f>
        <v>#N/A</v>
      </c>
      <c r="FI172" s="1" t="e" cm="1">
        <f t="array" ref="FI172">IFERROR(IF(ISNA($A172),NA(),INDEX(International!Q$3:Q$2000,_xlfn.XMATCH(100,International!O$3:O$2000,1,1)+ROW()-ROW($A$3))-0), NA())</f>
        <v>#N/A</v>
      </c>
      <c r="FJ172" s="1" t="e">
        <f t="shared" si="323"/>
        <v>#N/A</v>
      </c>
      <c r="FK172" s="1" t="e">
        <f t="shared" si="324"/>
        <v>#N/A</v>
      </c>
      <c r="FL172" s="1" t="e">
        <f t="shared" si="325"/>
        <v>#N/A</v>
      </c>
      <c r="FM172" s="1" t="e" cm="1">
        <f t="array" ref="FM172">IFERROR(IF(OR(ISNA($A172),INDEX(International!S$3:S$2000,_xlfn.XMATCH(100,International!S$3:S$2000,1,1)+ROW()-ROW($A$3))=""),NA(),INDEX(International!S$3:S$2000,_xlfn.XMATCH(100,International!S$3:S$2000,1,1)+ROW()-ROW($A$3))-0), NA())</f>
        <v>#N/A</v>
      </c>
      <c r="FN172" s="1" t="e" cm="1">
        <f t="array" ref="FN172">IFERROR(IF(ISNA($A172),NA(),INDEX(International!U$3:U$2000,_xlfn.XMATCH(100,International!S$3:S$2000,1,1)+ROW()-ROW($A$3))-0), NA())</f>
        <v>#N/A</v>
      </c>
      <c r="FO172" s="1" t="e">
        <f t="shared" si="326"/>
        <v>#N/A</v>
      </c>
      <c r="FP172" s="1" t="e">
        <f t="shared" si="327"/>
        <v>#N/A</v>
      </c>
      <c r="FQ172" s="1" t="e">
        <f t="shared" si="328"/>
        <v>#N/A</v>
      </c>
      <c r="FR172" s="1" t="e" cm="1">
        <f t="array" ref="FR172">IFERROR(IF(OR(ISNA($A172),INDEX(International!W$3:W$2000,_xlfn.XMATCH(100,International!W$3:W$2000,1,1)+ROW()-ROW($A$3))=""),NA(),INDEX(International!W$3:W$2000,_xlfn.XMATCH(100,International!W$3:W$2000,1,1)+ROW()-ROW($A$3))-0), NA())</f>
        <v>#N/A</v>
      </c>
      <c r="FS172" s="1" t="e" cm="1">
        <f t="array" ref="FS172">IFERROR(IF(ISNA($A172),NA(),INDEX(International!Y$3:Y$2000,_xlfn.XMATCH(100,International!W$3:W$2000,1,1)+ROW()-ROW($A$3))-0), NA())</f>
        <v>#N/A</v>
      </c>
      <c r="FT172" s="1" t="e">
        <f t="shared" si="329"/>
        <v>#N/A</v>
      </c>
      <c r="FU172" s="1" t="e">
        <f t="shared" si="330"/>
        <v>#N/A</v>
      </c>
      <c r="FV172" s="1" t="e">
        <f t="shared" si="331"/>
        <v>#N/A</v>
      </c>
      <c r="FW172" s="1" t="e" cm="1">
        <f t="array" ref="FW172">IFERROR(IF(OR(ISNA($A172),INDEX(International!AA$3:AA$2000,_xlfn.XMATCH(100,International!AA$3:AA$2000,1,1)+ROW()-ROW($A$3))=""),NA(),INDEX(International!AA$3:AA$2000,_xlfn.XMATCH(100,International!AA$3:AA$2000,1,1)+ROW()-ROW($A$3))-0), NA())</f>
        <v>#N/A</v>
      </c>
      <c r="FX172" s="1" t="e" cm="1">
        <f t="array" ref="FX172">IFERROR(IF(ISNA($A172),NA(),INDEX(International!AC$3:AC$2000,_xlfn.XMATCH(100,International!AA$3:AA$2000,1,1)+ROW()-ROW($A$3))-0), NA())</f>
        <v>#N/A</v>
      </c>
      <c r="FY172" s="1" t="e">
        <f t="shared" si="332"/>
        <v>#N/A</v>
      </c>
      <c r="FZ172" s="1" t="e">
        <f t="shared" si="333"/>
        <v>#N/A</v>
      </c>
      <c r="GA172" s="1" t="e">
        <f t="shared" si="334"/>
        <v>#N/A</v>
      </c>
      <c r="GB172" s="1" t="e" cm="1">
        <f t="array" ref="GB172">IFERROR(IF(OR(ISNA($A172),INDEX(International!AE$3:AE$2000,_xlfn.XMATCH(100,International!AE$3:AE$2000,1,1)+ROW()-ROW($A$3))=""),NA(),INDEX(International!AE$3:AE$2000,_xlfn.XMATCH(100,International!AE$3:AE$2000,1,1)+ROW()-ROW($A$3))-0), NA())</f>
        <v>#N/A</v>
      </c>
      <c r="GC172" s="1" t="e" cm="1">
        <f t="array" ref="GC172">IFERROR(IF(ISNA($A172),NA(),INDEX(International!AG$3:AG$2000,_xlfn.XMATCH(100,International!AE$3:AE$2000,1,1)+ROW()-ROW($A$3))-0), NA())</f>
        <v>#N/A</v>
      </c>
      <c r="GD172" s="1" t="e">
        <f t="shared" si="335"/>
        <v>#N/A</v>
      </c>
      <c r="GE172" s="1" t="e">
        <f t="shared" si="336"/>
        <v>#N/A</v>
      </c>
      <c r="GF172" s="1" t="e">
        <f t="shared" si="337"/>
        <v>#N/A</v>
      </c>
    </row>
    <row r="173" spans="1:188" x14ac:dyDescent="0.2">
      <c r="A173" s="4" t="e">
        <f>IF(OR(Daily!$A173="",Daily!$B173="*"),NA(),Daily!A173)</f>
        <v>#N/A</v>
      </c>
      <c r="B173" s="1" t="str">
        <f>IF(_xlfn.IFNA($A173,"")="","",Daily!C173+IF(ROW()&gt;ROW($A$3),B172,0))</f>
        <v/>
      </c>
      <c r="C173" s="1" t="str">
        <f>IF(_xlfn.IFNA($A173,"")="","",Daily!D173+IF(ROW()&gt;ROW($A$3),C172,0))</f>
        <v/>
      </c>
      <c r="D173" s="1" t="str">
        <f>IF(_xlfn.IFNA($A173,"")="","",Daily!E173+IF(ROW()&gt;ROW($A$3),D172,0))</f>
        <v/>
      </c>
      <c r="E173" s="1" t="str">
        <f t="shared" si="284"/>
        <v/>
      </c>
      <c r="F173" s="1" t="str">
        <f>IF(_xlfn.IFNA($A173,"")="","",Daily!F173+IF(ROW()&gt;ROW($A$3),F172,0))</f>
        <v/>
      </c>
      <c r="G173" s="1" t="str">
        <f>IF(_xlfn.IFNA($A173,"")="","",Daily!G173+IF(ROW()&gt;ROW($A$3),G172,0))</f>
        <v/>
      </c>
      <c r="H173" s="1" t="str">
        <f>IF(_xlfn.IFNA($A173,"")="","",Daily!H173+IF(ROW()&gt;ROW($A$3),H172,0))</f>
        <v/>
      </c>
      <c r="I173" s="1" t="str">
        <f t="shared" si="285"/>
        <v/>
      </c>
      <c r="J173" s="1" t="str">
        <f>IF(_xlfn.IFNA($A173,"")="","",Daily!I173+IF(ROW()&gt;ROW($A$3),J172,0))</f>
        <v/>
      </c>
      <c r="K173" s="1" t="str">
        <f>IF(_xlfn.IFNA($A173,"")="","",Daily!J173+IF(ROW()&gt;ROW($A$3),K172,0))</f>
        <v/>
      </c>
      <c r="L173" s="1" t="str">
        <f>IF(_xlfn.IFNA($A173,"")="","",Daily!K173+IF(ROW()&gt;ROW($A$3),L172,0))</f>
        <v/>
      </c>
      <c r="M173" s="1" t="str">
        <f t="shared" si="286"/>
        <v/>
      </c>
      <c r="N173" s="1" t="str">
        <f>IF(_xlfn.IFNA($A173,"")="","",Daily!L173+IF(ROW()&gt;ROW($A$3),N172,0))</f>
        <v/>
      </c>
      <c r="O173" s="1" t="str">
        <f>IF(_xlfn.IFNA($A173,"")="","",Daily!M173+IF(ROW()&gt;ROW($A$3),O172,0))</f>
        <v/>
      </c>
      <c r="P173" s="1" t="str">
        <f>IF(_xlfn.IFNA($A173,"")="","",Daily!N173+IF(ROW()&gt;ROW($A$3),P172,0))</f>
        <v/>
      </c>
      <c r="Q173" s="1" t="str">
        <f t="shared" si="287"/>
        <v/>
      </c>
      <c r="R173" s="1" t="str">
        <f>IF(_xlfn.IFNA($A173,"")="","",Daily!O173+IF(ROW()&gt;ROW($A$3),R172,0))</f>
        <v/>
      </c>
      <c r="S173" s="1" t="str">
        <f>IF(_xlfn.IFNA($A173,"")="","",Daily!P173+IF(ROW()&gt;ROW($A$3),S172,0))</f>
        <v/>
      </c>
      <c r="T173" s="1" t="str">
        <f>IF(_xlfn.IFNA($A173,"")="","",Daily!Q173+IF(ROW()&gt;ROW($A$3),T172,0))</f>
        <v/>
      </c>
      <c r="U173" s="1" t="str">
        <f t="shared" si="288"/>
        <v/>
      </c>
      <c r="V173" s="1" t="str">
        <f>IF(_xlfn.IFNA($A173,"")="","",Daily!R173+IF(ROW()&gt;ROW($A$3),V172,0))</f>
        <v/>
      </c>
      <c r="W173" s="1" t="str">
        <f>IF(_xlfn.IFNA($A173,"")="","",Daily!S173+IF(ROW()&gt;ROW($A$3),W172,0))</f>
        <v/>
      </c>
      <c r="X173" s="1" t="str">
        <f>IF(_xlfn.IFNA($A173,"")="","",Daily!T173+IF(ROW()&gt;ROW($A$3),X172,0))</f>
        <v/>
      </c>
      <c r="Y173" s="1" t="str">
        <f t="shared" si="289"/>
        <v/>
      </c>
      <c r="Z173" s="1" t="str">
        <f>IF(_xlfn.IFNA($A173,"")="","",Daily!U173+IF(ROW()&gt;ROW($A$3),Z172,0))</f>
        <v/>
      </c>
      <c r="AA173" s="1" t="str">
        <f>IF(_xlfn.IFNA($A173,"")="","",Daily!V173+IF(ROW()&gt;ROW($A$3),AA172,0))</f>
        <v/>
      </c>
      <c r="AB173" s="1" t="str">
        <f>IF(_xlfn.IFNA($A173,"")="","",Daily!W173+IF(ROW()&gt;ROW($A$3),AB172,0))</f>
        <v/>
      </c>
      <c r="AC173" s="1" t="str">
        <f t="shared" si="290"/>
        <v/>
      </c>
      <c r="AD173" s="1" t="str">
        <f>IF(_xlfn.IFNA($A173,"")="","",Daily!X173+IF(ROW()&gt;ROW($A$3),AD172,0))</f>
        <v/>
      </c>
      <c r="AE173" s="1" t="str">
        <f>IF(_xlfn.IFNA($A173,"")="","",Daily!Y173+IF(ROW()&gt;ROW($A$3),AE172,0))</f>
        <v/>
      </c>
      <c r="AF173" s="1" t="str">
        <f>IF(_xlfn.IFNA($A173,"")="","",Daily!Z173+IF(ROW()&gt;ROW($A$3),AF172,0))</f>
        <v/>
      </c>
      <c r="AG173" s="1" t="str">
        <f t="shared" si="291"/>
        <v/>
      </c>
      <c r="AH173" s="1" t="str">
        <f>IF(_xlfn.IFNA($A173,"")="","",Daily!C173+Daily!F173+Daily!I173+Daily!O173+Daily!L173+Daily!R173+Daily!X173+Daily!U173)</f>
        <v/>
      </c>
      <c r="AI173" s="1" t="str">
        <f>IF(_xlfn.IFNA($A173,"")="","",Daily!D173+Daily!G173+Daily!J173+Daily!P173+Daily!M173+Daily!S173+Daily!Y173+Daily!V173+Daily!AA173)</f>
        <v/>
      </c>
      <c r="AJ173" s="1" t="str">
        <f>IF(_xlfn.IFNA($A173,"")="","",Daily!E173+Daily!H173+Daily!K173+Daily!Q173+Daily!N173+Daily!T173+Daily!Z173+Daily!W173)</f>
        <v/>
      </c>
      <c r="AK173" s="1" t="str">
        <f t="shared" si="359"/>
        <v/>
      </c>
      <c r="AL173" s="1" t="str">
        <f t="shared" si="360"/>
        <v/>
      </c>
      <c r="AM173" s="1" t="str">
        <f t="shared" si="361"/>
        <v/>
      </c>
      <c r="AN173" s="7" t="str">
        <f t="shared" si="362"/>
        <v/>
      </c>
      <c r="AO173" s="1" t="str">
        <f t="shared" si="363"/>
        <v/>
      </c>
      <c r="AP173" s="1" t="str">
        <f t="shared" si="364"/>
        <v/>
      </c>
      <c r="AQ173" s="1" t="str">
        <f t="shared" si="365"/>
        <v/>
      </c>
      <c r="AR173" s="1" t="str">
        <f t="shared" si="366"/>
        <v/>
      </c>
      <c r="AS173" s="1" t="str">
        <f t="shared" si="367"/>
        <v/>
      </c>
      <c r="AT173" s="10" t="str">
        <f t="shared" si="368"/>
        <v/>
      </c>
      <c r="AU173" s="10" t="str">
        <f t="shared" si="369"/>
        <v/>
      </c>
      <c r="AV173" s="10" t="str">
        <f t="shared" si="370"/>
        <v/>
      </c>
      <c r="AW173" s="10" t="str">
        <f t="shared" si="371"/>
        <v/>
      </c>
      <c r="AX173" s="10" t="str">
        <f t="shared" si="372"/>
        <v/>
      </c>
      <c r="AY173" s="10" t="str">
        <f t="shared" si="373"/>
        <v/>
      </c>
      <c r="AZ173" s="10" t="str">
        <f t="shared" si="374"/>
        <v/>
      </c>
      <c r="BA173" s="10" t="str">
        <f t="shared" si="375"/>
        <v/>
      </c>
      <c r="BB173" s="10" t="str">
        <f t="shared" si="376"/>
        <v/>
      </c>
      <c r="BC173" s="10" t="str">
        <f t="shared" si="377"/>
        <v/>
      </c>
      <c r="BD173" s="8" t="str">
        <f t="shared" ca="1" si="292"/>
        <v/>
      </c>
      <c r="BE173" s="9" t="str">
        <f t="shared" ca="1" si="293"/>
        <v/>
      </c>
      <c r="BF173" s="10" t="str">
        <f t="shared" si="378"/>
        <v/>
      </c>
      <c r="BG173" s="10" t="str">
        <f t="shared" si="379"/>
        <v/>
      </c>
      <c r="BH173" s="1" t="str">
        <f t="shared" si="380"/>
        <v/>
      </c>
      <c r="BI173" s="1" t="str">
        <f t="shared" si="381"/>
        <v/>
      </c>
      <c r="BJ173" s="8" t="str">
        <f>IF(_xlfn.IFNA($A173,"")="","",AK173/(Configuration!$B$1/1000000))</f>
        <v/>
      </c>
      <c r="BK173" s="1" t="str">
        <f>IF(OR(_xlfn.IFNA($A173,"")="", ROW()&lt;=ROW($A$3),MAX(International!$C$3:$C$2000)&lt;$AK173),"",$A173-_xlfn.XLOOKUP($AK173,International!$C$3:$C$2000,International!$A$3:$A$2000,NA(),1,1))</f>
        <v/>
      </c>
      <c r="BL173" s="1" t="str">
        <f>IF(OR(_xlfn.IFNA($A173,"")="", ROW()&lt;=ROW($A$3),MAX(International!$D$3:$D$2000)&lt;$BJ173),"",$A173-_xlfn.XLOOKUP($BJ173,International!$D$3:$D$2000,International!$A$3:$A$2000,NA(),1,1))</f>
        <v/>
      </c>
      <c r="BM173" s="1" t="str">
        <f>IF(OR(_xlfn.IFNA($A173,"")="", ROW()&lt;=ROW($A$3),MAX(International!$G$3:$G$2000)&lt;$AK173),"",$A173-_xlfn.XLOOKUP($AK173,International!$G$3:$G$2000,International!$A$3:$A$2000,NA(),1,1))</f>
        <v/>
      </c>
      <c r="BN173" s="1" t="str">
        <f>IF(OR(_xlfn.IFNA($A173,"")="", ROW()&lt;=ROW($A$3),MAX(International!$H$3:$H$2000)&lt;$BJ173),"",$A173-_xlfn.XLOOKUP($BJ173,International!$H$3:$H$2000,International!$A$3:$A$2000,NA(),1,1))</f>
        <v/>
      </c>
      <c r="BO173" s="1" t="str">
        <f>IF(OR(_xlfn.IFNA($A173,"")="", ROW()&lt;=ROW($A$3),MAX(International!$K$3:$K$2000)&lt;$AK173),"",$A173-_xlfn.XLOOKUP($AK173,International!$K$3:$K$2000,International!$A$3:$A$2000,NA(),1,1))</f>
        <v/>
      </c>
      <c r="BP173" s="1" t="str">
        <f>IF(OR(_xlfn.IFNA($A173,"")="", ROW()&lt;=ROW($A$3),MAX(International!$L$3:$L$2000)&lt;$BJ173),"",$A173-_xlfn.XLOOKUP($BJ173,International!$L$3:$L$2000,International!$A$3:$A$2000,NA(),1,1))</f>
        <v/>
      </c>
      <c r="BQ173" s="1" t="str">
        <f>IF(OR(_xlfn.IFNA($A173,"")="", ROW()&lt;=ROW($A$3),MAX(International!$O$3:$O$2000)&lt;$AK173),"",$A173-_xlfn.XLOOKUP($AK173,International!$O$3:$O$2000,International!$A$3:$A$2000,NA(),1,1))</f>
        <v/>
      </c>
      <c r="BR173" s="1" t="str">
        <f>IF(OR(_xlfn.IFNA($A173,"")="", ROW()&lt;=ROW($A$3),MAX(International!$P$3:$P$2000)&lt;$BJ173),"",$A173-_xlfn.XLOOKUP($BJ173,International!$P$3:$P$2000,International!$A$3:$A$2000,NA(),1,1))</f>
        <v/>
      </c>
      <c r="BS173" s="1" t="str">
        <f>IF(OR(_xlfn.IFNA($A173,"")="", ROW()&lt;=ROW($A$3),MAX(International!$S$3:$S$2000)&lt;$AK173),"",$A173-_xlfn.XLOOKUP($AK173,International!$S$3:$S$2000,International!$A$3:$A$2000,NA(),1,1))</f>
        <v/>
      </c>
      <c r="BT173" s="1" t="str">
        <f>IF(OR(_xlfn.IFNA($A173,"")="", ROW()&lt;=ROW($A$3),MAX(International!$T$3:$T$2000)&lt;$BJ173),"",$A173-_xlfn.XLOOKUP($BJ173,International!$T$3:$T$2000,International!$A$3:$A$2000,NA(),1,1))</f>
        <v/>
      </c>
      <c r="BU173" s="1" t="str">
        <f>IF(OR(_xlfn.IFNA($A173,"")="", ROW()&lt;=ROW($A$3),MAX(International!$W$3:$W$2000)&lt;$AK173),"",$A173-_xlfn.XLOOKUP($AK173,International!$W$3:$W$2000,International!$A$3:$A$2000,NA(),1,1))</f>
        <v/>
      </c>
      <c r="BV173" s="1" t="str">
        <f>IF(OR(_xlfn.IFNA($A173,"")="", ROW()&lt;=ROW($A$3),MAX(International!$X$3:$X$2000)&lt;$BJ173),"",$A173-_xlfn.XLOOKUP($BJ173,International!$X$3:$X$2000,International!$A$3:$A$2000,NA(),1,1))</f>
        <v/>
      </c>
      <c r="BW173" s="1" t="str">
        <f>IF(OR(_xlfn.IFNA($A173,"")="", ROW()&lt;=ROW($A$3),MAX(International!$AA$3:$AA$2000)&lt;$AK173),"",$A173-_xlfn.XLOOKUP($AK173,International!$AA$3:$AA$2000,International!$A$3:$A$2000,NA(),1,1))</f>
        <v/>
      </c>
      <c r="BX173" s="1" t="str">
        <f>IF(OR(_xlfn.IFNA($A173,"")="", ROW()&lt;=ROW($A$3),MAX(International!$AB$3:$AB$2000)&lt;$BJ173),"",$A173-_xlfn.XLOOKUP($BJ173,International!$AB$3:$AB$2000,International!$A$3:$A$2000,NA(),1,1))</f>
        <v/>
      </c>
      <c r="BY173" s="1" t="str">
        <f>IF(OR(_xlfn.IFNA($A173,"")="", ROW()&lt;=ROW($A$3),MAX(International!$AE$3:$AE$2000)&lt;$AK173),"",$A173-_xlfn.XLOOKUP($AK173,International!$AE$3:$AE$2000,International!$A$3:$A$2000,NA(),1,1))</f>
        <v/>
      </c>
      <c r="BZ173" s="1" t="str">
        <f>IF(OR(_xlfn.IFNA($A173,"")="", ROW()&lt;=ROW($A$3),MAX(International!$AF$3:$AF$2000)&lt;$BJ173),"",$A173-_xlfn.XLOOKUP($BJ173,International!$AF$3:$AF$2000,International!$A$3:$A$2000,NA(),1,1))</f>
        <v/>
      </c>
      <c r="CA173" s="1" t="e">
        <f t="shared" si="358"/>
        <v>#N/A</v>
      </c>
      <c r="CB173" s="1" t="e">
        <f t="shared" si="338"/>
        <v>#N/A</v>
      </c>
      <c r="CC173" s="1" t="e">
        <f t="shared" si="339"/>
        <v>#N/A</v>
      </c>
      <c r="CD173" s="1" t="e">
        <f t="shared" si="340"/>
        <v>#N/A</v>
      </c>
      <c r="CE173" s="1" t="e">
        <f t="shared" si="341"/>
        <v>#N/A</v>
      </c>
      <c r="CF173" s="1" t="e">
        <f t="shared" si="342"/>
        <v>#N/A</v>
      </c>
      <c r="CG173" s="1" t="e">
        <f t="shared" si="343"/>
        <v>#N/A</v>
      </c>
      <c r="CH173" s="1" t="e">
        <f t="shared" si="344"/>
        <v>#N/A</v>
      </c>
      <c r="CI173" s="1" t="e">
        <f t="shared" si="345"/>
        <v>#N/A</v>
      </c>
      <c r="CJ173" s="1" t="e">
        <f t="shared" si="346"/>
        <v>#N/A</v>
      </c>
      <c r="CK173" s="1" t="e">
        <f t="shared" si="295"/>
        <v>#N/A</v>
      </c>
      <c r="CL173" s="1" t="e">
        <f t="shared" si="347"/>
        <v>#N/A</v>
      </c>
      <c r="CM173" s="1" t="e">
        <f>IF(OR(ISNA($A173),$AK173&lt;100),NA(),IF($CA173=0,0,FLOOR((CK173-_xlfn.XLOOKUP(_xlfn.AGGREGATE(5,6,$CA$3:$CA2124),$CA$3:$CA$2000,CK$3:CK$2000,1,1))/_xlfn.XLOOKUP($CA173,$CA$3:$CA$2000,$CA$3:$CA$2000,1,1), 1)))</f>
        <v>#N/A</v>
      </c>
      <c r="CN173" s="1" t="e">
        <f t="shared" si="296"/>
        <v>#N/A</v>
      </c>
      <c r="CO173" s="1" t="e" cm="1">
        <f t="array" ref="CO173">IFERROR(IF(OR(ISNA($A173),$AK173&lt;100,INDEX(International!C$3:C$2000,_xlfn.XMATCH(100,International!C$3:C$2000,1,1)+$CA173)=""),NA(),INDEX(International!C$3:C$2000,_xlfn.XMATCH(100,International!C$3:C$2000,1,1)+$CA173)), NA())</f>
        <v>#N/A</v>
      </c>
      <c r="CP173" s="1" t="e">
        <f t="shared" si="348"/>
        <v>#N/A</v>
      </c>
      <c r="CQ173" s="1" t="e">
        <f>IF(OR(ISNA($A173),$AK173&lt;100),NA(),IF($CA173=0,0,FLOOR((CO173-_xlfn.XLOOKUP(_xlfn.AGGREGATE(5,6,$CA$3:$CA2124),$CA$3:$CA$2000,CO$3:CO$2000,1,1))/_xlfn.XLOOKUP($CA173,$CA$3:$CA$2000,$CA$3:$CA$2000,1,1), 1)))</f>
        <v>#N/A</v>
      </c>
      <c r="CR173" s="1" t="e">
        <f t="shared" si="297"/>
        <v>#N/A</v>
      </c>
      <c r="CS173" s="1" t="e" cm="1">
        <f t="array" ref="CS173">IFERROR(IF(OR(ISNA($A173),$AK173&lt;100,INDEX(International!G$3:G$2000,_xlfn.XMATCH(100,International!G$3:G$2000,1,1)+$CA173)=""),NA(),INDEX(International!G$3:G$2000,_xlfn.XMATCH(100,International!G$3:G$2000,1,1)+$CA173)), NA())</f>
        <v>#N/A</v>
      </c>
      <c r="CT173" s="1" t="e">
        <f t="shared" si="349"/>
        <v>#N/A</v>
      </c>
      <c r="CU173" s="1" t="e">
        <f>IF(OR(ISNA($A173),$AK173&lt;100),NA(),IF($CA173=0,0,FLOOR((CS173-_xlfn.XLOOKUP(_xlfn.AGGREGATE(5,6,$CA$3:$CA2124),$CA$3:$CA$2000,CS$3:CS$2000,1,1))/_xlfn.XLOOKUP($CA173,$CA$3:$CA$2000,$CA$3:$CA$2000,1,1), 1)))</f>
        <v>#N/A</v>
      </c>
      <c r="CV173" s="1" t="e">
        <f t="shared" si="298"/>
        <v>#N/A</v>
      </c>
      <c r="CW173" s="1" t="e" cm="1">
        <f t="array" ref="CW173">IFERROR(IF(OR(ISNA($A173),$AK173&lt;100,INDEX(International!K$3:K$2000,_xlfn.XMATCH(100,International!K$3:K$2000,1,1)+$CA173)=""),NA(),INDEX(International!K$3:K$2000,_xlfn.XMATCH(100,International!K$3:K$2000,1,1)+$CA173)), NA())</f>
        <v>#N/A</v>
      </c>
      <c r="CX173" s="1" t="e">
        <f t="shared" si="350"/>
        <v>#N/A</v>
      </c>
      <c r="CY173" s="1" t="e">
        <f>IF(OR(ISNA($A173),$AK173&lt;100),NA(),IF($CA173=0,0,FLOOR((CW173-_xlfn.XLOOKUP(_xlfn.AGGREGATE(5,6,$CA$3:$CA2124),$CA$3:$CA$2000,CW$3:CW$2000,1,1))/_xlfn.XLOOKUP($CA173,$CA$3:$CA$2000,$CA$3:$CA$2000,1,1), 1)))</f>
        <v>#N/A</v>
      </c>
      <c r="CZ173" s="1" t="e">
        <f t="shared" si="299"/>
        <v>#N/A</v>
      </c>
      <c r="DA173" s="1" t="e" cm="1">
        <f t="array" ref="DA173">IFERROR(IF(OR(ISNA($A173),$AK173&lt;100,INDEX(International!O$3:O$2000,_xlfn.XMATCH(100,International!O$3:O$2000,1,1)+$CA173)=""),NA(),INDEX(International!O$3:O$2000,_xlfn.XMATCH(100,International!O$3:O$2000,1,1)+$CA173)), NA())</f>
        <v>#N/A</v>
      </c>
      <c r="DB173" s="1" t="e">
        <f t="shared" si="351"/>
        <v>#N/A</v>
      </c>
      <c r="DC173" s="1" t="e">
        <f>IF(OR(ISNA($A173),$AK173&lt;100),NA(),IF($CA173=0,0,FLOOR((DA173-_xlfn.XLOOKUP(_xlfn.AGGREGATE(5,6,$CA$3:$CA2124),$CA$3:$CA$2000,DA$3:DA$2000,1,1))/_xlfn.XLOOKUP($CA173,$CA$3:$CA$2000,$CA$3:$CA$2000,1,1), 1)))</f>
        <v>#N/A</v>
      </c>
      <c r="DD173" s="1" t="e">
        <f t="shared" si="300"/>
        <v>#N/A</v>
      </c>
      <c r="DE173" s="1" t="e" cm="1">
        <f t="array" ref="DE173">IFERROR(IF(OR(ISNA($A173),$AK173&lt;100,INDEX(International!S$3:S$2000,_xlfn.XMATCH(100,International!S$3:S$2000,1,1)+$CA173)=""),NA(),INDEX(International!S$3:S$2000,_xlfn.XMATCH(100,International!S$3:S$2000,1,1)+$CA173)), NA())</f>
        <v>#N/A</v>
      </c>
      <c r="DF173" s="1" t="e">
        <f t="shared" si="352"/>
        <v>#N/A</v>
      </c>
      <c r="DG173" s="1" t="e">
        <f>IF(OR(ISNA($A173),$AK173&lt;100),NA(),IF($CA173=0,0,FLOOR((DE173-_xlfn.XLOOKUP(_xlfn.AGGREGATE(5,6,$CA$3:$CA2124),$CA$3:$CA$2000,DE$3:DE$2000,1,1))/_xlfn.XLOOKUP($CA173,$CA$3:$CA$2000,$CA$3:$CA$2000,1,1), 1)))</f>
        <v>#N/A</v>
      </c>
      <c r="DH173" s="1" t="e">
        <f t="shared" si="301"/>
        <v>#N/A</v>
      </c>
      <c r="DI173" s="1" t="e" cm="1">
        <f t="array" ref="DI173">IFERROR(IF(OR(ISNA($A173),$AK173&lt;100,INDEX(International!W$3:W$2000,_xlfn.XMATCH(100,International!W$3:W$2000,1,1)+$CA173)=""),NA(),INDEX(International!W$3:W$2000,_xlfn.XMATCH(100,International!W$3:W$2000,1,1)+$CA173)), NA())</f>
        <v>#N/A</v>
      </c>
      <c r="DJ173" s="1" t="e">
        <f t="shared" si="353"/>
        <v>#N/A</v>
      </c>
      <c r="DK173" s="1" t="e">
        <f>IF(OR(ISNA($A173),$AK173&lt;100),NA(),IF($CA173=0,0,FLOOR((DI173-_xlfn.XLOOKUP(_xlfn.AGGREGATE(5,6,$CA$3:$CA2124),$CA$3:$CA$2000,DI$3:DI$2000,1,1))/_xlfn.XLOOKUP($CA173,$CA$3:$CA$2000,$CA$3:$CA$2000,1,1), 1)))</f>
        <v>#N/A</v>
      </c>
      <c r="DL173" s="1" t="e">
        <f t="shared" si="302"/>
        <v>#N/A</v>
      </c>
      <c r="DM173" s="1" t="e" cm="1">
        <f t="array" ref="DM173">IFERROR(IF(OR(ISNA($A173),$AK173&lt;100,INDEX(International!AA$3:AA$2000,_xlfn.XMATCH(100,International!AA$3:AA$2000,1,1)+$CA173)=""),NA(),INDEX(International!AA$3:AA$2000,_xlfn.XMATCH(100,International!AA$3:AA$2000,1,1)+$CA173)), NA())</f>
        <v>#N/A</v>
      </c>
      <c r="DN173" s="1" t="e">
        <f t="shared" si="354"/>
        <v>#N/A</v>
      </c>
      <c r="DO173" s="1" t="e">
        <f>IF(OR(ISNA($A173),$AK173&lt;100),NA(),IF($CA173=0,0,FLOOR((DM173-_xlfn.XLOOKUP(_xlfn.AGGREGATE(5,6,$CA$3:$CA2124),$CA$3:$CA$2000,DM$3:DM$2000,1,1))/_xlfn.XLOOKUP($CA173,$CA$3:$CA$2000,$CA$3:$CA$2000,1,1), 1)))</f>
        <v>#N/A</v>
      </c>
      <c r="DP173" s="1" t="e">
        <f t="shared" si="303"/>
        <v>#N/A</v>
      </c>
      <c r="DQ173" s="1" t="e" cm="1">
        <f t="array" ref="DQ173">IFERROR(IF(OR(ISNA($A173),$AK173&lt;100,INDEX(International!AE$3:AE$2000,_xlfn.XMATCH(100,International!AE$3:AE$2000,1,1)+$CA173)=""),NA(),INDEX(International!AE$3:AE$2000,_xlfn.XMATCH(100,International!AE$3:AE$2000,1,1)+$CA173)), NA())</f>
        <v>#N/A</v>
      </c>
      <c r="DR173" s="1" t="e">
        <f t="shared" si="355"/>
        <v>#N/A</v>
      </c>
      <c r="DS173" s="1" t="e">
        <f>IF(OR(ISNA($A173),$AK173&lt;100),NA(),IF($CA173=0,0,FLOOR((DQ173-_xlfn.XLOOKUP(_xlfn.AGGREGATE(5,6,$CA$3:$CA2124),$CA$3:$CA$2000,DQ$3:DQ$2000,1,1))/_xlfn.XLOOKUP($CA173,$CA$3:$CA$2000,$CA$3:$CA$2000,1,1), 1)))</f>
        <v>#N/A</v>
      </c>
      <c r="DT173" s="1" t="e">
        <f t="shared" si="382"/>
        <v>#N/A</v>
      </c>
      <c r="DU173" s="1" t="e">
        <f t="shared" si="356"/>
        <v>#N/A</v>
      </c>
      <c r="DV173" s="1" t="e" cm="1">
        <f t="array" ref="DV173">IFERROR(IF(ISNA($A173),NA(),INDEX(B$3:B$2000,_xlfn.XMATCH(Configuration!$B$12,B$3:B$2000,1,1)+ROW()-ROW($A$3))-0), NA())</f>
        <v>#N/A</v>
      </c>
      <c r="DW173" s="1" t="e" cm="1">
        <f t="array" ref="DW173">IFERROR(IF(ISNA($A173),NA(),INDEX(F$3:F$2000,_xlfn.XMATCH(Configuration!$B$12,F$3:F$2000,1,1)+ROW()-ROW($A$3))-0), NA())</f>
        <v>#N/A</v>
      </c>
      <c r="DX173" s="1" t="e" cm="1">
        <f t="array" ref="DX173">IFERROR(IF(ISNA($A173),NA(),INDEX(J$3:J$2000,_xlfn.XMATCH(Configuration!$B$12,J$3:J$2000,1,1)+ROW()-ROW($A$3))-0), NA())</f>
        <v>#N/A</v>
      </c>
      <c r="DY173" s="1" t="e" cm="1">
        <f t="array" ref="DY173">IFERROR(IF(ISNA($A173),NA(),INDEX(N$3:N$2000,_xlfn.XMATCH(Configuration!$B$12,N$3:N$2000,1,1)+ROW()-ROW($A$3))-0), NA())</f>
        <v>#N/A</v>
      </c>
      <c r="DZ173" s="1" t="e" cm="1">
        <f t="array" ref="DZ173">IFERROR(IF(ISNA($A173),NA(),INDEX(R$3:R$2000,_xlfn.XMATCH(Configuration!$B$12,R$3:R$2000,1,1)+ROW()-ROW($A$3))-0), NA())</f>
        <v>#N/A</v>
      </c>
      <c r="EA173" s="1" t="e" cm="1">
        <f t="array" ref="EA173">IFERROR(IF(ISNA($A173),NA(),INDEX(V$3:V$2000,_xlfn.XMATCH(Configuration!$B$12,V$3:V$2000,1,1)+ROW()-ROW($A$3))-0), NA())</f>
        <v>#N/A</v>
      </c>
      <c r="EB173" s="1" t="e" cm="1">
        <f t="array" ref="EB173">IFERROR(IF(ISNA($A173),NA(),INDEX(Z$3:Z$2000,_xlfn.XMATCH(Configuration!$B$12,Z$3:Z$2000,1,1)+ROW()-ROW($A$3))-0), NA())</f>
        <v>#N/A</v>
      </c>
      <c r="EC173" s="1" t="e" cm="1">
        <f t="array" ref="EC173">IFERROR(IF(ISNA($A173),NA(),INDEX(AD$3:AD$2000,_xlfn.XMATCH(Configuration!$B$12,AD$3:AD$2000,1,1)+ROW()-ROW($A$3))-0), NA())</f>
        <v>#N/A</v>
      </c>
      <c r="ED173" s="1" t="e">
        <f t="shared" si="357"/>
        <v>#N/A</v>
      </c>
      <c r="EE173" s="1" t="e">
        <f t="shared" si="304"/>
        <v>#N/A</v>
      </c>
      <c r="EF173" s="1" t="e">
        <f t="shared" si="305"/>
        <v>#N/A</v>
      </c>
      <c r="EG173" s="1" t="e">
        <f t="shared" si="306"/>
        <v>#N/A</v>
      </c>
      <c r="EH173" s="1" t="e">
        <f t="shared" si="307"/>
        <v>#N/A</v>
      </c>
      <c r="EI173" s="1" t="e">
        <f t="shared" si="308"/>
        <v>#N/A</v>
      </c>
      <c r="EJ173" s="1" t="e">
        <f t="shared" si="309"/>
        <v>#N/A</v>
      </c>
      <c r="EK173" s="1" t="e">
        <f t="shared" si="310"/>
        <v>#N/A</v>
      </c>
      <c r="EL173" s="1" t="e" cm="1">
        <f t="array" ref="EL173">IFERROR(IF(ISNA($ED173),NA(),IF(FLOOR((2^(($ED173+LOOKUP(2, 1/(ISNA(EP$3:EP$2000)+ISBLANK(EP$3:EP$300)-1),EP$3:EP$2000)*LOG(100)/LOG(2))/LOOKUP(2, 1/(ISNA(EP$3:EP$2000)+ISBLANK(EP$3:EP$300)-1),EP$3:EP$2000))),2)&gt;_xlfn.AGGREGATE(4,6,$EN$3:$GC$2000)+2000,NA(),FLOOR((2^(($ED173+LOOKUP(2, 1/(ISNA(EP$3:EP$2000)+ISBLANK(EP$3:EP$300)-1),EP$3:EP$2000)*LOG(100)/LOG(2))/LOOKUP(2, 1/(ISNA(EP$3:EP$2000)+ISBLANK(EP$3:EP$300)-1),EP$3:EP$2000))),2))),NA())</f>
        <v>#N/A</v>
      </c>
      <c r="EM173" s="1" t="e" cm="1">
        <f t="array" ref="EM173">IF(ISNA($ED173),NA(),FLOOR(EN$3+(LOOKUP(2, 1/(ISNA(EN$3:EN$2000)+ISBLANK(EN$3:EN$300)-1),EN$3:EN$2000)-EN$3)/LOOKUP(2, 1/(ISNA(EN$3:EN$2000)+ISBLANK(EN$3:EN$300)-1),ED$3:ED$2000)*ED173, 1))</f>
        <v>#N/A</v>
      </c>
      <c r="EN173" s="1" t="e" cm="1">
        <f t="array" ref="EN173">IFERROR(IF(ISNA($A173),NA(),INDEX(AK$3:AK$2000,_xlfn.XMATCH(100,AK$3:AK$2000,1,1)+ROW()-ROW($A$3))-0), NA())</f>
        <v>#N/A</v>
      </c>
      <c r="EO173" s="1" t="e" cm="1">
        <f t="array" ref="EO173">IFERROR(IF(ISNA($A173),NA(),INDEX(BD$3:BD$2000,_xlfn.XMATCH(100,AK$3:AK$2000,1,1)+ROW()-ROW($A$3))-0), NA())</f>
        <v>#N/A</v>
      </c>
      <c r="EP173" s="1" t="e">
        <f t="shared" si="311"/>
        <v>#N/A</v>
      </c>
      <c r="EQ173" s="1" t="e">
        <f t="shared" si="312"/>
        <v>#N/A</v>
      </c>
      <c r="ER173" s="1" t="e">
        <f t="shared" si="313"/>
        <v>#N/A</v>
      </c>
      <c r="ES173" s="1" t="e" cm="1">
        <f t="array" ref="ES173">IFERROR(IF(OR(ISNA($A173),INDEX(International!C$3:C$2000,_xlfn.XMATCH(100,International!C$3:C$2000,1,1)+ROW()-ROW($A$3))=""),NA(),INDEX(International!C$3:C$2000,_xlfn.XMATCH(100,International!C$3:C$2000,1,1)+ROW()-ROW($A$3))), NA())</f>
        <v>#N/A</v>
      </c>
      <c r="ET173" s="1" t="e" cm="1">
        <f t="array" ref="ET173">IFERROR(IF(ISNA($A173),NA(),INDEX(International!E$3:E$2000,_xlfn.XMATCH(100,International!C$3:C$2000,1,1)+ROW()-ROW($A$3))-0), NA())</f>
        <v>#N/A</v>
      </c>
      <c r="EU173" s="1" t="e">
        <f t="shared" si="314"/>
        <v>#N/A</v>
      </c>
      <c r="EV173" s="1" t="e">
        <f t="shared" si="315"/>
        <v>#N/A</v>
      </c>
      <c r="EW173" s="1" t="e">
        <f t="shared" si="316"/>
        <v>#N/A</v>
      </c>
      <c r="EX173" s="1" t="e" cm="1">
        <f t="array" ref="EX173">IFERROR(IF(OR(ISNA($A173),INDEX(International!G$3:G$2000,_xlfn.XMATCH(100,International!G$3:G$2000,1,1)+ROW()-ROW($A$3))=""),NA(),INDEX(International!G$3:G$2000,_xlfn.XMATCH(100,International!G$3:G$2000,1,1)+ROW()-ROW($A$3))-0), NA())</f>
        <v>#N/A</v>
      </c>
      <c r="EY173" s="1" t="e" cm="1">
        <f t="array" ref="EY173">IFERROR(IF(ISNA($A173),NA(),INDEX(International!I$3:I$2000,_xlfn.XMATCH(100,International!G$3:G$2000,1,1)+ROW()-ROW($A$3))-0), NA())</f>
        <v>#N/A</v>
      </c>
      <c r="EZ173" s="1" t="e">
        <f t="shared" si="317"/>
        <v>#N/A</v>
      </c>
      <c r="FA173" s="1" t="e">
        <f t="shared" si="318"/>
        <v>#N/A</v>
      </c>
      <c r="FB173" s="1" t="e">
        <f t="shared" si="319"/>
        <v>#N/A</v>
      </c>
      <c r="FC173" s="1" t="e" cm="1">
        <f t="array" ref="FC173">IFERROR(IF(OR(ISNA($A173),INDEX(International!K$3:K$2000,_xlfn.XMATCH(100,International!K$3:K$2000,1,1)+ROW()-ROW($A$3))=""),NA(),INDEX(International!K$3:K$2000,_xlfn.XMATCH(100,International!K$3:K$2000,1,1)+ROW()-ROW($A$3))), NA())</f>
        <v>#N/A</v>
      </c>
      <c r="FD173" s="1" t="e" cm="1">
        <f t="array" ref="FD173">IFERROR(IF(ISNA($A173),NA(),INDEX(International!M$3:M$2000,_xlfn.XMATCH(100,International!K$3:K$2000,1,1)+ROW()-ROW($A$3))-0), NA())</f>
        <v>#N/A</v>
      </c>
      <c r="FE173" s="1" t="e">
        <f t="shared" si="320"/>
        <v>#N/A</v>
      </c>
      <c r="FF173" s="1" t="e">
        <f t="shared" si="321"/>
        <v>#N/A</v>
      </c>
      <c r="FG173" s="1" t="e">
        <f t="shared" si="322"/>
        <v>#N/A</v>
      </c>
      <c r="FH173" s="1" t="e" cm="1">
        <f t="array" ref="FH173">IFERROR(IF(OR(ISNA($A173),INDEX(International!O$3:O$2000,_xlfn.XMATCH(100,International!O$3:O$2000,1,1)+ROW()-ROW($A$3))=""),NA(),INDEX(International!O$3:O$2000,_xlfn.XMATCH(100,International!O$3:O$2000,1,1)+ROW()-ROW($A$3))-0), NA())</f>
        <v>#N/A</v>
      </c>
      <c r="FI173" s="1" t="e" cm="1">
        <f t="array" ref="FI173">IFERROR(IF(ISNA($A173),NA(),INDEX(International!Q$3:Q$2000,_xlfn.XMATCH(100,International!O$3:O$2000,1,1)+ROW()-ROW($A$3))-0), NA())</f>
        <v>#N/A</v>
      </c>
      <c r="FJ173" s="1" t="e">
        <f t="shared" si="323"/>
        <v>#N/A</v>
      </c>
      <c r="FK173" s="1" t="e">
        <f t="shared" si="324"/>
        <v>#N/A</v>
      </c>
      <c r="FL173" s="1" t="e">
        <f t="shared" si="325"/>
        <v>#N/A</v>
      </c>
      <c r="FM173" s="1" t="e" cm="1">
        <f t="array" ref="FM173">IFERROR(IF(OR(ISNA($A173),INDEX(International!S$3:S$2000,_xlfn.XMATCH(100,International!S$3:S$2000,1,1)+ROW()-ROW($A$3))=""),NA(),INDEX(International!S$3:S$2000,_xlfn.XMATCH(100,International!S$3:S$2000,1,1)+ROW()-ROW($A$3))-0), NA())</f>
        <v>#N/A</v>
      </c>
      <c r="FN173" s="1" t="e" cm="1">
        <f t="array" ref="FN173">IFERROR(IF(ISNA($A173),NA(),INDEX(International!U$3:U$2000,_xlfn.XMATCH(100,International!S$3:S$2000,1,1)+ROW()-ROW($A$3))-0), NA())</f>
        <v>#N/A</v>
      </c>
      <c r="FO173" s="1" t="e">
        <f t="shared" si="326"/>
        <v>#N/A</v>
      </c>
      <c r="FP173" s="1" t="e">
        <f t="shared" si="327"/>
        <v>#N/A</v>
      </c>
      <c r="FQ173" s="1" t="e">
        <f t="shared" si="328"/>
        <v>#N/A</v>
      </c>
      <c r="FR173" s="1" t="e" cm="1">
        <f t="array" ref="FR173">IFERROR(IF(OR(ISNA($A173),INDEX(International!W$3:W$2000,_xlfn.XMATCH(100,International!W$3:W$2000,1,1)+ROW()-ROW($A$3))=""),NA(),INDEX(International!W$3:W$2000,_xlfn.XMATCH(100,International!W$3:W$2000,1,1)+ROW()-ROW($A$3))-0), NA())</f>
        <v>#N/A</v>
      </c>
      <c r="FS173" s="1" t="e" cm="1">
        <f t="array" ref="FS173">IFERROR(IF(ISNA($A173),NA(),INDEX(International!Y$3:Y$2000,_xlfn.XMATCH(100,International!W$3:W$2000,1,1)+ROW()-ROW($A$3))-0), NA())</f>
        <v>#N/A</v>
      </c>
      <c r="FT173" s="1" t="e">
        <f t="shared" si="329"/>
        <v>#N/A</v>
      </c>
      <c r="FU173" s="1" t="e">
        <f t="shared" si="330"/>
        <v>#N/A</v>
      </c>
      <c r="FV173" s="1" t="e">
        <f t="shared" si="331"/>
        <v>#N/A</v>
      </c>
      <c r="FW173" s="1" t="e" cm="1">
        <f t="array" ref="FW173">IFERROR(IF(OR(ISNA($A173),INDEX(International!AA$3:AA$2000,_xlfn.XMATCH(100,International!AA$3:AA$2000,1,1)+ROW()-ROW($A$3))=""),NA(),INDEX(International!AA$3:AA$2000,_xlfn.XMATCH(100,International!AA$3:AA$2000,1,1)+ROW()-ROW($A$3))-0), NA())</f>
        <v>#N/A</v>
      </c>
      <c r="FX173" s="1" t="e" cm="1">
        <f t="array" ref="FX173">IFERROR(IF(ISNA($A173),NA(),INDEX(International!AC$3:AC$2000,_xlfn.XMATCH(100,International!AA$3:AA$2000,1,1)+ROW()-ROW($A$3))-0), NA())</f>
        <v>#N/A</v>
      </c>
      <c r="FY173" s="1" t="e">
        <f t="shared" si="332"/>
        <v>#N/A</v>
      </c>
      <c r="FZ173" s="1" t="e">
        <f t="shared" si="333"/>
        <v>#N/A</v>
      </c>
      <c r="GA173" s="1" t="e">
        <f t="shared" si="334"/>
        <v>#N/A</v>
      </c>
      <c r="GB173" s="1" t="e" cm="1">
        <f t="array" ref="GB173">IFERROR(IF(OR(ISNA($A173),INDEX(International!AE$3:AE$2000,_xlfn.XMATCH(100,International!AE$3:AE$2000,1,1)+ROW()-ROW($A$3))=""),NA(),INDEX(International!AE$3:AE$2000,_xlfn.XMATCH(100,International!AE$3:AE$2000,1,1)+ROW()-ROW($A$3))-0), NA())</f>
        <v>#N/A</v>
      </c>
      <c r="GC173" s="1" t="e" cm="1">
        <f t="array" ref="GC173">IFERROR(IF(ISNA($A173),NA(),INDEX(International!AG$3:AG$2000,_xlfn.XMATCH(100,International!AE$3:AE$2000,1,1)+ROW()-ROW($A$3))-0), NA())</f>
        <v>#N/A</v>
      </c>
      <c r="GD173" s="1" t="e">
        <f t="shared" si="335"/>
        <v>#N/A</v>
      </c>
      <c r="GE173" s="1" t="e">
        <f t="shared" si="336"/>
        <v>#N/A</v>
      </c>
      <c r="GF173" s="1" t="e">
        <f t="shared" si="337"/>
        <v>#N/A</v>
      </c>
    </row>
    <row r="174" spans="1:188" x14ac:dyDescent="0.2">
      <c r="A174" s="4" t="e">
        <f>IF(OR(Daily!$A174="",Daily!$B174="*"),NA(),Daily!A174)</f>
        <v>#N/A</v>
      </c>
      <c r="B174" s="1" t="str">
        <f>IF(_xlfn.IFNA($A174,"")="","",Daily!C174+IF(ROW()&gt;ROW($A$3),B173,0))</f>
        <v/>
      </c>
      <c r="C174" s="1" t="str">
        <f>IF(_xlfn.IFNA($A174,"")="","",Daily!D174+IF(ROW()&gt;ROW($A$3),C173,0))</f>
        <v/>
      </c>
      <c r="D174" s="1" t="str">
        <f>IF(_xlfn.IFNA($A174,"")="","",Daily!E174+IF(ROW()&gt;ROW($A$3),D173,0))</f>
        <v/>
      </c>
      <c r="E174" s="1" t="str">
        <f t="shared" si="284"/>
        <v/>
      </c>
      <c r="F174" s="1" t="str">
        <f>IF(_xlfn.IFNA($A174,"")="","",Daily!F174+IF(ROW()&gt;ROW($A$3),F173,0))</f>
        <v/>
      </c>
      <c r="G174" s="1" t="str">
        <f>IF(_xlfn.IFNA($A174,"")="","",Daily!G174+IF(ROW()&gt;ROW($A$3),G173,0))</f>
        <v/>
      </c>
      <c r="H174" s="1" t="str">
        <f>IF(_xlfn.IFNA($A174,"")="","",Daily!H174+IF(ROW()&gt;ROW($A$3),H173,0))</f>
        <v/>
      </c>
      <c r="I174" s="1" t="str">
        <f t="shared" si="285"/>
        <v/>
      </c>
      <c r="J174" s="1" t="str">
        <f>IF(_xlfn.IFNA($A174,"")="","",Daily!I174+IF(ROW()&gt;ROW($A$3),J173,0))</f>
        <v/>
      </c>
      <c r="K174" s="1" t="str">
        <f>IF(_xlfn.IFNA($A174,"")="","",Daily!J174+IF(ROW()&gt;ROW($A$3),K173,0))</f>
        <v/>
      </c>
      <c r="L174" s="1" t="str">
        <f>IF(_xlfn.IFNA($A174,"")="","",Daily!K174+IF(ROW()&gt;ROW($A$3),L173,0))</f>
        <v/>
      </c>
      <c r="M174" s="1" t="str">
        <f t="shared" si="286"/>
        <v/>
      </c>
      <c r="N174" s="1" t="str">
        <f>IF(_xlfn.IFNA($A174,"")="","",Daily!L174+IF(ROW()&gt;ROW($A$3),N173,0))</f>
        <v/>
      </c>
      <c r="O174" s="1" t="str">
        <f>IF(_xlfn.IFNA($A174,"")="","",Daily!M174+IF(ROW()&gt;ROW($A$3),O173,0))</f>
        <v/>
      </c>
      <c r="P174" s="1" t="str">
        <f>IF(_xlfn.IFNA($A174,"")="","",Daily!N174+IF(ROW()&gt;ROW($A$3),P173,0))</f>
        <v/>
      </c>
      <c r="Q174" s="1" t="str">
        <f t="shared" si="287"/>
        <v/>
      </c>
      <c r="R174" s="1" t="str">
        <f>IF(_xlfn.IFNA($A174,"")="","",Daily!O174+IF(ROW()&gt;ROW($A$3),R173,0))</f>
        <v/>
      </c>
      <c r="S174" s="1" t="str">
        <f>IF(_xlfn.IFNA($A174,"")="","",Daily!P174+IF(ROW()&gt;ROW($A$3),S173,0))</f>
        <v/>
      </c>
      <c r="T174" s="1" t="str">
        <f>IF(_xlfn.IFNA($A174,"")="","",Daily!Q174+IF(ROW()&gt;ROW($A$3),T173,0))</f>
        <v/>
      </c>
      <c r="U174" s="1" t="str">
        <f t="shared" si="288"/>
        <v/>
      </c>
      <c r="V174" s="1" t="str">
        <f>IF(_xlfn.IFNA($A174,"")="","",Daily!R174+IF(ROW()&gt;ROW($A$3),V173,0))</f>
        <v/>
      </c>
      <c r="W174" s="1" t="str">
        <f>IF(_xlfn.IFNA($A174,"")="","",Daily!S174+IF(ROW()&gt;ROW($A$3),W173,0))</f>
        <v/>
      </c>
      <c r="X174" s="1" t="str">
        <f>IF(_xlfn.IFNA($A174,"")="","",Daily!T174+IF(ROW()&gt;ROW($A$3),X173,0))</f>
        <v/>
      </c>
      <c r="Y174" s="1" t="str">
        <f t="shared" si="289"/>
        <v/>
      </c>
      <c r="Z174" s="1" t="str">
        <f>IF(_xlfn.IFNA($A174,"")="","",Daily!U174+IF(ROW()&gt;ROW($A$3),Z173,0))</f>
        <v/>
      </c>
      <c r="AA174" s="1" t="str">
        <f>IF(_xlfn.IFNA($A174,"")="","",Daily!V174+IF(ROW()&gt;ROW($A$3),AA173,0))</f>
        <v/>
      </c>
      <c r="AB174" s="1" t="str">
        <f>IF(_xlfn.IFNA($A174,"")="","",Daily!W174+IF(ROW()&gt;ROW($A$3),AB173,0))</f>
        <v/>
      </c>
      <c r="AC174" s="1" t="str">
        <f t="shared" si="290"/>
        <v/>
      </c>
      <c r="AD174" s="1" t="str">
        <f>IF(_xlfn.IFNA($A174,"")="","",Daily!X174+IF(ROW()&gt;ROW($A$3),AD173,0))</f>
        <v/>
      </c>
      <c r="AE174" s="1" t="str">
        <f>IF(_xlfn.IFNA($A174,"")="","",Daily!Y174+IF(ROW()&gt;ROW($A$3),AE173,0))</f>
        <v/>
      </c>
      <c r="AF174" s="1" t="str">
        <f>IF(_xlfn.IFNA($A174,"")="","",Daily!Z174+IF(ROW()&gt;ROW($A$3),AF173,0))</f>
        <v/>
      </c>
      <c r="AG174" s="1" t="str">
        <f t="shared" si="291"/>
        <v/>
      </c>
      <c r="AH174" s="1" t="str">
        <f>IF(_xlfn.IFNA($A174,"")="","",Daily!C174+Daily!F174+Daily!I174+Daily!O174+Daily!L174+Daily!R174+Daily!X174+Daily!U174)</f>
        <v/>
      </c>
      <c r="AI174" s="1" t="str">
        <f>IF(_xlfn.IFNA($A174,"")="","",Daily!D174+Daily!G174+Daily!J174+Daily!P174+Daily!M174+Daily!S174+Daily!Y174+Daily!V174+Daily!AA174)</f>
        <v/>
      </c>
      <c r="AJ174" s="1" t="str">
        <f>IF(_xlfn.IFNA($A174,"")="","",Daily!E174+Daily!H174+Daily!K174+Daily!Q174+Daily!N174+Daily!T174+Daily!Z174+Daily!W174)</f>
        <v/>
      </c>
      <c r="AK174" s="1" t="str">
        <f t="shared" si="359"/>
        <v/>
      </c>
      <c r="AL174" s="1" t="str">
        <f t="shared" si="360"/>
        <v/>
      </c>
      <c r="AM174" s="1" t="str">
        <f t="shared" si="361"/>
        <v/>
      </c>
      <c r="AN174" s="7" t="str">
        <f t="shared" si="362"/>
        <v/>
      </c>
      <c r="AO174" s="1" t="str">
        <f t="shared" si="363"/>
        <v/>
      </c>
      <c r="AP174" s="1" t="str">
        <f t="shared" si="364"/>
        <v/>
      </c>
      <c r="AQ174" s="1" t="str">
        <f t="shared" si="365"/>
        <v/>
      </c>
      <c r="AR174" s="1" t="str">
        <f t="shared" si="366"/>
        <v/>
      </c>
      <c r="AS174" s="1" t="str">
        <f t="shared" si="367"/>
        <v/>
      </c>
      <c r="AT174" s="10" t="str">
        <f t="shared" si="368"/>
        <v/>
      </c>
      <c r="AU174" s="10" t="str">
        <f t="shared" si="369"/>
        <v/>
      </c>
      <c r="AV174" s="10" t="str">
        <f t="shared" si="370"/>
        <v/>
      </c>
      <c r="AW174" s="10" t="str">
        <f t="shared" si="371"/>
        <v/>
      </c>
      <c r="AX174" s="10" t="str">
        <f t="shared" si="372"/>
        <v/>
      </c>
      <c r="AY174" s="10" t="str">
        <f t="shared" si="373"/>
        <v/>
      </c>
      <c r="AZ174" s="10" t="str">
        <f t="shared" si="374"/>
        <v/>
      </c>
      <c r="BA174" s="10" t="str">
        <f t="shared" si="375"/>
        <v/>
      </c>
      <c r="BB174" s="10" t="str">
        <f t="shared" si="376"/>
        <v/>
      </c>
      <c r="BC174" s="10" t="str">
        <f t="shared" si="377"/>
        <v/>
      </c>
      <c r="BD174" s="8" t="str">
        <f t="shared" ca="1" si="292"/>
        <v/>
      </c>
      <c r="BE174" s="9" t="str">
        <f t="shared" ca="1" si="293"/>
        <v/>
      </c>
      <c r="BF174" s="10" t="str">
        <f t="shared" si="378"/>
        <v/>
      </c>
      <c r="BG174" s="10" t="str">
        <f t="shared" si="379"/>
        <v/>
      </c>
      <c r="BH174" s="1" t="str">
        <f t="shared" si="380"/>
        <v/>
      </c>
      <c r="BI174" s="1" t="str">
        <f t="shared" si="381"/>
        <v/>
      </c>
      <c r="BJ174" s="8" t="str">
        <f>IF(_xlfn.IFNA($A174,"")="","",AK174/(Configuration!$B$1/1000000))</f>
        <v/>
      </c>
      <c r="BK174" s="1" t="str">
        <f>IF(OR(_xlfn.IFNA($A174,"")="", ROW()&lt;=ROW($A$3),MAX(International!$C$3:$C$2000)&lt;$AK174),"",$A174-_xlfn.XLOOKUP($AK174,International!$C$3:$C$2000,International!$A$3:$A$2000,NA(),1,1))</f>
        <v/>
      </c>
      <c r="BL174" s="1" t="str">
        <f>IF(OR(_xlfn.IFNA($A174,"")="", ROW()&lt;=ROW($A$3),MAX(International!$D$3:$D$2000)&lt;$BJ174),"",$A174-_xlfn.XLOOKUP($BJ174,International!$D$3:$D$2000,International!$A$3:$A$2000,NA(),1,1))</f>
        <v/>
      </c>
      <c r="BM174" s="1" t="str">
        <f>IF(OR(_xlfn.IFNA($A174,"")="", ROW()&lt;=ROW($A$3),MAX(International!$G$3:$G$2000)&lt;$AK174),"",$A174-_xlfn.XLOOKUP($AK174,International!$G$3:$G$2000,International!$A$3:$A$2000,NA(),1,1))</f>
        <v/>
      </c>
      <c r="BN174" s="1" t="str">
        <f>IF(OR(_xlfn.IFNA($A174,"")="", ROW()&lt;=ROW($A$3),MAX(International!$H$3:$H$2000)&lt;$BJ174),"",$A174-_xlfn.XLOOKUP($BJ174,International!$H$3:$H$2000,International!$A$3:$A$2000,NA(),1,1))</f>
        <v/>
      </c>
      <c r="BO174" s="1" t="str">
        <f>IF(OR(_xlfn.IFNA($A174,"")="", ROW()&lt;=ROW($A$3),MAX(International!$K$3:$K$2000)&lt;$AK174),"",$A174-_xlfn.XLOOKUP($AK174,International!$K$3:$K$2000,International!$A$3:$A$2000,NA(),1,1))</f>
        <v/>
      </c>
      <c r="BP174" s="1" t="str">
        <f>IF(OR(_xlfn.IFNA($A174,"")="", ROW()&lt;=ROW($A$3),MAX(International!$L$3:$L$2000)&lt;$BJ174),"",$A174-_xlfn.XLOOKUP($BJ174,International!$L$3:$L$2000,International!$A$3:$A$2000,NA(),1,1))</f>
        <v/>
      </c>
      <c r="BQ174" s="1" t="str">
        <f>IF(OR(_xlfn.IFNA($A174,"")="", ROW()&lt;=ROW($A$3),MAX(International!$O$3:$O$2000)&lt;$AK174),"",$A174-_xlfn.XLOOKUP($AK174,International!$O$3:$O$2000,International!$A$3:$A$2000,NA(),1,1))</f>
        <v/>
      </c>
      <c r="BR174" s="1" t="str">
        <f>IF(OR(_xlfn.IFNA($A174,"")="", ROW()&lt;=ROW($A$3),MAX(International!$P$3:$P$2000)&lt;$BJ174),"",$A174-_xlfn.XLOOKUP($BJ174,International!$P$3:$P$2000,International!$A$3:$A$2000,NA(),1,1))</f>
        <v/>
      </c>
      <c r="BS174" s="1" t="str">
        <f>IF(OR(_xlfn.IFNA($A174,"")="", ROW()&lt;=ROW($A$3),MAX(International!$S$3:$S$2000)&lt;$AK174),"",$A174-_xlfn.XLOOKUP($AK174,International!$S$3:$S$2000,International!$A$3:$A$2000,NA(),1,1))</f>
        <v/>
      </c>
      <c r="BT174" s="1" t="str">
        <f>IF(OR(_xlfn.IFNA($A174,"")="", ROW()&lt;=ROW($A$3),MAX(International!$T$3:$T$2000)&lt;$BJ174),"",$A174-_xlfn.XLOOKUP($BJ174,International!$T$3:$T$2000,International!$A$3:$A$2000,NA(),1,1))</f>
        <v/>
      </c>
      <c r="BU174" s="1" t="str">
        <f>IF(OR(_xlfn.IFNA($A174,"")="", ROW()&lt;=ROW($A$3),MAX(International!$W$3:$W$2000)&lt;$AK174),"",$A174-_xlfn.XLOOKUP($AK174,International!$W$3:$W$2000,International!$A$3:$A$2000,NA(),1,1))</f>
        <v/>
      </c>
      <c r="BV174" s="1" t="str">
        <f>IF(OR(_xlfn.IFNA($A174,"")="", ROW()&lt;=ROW($A$3),MAX(International!$X$3:$X$2000)&lt;$BJ174),"",$A174-_xlfn.XLOOKUP($BJ174,International!$X$3:$X$2000,International!$A$3:$A$2000,NA(),1,1))</f>
        <v/>
      </c>
      <c r="BW174" s="1" t="str">
        <f>IF(OR(_xlfn.IFNA($A174,"")="", ROW()&lt;=ROW($A$3),MAX(International!$AA$3:$AA$2000)&lt;$AK174),"",$A174-_xlfn.XLOOKUP($AK174,International!$AA$3:$AA$2000,International!$A$3:$A$2000,NA(),1,1))</f>
        <v/>
      </c>
      <c r="BX174" s="1" t="str">
        <f>IF(OR(_xlfn.IFNA($A174,"")="", ROW()&lt;=ROW($A$3),MAX(International!$AB$3:$AB$2000)&lt;$BJ174),"",$A174-_xlfn.XLOOKUP($BJ174,International!$AB$3:$AB$2000,International!$A$3:$A$2000,NA(),1,1))</f>
        <v/>
      </c>
      <c r="BY174" s="1" t="str">
        <f>IF(OR(_xlfn.IFNA($A174,"")="", ROW()&lt;=ROW($A$3),MAX(International!$AE$3:$AE$2000)&lt;$AK174),"",$A174-_xlfn.XLOOKUP($AK174,International!$AE$3:$AE$2000,International!$A$3:$A$2000,NA(),1,1))</f>
        <v/>
      </c>
      <c r="BZ174" s="1" t="str">
        <f>IF(OR(_xlfn.IFNA($A174,"")="", ROW()&lt;=ROW($A$3),MAX(International!$AF$3:$AF$2000)&lt;$BJ174),"",$A174-_xlfn.XLOOKUP($BJ174,International!$AF$3:$AF$2000,International!$A$3:$A$2000,NA(),1,1))</f>
        <v/>
      </c>
      <c r="CA174" s="1" t="e">
        <f t="shared" si="358"/>
        <v>#N/A</v>
      </c>
      <c r="CB174" s="1" t="e">
        <f t="shared" si="338"/>
        <v>#N/A</v>
      </c>
      <c r="CC174" s="1" t="e">
        <f t="shared" si="339"/>
        <v>#N/A</v>
      </c>
      <c r="CD174" s="1" t="e">
        <f t="shared" si="340"/>
        <v>#N/A</v>
      </c>
      <c r="CE174" s="1" t="e">
        <f t="shared" si="341"/>
        <v>#N/A</v>
      </c>
      <c r="CF174" s="1" t="e">
        <f t="shared" si="342"/>
        <v>#N/A</v>
      </c>
      <c r="CG174" s="1" t="e">
        <f t="shared" si="343"/>
        <v>#N/A</v>
      </c>
      <c r="CH174" s="1" t="e">
        <f t="shared" si="344"/>
        <v>#N/A</v>
      </c>
      <c r="CI174" s="1" t="e">
        <f t="shared" si="345"/>
        <v>#N/A</v>
      </c>
      <c r="CJ174" s="1" t="e">
        <f t="shared" si="346"/>
        <v>#N/A</v>
      </c>
      <c r="CK174" s="1" t="e">
        <f t="shared" si="295"/>
        <v>#N/A</v>
      </c>
      <c r="CL174" s="1" t="e">
        <f t="shared" si="347"/>
        <v>#N/A</v>
      </c>
      <c r="CM174" s="1" t="e">
        <f>IF(OR(ISNA($A174),$AK174&lt;100),NA(),IF($CA174=0,0,FLOOR((CK174-_xlfn.XLOOKUP(_xlfn.AGGREGATE(5,6,$CA$3:$CA2125),$CA$3:$CA$2000,CK$3:CK$2000,1,1))/_xlfn.XLOOKUP($CA174,$CA$3:$CA$2000,$CA$3:$CA$2000,1,1), 1)))</f>
        <v>#N/A</v>
      </c>
      <c r="CN174" s="1" t="e">
        <f t="shared" si="296"/>
        <v>#N/A</v>
      </c>
      <c r="CO174" s="1" t="e" cm="1">
        <f t="array" ref="CO174">IFERROR(IF(OR(ISNA($A174),$AK174&lt;100,INDEX(International!C$3:C$2000,_xlfn.XMATCH(100,International!C$3:C$2000,1,1)+$CA174)=""),NA(),INDEX(International!C$3:C$2000,_xlfn.XMATCH(100,International!C$3:C$2000,1,1)+$CA174)), NA())</f>
        <v>#N/A</v>
      </c>
      <c r="CP174" s="1" t="e">
        <f t="shared" si="348"/>
        <v>#N/A</v>
      </c>
      <c r="CQ174" s="1" t="e">
        <f>IF(OR(ISNA($A174),$AK174&lt;100),NA(),IF($CA174=0,0,FLOOR((CO174-_xlfn.XLOOKUP(_xlfn.AGGREGATE(5,6,$CA$3:$CA2125),$CA$3:$CA$2000,CO$3:CO$2000,1,1))/_xlfn.XLOOKUP($CA174,$CA$3:$CA$2000,$CA$3:$CA$2000,1,1), 1)))</f>
        <v>#N/A</v>
      </c>
      <c r="CR174" s="1" t="e">
        <f t="shared" si="297"/>
        <v>#N/A</v>
      </c>
      <c r="CS174" s="1" t="e" cm="1">
        <f t="array" ref="CS174">IFERROR(IF(OR(ISNA($A174),$AK174&lt;100,INDEX(International!G$3:G$2000,_xlfn.XMATCH(100,International!G$3:G$2000,1,1)+$CA174)=""),NA(),INDEX(International!G$3:G$2000,_xlfn.XMATCH(100,International!G$3:G$2000,1,1)+$CA174)), NA())</f>
        <v>#N/A</v>
      </c>
      <c r="CT174" s="1" t="e">
        <f t="shared" si="349"/>
        <v>#N/A</v>
      </c>
      <c r="CU174" s="1" t="e">
        <f>IF(OR(ISNA($A174),$AK174&lt;100),NA(),IF($CA174=0,0,FLOOR((CS174-_xlfn.XLOOKUP(_xlfn.AGGREGATE(5,6,$CA$3:$CA2125),$CA$3:$CA$2000,CS$3:CS$2000,1,1))/_xlfn.XLOOKUP($CA174,$CA$3:$CA$2000,$CA$3:$CA$2000,1,1), 1)))</f>
        <v>#N/A</v>
      </c>
      <c r="CV174" s="1" t="e">
        <f t="shared" si="298"/>
        <v>#N/A</v>
      </c>
      <c r="CW174" s="1" t="e" cm="1">
        <f t="array" ref="CW174">IFERROR(IF(OR(ISNA($A174),$AK174&lt;100,INDEX(International!K$3:K$2000,_xlfn.XMATCH(100,International!K$3:K$2000,1,1)+$CA174)=""),NA(),INDEX(International!K$3:K$2000,_xlfn.XMATCH(100,International!K$3:K$2000,1,1)+$CA174)), NA())</f>
        <v>#N/A</v>
      </c>
      <c r="CX174" s="1" t="e">
        <f t="shared" si="350"/>
        <v>#N/A</v>
      </c>
      <c r="CY174" s="1" t="e">
        <f>IF(OR(ISNA($A174),$AK174&lt;100),NA(),IF($CA174=0,0,FLOOR((CW174-_xlfn.XLOOKUP(_xlfn.AGGREGATE(5,6,$CA$3:$CA2125),$CA$3:$CA$2000,CW$3:CW$2000,1,1))/_xlfn.XLOOKUP($CA174,$CA$3:$CA$2000,$CA$3:$CA$2000,1,1), 1)))</f>
        <v>#N/A</v>
      </c>
      <c r="CZ174" s="1" t="e">
        <f t="shared" si="299"/>
        <v>#N/A</v>
      </c>
      <c r="DA174" s="1" t="e" cm="1">
        <f t="array" ref="DA174">IFERROR(IF(OR(ISNA($A174),$AK174&lt;100,INDEX(International!O$3:O$2000,_xlfn.XMATCH(100,International!O$3:O$2000,1,1)+$CA174)=""),NA(),INDEX(International!O$3:O$2000,_xlfn.XMATCH(100,International!O$3:O$2000,1,1)+$CA174)), NA())</f>
        <v>#N/A</v>
      </c>
      <c r="DB174" s="1" t="e">
        <f t="shared" si="351"/>
        <v>#N/A</v>
      </c>
      <c r="DC174" s="1" t="e">
        <f>IF(OR(ISNA($A174),$AK174&lt;100),NA(),IF($CA174=0,0,FLOOR((DA174-_xlfn.XLOOKUP(_xlfn.AGGREGATE(5,6,$CA$3:$CA2125),$CA$3:$CA$2000,DA$3:DA$2000,1,1))/_xlfn.XLOOKUP($CA174,$CA$3:$CA$2000,$CA$3:$CA$2000,1,1), 1)))</f>
        <v>#N/A</v>
      </c>
      <c r="DD174" s="1" t="e">
        <f t="shared" si="300"/>
        <v>#N/A</v>
      </c>
      <c r="DE174" s="1" t="e" cm="1">
        <f t="array" ref="DE174">IFERROR(IF(OR(ISNA($A174),$AK174&lt;100,INDEX(International!S$3:S$2000,_xlfn.XMATCH(100,International!S$3:S$2000,1,1)+$CA174)=""),NA(),INDEX(International!S$3:S$2000,_xlfn.XMATCH(100,International!S$3:S$2000,1,1)+$CA174)), NA())</f>
        <v>#N/A</v>
      </c>
      <c r="DF174" s="1" t="e">
        <f t="shared" si="352"/>
        <v>#N/A</v>
      </c>
      <c r="DG174" s="1" t="e">
        <f>IF(OR(ISNA($A174),$AK174&lt;100),NA(),IF($CA174=0,0,FLOOR((DE174-_xlfn.XLOOKUP(_xlfn.AGGREGATE(5,6,$CA$3:$CA2125),$CA$3:$CA$2000,DE$3:DE$2000,1,1))/_xlfn.XLOOKUP($CA174,$CA$3:$CA$2000,$CA$3:$CA$2000,1,1), 1)))</f>
        <v>#N/A</v>
      </c>
      <c r="DH174" s="1" t="e">
        <f t="shared" si="301"/>
        <v>#N/A</v>
      </c>
      <c r="DI174" s="1" t="e" cm="1">
        <f t="array" ref="DI174">IFERROR(IF(OR(ISNA($A174),$AK174&lt;100,INDEX(International!W$3:W$2000,_xlfn.XMATCH(100,International!W$3:W$2000,1,1)+$CA174)=""),NA(),INDEX(International!W$3:W$2000,_xlfn.XMATCH(100,International!W$3:W$2000,1,1)+$CA174)), NA())</f>
        <v>#N/A</v>
      </c>
      <c r="DJ174" s="1" t="e">
        <f t="shared" si="353"/>
        <v>#N/A</v>
      </c>
      <c r="DK174" s="1" t="e">
        <f>IF(OR(ISNA($A174),$AK174&lt;100),NA(),IF($CA174=0,0,FLOOR((DI174-_xlfn.XLOOKUP(_xlfn.AGGREGATE(5,6,$CA$3:$CA2125),$CA$3:$CA$2000,DI$3:DI$2000,1,1))/_xlfn.XLOOKUP($CA174,$CA$3:$CA$2000,$CA$3:$CA$2000,1,1), 1)))</f>
        <v>#N/A</v>
      </c>
      <c r="DL174" s="1" t="e">
        <f t="shared" si="302"/>
        <v>#N/A</v>
      </c>
      <c r="DM174" s="1" t="e" cm="1">
        <f t="array" ref="DM174">IFERROR(IF(OR(ISNA($A174),$AK174&lt;100,INDEX(International!AA$3:AA$2000,_xlfn.XMATCH(100,International!AA$3:AA$2000,1,1)+$CA174)=""),NA(),INDEX(International!AA$3:AA$2000,_xlfn.XMATCH(100,International!AA$3:AA$2000,1,1)+$CA174)), NA())</f>
        <v>#N/A</v>
      </c>
      <c r="DN174" s="1" t="e">
        <f t="shared" si="354"/>
        <v>#N/A</v>
      </c>
      <c r="DO174" s="1" t="e">
        <f>IF(OR(ISNA($A174),$AK174&lt;100),NA(),IF($CA174=0,0,FLOOR((DM174-_xlfn.XLOOKUP(_xlfn.AGGREGATE(5,6,$CA$3:$CA2125),$CA$3:$CA$2000,DM$3:DM$2000,1,1))/_xlfn.XLOOKUP($CA174,$CA$3:$CA$2000,$CA$3:$CA$2000,1,1), 1)))</f>
        <v>#N/A</v>
      </c>
      <c r="DP174" s="1" t="e">
        <f t="shared" si="303"/>
        <v>#N/A</v>
      </c>
      <c r="DQ174" s="1" t="e" cm="1">
        <f t="array" ref="DQ174">IFERROR(IF(OR(ISNA($A174),$AK174&lt;100,INDEX(International!AE$3:AE$2000,_xlfn.XMATCH(100,International!AE$3:AE$2000,1,1)+$CA174)=""),NA(),INDEX(International!AE$3:AE$2000,_xlfn.XMATCH(100,International!AE$3:AE$2000,1,1)+$CA174)), NA())</f>
        <v>#N/A</v>
      </c>
      <c r="DR174" s="1" t="e">
        <f t="shared" si="355"/>
        <v>#N/A</v>
      </c>
      <c r="DS174" s="1" t="e">
        <f>IF(OR(ISNA($A174),$AK174&lt;100),NA(),IF($CA174=0,0,FLOOR((DQ174-_xlfn.XLOOKUP(_xlfn.AGGREGATE(5,6,$CA$3:$CA2125),$CA$3:$CA$2000,DQ$3:DQ$2000,1,1))/_xlfn.XLOOKUP($CA174,$CA$3:$CA$2000,$CA$3:$CA$2000,1,1), 1)))</f>
        <v>#N/A</v>
      </c>
      <c r="DT174" s="1" t="e">
        <f t="shared" si="382"/>
        <v>#N/A</v>
      </c>
      <c r="DU174" s="1" t="e">
        <f t="shared" si="356"/>
        <v>#N/A</v>
      </c>
      <c r="DV174" s="1" t="e" cm="1">
        <f t="array" ref="DV174">IFERROR(IF(ISNA($A174),NA(),INDEX(B$3:B$2000,_xlfn.XMATCH(Configuration!$B$12,B$3:B$2000,1,1)+ROW()-ROW($A$3))-0), NA())</f>
        <v>#N/A</v>
      </c>
      <c r="DW174" s="1" t="e" cm="1">
        <f t="array" ref="DW174">IFERROR(IF(ISNA($A174),NA(),INDEX(F$3:F$2000,_xlfn.XMATCH(Configuration!$B$12,F$3:F$2000,1,1)+ROW()-ROW($A$3))-0), NA())</f>
        <v>#N/A</v>
      </c>
      <c r="DX174" s="1" t="e" cm="1">
        <f t="array" ref="DX174">IFERROR(IF(ISNA($A174),NA(),INDEX(J$3:J$2000,_xlfn.XMATCH(Configuration!$B$12,J$3:J$2000,1,1)+ROW()-ROW($A$3))-0), NA())</f>
        <v>#N/A</v>
      </c>
      <c r="DY174" s="1" t="e" cm="1">
        <f t="array" ref="DY174">IFERROR(IF(ISNA($A174),NA(),INDEX(N$3:N$2000,_xlfn.XMATCH(Configuration!$B$12,N$3:N$2000,1,1)+ROW()-ROW($A$3))-0), NA())</f>
        <v>#N/A</v>
      </c>
      <c r="DZ174" s="1" t="e" cm="1">
        <f t="array" ref="DZ174">IFERROR(IF(ISNA($A174),NA(),INDEX(R$3:R$2000,_xlfn.XMATCH(Configuration!$B$12,R$3:R$2000,1,1)+ROW()-ROW($A$3))-0), NA())</f>
        <v>#N/A</v>
      </c>
      <c r="EA174" s="1" t="e" cm="1">
        <f t="array" ref="EA174">IFERROR(IF(ISNA($A174),NA(),INDEX(V$3:V$2000,_xlfn.XMATCH(Configuration!$B$12,V$3:V$2000,1,1)+ROW()-ROW($A$3))-0), NA())</f>
        <v>#N/A</v>
      </c>
      <c r="EB174" s="1" t="e" cm="1">
        <f t="array" ref="EB174">IFERROR(IF(ISNA($A174),NA(),INDEX(Z$3:Z$2000,_xlfn.XMATCH(Configuration!$B$12,Z$3:Z$2000,1,1)+ROW()-ROW($A$3))-0), NA())</f>
        <v>#N/A</v>
      </c>
      <c r="EC174" s="1" t="e" cm="1">
        <f t="array" ref="EC174">IFERROR(IF(ISNA($A174),NA(),INDEX(AD$3:AD$2000,_xlfn.XMATCH(Configuration!$B$12,AD$3:AD$2000,1,1)+ROW()-ROW($A$3))-0), NA())</f>
        <v>#N/A</v>
      </c>
      <c r="ED174" s="1" t="e">
        <f t="shared" si="357"/>
        <v>#N/A</v>
      </c>
      <c r="EE174" s="1" t="e">
        <f t="shared" si="304"/>
        <v>#N/A</v>
      </c>
      <c r="EF174" s="1" t="e">
        <f t="shared" si="305"/>
        <v>#N/A</v>
      </c>
      <c r="EG174" s="1" t="e">
        <f t="shared" si="306"/>
        <v>#N/A</v>
      </c>
      <c r="EH174" s="1" t="e">
        <f t="shared" si="307"/>
        <v>#N/A</v>
      </c>
      <c r="EI174" s="1" t="e">
        <f t="shared" si="308"/>
        <v>#N/A</v>
      </c>
      <c r="EJ174" s="1" t="e">
        <f t="shared" si="309"/>
        <v>#N/A</v>
      </c>
      <c r="EK174" s="1" t="e">
        <f t="shared" si="310"/>
        <v>#N/A</v>
      </c>
      <c r="EL174" s="1" t="e" cm="1">
        <f t="array" ref="EL174">IFERROR(IF(ISNA($ED174),NA(),IF(FLOOR((2^(($ED174+LOOKUP(2, 1/(ISNA(EP$3:EP$2000)+ISBLANK(EP$3:EP$300)-1),EP$3:EP$2000)*LOG(100)/LOG(2))/LOOKUP(2, 1/(ISNA(EP$3:EP$2000)+ISBLANK(EP$3:EP$300)-1),EP$3:EP$2000))),2)&gt;_xlfn.AGGREGATE(4,6,$EN$3:$GC$2000)+2000,NA(),FLOOR((2^(($ED174+LOOKUP(2, 1/(ISNA(EP$3:EP$2000)+ISBLANK(EP$3:EP$300)-1),EP$3:EP$2000)*LOG(100)/LOG(2))/LOOKUP(2, 1/(ISNA(EP$3:EP$2000)+ISBLANK(EP$3:EP$300)-1),EP$3:EP$2000))),2))),NA())</f>
        <v>#N/A</v>
      </c>
      <c r="EM174" s="1" t="e" cm="1">
        <f t="array" ref="EM174">IF(ISNA($ED174),NA(),FLOOR(EN$3+(LOOKUP(2, 1/(ISNA(EN$3:EN$2000)+ISBLANK(EN$3:EN$300)-1),EN$3:EN$2000)-EN$3)/LOOKUP(2, 1/(ISNA(EN$3:EN$2000)+ISBLANK(EN$3:EN$300)-1),ED$3:ED$2000)*ED174, 1))</f>
        <v>#N/A</v>
      </c>
      <c r="EN174" s="1" t="e" cm="1">
        <f t="array" ref="EN174">IFERROR(IF(ISNA($A174),NA(),INDEX(AK$3:AK$2000,_xlfn.XMATCH(100,AK$3:AK$2000,1,1)+ROW()-ROW($A$3))-0), NA())</f>
        <v>#N/A</v>
      </c>
      <c r="EO174" s="1" t="e" cm="1">
        <f t="array" ref="EO174">IFERROR(IF(ISNA($A174),NA(),INDEX(BD$3:BD$2000,_xlfn.XMATCH(100,AK$3:AK$2000,1,1)+ROW()-ROW($A$3))-0), NA())</f>
        <v>#N/A</v>
      </c>
      <c r="EP174" s="1" t="e">
        <f t="shared" si="311"/>
        <v>#N/A</v>
      </c>
      <c r="EQ174" s="1" t="e">
        <f t="shared" si="312"/>
        <v>#N/A</v>
      </c>
      <c r="ER174" s="1" t="e">
        <f t="shared" si="313"/>
        <v>#N/A</v>
      </c>
      <c r="ES174" s="1" t="e" cm="1">
        <f t="array" ref="ES174">IFERROR(IF(OR(ISNA($A174),INDEX(International!C$3:C$2000,_xlfn.XMATCH(100,International!C$3:C$2000,1,1)+ROW()-ROW($A$3))=""),NA(),INDEX(International!C$3:C$2000,_xlfn.XMATCH(100,International!C$3:C$2000,1,1)+ROW()-ROW($A$3))), NA())</f>
        <v>#N/A</v>
      </c>
      <c r="ET174" s="1" t="e" cm="1">
        <f t="array" ref="ET174">IFERROR(IF(ISNA($A174),NA(),INDEX(International!E$3:E$2000,_xlfn.XMATCH(100,International!C$3:C$2000,1,1)+ROW()-ROW($A$3))-0), NA())</f>
        <v>#N/A</v>
      </c>
      <c r="EU174" s="1" t="e">
        <f t="shared" si="314"/>
        <v>#N/A</v>
      </c>
      <c r="EV174" s="1" t="e">
        <f t="shared" si="315"/>
        <v>#N/A</v>
      </c>
      <c r="EW174" s="1" t="e">
        <f t="shared" si="316"/>
        <v>#N/A</v>
      </c>
      <c r="EX174" s="1" t="e" cm="1">
        <f t="array" ref="EX174">IFERROR(IF(OR(ISNA($A174),INDEX(International!G$3:G$2000,_xlfn.XMATCH(100,International!G$3:G$2000,1,1)+ROW()-ROW($A$3))=""),NA(),INDEX(International!G$3:G$2000,_xlfn.XMATCH(100,International!G$3:G$2000,1,1)+ROW()-ROW($A$3))-0), NA())</f>
        <v>#N/A</v>
      </c>
      <c r="EY174" s="1" t="e" cm="1">
        <f t="array" ref="EY174">IFERROR(IF(ISNA($A174),NA(),INDEX(International!I$3:I$2000,_xlfn.XMATCH(100,International!G$3:G$2000,1,1)+ROW()-ROW($A$3))-0), NA())</f>
        <v>#N/A</v>
      </c>
      <c r="EZ174" s="1" t="e">
        <f t="shared" si="317"/>
        <v>#N/A</v>
      </c>
      <c r="FA174" s="1" t="e">
        <f t="shared" si="318"/>
        <v>#N/A</v>
      </c>
      <c r="FB174" s="1" t="e">
        <f t="shared" si="319"/>
        <v>#N/A</v>
      </c>
      <c r="FC174" s="1" t="e" cm="1">
        <f t="array" ref="FC174">IFERROR(IF(OR(ISNA($A174),INDEX(International!K$3:K$2000,_xlfn.XMATCH(100,International!K$3:K$2000,1,1)+ROW()-ROW($A$3))=""),NA(),INDEX(International!K$3:K$2000,_xlfn.XMATCH(100,International!K$3:K$2000,1,1)+ROW()-ROW($A$3))), NA())</f>
        <v>#N/A</v>
      </c>
      <c r="FD174" s="1" t="e" cm="1">
        <f t="array" ref="FD174">IFERROR(IF(ISNA($A174),NA(),INDEX(International!M$3:M$2000,_xlfn.XMATCH(100,International!K$3:K$2000,1,1)+ROW()-ROW($A$3))-0), NA())</f>
        <v>#N/A</v>
      </c>
      <c r="FE174" s="1" t="e">
        <f t="shared" si="320"/>
        <v>#N/A</v>
      </c>
      <c r="FF174" s="1" t="e">
        <f t="shared" si="321"/>
        <v>#N/A</v>
      </c>
      <c r="FG174" s="1" t="e">
        <f t="shared" si="322"/>
        <v>#N/A</v>
      </c>
      <c r="FH174" s="1" t="e" cm="1">
        <f t="array" ref="FH174">IFERROR(IF(OR(ISNA($A174),INDEX(International!O$3:O$2000,_xlfn.XMATCH(100,International!O$3:O$2000,1,1)+ROW()-ROW($A$3))=""),NA(),INDEX(International!O$3:O$2000,_xlfn.XMATCH(100,International!O$3:O$2000,1,1)+ROW()-ROW($A$3))-0), NA())</f>
        <v>#N/A</v>
      </c>
      <c r="FI174" s="1" t="e" cm="1">
        <f t="array" ref="FI174">IFERROR(IF(ISNA($A174),NA(),INDEX(International!Q$3:Q$2000,_xlfn.XMATCH(100,International!O$3:O$2000,1,1)+ROW()-ROW($A$3))-0), NA())</f>
        <v>#N/A</v>
      </c>
      <c r="FJ174" s="1" t="e">
        <f t="shared" si="323"/>
        <v>#N/A</v>
      </c>
      <c r="FK174" s="1" t="e">
        <f t="shared" si="324"/>
        <v>#N/A</v>
      </c>
      <c r="FL174" s="1" t="e">
        <f t="shared" si="325"/>
        <v>#N/A</v>
      </c>
      <c r="FM174" s="1" t="e" cm="1">
        <f t="array" ref="FM174">IFERROR(IF(OR(ISNA($A174),INDEX(International!S$3:S$2000,_xlfn.XMATCH(100,International!S$3:S$2000,1,1)+ROW()-ROW($A$3))=""),NA(),INDEX(International!S$3:S$2000,_xlfn.XMATCH(100,International!S$3:S$2000,1,1)+ROW()-ROW($A$3))-0), NA())</f>
        <v>#N/A</v>
      </c>
      <c r="FN174" s="1" t="e" cm="1">
        <f t="array" ref="FN174">IFERROR(IF(ISNA($A174),NA(),INDEX(International!U$3:U$2000,_xlfn.XMATCH(100,International!S$3:S$2000,1,1)+ROW()-ROW($A$3))-0), NA())</f>
        <v>#N/A</v>
      </c>
      <c r="FO174" s="1" t="e">
        <f t="shared" si="326"/>
        <v>#N/A</v>
      </c>
      <c r="FP174" s="1" t="e">
        <f t="shared" si="327"/>
        <v>#N/A</v>
      </c>
      <c r="FQ174" s="1" t="e">
        <f t="shared" si="328"/>
        <v>#N/A</v>
      </c>
      <c r="FR174" s="1" t="e" cm="1">
        <f t="array" ref="FR174">IFERROR(IF(OR(ISNA($A174),INDEX(International!W$3:W$2000,_xlfn.XMATCH(100,International!W$3:W$2000,1,1)+ROW()-ROW($A$3))=""),NA(),INDEX(International!W$3:W$2000,_xlfn.XMATCH(100,International!W$3:W$2000,1,1)+ROW()-ROW($A$3))-0), NA())</f>
        <v>#N/A</v>
      </c>
      <c r="FS174" s="1" t="e" cm="1">
        <f t="array" ref="FS174">IFERROR(IF(ISNA($A174),NA(),INDEX(International!Y$3:Y$2000,_xlfn.XMATCH(100,International!W$3:W$2000,1,1)+ROW()-ROW($A$3))-0), NA())</f>
        <v>#N/A</v>
      </c>
      <c r="FT174" s="1" t="e">
        <f t="shared" si="329"/>
        <v>#N/A</v>
      </c>
      <c r="FU174" s="1" t="e">
        <f t="shared" si="330"/>
        <v>#N/A</v>
      </c>
      <c r="FV174" s="1" t="e">
        <f t="shared" si="331"/>
        <v>#N/A</v>
      </c>
      <c r="FW174" s="1" t="e" cm="1">
        <f t="array" ref="FW174">IFERROR(IF(OR(ISNA($A174),INDEX(International!AA$3:AA$2000,_xlfn.XMATCH(100,International!AA$3:AA$2000,1,1)+ROW()-ROW($A$3))=""),NA(),INDEX(International!AA$3:AA$2000,_xlfn.XMATCH(100,International!AA$3:AA$2000,1,1)+ROW()-ROW($A$3))-0), NA())</f>
        <v>#N/A</v>
      </c>
      <c r="FX174" s="1" t="e" cm="1">
        <f t="array" ref="FX174">IFERROR(IF(ISNA($A174),NA(),INDEX(International!AC$3:AC$2000,_xlfn.XMATCH(100,International!AA$3:AA$2000,1,1)+ROW()-ROW($A$3))-0), NA())</f>
        <v>#N/A</v>
      </c>
      <c r="FY174" s="1" t="e">
        <f t="shared" si="332"/>
        <v>#N/A</v>
      </c>
      <c r="FZ174" s="1" t="e">
        <f t="shared" si="333"/>
        <v>#N/A</v>
      </c>
      <c r="GA174" s="1" t="e">
        <f t="shared" si="334"/>
        <v>#N/A</v>
      </c>
      <c r="GB174" s="1" t="e" cm="1">
        <f t="array" ref="GB174">IFERROR(IF(OR(ISNA($A174),INDEX(International!AE$3:AE$2000,_xlfn.XMATCH(100,International!AE$3:AE$2000,1,1)+ROW()-ROW($A$3))=""),NA(),INDEX(International!AE$3:AE$2000,_xlfn.XMATCH(100,International!AE$3:AE$2000,1,1)+ROW()-ROW($A$3))-0), NA())</f>
        <v>#N/A</v>
      </c>
      <c r="GC174" s="1" t="e" cm="1">
        <f t="array" ref="GC174">IFERROR(IF(ISNA($A174),NA(),INDEX(International!AG$3:AG$2000,_xlfn.XMATCH(100,International!AE$3:AE$2000,1,1)+ROW()-ROW($A$3))-0), NA())</f>
        <v>#N/A</v>
      </c>
      <c r="GD174" s="1" t="e">
        <f t="shared" si="335"/>
        <v>#N/A</v>
      </c>
      <c r="GE174" s="1" t="e">
        <f t="shared" si="336"/>
        <v>#N/A</v>
      </c>
      <c r="GF174" s="1" t="e">
        <f t="shared" si="337"/>
        <v>#N/A</v>
      </c>
    </row>
    <row r="175" spans="1:188" x14ac:dyDescent="0.2">
      <c r="A175" s="4" t="e">
        <f>IF(OR(Daily!$A175="",Daily!$B175="*"),NA(),Daily!A175)</f>
        <v>#N/A</v>
      </c>
      <c r="B175" s="1" t="str">
        <f>IF(_xlfn.IFNA($A175,"")="","",Daily!C175+IF(ROW()&gt;ROW($A$3),B174,0))</f>
        <v/>
      </c>
      <c r="C175" s="1" t="str">
        <f>IF(_xlfn.IFNA($A175,"")="","",Daily!D175+IF(ROW()&gt;ROW($A$3),C174,0))</f>
        <v/>
      </c>
      <c r="D175" s="1" t="str">
        <f>IF(_xlfn.IFNA($A175,"")="","",Daily!E175+IF(ROW()&gt;ROW($A$3),D174,0))</f>
        <v/>
      </c>
      <c r="E175" s="1" t="str">
        <f t="shared" si="284"/>
        <v/>
      </c>
      <c r="F175" s="1" t="str">
        <f>IF(_xlfn.IFNA($A175,"")="","",Daily!F175+IF(ROW()&gt;ROW($A$3),F174,0))</f>
        <v/>
      </c>
      <c r="G175" s="1" t="str">
        <f>IF(_xlfn.IFNA($A175,"")="","",Daily!G175+IF(ROW()&gt;ROW($A$3),G174,0))</f>
        <v/>
      </c>
      <c r="H175" s="1" t="str">
        <f>IF(_xlfn.IFNA($A175,"")="","",Daily!H175+IF(ROW()&gt;ROW($A$3),H174,0))</f>
        <v/>
      </c>
      <c r="I175" s="1" t="str">
        <f t="shared" si="285"/>
        <v/>
      </c>
      <c r="J175" s="1" t="str">
        <f>IF(_xlfn.IFNA($A175,"")="","",Daily!I175+IF(ROW()&gt;ROW($A$3),J174,0))</f>
        <v/>
      </c>
      <c r="K175" s="1" t="str">
        <f>IF(_xlfn.IFNA($A175,"")="","",Daily!J175+IF(ROW()&gt;ROW($A$3),K174,0))</f>
        <v/>
      </c>
      <c r="L175" s="1" t="str">
        <f>IF(_xlfn.IFNA($A175,"")="","",Daily!K175+IF(ROW()&gt;ROW($A$3),L174,0))</f>
        <v/>
      </c>
      <c r="M175" s="1" t="str">
        <f t="shared" si="286"/>
        <v/>
      </c>
      <c r="N175" s="1" t="str">
        <f>IF(_xlfn.IFNA($A175,"")="","",Daily!L175+IF(ROW()&gt;ROW($A$3),N174,0))</f>
        <v/>
      </c>
      <c r="O175" s="1" t="str">
        <f>IF(_xlfn.IFNA($A175,"")="","",Daily!M175+IF(ROW()&gt;ROW($A$3),O174,0))</f>
        <v/>
      </c>
      <c r="P175" s="1" t="str">
        <f>IF(_xlfn.IFNA($A175,"")="","",Daily!N175+IF(ROW()&gt;ROW($A$3),P174,0))</f>
        <v/>
      </c>
      <c r="Q175" s="1" t="str">
        <f t="shared" si="287"/>
        <v/>
      </c>
      <c r="R175" s="1" t="str">
        <f>IF(_xlfn.IFNA($A175,"")="","",Daily!O175+IF(ROW()&gt;ROW($A$3),R174,0))</f>
        <v/>
      </c>
      <c r="S175" s="1" t="str">
        <f>IF(_xlfn.IFNA($A175,"")="","",Daily!P175+IF(ROW()&gt;ROW($A$3),S174,0))</f>
        <v/>
      </c>
      <c r="T175" s="1" t="str">
        <f>IF(_xlfn.IFNA($A175,"")="","",Daily!Q175+IF(ROW()&gt;ROW($A$3),T174,0))</f>
        <v/>
      </c>
      <c r="U175" s="1" t="str">
        <f t="shared" si="288"/>
        <v/>
      </c>
      <c r="V175" s="1" t="str">
        <f>IF(_xlfn.IFNA($A175,"")="","",Daily!R175+IF(ROW()&gt;ROW($A$3),V174,0))</f>
        <v/>
      </c>
      <c r="W175" s="1" t="str">
        <f>IF(_xlfn.IFNA($A175,"")="","",Daily!S175+IF(ROW()&gt;ROW($A$3),W174,0))</f>
        <v/>
      </c>
      <c r="X175" s="1" t="str">
        <f>IF(_xlfn.IFNA($A175,"")="","",Daily!T175+IF(ROW()&gt;ROW($A$3),X174,0))</f>
        <v/>
      </c>
      <c r="Y175" s="1" t="str">
        <f t="shared" si="289"/>
        <v/>
      </c>
      <c r="Z175" s="1" t="str">
        <f>IF(_xlfn.IFNA($A175,"")="","",Daily!U175+IF(ROW()&gt;ROW($A$3),Z174,0))</f>
        <v/>
      </c>
      <c r="AA175" s="1" t="str">
        <f>IF(_xlfn.IFNA($A175,"")="","",Daily!V175+IF(ROW()&gt;ROW($A$3),AA174,0))</f>
        <v/>
      </c>
      <c r="AB175" s="1" t="str">
        <f>IF(_xlfn.IFNA($A175,"")="","",Daily!W175+IF(ROW()&gt;ROW($A$3),AB174,0))</f>
        <v/>
      </c>
      <c r="AC175" s="1" t="str">
        <f t="shared" si="290"/>
        <v/>
      </c>
      <c r="AD175" s="1" t="str">
        <f>IF(_xlfn.IFNA($A175,"")="","",Daily!X175+IF(ROW()&gt;ROW($A$3),AD174,0))</f>
        <v/>
      </c>
      <c r="AE175" s="1" t="str">
        <f>IF(_xlfn.IFNA($A175,"")="","",Daily!Y175+IF(ROW()&gt;ROW($A$3),AE174,0))</f>
        <v/>
      </c>
      <c r="AF175" s="1" t="str">
        <f>IF(_xlfn.IFNA($A175,"")="","",Daily!Z175+IF(ROW()&gt;ROW($A$3),AF174,0))</f>
        <v/>
      </c>
      <c r="AG175" s="1" t="str">
        <f t="shared" si="291"/>
        <v/>
      </c>
      <c r="AH175" s="1" t="str">
        <f>IF(_xlfn.IFNA($A175,"")="","",Daily!C175+Daily!F175+Daily!I175+Daily!O175+Daily!L175+Daily!R175+Daily!X175+Daily!U175)</f>
        <v/>
      </c>
      <c r="AI175" s="1" t="str">
        <f>IF(_xlfn.IFNA($A175,"")="","",Daily!D175+Daily!G175+Daily!J175+Daily!P175+Daily!M175+Daily!S175+Daily!Y175+Daily!V175+Daily!AA175)</f>
        <v/>
      </c>
      <c r="AJ175" s="1" t="str">
        <f>IF(_xlfn.IFNA($A175,"")="","",Daily!E175+Daily!H175+Daily!K175+Daily!Q175+Daily!N175+Daily!T175+Daily!Z175+Daily!W175)</f>
        <v/>
      </c>
      <c r="AK175" s="1" t="str">
        <f t="shared" si="359"/>
        <v/>
      </c>
      <c r="AL175" s="1" t="str">
        <f t="shared" si="360"/>
        <v/>
      </c>
      <c r="AM175" s="1" t="str">
        <f t="shared" si="361"/>
        <v/>
      </c>
      <c r="AN175" s="7" t="str">
        <f t="shared" si="362"/>
        <v/>
      </c>
      <c r="AO175" s="1" t="str">
        <f t="shared" si="363"/>
        <v/>
      </c>
      <c r="AP175" s="1" t="str">
        <f t="shared" si="364"/>
        <v/>
      </c>
      <c r="AQ175" s="1" t="str">
        <f t="shared" si="365"/>
        <v/>
      </c>
      <c r="AR175" s="1" t="str">
        <f t="shared" si="366"/>
        <v/>
      </c>
      <c r="AS175" s="1" t="str">
        <f t="shared" si="367"/>
        <v/>
      </c>
      <c r="AT175" s="10" t="str">
        <f t="shared" si="368"/>
        <v/>
      </c>
      <c r="AU175" s="10" t="str">
        <f t="shared" si="369"/>
        <v/>
      </c>
      <c r="AV175" s="10" t="str">
        <f t="shared" si="370"/>
        <v/>
      </c>
      <c r="AW175" s="10" t="str">
        <f t="shared" si="371"/>
        <v/>
      </c>
      <c r="AX175" s="10" t="str">
        <f t="shared" si="372"/>
        <v/>
      </c>
      <c r="AY175" s="10" t="str">
        <f t="shared" si="373"/>
        <v/>
      </c>
      <c r="AZ175" s="10" t="str">
        <f t="shared" si="374"/>
        <v/>
      </c>
      <c r="BA175" s="10" t="str">
        <f t="shared" si="375"/>
        <v/>
      </c>
      <c r="BB175" s="10" t="str">
        <f t="shared" si="376"/>
        <v/>
      </c>
      <c r="BC175" s="10" t="str">
        <f t="shared" si="377"/>
        <v/>
      </c>
      <c r="BD175" s="8" t="str">
        <f t="shared" ca="1" si="292"/>
        <v/>
      </c>
      <c r="BE175" s="9" t="str">
        <f t="shared" ca="1" si="293"/>
        <v/>
      </c>
      <c r="BF175" s="10" t="str">
        <f t="shared" si="378"/>
        <v/>
      </c>
      <c r="BG175" s="10" t="str">
        <f t="shared" si="379"/>
        <v/>
      </c>
      <c r="BH175" s="1" t="str">
        <f t="shared" si="380"/>
        <v/>
      </c>
      <c r="BI175" s="1" t="str">
        <f t="shared" si="381"/>
        <v/>
      </c>
      <c r="BJ175" s="8" t="str">
        <f>IF(_xlfn.IFNA($A175,"")="","",AK175/(Configuration!$B$1/1000000))</f>
        <v/>
      </c>
      <c r="BK175" s="1" t="str">
        <f>IF(OR(_xlfn.IFNA($A175,"")="", ROW()&lt;=ROW($A$3),MAX(International!$C$3:$C$2000)&lt;$AK175),"",$A175-_xlfn.XLOOKUP($AK175,International!$C$3:$C$2000,International!$A$3:$A$2000,NA(),1,1))</f>
        <v/>
      </c>
      <c r="BL175" s="1" t="str">
        <f>IF(OR(_xlfn.IFNA($A175,"")="", ROW()&lt;=ROW($A$3),MAX(International!$D$3:$D$2000)&lt;$BJ175),"",$A175-_xlfn.XLOOKUP($BJ175,International!$D$3:$D$2000,International!$A$3:$A$2000,NA(),1,1))</f>
        <v/>
      </c>
      <c r="BM175" s="1" t="str">
        <f>IF(OR(_xlfn.IFNA($A175,"")="", ROW()&lt;=ROW($A$3),MAX(International!$G$3:$G$2000)&lt;$AK175),"",$A175-_xlfn.XLOOKUP($AK175,International!$G$3:$G$2000,International!$A$3:$A$2000,NA(),1,1))</f>
        <v/>
      </c>
      <c r="BN175" s="1" t="str">
        <f>IF(OR(_xlfn.IFNA($A175,"")="", ROW()&lt;=ROW($A$3),MAX(International!$H$3:$H$2000)&lt;$BJ175),"",$A175-_xlfn.XLOOKUP($BJ175,International!$H$3:$H$2000,International!$A$3:$A$2000,NA(),1,1))</f>
        <v/>
      </c>
      <c r="BO175" s="1" t="str">
        <f>IF(OR(_xlfn.IFNA($A175,"")="", ROW()&lt;=ROW($A$3),MAX(International!$K$3:$K$2000)&lt;$AK175),"",$A175-_xlfn.XLOOKUP($AK175,International!$K$3:$K$2000,International!$A$3:$A$2000,NA(),1,1))</f>
        <v/>
      </c>
      <c r="BP175" s="1" t="str">
        <f>IF(OR(_xlfn.IFNA($A175,"")="", ROW()&lt;=ROW($A$3),MAX(International!$L$3:$L$2000)&lt;$BJ175),"",$A175-_xlfn.XLOOKUP($BJ175,International!$L$3:$L$2000,International!$A$3:$A$2000,NA(),1,1))</f>
        <v/>
      </c>
      <c r="BQ175" s="1" t="str">
        <f>IF(OR(_xlfn.IFNA($A175,"")="", ROW()&lt;=ROW($A$3),MAX(International!$O$3:$O$2000)&lt;$AK175),"",$A175-_xlfn.XLOOKUP($AK175,International!$O$3:$O$2000,International!$A$3:$A$2000,NA(),1,1))</f>
        <v/>
      </c>
      <c r="BR175" s="1" t="str">
        <f>IF(OR(_xlfn.IFNA($A175,"")="", ROW()&lt;=ROW($A$3),MAX(International!$P$3:$P$2000)&lt;$BJ175),"",$A175-_xlfn.XLOOKUP($BJ175,International!$P$3:$P$2000,International!$A$3:$A$2000,NA(),1,1))</f>
        <v/>
      </c>
      <c r="BS175" s="1" t="str">
        <f>IF(OR(_xlfn.IFNA($A175,"")="", ROW()&lt;=ROW($A$3),MAX(International!$S$3:$S$2000)&lt;$AK175),"",$A175-_xlfn.XLOOKUP($AK175,International!$S$3:$S$2000,International!$A$3:$A$2000,NA(),1,1))</f>
        <v/>
      </c>
      <c r="BT175" s="1" t="str">
        <f>IF(OR(_xlfn.IFNA($A175,"")="", ROW()&lt;=ROW($A$3),MAX(International!$T$3:$T$2000)&lt;$BJ175),"",$A175-_xlfn.XLOOKUP($BJ175,International!$T$3:$T$2000,International!$A$3:$A$2000,NA(),1,1))</f>
        <v/>
      </c>
      <c r="BU175" s="1" t="str">
        <f>IF(OR(_xlfn.IFNA($A175,"")="", ROW()&lt;=ROW($A$3),MAX(International!$W$3:$W$2000)&lt;$AK175),"",$A175-_xlfn.XLOOKUP($AK175,International!$W$3:$W$2000,International!$A$3:$A$2000,NA(),1,1))</f>
        <v/>
      </c>
      <c r="BV175" s="1" t="str">
        <f>IF(OR(_xlfn.IFNA($A175,"")="", ROW()&lt;=ROW($A$3),MAX(International!$X$3:$X$2000)&lt;$BJ175),"",$A175-_xlfn.XLOOKUP($BJ175,International!$X$3:$X$2000,International!$A$3:$A$2000,NA(),1,1))</f>
        <v/>
      </c>
      <c r="BW175" s="1" t="str">
        <f>IF(OR(_xlfn.IFNA($A175,"")="", ROW()&lt;=ROW($A$3),MAX(International!$AA$3:$AA$2000)&lt;$AK175),"",$A175-_xlfn.XLOOKUP($AK175,International!$AA$3:$AA$2000,International!$A$3:$A$2000,NA(),1,1))</f>
        <v/>
      </c>
      <c r="BX175" s="1" t="str">
        <f>IF(OR(_xlfn.IFNA($A175,"")="", ROW()&lt;=ROW($A$3),MAX(International!$AB$3:$AB$2000)&lt;$BJ175),"",$A175-_xlfn.XLOOKUP($BJ175,International!$AB$3:$AB$2000,International!$A$3:$A$2000,NA(),1,1))</f>
        <v/>
      </c>
      <c r="BY175" s="1" t="str">
        <f>IF(OR(_xlfn.IFNA($A175,"")="", ROW()&lt;=ROW($A$3),MAX(International!$AE$3:$AE$2000)&lt;$AK175),"",$A175-_xlfn.XLOOKUP($AK175,International!$AE$3:$AE$2000,International!$A$3:$A$2000,NA(),1,1))</f>
        <v/>
      </c>
      <c r="BZ175" s="1" t="str">
        <f>IF(OR(_xlfn.IFNA($A175,"")="", ROW()&lt;=ROW($A$3),MAX(International!$AF$3:$AF$2000)&lt;$BJ175),"",$A175-_xlfn.XLOOKUP($BJ175,International!$AF$3:$AF$2000,International!$A$3:$A$2000,NA(),1,1))</f>
        <v/>
      </c>
      <c r="CA175" s="1" t="e">
        <f t="shared" si="358"/>
        <v>#N/A</v>
      </c>
      <c r="CB175" s="1" t="e">
        <f t="shared" si="338"/>
        <v>#N/A</v>
      </c>
      <c r="CC175" s="1" t="e">
        <f t="shared" si="339"/>
        <v>#N/A</v>
      </c>
      <c r="CD175" s="1" t="e">
        <f t="shared" si="340"/>
        <v>#N/A</v>
      </c>
      <c r="CE175" s="1" t="e">
        <f t="shared" si="341"/>
        <v>#N/A</v>
      </c>
      <c r="CF175" s="1" t="e">
        <f t="shared" si="342"/>
        <v>#N/A</v>
      </c>
      <c r="CG175" s="1" t="e">
        <f t="shared" si="343"/>
        <v>#N/A</v>
      </c>
      <c r="CH175" s="1" t="e">
        <f t="shared" si="344"/>
        <v>#N/A</v>
      </c>
      <c r="CI175" s="1" t="e">
        <f t="shared" si="345"/>
        <v>#N/A</v>
      </c>
      <c r="CJ175" s="1" t="e">
        <f t="shared" si="346"/>
        <v>#N/A</v>
      </c>
      <c r="CK175" s="1" t="e">
        <f t="shared" si="295"/>
        <v>#N/A</v>
      </c>
      <c r="CL175" s="1" t="e">
        <f t="shared" si="347"/>
        <v>#N/A</v>
      </c>
      <c r="CM175" s="1" t="e">
        <f>IF(OR(ISNA($A175),$AK175&lt;100),NA(),IF($CA175=0,0,FLOOR((CK175-_xlfn.XLOOKUP(_xlfn.AGGREGATE(5,6,$CA$3:$CA2126),$CA$3:$CA$2000,CK$3:CK$2000,1,1))/_xlfn.XLOOKUP($CA175,$CA$3:$CA$2000,$CA$3:$CA$2000,1,1), 1)))</f>
        <v>#N/A</v>
      </c>
      <c r="CN175" s="1" t="e">
        <f t="shared" si="296"/>
        <v>#N/A</v>
      </c>
      <c r="CO175" s="1" t="e" cm="1">
        <f t="array" ref="CO175">IFERROR(IF(OR(ISNA($A175),$AK175&lt;100,INDEX(International!C$3:C$2000,_xlfn.XMATCH(100,International!C$3:C$2000,1,1)+$CA175)=""),NA(),INDEX(International!C$3:C$2000,_xlfn.XMATCH(100,International!C$3:C$2000,1,1)+$CA175)), NA())</f>
        <v>#N/A</v>
      </c>
      <c r="CP175" s="1" t="e">
        <f t="shared" si="348"/>
        <v>#N/A</v>
      </c>
      <c r="CQ175" s="1" t="e">
        <f>IF(OR(ISNA($A175),$AK175&lt;100),NA(),IF($CA175=0,0,FLOOR((CO175-_xlfn.XLOOKUP(_xlfn.AGGREGATE(5,6,$CA$3:$CA2126),$CA$3:$CA$2000,CO$3:CO$2000,1,1))/_xlfn.XLOOKUP($CA175,$CA$3:$CA$2000,$CA$3:$CA$2000,1,1), 1)))</f>
        <v>#N/A</v>
      </c>
      <c r="CR175" s="1" t="e">
        <f t="shared" si="297"/>
        <v>#N/A</v>
      </c>
      <c r="CS175" s="1" t="e" cm="1">
        <f t="array" ref="CS175">IFERROR(IF(OR(ISNA($A175),$AK175&lt;100,INDEX(International!G$3:G$2000,_xlfn.XMATCH(100,International!G$3:G$2000,1,1)+$CA175)=""),NA(),INDEX(International!G$3:G$2000,_xlfn.XMATCH(100,International!G$3:G$2000,1,1)+$CA175)), NA())</f>
        <v>#N/A</v>
      </c>
      <c r="CT175" s="1" t="e">
        <f t="shared" si="349"/>
        <v>#N/A</v>
      </c>
      <c r="CU175" s="1" t="e">
        <f>IF(OR(ISNA($A175),$AK175&lt;100),NA(),IF($CA175=0,0,FLOOR((CS175-_xlfn.XLOOKUP(_xlfn.AGGREGATE(5,6,$CA$3:$CA2126),$CA$3:$CA$2000,CS$3:CS$2000,1,1))/_xlfn.XLOOKUP($CA175,$CA$3:$CA$2000,$CA$3:$CA$2000,1,1), 1)))</f>
        <v>#N/A</v>
      </c>
      <c r="CV175" s="1" t="e">
        <f t="shared" si="298"/>
        <v>#N/A</v>
      </c>
      <c r="CW175" s="1" t="e" cm="1">
        <f t="array" ref="CW175">IFERROR(IF(OR(ISNA($A175),$AK175&lt;100,INDEX(International!K$3:K$2000,_xlfn.XMATCH(100,International!K$3:K$2000,1,1)+$CA175)=""),NA(),INDEX(International!K$3:K$2000,_xlfn.XMATCH(100,International!K$3:K$2000,1,1)+$CA175)), NA())</f>
        <v>#N/A</v>
      </c>
      <c r="CX175" s="1" t="e">
        <f t="shared" si="350"/>
        <v>#N/A</v>
      </c>
      <c r="CY175" s="1" t="e">
        <f>IF(OR(ISNA($A175),$AK175&lt;100),NA(),IF($CA175=0,0,FLOOR((CW175-_xlfn.XLOOKUP(_xlfn.AGGREGATE(5,6,$CA$3:$CA2126),$CA$3:$CA$2000,CW$3:CW$2000,1,1))/_xlfn.XLOOKUP($CA175,$CA$3:$CA$2000,$CA$3:$CA$2000,1,1), 1)))</f>
        <v>#N/A</v>
      </c>
      <c r="CZ175" s="1" t="e">
        <f t="shared" si="299"/>
        <v>#N/A</v>
      </c>
      <c r="DA175" s="1" t="e" cm="1">
        <f t="array" ref="DA175">IFERROR(IF(OR(ISNA($A175),$AK175&lt;100,INDEX(International!O$3:O$2000,_xlfn.XMATCH(100,International!O$3:O$2000,1,1)+$CA175)=""),NA(),INDEX(International!O$3:O$2000,_xlfn.XMATCH(100,International!O$3:O$2000,1,1)+$CA175)), NA())</f>
        <v>#N/A</v>
      </c>
      <c r="DB175" s="1" t="e">
        <f t="shared" si="351"/>
        <v>#N/A</v>
      </c>
      <c r="DC175" s="1" t="e">
        <f>IF(OR(ISNA($A175),$AK175&lt;100),NA(),IF($CA175=0,0,FLOOR((DA175-_xlfn.XLOOKUP(_xlfn.AGGREGATE(5,6,$CA$3:$CA2126),$CA$3:$CA$2000,DA$3:DA$2000,1,1))/_xlfn.XLOOKUP($CA175,$CA$3:$CA$2000,$CA$3:$CA$2000,1,1), 1)))</f>
        <v>#N/A</v>
      </c>
      <c r="DD175" s="1" t="e">
        <f t="shared" si="300"/>
        <v>#N/A</v>
      </c>
      <c r="DE175" s="1" t="e" cm="1">
        <f t="array" ref="DE175">IFERROR(IF(OR(ISNA($A175),$AK175&lt;100,INDEX(International!S$3:S$2000,_xlfn.XMATCH(100,International!S$3:S$2000,1,1)+$CA175)=""),NA(),INDEX(International!S$3:S$2000,_xlfn.XMATCH(100,International!S$3:S$2000,1,1)+$CA175)), NA())</f>
        <v>#N/A</v>
      </c>
      <c r="DF175" s="1" t="e">
        <f t="shared" si="352"/>
        <v>#N/A</v>
      </c>
      <c r="DG175" s="1" t="e">
        <f>IF(OR(ISNA($A175),$AK175&lt;100),NA(),IF($CA175=0,0,FLOOR((DE175-_xlfn.XLOOKUP(_xlfn.AGGREGATE(5,6,$CA$3:$CA2126),$CA$3:$CA$2000,DE$3:DE$2000,1,1))/_xlfn.XLOOKUP($CA175,$CA$3:$CA$2000,$CA$3:$CA$2000,1,1), 1)))</f>
        <v>#N/A</v>
      </c>
      <c r="DH175" s="1" t="e">
        <f t="shared" si="301"/>
        <v>#N/A</v>
      </c>
      <c r="DI175" s="1" t="e" cm="1">
        <f t="array" ref="DI175">IFERROR(IF(OR(ISNA($A175),$AK175&lt;100,INDEX(International!W$3:W$2000,_xlfn.XMATCH(100,International!W$3:W$2000,1,1)+$CA175)=""),NA(),INDEX(International!W$3:W$2000,_xlfn.XMATCH(100,International!W$3:W$2000,1,1)+$CA175)), NA())</f>
        <v>#N/A</v>
      </c>
      <c r="DJ175" s="1" t="e">
        <f t="shared" si="353"/>
        <v>#N/A</v>
      </c>
      <c r="DK175" s="1" t="e">
        <f>IF(OR(ISNA($A175),$AK175&lt;100),NA(),IF($CA175=0,0,FLOOR((DI175-_xlfn.XLOOKUP(_xlfn.AGGREGATE(5,6,$CA$3:$CA2126),$CA$3:$CA$2000,DI$3:DI$2000,1,1))/_xlfn.XLOOKUP($CA175,$CA$3:$CA$2000,$CA$3:$CA$2000,1,1), 1)))</f>
        <v>#N/A</v>
      </c>
      <c r="DL175" s="1" t="e">
        <f t="shared" si="302"/>
        <v>#N/A</v>
      </c>
      <c r="DM175" s="1" t="e" cm="1">
        <f t="array" ref="DM175">IFERROR(IF(OR(ISNA($A175),$AK175&lt;100,INDEX(International!AA$3:AA$2000,_xlfn.XMATCH(100,International!AA$3:AA$2000,1,1)+$CA175)=""),NA(),INDEX(International!AA$3:AA$2000,_xlfn.XMATCH(100,International!AA$3:AA$2000,1,1)+$CA175)), NA())</f>
        <v>#N/A</v>
      </c>
      <c r="DN175" s="1" t="e">
        <f t="shared" si="354"/>
        <v>#N/A</v>
      </c>
      <c r="DO175" s="1" t="e">
        <f>IF(OR(ISNA($A175),$AK175&lt;100),NA(),IF($CA175=0,0,FLOOR((DM175-_xlfn.XLOOKUP(_xlfn.AGGREGATE(5,6,$CA$3:$CA2126),$CA$3:$CA$2000,DM$3:DM$2000,1,1))/_xlfn.XLOOKUP($CA175,$CA$3:$CA$2000,$CA$3:$CA$2000,1,1), 1)))</f>
        <v>#N/A</v>
      </c>
      <c r="DP175" s="1" t="e">
        <f t="shared" si="303"/>
        <v>#N/A</v>
      </c>
      <c r="DQ175" s="1" t="e" cm="1">
        <f t="array" ref="DQ175">IFERROR(IF(OR(ISNA($A175),$AK175&lt;100,INDEX(International!AE$3:AE$2000,_xlfn.XMATCH(100,International!AE$3:AE$2000,1,1)+$CA175)=""),NA(),INDEX(International!AE$3:AE$2000,_xlfn.XMATCH(100,International!AE$3:AE$2000,1,1)+$CA175)), NA())</f>
        <v>#N/A</v>
      </c>
      <c r="DR175" s="1" t="e">
        <f t="shared" si="355"/>
        <v>#N/A</v>
      </c>
      <c r="DS175" s="1" t="e">
        <f>IF(OR(ISNA($A175),$AK175&lt;100),NA(),IF($CA175=0,0,FLOOR((DQ175-_xlfn.XLOOKUP(_xlfn.AGGREGATE(5,6,$CA$3:$CA2126),$CA$3:$CA$2000,DQ$3:DQ$2000,1,1))/_xlfn.XLOOKUP($CA175,$CA$3:$CA$2000,$CA$3:$CA$2000,1,1), 1)))</f>
        <v>#N/A</v>
      </c>
      <c r="DT175" s="1" t="e">
        <f t="shared" si="382"/>
        <v>#N/A</v>
      </c>
      <c r="DU175" s="1" t="e">
        <f t="shared" si="356"/>
        <v>#N/A</v>
      </c>
      <c r="DV175" s="1" t="e" cm="1">
        <f t="array" ref="DV175">IFERROR(IF(ISNA($A175),NA(),INDEX(B$3:B$2000,_xlfn.XMATCH(Configuration!$B$12,B$3:B$2000,1,1)+ROW()-ROW($A$3))-0), NA())</f>
        <v>#N/A</v>
      </c>
      <c r="DW175" s="1" t="e" cm="1">
        <f t="array" ref="DW175">IFERROR(IF(ISNA($A175),NA(),INDEX(F$3:F$2000,_xlfn.XMATCH(Configuration!$B$12,F$3:F$2000,1,1)+ROW()-ROW($A$3))-0), NA())</f>
        <v>#N/A</v>
      </c>
      <c r="DX175" s="1" t="e" cm="1">
        <f t="array" ref="DX175">IFERROR(IF(ISNA($A175),NA(),INDEX(J$3:J$2000,_xlfn.XMATCH(Configuration!$B$12,J$3:J$2000,1,1)+ROW()-ROW($A$3))-0), NA())</f>
        <v>#N/A</v>
      </c>
      <c r="DY175" s="1" t="e" cm="1">
        <f t="array" ref="DY175">IFERROR(IF(ISNA($A175),NA(),INDEX(N$3:N$2000,_xlfn.XMATCH(Configuration!$B$12,N$3:N$2000,1,1)+ROW()-ROW($A$3))-0), NA())</f>
        <v>#N/A</v>
      </c>
      <c r="DZ175" s="1" t="e" cm="1">
        <f t="array" ref="DZ175">IFERROR(IF(ISNA($A175),NA(),INDEX(R$3:R$2000,_xlfn.XMATCH(Configuration!$B$12,R$3:R$2000,1,1)+ROW()-ROW($A$3))-0), NA())</f>
        <v>#N/A</v>
      </c>
      <c r="EA175" s="1" t="e" cm="1">
        <f t="array" ref="EA175">IFERROR(IF(ISNA($A175),NA(),INDEX(V$3:V$2000,_xlfn.XMATCH(Configuration!$B$12,V$3:V$2000,1,1)+ROW()-ROW($A$3))-0), NA())</f>
        <v>#N/A</v>
      </c>
      <c r="EB175" s="1" t="e" cm="1">
        <f t="array" ref="EB175">IFERROR(IF(ISNA($A175),NA(),INDEX(Z$3:Z$2000,_xlfn.XMATCH(Configuration!$B$12,Z$3:Z$2000,1,1)+ROW()-ROW($A$3))-0), NA())</f>
        <v>#N/A</v>
      </c>
      <c r="EC175" s="1" t="e" cm="1">
        <f t="array" ref="EC175">IFERROR(IF(ISNA($A175),NA(),INDEX(AD$3:AD$2000,_xlfn.XMATCH(Configuration!$B$12,AD$3:AD$2000,1,1)+ROW()-ROW($A$3))-0), NA())</f>
        <v>#N/A</v>
      </c>
      <c r="ED175" s="1" t="e">
        <f t="shared" si="357"/>
        <v>#N/A</v>
      </c>
      <c r="EE175" s="1" t="e">
        <f t="shared" si="304"/>
        <v>#N/A</v>
      </c>
      <c r="EF175" s="1" t="e">
        <f t="shared" si="305"/>
        <v>#N/A</v>
      </c>
      <c r="EG175" s="1" t="e">
        <f t="shared" si="306"/>
        <v>#N/A</v>
      </c>
      <c r="EH175" s="1" t="e">
        <f t="shared" si="307"/>
        <v>#N/A</v>
      </c>
      <c r="EI175" s="1" t="e">
        <f t="shared" si="308"/>
        <v>#N/A</v>
      </c>
      <c r="EJ175" s="1" t="e">
        <f t="shared" si="309"/>
        <v>#N/A</v>
      </c>
      <c r="EK175" s="1" t="e">
        <f t="shared" si="310"/>
        <v>#N/A</v>
      </c>
      <c r="EL175" s="1" t="e" cm="1">
        <f t="array" ref="EL175">IFERROR(IF(ISNA($ED175),NA(),IF(FLOOR((2^(($ED175+LOOKUP(2, 1/(ISNA(EP$3:EP$2000)+ISBLANK(EP$3:EP$300)-1),EP$3:EP$2000)*LOG(100)/LOG(2))/LOOKUP(2, 1/(ISNA(EP$3:EP$2000)+ISBLANK(EP$3:EP$300)-1),EP$3:EP$2000))),2)&gt;_xlfn.AGGREGATE(4,6,$EN$3:$GC$2000)+2000,NA(),FLOOR((2^(($ED175+LOOKUP(2, 1/(ISNA(EP$3:EP$2000)+ISBLANK(EP$3:EP$300)-1),EP$3:EP$2000)*LOG(100)/LOG(2))/LOOKUP(2, 1/(ISNA(EP$3:EP$2000)+ISBLANK(EP$3:EP$300)-1),EP$3:EP$2000))),2))),NA())</f>
        <v>#N/A</v>
      </c>
      <c r="EM175" s="1" t="e" cm="1">
        <f t="array" ref="EM175">IF(ISNA($ED175),NA(),FLOOR(EN$3+(LOOKUP(2, 1/(ISNA(EN$3:EN$2000)+ISBLANK(EN$3:EN$300)-1),EN$3:EN$2000)-EN$3)/LOOKUP(2, 1/(ISNA(EN$3:EN$2000)+ISBLANK(EN$3:EN$300)-1),ED$3:ED$2000)*ED175, 1))</f>
        <v>#N/A</v>
      </c>
      <c r="EN175" s="1" t="e" cm="1">
        <f t="array" ref="EN175">IFERROR(IF(ISNA($A175),NA(),INDEX(AK$3:AK$2000,_xlfn.XMATCH(100,AK$3:AK$2000,1,1)+ROW()-ROW($A$3))-0), NA())</f>
        <v>#N/A</v>
      </c>
      <c r="EO175" s="1" t="e" cm="1">
        <f t="array" ref="EO175">IFERROR(IF(ISNA($A175),NA(),INDEX(BD$3:BD$2000,_xlfn.XMATCH(100,AK$3:AK$2000,1,1)+ROW()-ROW($A$3))-0), NA())</f>
        <v>#N/A</v>
      </c>
      <c r="EP175" s="1" t="e">
        <f t="shared" si="311"/>
        <v>#N/A</v>
      </c>
      <c r="EQ175" s="1" t="e">
        <f t="shared" si="312"/>
        <v>#N/A</v>
      </c>
      <c r="ER175" s="1" t="e">
        <f t="shared" si="313"/>
        <v>#N/A</v>
      </c>
      <c r="ES175" s="1" t="e" cm="1">
        <f t="array" ref="ES175">IFERROR(IF(OR(ISNA($A175),INDEX(International!C$3:C$2000,_xlfn.XMATCH(100,International!C$3:C$2000,1,1)+ROW()-ROW($A$3))=""),NA(),INDEX(International!C$3:C$2000,_xlfn.XMATCH(100,International!C$3:C$2000,1,1)+ROW()-ROW($A$3))), NA())</f>
        <v>#N/A</v>
      </c>
      <c r="ET175" s="1" t="e" cm="1">
        <f t="array" ref="ET175">IFERROR(IF(ISNA($A175),NA(),INDEX(International!E$3:E$2000,_xlfn.XMATCH(100,International!C$3:C$2000,1,1)+ROW()-ROW($A$3))-0), NA())</f>
        <v>#N/A</v>
      </c>
      <c r="EU175" s="1" t="e">
        <f t="shared" si="314"/>
        <v>#N/A</v>
      </c>
      <c r="EV175" s="1" t="e">
        <f t="shared" si="315"/>
        <v>#N/A</v>
      </c>
      <c r="EW175" s="1" t="e">
        <f t="shared" si="316"/>
        <v>#N/A</v>
      </c>
      <c r="EX175" s="1" t="e" cm="1">
        <f t="array" ref="EX175">IFERROR(IF(OR(ISNA($A175),INDEX(International!G$3:G$2000,_xlfn.XMATCH(100,International!G$3:G$2000,1,1)+ROW()-ROW($A$3))=""),NA(),INDEX(International!G$3:G$2000,_xlfn.XMATCH(100,International!G$3:G$2000,1,1)+ROW()-ROW($A$3))-0), NA())</f>
        <v>#N/A</v>
      </c>
      <c r="EY175" s="1" t="e" cm="1">
        <f t="array" ref="EY175">IFERROR(IF(ISNA($A175),NA(),INDEX(International!I$3:I$2000,_xlfn.XMATCH(100,International!G$3:G$2000,1,1)+ROW()-ROW($A$3))-0), NA())</f>
        <v>#N/A</v>
      </c>
      <c r="EZ175" s="1" t="e">
        <f t="shared" si="317"/>
        <v>#N/A</v>
      </c>
      <c r="FA175" s="1" t="e">
        <f t="shared" si="318"/>
        <v>#N/A</v>
      </c>
      <c r="FB175" s="1" t="e">
        <f t="shared" si="319"/>
        <v>#N/A</v>
      </c>
      <c r="FC175" s="1" t="e" cm="1">
        <f t="array" ref="FC175">IFERROR(IF(OR(ISNA($A175),INDEX(International!K$3:K$2000,_xlfn.XMATCH(100,International!K$3:K$2000,1,1)+ROW()-ROW($A$3))=""),NA(),INDEX(International!K$3:K$2000,_xlfn.XMATCH(100,International!K$3:K$2000,1,1)+ROW()-ROW($A$3))), NA())</f>
        <v>#N/A</v>
      </c>
      <c r="FD175" s="1" t="e" cm="1">
        <f t="array" ref="FD175">IFERROR(IF(ISNA($A175),NA(),INDEX(International!M$3:M$2000,_xlfn.XMATCH(100,International!K$3:K$2000,1,1)+ROW()-ROW($A$3))-0), NA())</f>
        <v>#N/A</v>
      </c>
      <c r="FE175" s="1" t="e">
        <f t="shared" si="320"/>
        <v>#N/A</v>
      </c>
      <c r="FF175" s="1" t="e">
        <f t="shared" si="321"/>
        <v>#N/A</v>
      </c>
      <c r="FG175" s="1" t="e">
        <f t="shared" si="322"/>
        <v>#N/A</v>
      </c>
      <c r="FH175" s="1" t="e" cm="1">
        <f t="array" ref="FH175">IFERROR(IF(OR(ISNA($A175),INDEX(International!O$3:O$2000,_xlfn.XMATCH(100,International!O$3:O$2000,1,1)+ROW()-ROW($A$3))=""),NA(),INDEX(International!O$3:O$2000,_xlfn.XMATCH(100,International!O$3:O$2000,1,1)+ROW()-ROW($A$3))-0), NA())</f>
        <v>#N/A</v>
      </c>
      <c r="FI175" s="1" t="e" cm="1">
        <f t="array" ref="FI175">IFERROR(IF(ISNA($A175),NA(),INDEX(International!Q$3:Q$2000,_xlfn.XMATCH(100,International!O$3:O$2000,1,1)+ROW()-ROW($A$3))-0), NA())</f>
        <v>#N/A</v>
      </c>
      <c r="FJ175" s="1" t="e">
        <f t="shared" si="323"/>
        <v>#N/A</v>
      </c>
      <c r="FK175" s="1" t="e">
        <f t="shared" si="324"/>
        <v>#N/A</v>
      </c>
      <c r="FL175" s="1" t="e">
        <f t="shared" si="325"/>
        <v>#N/A</v>
      </c>
      <c r="FM175" s="1" t="e" cm="1">
        <f t="array" ref="FM175">IFERROR(IF(OR(ISNA($A175),INDEX(International!S$3:S$2000,_xlfn.XMATCH(100,International!S$3:S$2000,1,1)+ROW()-ROW($A$3))=""),NA(),INDEX(International!S$3:S$2000,_xlfn.XMATCH(100,International!S$3:S$2000,1,1)+ROW()-ROW($A$3))-0), NA())</f>
        <v>#N/A</v>
      </c>
      <c r="FN175" s="1" t="e" cm="1">
        <f t="array" ref="FN175">IFERROR(IF(ISNA($A175),NA(),INDEX(International!U$3:U$2000,_xlfn.XMATCH(100,International!S$3:S$2000,1,1)+ROW()-ROW($A$3))-0), NA())</f>
        <v>#N/A</v>
      </c>
      <c r="FO175" s="1" t="e">
        <f t="shared" si="326"/>
        <v>#N/A</v>
      </c>
      <c r="FP175" s="1" t="e">
        <f t="shared" si="327"/>
        <v>#N/A</v>
      </c>
      <c r="FQ175" s="1" t="e">
        <f t="shared" si="328"/>
        <v>#N/A</v>
      </c>
      <c r="FR175" s="1" t="e" cm="1">
        <f t="array" ref="FR175">IFERROR(IF(OR(ISNA($A175),INDEX(International!W$3:W$2000,_xlfn.XMATCH(100,International!W$3:W$2000,1,1)+ROW()-ROW($A$3))=""),NA(),INDEX(International!W$3:W$2000,_xlfn.XMATCH(100,International!W$3:W$2000,1,1)+ROW()-ROW($A$3))-0), NA())</f>
        <v>#N/A</v>
      </c>
      <c r="FS175" s="1" t="e" cm="1">
        <f t="array" ref="FS175">IFERROR(IF(ISNA($A175),NA(),INDEX(International!Y$3:Y$2000,_xlfn.XMATCH(100,International!W$3:W$2000,1,1)+ROW()-ROW($A$3))-0), NA())</f>
        <v>#N/A</v>
      </c>
      <c r="FT175" s="1" t="e">
        <f t="shared" si="329"/>
        <v>#N/A</v>
      </c>
      <c r="FU175" s="1" t="e">
        <f t="shared" si="330"/>
        <v>#N/A</v>
      </c>
      <c r="FV175" s="1" t="e">
        <f t="shared" si="331"/>
        <v>#N/A</v>
      </c>
      <c r="FW175" s="1" t="e" cm="1">
        <f t="array" ref="FW175">IFERROR(IF(OR(ISNA($A175),INDEX(International!AA$3:AA$2000,_xlfn.XMATCH(100,International!AA$3:AA$2000,1,1)+ROW()-ROW($A$3))=""),NA(),INDEX(International!AA$3:AA$2000,_xlfn.XMATCH(100,International!AA$3:AA$2000,1,1)+ROW()-ROW($A$3))-0), NA())</f>
        <v>#N/A</v>
      </c>
      <c r="FX175" s="1" t="e" cm="1">
        <f t="array" ref="FX175">IFERROR(IF(ISNA($A175),NA(),INDEX(International!AC$3:AC$2000,_xlfn.XMATCH(100,International!AA$3:AA$2000,1,1)+ROW()-ROW($A$3))-0), NA())</f>
        <v>#N/A</v>
      </c>
      <c r="FY175" s="1" t="e">
        <f t="shared" si="332"/>
        <v>#N/A</v>
      </c>
      <c r="FZ175" s="1" t="e">
        <f t="shared" si="333"/>
        <v>#N/A</v>
      </c>
      <c r="GA175" s="1" t="e">
        <f t="shared" si="334"/>
        <v>#N/A</v>
      </c>
      <c r="GB175" s="1" t="e" cm="1">
        <f t="array" ref="GB175">IFERROR(IF(OR(ISNA($A175),INDEX(International!AE$3:AE$2000,_xlfn.XMATCH(100,International!AE$3:AE$2000,1,1)+ROW()-ROW($A$3))=""),NA(),INDEX(International!AE$3:AE$2000,_xlfn.XMATCH(100,International!AE$3:AE$2000,1,1)+ROW()-ROW($A$3))-0), NA())</f>
        <v>#N/A</v>
      </c>
      <c r="GC175" s="1" t="e" cm="1">
        <f t="array" ref="GC175">IFERROR(IF(ISNA($A175),NA(),INDEX(International!AG$3:AG$2000,_xlfn.XMATCH(100,International!AE$3:AE$2000,1,1)+ROW()-ROW($A$3))-0), NA())</f>
        <v>#N/A</v>
      </c>
      <c r="GD175" s="1" t="e">
        <f t="shared" si="335"/>
        <v>#N/A</v>
      </c>
      <c r="GE175" s="1" t="e">
        <f t="shared" si="336"/>
        <v>#N/A</v>
      </c>
      <c r="GF175" s="1" t="e">
        <f t="shared" si="337"/>
        <v>#N/A</v>
      </c>
    </row>
    <row r="176" spans="1:188" x14ac:dyDescent="0.2">
      <c r="A176" s="4" t="e">
        <f>IF(OR(Daily!$A176="",Daily!$B176="*"),NA(),Daily!A176)</f>
        <v>#N/A</v>
      </c>
      <c r="B176" s="1" t="str">
        <f>IF(_xlfn.IFNA($A176,"")="","",Daily!C176+IF(ROW()&gt;ROW($A$3),B175,0))</f>
        <v/>
      </c>
      <c r="C176" s="1" t="str">
        <f>IF(_xlfn.IFNA($A176,"")="","",Daily!D176+IF(ROW()&gt;ROW($A$3),C175,0))</f>
        <v/>
      </c>
      <c r="D176" s="1" t="str">
        <f>IF(_xlfn.IFNA($A176,"")="","",Daily!E176+IF(ROW()&gt;ROW($A$3),D175,0))</f>
        <v/>
      </c>
      <c r="E176" s="1" t="str">
        <f t="shared" si="284"/>
        <v/>
      </c>
      <c r="F176" s="1" t="str">
        <f>IF(_xlfn.IFNA($A176,"")="","",Daily!F176+IF(ROW()&gt;ROW($A$3),F175,0))</f>
        <v/>
      </c>
      <c r="G176" s="1" t="str">
        <f>IF(_xlfn.IFNA($A176,"")="","",Daily!G176+IF(ROW()&gt;ROW($A$3),G175,0))</f>
        <v/>
      </c>
      <c r="H176" s="1" t="str">
        <f>IF(_xlfn.IFNA($A176,"")="","",Daily!H176+IF(ROW()&gt;ROW($A$3),H175,0))</f>
        <v/>
      </c>
      <c r="I176" s="1" t="str">
        <f t="shared" si="285"/>
        <v/>
      </c>
      <c r="J176" s="1" t="str">
        <f>IF(_xlfn.IFNA($A176,"")="","",Daily!I176+IF(ROW()&gt;ROW($A$3),J175,0))</f>
        <v/>
      </c>
      <c r="K176" s="1" t="str">
        <f>IF(_xlfn.IFNA($A176,"")="","",Daily!J176+IF(ROW()&gt;ROW($A$3),K175,0))</f>
        <v/>
      </c>
      <c r="L176" s="1" t="str">
        <f>IF(_xlfn.IFNA($A176,"")="","",Daily!K176+IF(ROW()&gt;ROW($A$3),L175,0))</f>
        <v/>
      </c>
      <c r="M176" s="1" t="str">
        <f t="shared" si="286"/>
        <v/>
      </c>
      <c r="N176" s="1" t="str">
        <f>IF(_xlfn.IFNA($A176,"")="","",Daily!L176+IF(ROW()&gt;ROW($A$3),N175,0))</f>
        <v/>
      </c>
      <c r="O176" s="1" t="str">
        <f>IF(_xlfn.IFNA($A176,"")="","",Daily!M176+IF(ROW()&gt;ROW($A$3),O175,0))</f>
        <v/>
      </c>
      <c r="P176" s="1" t="str">
        <f>IF(_xlfn.IFNA($A176,"")="","",Daily!N176+IF(ROW()&gt;ROW($A$3),P175,0))</f>
        <v/>
      </c>
      <c r="Q176" s="1" t="str">
        <f t="shared" si="287"/>
        <v/>
      </c>
      <c r="R176" s="1" t="str">
        <f>IF(_xlfn.IFNA($A176,"")="","",Daily!O176+IF(ROW()&gt;ROW($A$3),R175,0))</f>
        <v/>
      </c>
      <c r="S176" s="1" t="str">
        <f>IF(_xlfn.IFNA($A176,"")="","",Daily!P176+IF(ROW()&gt;ROW($A$3),S175,0))</f>
        <v/>
      </c>
      <c r="T176" s="1" t="str">
        <f>IF(_xlfn.IFNA($A176,"")="","",Daily!Q176+IF(ROW()&gt;ROW($A$3),T175,0))</f>
        <v/>
      </c>
      <c r="U176" s="1" t="str">
        <f t="shared" si="288"/>
        <v/>
      </c>
      <c r="V176" s="1" t="str">
        <f>IF(_xlfn.IFNA($A176,"")="","",Daily!R176+IF(ROW()&gt;ROW($A$3),V175,0))</f>
        <v/>
      </c>
      <c r="W176" s="1" t="str">
        <f>IF(_xlfn.IFNA($A176,"")="","",Daily!S176+IF(ROW()&gt;ROW($A$3),W175,0))</f>
        <v/>
      </c>
      <c r="X176" s="1" t="str">
        <f>IF(_xlfn.IFNA($A176,"")="","",Daily!T176+IF(ROW()&gt;ROW($A$3),X175,0))</f>
        <v/>
      </c>
      <c r="Y176" s="1" t="str">
        <f t="shared" si="289"/>
        <v/>
      </c>
      <c r="Z176" s="1" t="str">
        <f>IF(_xlfn.IFNA($A176,"")="","",Daily!U176+IF(ROW()&gt;ROW($A$3),Z175,0))</f>
        <v/>
      </c>
      <c r="AA176" s="1" t="str">
        <f>IF(_xlfn.IFNA($A176,"")="","",Daily!V176+IF(ROW()&gt;ROW($A$3),AA175,0))</f>
        <v/>
      </c>
      <c r="AB176" s="1" t="str">
        <f>IF(_xlfn.IFNA($A176,"")="","",Daily!W176+IF(ROW()&gt;ROW($A$3),AB175,0))</f>
        <v/>
      </c>
      <c r="AC176" s="1" t="str">
        <f t="shared" si="290"/>
        <v/>
      </c>
      <c r="AD176" s="1" t="str">
        <f>IF(_xlfn.IFNA($A176,"")="","",Daily!X176+IF(ROW()&gt;ROW($A$3),AD175,0))</f>
        <v/>
      </c>
      <c r="AE176" s="1" t="str">
        <f>IF(_xlfn.IFNA($A176,"")="","",Daily!Y176+IF(ROW()&gt;ROW($A$3),AE175,0))</f>
        <v/>
      </c>
      <c r="AF176" s="1" t="str">
        <f>IF(_xlfn.IFNA($A176,"")="","",Daily!Z176+IF(ROW()&gt;ROW($A$3),AF175,0))</f>
        <v/>
      </c>
      <c r="AG176" s="1" t="str">
        <f t="shared" si="291"/>
        <v/>
      </c>
      <c r="AH176" s="1" t="str">
        <f>IF(_xlfn.IFNA($A176,"")="","",Daily!C176+Daily!F176+Daily!I176+Daily!O176+Daily!L176+Daily!R176+Daily!X176+Daily!U176)</f>
        <v/>
      </c>
      <c r="AI176" s="1" t="str">
        <f>IF(_xlfn.IFNA($A176,"")="","",Daily!D176+Daily!G176+Daily!J176+Daily!P176+Daily!M176+Daily!S176+Daily!Y176+Daily!V176+Daily!AA176)</f>
        <v/>
      </c>
      <c r="AJ176" s="1" t="str">
        <f>IF(_xlfn.IFNA($A176,"")="","",Daily!E176+Daily!H176+Daily!K176+Daily!Q176+Daily!N176+Daily!T176+Daily!Z176+Daily!W176)</f>
        <v/>
      </c>
      <c r="AK176" s="1" t="str">
        <f t="shared" si="359"/>
        <v/>
      </c>
      <c r="AL176" s="1" t="str">
        <f t="shared" si="360"/>
        <v/>
      </c>
      <c r="AM176" s="1" t="str">
        <f t="shared" si="361"/>
        <v/>
      </c>
      <c r="AN176" s="7" t="str">
        <f t="shared" si="362"/>
        <v/>
      </c>
      <c r="AO176" s="1" t="str">
        <f t="shared" si="363"/>
        <v/>
      </c>
      <c r="AP176" s="1" t="str">
        <f t="shared" si="364"/>
        <v/>
      </c>
      <c r="AQ176" s="1" t="str">
        <f t="shared" si="365"/>
        <v/>
      </c>
      <c r="AR176" s="1" t="str">
        <f t="shared" si="366"/>
        <v/>
      </c>
      <c r="AS176" s="1" t="str">
        <f t="shared" si="367"/>
        <v/>
      </c>
      <c r="AT176" s="10" t="str">
        <f t="shared" si="368"/>
        <v/>
      </c>
      <c r="AU176" s="10" t="str">
        <f t="shared" si="369"/>
        <v/>
      </c>
      <c r="AV176" s="10" t="str">
        <f t="shared" si="370"/>
        <v/>
      </c>
      <c r="AW176" s="10" t="str">
        <f t="shared" si="371"/>
        <v/>
      </c>
      <c r="AX176" s="10" t="str">
        <f t="shared" si="372"/>
        <v/>
      </c>
      <c r="AY176" s="10" t="str">
        <f t="shared" si="373"/>
        <v/>
      </c>
      <c r="AZ176" s="10" t="str">
        <f t="shared" si="374"/>
        <v/>
      </c>
      <c r="BA176" s="10" t="str">
        <f t="shared" si="375"/>
        <v/>
      </c>
      <c r="BB176" s="10" t="str">
        <f t="shared" si="376"/>
        <v/>
      </c>
      <c r="BC176" s="10" t="str">
        <f t="shared" si="377"/>
        <v/>
      </c>
      <c r="BD176" s="8" t="str">
        <f t="shared" ca="1" si="292"/>
        <v/>
      </c>
      <c r="BE176" s="9" t="str">
        <f t="shared" ca="1" si="293"/>
        <v/>
      </c>
      <c r="BF176" s="10" t="str">
        <f t="shared" si="378"/>
        <v/>
      </c>
      <c r="BG176" s="10" t="str">
        <f t="shared" si="379"/>
        <v/>
      </c>
      <c r="BH176" s="1" t="str">
        <f t="shared" si="380"/>
        <v/>
      </c>
      <c r="BI176" s="1" t="str">
        <f t="shared" si="381"/>
        <v/>
      </c>
      <c r="BJ176" s="8" t="str">
        <f>IF(_xlfn.IFNA($A176,"")="","",AK176/(Configuration!$B$1/1000000))</f>
        <v/>
      </c>
      <c r="BK176" s="1" t="str">
        <f>IF(OR(_xlfn.IFNA($A176,"")="", ROW()&lt;=ROW($A$3),MAX(International!$C$3:$C$2000)&lt;$AK176),"",$A176-_xlfn.XLOOKUP($AK176,International!$C$3:$C$2000,International!$A$3:$A$2000,NA(),1,1))</f>
        <v/>
      </c>
      <c r="BL176" s="1" t="str">
        <f>IF(OR(_xlfn.IFNA($A176,"")="", ROW()&lt;=ROW($A$3),MAX(International!$D$3:$D$2000)&lt;$BJ176),"",$A176-_xlfn.XLOOKUP($BJ176,International!$D$3:$D$2000,International!$A$3:$A$2000,NA(),1,1))</f>
        <v/>
      </c>
      <c r="BM176" s="1" t="str">
        <f>IF(OR(_xlfn.IFNA($A176,"")="", ROW()&lt;=ROW($A$3),MAX(International!$G$3:$G$2000)&lt;$AK176),"",$A176-_xlfn.XLOOKUP($AK176,International!$G$3:$G$2000,International!$A$3:$A$2000,NA(),1,1))</f>
        <v/>
      </c>
      <c r="BN176" s="1" t="str">
        <f>IF(OR(_xlfn.IFNA($A176,"")="", ROW()&lt;=ROW($A$3),MAX(International!$H$3:$H$2000)&lt;$BJ176),"",$A176-_xlfn.XLOOKUP($BJ176,International!$H$3:$H$2000,International!$A$3:$A$2000,NA(),1,1))</f>
        <v/>
      </c>
      <c r="BO176" s="1" t="str">
        <f>IF(OR(_xlfn.IFNA($A176,"")="", ROW()&lt;=ROW($A$3),MAX(International!$K$3:$K$2000)&lt;$AK176),"",$A176-_xlfn.XLOOKUP($AK176,International!$K$3:$K$2000,International!$A$3:$A$2000,NA(),1,1))</f>
        <v/>
      </c>
      <c r="BP176" s="1" t="str">
        <f>IF(OR(_xlfn.IFNA($A176,"")="", ROW()&lt;=ROW($A$3),MAX(International!$L$3:$L$2000)&lt;$BJ176),"",$A176-_xlfn.XLOOKUP($BJ176,International!$L$3:$L$2000,International!$A$3:$A$2000,NA(),1,1))</f>
        <v/>
      </c>
      <c r="BQ176" s="1" t="str">
        <f>IF(OR(_xlfn.IFNA($A176,"")="", ROW()&lt;=ROW($A$3),MAX(International!$O$3:$O$2000)&lt;$AK176),"",$A176-_xlfn.XLOOKUP($AK176,International!$O$3:$O$2000,International!$A$3:$A$2000,NA(),1,1))</f>
        <v/>
      </c>
      <c r="BR176" s="1" t="str">
        <f>IF(OR(_xlfn.IFNA($A176,"")="", ROW()&lt;=ROW($A$3),MAX(International!$P$3:$P$2000)&lt;$BJ176),"",$A176-_xlfn.XLOOKUP($BJ176,International!$P$3:$P$2000,International!$A$3:$A$2000,NA(),1,1))</f>
        <v/>
      </c>
      <c r="BS176" s="1" t="str">
        <f>IF(OR(_xlfn.IFNA($A176,"")="", ROW()&lt;=ROW($A$3),MAX(International!$S$3:$S$2000)&lt;$AK176),"",$A176-_xlfn.XLOOKUP($AK176,International!$S$3:$S$2000,International!$A$3:$A$2000,NA(),1,1))</f>
        <v/>
      </c>
      <c r="BT176" s="1" t="str">
        <f>IF(OR(_xlfn.IFNA($A176,"")="", ROW()&lt;=ROW($A$3),MAX(International!$T$3:$T$2000)&lt;$BJ176),"",$A176-_xlfn.XLOOKUP($BJ176,International!$T$3:$T$2000,International!$A$3:$A$2000,NA(),1,1))</f>
        <v/>
      </c>
      <c r="BU176" s="1" t="str">
        <f>IF(OR(_xlfn.IFNA($A176,"")="", ROW()&lt;=ROW($A$3),MAX(International!$W$3:$W$2000)&lt;$AK176),"",$A176-_xlfn.XLOOKUP($AK176,International!$W$3:$W$2000,International!$A$3:$A$2000,NA(),1,1))</f>
        <v/>
      </c>
      <c r="BV176" s="1" t="str">
        <f>IF(OR(_xlfn.IFNA($A176,"")="", ROW()&lt;=ROW($A$3),MAX(International!$X$3:$X$2000)&lt;$BJ176),"",$A176-_xlfn.XLOOKUP($BJ176,International!$X$3:$X$2000,International!$A$3:$A$2000,NA(),1,1))</f>
        <v/>
      </c>
      <c r="BW176" s="1" t="str">
        <f>IF(OR(_xlfn.IFNA($A176,"")="", ROW()&lt;=ROW($A$3),MAX(International!$AA$3:$AA$2000)&lt;$AK176),"",$A176-_xlfn.XLOOKUP($AK176,International!$AA$3:$AA$2000,International!$A$3:$A$2000,NA(),1,1))</f>
        <v/>
      </c>
      <c r="BX176" s="1" t="str">
        <f>IF(OR(_xlfn.IFNA($A176,"")="", ROW()&lt;=ROW($A$3),MAX(International!$AB$3:$AB$2000)&lt;$BJ176),"",$A176-_xlfn.XLOOKUP($BJ176,International!$AB$3:$AB$2000,International!$A$3:$A$2000,NA(),1,1))</f>
        <v/>
      </c>
      <c r="BY176" s="1" t="str">
        <f>IF(OR(_xlfn.IFNA($A176,"")="", ROW()&lt;=ROW($A$3),MAX(International!$AE$3:$AE$2000)&lt;$AK176),"",$A176-_xlfn.XLOOKUP($AK176,International!$AE$3:$AE$2000,International!$A$3:$A$2000,NA(),1,1))</f>
        <v/>
      </c>
      <c r="BZ176" s="1" t="str">
        <f>IF(OR(_xlfn.IFNA($A176,"")="", ROW()&lt;=ROW($A$3),MAX(International!$AF$3:$AF$2000)&lt;$BJ176),"",$A176-_xlfn.XLOOKUP($BJ176,International!$AF$3:$AF$2000,International!$A$3:$A$2000,NA(),1,1))</f>
        <v/>
      </c>
      <c r="CA176" s="1" t="e">
        <f t="shared" si="358"/>
        <v>#N/A</v>
      </c>
      <c r="CB176" s="1" t="e">
        <f t="shared" si="338"/>
        <v>#N/A</v>
      </c>
      <c r="CC176" s="1" t="e">
        <f t="shared" si="339"/>
        <v>#N/A</v>
      </c>
      <c r="CD176" s="1" t="e">
        <f t="shared" si="340"/>
        <v>#N/A</v>
      </c>
      <c r="CE176" s="1" t="e">
        <f t="shared" si="341"/>
        <v>#N/A</v>
      </c>
      <c r="CF176" s="1" t="e">
        <f t="shared" si="342"/>
        <v>#N/A</v>
      </c>
      <c r="CG176" s="1" t="e">
        <f t="shared" si="343"/>
        <v>#N/A</v>
      </c>
      <c r="CH176" s="1" t="e">
        <f t="shared" si="344"/>
        <v>#N/A</v>
      </c>
      <c r="CI176" s="1" t="e">
        <f t="shared" si="345"/>
        <v>#N/A</v>
      </c>
      <c r="CJ176" s="1" t="e">
        <f t="shared" si="346"/>
        <v>#N/A</v>
      </c>
      <c r="CK176" s="1" t="e">
        <f t="shared" si="295"/>
        <v>#N/A</v>
      </c>
      <c r="CL176" s="1" t="e">
        <f t="shared" si="347"/>
        <v>#N/A</v>
      </c>
      <c r="CM176" s="1" t="e">
        <f>IF(OR(ISNA($A176),$AK176&lt;100),NA(),IF($CA176=0,0,FLOOR((CK176-_xlfn.XLOOKUP(_xlfn.AGGREGATE(5,6,$CA$3:$CA2127),$CA$3:$CA$2000,CK$3:CK$2000,1,1))/_xlfn.XLOOKUP($CA176,$CA$3:$CA$2000,$CA$3:$CA$2000,1,1), 1)))</f>
        <v>#N/A</v>
      </c>
      <c r="CN176" s="1" t="e">
        <f t="shared" si="296"/>
        <v>#N/A</v>
      </c>
      <c r="CO176" s="1" t="e" cm="1">
        <f t="array" ref="CO176">IFERROR(IF(OR(ISNA($A176),$AK176&lt;100,INDEX(International!C$3:C$2000,_xlfn.XMATCH(100,International!C$3:C$2000,1,1)+$CA176)=""),NA(),INDEX(International!C$3:C$2000,_xlfn.XMATCH(100,International!C$3:C$2000,1,1)+$CA176)), NA())</f>
        <v>#N/A</v>
      </c>
      <c r="CP176" s="1" t="e">
        <f t="shared" si="348"/>
        <v>#N/A</v>
      </c>
      <c r="CQ176" s="1" t="e">
        <f>IF(OR(ISNA($A176),$AK176&lt;100),NA(),IF($CA176=0,0,FLOOR((CO176-_xlfn.XLOOKUP(_xlfn.AGGREGATE(5,6,$CA$3:$CA2127),$CA$3:$CA$2000,CO$3:CO$2000,1,1))/_xlfn.XLOOKUP($CA176,$CA$3:$CA$2000,$CA$3:$CA$2000,1,1), 1)))</f>
        <v>#N/A</v>
      </c>
      <c r="CR176" s="1" t="e">
        <f t="shared" si="297"/>
        <v>#N/A</v>
      </c>
      <c r="CS176" s="1" t="e" cm="1">
        <f t="array" ref="CS176">IFERROR(IF(OR(ISNA($A176),$AK176&lt;100,INDEX(International!G$3:G$2000,_xlfn.XMATCH(100,International!G$3:G$2000,1,1)+$CA176)=""),NA(),INDEX(International!G$3:G$2000,_xlfn.XMATCH(100,International!G$3:G$2000,1,1)+$CA176)), NA())</f>
        <v>#N/A</v>
      </c>
      <c r="CT176" s="1" t="e">
        <f t="shared" si="349"/>
        <v>#N/A</v>
      </c>
      <c r="CU176" s="1" t="e">
        <f>IF(OR(ISNA($A176),$AK176&lt;100),NA(),IF($CA176=0,0,FLOOR((CS176-_xlfn.XLOOKUP(_xlfn.AGGREGATE(5,6,$CA$3:$CA2127),$CA$3:$CA$2000,CS$3:CS$2000,1,1))/_xlfn.XLOOKUP($CA176,$CA$3:$CA$2000,$CA$3:$CA$2000,1,1), 1)))</f>
        <v>#N/A</v>
      </c>
      <c r="CV176" s="1" t="e">
        <f t="shared" si="298"/>
        <v>#N/A</v>
      </c>
      <c r="CW176" s="1" t="e" cm="1">
        <f t="array" ref="CW176">IFERROR(IF(OR(ISNA($A176),$AK176&lt;100,INDEX(International!K$3:K$2000,_xlfn.XMATCH(100,International!K$3:K$2000,1,1)+$CA176)=""),NA(),INDEX(International!K$3:K$2000,_xlfn.XMATCH(100,International!K$3:K$2000,1,1)+$CA176)), NA())</f>
        <v>#N/A</v>
      </c>
      <c r="CX176" s="1" t="e">
        <f t="shared" si="350"/>
        <v>#N/A</v>
      </c>
      <c r="CY176" s="1" t="e">
        <f>IF(OR(ISNA($A176),$AK176&lt;100),NA(),IF($CA176=0,0,FLOOR((CW176-_xlfn.XLOOKUP(_xlfn.AGGREGATE(5,6,$CA$3:$CA2127),$CA$3:$CA$2000,CW$3:CW$2000,1,1))/_xlfn.XLOOKUP($CA176,$CA$3:$CA$2000,$CA$3:$CA$2000,1,1), 1)))</f>
        <v>#N/A</v>
      </c>
      <c r="CZ176" s="1" t="e">
        <f t="shared" si="299"/>
        <v>#N/A</v>
      </c>
      <c r="DA176" s="1" t="e" cm="1">
        <f t="array" ref="DA176">IFERROR(IF(OR(ISNA($A176),$AK176&lt;100,INDEX(International!O$3:O$2000,_xlfn.XMATCH(100,International!O$3:O$2000,1,1)+$CA176)=""),NA(),INDEX(International!O$3:O$2000,_xlfn.XMATCH(100,International!O$3:O$2000,1,1)+$CA176)), NA())</f>
        <v>#N/A</v>
      </c>
      <c r="DB176" s="1" t="e">
        <f t="shared" si="351"/>
        <v>#N/A</v>
      </c>
      <c r="DC176" s="1" t="e">
        <f>IF(OR(ISNA($A176),$AK176&lt;100),NA(),IF($CA176=0,0,FLOOR((DA176-_xlfn.XLOOKUP(_xlfn.AGGREGATE(5,6,$CA$3:$CA2127),$CA$3:$CA$2000,DA$3:DA$2000,1,1))/_xlfn.XLOOKUP($CA176,$CA$3:$CA$2000,$CA$3:$CA$2000,1,1), 1)))</f>
        <v>#N/A</v>
      </c>
      <c r="DD176" s="1" t="e">
        <f t="shared" si="300"/>
        <v>#N/A</v>
      </c>
      <c r="DE176" s="1" t="e" cm="1">
        <f t="array" ref="DE176">IFERROR(IF(OR(ISNA($A176),$AK176&lt;100,INDEX(International!S$3:S$2000,_xlfn.XMATCH(100,International!S$3:S$2000,1,1)+$CA176)=""),NA(),INDEX(International!S$3:S$2000,_xlfn.XMATCH(100,International!S$3:S$2000,1,1)+$CA176)), NA())</f>
        <v>#N/A</v>
      </c>
      <c r="DF176" s="1" t="e">
        <f t="shared" si="352"/>
        <v>#N/A</v>
      </c>
      <c r="DG176" s="1" t="e">
        <f>IF(OR(ISNA($A176),$AK176&lt;100),NA(),IF($CA176=0,0,FLOOR((DE176-_xlfn.XLOOKUP(_xlfn.AGGREGATE(5,6,$CA$3:$CA2127),$CA$3:$CA$2000,DE$3:DE$2000,1,1))/_xlfn.XLOOKUP($CA176,$CA$3:$CA$2000,$CA$3:$CA$2000,1,1), 1)))</f>
        <v>#N/A</v>
      </c>
      <c r="DH176" s="1" t="e">
        <f t="shared" si="301"/>
        <v>#N/A</v>
      </c>
      <c r="DI176" s="1" t="e" cm="1">
        <f t="array" ref="DI176">IFERROR(IF(OR(ISNA($A176),$AK176&lt;100,INDEX(International!W$3:W$2000,_xlfn.XMATCH(100,International!W$3:W$2000,1,1)+$CA176)=""),NA(),INDEX(International!W$3:W$2000,_xlfn.XMATCH(100,International!W$3:W$2000,1,1)+$CA176)), NA())</f>
        <v>#N/A</v>
      </c>
      <c r="DJ176" s="1" t="e">
        <f t="shared" si="353"/>
        <v>#N/A</v>
      </c>
      <c r="DK176" s="1" t="e">
        <f>IF(OR(ISNA($A176),$AK176&lt;100),NA(),IF($CA176=0,0,FLOOR((DI176-_xlfn.XLOOKUP(_xlfn.AGGREGATE(5,6,$CA$3:$CA2127),$CA$3:$CA$2000,DI$3:DI$2000,1,1))/_xlfn.XLOOKUP($CA176,$CA$3:$CA$2000,$CA$3:$CA$2000,1,1), 1)))</f>
        <v>#N/A</v>
      </c>
      <c r="DL176" s="1" t="e">
        <f t="shared" si="302"/>
        <v>#N/A</v>
      </c>
      <c r="DM176" s="1" t="e" cm="1">
        <f t="array" ref="DM176">IFERROR(IF(OR(ISNA($A176),$AK176&lt;100,INDEX(International!AA$3:AA$2000,_xlfn.XMATCH(100,International!AA$3:AA$2000,1,1)+$CA176)=""),NA(),INDEX(International!AA$3:AA$2000,_xlfn.XMATCH(100,International!AA$3:AA$2000,1,1)+$CA176)), NA())</f>
        <v>#N/A</v>
      </c>
      <c r="DN176" s="1" t="e">
        <f t="shared" si="354"/>
        <v>#N/A</v>
      </c>
      <c r="DO176" s="1" t="e">
        <f>IF(OR(ISNA($A176),$AK176&lt;100),NA(),IF($CA176=0,0,FLOOR((DM176-_xlfn.XLOOKUP(_xlfn.AGGREGATE(5,6,$CA$3:$CA2127),$CA$3:$CA$2000,DM$3:DM$2000,1,1))/_xlfn.XLOOKUP($CA176,$CA$3:$CA$2000,$CA$3:$CA$2000,1,1), 1)))</f>
        <v>#N/A</v>
      </c>
      <c r="DP176" s="1" t="e">
        <f t="shared" si="303"/>
        <v>#N/A</v>
      </c>
      <c r="DQ176" s="1" t="e" cm="1">
        <f t="array" ref="DQ176">IFERROR(IF(OR(ISNA($A176),$AK176&lt;100,INDEX(International!AE$3:AE$2000,_xlfn.XMATCH(100,International!AE$3:AE$2000,1,1)+$CA176)=""),NA(),INDEX(International!AE$3:AE$2000,_xlfn.XMATCH(100,International!AE$3:AE$2000,1,1)+$CA176)), NA())</f>
        <v>#N/A</v>
      </c>
      <c r="DR176" s="1" t="e">
        <f t="shared" si="355"/>
        <v>#N/A</v>
      </c>
      <c r="DS176" s="1" t="e">
        <f>IF(OR(ISNA($A176),$AK176&lt;100),NA(),IF($CA176=0,0,FLOOR((DQ176-_xlfn.XLOOKUP(_xlfn.AGGREGATE(5,6,$CA$3:$CA2127),$CA$3:$CA$2000,DQ$3:DQ$2000,1,1))/_xlfn.XLOOKUP($CA176,$CA$3:$CA$2000,$CA$3:$CA$2000,1,1), 1)))</f>
        <v>#N/A</v>
      </c>
      <c r="DT176" s="1" t="e">
        <f t="shared" si="382"/>
        <v>#N/A</v>
      </c>
      <c r="DU176" s="1" t="e">
        <f t="shared" si="356"/>
        <v>#N/A</v>
      </c>
      <c r="DV176" s="1" t="e" cm="1">
        <f t="array" ref="DV176">IFERROR(IF(ISNA($A176),NA(),INDEX(B$3:B$2000,_xlfn.XMATCH(Configuration!$B$12,B$3:B$2000,1,1)+ROW()-ROW($A$3))-0), NA())</f>
        <v>#N/A</v>
      </c>
      <c r="DW176" s="1" t="e" cm="1">
        <f t="array" ref="DW176">IFERROR(IF(ISNA($A176),NA(),INDEX(F$3:F$2000,_xlfn.XMATCH(Configuration!$B$12,F$3:F$2000,1,1)+ROW()-ROW($A$3))-0), NA())</f>
        <v>#N/A</v>
      </c>
      <c r="DX176" s="1" t="e" cm="1">
        <f t="array" ref="DX176">IFERROR(IF(ISNA($A176),NA(),INDEX(J$3:J$2000,_xlfn.XMATCH(Configuration!$B$12,J$3:J$2000,1,1)+ROW()-ROW($A$3))-0), NA())</f>
        <v>#N/A</v>
      </c>
      <c r="DY176" s="1" t="e" cm="1">
        <f t="array" ref="DY176">IFERROR(IF(ISNA($A176),NA(),INDEX(N$3:N$2000,_xlfn.XMATCH(Configuration!$B$12,N$3:N$2000,1,1)+ROW()-ROW($A$3))-0), NA())</f>
        <v>#N/A</v>
      </c>
      <c r="DZ176" s="1" t="e" cm="1">
        <f t="array" ref="DZ176">IFERROR(IF(ISNA($A176),NA(),INDEX(R$3:R$2000,_xlfn.XMATCH(Configuration!$B$12,R$3:R$2000,1,1)+ROW()-ROW($A$3))-0), NA())</f>
        <v>#N/A</v>
      </c>
      <c r="EA176" s="1" t="e" cm="1">
        <f t="array" ref="EA176">IFERROR(IF(ISNA($A176),NA(),INDEX(V$3:V$2000,_xlfn.XMATCH(Configuration!$B$12,V$3:V$2000,1,1)+ROW()-ROW($A$3))-0), NA())</f>
        <v>#N/A</v>
      </c>
      <c r="EB176" s="1" t="e" cm="1">
        <f t="array" ref="EB176">IFERROR(IF(ISNA($A176),NA(),INDEX(Z$3:Z$2000,_xlfn.XMATCH(Configuration!$B$12,Z$3:Z$2000,1,1)+ROW()-ROW($A$3))-0), NA())</f>
        <v>#N/A</v>
      </c>
      <c r="EC176" s="1" t="e" cm="1">
        <f t="array" ref="EC176">IFERROR(IF(ISNA($A176),NA(),INDEX(AD$3:AD$2000,_xlfn.XMATCH(Configuration!$B$12,AD$3:AD$2000,1,1)+ROW()-ROW($A$3))-0), NA())</f>
        <v>#N/A</v>
      </c>
      <c r="ED176" s="1" t="e">
        <f t="shared" si="357"/>
        <v>#N/A</v>
      </c>
      <c r="EE176" s="1" t="e">
        <f t="shared" si="304"/>
        <v>#N/A</v>
      </c>
      <c r="EF176" s="1" t="e">
        <f t="shared" si="305"/>
        <v>#N/A</v>
      </c>
      <c r="EG176" s="1" t="e">
        <f t="shared" si="306"/>
        <v>#N/A</v>
      </c>
      <c r="EH176" s="1" t="e">
        <f t="shared" si="307"/>
        <v>#N/A</v>
      </c>
      <c r="EI176" s="1" t="e">
        <f t="shared" si="308"/>
        <v>#N/A</v>
      </c>
      <c r="EJ176" s="1" t="e">
        <f t="shared" si="309"/>
        <v>#N/A</v>
      </c>
      <c r="EK176" s="1" t="e">
        <f t="shared" si="310"/>
        <v>#N/A</v>
      </c>
      <c r="EL176" s="1" t="e" cm="1">
        <f t="array" ref="EL176">IFERROR(IF(ISNA($ED176),NA(),IF(FLOOR((2^(($ED176+LOOKUP(2, 1/(ISNA(EP$3:EP$2000)+ISBLANK(EP$3:EP$300)-1),EP$3:EP$2000)*LOG(100)/LOG(2))/LOOKUP(2, 1/(ISNA(EP$3:EP$2000)+ISBLANK(EP$3:EP$300)-1),EP$3:EP$2000))),2)&gt;_xlfn.AGGREGATE(4,6,$EN$3:$GC$2000)+2000,NA(),FLOOR((2^(($ED176+LOOKUP(2, 1/(ISNA(EP$3:EP$2000)+ISBLANK(EP$3:EP$300)-1),EP$3:EP$2000)*LOG(100)/LOG(2))/LOOKUP(2, 1/(ISNA(EP$3:EP$2000)+ISBLANK(EP$3:EP$300)-1),EP$3:EP$2000))),2))),NA())</f>
        <v>#N/A</v>
      </c>
      <c r="EM176" s="1" t="e" cm="1">
        <f t="array" ref="EM176">IF(ISNA($ED176),NA(),FLOOR(EN$3+(LOOKUP(2, 1/(ISNA(EN$3:EN$2000)+ISBLANK(EN$3:EN$300)-1),EN$3:EN$2000)-EN$3)/LOOKUP(2, 1/(ISNA(EN$3:EN$2000)+ISBLANK(EN$3:EN$300)-1),ED$3:ED$2000)*ED176, 1))</f>
        <v>#N/A</v>
      </c>
      <c r="EN176" s="1" t="e" cm="1">
        <f t="array" ref="EN176">IFERROR(IF(ISNA($A176),NA(),INDEX(AK$3:AK$2000,_xlfn.XMATCH(100,AK$3:AK$2000,1,1)+ROW()-ROW($A$3))-0), NA())</f>
        <v>#N/A</v>
      </c>
      <c r="EO176" s="1" t="e" cm="1">
        <f t="array" ref="EO176">IFERROR(IF(ISNA($A176),NA(),INDEX(BD$3:BD$2000,_xlfn.XMATCH(100,AK$3:AK$2000,1,1)+ROW()-ROW($A$3))-0), NA())</f>
        <v>#N/A</v>
      </c>
      <c r="EP176" s="1" t="e">
        <f t="shared" si="311"/>
        <v>#N/A</v>
      </c>
      <c r="EQ176" s="1" t="e">
        <f t="shared" si="312"/>
        <v>#N/A</v>
      </c>
      <c r="ER176" s="1" t="e">
        <f t="shared" si="313"/>
        <v>#N/A</v>
      </c>
      <c r="ES176" s="1" t="e" cm="1">
        <f t="array" ref="ES176">IFERROR(IF(OR(ISNA($A176),INDEX(International!C$3:C$2000,_xlfn.XMATCH(100,International!C$3:C$2000,1,1)+ROW()-ROW($A$3))=""),NA(),INDEX(International!C$3:C$2000,_xlfn.XMATCH(100,International!C$3:C$2000,1,1)+ROW()-ROW($A$3))), NA())</f>
        <v>#N/A</v>
      </c>
      <c r="ET176" s="1" t="e" cm="1">
        <f t="array" ref="ET176">IFERROR(IF(ISNA($A176),NA(),INDEX(International!E$3:E$2000,_xlfn.XMATCH(100,International!C$3:C$2000,1,1)+ROW()-ROW($A$3))-0), NA())</f>
        <v>#N/A</v>
      </c>
      <c r="EU176" s="1" t="e">
        <f t="shared" si="314"/>
        <v>#N/A</v>
      </c>
      <c r="EV176" s="1" t="e">
        <f t="shared" si="315"/>
        <v>#N/A</v>
      </c>
      <c r="EW176" s="1" t="e">
        <f t="shared" si="316"/>
        <v>#N/A</v>
      </c>
      <c r="EX176" s="1" t="e" cm="1">
        <f t="array" ref="EX176">IFERROR(IF(OR(ISNA($A176),INDEX(International!G$3:G$2000,_xlfn.XMATCH(100,International!G$3:G$2000,1,1)+ROW()-ROW($A$3))=""),NA(),INDEX(International!G$3:G$2000,_xlfn.XMATCH(100,International!G$3:G$2000,1,1)+ROW()-ROW($A$3))-0), NA())</f>
        <v>#N/A</v>
      </c>
      <c r="EY176" s="1" t="e" cm="1">
        <f t="array" ref="EY176">IFERROR(IF(ISNA($A176),NA(),INDEX(International!I$3:I$2000,_xlfn.XMATCH(100,International!G$3:G$2000,1,1)+ROW()-ROW($A$3))-0), NA())</f>
        <v>#N/A</v>
      </c>
      <c r="EZ176" s="1" t="e">
        <f t="shared" si="317"/>
        <v>#N/A</v>
      </c>
      <c r="FA176" s="1" t="e">
        <f t="shared" si="318"/>
        <v>#N/A</v>
      </c>
      <c r="FB176" s="1" t="e">
        <f t="shared" si="319"/>
        <v>#N/A</v>
      </c>
      <c r="FC176" s="1" t="e" cm="1">
        <f t="array" ref="FC176">IFERROR(IF(OR(ISNA($A176),INDEX(International!K$3:K$2000,_xlfn.XMATCH(100,International!K$3:K$2000,1,1)+ROW()-ROW($A$3))=""),NA(),INDEX(International!K$3:K$2000,_xlfn.XMATCH(100,International!K$3:K$2000,1,1)+ROW()-ROW($A$3))), NA())</f>
        <v>#N/A</v>
      </c>
      <c r="FD176" s="1" t="e" cm="1">
        <f t="array" ref="FD176">IFERROR(IF(ISNA($A176),NA(),INDEX(International!M$3:M$2000,_xlfn.XMATCH(100,International!K$3:K$2000,1,1)+ROW()-ROW($A$3))-0), NA())</f>
        <v>#N/A</v>
      </c>
      <c r="FE176" s="1" t="e">
        <f t="shared" si="320"/>
        <v>#N/A</v>
      </c>
      <c r="FF176" s="1" t="e">
        <f t="shared" si="321"/>
        <v>#N/A</v>
      </c>
      <c r="FG176" s="1" t="e">
        <f t="shared" si="322"/>
        <v>#N/A</v>
      </c>
      <c r="FH176" s="1" t="e" cm="1">
        <f t="array" ref="FH176">IFERROR(IF(OR(ISNA($A176),INDEX(International!O$3:O$2000,_xlfn.XMATCH(100,International!O$3:O$2000,1,1)+ROW()-ROW($A$3))=""),NA(),INDEX(International!O$3:O$2000,_xlfn.XMATCH(100,International!O$3:O$2000,1,1)+ROW()-ROW($A$3))-0), NA())</f>
        <v>#N/A</v>
      </c>
      <c r="FI176" s="1" t="e" cm="1">
        <f t="array" ref="FI176">IFERROR(IF(ISNA($A176),NA(),INDEX(International!Q$3:Q$2000,_xlfn.XMATCH(100,International!O$3:O$2000,1,1)+ROW()-ROW($A$3))-0), NA())</f>
        <v>#N/A</v>
      </c>
      <c r="FJ176" s="1" t="e">
        <f t="shared" si="323"/>
        <v>#N/A</v>
      </c>
      <c r="FK176" s="1" t="e">
        <f t="shared" si="324"/>
        <v>#N/A</v>
      </c>
      <c r="FL176" s="1" t="e">
        <f t="shared" si="325"/>
        <v>#N/A</v>
      </c>
      <c r="FM176" s="1" t="e" cm="1">
        <f t="array" ref="FM176">IFERROR(IF(OR(ISNA($A176),INDEX(International!S$3:S$2000,_xlfn.XMATCH(100,International!S$3:S$2000,1,1)+ROW()-ROW($A$3))=""),NA(),INDEX(International!S$3:S$2000,_xlfn.XMATCH(100,International!S$3:S$2000,1,1)+ROW()-ROW($A$3))-0), NA())</f>
        <v>#N/A</v>
      </c>
      <c r="FN176" s="1" t="e" cm="1">
        <f t="array" ref="FN176">IFERROR(IF(ISNA($A176),NA(),INDEX(International!U$3:U$2000,_xlfn.XMATCH(100,International!S$3:S$2000,1,1)+ROW()-ROW($A$3))-0), NA())</f>
        <v>#N/A</v>
      </c>
      <c r="FO176" s="1" t="e">
        <f t="shared" si="326"/>
        <v>#N/A</v>
      </c>
      <c r="FP176" s="1" t="e">
        <f t="shared" si="327"/>
        <v>#N/A</v>
      </c>
      <c r="FQ176" s="1" t="e">
        <f t="shared" si="328"/>
        <v>#N/A</v>
      </c>
      <c r="FR176" s="1" t="e" cm="1">
        <f t="array" ref="FR176">IFERROR(IF(OR(ISNA($A176),INDEX(International!W$3:W$2000,_xlfn.XMATCH(100,International!W$3:W$2000,1,1)+ROW()-ROW($A$3))=""),NA(),INDEX(International!W$3:W$2000,_xlfn.XMATCH(100,International!W$3:W$2000,1,1)+ROW()-ROW($A$3))-0), NA())</f>
        <v>#N/A</v>
      </c>
      <c r="FS176" s="1" t="e" cm="1">
        <f t="array" ref="FS176">IFERROR(IF(ISNA($A176),NA(),INDEX(International!Y$3:Y$2000,_xlfn.XMATCH(100,International!W$3:W$2000,1,1)+ROW()-ROW($A$3))-0), NA())</f>
        <v>#N/A</v>
      </c>
      <c r="FT176" s="1" t="e">
        <f t="shared" si="329"/>
        <v>#N/A</v>
      </c>
      <c r="FU176" s="1" t="e">
        <f t="shared" si="330"/>
        <v>#N/A</v>
      </c>
      <c r="FV176" s="1" t="e">
        <f t="shared" si="331"/>
        <v>#N/A</v>
      </c>
      <c r="FW176" s="1" t="e" cm="1">
        <f t="array" ref="FW176">IFERROR(IF(OR(ISNA($A176),INDEX(International!AA$3:AA$2000,_xlfn.XMATCH(100,International!AA$3:AA$2000,1,1)+ROW()-ROW($A$3))=""),NA(),INDEX(International!AA$3:AA$2000,_xlfn.XMATCH(100,International!AA$3:AA$2000,1,1)+ROW()-ROW($A$3))-0), NA())</f>
        <v>#N/A</v>
      </c>
      <c r="FX176" s="1" t="e" cm="1">
        <f t="array" ref="FX176">IFERROR(IF(ISNA($A176),NA(),INDEX(International!AC$3:AC$2000,_xlfn.XMATCH(100,International!AA$3:AA$2000,1,1)+ROW()-ROW($A$3))-0), NA())</f>
        <v>#N/A</v>
      </c>
      <c r="FY176" s="1" t="e">
        <f t="shared" si="332"/>
        <v>#N/A</v>
      </c>
      <c r="FZ176" s="1" t="e">
        <f t="shared" si="333"/>
        <v>#N/A</v>
      </c>
      <c r="GA176" s="1" t="e">
        <f t="shared" si="334"/>
        <v>#N/A</v>
      </c>
      <c r="GB176" s="1" t="e" cm="1">
        <f t="array" ref="GB176">IFERROR(IF(OR(ISNA($A176),INDEX(International!AE$3:AE$2000,_xlfn.XMATCH(100,International!AE$3:AE$2000,1,1)+ROW()-ROW($A$3))=""),NA(),INDEX(International!AE$3:AE$2000,_xlfn.XMATCH(100,International!AE$3:AE$2000,1,1)+ROW()-ROW($A$3))-0), NA())</f>
        <v>#N/A</v>
      </c>
      <c r="GC176" s="1" t="e" cm="1">
        <f t="array" ref="GC176">IFERROR(IF(ISNA($A176),NA(),INDEX(International!AG$3:AG$2000,_xlfn.XMATCH(100,International!AE$3:AE$2000,1,1)+ROW()-ROW($A$3))-0), NA())</f>
        <v>#N/A</v>
      </c>
      <c r="GD176" s="1" t="e">
        <f t="shared" si="335"/>
        <v>#N/A</v>
      </c>
      <c r="GE176" s="1" t="e">
        <f t="shared" si="336"/>
        <v>#N/A</v>
      </c>
      <c r="GF176" s="1" t="e">
        <f t="shared" si="337"/>
        <v>#N/A</v>
      </c>
    </row>
    <row r="177" spans="1:188" x14ac:dyDescent="0.2">
      <c r="A177" s="4" t="e">
        <f>IF(OR(Daily!$A177="",Daily!$B177="*"),NA(),Daily!A177)</f>
        <v>#N/A</v>
      </c>
      <c r="B177" s="1" t="str">
        <f>IF(_xlfn.IFNA($A177,"")="","",Daily!C177+IF(ROW()&gt;ROW($A$3),B176,0))</f>
        <v/>
      </c>
      <c r="C177" s="1" t="str">
        <f>IF(_xlfn.IFNA($A177,"")="","",Daily!D177+IF(ROW()&gt;ROW($A$3),C176,0))</f>
        <v/>
      </c>
      <c r="D177" s="1" t="str">
        <f>IF(_xlfn.IFNA($A177,"")="","",Daily!E177+IF(ROW()&gt;ROW($A$3),D176,0))</f>
        <v/>
      </c>
      <c r="E177" s="1" t="str">
        <f t="shared" si="284"/>
        <v/>
      </c>
      <c r="F177" s="1" t="str">
        <f>IF(_xlfn.IFNA($A177,"")="","",Daily!F177+IF(ROW()&gt;ROW($A$3),F176,0))</f>
        <v/>
      </c>
      <c r="G177" s="1" t="str">
        <f>IF(_xlfn.IFNA($A177,"")="","",Daily!G177+IF(ROW()&gt;ROW($A$3),G176,0))</f>
        <v/>
      </c>
      <c r="H177" s="1" t="str">
        <f>IF(_xlfn.IFNA($A177,"")="","",Daily!H177+IF(ROW()&gt;ROW($A$3),H176,0))</f>
        <v/>
      </c>
      <c r="I177" s="1" t="str">
        <f t="shared" si="285"/>
        <v/>
      </c>
      <c r="J177" s="1" t="str">
        <f>IF(_xlfn.IFNA($A177,"")="","",Daily!I177+IF(ROW()&gt;ROW($A$3),J176,0))</f>
        <v/>
      </c>
      <c r="K177" s="1" t="str">
        <f>IF(_xlfn.IFNA($A177,"")="","",Daily!J177+IF(ROW()&gt;ROW($A$3),K176,0))</f>
        <v/>
      </c>
      <c r="L177" s="1" t="str">
        <f>IF(_xlfn.IFNA($A177,"")="","",Daily!K177+IF(ROW()&gt;ROW($A$3),L176,0))</f>
        <v/>
      </c>
      <c r="M177" s="1" t="str">
        <f t="shared" si="286"/>
        <v/>
      </c>
      <c r="N177" s="1" t="str">
        <f>IF(_xlfn.IFNA($A177,"")="","",Daily!L177+IF(ROW()&gt;ROW($A$3),N176,0))</f>
        <v/>
      </c>
      <c r="O177" s="1" t="str">
        <f>IF(_xlfn.IFNA($A177,"")="","",Daily!M177+IF(ROW()&gt;ROW($A$3),O176,0))</f>
        <v/>
      </c>
      <c r="P177" s="1" t="str">
        <f>IF(_xlfn.IFNA($A177,"")="","",Daily!N177+IF(ROW()&gt;ROW($A$3),P176,0))</f>
        <v/>
      </c>
      <c r="Q177" s="1" t="str">
        <f t="shared" si="287"/>
        <v/>
      </c>
      <c r="R177" s="1" t="str">
        <f>IF(_xlfn.IFNA($A177,"")="","",Daily!O177+IF(ROW()&gt;ROW($A$3),R176,0))</f>
        <v/>
      </c>
      <c r="S177" s="1" t="str">
        <f>IF(_xlfn.IFNA($A177,"")="","",Daily!P177+IF(ROW()&gt;ROW($A$3),S176,0))</f>
        <v/>
      </c>
      <c r="T177" s="1" t="str">
        <f>IF(_xlfn.IFNA($A177,"")="","",Daily!Q177+IF(ROW()&gt;ROW($A$3),T176,0))</f>
        <v/>
      </c>
      <c r="U177" s="1" t="str">
        <f t="shared" si="288"/>
        <v/>
      </c>
      <c r="V177" s="1" t="str">
        <f>IF(_xlfn.IFNA($A177,"")="","",Daily!R177+IF(ROW()&gt;ROW($A$3),V176,0))</f>
        <v/>
      </c>
      <c r="W177" s="1" t="str">
        <f>IF(_xlfn.IFNA($A177,"")="","",Daily!S177+IF(ROW()&gt;ROW($A$3),W176,0))</f>
        <v/>
      </c>
      <c r="X177" s="1" t="str">
        <f>IF(_xlfn.IFNA($A177,"")="","",Daily!T177+IF(ROW()&gt;ROW($A$3),X176,0))</f>
        <v/>
      </c>
      <c r="Y177" s="1" t="str">
        <f t="shared" si="289"/>
        <v/>
      </c>
      <c r="Z177" s="1" t="str">
        <f>IF(_xlfn.IFNA($A177,"")="","",Daily!U177+IF(ROW()&gt;ROW($A$3),Z176,0))</f>
        <v/>
      </c>
      <c r="AA177" s="1" t="str">
        <f>IF(_xlfn.IFNA($A177,"")="","",Daily!V177+IF(ROW()&gt;ROW($A$3),AA176,0))</f>
        <v/>
      </c>
      <c r="AB177" s="1" t="str">
        <f>IF(_xlfn.IFNA($A177,"")="","",Daily!W177+IF(ROW()&gt;ROW($A$3),AB176,0))</f>
        <v/>
      </c>
      <c r="AC177" s="1" t="str">
        <f t="shared" si="290"/>
        <v/>
      </c>
      <c r="AD177" s="1" t="str">
        <f>IF(_xlfn.IFNA($A177,"")="","",Daily!X177+IF(ROW()&gt;ROW($A$3),AD176,0))</f>
        <v/>
      </c>
      <c r="AE177" s="1" t="str">
        <f>IF(_xlfn.IFNA($A177,"")="","",Daily!Y177+IF(ROW()&gt;ROW($A$3),AE176,0))</f>
        <v/>
      </c>
      <c r="AF177" s="1" t="str">
        <f>IF(_xlfn.IFNA($A177,"")="","",Daily!Z177+IF(ROW()&gt;ROW($A$3),AF176,0))</f>
        <v/>
      </c>
      <c r="AG177" s="1" t="str">
        <f t="shared" si="291"/>
        <v/>
      </c>
      <c r="AH177" s="1" t="str">
        <f>IF(_xlfn.IFNA($A177,"")="","",Daily!C177+Daily!F177+Daily!I177+Daily!O177+Daily!L177+Daily!R177+Daily!X177+Daily!U177)</f>
        <v/>
      </c>
      <c r="AI177" s="1" t="str">
        <f>IF(_xlfn.IFNA($A177,"")="","",Daily!D177+Daily!G177+Daily!J177+Daily!P177+Daily!M177+Daily!S177+Daily!Y177+Daily!V177+Daily!AA177)</f>
        <v/>
      </c>
      <c r="AJ177" s="1" t="str">
        <f>IF(_xlfn.IFNA($A177,"")="","",Daily!E177+Daily!H177+Daily!K177+Daily!Q177+Daily!N177+Daily!T177+Daily!Z177+Daily!W177)</f>
        <v/>
      </c>
      <c r="AK177" s="1" t="str">
        <f t="shared" si="359"/>
        <v/>
      </c>
      <c r="AL177" s="1" t="str">
        <f t="shared" si="360"/>
        <v/>
      </c>
      <c r="AM177" s="1" t="str">
        <f t="shared" si="361"/>
        <v/>
      </c>
      <c r="AN177" s="7" t="str">
        <f t="shared" si="362"/>
        <v/>
      </c>
      <c r="AO177" s="1" t="str">
        <f t="shared" si="363"/>
        <v/>
      </c>
      <c r="AP177" s="1" t="str">
        <f t="shared" si="364"/>
        <v/>
      </c>
      <c r="AQ177" s="1" t="str">
        <f t="shared" si="365"/>
        <v/>
      </c>
      <c r="AR177" s="1" t="str">
        <f t="shared" si="366"/>
        <v/>
      </c>
      <c r="AS177" s="1" t="str">
        <f t="shared" si="367"/>
        <v/>
      </c>
      <c r="AT177" s="10" t="str">
        <f t="shared" si="368"/>
        <v/>
      </c>
      <c r="AU177" s="10" t="str">
        <f t="shared" si="369"/>
        <v/>
      </c>
      <c r="AV177" s="10" t="str">
        <f t="shared" si="370"/>
        <v/>
      </c>
      <c r="AW177" s="10" t="str">
        <f t="shared" si="371"/>
        <v/>
      </c>
      <c r="AX177" s="10" t="str">
        <f t="shared" si="372"/>
        <v/>
      </c>
      <c r="AY177" s="10" t="str">
        <f t="shared" si="373"/>
        <v/>
      </c>
      <c r="AZ177" s="10" t="str">
        <f t="shared" si="374"/>
        <v/>
      </c>
      <c r="BA177" s="10" t="str">
        <f t="shared" si="375"/>
        <v/>
      </c>
      <c r="BB177" s="10" t="str">
        <f t="shared" si="376"/>
        <v/>
      </c>
      <c r="BC177" s="10" t="str">
        <f t="shared" si="377"/>
        <v/>
      </c>
      <c r="BD177" s="8" t="str">
        <f t="shared" ca="1" si="292"/>
        <v/>
      </c>
      <c r="BE177" s="9" t="str">
        <f t="shared" ca="1" si="293"/>
        <v/>
      </c>
      <c r="BF177" s="10" t="str">
        <f t="shared" si="378"/>
        <v/>
      </c>
      <c r="BG177" s="10" t="str">
        <f t="shared" si="379"/>
        <v/>
      </c>
      <c r="BH177" s="1" t="str">
        <f t="shared" si="380"/>
        <v/>
      </c>
      <c r="BI177" s="1" t="str">
        <f t="shared" si="381"/>
        <v/>
      </c>
      <c r="BJ177" s="8" t="str">
        <f>IF(_xlfn.IFNA($A177,"")="","",AK177/(Configuration!$B$1/1000000))</f>
        <v/>
      </c>
      <c r="BK177" s="1" t="str">
        <f>IF(OR(_xlfn.IFNA($A177,"")="", ROW()&lt;=ROW($A$3),MAX(International!$C$3:$C$2000)&lt;$AK177),"",$A177-_xlfn.XLOOKUP($AK177,International!$C$3:$C$2000,International!$A$3:$A$2000,NA(),1,1))</f>
        <v/>
      </c>
      <c r="BL177" s="1" t="str">
        <f>IF(OR(_xlfn.IFNA($A177,"")="", ROW()&lt;=ROW($A$3),MAX(International!$D$3:$D$2000)&lt;$BJ177),"",$A177-_xlfn.XLOOKUP($BJ177,International!$D$3:$D$2000,International!$A$3:$A$2000,NA(),1,1))</f>
        <v/>
      </c>
      <c r="BM177" s="1" t="str">
        <f>IF(OR(_xlfn.IFNA($A177,"")="", ROW()&lt;=ROW($A$3),MAX(International!$G$3:$G$2000)&lt;$AK177),"",$A177-_xlfn.XLOOKUP($AK177,International!$G$3:$G$2000,International!$A$3:$A$2000,NA(),1,1))</f>
        <v/>
      </c>
      <c r="BN177" s="1" t="str">
        <f>IF(OR(_xlfn.IFNA($A177,"")="", ROW()&lt;=ROW($A$3),MAX(International!$H$3:$H$2000)&lt;$BJ177),"",$A177-_xlfn.XLOOKUP($BJ177,International!$H$3:$H$2000,International!$A$3:$A$2000,NA(),1,1))</f>
        <v/>
      </c>
      <c r="BO177" s="1" t="str">
        <f>IF(OR(_xlfn.IFNA($A177,"")="", ROW()&lt;=ROW($A$3),MAX(International!$K$3:$K$2000)&lt;$AK177),"",$A177-_xlfn.XLOOKUP($AK177,International!$K$3:$K$2000,International!$A$3:$A$2000,NA(),1,1))</f>
        <v/>
      </c>
      <c r="BP177" s="1" t="str">
        <f>IF(OR(_xlfn.IFNA($A177,"")="", ROW()&lt;=ROW($A$3),MAX(International!$L$3:$L$2000)&lt;$BJ177),"",$A177-_xlfn.XLOOKUP($BJ177,International!$L$3:$L$2000,International!$A$3:$A$2000,NA(),1,1))</f>
        <v/>
      </c>
      <c r="BQ177" s="1" t="str">
        <f>IF(OR(_xlfn.IFNA($A177,"")="", ROW()&lt;=ROW($A$3),MAX(International!$O$3:$O$2000)&lt;$AK177),"",$A177-_xlfn.XLOOKUP($AK177,International!$O$3:$O$2000,International!$A$3:$A$2000,NA(),1,1))</f>
        <v/>
      </c>
      <c r="BR177" s="1" t="str">
        <f>IF(OR(_xlfn.IFNA($A177,"")="", ROW()&lt;=ROW($A$3),MAX(International!$P$3:$P$2000)&lt;$BJ177),"",$A177-_xlfn.XLOOKUP($BJ177,International!$P$3:$P$2000,International!$A$3:$A$2000,NA(),1,1))</f>
        <v/>
      </c>
      <c r="BS177" s="1" t="str">
        <f>IF(OR(_xlfn.IFNA($A177,"")="", ROW()&lt;=ROW($A$3),MAX(International!$S$3:$S$2000)&lt;$AK177),"",$A177-_xlfn.XLOOKUP($AK177,International!$S$3:$S$2000,International!$A$3:$A$2000,NA(),1,1))</f>
        <v/>
      </c>
      <c r="BT177" s="1" t="str">
        <f>IF(OR(_xlfn.IFNA($A177,"")="", ROW()&lt;=ROW($A$3),MAX(International!$T$3:$T$2000)&lt;$BJ177),"",$A177-_xlfn.XLOOKUP($BJ177,International!$T$3:$T$2000,International!$A$3:$A$2000,NA(),1,1))</f>
        <v/>
      </c>
      <c r="BU177" s="1" t="str">
        <f>IF(OR(_xlfn.IFNA($A177,"")="", ROW()&lt;=ROW($A$3),MAX(International!$W$3:$W$2000)&lt;$AK177),"",$A177-_xlfn.XLOOKUP($AK177,International!$W$3:$W$2000,International!$A$3:$A$2000,NA(),1,1))</f>
        <v/>
      </c>
      <c r="BV177" s="1" t="str">
        <f>IF(OR(_xlfn.IFNA($A177,"")="", ROW()&lt;=ROW($A$3),MAX(International!$X$3:$X$2000)&lt;$BJ177),"",$A177-_xlfn.XLOOKUP($BJ177,International!$X$3:$X$2000,International!$A$3:$A$2000,NA(),1,1))</f>
        <v/>
      </c>
      <c r="BW177" s="1" t="str">
        <f>IF(OR(_xlfn.IFNA($A177,"")="", ROW()&lt;=ROW($A$3),MAX(International!$AA$3:$AA$2000)&lt;$AK177),"",$A177-_xlfn.XLOOKUP($AK177,International!$AA$3:$AA$2000,International!$A$3:$A$2000,NA(),1,1))</f>
        <v/>
      </c>
      <c r="BX177" s="1" t="str">
        <f>IF(OR(_xlfn.IFNA($A177,"")="", ROW()&lt;=ROW($A$3),MAX(International!$AB$3:$AB$2000)&lt;$BJ177),"",$A177-_xlfn.XLOOKUP($BJ177,International!$AB$3:$AB$2000,International!$A$3:$A$2000,NA(),1,1))</f>
        <v/>
      </c>
      <c r="BY177" s="1" t="str">
        <f>IF(OR(_xlfn.IFNA($A177,"")="", ROW()&lt;=ROW($A$3),MAX(International!$AE$3:$AE$2000)&lt;$AK177),"",$A177-_xlfn.XLOOKUP($AK177,International!$AE$3:$AE$2000,International!$A$3:$A$2000,NA(),1,1))</f>
        <v/>
      </c>
      <c r="BZ177" s="1" t="str">
        <f>IF(OR(_xlfn.IFNA($A177,"")="", ROW()&lt;=ROW($A$3),MAX(International!$AF$3:$AF$2000)&lt;$BJ177),"",$A177-_xlfn.XLOOKUP($BJ177,International!$AF$3:$AF$2000,International!$A$3:$A$2000,NA(),1,1))</f>
        <v/>
      </c>
      <c r="CA177" s="1" t="e">
        <f t="shared" si="358"/>
        <v>#N/A</v>
      </c>
      <c r="CB177" s="1" t="e">
        <f t="shared" si="338"/>
        <v>#N/A</v>
      </c>
      <c r="CC177" s="1" t="e">
        <f t="shared" si="339"/>
        <v>#N/A</v>
      </c>
      <c r="CD177" s="1" t="e">
        <f t="shared" si="340"/>
        <v>#N/A</v>
      </c>
      <c r="CE177" s="1" t="e">
        <f t="shared" si="341"/>
        <v>#N/A</v>
      </c>
      <c r="CF177" s="1" t="e">
        <f t="shared" si="342"/>
        <v>#N/A</v>
      </c>
      <c r="CG177" s="1" t="e">
        <f t="shared" si="343"/>
        <v>#N/A</v>
      </c>
      <c r="CH177" s="1" t="e">
        <f t="shared" si="344"/>
        <v>#N/A</v>
      </c>
      <c r="CI177" s="1" t="e">
        <f t="shared" si="345"/>
        <v>#N/A</v>
      </c>
      <c r="CJ177" s="1" t="e">
        <f t="shared" si="346"/>
        <v>#N/A</v>
      </c>
      <c r="CK177" s="1" t="e">
        <f t="shared" si="295"/>
        <v>#N/A</v>
      </c>
      <c r="CL177" s="1" t="e">
        <f t="shared" si="347"/>
        <v>#N/A</v>
      </c>
      <c r="CM177" s="1" t="e">
        <f>IF(OR(ISNA($A177),$AK177&lt;100),NA(),IF($CA177=0,0,FLOOR((CK177-_xlfn.XLOOKUP(_xlfn.AGGREGATE(5,6,$CA$3:$CA2128),$CA$3:$CA$2000,CK$3:CK$2000,1,1))/_xlfn.XLOOKUP($CA177,$CA$3:$CA$2000,$CA$3:$CA$2000,1,1), 1)))</f>
        <v>#N/A</v>
      </c>
      <c r="CN177" s="1" t="e">
        <f t="shared" si="296"/>
        <v>#N/A</v>
      </c>
      <c r="CO177" s="1" t="e" cm="1">
        <f t="array" ref="CO177">IFERROR(IF(OR(ISNA($A177),$AK177&lt;100,INDEX(International!C$3:C$2000,_xlfn.XMATCH(100,International!C$3:C$2000,1,1)+$CA177)=""),NA(),INDEX(International!C$3:C$2000,_xlfn.XMATCH(100,International!C$3:C$2000,1,1)+$CA177)), NA())</f>
        <v>#N/A</v>
      </c>
      <c r="CP177" s="1" t="e">
        <f t="shared" si="348"/>
        <v>#N/A</v>
      </c>
      <c r="CQ177" s="1" t="e">
        <f>IF(OR(ISNA($A177),$AK177&lt;100),NA(),IF($CA177=0,0,FLOOR((CO177-_xlfn.XLOOKUP(_xlfn.AGGREGATE(5,6,$CA$3:$CA2128),$CA$3:$CA$2000,CO$3:CO$2000,1,1))/_xlfn.XLOOKUP($CA177,$CA$3:$CA$2000,$CA$3:$CA$2000,1,1), 1)))</f>
        <v>#N/A</v>
      </c>
      <c r="CR177" s="1" t="e">
        <f t="shared" si="297"/>
        <v>#N/A</v>
      </c>
      <c r="CS177" s="1" t="e" cm="1">
        <f t="array" ref="CS177">IFERROR(IF(OR(ISNA($A177),$AK177&lt;100,INDEX(International!G$3:G$2000,_xlfn.XMATCH(100,International!G$3:G$2000,1,1)+$CA177)=""),NA(),INDEX(International!G$3:G$2000,_xlfn.XMATCH(100,International!G$3:G$2000,1,1)+$CA177)), NA())</f>
        <v>#N/A</v>
      </c>
      <c r="CT177" s="1" t="e">
        <f t="shared" si="349"/>
        <v>#N/A</v>
      </c>
      <c r="CU177" s="1" t="e">
        <f>IF(OR(ISNA($A177),$AK177&lt;100),NA(),IF($CA177=0,0,FLOOR((CS177-_xlfn.XLOOKUP(_xlfn.AGGREGATE(5,6,$CA$3:$CA2128),$CA$3:$CA$2000,CS$3:CS$2000,1,1))/_xlfn.XLOOKUP($CA177,$CA$3:$CA$2000,$CA$3:$CA$2000,1,1), 1)))</f>
        <v>#N/A</v>
      </c>
      <c r="CV177" s="1" t="e">
        <f t="shared" si="298"/>
        <v>#N/A</v>
      </c>
      <c r="CW177" s="1" t="e" cm="1">
        <f t="array" ref="CW177">IFERROR(IF(OR(ISNA($A177),$AK177&lt;100,INDEX(International!K$3:K$2000,_xlfn.XMATCH(100,International!K$3:K$2000,1,1)+$CA177)=""),NA(),INDEX(International!K$3:K$2000,_xlfn.XMATCH(100,International!K$3:K$2000,1,1)+$CA177)), NA())</f>
        <v>#N/A</v>
      </c>
      <c r="CX177" s="1" t="e">
        <f t="shared" si="350"/>
        <v>#N/A</v>
      </c>
      <c r="CY177" s="1" t="e">
        <f>IF(OR(ISNA($A177),$AK177&lt;100),NA(),IF($CA177=0,0,FLOOR((CW177-_xlfn.XLOOKUP(_xlfn.AGGREGATE(5,6,$CA$3:$CA2128),$CA$3:$CA$2000,CW$3:CW$2000,1,1))/_xlfn.XLOOKUP($CA177,$CA$3:$CA$2000,$CA$3:$CA$2000,1,1), 1)))</f>
        <v>#N/A</v>
      </c>
      <c r="CZ177" s="1" t="e">
        <f t="shared" si="299"/>
        <v>#N/A</v>
      </c>
      <c r="DA177" s="1" t="e" cm="1">
        <f t="array" ref="DA177">IFERROR(IF(OR(ISNA($A177),$AK177&lt;100,INDEX(International!O$3:O$2000,_xlfn.XMATCH(100,International!O$3:O$2000,1,1)+$CA177)=""),NA(),INDEX(International!O$3:O$2000,_xlfn.XMATCH(100,International!O$3:O$2000,1,1)+$CA177)), NA())</f>
        <v>#N/A</v>
      </c>
      <c r="DB177" s="1" t="e">
        <f t="shared" si="351"/>
        <v>#N/A</v>
      </c>
      <c r="DC177" s="1" t="e">
        <f>IF(OR(ISNA($A177),$AK177&lt;100),NA(),IF($CA177=0,0,FLOOR((DA177-_xlfn.XLOOKUP(_xlfn.AGGREGATE(5,6,$CA$3:$CA2128),$CA$3:$CA$2000,DA$3:DA$2000,1,1))/_xlfn.XLOOKUP($CA177,$CA$3:$CA$2000,$CA$3:$CA$2000,1,1), 1)))</f>
        <v>#N/A</v>
      </c>
      <c r="DD177" s="1" t="e">
        <f t="shared" si="300"/>
        <v>#N/A</v>
      </c>
      <c r="DE177" s="1" t="e" cm="1">
        <f t="array" ref="DE177">IFERROR(IF(OR(ISNA($A177),$AK177&lt;100,INDEX(International!S$3:S$2000,_xlfn.XMATCH(100,International!S$3:S$2000,1,1)+$CA177)=""),NA(),INDEX(International!S$3:S$2000,_xlfn.XMATCH(100,International!S$3:S$2000,1,1)+$CA177)), NA())</f>
        <v>#N/A</v>
      </c>
      <c r="DF177" s="1" t="e">
        <f t="shared" si="352"/>
        <v>#N/A</v>
      </c>
      <c r="DG177" s="1" t="e">
        <f>IF(OR(ISNA($A177),$AK177&lt;100),NA(),IF($CA177=0,0,FLOOR((DE177-_xlfn.XLOOKUP(_xlfn.AGGREGATE(5,6,$CA$3:$CA2128),$CA$3:$CA$2000,DE$3:DE$2000,1,1))/_xlfn.XLOOKUP($CA177,$CA$3:$CA$2000,$CA$3:$CA$2000,1,1), 1)))</f>
        <v>#N/A</v>
      </c>
      <c r="DH177" s="1" t="e">
        <f t="shared" si="301"/>
        <v>#N/A</v>
      </c>
      <c r="DI177" s="1" t="e" cm="1">
        <f t="array" ref="DI177">IFERROR(IF(OR(ISNA($A177),$AK177&lt;100,INDEX(International!W$3:W$2000,_xlfn.XMATCH(100,International!W$3:W$2000,1,1)+$CA177)=""),NA(),INDEX(International!W$3:W$2000,_xlfn.XMATCH(100,International!W$3:W$2000,1,1)+$CA177)), NA())</f>
        <v>#N/A</v>
      </c>
      <c r="DJ177" s="1" t="e">
        <f t="shared" si="353"/>
        <v>#N/A</v>
      </c>
      <c r="DK177" s="1" t="e">
        <f>IF(OR(ISNA($A177),$AK177&lt;100),NA(),IF($CA177=0,0,FLOOR((DI177-_xlfn.XLOOKUP(_xlfn.AGGREGATE(5,6,$CA$3:$CA2128),$CA$3:$CA$2000,DI$3:DI$2000,1,1))/_xlfn.XLOOKUP($CA177,$CA$3:$CA$2000,$CA$3:$CA$2000,1,1), 1)))</f>
        <v>#N/A</v>
      </c>
      <c r="DL177" s="1" t="e">
        <f t="shared" si="302"/>
        <v>#N/A</v>
      </c>
      <c r="DM177" s="1" t="e" cm="1">
        <f t="array" ref="DM177">IFERROR(IF(OR(ISNA($A177),$AK177&lt;100,INDEX(International!AA$3:AA$2000,_xlfn.XMATCH(100,International!AA$3:AA$2000,1,1)+$CA177)=""),NA(),INDEX(International!AA$3:AA$2000,_xlfn.XMATCH(100,International!AA$3:AA$2000,1,1)+$CA177)), NA())</f>
        <v>#N/A</v>
      </c>
      <c r="DN177" s="1" t="e">
        <f t="shared" si="354"/>
        <v>#N/A</v>
      </c>
      <c r="DO177" s="1" t="e">
        <f>IF(OR(ISNA($A177),$AK177&lt;100),NA(),IF($CA177=0,0,FLOOR((DM177-_xlfn.XLOOKUP(_xlfn.AGGREGATE(5,6,$CA$3:$CA2128),$CA$3:$CA$2000,DM$3:DM$2000,1,1))/_xlfn.XLOOKUP($CA177,$CA$3:$CA$2000,$CA$3:$CA$2000,1,1), 1)))</f>
        <v>#N/A</v>
      </c>
      <c r="DP177" s="1" t="e">
        <f t="shared" si="303"/>
        <v>#N/A</v>
      </c>
      <c r="DQ177" s="1" t="e" cm="1">
        <f t="array" ref="DQ177">IFERROR(IF(OR(ISNA($A177),$AK177&lt;100,INDEX(International!AE$3:AE$2000,_xlfn.XMATCH(100,International!AE$3:AE$2000,1,1)+$CA177)=""),NA(),INDEX(International!AE$3:AE$2000,_xlfn.XMATCH(100,International!AE$3:AE$2000,1,1)+$CA177)), NA())</f>
        <v>#N/A</v>
      </c>
      <c r="DR177" s="1" t="e">
        <f t="shared" si="355"/>
        <v>#N/A</v>
      </c>
      <c r="DS177" s="1" t="e">
        <f>IF(OR(ISNA($A177),$AK177&lt;100),NA(),IF($CA177=0,0,FLOOR((DQ177-_xlfn.XLOOKUP(_xlfn.AGGREGATE(5,6,$CA$3:$CA2128),$CA$3:$CA$2000,DQ$3:DQ$2000,1,1))/_xlfn.XLOOKUP($CA177,$CA$3:$CA$2000,$CA$3:$CA$2000,1,1), 1)))</f>
        <v>#N/A</v>
      </c>
      <c r="DT177" s="1" t="e">
        <f t="shared" si="382"/>
        <v>#N/A</v>
      </c>
      <c r="DU177" s="1" t="e">
        <f t="shared" si="356"/>
        <v>#N/A</v>
      </c>
      <c r="DV177" s="1" t="e" cm="1">
        <f t="array" ref="DV177">IFERROR(IF(ISNA($A177),NA(),INDEX(B$3:B$2000,_xlfn.XMATCH(Configuration!$B$12,B$3:B$2000,1,1)+ROW()-ROW($A$3))-0), NA())</f>
        <v>#N/A</v>
      </c>
      <c r="DW177" s="1" t="e" cm="1">
        <f t="array" ref="DW177">IFERROR(IF(ISNA($A177),NA(),INDEX(F$3:F$2000,_xlfn.XMATCH(Configuration!$B$12,F$3:F$2000,1,1)+ROW()-ROW($A$3))-0), NA())</f>
        <v>#N/A</v>
      </c>
      <c r="DX177" s="1" t="e" cm="1">
        <f t="array" ref="DX177">IFERROR(IF(ISNA($A177),NA(),INDEX(J$3:J$2000,_xlfn.XMATCH(Configuration!$B$12,J$3:J$2000,1,1)+ROW()-ROW($A$3))-0), NA())</f>
        <v>#N/A</v>
      </c>
      <c r="DY177" s="1" t="e" cm="1">
        <f t="array" ref="DY177">IFERROR(IF(ISNA($A177),NA(),INDEX(N$3:N$2000,_xlfn.XMATCH(Configuration!$B$12,N$3:N$2000,1,1)+ROW()-ROW($A$3))-0), NA())</f>
        <v>#N/A</v>
      </c>
      <c r="DZ177" s="1" t="e" cm="1">
        <f t="array" ref="DZ177">IFERROR(IF(ISNA($A177),NA(),INDEX(R$3:R$2000,_xlfn.XMATCH(Configuration!$B$12,R$3:R$2000,1,1)+ROW()-ROW($A$3))-0), NA())</f>
        <v>#N/A</v>
      </c>
      <c r="EA177" s="1" t="e" cm="1">
        <f t="array" ref="EA177">IFERROR(IF(ISNA($A177),NA(),INDEX(V$3:V$2000,_xlfn.XMATCH(Configuration!$B$12,V$3:V$2000,1,1)+ROW()-ROW($A$3))-0), NA())</f>
        <v>#N/A</v>
      </c>
      <c r="EB177" s="1" t="e" cm="1">
        <f t="array" ref="EB177">IFERROR(IF(ISNA($A177),NA(),INDEX(Z$3:Z$2000,_xlfn.XMATCH(Configuration!$B$12,Z$3:Z$2000,1,1)+ROW()-ROW($A$3))-0), NA())</f>
        <v>#N/A</v>
      </c>
      <c r="EC177" s="1" t="e" cm="1">
        <f t="array" ref="EC177">IFERROR(IF(ISNA($A177),NA(),INDEX(AD$3:AD$2000,_xlfn.XMATCH(Configuration!$B$12,AD$3:AD$2000,1,1)+ROW()-ROW($A$3))-0), NA())</f>
        <v>#N/A</v>
      </c>
      <c r="ED177" s="1" t="e">
        <f t="shared" si="357"/>
        <v>#N/A</v>
      </c>
      <c r="EE177" s="1" t="e">
        <f t="shared" si="304"/>
        <v>#N/A</v>
      </c>
      <c r="EF177" s="1" t="e">
        <f t="shared" si="305"/>
        <v>#N/A</v>
      </c>
      <c r="EG177" s="1" t="e">
        <f t="shared" si="306"/>
        <v>#N/A</v>
      </c>
      <c r="EH177" s="1" t="e">
        <f t="shared" si="307"/>
        <v>#N/A</v>
      </c>
      <c r="EI177" s="1" t="e">
        <f t="shared" si="308"/>
        <v>#N/A</v>
      </c>
      <c r="EJ177" s="1" t="e">
        <f t="shared" si="309"/>
        <v>#N/A</v>
      </c>
      <c r="EK177" s="1" t="e">
        <f t="shared" si="310"/>
        <v>#N/A</v>
      </c>
      <c r="EL177" s="1" t="e" cm="1">
        <f t="array" ref="EL177">IFERROR(IF(ISNA($ED177),NA(),IF(FLOOR((2^(($ED177+LOOKUP(2, 1/(ISNA(EP$3:EP$2000)+ISBLANK(EP$3:EP$300)-1),EP$3:EP$2000)*LOG(100)/LOG(2))/LOOKUP(2, 1/(ISNA(EP$3:EP$2000)+ISBLANK(EP$3:EP$300)-1),EP$3:EP$2000))),2)&gt;_xlfn.AGGREGATE(4,6,$EN$3:$GC$2000)+2000,NA(),FLOOR((2^(($ED177+LOOKUP(2, 1/(ISNA(EP$3:EP$2000)+ISBLANK(EP$3:EP$300)-1),EP$3:EP$2000)*LOG(100)/LOG(2))/LOOKUP(2, 1/(ISNA(EP$3:EP$2000)+ISBLANK(EP$3:EP$300)-1),EP$3:EP$2000))),2))),NA())</f>
        <v>#N/A</v>
      </c>
      <c r="EM177" s="1" t="e" cm="1">
        <f t="array" ref="EM177">IF(ISNA($ED177),NA(),FLOOR(EN$3+(LOOKUP(2, 1/(ISNA(EN$3:EN$2000)+ISBLANK(EN$3:EN$300)-1),EN$3:EN$2000)-EN$3)/LOOKUP(2, 1/(ISNA(EN$3:EN$2000)+ISBLANK(EN$3:EN$300)-1),ED$3:ED$2000)*ED177, 1))</f>
        <v>#N/A</v>
      </c>
      <c r="EN177" s="1" t="e" cm="1">
        <f t="array" ref="EN177">IFERROR(IF(ISNA($A177),NA(),INDEX(AK$3:AK$2000,_xlfn.XMATCH(100,AK$3:AK$2000,1,1)+ROW()-ROW($A$3))-0), NA())</f>
        <v>#N/A</v>
      </c>
      <c r="EO177" s="1" t="e" cm="1">
        <f t="array" ref="EO177">IFERROR(IF(ISNA($A177),NA(),INDEX(BD$3:BD$2000,_xlfn.XMATCH(100,AK$3:AK$2000,1,1)+ROW()-ROW($A$3))-0), NA())</f>
        <v>#N/A</v>
      </c>
      <c r="EP177" s="1" t="e">
        <f t="shared" si="311"/>
        <v>#N/A</v>
      </c>
      <c r="EQ177" s="1" t="e">
        <f t="shared" si="312"/>
        <v>#N/A</v>
      </c>
      <c r="ER177" s="1" t="e">
        <f t="shared" si="313"/>
        <v>#N/A</v>
      </c>
      <c r="ES177" s="1" t="e" cm="1">
        <f t="array" ref="ES177">IFERROR(IF(OR(ISNA($A177),INDEX(International!C$3:C$2000,_xlfn.XMATCH(100,International!C$3:C$2000,1,1)+ROW()-ROW($A$3))=""),NA(),INDEX(International!C$3:C$2000,_xlfn.XMATCH(100,International!C$3:C$2000,1,1)+ROW()-ROW($A$3))), NA())</f>
        <v>#N/A</v>
      </c>
      <c r="ET177" s="1" t="e" cm="1">
        <f t="array" ref="ET177">IFERROR(IF(ISNA($A177),NA(),INDEX(International!E$3:E$2000,_xlfn.XMATCH(100,International!C$3:C$2000,1,1)+ROW()-ROW($A$3))-0), NA())</f>
        <v>#N/A</v>
      </c>
      <c r="EU177" s="1" t="e">
        <f t="shared" si="314"/>
        <v>#N/A</v>
      </c>
      <c r="EV177" s="1" t="e">
        <f t="shared" si="315"/>
        <v>#N/A</v>
      </c>
      <c r="EW177" s="1" t="e">
        <f t="shared" si="316"/>
        <v>#N/A</v>
      </c>
      <c r="EX177" s="1" t="e" cm="1">
        <f t="array" ref="EX177">IFERROR(IF(OR(ISNA($A177),INDEX(International!G$3:G$2000,_xlfn.XMATCH(100,International!G$3:G$2000,1,1)+ROW()-ROW($A$3))=""),NA(),INDEX(International!G$3:G$2000,_xlfn.XMATCH(100,International!G$3:G$2000,1,1)+ROW()-ROW($A$3))-0), NA())</f>
        <v>#N/A</v>
      </c>
      <c r="EY177" s="1" t="e" cm="1">
        <f t="array" ref="EY177">IFERROR(IF(ISNA($A177),NA(),INDEX(International!I$3:I$2000,_xlfn.XMATCH(100,International!G$3:G$2000,1,1)+ROW()-ROW($A$3))-0), NA())</f>
        <v>#N/A</v>
      </c>
      <c r="EZ177" s="1" t="e">
        <f t="shared" si="317"/>
        <v>#N/A</v>
      </c>
      <c r="FA177" s="1" t="e">
        <f t="shared" si="318"/>
        <v>#N/A</v>
      </c>
      <c r="FB177" s="1" t="e">
        <f t="shared" si="319"/>
        <v>#N/A</v>
      </c>
      <c r="FC177" s="1" t="e" cm="1">
        <f t="array" ref="FC177">IFERROR(IF(OR(ISNA($A177),INDEX(International!K$3:K$2000,_xlfn.XMATCH(100,International!K$3:K$2000,1,1)+ROW()-ROW($A$3))=""),NA(),INDEX(International!K$3:K$2000,_xlfn.XMATCH(100,International!K$3:K$2000,1,1)+ROW()-ROW($A$3))), NA())</f>
        <v>#N/A</v>
      </c>
      <c r="FD177" s="1" t="e" cm="1">
        <f t="array" ref="FD177">IFERROR(IF(ISNA($A177),NA(),INDEX(International!M$3:M$2000,_xlfn.XMATCH(100,International!K$3:K$2000,1,1)+ROW()-ROW($A$3))-0), NA())</f>
        <v>#N/A</v>
      </c>
      <c r="FE177" s="1" t="e">
        <f t="shared" si="320"/>
        <v>#N/A</v>
      </c>
      <c r="FF177" s="1" t="e">
        <f t="shared" si="321"/>
        <v>#N/A</v>
      </c>
      <c r="FG177" s="1" t="e">
        <f t="shared" si="322"/>
        <v>#N/A</v>
      </c>
      <c r="FH177" s="1" t="e" cm="1">
        <f t="array" ref="FH177">IFERROR(IF(OR(ISNA($A177),INDEX(International!O$3:O$2000,_xlfn.XMATCH(100,International!O$3:O$2000,1,1)+ROW()-ROW($A$3))=""),NA(),INDEX(International!O$3:O$2000,_xlfn.XMATCH(100,International!O$3:O$2000,1,1)+ROW()-ROW($A$3))-0), NA())</f>
        <v>#N/A</v>
      </c>
      <c r="FI177" s="1" t="e" cm="1">
        <f t="array" ref="FI177">IFERROR(IF(ISNA($A177),NA(),INDEX(International!Q$3:Q$2000,_xlfn.XMATCH(100,International!O$3:O$2000,1,1)+ROW()-ROW($A$3))-0), NA())</f>
        <v>#N/A</v>
      </c>
      <c r="FJ177" s="1" t="e">
        <f t="shared" si="323"/>
        <v>#N/A</v>
      </c>
      <c r="FK177" s="1" t="e">
        <f t="shared" si="324"/>
        <v>#N/A</v>
      </c>
      <c r="FL177" s="1" t="e">
        <f t="shared" si="325"/>
        <v>#N/A</v>
      </c>
      <c r="FM177" s="1" t="e" cm="1">
        <f t="array" ref="FM177">IFERROR(IF(OR(ISNA($A177),INDEX(International!S$3:S$2000,_xlfn.XMATCH(100,International!S$3:S$2000,1,1)+ROW()-ROW($A$3))=""),NA(),INDEX(International!S$3:S$2000,_xlfn.XMATCH(100,International!S$3:S$2000,1,1)+ROW()-ROW($A$3))-0), NA())</f>
        <v>#N/A</v>
      </c>
      <c r="FN177" s="1" t="e" cm="1">
        <f t="array" ref="FN177">IFERROR(IF(ISNA($A177),NA(),INDEX(International!U$3:U$2000,_xlfn.XMATCH(100,International!S$3:S$2000,1,1)+ROW()-ROW($A$3))-0), NA())</f>
        <v>#N/A</v>
      </c>
      <c r="FO177" s="1" t="e">
        <f t="shared" si="326"/>
        <v>#N/A</v>
      </c>
      <c r="FP177" s="1" t="e">
        <f t="shared" si="327"/>
        <v>#N/A</v>
      </c>
      <c r="FQ177" s="1" t="e">
        <f t="shared" si="328"/>
        <v>#N/A</v>
      </c>
      <c r="FR177" s="1" t="e" cm="1">
        <f t="array" ref="FR177">IFERROR(IF(OR(ISNA($A177),INDEX(International!W$3:W$2000,_xlfn.XMATCH(100,International!W$3:W$2000,1,1)+ROW()-ROW($A$3))=""),NA(),INDEX(International!W$3:W$2000,_xlfn.XMATCH(100,International!W$3:W$2000,1,1)+ROW()-ROW($A$3))-0), NA())</f>
        <v>#N/A</v>
      </c>
      <c r="FS177" s="1" t="e" cm="1">
        <f t="array" ref="FS177">IFERROR(IF(ISNA($A177),NA(),INDEX(International!Y$3:Y$2000,_xlfn.XMATCH(100,International!W$3:W$2000,1,1)+ROW()-ROW($A$3))-0), NA())</f>
        <v>#N/A</v>
      </c>
      <c r="FT177" s="1" t="e">
        <f t="shared" si="329"/>
        <v>#N/A</v>
      </c>
      <c r="FU177" s="1" t="e">
        <f t="shared" si="330"/>
        <v>#N/A</v>
      </c>
      <c r="FV177" s="1" t="e">
        <f t="shared" si="331"/>
        <v>#N/A</v>
      </c>
      <c r="FW177" s="1" t="e" cm="1">
        <f t="array" ref="FW177">IFERROR(IF(OR(ISNA($A177),INDEX(International!AA$3:AA$2000,_xlfn.XMATCH(100,International!AA$3:AA$2000,1,1)+ROW()-ROW($A$3))=""),NA(),INDEX(International!AA$3:AA$2000,_xlfn.XMATCH(100,International!AA$3:AA$2000,1,1)+ROW()-ROW($A$3))-0), NA())</f>
        <v>#N/A</v>
      </c>
      <c r="FX177" s="1" t="e" cm="1">
        <f t="array" ref="FX177">IFERROR(IF(ISNA($A177),NA(),INDEX(International!AC$3:AC$2000,_xlfn.XMATCH(100,International!AA$3:AA$2000,1,1)+ROW()-ROW($A$3))-0), NA())</f>
        <v>#N/A</v>
      </c>
      <c r="FY177" s="1" t="e">
        <f t="shared" si="332"/>
        <v>#N/A</v>
      </c>
      <c r="FZ177" s="1" t="e">
        <f t="shared" si="333"/>
        <v>#N/A</v>
      </c>
      <c r="GA177" s="1" t="e">
        <f t="shared" si="334"/>
        <v>#N/A</v>
      </c>
      <c r="GB177" s="1" t="e" cm="1">
        <f t="array" ref="GB177">IFERROR(IF(OR(ISNA($A177),INDEX(International!AE$3:AE$2000,_xlfn.XMATCH(100,International!AE$3:AE$2000,1,1)+ROW()-ROW($A$3))=""),NA(),INDEX(International!AE$3:AE$2000,_xlfn.XMATCH(100,International!AE$3:AE$2000,1,1)+ROW()-ROW($A$3))-0), NA())</f>
        <v>#N/A</v>
      </c>
      <c r="GC177" s="1" t="e" cm="1">
        <f t="array" ref="GC177">IFERROR(IF(ISNA($A177),NA(),INDEX(International!AG$3:AG$2000,_xlfn.XMATCH(100,International!AE$3:AE$2000,1,1)+ROW()-ROW($A$3))-0), NA())</f>
        <v>#N/A</v>
      </c>
      <c r="GD177" s="1" t="e">
        <f t="shared" si="335"/>
        <v>#N/A</v>
      </c>
      <c r="GE177" s="1" t="e">
        <f t="shared" si="336"/>
        <v>#N/A</v>
      </c>
      <c r="GF177" s="1" t="e">
        <f t="shared" si="337"/>
        <v>#N/A</v>
      </c>
    </row>
    <row r="178" spans="1:188" x14ac:dyDescent="0.2">
      <c r="A178" s="4" t="e">
        <f>IF(OR(Daily!$A178="",Daily!$B178="*"),NA(),Daily!A178)</f>
        <v>#N/A</v>
      </c>
      <c r="B178" s="1" t="str">
        <f>IF(_xlfn.IFNA($A178,"")="","",Daily!C178+IF(ROW()&gt;ROW($A$3),B177,0))</f>
        <v/>
      </c>
      <c r="C178" s="1" t="str">
        <f>IF(_xlfn.IFNA($A178,"")="","",Daily!D178+IF(ROW()&gt;ROW($A$3),C177,0))</f>
        <v/>
      </c>
      <c r="D178" s="1" t="str">
        <f>IF(_xlfn.IFNA($A178,"")="","",Daily!E178+IF(ROW()&gt;ROW($A$3),D177,0))</f>
        <v/>
      </c>
      <c r="E178" s="1" t="str">
        <f t="shared" si="284"/>
        <v/>
      </c>
      <c r="F178" s="1" t="str">
        <f>IF(_xlfn.IFNA($A178,"")="","",Daily!F178+IF(ROW()&gt;ROW($A$3),F177,0))</f>
        <v/>
      </c>
      <c r="G178" s="1" t="str">
        <f>IF(_xlfn.IFNA($A178,"")="","",Daily!G178+IF(ROW()&gt;ROW($A$3),G177,0))</f>
        <v/>
      </c>
      <c r="H178" s="1" t="str">
        <f>IF(_xlfn.IFNA($A178,"")="","",Daily!H178+IF(ROW()&gt;ROW($A$3),H177,0))</f>
        <v/>
      </c>
      <c r="I178" s="1" t="str">
        <f t="shared" si="285"/>
        <v/>
      </c>
      <c r="J178" s="1" t="str">
        <f>IF(_xlfn.IFNA($A178,"")="","",Daily!I178+IF(ROW()&gt;ROW($A$3),J177,0))</f>
        <v/>
      </c>
      <c r="K178" s="1" t="str">
        <f>IF(_xlfn.IFNA($A178,"")="","",Daily!J178+IF(ROW()&gt;ROW($A$3),K177,0))</f>
        <v/>
      </c>
      <c r="L178" s="1" t="str">
        <f>IF(_xlfn.IFNA($A178,"")="","",Daily!K178+IF(ROW()&gt;ROW($A$3),L177,0))</f>
        <v/>
      </c>
      <c r="M178" s="1" t="str">
        <f t="shared" si="286"/>
        <v/>
      </c>
      <c r="N178" s="1" t="str">
        <f>IF(_xlfn.IFNA($A178,"")="","",Daily!L178+IF(ROW()&gt;ROW($A$3),N177,0))</f>
        <v/>
      </c>
      <c r="O178" s="1" t="str">
        <f>IF(_xlfn.IFNA($A178,"")="","",Daily!M178+IF(ROW()&gt;ROW($A$3),O177,0))</f>
        <v/>
      </c>
      <c r="P178" s="1" t="str">
        <f>IF(_xlfn.IFNA($A178,"")="","",Daily!N178+IF(ROW()&gt;ROW($A$3),P177,0))</f>
        <v/>
      </c>
      <c r="Q178" s="1" t="str">
        <f t="shared" si="287"/>
        <v/>
      </c>
      <c r="R178" s="1" t="str">
        <f>IF(_xlfn.IFNA($A178,"")="","",Daily!O178+IF(ROW()&gt;ROW($A$3),R177,0))</f>
        <v/>
      </c>
      <c r="S178" s="1" t="str">
        <f>IF(_xlfn.IFNA($A178,"")="","",Daily!P178+IF(ROW()&gt;ROW($A$3),S177,0))</f>
        <v/>
      </c>
      <c r="T178" s="1" t="str">
        <f>IF(_xlfn.IFNA($A178,"")="","",Daily!Q178+IF(ROW()&gt;ROW($A$3),T177,0))</f>
        <v/>
      </c>
      <c r="U178" s="1" t="str">
        <f t="shared" si="288"/>
        <v/>
      </c>
      <c r="V178" s="1" t="str">
        <f>IF(_xlfn.IFNA($A178,"")="","",Daily!R178+IF(ROW()&gt;ROW($A$3),V177,0))</f>
        <v/>
      </c>
      <c r="W178" s="1" t="str">
        <f>IF(_xlfn.IFNA($A178,"")="","",Daily!S178+IF(ROW()&gt;ROW($A$3),W177,0))</f>
        <v/>
      </c>
      <c r="X178" s="1" t="str">
        <f>IF(_xlfn.IFNA($A178,"")="","",Daily!T178+IF(ROW()&gt;ROW($A$3),X177,0))</f>
        <v/>
      </c>
      <c r="Y178" s="1" t="str">
        <f t="shared" si="289"/>
        <v/>
      </c>
      <c r="Z178" s="1" t="str">
        <f>IF(_xlfn.IFNA($A178,"")="","",Daily!U178+IF(ROW()&gt;ROW($A$3),Z177,0))</f>
        <v/>
      </c>
      <c r="AA178" s="1" t="str">
        <f>IF(_xlfn.IFNA($A178,"")="","",Daily!V178+IF(ROW()&gt;ROW($A$3),AA177,0))</f>
        <v/>
      </c>
      <c r="AB178" s="1" t="str">
        <f>IF(_xlfn.IFNA($A178,"")="","",Daily!W178+IF(ROW()&gt;ROW($A$3),AB177,0))</f>
        <v/>
      </c>
      <c r="AC178" s="1" t="str">
        <f t="shared" si="290"/>
        <v/>
      </c>
      <c r="AD178" s="1" t="str">
        <f>IF(_xlfn.IFNA($A178,"")="","",Daily!X178+IF(ROW()&gt;ROW($A$3),AD177,0))</f>
        <v/>
      </c>
      <c r="AE178" s="1" t="str">
        <f>IF(_xlfn.IFNA($A178,"")="","",Daily!Y178+IF(ROW()&gt;ROW($A$3),AE177,0))</f>
        <v/>
      </c>
      <c r="AF178" s="1" t="str">
        <f>IF(_xlfn.IFNA($A178,"")="","",Daily!Z178+IF(ROW()&gt;ROW($A$3),AF177,0))</f>
        <v/>
      </c>
      <c r="AG178" s="1" t="str">
        <f t="shared" si="291"/>
        <v/>
      </c>
      <c r="AH178" s="1" t="str">
        <f>IF(_xlfn.IFNA($A178,"")="","",Daily!C178+Daily!F178+Daily!I178+Daily!O178+Daily!L178+Daily!R178+Daily!X178+Daily!U178)</f>
        <v/>
      </c>
      <c r="AI178" s="1" t="str">
        <f>IF(_xlfn.IFNA($A178,"")="","",Daily!D178+Daily!G178+Daily!J178+Daily!P178+Daily!M178+Daily!S178+Daily!Y178+Daily!V178+Daily!AA178)</f>
        <v/>
      </c>
      <c r="AJ178" s="1" t="str">
        <f>IF(_xlfn.IFNA($A178,"")="","",Daily!E178+Daily!H178+Daily!K178+Daily!Q178+Daily!N178+Daily!T178+Daily!Z178+Daily!W178)</f>
        <v/>
      </c>
      <c r="AK178" s="1" t="str">
        <f t="shared" si="359"/>
        <v/>
      </c>
      <c r="AL178" s="1" t="str">
        <f t="shared" si="360"/>
        <v/>
      </c>
      <c r="AM178" s="1" t="str">
        <f t="shared" si="361"/>
        <v/>
      </c>
      <c r="AN178" s="7" t="str">
        <f t="shared" si="362"/>
        <v/>
      </c>
      <c r="AO178" s="1" t="str">
        <f t="shared" si="363"/>
        <v/>
      </c>
      <c r="AP178" s="1" t="str">
        <f t="shared" si="364"/>
        <v/>
      </c>
      <c r="AQ178" s="1" t="str">
        <f t="shared" si="365"/>
        <v/>
      </c>
      <c r="AR178" s="1" t="str">
        <f t="shared" si="366"/>
        <v/>
      </c>
      <c r="AS178" s="1" t="str">
        <f t="shared" si="367"/>
        <v/>
      </c>
      <c r="AT178" s="10" t="str">
        <f t="shared" si="368"/>
        <v/>
      </c>
      <c r="AU178" s="10" t="str">
        <f t="shared" si="369"/>
        <v/>
      </c>
      <c r="AV178" s="10" t="str">
        <f t="shared" si="370"/>
        <v/>
      </c>
      <c r="AW178" s="10" t="str">
        <f t="shared" si="371"/>
        <v/>
      </c>
      <c r="AX178" s="10" t="str">
        <f t="shared" si="372"/>
        <v/>
      </c>
      <c r="AY178" s="10" t="str">
        <f t="shared" si="373"/>
        <v/>
      </c>
      <c r="AZ178" s="10" t="str">
        <f t="shared" si="374"/>
        <v/>
      </c>
      <c r="BA178" s="10" t="str">
        <f t="shared" si="375"/>
        <v/>
      </c>
      <c r="BB178" s="10" t="str">
        <f t="shared" si="376"/>
        <v/>
      </c>
      <c r="BC178" s="10" t="str">
        <f t="shared" si="377"/>
        <v/>
      </c>
      <c r="BD178" s="8" t="str">
        <f t="shared" ca="1" si="292"/>
        <v/>
      </c>
      <c r="BE178" s="9" t="str">
        <f t="shared" ca="1" si="293"/>
        <v/>
      </c>
      <c r="BF178" s="10" t="str">
        <f t="shared" si="378"/>
        <v/>
      </c>
      <c r="BG178" s="10" t="str">
        <f t="shared" si="379"/>
        <v/>
      </c>
      <c r="BH178" s="1" t="str">
        <f t="shared" si="380"/>
        <v/>
      </c>
      <c r="BI178" s="1" t="str">
        <f t="shared" si="381"/>
        <v/>
      </c>
      <c r="BJ178" s="8" t="str">
        <f>IF(_xlfn.IFNA($A178,"")="","",AK178/(Configuration!$B$1/1000000))</f>
        <v/>
      </c>
      <c r="BK178" s="1" t="str">
        <f>IF(OR(_xlfn.IFNA($A178,"")="", ROW()&lt;=ROW($A$3),MAX(International!$C$3:$C$2000)&lt;$AK178),"",$A178-_xlfn.XLOOKUP($AK178,International!$C$3:$C$2000,International!$A$3:$A$2000,NA(),1,1))</f>
        <v/>
      </c>
      <c r="BL178" s="1" t="str">
        <f>IF(OR(_xlfn.IFNA($A178,"")="", ROW()&lt;=ROW($A$3),MAX(International!$D$3:$D$2000)&lt;$BJ178),"",$A178-_xlfn.XLOOKUP($BJ178,International!$D$3:$D$2000,International!$A$3:$A$2000,NA(),1,1))</f>
        <v/>
      </c>
      <c r="BM178" s="1" t="str">
        <f>IF(OR(_xlfn.IFNA($A178,"")="", ROW()&lt;=ROW($A$3),MAX(International!$G$3:$G$2000)&lt;$AK178),"",$A178-_xlfn.XLOOKUP($AK178,International!$G$3:$G$2000,International!$A$3:$A$2000,NA(),1,1))</f>
        <v/>
      </c>
      <c r="BN178" s="1" t="str">
        <f>IF(OR(_xlfn.IFNA($A178,"")="", ROW()&lt;=ROW($A$3),MAX(International!$H$3:$H$2000)&lt;$BJ178),"",$A178-_xlfn.XLOOKUP($BJ178,International!$H$3:$H$2000,International!$A$3:$A$2000,NA(),1,1))</f>
        <v/>
      </c>
      <c r="BO178" s="1" t="str">
        <f>IF(OR(_xlfn.IFNA($A178,"")="", ROW()&lt;=ROW($A$3),MAX(International!$K$3:$K$2000)&lt;$AK178),"",$A178-_xlfn.XLOOKUP($AK178,International!$K$3:$K$2000,International!$A$3:$A$2000,NA(),1,1))</f>
        <v/>
      </c>
      <c r="BP178" s="1" t="str">
        <f>IF(OR(_xlfn.IFNA($A178,"")="", ROW()&lt;=ROW($A$3),MAX(International!$L$3:$L$2000)&lt;$BJ178),"",$A178-_xlfn.XLOOKUP($BJ178,International!$L$3:$L$2000,International!$A$3:$A$2000,NA(),1,1))</f>
        <v/>
      </c>
      <c r="BQ178" s="1" t="str">
        <f>IF(OR(_xlfn.IFNA($A178,"")="", ROW()&lt;=ROW($A$3),MAX(International!$O$3:$O$2000)&lt;$AK178),"",$A178-_xlfn.XLOOKUP($AK178,International!$O$3:$O$2000,International!$A$3:$A$2000,NA(),1,1))</f>
        <v/>
      </c>
      <c r="BR178" s="1" t="str">
        <f>IF(OR(_xlfn.IFNA($A178,"")="", ROW()&lt;=ROW($A$3),MAX(International!$P$3:$P$2000)&lt;$BJ178),"",$A178-_xlfn.XLOOKUP($BJ178,International!$P$3:$P$2000,International!$A$3:$A$2000,NA(),1,1))</f>
        <v/>
      </c>
      <c r="BS178" s="1" t="str">
        <f>IF(OR(_xlfn.IFNA($A178,"")="", ROW()&lt;=ROW($A$3),MAX(International!$S$3:$S$2000)&lt;$AK178),"",$A178-_xlfn.XLOOKUP($AK178,International!$S$3:$S$2000,International!$A$3:$A$2000,NA(),1,1))</f>
        <v/>
      </c>
      <c r="BT178" s="1" t="str">
        <f>IF(OR(_xlfn.IFNA($A178,"")="", ROW()&lt;=ROW($A$3),MAX(International!$T$3:$T$2000)&lt;$BJ178),"",$A178-_xlfn.XLOOKUP($BJ178,International!$T$3:$T$2000,International!$A$3:$A$2000,NA(),1,1))</f>
        <v/>
      </c>
      <c r="BU178" s="1" t="str">
        <f>IF(OR(_xlfn.IFNA($A178,"")="", ROW()&lt;=ROW($A$3),MAX(International!$W$3:$W$2000)&lt;$AK178),"",$A178-_xlfn.XLOOKUP($AK178,International!$W$3:$W$2000,International!$A$3:$A$2000,NA(),1,1))</f>
        <v/>
      </c>
      <c r="BV178" s="1" t="str">
        <f>IF(OR(_xlfn.IFNA($A178,"")="", ROW()&lt;=ROW($A$3),MAX(International!$X$3:$X$2000)&lt;$BJ178),"",$A178-_xlfn.XLOOKUP($BJ178,International!$X$3:$X$2000,International!$A$3:$A$2000,NA(),1,1))</f>
        <v/>
      </c>
      <c r="BW178" s="1" t="str">
        <f>IF(OR(_xlfn.IFNA($A178,"")="", ROW()&lt;=ROW($A$3),MAX(International!$AA$3:$AA$2000)&lt;$AK178),"",$A178-_xlfn.XLOOKUP($AK178,International!$AA$3:$AA$2000,International!$A$3:$A$2000,NA(),1,1))</f>
        <v/>
      </c>
      <c r="BX178" s="1" t="str">
        <f>IF(OR(_xlfn.IFNA($A178,"")="", ROW()&lt;=ROW($A$3),MAX(International!$AB$3:$AB$2000)&lt;$BJ178),"",$A178-_xlfn.XLOOKUP($BJ178,International!$AB$3:$AB$2000,International!$A$3:$A$2000,NA(),1,1))</f>
        <v/>
      </c>
      <c r="BY178" s="1" t="str">
        <f>IF(OR(_xlfn.IFNA($A178,"")="", ROW()&lt;=ROW($A$3),MAX(International!$AE$3:$AE$2000)&lt;$AK178),"",$A178-_xlfn.XLOOKUP($AK178,International!$AE$3:$AE$2000,International!$A$3:$A$2000,NA(),1,1))</f>
        <v/>
      </c>
      <c r="BZ178" s="1" t="str">
        <f>IF(OR(_xlfn.IFNA($A178,"")="", ROW()&lt;=ROW($A$3),MAX(International!$AF$3:$AF$2000)&lt;$BJ178),"",$A178-_xlfn.XLOOKUP($BJ178,International!$AF$3:$AF$2000,International!$A$3:$A$2000,NA(),1,1))</f>
        <v/>
      </c>
      <c r="CA178" s="1" t="e">
        <f t="shared" si="358"/>
        <v>#N/A</v>
      </c>
      <c r="CB178" s="1" t="e">
        <f t="shared" si="338"/>
        <v>#N/A</v>
      </c>
      <c r="CC178" s="1" t="e">
        <f t="shared" si="339"/>
        <v>#N/A</v>
      </c>
      <c r="CD178" s="1" t="e">
        <f t="shared" si="340"/>
        <v>#N/A</v>
      </c>
      <c r="CE178" s="1" t="e">
        <f t="shared" si="341"/>
        <v>#N/A</v>
      </c>
      <c r="CF178" s="1" t="e">
        <f t="shared" si="342"/>
        <v>#N/A</v>
      </c>
      <c r="CG178" s="1" t="e">
        <f t="shared" si="343"/>
        <v>#N/A</v>
      </c>
      <c r="CH178" s="1" t="e">
        <f t="shared" si="344"/>
        <v>#N/A</v>
      </c>
      <c r="CI178" s="1" t="e">
        <f t="shared" si="345"/>
        <v>#N/A</v>
      </c>
      <c r="CJ178" s="1" t="e">
        <f t="shared" si="346"/>
        <v>#N/A</v>
      </c>
      <c r="CK178" s="1" t="e">
        <f t="shared" si="295"/>
        <v>#N/A</v>
      </c>
      <c r="CL178" s="1" t="e">
        <f t="shared" si="347"/>
        <v>#N/A</v>
      </c>
      <c r="CM178" s="1" t="e">
        <f>IF(OR(ISNA($A178),$AK178&lt;100),NA(),IF($CA178=0,0,FLOOR((CK178-_xlfn.XLOOKUP(_xlfn.AGGREGATE(5,6,$CA$3:$CA2129),$CA$3:$CA$2000,CK$3:CK$2000,1,1))/_xlfn.XLOOKUP($CA178,$CA$3:$CA$2000,$CA$3:$CA$2000,1,1), 1)))</f>
        <v>#N/A</v>
      </c>
      <c r="CN178" s="1" t="e">
        <f t="shared" si="296"/>
        <v>#N/A</v>
      </c>
      <c r="CO178" s="1" t="e" cm="1">
        <f t="array" ref="CO178">IFERROR(IF(OR(ISNA($A178),$AK178&lt;100,INDEX(International!C$3:C$2000,_xlfn.XMATCH(100,International!C$3:C$2000,1,1)+$CA178)=""),NA(),INDEX(International!C$3:C$2000,_xlfn.XMATCH(100,International!C$3:C$2000,1,1)+$CA178)), NA())</f>
        <v>#N/A</v>
      </c>
      <c r="CP178" s="1" t="e">
        <f t="shared" si="348"/>
        <v>#N/A</v>
      </c>
      <c r="CQ178" s="1" t="e">
        <f>IF(OR(ISNA($A178),$AK178&lt;100),NA(),IF($CA178=0,0,FLOOR((CO178-_xlfn.XLOOKUP(_xlfn.AGGREGATE(5,6,$CA$3:$CA2129),$CA$3:$CA$2000,CO$3:CO$2000,1,1))/_xlfn.XLOOKUP($CA178,$CA$3:$CA$2000,$CA$3:$CA$2000,1,1), 1)))</f>
        <v>#N/A</v>
      </c>
      <c r="CR178" s="1" t="e">
        <f t="shared" si="297"/>
        <v>#N/A</v>
      </c>
      <c r="CS178" s="1" t="e" cm="1">
        <f t="array" ref="CS178">IFERROR(IF(OR(ISNA($A178),$AK178&lt;100,INDEX(International!G$3:G$2000,_xlfn.XMATCH(100,International!G$3:G$2000,1,1)+$CA178)=""),NA(),INDEX(International!G$3:G$2000,_xlfn.XMATCH(100,International!G$3:G$2000,1,1)+$CA178)), NA())</f>
        <v>#N/A</v>
      </c>
      <c r="CT178" s="1" t="e">
        <f t="shared" si="349"/>
        <v>#N/A</v>
      </c>
      <c r="CU178" s="1" t="e">
        <f>IF(OR(ISNA($A178),$AK178&lt;100),NA(),IF($CA178=0,0,FLOOR((CS178-_xlfn.XLOOKUP(_xlfn.AGGREGATE(5,6,$CA$3:$CA2129),$CA$3:$CA$2000,CS$3:CS$2000,1,1))/_xlfn.XLOOKUP($CA178,$CA$3:$CA$2000,$CA$3:$CA$2000,1,1), 1)))</f>
        <v>#N/A</v>
      </c>
      <c r="CV178" s="1" t="e">
        <f t="shared" si="298"/>
        <v>#N/A</v>
      </c>
      <c r="CW178" s="1" t="e" cm="1">
        <f t="array" ref="CW178">IFERROR(IF(OR(ISNA($A178),$AK178&lt;100,INDEX(International!K$3:K$2000,_xlfn.XMATCH(100,International!K$3:K$2000,1,1)+$CA178)=""),NA(),INDEX(International!K$3:K$2000,_xlfn.XMATCH(100,International!K$3:K$2000,1,1)+$CA178)), NA())</f>
        <v>#N/A</v>
      </c>
      <c r="CX178" s="1" t="e">
        <f t="shared" si="350"/>
        <v>#N/A</v>
      </c>
      <c r="CY178" s="1" t="e">
        <f>IF(OR(ISNA($A178),$AK178&lt;100),NA(),IF($CA178=0,0,FLOOR((CW178-_xlfn.XLOOKUP(_xlfn.AGGREGATE(5,6,$CA$3:$CA2129),$CA$3:$CA$2000,CW$3:CW$2000,1,1))/_xlfn.XLOOKUP($CA178,$CA$3:$CA$2000,$CA$3:$CA$2000,1,1), 1)))</f>
        <v>#N/A</v>
      </c>
      <c r="CZ178" s="1" t="e">
        <f t="shared" si="299"/>
        <v>#N/A</v>
      </c>
      <c r="DA178" s="1" t="e" cm="1">
        <f t="array" ref="DA178">IFERROR(IF(OR(ISNA($A178),$AK178&lt;100,INDEX(International!O$3:O$2000,_xlfn.XMATCH(100,International!O$3:O$2000,1,1)+$CA178)=""),NA(),INDEX(International!O$3:O$2000,_xlfn.XMATCH(100,International!O$3:O$2000,1,1)+$CA178)), NA())</f>
        <v>#N/A</v>
      </c>
      <c r="DB178" s="1" t="e">
        <f t="shared" si="351"/>
        <v>#N/A</v>
      </c>
      <c r="DC178" s="1" t="e">
        <f>IF(OR(ISNA($A178),$AK178&lt;100),NA(),IF($CA178=0,0,FLOOR((DA178-_xlfn.XLOOKUP(_xlfn.AGGREGATE(5,6,$CA$3:$CA2129),$CA$3:$CA$2000,DA$3:DA$2000,1,1))/_xlfn.XLOOKUP($CA178,$CA$3:$CA$2000,$CA$3:$CA$2000,1,1), 1)))</f>
        <v>#N/A</v>
      </c>
      <c r="DD178" s="1" t="e">
        <f t="shared" si="300"/>
        <v>#N/A</v>
      </c>
      <c r="DE178" s="1" t="e" cm="1">
        <f t="array" ref="DE178">IFERROR(IF(OR(ISNA($A178),$AK178&lt;100,INDEX(International!S$3:S$2000,_xlfn.XMATCH(100,International!S$3:S$2000,1,1)+$CA178)=""),NA(),INDEX(International!S$3:S$2000,_xlfn.XMATCH(100,International!S$3:S$2000,1,1)+$CA178)), NA())</f>
        <v>#N/A</v>
      </c>
      <c r="DF178" s="1" t="e">
        <f t="shared" si="352"/>
        <v>#N/A</v>
      </c>
      <c r="DG178" s="1" t="e">
        <f>IF(OR(ISNA($A178),$AK178&lt;100),NA(),IF($CA178=0,0,FLOOR((DE178-_xlfn.XLOOKUP(_xlfn.AGGREGATE(5,6,$CA$3:$CA2129),$CA$3:$CA$2000,DE$3:DE$2000,1,1))/_xlfn.XLOOKUP($CA178,$CA$3:$CA$2000,$CA$3:$CA$2000,1,1), 1)))</f>
        <v>#N/A</v>
      </c>
      <c r="DH178" s="1" t="e">
        <f t="shared" si="301"/>
        <v>#N/A</v>
      </c>
      <c r="DI178" s="1" t="e" cm="1">
        <f t="array" ref="DI178">IFERROR(IF(OR(ISNA($A178),$AK178&lt;100,INDEX(International!W$3:W$2000,_xlfn.XMATCH(100,International!W$3:W$2000,1,1)+$CA178)=""),NA(),INDEX(International!W$3:W$2000,_xlfn.XMATCH(100,International!W$3:W$2000,1,1)+$CA178)), NA())</f>
        <v>#N/A</v>
      </c>
      <c r="DJ178" s="1" t="e">
        <f t="shared" si="353"/>
        <v>#N/A</v>
      </c>
      <c r="DK178" s="1" t="e">
        <f>IF(OR(ISNA($A178),$AK178&lt;100),NA(),IF($CA178=0,0,FLOOR((DI178-_xlfn.XLOOKUP(_xlfn.AGGREGATE(5,6,$CA$3:$CA2129),$CA$3:$CA$2000,DI$3:DI$2000,1,1))/_xlfn.XLOOKUP($CA178,$CA$3:$CA$2000,$CA$3:$CA$2000,1,1), 1)))</f>
        <v>#N/A</v>
      </c>
      <c r="DL178" s="1" t="e">
        <f t="shared" si="302"/>
        <v>#N/A</v>
      </c>
      <c r="DM178" s="1" t="e" cm="1">
        <f t="array" ref="DM178">IFERROR(IF(OR(ISNA($A178),$AK178&lt;100,INDEX(International!AA$3:AA$2000,_xlfn.XMATCH(100,International!AA$3:AA$2000,1,1)+$CA178)=""),NA(),INDEX(International!AA$3:AA$2000,_xlfn.XMATCH(100,International!AA$3:AA$2000,1,1)+$CA178)), NA())</f>
        <v>#N/A</v>
      </c>
      <c r="DN178" s="1" t="e">
        <f t="shared" si="354"/>
        <v>#N/A</v>
      </c>
      <c r="DO178" s="1" t="e">
        <f>IF(OR(ISNA($A178),$AK178&lt;100),NA(),IF($CA178=0,0,FLOOR((DM178-_xlfn.XLOOKUP(_xlfn.AGGREGATE(5,6,$CA$3:$CA2129),$CA$3:$CA$2000,DM$3:DM$2000,1,1))/_xlfn.XLOOKUP($CA178,$CA$3:$CA$2000,$CA$3:$CA$2000,1,1), 1)))</f>
        <v>#N/A</v>
      </c>
      <c r="DP178" s="1" t="e">
        <f t="shared" si="303"/>
        <v>#N/A</v>
      </c>
      <c r="DQ178" s="1" t="e" cm="1">
        <f t="array" ref="DQ178">IFERROR(IF(OR(ISNA($A178),$AK178&lt;100,INDEX(International!AE$3:AE$2000,_xlfn.XMATCH(100,International!AE$3:AE$2000,1,1)+$CA178)=""),NA(),INDEX(International!AE$3:AE$2000,_xlfn.XMATCH(100,International!AE$3:AE$2000,1,1)+$CA178)), NA())</f>
        <v>#N/A</v>
      </c>
      <c r="DR178" s="1" t="e">
        <f t="shared" si="355"/>
        <v>#N/A</v>
      </c>
      <c r="DS178" s="1" t="e">
        <f>IF(OR(ISNA($A178),$AK178&lt;100),NA(),IF($CA178=0,0,FLOOR((DQ178-_xlfn.XLOOKUP(_xlfn.AGGREGATE(5,6,$CA$3:$CA2129),$CA$3:$CA$2000,DQ$3:DQ$2000,1,1))/_xlfn.XLOOKUP($CA178,$CA$3:$CA$2000,$CA$3:$CA$2000,1,1), 1)))</f>
        <v>#N/A</v>
      </c>
      <c r="DT178" s="1" t="e">
        <f t="shared" si="382"/>
        <v>#N/A</v>
      </c>
      <c r="DU178" s="1" t="e">
        <f t="shared" si="356"/>
        <v>#N/A</v>
      </c>
      <c r="DV178" s="1" t="e" cm="1">
        <f t="array" ref="DV178">IFERROR(IF(ISNA($A178),NA(),INDEX(B$3:B$2000,_xlfn.XMATCH(Configuration!$B$12,B$3:B$2000,1,1)+ROW()-ROW($A$3))-0), NA())</f>
        <v>#N/A</v>
      </c>
      <c r="DW178" s="1" t="e" cm="1">
        <f t="array" ref="DW178">IFERROR(IF(ISNA($A178),NA(),INDEX(F$3:F$2000,_xlfn.XMATCH(Configuration!$B$12,F$3:F$2000,1,1)+ROW()-ROW($A$3))-0), NA())</f>
        <v>#N/A</v>
      </c>
      <c r="DX178" s="1" t="e" cm="1">
        <f t="array" ref="DX178">IFERROR(IF(ISNA($A178),NA(),INDEX(J$3:J$2000,_xlfn.XMATCH(Configuration!$B$12,J$3:J$2000,1,1)+ROW()-ROW($A$3))-0), NA())</f>
        <v>#N/A</v>
      </c>
      <c r="DY178" s="1" t="e" cm="1">
        <f t="array" ref="DY178">IFERROR(IF(ISNA($A178),NA(),INDEX(N$3:N$2000,_xlfn.XMATCH(Configuration!$B$12,N$3:N$2000,1,1)+ROW()-ROW($A$3))-0), NA())</f>
        <v>#N/A</v>
      </c>
      <c r="DZ178" s="1" t="e" cm="1">
        <f t="array" ref="DZ178">IFERROR(IF(ISNA($A178),NA(),INDEX(R$3:R$2000,_xlfn.XMATCH(Configuration!$B$12,R$3:R$2000,1,1)+ROW()-ROW($A$3))-0), NA())</f>
        <v>#N/A</v>
      </c>
      <c r="EA178" s="1" t="e" cm="1">
        <f t="array" ref="EA178">IFERROR(IF(ISNA($A178),NA(),INDEX(V$3:V$2000,_xlfn.XMATCH(Configuration!$B$12,V$3:V$2000,1,1)+ROW()-ROW($A$3))-0), NA())</f>
        <v>#N/A</v>
      </c>
      <c r="EB178" s="1" t="e" cm="1">
        <f t="array" ref="EB178">IFERROR(IF(ISNA($A178),NA(),INDEX(Z$3:Z$2000,_xlfn.XMATCH(Configuration!$B$12,Z$3:Z$2000,1,1)+ROW()-ROW($A$3))-0), NA())</f>
        <v>#N/A</v>
      </c>
      <c r="EC178" s="1" t="e" cm="1">
        <f t="array" ref="EC178">IFERROR(IF(ISNA($A178),NA(),INDEX(AD$3:AD$2000,_xlfn.XMATCH(Configuration!$B$12,AD$3:AD$2000,1,1)+ROW()-ROW($A$3))-0), NA())</f>
        <v>#N/A</v>
      </c>
      <c r="ED178" s="1" t="e">
        <f t="shared" si="357"/>
        <v>#N/A</v>
      </c>
      <c r="EE178" s="1" t="e">
        <f t="shared" si="304"/>
        <v>#N/A</v>
      </c>
      <c r="EF178" s="1" t="e">
        <f t="shared" si="305"/>
        <v>#N/A</v>
      </c>
      <c r="EG178" s="1" t="e">
        <f t="shared" si="306"/>
        <v>#N/A</v>
      </c>
      <c r="EH178" s="1" t="e">
        <f t="shared" si="307"/>
        <v>#N/A</v>
      </c>
      <c r="EI178" s="1" t="e">
        <f t="shared" si="308"/>
        <v>#N/A</v>
      </c>
      <c r="EJ178" s="1" t="e">
        <f t="shared" si="309"/>
        <v>#N/A</v>
      </c>
      <c r="EK178" s="1" t="e">
        <f t="shared" si="310"/>
        <v>#N/A</v>
      </c>
      <c r="EL178" s="1" t="e" cm="1">
        <f t="array" ref="EL178">IFERROR(IF(ISNA($ED178),NA(),IF(FLOOR((2^(($ED178+LOOKUP(2, 1/(ISNA(EP$3:EP$2000)+ISBLANK(EP$3:EP$300)-1),EP$3:EP$2000)*LOG(100)/LOG(2))/LOOKUP(2, 1/(ISNA(EP$3:EP$2000)+ISBLANK(EP$3:EP$300)-1),EP$3:EP$2000))),2)&gt;_xlfn.AGGREGATE(4,6,$EN$3:$GC$2000)+2000,NA(),FLOOR((2^(($ED178+LOOKUP(2, 1/(ISNA(EP$3:EP$2000)+ISBLANK(EP$3:EP$300)-1),EP$3:EP$2000)*LOG(100)/LOG(2))/LOOKUP(2, 1/(ISNA(EP$3:EP$2000)+ISBLANK(EP$3:EP$300)-1),EP$3:EP$2000))),2))),NA())</f>
        <v>#N/A</v>
      </c>
      <c r="EM178" s="1" t="e" cm="1">
        <f t="array" ref="EM178">IF(ISNA($ED178),NA(),FLOOR(EN$3+(LOOKUP(2, 1/(ISNA(EN$3:EN$2000)+ISBLANK(EN$3:EN$300)-1),EN$3:EN$2000)-EN$3)/LOOKUP(2, 1/(ISNA(EN$3:EN$2000)+ISBLANK(EN$3:EN$300)-1),ED$3:ED$2000)*ED178, 1))</f>
        <v>#N/A</v>
      </c>
      <c r="EN178" s="1" t="e" cm="1">
        <f t="array" ref="EN178">IFERROR(IF(ISNA($A178),NA(),INDEX(AK$3:AK$2000,_xlfn.XMATCH(100,AK$3:AK$2000,1,1)+ROW()-ROW($A$3))-0), NA())</f>
        <v>#N/A</v>
      </c>
      <c r="EO178" s="1" t="e" cm="1">
        <f t="array" ref="EO178">IFERROR(IF(ISNA($A178),NA(),INDEX(BD$3:BD$2000,_xlfn.XMATCH(100,AK$3:AK$2000,1,1)+ROW()-ROW($A$3))-0), NA())</f>
        <v>#N/A</v>
      </c>
      <c r="EP178" s="1" t="e">
        <f t="shared" si="311"/>
        <v>#N/A</v>
      </c>
      <c r="EQ178" s="1" t="e">
        <f t="shared" si="312"/>
        <v>#N/A</v>
      </c>
      <c r="ER178" s="1" t="e">
        <f t="shared" si="313"/>
        <v>#N/A</v>
      </c>
      <c r="ES178" s="1" t="e" cm="1">
        <f t="array" ref="ES178">IFERROR(IF(OR(ISNA($A178),INDEX(International!C$3:C$2000,_xlfn.XMATCH(100,International!C$3:C$2000,1,1)+ROW()-ROW($A$3))=""),NA(),INDEX(International!C$3:C$2000,_xlfn.XMATCH(100,International!C$3:C$2000,1,1)+ROW()-ROW($A$3))), NA())</f>
        <v>#N/A</v>
      </c>
      <c r="ET178" s="1" t="e" cm="1">
        <f t="array" ref="ET178">IFERROR(IF(ISNA($A178),NA(),INDEX(International!E$3:E$2000,_xlfn.XMATCH(100,International!C$3:C$2000,1,1)+ROW()-ROW($A$3))-0), NA())</f>
        <v>#N/A</v>
      </c>
      <c r="EU178" s="1" t="e">
        <f t="shared" si="314"/>
        <v>#N/A</v>
      </c>
      <c r="EV178" s="1" t="e">
        <f t="shared" si="315"/>
        <v>#N/A</v>
      </c>
      <c r="EW178" s="1" t="e">
        <f t="shared" si="316"/>
        <v>#N/A</v>
      </c>
      <c r="EX178" s="1" t="e" cm="1">
        <f t="array" ref="EX178">IFERROR(IF(OR(ISNA($A178),INDEX(International!G$3:G$2000,_xlfn.XMATCH(100,International!G$3:G$2000,1,1)+ROW()-ROW($A$3))=""),NA(),INDEX(International!G$3:G$2000,_xlfn.XMATCH(100,International!G$3:G$2000,1,1)+ROW()-ROW($A$3))-0), NA())</f>
        <v>#N/A</v>
      </c>
      <c r="EY178" s="1" t="e" cm="1">
        <f t="array" ref="EY178">IFERROR(IF(ISNA($A178),NA(),INDEX(International!I$3:I$2000,_xlfn.XMATCH(100,International!G$3:G$2000,1,1)+ROW()-ROW($A$3))-0), NA())</f>
        <v>#N/A</v>
      </c>
      <c r="EZ178" s="1" t="e">
        <f t="shared" si="317"/>
        <v>#N/A</v>
      </c>
      <c r="FA178" s="1" t="e">
        <f t="shared" si="318"/>
        <v>#N/A</v>
      </c>
      <c r="FB178" s="1" t="e">
        <f t="shared" si="319"/>
        <v>#N/A</v>
      </c>
      <c r="FC178" s="1" t="e" cm="1">
        <f t="array" ref="FC178">IFERROR(IF(OR(ISNA($A178),INDEX(International!K$3:K$2000,_xlfn.XMATCH(100,International!K$3:K$2000,1,1)+ROW()-ROW($A$3))=""),NA(),INDEX(International!K$3:K$2000,_xlfn.XMATCH(100,International!K$3:K$2000,1,1)+ROW()-ROW($A$3))), NA())</f>
        <v>#N/A</v>
      </c>
      <c r="FD178" s="1" t="e" cm="1">
        <f t="array" ref="FD178">IFERROR(IF(ISNA($A178),NA(),INDEX(International!M$3:M$2000,_xlfn.XMATCH(100,International!K$3:K$2000,1,1)+ROW()-ROW($A$3))-0), NA())</f>
        <v>#N/A</v>
      </c>
      <c r="FE178" s="1" t="e">
        <f t="shared" si="320"/>
        <v>#N/A</v>
      </c>
      <c r="FF178" s="1" t="e">
        <f t="shared" si="321"/>
        <v>#N/A</v>
      </c>
      <c r="FG178" s="1" t="e">
        <f t="shared" si="322"/>
        <v>#N/A</v>
      </c>
      <c r="FH178" s="1" t="e" cm="1">
        <f t="array" ref="FH178">IFERROR(IF(OR(ISNA($A178),INDEX(International!O$3:O$2000,_xlfn.XMATCH(100,International!O$3:O$2000,1,1)+ROW()-ROW($A$3))=""),NA(),INDEX(International!O$3:O$2000,_xlfn.XMATCH(100,International!O$3:O$2000,1,1)+ROW()-ROW($A$3))-0), NA())</f>
        <v>#N/A</v>
      </c>
      <c r="FI178" s="1" t="e" cm="1">
        <f t="array" ref="FI178">IFERROR(IF(ISNA($A178),NA(),INDEX(International!Q$3:Q$2000,_xlfn.XMATCH(100,International!O$3:O$2000,1,1)+ROW()-ROW($A$3))-0), NA())</f>
        <v>#N/A</v>
      </c>
      <c r="FJ178" s="1" t="e">
        <f t="shared" si="323"/>
        <v>#N/A</v>
      </c>
      <c r="FK178" s="1" t="e">
        <f t="shared" si="324"/>
        <v>#N/A</v>
      </c>
      <c r="FL178" s="1" t="e">
        <f t="shared" si="325"/>
        <v>#N/A</v>
      </c>
      <c r="FM178" s="1" t="e" cm="1">
        <f t="array" ref="FM178">IFERROR(IF(OR(ISNA($A178),INDEX(International!S$3:S$2000,_xlfn.XMATCH(100,International!S$3:S$2000,1,1)+ROW()-ROW($A$3))=""),NA(),INDEX(International!S$3:S$2000,_xlfn.XMATCH(100,International!S$3:S$2000,1,1)+ROW()-ROW($A$3))-0), NA())</f>
        <v>#N/A</v>
      </c>
      <c r="FN178" s="1" t="e" cm="1">
        <f t="array" ref="FN178">IFERROR(IF(ISNA($A178),NA(),INDEX(International!U$3:U$2000,_xlfn.XMATCH(100,International!S$3:S$2000,1,1)+ROW()-ROW($A$3))-0), NA())</f>
        <v>#N/A</v>
      </c>
      <c r="FO178" s="1" t="e">
        <f t="shared" si="326"/>
        <v>#N/A</v>
      </c>
      <c r="FP178" s="1" t="e">
        <f t="shared" si="327"/>
        <v>#N/A</v>
      </c>
      <c r="FQ178" s="1" t="e">
        <f t="shared" si="328"/>
        <v>#N/A</v>
      </c>
      <c r="FR178" s="1" t="e" cm="1">
        <f t="array" ref="FR178">IFERROR(IF(OR(ISNA($A178),INDEX(International!W$3:W$2000,_xlfn.XMATCH(100,International!W$3:W$2000,1,1)+ROW()-ROW($A$3))=""),NA(),INDEX(International!W$3:W$2000,_xlfn.XMATCH(100,International!W$3:W$2000,1,1)+ROW()-ROW($A$3))-0), NA())</f>
        <v>#N/A</v>
      </c>
      <c r="FS178" s="1" t="e" cm="1">
        <f t="array" ref="FS178">IFERROR(IF(ISNA($A178),NA(),INDEX(International!Y$3:Y$2000,_xlfn.XMATCH(100,International!W$3:W$2000,1,1)+ROW()-ROW($A$3))-0), NA())</f>
        <v>#N/A</v>
      </c>
      <c r="FT178" s="1" t="e">
        <f t="shared" si="329"/>
        <v>#N/A</v>
      </c>
      <c r="FU178" s="1" t="e">
        <f t="shared" si="330"/>
        <v>#N/A</v>
      </c>
      <c r="FV178" s="1" t="e">
        <f t="shared" si="331"/>
        <v>#N/A</v>
      </c>
      <c r="FW178" s="1" t="e" cm="1">
        <f t="array" ref="FW178">IFERROR(IF(OR(ISNA($A178),INDEX(International!AA$3:AA$2000,_xlfn.XMATCH(100,International!AA$3:AA$2000,1,1)+ROW()-ROW($A$3))=""),NA(),INDEX(International!AA$3:AA$2000,_xlfn.XMATCH(100,International!AA$3:AA$2000,1,1)+ROW()-ROW($A$3))-0), NA())</f>
        <v>#N/A</v>
      </c>
      <c r="FX178" s="1" t="e" cm="1">
        <f t="array" ref="FX178">IFERROR(IF(ISNA($A178),NA(),INDEX(International!AC$3:AC$2000,_xlfn.XMATCH(100,International!AA$3:AA$2000,1,1)+ROW()-ROW($A$3))-0), NA())</f>
        <v>#N/A</v>
      </c>
      <c r="FY178" s="1" t="e">
        <f t="shared" si="332"/>
        <v>#N/A</v>
      </c>
      <c r="FZ178" s="1" t="e">
        <f t="shared" si="333"/>
        <v>#N/A</v>
      </c>
      <c r="GA178" s="1" t="e">
        <f t="shared" si="334"/>
        <v>#N/A</v>
      </c>
      <c r="GB178" s="1" t="e" cm="1">
        <f t="array" ref="GB178">IFERROR(IF(OR(ISNA($A178),INDEX(International!AE$3:AE$2000,_xlfn.XMATCH(100,International!AE$3:AE$2000,1,1)+ROW()-ROW($A$3))=""),NA(),INDEX(International!AE$3:AE$2000,_xlfn.XMATCH(100,International!AE$3:AE$2000,1,1)+ROW()-ROW($A$3))-0), NA())</f>
        <v>#N/A</v>
      </c>
      <c r="GC178" s="1" t="e" cm="1">
        <f t="array" ref="GC178">IFERROR(IF(ISNA($A178),NA(),INDEX(International!AG$3:AG$2000,_xlfn.XMATCH(100,International!AE$3:AE$2000,1,1)+ROW()-ROW($A$3))-0), NA())</f>
        <v>#N/A</v>
      </c>
      <c r="GD178" s="1" t="e">
        <f t="shared" si="335"/>
        <v>#N/A</v>
      </c>
      <c r="GE178" s="1" t="e">
        <f t="shared" si="336"/>
        <v>#N/A</v>
      </c>
      <c r="GF178" s="1" t="e">
        <f t="shared" si="337"/>
        <v>#N/A</v>
      </c>
    </row>
    <row r="179" spans="1:188" x14ac:dyDescent="0.2">
      <c r="A179" s="4" t="e">
        <f>IF(OR(Daily!$A179="",Daily!$B179="*"),NA(),Daily!A179)</f>
        <v>#N/A</v>
      </c>
      <c r="B179" s="1" t="str">
        <f>IF(_xlfn.IFNA($A179,"")="","",Daily!C179+IF(ROW()&gt;ROW($A$3),B178,0))</f>
        <v/>
      </c>
      <c r="C179" s="1" t="str">
        <f>IF(_xlfn.IFNA($A179,"")="","",Daily!D179+IF(ROW()&gt;ROW($A$3),C178,0))</f>
        <v/>
      </c>
      <c r="D179" s="1" t="str">
        <f>IF(_xlfn.IFNA($A179,"")="","",Daily!E179+IF(ROW()&gt;ROW($A$3),D178,0))</f>
        <v/>
      </c>
      <c r="E179" s="1" t="str">
        <f t="shared" si="284"/>
        <v/>
      </c>
      <c r="F179" s="1" t="str">
        <f>IF(_xlfn.IFNA($A179,"")="","",Daily!F179+IF(ROW()&gt;ROW($A$3),F178,0))</f>
        <v/>
      </c>
      <c r="G179" s="1" t="str">
        <f>IF(_xlfn.IFNA($A179,"")="","",Daily!G179+IF(ROW()&gt;ROW($A$3),G178,0))</f>
        <v/>
      </c>
      <c r="H179" s="1" t="str">
        <f>IF(_xlfn.IFNA($A179,"")="","",Daily!H179+IF(ROW()&gt;ROW($A$3),H178,0))</f>
        <v/>
      </c>
      <c r="I179" s="1" t="str">
        <f t="shared" si="285"/>
        <v/>
      </c>
      <c r="J179" s="1" t="str">
        <f>IF(_xlfn.IFNA($A179,"")="","",Daily!I179+IF(ROW()&gt;ROW($A$3),J178,0))</f>
        <v/>
      </c>
      <c r="K179" s="1" t="str">
        <f>IF(_xlfn.IFNA($A179,"")="","",Daily!J179+IF(ROW()&gt;ROW($A$3),K178,0))</f>
        <v/>
      </c>
      <c r="L179" s="1" t="str">
        <f>IF(_xlfn.IFNA($A179,"")="","",Daily!K179+IF(ROW()&gt;ROW($A$3),L178,0))</f>
        <v/>
      </c>
      <c r="M179" s="1" t="str">
        <f t="shared" si="286"/>
        <v/>
      </c>
      <c r="N179" s="1" t="str">
        <f>IF(_xlfn.IFNA($A179,"")="","",Daily!L179+IF(ROW()&gt;ROW($A$3),N178,0))</f>
        <v/>
      </c>
      <c r="O179" s="1" t="str">
        <f>IF(_xlfn.IFNA($A179,"")="","",Daily!M179+IF(ROW()&gt;ROW($A$3),O178,0))</f>
        <v/>
      </c>
      <c r="P179" s="1" t="str">
        <f>IF(_xlfn.IFNA($A179,"")="","",Daily!N179+IF(ROW()&gt;ROW($A$3),P178,0))</f>
        <v/>
      </c>
      <c r="Q179" s="1" t="str">
        <f t="shared" si="287"/>
        <v/>
      </c>
      <c r="R179" s="1" t="str">
        <f>IF(_xlfn.IFNA($A179,"")="","",Daily!O179+IF(ROW()&gt;ROW($A$3),R178,0))</f>
        <v/>
      </c>
      <c r="S179" s="1" t="str">
        <f>IF(_xlfn.IFNA($A179,"")="","",Daily!P179+IF(ROW()&gt;ROW($A$3),S178,0))</f>
        <v/>
      </c>
      <c r="T179" s="1" t="str">
        <f>IF(_xlfn.IFNA($A179,"")="","",Daily!Q179+IF(ROW()&gt;ROW($A$3),T178,0))</f>
        <v/>
      </c>
      <c r="U179" s="1" t="str">
        <f t="shared" si="288"/>
        <v/>
      </c>
      <c r="V179" s="1" t="str">
        <f>IF(_xlfn.IFNA($A179,"")="","",Daily!R179+IF(ROW()&gt;ROW($A$3),V178,0))</f>
        <v/>
      </c>
      <c r="W179" s="1" t="str">
        <f>IF(_xlfn.IFNA($A179,"")="","",Daily!S179+IF(ROW()&gt;ROW($A$3),W178,0))</f>
        <v/>
      </c>
      <c r="X179" s="1" t="str">
        <f>IF(_xlfn.IFNA($A179,"")="","",Daily!T179+IF(ROW()&gt;ROW($A$3),X178,0))</f>
        <v/>
      </c>
      <c r="Y179" s="1" t="str">
        <f t="shared" si="289"/>
        <v/>
      </c>
      <c r="Z179" s="1" t="str">
        <f>IF(_xlfn.IFNA($A179,"")="","",Daily!U179+IF(ROW()&gt;ROW($A$3),Z178,0))</f>
        <v/>
      </c>
      <c r="AA179" s="1" t="str">
        <f>IF(_xlfn.IFNA($A179,"")="","",Daily!V179+IF(ROW()&gt;ROW($A$3),AA178,0))</f>
        <v/>
      </c>
      <c r="AB179" s="1" t="str">
        <f>IF(_xlfn.IFNA($A179,"")="","",Daily!W179+IF(ROW()&gt;ROW($A$3),AB178,0))</f>
        <v/>
      </c>
      <c r="AC179" s="1" t="str">
        <f t="shared" si="290"/>
        <v/>
      </c>
      <c r="AD179" s="1" t="str">
        <f>IF(_xlfn.IFNA($A179,"")="","",Daily!X179+IF(ROW()&gt;ROW($A$3),AD178,0))</f>
        <v/>
      </c>
      <c r="AE179" s="1" t="str">
        <f>IF(_xlfn.IFNA($A179,"")="","",Daily!Y179+IF(ROW()&gt;ROW($A$3),AE178,0))</f>
        <v/>
      </c>
      <c r="AF179" s="1" t="str">
        <f>IF(_xlfn.IFNA($A179,"")="","",Daily!Z179+IF(ROW()&gt;ROW($A$3),AF178,0))</f>
        <v/>
      </c>
      <c r="AG179" s="1" t="str">
        <f t="shared" si="291"/>
        <v/>
      </c>
      <c r="AH179" s="1" t="str">
        <f>IF(_xlfn.IFNA($A179,"")="","",Daily!C179+Daily!F179+Daily!I179+Daily!O179+Daily!L179+Daily!R179+Daily!X179+Daily!U179)</f>
        <v/>
      </c>
      <c r="AI179" s="1" t="str">
        <f>IF(_xlfn.IFNA($A179,"")="","",Daily!D179+Daily!G179+Daily!J179+Daily!P179+Daily!M179+Daily!S179+Daily!Y179+Daily!V179+Daily!AA179)</f>
        <v/>
      </c>
      <c r="AJ179" s="1" t="str">
        <f>IF(_xlfn.IFNA($A179,"")="","",Daily!E179+Daily!H179+Daily!K179+Daily!Q179+Daily!N179+Daily!T179+Daily!Z179+Daily!W179)</f>
        <v/>
      </c>
      <c r="AK179" s="1" t="str">
        <f t="shared" si="359"/>
        <v/>
      </c>
      <c r="AL179" s="1" t="str">
        <f t="shared" si="360"/>
        <v/>
      </c>
      <c r="AM179" s="1" t="str">
        <f t="shared" si="361"/>
        <v/>
      </c>
      <c r="AN179" s="7" t="str">
        <f t="shared" si="362"/>
        <v/>
      </c>
      <c r="AO179" s="1" t="str">
        <f t="shared" si="363"/>
        <v/>
      </c>
      <c r="AP179" s="1" t="str">
        <f t="shared" si="364"/>
        <v/>
      </c>
      <c r="AQ179" s="1" t="str">
        <f t="shared" si="365"/>
        <v/>
      </c>
      <c r="AR179" s="1" t="str">
        <f t="shared" si="366"/>
        <v/>
      </c>
      <c r="AS179" s="1" t="str">
        <f t="shared" si="367"/>
        <v/>
      </c>
      <c r="AT179" s="10" t="str">
        <f t="shared" si="368"/>
        <v/>
      </c>
      <c r="AU179" s="10" t="str">
        <f t="shared" si="369"/>
        <v/>
      </c>
      <c r="AV179" s="10" t="str">
        <f t="shared" si="370"/>
        <v/>
      </c>
      <c r="AW179" s="10" t="str">
        <f t="shared" si="371"/>
        <v/>
      </c>
      <c r="AX179" s="10" t="str">
        <f t="shared" si="372"/>
        <v/>
      </c>
      <c r="AY179" s="10" t="str">
        <f t="shared" si="373"/>
        <v/>
      </c>
      <c r="AZ179" s="10" t="str">
        <f t="shared" si="374"/>
        <v/>
      </c>
      <c r="BA179" s="10" t="str">
        <f t="shared" si="375"/>
        <v/>
      </c>
      <c r="BB179" s="10" t="str">
        <f t="shared" si="376"/>
        <v/>
      </c>
      <c r="BC179" s="10" t="str">
        <f t="shared" si="377"/>
        <v/>
      </c>
      <c r="BD179" s="8" t="str">
        <f t="shared" ca="1" si="292"/>
        <v/>
      </c>
      <c r="BE179" s="9" t="str">
        <f t="shared" ca="1" si="293"/>
        <v/>
      </c>
      <c r="BF179" s="10" t="str">
        <f t="shared" si="378"/>
        <v/>
      </c>
      <c r="BG179" s="10" t="str">
        <f t="shared" si="379"/>
        <v/>
      </c>
      <c r="BH179" s="1" t="str">
        <f t="shared" si="380"/>
        <v/>
      </c>
      <c r="BI179" s="1" t="str">
        <f t="shared" si="381"/>
        <v/>
      </c>
      <c r="BJ179" s="8" t="str">
        <f>IF(_xlfn.IFNA($A179,"")="","",AK179/(Configuration!$B$1/1000000))</f>
        <v/>
      </c>
      <c r="BK179" s="1" t="str">
        <f>IF(OR(_xlfn.IFNA($A179,"")="", ROW()&lt;=ROW($A$3),MAX(International!$C$3:$C$2000)&lt;$AK179),"",$A179-_xlfn.XLOOKUP($AK179,International!$C$3:$C$2000,International!$A$3:$A$2000,NA(),1,1))</f>
        <v/>
      </c>
      <c r="BL179" s="1" t="str">
        <f>IF(OR(_xlfn.IFNA($A179,"")="", ROW()&lt;=ROW($A$3),MAX(International!$D$3:$D$2000)&lt;$BJ179),"",$A179-_xlfn.XLOOKUP($BJ179,International!$D$3:$D$2000,International!$A$3:$A$2000,NA(),1,1))</f>
        <v/>
      </c>
      <c r="BM179" s="1" t="str">
        <f>IF(OR(_xlfn.IFNA($A179,"")="", ROW()&lt;=ROW($A$3),MAX(International!$G$3:$G$2000)&lt;$AK179),"",$A179-_xlfn.XLOOKUP($AK179,International!$G$3:$G$2000,International!$A$3:$A$2000,NA(),1,1))</f>
        <v/>
      </c>
      <c r="BN179" s="1" t="str">
        <f>IF(OR(_xlfn.IFNA($A179,"")="", ROW()&lt;=ROW($A$3),MAX(International!$H$3:$H$2000)&lt;$BJ179),"",$A179-_xlfn.XLOOKUP($BJ179,International!$H$3:$H$2000,International!$A$3:$A$2000,NA(),1,1))</f>
        <v/>
      </c>
      <c r="BO179" s="1" t="str">
        <f>IF(OR(_xlfn.IFNA($A179,"")="", ROW()&lt;=ROW($A$3),MAX(International!$K$3:$K$2000)&lt;$AK179),"",$A179-_xlfn.XLOOKUP($AK179,International!$K$3:$K$2000,International!$A$3:$A$2000,NA(),1,1))</f>
        <v/>
      </c>
      <c r="BP179" s="1" t="str">
        <f>IF(OR(_xlfn.IFNA($A179,"")="", ROW()&lt;=ROW($A$3),MAX(International!$L$3:$L$2000)&lt;$BJ179),"",$A179-_xlfn.XLOOKUP($BJ179,International!$L$3:$L$2000,International!$A$3:$A$2000,NA(),1,1))</f>
        <v/>
      </c>
      <c r="BQ179" s="1" t="str">
        <f>IF(OR(_xlfn.IFNA($A179,"")="", ROW()&lt;=ROW($A$3),MAX(International!$O$3:$O$2000)&lt;$AK179),"",$A179-_xlfn.XLOOKUP($AK179,International!$O$3:$O$2000,International!$A$3:$A$2000,NA(),1,1))</f>
        <v/>
      </c>
      <c r="BR179" s="1" t="str">
        <f>IF(OR(_xlfn.IFNA($A179,"")="", ROW()&lt;=ROW($A$3),MAX(International!$P$3:$P$2000)&lt;$BJ179),"",$A179-_xlfn.XLOOKUP($BJ179,International!$P$3:$P$2000,International!$A$3:$A$2000,NA(),1,1))</f>
        <v/>
      </c>
      <c r="BS179" s="1" t="str">
        <f>IF(OR(_xlfn.IFNA($A179,"")="", ROW()&lt;=ROW($A$3),MAX(International!$S$3:$S$2000)&lt;$AK179),"",$A179-_xlfn.XLOOKUP($AK179,International!$S$3:$S$2000,International!$A$3:$A$2000,NA(),1,1))</f>
        <v/>
      </c>
      <c r="BT179" s="1" t="str">
        <f>IF(OR(_xlfn.IFNA($A179,"")="", ROW()&lt;=ROW($A$3),MAX(International!$T$3:$T$2000)&lt;$BJ179),"",$A179-_xlfn.XLOOKUP($BJ179,International!$T$3:$T$2000,International!$A$3:$A$2000,NA(),1,1))</f>
        <v/>
      </c>
      <c r="BU179" s="1" t="str">
        <f>IF(OR(_xlfn.IFNA($A179,"")="", ROW()&lt;=ROW($A$3),MAX(International!$W$3:$W$2000)&lt;$AK179),"",$A179-_xlfn.XLOOKUP($AK179,International!$W$3:$W$2000,International!$A$3:$A$2000,NA(),1,1))</f>
        <v/>
      </c>
      <c r="BV179" s="1" t="str">
        <f>IF(OR(_xlfn.IFNA($A179,"")="", ROW()&lt;=ROW($A$3),MAX(International!$X$3:$X$2000)&lt;$BJ179),"",$A179-_xlfn.XLOOKUP($BJ179,International!$X$3:$X$2000,International!$A$3:$A$2000,NA(),1,1))</f>
        <v/>
      </c>
      <c r="BW179" s="1" t="str">
        <f>IF(OR(_xlfn.IFNA($A179,"")="", ROW()&lt;=ROW($A$3),MAX(International!$AA$3:$AA$2000)&lt;$AK179),"",$A179-_xlfn.XLOOKUP($AK179,International!$AA$3:$AA$2000,International!$A$3:$A$2000,NA(),1,1))</f>
        <v/>
      </c>
      <c r="BX179" s="1" t="str">
        <f>IF(OR(_xlfn.IFNA($A179,"")="", ROW()&lt;=ROW($A$3),MAX(International!$AB$3:$AB$2000)&lt;$BJ179),"",$A179-_xlfn.XLOOKUP($BJ179,International!$AB$3:$AB$2000,International!$A$3:$A$2000,NA(),1,1))</f>
        <v/>
      </c>
      <c r="BY179" s="1" t="str">
        <f>IF(OR(_xlfn.IFNA($A179,"")="", ROW()&lt;=ROW($A$3),MAX(International!$AE$3:$AE$2000)&lt;$AK179),"",$A179-_xlfn.XLOOKUP($AK179,International!$AE$3:$AE$2000,International!$A$3:$A$2000,NA(),1,1))</f>
        <v/>
      </c>
      <c r="BZ179" s="1" t="str">
        <f>IF(OR(_xlfn.IFNA($A179,"")="", ROW()&lt;=ROW($A$3),MAX(International!$AF$3:$AF$2000)&lt;$BJ179),"",$A179-_xlfn.XLOOKUP($BJ179,International!$AF$3:$AF$2000,International!$A$3:$A$2000,NA(),1,1))</f>
        <v/>
      </c>
      <c r="CA179" s="1" t="e">
        <f t="shared" si="358"/>
        <v>#N/A</v>
      </c>
      <c r="CB179" s="1" t="e">
        <f t="shared" si="338"/>
        <v>#N/A</v>
      </c>
      <c r="CC179" s="1" t="e">
        <f t="shared" si="339"/>
        <v>#N/A</v>
      </c>
      <c r="CD179" s="1" t="e">
        <f t="shared" si="340"/>
        <v>#N/A</v>
      </c>
      <c r="CE179" s="1" t="e">
        <f t="shared" si="341"/>
        <v>#N/A</v>
      </c>
      <c r="CF179" s="1" t="e">
        <f t="shared" si="342"/>
        <v>#N/A</v>
      </c>
      <c r="CG179" s="1" t="e">
        <f t="shared" si="343"/>
        <v>#N/A</v>
      </c>
      <c r="CH179" s="1" t="e">
        <f t="shared" si="344"/>
        <v>#N/A</v>
      </c>
      <c r="CI179" s="1" t="e">
        <f t="shared" si="345"/>
        <v>#N/A</v>
      </c>
      <c r="CJ179" s="1" t="e">
        <f t="shared" si="346"/>
        <v>#N/A</v>
      </c>
      <c r="CK179" s="1" t="e">
        <f t="shared" si="295"/>
        <v>#N/A</v>
      </c>
      <c r="CL179" s="1" t="e">
        <f t="shared" si="347"/>
        <v>#N/A</v>
      </c>
      <c r="CM179" s="1" t="e">
        <f>IF(OR(ISNA($A179),$AK179&lt;100),NA(),IF($CA179=0,0,FLOOR((CK179-_xlfn.XLOOKUP(_xlfn.AGGREGATE(5,6,$CA$3:$CA2130),$CA$3:$CA$2000,CK$3:CK$2000,1,1))/_xlfn.XLOOKUP($CA179,$CA$3:$CA$2000,$CA$3:$CA$2000,1,1), 1)))</f>
        <v>#N/A</v>
      </c>
      <c r="CN179" s="1" t="e">
        <f t="shared" si="296"/>
        <v>#N/A</v>
      </c>
      <c r="CO179" s="1" t="e" cm="1">
        <f t="array" ref="CO179">IFERROR(IF(OR(ISNA($A179),$AK179&lt;100,INDEX(International!C$3:C$2000,_xlfn.XMATCH(100,International!C$3:C$2000,1,1)+$CA179)=""),NA(),INDEX(International!C$3:C$2000,_xlfn.XMATCH(100,International!C$3:C$2000,1,1)+$CA179)), NA())</f>
        <v>#N/A</v>
      </c>
      <c r="CP179" s="1" t="e">
        <f t="shared" si="348"/>
        <v>#N/A</v>
      </c>
      <c r="CQ179" s="1" t="e">
        <f>IF(OR(ISNA($A179),$AK179&lt;100),NA(),IF($CA179=0,0,FLOOR((CO179-_xlfn.XLOOKUP(_xlfn.AGGREGATE(5,6,$CA$3:$CA2130),$CA$3:$CA$2000,CO$3:CO$2000,1,1))/_xlfn.XLOOKUP($CA179,$CA$3:$CA$2000,$CA$3:$CA$2000,1,1), 1)))</f>
        <v>#N/A</v>
      </c>
      <c r="CR179" s="1" t="e">
        <f t="shared" si="297"/>
        <v>#N/A</v>
      </c>
      <c r="CS179" s="1" t="e" cm="1">
        <f t="array" ref="CS179">IFERROR(IF(OR(ISNA($A179),$AK179&lt;100,INDEX(International!G$3:G$2000,_xlfn.XMATCH(100,International!G$3:G$2000,1,1)+$CA179)=""),NA(),INDEX(International!G$3:G$2000,_xlfn.XMATCH(100,International!G$3:G$2000,1,1)+$CA179)), NA())</f>
        <v>#N/A</v>
      </c>
      <c r="CT179" s="1" t="e">
        <f t="shared" si="349"/>
        <v>#N/A</v>
      </c>
      <c r="CU179" s="1" t="e">
        <f>IF(OR(ISNA($A179),$AK179&lt;100),NA(),IF($CA179=0,0,FLOOR((CS179-_xlfn.XLOOKUP(_xlfn.AGGREGATE(5,6,$CA$3:$CA2130),$CA$3:$CA$2000,CS$3:CS$2000,1,1))/_xlfn.XLOOKUP($CA179,$CA$3:$CA$2000,$CA$3:$CA$2000,1,1), 1)))</f>
        <v>#N/A</v>
      </c>
      <c r="CV179" s="1" t="e">
        <f t="shared" si="298"/>
        <v>#N/A</v>
      </c>
      <c r="CW179" s="1" t="e" cm="1">
        <f t="array" ref="CW179">IFERROR(IF(OR(ISNA($A179),$AK179&lt;100,INDEX(International!K$3:K$2000,_xlfn.XMATCH(100,International!K$3:K$2000,1,1)+$CA179)=""),NA(),INDEX(International!K$3:K$2000,_xlfn.XMATCH(100,International!K$3:K$2000,1,1)+$CA179)), NA())</f>
        <v>#N/A</v>
      </c>
      <c r="CX179" s="1" t="e">
        <f t="shared" si="350"/>
        <v>#N/A</v>
      </c>
      <c r="CY179" s="1" t="e">
        <f>IF(OR(ISNA($A179),$AK179&lt;100),NA(),IF($CA179=0,0,FLOOR((CW179-_xlfn.XLOOKUP(_xlfn.AGGREGATE(5,6,$CA$3:$CA2130),$CA$3:$CA$2000,CW$3:CW$2000,1,1))/_xlfn.XLOOKUP($CA179,$CA$3:$CA$2000,$CA$3:$CA$2000,1,1), 1)))</f>
        <v>#N/A</v>
      </c>
      <c r="CZ179" s="1" t="e">
        <f t="shared" si="299"/>
        <v>#N/A</v>
      </c>
      <c r="DA179" s="1" t="e" cm="1">
        <f t="array" ref="DA179">IFERROR(IF(OR(ISNA($A179),$AK179&lt;100,INDEX(International!O$3:O$2000,_xlfn.XMATCH(100,International!O$3:O$2000,1,1)+$CA179)=""),NA(),INDEX(International!O$3:O$2000,_xlfn.XMATCH(100,International!O$3:O$2000,1,1)+$CA179)), NA())</f>
        <v>#N/A</v>
      </c>
      <c r="DB179" s="1" t="e">
        <f t="shared" si="351"/>
        <v>#N/A</v>
      </c>
      <c r="DC179" s="1" t="e">
        <f>IF(OR(ISNA($A179),$AK179&lt;100),NA(),IF($CA179=0,0,FLOOR((DA179-_xlfn.XLOOKUP(_xlfn.AGGREGATE(5,6,$CA$3:$CA2130),$CA$3:$CA$2000,DA$3:DA$2000,1,1))/_xlfn.XLOOKUP($CA179,$CA$3:$CA$2000,$CA$3:$CA$2000,1,1), 1)))</f>
        <v>#N/A</v>
      </c>
      <c r="DD179" s="1" t="e">
        <f t="shared" si="300"/>
        <v>#N/A</v>
      </c>
      <c r="DE179" s="1" t="e" cm="1">
        <f t="array" ref="DE179">IFERROR(IF(OR(ISNA($A179),$AK179&lt;100,INDEX(International!S$3:S$2000,_xlfn.XMATCH(100,International!S$3:S$2000,1,1)+$CA179)=""),NA(),INDEX(International!S$3:S$2000,_xlfn.XMATCH(100,International!S$3:S$2000,1,1)+$CA179)), NA())</f>
        <v>#N/A</v>
      </c>
      <c r="DF179" s="1" t="e">
        <f t="shared" si="352"/>
        <v>#N/A</v>
      </c>
      <c r="DG179" s="1" t="e">
        <f>IF(OR(ISNA($A179),$AK179&lt;100),NA(),IF($CA179=0,0,FLOOR((DE179-_xlfn.XLOOKUP(_xlfn.AGGREGATE(5,6,$CA$3:$CA2130),$CA$3:$CA$2000,DE$3:DE$2000,1,1))/_xlfn.XLOOKUP($CA179,$CA$3:$CA$2000,$CA$3:$CA$2000,1,1), 1)))</f>
        <v>#N/A</v>
      </c>
      <c r="DH179" s="1" t="e">
        <f t="shared" si="301"/>
        <v>#N/A</v>
      </c>
      <c r="DI179" s="1" t="e" cm="1">
        <f t="array" ref="DI179">IFERROR(IF(OR(ISNA($A179),$AK179&lt;100,INDEX(International!W$3:W$2000,_xlfn.XMATCH(100,International!W$3:W$2000,1,1)+$CA179)=""),NA(),INDEX(International!W$3:W$2000,_xlfn.XMATCH(100,International!W$3:W$2000,1,1)+$CA179)), NA())</f>
        <v>#N/A</v>
      </c>
      <c r="DJ179" s="1" t="e">
        <f t="shared" si="353"/>
        <v>#N/A</v>
      </c>
      <c r="DK179" s="1" t="e">
        <f>IF(OR(ISNA($A179),$AK179&lt;100),NA(),IF($CA179=0,0,FLOOR((DI179-_xlfn.XLOOKUP(_xlfn.AGGREGATE(5,6,$CA$3:$CA2130),$CA$3:$CA$2000,DI$3:DI$2000,1,1))/_xlfn.XLOOKUP($CA179,$CA$3:$CA$2000,$CA$3:$CA$2000,1,1), 1)))</f>
        <v>#N/A</v>
      </c>
      <c r="DL179" s="1" t="e">
        <f t="shared" si="302"/>
        <v>#N/A</v>
      </c>
      <c r="DM179" s="1" t="e" cm="1">
        <f t="array" ref="DM179">IFERROR(IF(OR(ISNA($A179),$AK179&lt;100,INDEX(International!AA$3:AA$2000,_xlfn.XMATCH(100,International!AA$3:AA$2000,1,1)+$CA179)=""),NA(),INDEX(International!AA$3:AA$2000,_xlfn.XMATCH(100,International!AA$3:AA$2000,1,1)+$CA179)), NA())</f>
        <v>#N/A</v>
      </c>
      <c r="DN179" s="1" t="e">
        <f t="shared" si="354"/>
        <v>#N/A</v>
      </c>
      <c r="DO179" s="1" t="e">
        <f>IF(OR(ISNA($A179),$AK179&lt;100),NA(),IF($CA179=0,0,FLOOR((DM179-_xlfn.XLOOKUP(_xlfn.AGGREGATE(5,6,$CA$3:$CA2130),$CA$3:$CA$2000,DM$3:DM$2000,1,1))/_xlfn.XLOOKUP($CA179,$CA$3:$CA$2000,$CA$3:$CA$2000,1,1), 1)))</f>
        <v>#N/A</v>
      </c>
      <c r="DP179" s="1" t="e">
        <f t="shared" si="303"/>
        <v>#N/A</v>
      </c>
      <c r="DQ179" s="1" t="e" cm="1">
        <f t="array" ref="DQ179">IFERROR(IF(OR(ISNA($A179),$AK179&lt;100,INDEX(International!AE$3:AE$2000,_xlfn.XMATCH(100,International!AE$3:AE$2000,1,1)+$CA179)=""),NA(),INDEX(International!AE$3:AE$2000,_xlfn.XMATCH(100,International!AE$3:AE$2000,1,1)+$CA179)), NA())</f>
        <v>#N/A</v>
      </c>
      <c r="DR179" s="1" t="e">
        <f t="shared" si="355"/>
        <v>#N/A</v>
      </c>
      <c r="DS179" s="1" t="e">
        <f>IF(OR(ISNA($A179),$AK179&lt;100),NA(),IF($CA179=0,0,FLOOR((DQ179-_xlfn.XLOOKUP(_xlfn.AGGREGATE(5,6,$CA$3:$CA2130),$CA$3:$CA$2000,DQ$3:DQ$2000,1,1))/_xlfn.XLOOKUP($CA179,$CA$3:$CA$2000,$CA$3:$CA$2000,1,1), 1)))</f>
        <v>#N/A</v>
      </c>
      <c r="DT179" s="1" t="e">
        <f t="shared" si="382"/>
        <v>#N/A</v>
      </c>
      <c r="DU179" s="1" t="e">
        <f t="shared" si="356"/>
        <v>#N/A</v>
      </c>
      <c r="DV179" s="1" t="e" cm="1">
        <f t="array" ref="DV179">IFERROR(IF(ISNA($A179),NA(),INDEX(B$3:B$2000,_xlfn.XMATCH(Configuration!$B$12,B$3:B$2000,1,1)+ROW()-ROW($A$3))-0), NA())</f>
        <v>#N/A</v>
      </c>
      <c r="DW179" s="1" t="e" cm="1">
        <f t="array" ref="DW179">IFERROR(IF(ISNA($A179),NA(),INDEX(F$3:F$2000,_xlfn.XMATCH(Configuration!$B$12,F$3:F$2000,1,1)+ROW()-ROW($A$3))-0), NA())</f>
        <v>#N/A</v>
      </c>
      <c r="DX179" s="1" t="e" cm="1">
        <f t="array" ref="DX179">IFERROR(IF(ISNA($A179),NA(),INDEX(J$3:J$2000,_xlfn.XMATCH(Configuration!$B$12,J$3:J$2000,1,1)+ROW()-ROW($A$3))-0), NA())</f>
        <v>#N/A</v>
      </c>
      <c r="DY179" s="1" t="e" cm="1">
        <f t="array" ref="DY179">IFERROR(IF(ISNA($A179),NA(),INDEX(N$3:N$2000,_xlfn.XMATCH(Configuration!$B$12,N$3:N$2000,1,1)+ROW()-ROW($A$3))-0), NA())</f>
        <v>#N/A</v>
      </c>
      <c r="DZ179" s="1" t="e" cm="1">
        <f t="array" ref="DZ179">IFERROR(IF(ISNA($A179),NA(),INDEX(R$3:R$2000,_xlfn.XMATCH(Configuration!$B$12,R$3:R$2000,1,1)+ROW()-ROW($A$3))-0), NA())</f>
        <v>#N/A</v>
      </c>
      <c r="EA179" s="1" t="e" cm="1">
        <f t="array" ref="EA179">IFERROR(IF(ISNA($A179),NA(),INDEX(V$3:V$2000,_xlfn.XMATCH(Configuration!$B$12,V$3:V$2000,1,1)+ROW()-ROW($A$3))-0), NA())</f>
        <v>#N/A</v>
      </c>
      <c r="EB179" s="1" t="e" cm="1">
        <f t="array" ref="EB179">IFERROR(IF(ISNA($A179),NA(),INDEX(Z$3:Z$2000,_xlfn.XMATCH(Configuration!$B$12,Z$3:Z$2000,1,1)+ROW()-ROW($A$3))-0), NA())</f>
        <v>#N/A</v>
      </c>
      <c r="EC179" s="1" t="e" cm="1">
        <f t="array" ref="EC179">IFERROR(IF(ISNA($A179),NA(),INDEX(AD$3:AD$2000,_xlfn.XMATCH(Configuration!$B$12,AD$3:AD$2000,1,1)+ROW()-ROW($A$3))-0), NA())</f>
        <v>#N/A</v>
      </c>
      <c r="ED179" s="1" t="e">
        <f t="shared" si="357"/>
        <v>#N/A</v>
      </c>
      <c r="EE179" s="1" t="e">
        <f t="shared" si="304"/>
        <v>#N/A</v>
      </c>
      <c r="EF179" s="1" t="e">
        <f t="shared" si="305"/>
        <v>#N/A</v>
      </c>
      <c r="EG179" s="1" t="e">
        <f t="shared" si="306"/>
        <v>#N/A</v>
      </c>
      <c r="EH179" s="1" t="e">
        <f t="shared" si="307"/>
        <v>#N/A</v>
      </c>
      <c r="EI179" s="1" t="e">
        <f t="shared" si="308"/>
        <v>#N/A</v>
      </c>
      <c r="EJ179" s="1" t="e">
        <f t="shared" si="309"/>
        <v>#N/A</v>
      </c>
      <c r="EK179" s="1" t="e">
        <f t="shared" si="310"/>
        <v>#N/A</v>
      </c>
      <c r="EL179" s="1" t="e" cm="1">
        <f t="array" ref="EL179">IFERROR(IF(ISNA($ED179),NA(),IF(FLOOR((2^(($ED179+LOOKUP(2, 1/(ISNA(EP$3:EP$2000)+ISBLANK(EP$3:EP$300)-1),EP$3:EP$2000)*LOG(100)/LOG(2))/LOOKUP(2, 1/(ISNA(EP$3:EP$2000)+ISBLANK(EP$3:EP$300)-1),EP$3:EP$2000))),2)&gt;_xlfn.AGGREGATE(4,6,$EN$3:$GC$2000)+2000,NA(),FLOOR((2^(($ED179+LOOKUP(2, 1/(ISNA(EP$3:EP$2000)+ISBLANK(EP$3:EP$300)-1),EP$3:EP$2000)*LOG(100)/LOG(2))/LOOKUP(2, 1/(ISNA(EP$3:EP$2000)+ISBLANK(EP$3:EP$300)-1),EP$3:EP$2000))),2))),NA())</f>
        <v>#N/A</v>
      </c>
      <c r="EM179" s="1" t="e" cm="1">
        <f t="array" ref="EM179">IF(ISNA($ED179),NA(),FLOOR(EN$3+(LOOKUP(2, 1/(ISNA(EN$3:EN$2000)+ISBLANK(EN$3:EN$300)-1),EN$3:EN$2000)-EN$3)/LOOKUP(2, 1/(ISNA(EN$3:EN$2000)+ISBLANK(EN$3:EN$300)-1),ED$3:ED$2000)*ED179, 1))</f>
        <v>#N/A</v>
      </c>
      <c r="EN179" s="1" t="e" cm="1">
        <f t="array" ref="EN179">IFERROR(IF(ISNA($A179),NA(),INDEX(AK$3:AK$2000,_xlfn.XMATCH(100,AK$3:AK$2000,1,1)+ROW()-ROW($A$3))-0), NA())</f>
        <v>#N/A</v>
      </c>
      <c r="EO179" s="1" t="e" cm="1">
        <f t="array" ref="EO179">IFERROR(IF(ISNA($A179),NA(),INDEX(BD$3:BD$2000,_xlfn.XMATCH(100,AK$3:AK$2000,1,1)+ROW()-ROW($A$3))-0), NA())</f>
        <v>#N/A</v>
      </c>
      <c r="EP179" s="1" t="e">
        <f t="shared" si="311"/>
        <v>#N/A</v>
      </c>
      <c r="EQ179" s="1" t="e">
        <f t="shared" si="312"/>
        <v>#N/A</v>
      </c>
      <c r="ER179" s="1" t="e">
        <f t="shared" si="313"/>
        <v>#N/A</v>
      </c>
      <c r="ES179" s="1" t="e" cm="1">
        <f t="array" ref="ES179">IFERROR(IF(OR(ISNA($A179),INDEX(International!C$3:C$2000,_xlfn.XMATCH(100,International!C$3:C$2000,1,1)+ROW()-ROW($A$3))=""),NA(),INDEX(International!C$3:C$2000,_xlfn.XMATCH(100,International!C$3:C$2000,1,1)+ROW()-ROW($A$3))), NA())</f>
        <v>#N/A</v>
      </c>
      <c r="ET179" s="1" t="e" cm="1">
        <f t="array" ref="ET179">IFERROR(IF(ISNA($A179),NA(),INDEX(International!E$3:E$2000,_xlfn.XMATCH(100,International!C$3:C$2000,1,1)+ROW()-ROW($A$3))-0), NA())</f>
        <v>#N/A</v>
      </c>
      <c r="EU179" s="1" t="e">
        <f t="shared" si="314"/>
        <v>#N/A</v>
      </c>
      <c r="EV179" s="1" t="e">
        <f t="shared" si="315"/>
        <v>#N/A</v>
      </c>
      <c r="EW179" s="1" t="e">
        <f t="shared" si="316"/>
        <v>#N/A</v>
      </c>
      <c r="EX179" s="1" t="e" cm="1">
        <f t="array" ref="EX179">IFERROR(IF(OR(ISNA($A179),INDEX(International!G$3:G$2000,_xlfn.XMATCH(100,International!G$3:G$2000,1,1)+ROW()-ROW($A$3))=""),NA(),INDEX(International!G$3:G$2000,_xlfn.XMATCH(100,International!G$3:G$2000,1,1)+ROW()-ROW($A$3))-0), NA())</f>
        <v>#N/A</v>
      </c>
      <c r="EY179" s="1" t="e" cm="1">
        <f t="array" ref="EY179">IFERROR(IF(ISNA($A179),NA(),INDEX(International!I$3:I$2000,_xlfn.XMATCH(100,International!G$3:G$2000,1,1)+ROW()-ROW($A$3))-0), NA())</f>
        <v>#N/A</v>
      </c>
      <c r="EZ179" s="1" t="e">
        <f t="shared" si="317"/>
        <v>#N/A</v>
      </c>
      <c r="FA179" s="1" t="e">
        <f t="shared" si="318"/>
        <v>#N/A</v>
      </c>
      <c r="FB179" s="1" t="e">
        <f t="shared" si="319"/>
        <v>#N/A</v>
      </c>
      <c r="FC179" s="1" t="e" cm="1">
        <f t="array" ref="FC179">IFERROR(IF(OR(ISNA($A179),INDEX(International!K$3:K$2000,_xlfn.XMATCH(100,International!K$3:K$2000,1,1)+ROW()-ROW($A$3))=""),NA(),INDEX(International!K$3:K$2000,_xlfn.XMATCH(100,International!K$3:K$2000,1,1)+ROW()-ROW($A$3))), NA())</f>
        <v>#N/A</v>
      </c>
      <c r="FD179" s="1" t="e" cm="1">
        <f t="array" ref="FD179">IFERROR(IF(ISNA($A179),NA(),INDEX(International!M$3:M$2000,_xlfn.XMATCH(100,International!K$3:K$2000,1,1)+ROW()-ROW($A$3))-0), NA())</f>
        <v>#N/A</v>
      </c>
      <c r="FE179" s="1" t="e">
        <f t="shared" si="320"/>
        <v>#N/A</v>
      </c>
      <c r="FF179" s="1" t="e">
        <f t="shared" si="321"/>
        <v>#N/A</v>
      </c>
      <c r="FG179" s="1" t="e">
        <f t="shared" si="322"/>
        <v>#N/A</v>
      </c>
      <c r="FH179" s="1" t="e" cm="1">
        <f t="array" ref="FH179">IFERROR(IF(OR(ISNA($A179),INDEX(International!O$3:O$2000,_xlfn.XMATCH(100,International!O$3:O$2000,1,1)+ROW()-ROW($A$3))=""),NA(),INDEX(International!O$3:O$2000,_xlfn.XMATCH(100,International!O$3:O$2000,1,1)+ROW()-ROW($A$3))-0), NA())</f>
        <v>#N/A</v>
      </c>
      <c r="FI179" s="1" t="e" cm="1">
        <f t="array" ref="FI179">IFERROR(IF(ISNA($A179),NA(),INDEX(International!Q$3:Q$2000,_xlfn.XMATCH(100,International!O$3:O$2000,1,1)+ROW()-ROW($A$3))-0), NA())</f>
        <v>#N/A</v>
      </c>
      <c r="FJ179" s="1" t="e">
        <f t="shared" si="323"/>
        <v>#N/A</v>
      </c>
      <c r="FK179" s="1" t="e">
        <f t="shared" si="324"/>
        <v>#N/A</v>
      </c>
      <c r="FL179" s="1" t="e">
        <f t="shared" si="325"/>
        <v>#N/A</v>
      </c>
      <c r="FM179" s="1" t="e" cm="1">
        <f t="array" ref="FM179">IFERROR(IF(OR(ISNA($A179),INDEX(International!S$3:S$2000,_xlfn.XMATCH(100,International!S$3:S$2000,1,1)+ROW()-ROW($A$3))=""),NA(),INDEX(International!S$3:S$2000,_xlfn.XMATCH(100,International!S$3:S$2000,1,1)+ROW()-ROW($A$3))-0), NA())</f>
        <v>#N/A</v>
      </c>
      <c r="FN179" s="1" t="e" cm="1">
        <f t="array" ref="FN179">IFERROR(IF(ISNA($A179),NA(),INDEX(International!U$3:U$2000,_xlfn.XMATCH(100,International!S$3:S$2000,1,1)+ROW()-ROW($A$3))-0), NA())</f>
        <v>#N/A</v>
      </c>
      <c r="FO179" s="1" t="e">
        <f t="shared" si="326"/>
        <v>#N/A</v>
      </c>
      <c r="FP179" s="1" t="e">
        <f t="shared" si="327"/>
        <v>#N/A</v>
      </c>
      <c r="FQ179" s="1" t="e">
        <f t="shared" si="328"/>
        <v>#N/A</v>
      </c>
      <c r="FR179" s="1" t="e" cm="1">
        <f t="array" ref="FR179">IFERROR(IF(OR(ISNA($A179),INDEX(International!W$3:W$2000,_xlfn.XMATCH(100,International!W$3:W$2000,1,1)+ROW()-ROW($A$3))=""),NA(),INDEX(International!W$3:W$2000,_xlfn.XMATCH(100,International!W$3:W$2000,1,1)+ROW()-ROW($A$3))-0), NA())</f>
        <v>#N/A</v>
      </c>
      <c r="FS179" s="1" t="e" cm="1">
        <f t="array" ref="FS179">IFERROR(IF(ISNA($A179),NA(),INDEX(International!Y$3:Y$2000,_xlfn.XMATCH(100,International!W$3:W$2000,1,1)+ROW()-ROW($A$3))-0), NA())</f>
        <v>#N/A</v>
      </c>
      <c r="FT179" s="1" t="e">
        <f t="shared" si="329"/>
        <v>#N/A</v>
      </c>
      <c r="FU179" s="1" t="e">
        <f t="shared" si="330"/>
        <v>#N/A</v>
      </c>
      <c r="FV179" s="1" t="e">
        <f t="shared" si="331"/>
        <v>#N/A</v>
      </c>
      <c r="FW179" s="1" t="e" cm="1">
        <f t="array" ref="FW179">IFERROR(IF(OR(ISNA($A179),INDEX(International!AA$3:AA$2000,_xlfn.XMATCH(100,International!AA$3:AA$2000,1,1)+ROW()-ROW($A$3))=""),NA(),INDEX(International!AA$3:AA$2000,_xlfn.XMATCH(100,International!AA$3:AA$2000,1,1)+ROW()-ROW($A$3))-0), NA())</f>
        <v>#N/A</v>
      </c>
      <c r="FX179" s="1" t="e" cm="1">
        <f t="array" ref="FX179">IFERROR(IF(ISNA($A179),NA(),INDEX(International!AC$3:AC$2000,_xlfn.XMATCH(100,International!AA$3:AA$2000,1,1)+ROW()-ROW($A$3))-0), NA())</f>
        <v>#N/A</v>
      </c>
      <c r="FY179" s="1" t="e">
        <f t="shared" si="332"/>
        <v>#N/A</v>
      </c>
      <c r="FZ179" s="1" t="e">
        <f t="shared" si="333"/>
        <v>#N/A</v>
      </c>
      <c r="GA179" s="1" t="e">
        <f t="shared" si="334"/>
        <v>#N/A</v>
      </c>
      <c r="GB179" s="1" t="e" cm="1">
        <f t="array" ref="GB179">IFERROR(IF(OR(ISNA($A179),INDEX(International!AE$3:AE$2000,_xlfn.XMATCH(100,International!AE$3:AE$2000,1,1)+ROW()-ROW($A$3))=""),NA(),INDEX(International!AE$3:AE$2000,_xlfn.XMATCH(100,International!AE$3:AE$2000,1,1)+ROW()-ROW($A$3))-0), NA())</f>
        <v>#N/A</v>
      </c>
      <c r="GC179" s="1" t="e" cm="1">
        <f t="array" ref="GC179">IFERROR(IF(ISNA($A179),NA(),INDEX(International!AG$3:AG$2000,_xlfn.XMATCH(100,International!AE$3:AE$2000,1,1)+ROW()-ROW($A$3))-0), NA())</f>
        <v>#N/A</v>
      </c>
      <c r="GD179" s="1" t="e">
        <f t="shared" si="335"/>
        <v>#N/A</v>
      </c>
      <c r="GE179" s="1" t="e">
        <f t="shared" si="336"/>
        <v>#N/A</v>
      </c>
      <c r="GF179" s="1" t="e">
        <f t="shared" si="337"/>
        <v>#N/A</v>
      </c>
    </row>
    <row r="180" spans="1:188" x14ac:dyDescent="0.2">
      <c r="A180" s="4" t="e">
        <f>IF(OR(Daily!$A180="",Daily!$B180="*"),NA(),Daily!A180)</f>
        <v>#N/A</v>
      </c>
      <c r="B180" s="1" t="str">
        <f>IF(_xlfn.IFNA($A180,"")="","",Daily!C180+IF(ROW()&gt;ROW($A$3),B179,0))</f>
        <v/>
      </c>
      <c r="C180" s="1" t="str">
        <f>IF(_xlfn.IFNA($A180,"")="","",Daily!D180+IF(ROW()&gt;ROW($A$3),C179,0))</f>
        <v/>
      </c>
      <c r="D180" s="1" t="str">
        <f>IF(_xlfn.IFNA($A180,"")="","",Daily!E180+IF(ROW()&gt;ROW($A$3),D179,0))</f>
        <v/>
      </c>
      <c r="E180" s="1" t="str">
        <f t="shared" si="284"/>
        <v/>
      </c>
      <c r="F180" s="1" t="str">
        <f>IF(_xlfn.IFNA($A180,"")="","",Daily!F180+IF(ROW()&gt;ROW($A$3),F179,0))</f>
        <v/>
      </c>
      <c r="G180" s="1" t="str">
        <f>IF(_xlfn.IFNA($A180,"")="","",Daily!G180+IF(ROW()&gt;ROW($A$3),G179,0))</f>
        <v/>
      </c>
      <c r="H180" s="1" t="str">
        <f>IF(_xlfn.IFNA($A180,"")="","",Daily!H180+IF(ROW()&gt;ROW($A$3),H179,0))</f>
        <v/>
      </c>
      <c r="I180" s="1" t="str">
        <f t="shared" si="285"/>
        <v/>
      </c>
      <c r="J180" s="1" t="str">
        <f>IF(_xlfn.IFNA($A180,"")="","",Daily!I180+IF(ROW()&gt;ROW($A$3),J179,0))</f>
        <v/>
      </c>
      <c r="K180" s="1" t="str">
        <f>IF(_xlfn.IFNA($A180,"")="","",Daily!J180+IF(ROW()&gt;ROW($A$3),K179,0))</f>
        <v/>
      </c>
      <c r="L180" s="1" t="str">
        <f>IF(_xlfn.IFNA($A180,"")="","",Daily!K180+IF(ROW()&gt;ROW($A$3),L179,0))</f>
        <v/>
      </c>
      <c r="M180" s="1" t="str">
        <f t="shared" si="286"/>
        <v/>
      </c>
      <c r="N180" s="1" t="str">
        <f>IF(_xlfn.IFNA($A180,"")="","",Daily!L180+IF(ROW()&gt;ROW($A$3),N179,0))</f>
        <v/>
      </c>
      <c r="O180" s="1" t="str">
        <f>IF(_xlfn.IFNA($A180,"")="","",Daily!M180+IF(ROW()&gt;ROW($A$3),O179,0))</f>
        <v/>
      </c>
      <c r="P180" s="1" t="str">
        <f>IF(_xlfn.IFNA($A180,"")="","",Daily!N180+IF(ROW()&gt;ROW($A$3),P179,0))</f>
        <v/>
      </c>
      <c r="Q180" s="1" t="str">
        <f t="shared" si="287"/>
        <v/>
      </c>
      <c r="R180" s="1" t="str">
        <f>IF(_xlfn.IFNA($A180,"")="","",Daily!O180+IF(ROW()&gt;ROW($A$3),R179,0))</f>
        <v/>
      </c>
      <c r="S180" s="1" t="str">
        <f>IF(_xlfn.IFNA($A180,"")="","",Daily!P180+IF(ROW()&gt;ROW($A$3),S179,0))</f>
        <v/>
      </c>
      <c r="T180" s="1" t="str">
        <f>IF(_xlfn.IFNA($A180,"")="","",Daily!Q180+IF(ROW()&gt;ROW($A$3),T179,0))</f>
        <v/>
      </c>
      <c r="U180" s="1" t="str">
        <f t="shared" si="288"/>
        <v/>
      </c>
      <c r="V180" s="1" t="str">
        <f>IF(_xlfn.IFNA($A180,"")="","",Daily!R180+IF(ROW()&gt;ROW($A$3),V179,0))</f>
        <v/>
      </c>
      <c r="W180" s="1" t="str">
        <f>IF(_xlfn.IFNA($A180,"")="","",Daily!S180+IF(ROW()&gt;ROW($A$3),W179,0))</f>
        <v/>
      </c>
      <c r="X180" s="1" t="str">
        <f>IF(_xlfn.IFNA($A180,"")="","",Daily!T180+IF(ROW()&gt;ROW($A$3),X179,0))</f>
        <v/>
      </c>
      <c r="Y180" s="1" t="str">
        <f t="shared" si="289"/>
        <v/>
      </c>
      <c r="Z180" s="1" t="str">
        <f>IF(_xlfn.IFNA($A180,"")="","",Daily!U180+IF(ROW()&gt;ROW($A$3),Z179,0))</f>
        <v/>
      </c>
      <c r="AA180" s="1" t="str">
        <f>IF(_xlfn.IFNA($A180,"")="","",Daily!V180+IF(ROW()&gt;ROW($A$3),AA179,0))</f>
        <v/>
      </c>
      <c r="AB180" s="1" t="str">
        <f>IF(_xlfn.IFNA($A180,"")="","",Daily!W180+IF(ROW()&gt;ROW($A$3),AB179,0))</f>
        <v/>
      </c>
      <c r="AC180" s="1" t="str">
        <f t="shared" si="290"/>
        <v/>
      </c>
      <c r="AD180" s="1" t="str">
        <f>IF(_xlfn.IFNA($A180,"")="","",Daily!X180+IF(ROW()&gt;ROW($A$3),AD179,0))</f>
        <v/>
      </c>
      <c r="AE180" s="1" t="str">
        <f>IF(_xlfn.IFNA($A180,"")="","",Daily!Y180+IF(ROW()&gt;ROW($A$3),AE179,0))</f>
        <v/>
      </c>
      <c r="AF180" s="1" t="str">
        <f>IF(_xlfn.IFNA($A180,"")="","",Daily!Z180+IF(ROW()&gt;ROW($A$3),AF179,0))</f>
        <v/>
      </c>
      <c r="AG180" s="1" t="str">
        <f t="shared" si="291"/>
        <v/>
      </c>
      <c r="AH180" s="1" t="str">
        <f>IF(_xlfn.IFNA($A180,"")="","",Daily!C180+Daily!F180+Daily!I180+Daily!O180+Daily!L180+Daily!R180+Daily!X180+Daily!U180)</f>
        <v/>
      </c>
      <c r="AI180" s="1" t="str">
        <f>IF(_xlfn.IFNA($A180,"")="","",Daily!D180+Daily!G180+Daily!J180+Daily!P180+Daily!M180+Daily!S180+Daily!Y180+Daily!V180+Daily!AA180)</f>
        <v/>
      </c>
      <c r="AJ180" s="1" t="str">
        <f>IF(_xlfn.IFNA($A180,"")="","",Daily!E180+Daily!H180+Daily!K180+Daily!Q180+Daily!N180+Daily!T180+Daily!Z180+Daily!W180)</f>
        <v/>
      </c>
      <c r="AK180" s="1" t="str">
        <f t="shared" si="359"/>
        <v/>
      </c>
      <c r="AL180" s="1" t="str">
        <f t="shared" si="360"/>
        <v/>
      </c>
      <c r="AM180" s="1" t="str">
        <f t="shared" si="361"/>
        <v/>
      </c>
      <c r="AN180" s="7" t="str">
        <f t="shared" si="362"/>
        <v/>
      </c>
      <c r="AO180" s="1" t="str">
        <f t="shared" si="363"/>
        <v/>
      </c>
      <c r="AP180" s="1" t="str">
        <f t="shared" si="364"/>
        <v/>
      </c>
      <c r="AQ180" s="1" t="str">
        <f t="shared" si="365"/>
        <v/>
      </c>
      <c r="AR180" s="1" t="str">
        <f t="shared" si="366"/>
        <v/>
      </c>
      <c r="AS180" s="1" t="str">
        <f t="shared" si="367"/>
        <v/>
      </c>
      <c r="AT180" s="10" t="str">
        <f t="shared" si="368"/>
        <v/>
      </c>
      <c r="AU180" s="10" t="str">
        <f t="shared" si="369"/>
        <v/>
      </c>
      <c r="AV180" s="10" t="str">
        <f t="shared" si="370"/>
        <v/>
      </c>
      <c r="AW180" s="10" t="str">
        <f t="shared" si="371"/>
        <v/>
      </c>
      <c r="AX180" s="10" t="str">
        <f t="shared" si="372"/>
        <v/>
      </c>
      <c r="AY180" s="10" t="str">
        <f t="shared" si="373"/>
        <v/>
      </c>
      <c r="AZ180" s="10" t="str">
        <f t="shared" si="374"/>
        <v/>
      </c>
      <c r="BA180" s="10" t="str">
        <f t="shared" si="375"/>
        <v/>
      </c>
      <c r="BB180" s="10" t="str">
        <f t="shared" si="376"/>
        <v/>
      </c>
      <c r="BC180" s="10" t="str">
        <f t="shared" si="377"/>
        <v/>
      </c>
      <c r="BD180" s="8" t="str">
        <f t="shared" ca="1" si="292"/>
        <v/>
      </c>
      <c r="BE180" s="9" t="str">
        <f t="shared" ca="1" si="293"/>
        <v/>
      </c>
      <c r="BF180" s="10" t="str">
        <f t="shared" si="378"/>
        <v/>
      </c>
      <c r="BG180" s="10" t="str">
        <f t="shared" si="379"/>
        <v/>
      </c>
      <c r="BH180" s="1" t="str">
        <f t="shared" si="380"/>
        <v/>
      </c>
      <c r="BI180" s="1" t="str">
        <f t="shared" si="381"/>
        <v/>
      </c>
      <c r="BJ180" s="8" t="str">
        <f>IF(_xlfn.IFNA($A180,"")="","",AK180/(Configuration!$B$1/1000000))</f>
        <v/>
      </c>
      <c r="BK180" s="1" t="str">
        <f>IF(OR(_xlfn.IFNA($A180,"")="", ROW()&lt;=ROW($A$3),MAX(International!$C$3:$C$2000)&lt;$AK180),"",$A180-_xlfn.XLOOKUP($AK180,International!$C$3:$C$2000,International!$A$3:$A$2000,NA(),1,1))</f>
        <v/>
      </c>
      <c r="BL180" s="1" t="str">
        <f>IF(OR(_xlfn.IFNA($A180,"")="", ROW()&lt;=ROW($A$3),MAX(International!$D$3:$D$2000)&lt;$BJ180),"",$A180-_xlfn.XLOOKUP($BJ180,International!$D$3:$D$2000,International!$A$3:$A$2000,NA(),1,1))</f>
        <v/>
      </c>
      <c r="BM180" s="1" t="str">
        <f>IF(OR(_xlfn.IFNA($A180,"")="", ROW()&lt;=ROW($A$3),MAX(International!$G$3:$G$2000)&lt;$AK180),"",$A180-_xlfn.XLOOKUP($AK180,International!$G$3:$G$2000,International!$A$3:$A$2000,NA(),1,1))</f>
        <v/>
      </c>
      <c r="BN180" s="1" t="str">
        <f>IF(OR(_xlfn.IFNA($A180,"")="", ROW()&lt;=ROW($A$3),MAX(International!$H$3:$H$2000)&lt;$BJ180),"",$A180-_xlfn.XLOOKUP($BJ180,International!$H$3:$H$2000,International!$A$3:$A$2000,NA(),1,1))</f>
        <v/>
      </c>
      <c r="BO180" s="1" t="str">
        <f>IF(OR(_xlfn.IFNA($A180,"")="", ROW()&lt;=ROW($A$3),MAX(International!$K$3:$K$2000)&lt;$AK180),"",$A180-_xlfn.XLOOKUP($AK180,International!$K$3:$K$2000,International!$A$3:$A$2000,NA(),1,1))</f>
        <v/>
      </c>
      <c r="BP180" s="1" t="str">
        <f>IF(OR(_xlfn.IFNA($A180,"")="", ROW()&lt;=ROW($A$3),MAX(International!$L$3:$L$2000)&lt;$BJ180),"",$A180-_xlfn.XLOOKUP($BJ180,International!$L$3:$L$2000,International!$A$3:$A$2000,NA(),1,1))</f>
        <v/>
      </c>
      <c r="BQ180" s="1" t="str">
        <f>IF(OR(_xlfn.IFNA($A180,"")="", ROW()&lt;=ROW($A$3),MAX(International!$O$3:$O$2000)&lt;$AK180),"",$A180-_xlfn.XLOOKUP($AK180,International!$O$3:$O$2000,International!$A$3:$A$2000,NA(),1,1))</f>
        <v/>
      </c>
      <c r="BR180" s="1" t="str">
        <f>IF(OR(_xlfn.IFNA($A180,"")="", ROW()&lt;=ROW($A$3),MAX(International!$P$3:$P$2000)&lt;$BJ180),"",$A180-_xlfn.XLOOKUP($BJ180,International!$P$3:$P$2000,International!$A$3:$A$2000,NA(),1,1))</f>
        <v/>
      </c>
      <c r="BS180" s="1" t="str">
        <f>IF(OR(_xlfn.IFNA($A180,"")="", ROW()&lt;=ROW($A$3),MAX(International!$S$3:$S$2000)&lt;$AK180),"",$A180-_xlfn.XLOOKUP($AK180,International!$S$3:$S$2000,International!$A$3:$A$2000,NA(),1,1))</f>
        <v/>
      </c>
      <c r="BT180" s="1" t="str">
        <f>IF(OR(_xlfn.IFNA($A180,"")="", ROW()&lt;=ROW($A$3),MAX(International!$T$3:$T$2000)&lt;$BJ180),"",$A180-_xlfn.XLOOKUP($BJ180,International!$T$3:$T$2000,International!$A$3:$A$2000,NA(),1,1))</f>
        <v/>
      </c>
      <c r="BU180" s="1" t="str">
        <f>IF(OR(_xlfn.IFNA($A180,"")="", ROW()&lt;=ROW($A$3),MAX(International!$W$3:$W$2000)&lt;$AK180),"",$A180-_xlfn.XLOOKUP($AK180,International!$W$3:$W$2000,International!$A$3:$A$2000,NA(),1,1))</f>
        <v/>
      </c>
      <c r="BV180" s="1" t="str">
        <f>IF(OR(_xlfn.IFNA($A180,"")="", ROW()&lt;=ROW($A$3),MAX(International!$X$3:$X$2000)&lt;$BJ180),"",$A180-_xlfn.XLOOKUP($BJ180,International!$X$3:$X$2000,International!$A$3:$A$2000,NA(),1,1))</f>
        <v/>
      </c>
      <c r="BW180" s="1" t="str">
        <f>IF(OR(_xlfn.IFNA($A180,"")="", ROW()&lt;=ROW($A$3),MAX(International!$AA$3:$AA$2000)&lt;$AK180),"",$A180-_xlfn.XLOOKUP($AK180,International!$AA$3:$AA$2000,International!$A$3:$A$2000,NA(),1,1))</f>
        <v/>
      </c>
      <c r="BX180" s="1" t="str">
        <f>IF(OR(_xlfn.IFNA($A180,"")="", ROW()&lt;=ROW($A$3),MAX(International!$AB$3:$AB$2000)&lt;$BJ180),"",$A180-_xlfn.XLOOKUP($BJ180,International!$AB$3:$AB$2000,International!$A$3:$A$2000,NA(),1,1))</f>
        <v/>
      </c>
      <c r="BY180" s="1" t="str">
        <f>IF(OR(_xlfn.IFNA($A180,"")="", ROW()&lt;=ROW($A$3),MAX(International!$AE$3:$AE$2000)&lt;$AK180),"",$A180-_xlfn.XLOOKUP($AK180,International!$AE$3:$AE$2000,International!$A$3:$A$2000,NA(),1,1))</f>
        <v/>
      </c>
      <c r="BZ180" s="1" t="str">
        <f>IF(OR(_xlfn.IFNA($A180,"")="", ROW()&lt;=ROW($A$3),MAX(International!$AF$3:$AF$2000)&lt;$BJ180),"",$A180-_xlfn.XLOOKUP($BJ180,International!$AF$3:$AF$2000,International!$A$3:$A$2000,NA(),1,1))</f>
        <v/>
      </c>
      <c r="CA180" s="1" t="e">
        <f t="shared" si="358"/>
        <v>#N/A</v>
      </c>
      <c r="CB180" s="1" t="e">
        <f t="shared" si="338"/>
        <v>#N/A</v>
      </c>
      <c r="CC180" s="1" t="e">
        <f t="shared" si="339"/>
        <v>#N/A</v>
      </c>
      <c r="CD180" s="1" t="e">
        <f t="shared" si="340"/>
        <v>#N/A</v>
      </c>
      <c r="CE180" s="1" t="e">
        <f t="shared" si="341"/>
        <v>#N/A</v>
      </c>
      <c r="CF180" s="1" t="e">
        <f t="shared" si="342"/>
        <v>#N/A</v>
      </c>
      <c r="CG180" s="1" t="e">
        <f t="shared" si="343"/>
        <v>#N/A</v>
      </c>
      <c r="CH180" s="1" t="e">
        <f t="shared" si="344"/>
        <v>#N/A</v>
      </c>
      <c r="CI180" s="1" t="e">
        <f t="shared" si="345"/>
        <v>#N/A</v>
      </c>
      <c r="CJ180" s="1" t="e">
        <f t="shared" si="346"/>
        <v>#N/A</v>
      </c>
      <c r="CK180" s="1" t="e">
        <f t="shared" si="295"/>
        <v>#N/A</v>
      </c>
      <c r="CL180" s="1" t="e">
        <f t="shared" si="347"/>
        <v>#N/A</v>
      </c>
      <c r="CM180" s="1" t="e">
        <f>IF(OR(ISNA($A180),$AK180&lt;100),NA(),IF($CA180=0,0,FLOOR((CK180-_xlfn.XLOOKUP(_xlfn.AGGREGATE(5,6,$CA$3:$CA2131),$CA$3:$CA$2000,CK$3:CK$2000,1,1))/_xlfn.XLOOKUP($CA180,$CA$3:$CA$2000,$CA$3:$CA$2000,1,1), 1)))</f>
        <v>#N/A</v>
      </c>
      <c r="CN180" s="1" t="e">
        <f t="shared" si="296"/>
        <v>#N/A</v>
      </c>
      <c r="CO180" s="1" t="e" cm="1">
        <f t="array" ref="CO180">IFERROR(IF(OR(ISNA($A180),$AK180&lt;100,INDEX(International!C$3:C$2000,_xlfn.XMATCH(100,International!C$3:C$2000,1,1)+$CA180)=""),NA(),INDEX(International!C$3:C$2000,_xlfn.XMATCH(100,International!C$3:C$2000,1,1)+$CA180)), NA())</f>
        <v>#N/A</v>
      </c>
      <c r="CP180" s="1" t="e">
        <f t="shared" si="348"/>
        <v>#N/A</v>
      </c>
      <c r="CQ180" s="1" t="e">
        <f>IF(OR(ISNA($A180),$AK180&lt;100),NA(),IF($CA180=0,0,FLOOR((CO180-_xlfn.XLOOKUP(_xlfn.AGGREGATE(5,6,$CA$3:$CA2131),$CA$3:$CA$2000,CO$3:CO$2000,1,1))/_xlfn.XLOOKUP($CA180,$CA$3:$CA$2000,$CA$3:$CA$2000,1,1), 1)))</f>
        <v>#N/A</v>
      </c>
      <c r="CR180" s="1" t="e">
        <f t="shared" si="297"/>
        <v>#N/A</v>
      </c>
      <c r="CS180" s="1" t="e" cm="1">
        <f t="array" ref="CS180">IFERROR(IF(OR(ISNA($A180),$AK180&lt;100,INDEX(International!G$3:G$2000,_xlfn.XMATCH(100,International!G$3:G$2000,1,1)+$CA180)=""),NA(),INDEX(International!G$3:G$2000,_xlfn.XMATCH(100,International!G$3:G$2000,1,1)+$CA180)), NA())</f>
        <v>#N/A</v>
      </c>
      <c r="CT180" s="1" t="e">
        <f t="shared" si="349"/>
        <v>#N/A</v>
      </c>
      <c r="CU180" s="1" t="e">
        <f>IF(OR(ISNA($A180),$AK180&lt;100),NA(),IF($CA180=0,0,FLOOR((CS180-_xlfn.XLOOKUP(_xlfn.AGGREGATE(5,6,$CA$3:$CA2131),$CA$3:$CA$2000,CS$3:CS$2000,1,1))/_xlfn.XLOOKUP($CA180,$CA$3:$CA$2000,$CA$3:$CA$2000,1,1), 1)))</f>
        <v>#N/A</v>
      </c>
      <c r="CV180" s="1" t="e">
        <f t="shared" si="298"/>
        <v>#N/A</v>
      </c>
      <c r="CW180" s="1" t="e" cm="1">
        <f t="array" ref="CW180">IFERROR(IF(OR(ISNA($A180),$AK180&lt;100,INDEX(International!K$3:K$2000,_xlfn.XMATCH(100,International!K$3:K$2000,1,1)+$CA180)=""),NA(),INDEX(International!K$3:K$2000,_xlfn.XMATCH(100,International!K$3:K$2000,1,1)+$CA180)), NA())</f>
        <v>#N/A</v>
      </c>
      <c r="CX180" s="1" t="e">
        <f t="shared" si="350"/>
        <v>#N/A</v>
      </c>
      <c r="CY180" s="1" t="e">
        <f>IF(OR(ISNA($A180),$AK180&lt;100),NA(),IF($CA180=0,0,FLOOR((CW180-_xlfn.XLOOKUP(_xlfn.AGGREGATE(5,6,$CA$3:$CA2131),$CA$3:$CA$2000,CW$3:CW$2000,1,1))/_xlfn.XLOOKUP($CA180,$CA$3:$CA$2000,$CA$3:$CA$2000,1,1), 1)))</f>
        <v>#N/A</v>
      </c>
      <c r="CZ180" s="1" t="e">
        <f t="shared" si="299"/>
        <v>#N/A</v>
      </c>
      <c r="DA180" s="1" t="e" cm="1">
        <f t="array" ref="DA180">IFERROR(IF(OR(ISNA($A180),$AK180&lt;100,INDEX(International!O$3:O$2000,_xlfn.XMATCH(100,International!O$3:O$2000,1,1)+$CA180)=""),NA(),INDEX(International!O$3:O$2000,_xlfn.XMATCH(100,International!O$3:O$2000,1,1)+$CA180)), NA())</f>
        <v>#N/A</v>
      </c>
      <c r="DB180" s="1" t="e">
        <f t="shared" si="351"/>
        <v>#N/A</v>
      </c>
      <c r="DC180" s="1" t="e">
        <f>IF(OR(ISNA($A180),$AK180&lt;100),NA(),IF($CA180=0,0,FLOOR((DA180-_xlfn.XLOOKUP(_xlfn.AGGREGATE(5,6,$CA$3:$CA2131),$CA$3:$CA$2000,DA$3:DA$2000,1,1))/_xlfn.XLOOKUP($CA180,$CA$3:$CA$2000,$CA$3:$CA$2000,1,1), 1)))</f>
        <v>#N/A</v>
      </c>
      <c r="DD180" s="1" t="e">
        <f t="shared" si="300"/>
        <v>#N/A</v>
      </c>
      <c r="DE180" s="1" t="e" cm="1">
        <f t="array" ref="DE180">IFERROR(IF(OR(ISNA($A180),$AK180&lt;100,INDEX(International!S$3:S$2000,_xlfn.XMATCH(100,International!S$3:S$2000,1,1)+$CA180)=""),NA(),INDEX(International!S$3:S$2000,_xlfn.XMATCH(100,International!S$3:S$2000,1,1)+$CA180)), NA())</f>
        <v>#N/A</v>
      </c>
      <c r="DF180" s="1" t="e">
        <f t="shared" si="352"/>
        <v>#N/A</v>
      </c>
      <c r="DG180" s="1" t="e">
        <f>IF(OR(ISNA($A180),$AK180&lt;100),NA(),IF($CA180=0,0,FLOOR((DE180-_xlfn.XLOOKUP(_xlfn.AGGREGATE(5,6,$CA$3:$CA2131),$CA$3:$CA$2000,DE$3:DE$2000,1,1))/_xlfn.XLOOKUP($CA180,$CA$3:$CA$2000,$CA$3:$CA$2000,1,1), 1)))</f>
        <v>#N/A</v>
      </c>
      <c r="DH180" s="1" t="e">
        <f t="shared" si="301"/>
        <v>#N/A</v>
      </c>
      <c r="DI180" s="1" t="e" cm="1">
        <f t="array" ref="DI180">IFERROR(IF(OR(ISNA($A180),$AK180&lt;100,INDEX(International!W$3:W$2000,_xlfn.XMATCH(100,International!W$3:W$2000,1,1)+$CA180)=""),NA(),INDEX(International!W$3:W$2000,_xlfn.XMATCH(100,International!W$3:W$2000,1,1)+$CA180)), NA())</f>
        <v>#N/A</v>
      </c>
      <c r="DJ180" s="1" t="e">
        <f t="shared" si="353"/>
        <v>#N/A</v>
      </c>
      <c r="DK180" s="1" t="e">
        <f>IF(OR(ISNA($A180),$AK180&lt;100),NA(),IF($CA180=0,0,FLOOR((DI180-_xlfn.XLOOKUP(_xlfn.AGGREGATE(5,6,$CA$3:$CA2131),$CA$3:$CA$2000,DI$3:DI$2000,1,1))/_xlfn.XLOOKUP($CA180,$CA$3:$CA$2000,$CA$3:$CA$2000,1,1), 1)))</f>
        <v>#N/A</v>
      </c>
      <c r="DL180" s="1" t="e">
        <f t="shared" si="302"/>
        <v>#N/A</v>
      </c>
      <c r="DM180" s="1" t="e" cm="1">
        <f t="array" ref="DM180">IFERROR(IF(OR(ISNA($A180),$AK180&lt;100,INDEX(International!AA$3:AA$2000,_xlfn.XMATCH(100,International!AA$3:AA$2000,1,1)+$CA180)=""),NA(),INDEX(International!AA$3:AA$2000,_xlfn.XMATCH(100,International!AA$3:AA$2000,1,1)+$CA180)), NA())</f>
        <v>#N/A</v>
      </c>
      <c r="DN180" s="1" t="e">
        <f t="shared" si="354"/>
        <v>#N/A</v>
      </c>
      <c r="DO180" s="1" t="e">
        <f>IF(OR(ISNA($A180),$AK180&lt;100),NA(),IF($CA180=0,0,FLOOR((DM180-_xlfn.XLOOKUP(_xlfn.AGGREGATE(5,6,$CA$3:$CA2131),$CA$3:$CA$2000,DM$3:DM$2000,1,1))/_xlfn.XLOOKUP($CA180,$CA$3:$CA$2000,$CA$3:$CA$2000,1,1), 1)))</f>
        <v>#N/A</v>
      </c>
      <c r="DP180" s="1" t="e">
        <f t="shared" si="303"/>
        <v>#N/A</v>
      </c>
      <c r="DQ180" s="1" t="e" cm="1">
        <f t="array" ref="DQ180">IFERROR(IF(OR(ISNA($A180),$AK180&lt;100,INDEX(International!AE$3:AE$2000,_xlfn.XMATCH(100,International!AE$3:AE$2000,1,1)+$CA180)=""),NA(),INDEX(International!AE$3:AE$2000,_xlfn.XMATCH(100,International!AE$3:AE$2000,1,1)+$CA180)), NA())</f>
        <v>#N/A</v>
      </c>
      <c r="DR180" s="1" t="e">
        <f t="shared" si="355"/>
        <v>#N/A</v>
      </c>
      <c r="DS180" s="1" t="e">
        <f>IF(OR(ISNA($A180),$AK180&lt;100),NA(),IF($CA180=0,0,FLOOR((DQ180-_xlfn.XLOOKUP(_xlfn.AGGREGATE(5,6,$CA$3:$CA2131),$CA$3:$CA$2000,DQ$3:DQ$2000,1,1))/_xlfn.XLOOKUP($CA180,$CA$3:$CA$2000,$CA$3:$CA$2000,1,1), 1)))</f>
        <v>#N/A</v>
      </c>
      <c r="DT180" s="1" t="e">
        <f t="shared" si="382"/>
        <v>#N/A</v>
      </c>
      <c r="DU180" s="1" t="e">
        <f t="shared" si="356"/>
        <v>#N/A</v>
      </c>
      <c r="DV180" s="1" t="e" cm="1">
        <f t="array" ref="DV180">IFERROR(IF(ISNA($A180),NA(),INDEX(B$3:B$2000,_xlfn.XMATCH(Configuration!$B$12,B$3:B$2000,1,1)+ROW()-ROW($A$3))-0), NA())</f>
        <v>#N/A</v>
      </c>
      <c r="DW180" s="1" t="e" cm="1">
        <f t="array" ref="DW180">IFERROR(IF(ISNA($A180),NA(),INDEX(F$3:F$2000,_xlfn.XMATCH(Configuration!$B$12,F$3:F$2000,1,1)+ROW()-ROW($A$3))-0), NA())</f>
        <v>#N/A</v>
      </c>
      <c r="DX180" s="1" t="e" cm="1">
        <f t="array" ref="DX180">IFERROR(IF(ISNA($A180),NA(),INDEX(J$3:J$2000,_xlfn.XMATCH(Configuration!$B$12,J$3:J$2000,1,1)+ROW()-ROW($A$3))-0), NA())</f>
        <v>#N/A</v>
      </c>
      <c r="DY180" s="1" t="e" cm="1">
        <f t="array" ref="DY180">IFERROR(IF(ISNA($A180),NA(),INDEX(N$3:N$2000,_xlfn.XMATCH(Configuration!$B$12,N$3:N$2000,1,1)+ROW()-ROW($A$3))-0), NA())</f>
        <v>#N/A</v>
      </c>
      <c r="DZ180" s="1" t="e" cm="1">
        <f t="array" ref="DZ180">IFERROR(IF(ISNA($A180),NA(),INDEX(R$3:R$2000,_xlfn.XMATCH(Configuration!$B$12,R$3:R$2000,1,1)+ROW()-ROW($A$3))-0), NA())</f>
        <v>#N/A</v>
      </c>
      <c r="EA180" s="1" t="e" cm="1">
        <f t="array" ref="EA180">IFERROR(IF(ISNA($A180),NA(),INDEX(V$3:V$2000,_xlfn.XMATCH(Configuration!$B$12,V$3:V$2000,1,1)+ROW()-ROW($A$3))-0), NA())</f>
        <v>#N/A</v>
      </c>
      <c r="EB180" s="1" t="e" cm="1">
        <f t="array" ref="EB180">IFERROR(IF(ISNA($A180),NA(),INDEX(Z$3:Z$2000,_xlfn.XMATCH(Configuration!$B$12,Z$3:Z$2000,1,1)+ROW()-ROW($A$3))-0), NA())</f>
        <v>#N/A</v>
      </c>
      <c r="EC180" s="1" t="e" cm="1">
        <f t="array" ref="EC180">IFERROR(IF(ISNA($A180),NA(),INDEX(AD$3:AD$2000,_xlfn.XMATCH(Configuration!$B$12,AD$3:AD$2000,1,1)+ROW()-ROW($A$3))-0), NA())</f>
        <v>#N/A</v>
      </c>
      <c r="ED180" s="1" t="e">
        <f t="shared" si="357"/>
        <v>#N/A</v>
      </c>
      <c r="EE180" s="1" t="e">
        <f t="shared" si="304"/>
        <v>#N/A</v>
      </c>
      <c r="EF180" s="1" t="e">
        <f t="shared" si="305"/>
        <v>#N/A</v>
      </c>
      <c r="EG180" s="1" t="e">
        <f t="shared" si="306"/>
        <v>#N/A</v>
      </c>
      <c r="EH180" s="1" t="e">
        <f t="shared" si="307"/>
        <v>#N/A</v>
      </c>
      <c r="EI180" s="1" t="e">
        <f t="shared" si="308"/>
        <v>#N/A</v>
      </c>
      <c r="EJ180" s="1" t="e">
        <f t="shared" si="309"/>
        <v>#N/A</v>
      </c>
      <c r="EK180" s="1" t="e">
        <f t="shared" si="310"/>
        <v>#N/A</v>
      </c>
      <c r="EL180" s="1" t="e" cm="1">
        <f t="array" ref="EL180">IFERROR(IF(ISNA($ED180),NA(),IF(FLOOR((2^(($ED180+LOOKUP(2, 1/(ISNA(EP$3:EP$2000)+ISBLANK(EP$3:EP$300)-1),EP$3:EP$2000)*LOG(100)/LOG(2))/LOOKUP(2, 1/(ISNA(EP$3:EP$2000)+ISBLANK(EP$3:EP$300)-1),EP$3:EP$2000))),2)&gt;_xlfn.AGGREGATE(4,6,$EN$3:$GC$2000)+2000,NA(),FLOOR((2^(($ED180+LOOKUP(2, 1/(ISNA(EP$3:EP$2000)+ISBLANK(EP$3:EP$300)-1),EP$3:EP$2000)*LOG(100)/LOG(2))/LOOKUP(2, 1/(ISNA(EP$3:EP$2000)+ISBLANK(EP$3:EP$300)-1),EP$3:EP$2000))),2))),NA())</f>
        <v>#N/A</v>
      </c>
      <c r="EM180" s="1" t="e" cm="1">
        <f t="array" ref="EM180">IF(ISNA($ED180),NA(),FLOOR(EN$3+(LOOKUP(2, 1/(ISNA(EN$3:EN$2000)+ISBLANK(EN$3:EN$300)-1),EN$3:EN$2000)-EN$3)/LOOKUP(2, 1/(ISNA(EN$3:EN$2000)+ISBLANK(EN$3:EN$300)-1),ED$3:ED$2000)*ED180, 1))</f>
        <v>#N/A</v>
      </c>
      <c r="EN180" s="1" t="e" cm="1">
        <f t="array" ref="EN180">IFERROR(IF(ISNA($A180),NA(),INDEX(AK$3:AK$2000,_xlfn.XMATCH(100,AK$3:AK$2000,1,1)+ROW()-ROW($A$3))-0), NA())</f>
        <v>#N/A</v>
      </c>
      <c r="EO180" s="1" t="e" cm="1">
        <f t="array" ref="EO180">IFERROR(IF(ISNA($A180),NA(),INDEX(BD$3:BD$2000,_xlfn.XMATCH(100,AK$3:AK$2000,1,1)+ROW()-ROW($A$3))-0), NA())</f>
        <v>#N/A</v>
      </c>
      <c r="EP180" s="1" t="e">
        <f t="shared" si="311"/>
        <v>#N/A</v>
      </c>
      <c r="EQ180" s="1" t="e">
        <f t="shared" si="312"/>
        <v>#N/A</v>
      </c>
      <c r="ER180" s="1" t="e">
        <f t="shared" si="313"/>
        <v>#N/A</v>
      </c>
      <c r="ES180" s="1" t="e" cm="1">
        <f t="array" ref="ES180">IFERROR(IF(OR(ISNA($A180),INDEX(International!C$3:C$2000,_xlfn.XMATCH(100,International!C$3:C$2000,1,1)+ROW()-ROW($A$3))=""),NA(),INDEX(International!C$3:C$2000,_xlfn.XMATCH(100,International!C$3:C$2000,1,1)+ROW()-ROW($A$3))), NA())</f>
        <v>#N/A</v>
      </c>
      <c r="ET180" s="1" t="e" cm="1">
        <f t="array" ref="ET180">IFERROR(IF(ISNA($A180),NA(),INDEX(International!E$3:E$2000,_xlfn.XMATCH(100,International!C$3:C$2000,1,1)+ROW()-ROW($A$3))-0), NA())</f>
        <v>#N/A</v>
      </c>
      <c r="EU180" s="1" t="e">
        <f t="shared" si="314"/>
        <v>#N/A</v>
      </c>
      <c r="EV180" s="1" t="e">
        <f t="shared" si="315"/>
        <v>#N/A</v>
      </c>
      <c r="EW180" s="1" t="e">
        <f t="shared" si="316"/>
        <v>#N/A</v>
      </c>
      <c r="EX180" s="1" t="e" cm="1">
        <f t="array" ref="EX180">IFERROR(IF(OR(ISNA($A180),INDEX(International!G$3:G$2000,_xlfn.XMATCH(100,International!G$3:G$2000,1,1)+ROW()-ROW($A$3))=""),NA(),INDEX(International!G$3:G$2000,_xlfn.XMATCH(100,International!G$3:G$2000,1,1)+ROW()-ROW($A$3))-0), NA())</f>
        <v>#N/A</v>
      </c>
      <c r="EY180" s="1" t="e" cm="1">
        <f t="array" ref="EY180">IFERROR(IF(ISNA($A180),NA(),INDEX(International!I$3:I$2000,_xlfn.XMATCH(100,International!G$3:G$2000,1,1)+ROW()-ROW($A$3))-0), NA())</f>
        <v>#N/A</v>
      </c>
      <c r="EZ180" s="1" t="e">
        <f t="shared" si="317"/>
        <v>#N/A</v>
      </c>
      <c r="FA180" s="1" t="e">
        <f t="shared" si="318"/>
        <v>#N/A</v>
      </c>
      <c r="FB180" s="1" t="e">
        <f t="shared" si="319"/>
        <v>#N/A</v>
      </c>
      <c r="FC180" s="1" t="e" cm="1">
        <f t="array" ref="FC180">IFERROR(IF(OR(ISNA($A180),INDEX(International!K$3:K$2000,_xlfn.XMATCH(100,International!K$3:K$2000,1,1)+ROW()-ROW($A$3))=""),NA(),INDEX(International!K$3:K$2000,_xlfn.XMATCH(100,International!K$3:K$2000,1,1)+ROW()-ROW($A$3))), NA())</f>
        <v>#N/A</v>
      </c>
      <c r="FD180" s="1" t="e" cm="1">
        <f t="array" ref="FD180">IFERROR(IF(ISNA($A180),NA(),INDEX(International!M$3:M$2000,_xlfn.XMATCH(100,International!K$3:K$2000,1,1)+ROW()-ROW($A$3))-0), NA())</f>
        <v>#N/A</v>
      </c>
      <c r="FE180" s="1" t="e">
        <f t="shared" si="320"/>
        <v>#N/A</v>
      </c>
      <c r="FF180" s="1" t="e">
        <f t="shared" si="321"/>
        <v>#N/A</v>
      </c>
      <c r="FG180" s="1" t="e">
        <f t="shared" si="322"/>
        <v>#N/A</v>
      </c>
      <c r="FH180" s="1" t="e" cm="1">
        <f t="array" ref="FH180">IFERROR(IF(OR(ISNA($A180),INDEX(International!O$3:O$2000,_xlfn.XMATCH(100,International!O$3:O$2000,1,1)+ROW()-ROW($A$3))=""),NA(),INDEX(International!O$3:O$2000,_xlfn.XMATCH(100,International!O$3:O$2000,1,1)+ROW()-ROW($A$3))-0), NA())</f>
        <v>#N/A</v>
      </c>
      <c r="FI180" s="1" t="e" cm="1">
        <f t="array" ref="FI180">IFERROR(IF(ISNA($A180),NA(),INDEX(International!Q$3:Q$2000,_xlfn.XMATCH(100,International!O$3:O$2000,1,1)+ROW()-ROW($A$3))-0), NA())</f>
        <v>#N/A</v>
      </c>
      <c r="FJ180" s="1" t="e">
        <f t="shared" si="323"/>
        <v>#N/A</v>
      </c>
      <c r="FK180" s="1" t="e">
        <f t="shared" si="324"/>
        <v>#N/A</v>
      </c>
      <c r="FL180" s="1" t="e">
        <f t="shared" si="325"/>
        <v>#N/A</v>
      </c>
      <c r="FM180" s="1" t="e" cm="1">
        <f t="array" ref="FM180">IFERROR(IF(OR(ISNA($A180),INDEX(International!S$3:S$2000,_xlfn.XMATCH(100,International!S$3:S$2000,1,1)+ROW()-ROW($A$3))=""),NA(),INDEX(International!S$3:S$2000,_xlfn.XMATCH(100,International!S$3:S$2000,1,1)+ROW()-ROW($A$3))-0), NA())</f>
        <v>#N/A</v>
      </c>
      <c r="FN180" s="1" t="e" cm="1">
        <f t="array" ref="FN180">IFERROR(IF(ISNA($A180),NA(),INDEX(International!U$3:U$2000,_xlfn.XMATCH(100,International!S$3:S$2000,1,1)+ROW()-ROW($A$3))-0), NA())</f>
        <v>#N/A</v>
      </c>
      <c r="FO180" s="1" t="e">
        <f t="shared" si="326"/>
        <v>#N/A</v>
      </c>
      <c r="FP180" s="1" t="e">
        <f t="shared" si="327"/>
        <v>#N/A</v>
      </c>
      <c r="FQ180" s="1" t="e">
        <f t="shared" si="328"/>
        <v>#N/A</v>
      </c>
      <c r="FR180" s="1" t="e" cm="1">
        <f t="array" ref="FR180">IFERROR(IF(OR(ISNA($A180),INDEX(International!W$3:W$2000,_xlfn.XMATCH(100,International!W$3:W$2000,1,1)+ROW()-ROW($A$3))=""),NA(),INDEX(International!W$3:W$2000,_xlfn.XMATCH(100,International!W$3:W$2000,1,1)+ROW()-ROW($A$3))-0), NA())</f>
        <v>#N/A</v>
      </c>
      <c r="FS180" s="1" t="e" cm="1">
        <f t="array" ref="FS180">IFERROR(IF(ISNA($A180),NA(),INDEX(International!Y$3:Y$2000,_xlfn.XMATCH(100,International!W$3:W$2000,1,1)+ROW()-ROW($A$3))-0), NA())</f>
        <v>#N/A</v>
      </c>
      <c r="FT180" s="1" t="e">
        <f t="shared" si="329"/>
        <v>#N/A</v>
      </c>
      <c r="FU180" s="1" t="e">
        <f t="shared" si="330"/>
        <v>#N/A</v>
      </c>
      <c r="FV180" s="1" t="e">
        <f t="shared" si="331"/>
        <v>#N/A</v>
      </c>
      <c r="FW180" s="1" t="e" cm="1">
        <f t="array" ref="FW180">IFERROR(IF(OR(ISNA($A180),INDEX(International!AA$3:AA$2000,_xlfn.XMATCH(100,International!AA$3:AA$2000,1,1)+ROW()-ROW($A$3))=""),NA(),INDEX(International!AA$3:AA$2000,_xlfn.XMATCH(100,International!AA$3:AA$2000,1,1)+ROW()-ROW($A$3))-0), NA())</f>
        <v>#N/A</v>
      </c>
      <c r="FX180" s="1" t="e" cm="1">
        <f t="array" ref="FX180">IFERROR(IF(ISNA($A180),NA(),INDEX(International!AC$3:AC$2000,_xlfn.XMATCH(100,International!AA$3:AA$2000,1,1)+ROW()-ROW($A$3))-0), NA())</f>
        <v>#N/A</v>
      </c>
      <c r="FY180" s="1" t="e">
        <f t="shared" si="332"/>
        <v>#N/A</v>
      </c>
      <c r="FZ180" s="1" t="e">
        <f t="shared" si="333"/>
        <v>#N/A</v>
      </c>
      <c r="GA180" s="1" t="e">
        <f t="shared" si="334"/>
        <v>#N/A</v>
      </c>
      <c r="GB180" s="1" t="e" cm="1">
        <f t="array" ref="GB180">IFERROR(IF(OR(ISNA($A180),INDEX(International!AE$3:AE$2000,_xlfn.XMATCH(100,International!AE$3:AE$2000,1,1)+ROW()-ROW($A$3))=""),NA(),INDEX(International!AE$3:AE$2000,_xlfn.XMATCH(100,International!AE$3:AE$2000,1,1)+ROW()-ROW($A$3))-0), NA())</f>
        <v>#N/A</v>
      </c>
      <c r="GC180" s="1" t="e" cm="1">
        <f t="array" ref="GC180">IFERROR(IF(ISNA($A180),NA(),INDEX(International!AG$3:AG$2000,_xlfn.XMATCH(100,International!AE$3:AE$2000,1,1)+ROW()-ROW($A$3))-0), NA())</f>
        <v>#N/A</v>
      </c>
      <c r="GD180" s="1" t="e">
        <f t="shared" si="335"/>
        <v>#N/A</v>
      </c>
      <c r="GE180" s="1" t="e">
        <f t="shared" si="336"/>
        <v>#N/A</v>
      </c>
      <c r="GF180" s="1" t="e">
        <f t="shared" si="337"/>
        <v>#N/A</v>
      </c>
    </row>
    <row r="181" spans="1:188" x14ac:dyDescent="0.2">
      <c r="A181" s="4" t="e">
        <f>IF(OR(Daily!$A181="",Daily!$B181="*"),NA(),Daily!A181)</f>
        <v>#N/A</v>
      </c>
      <c r="B181" s="1" t="str">
        <f>IF(_xlfn.IFNA($A181,"")="","",Daily!C181+IF(ROW()&gt;ROW($A$3),B180,0))</f>
        <v/>
      </c>
      <c r="C181" s="1" t="str">
        <f>IF(_xlfn.IFNA($A181,"")="","",Daily!D181+IF(ROW()&gt;ROW($A$3),C180,0))</f>
        <v/>
      </c>
      <c r="D181" s="1" t="str">
        <f>IF(_xlfn.IFNA($A181,"")="","",Daily!E181+IF(ROW()&gt;ROW($A$3),D180,0))</f>
        <v/>
      </c>
      <c r="E181" s="1" t="str">
        <f t="shared" si="284"/>
        <v/>
      </c>
      <c r="F181" s="1" t="str">
        <f>IF(_xlfn.IFNA($A181,"")="","",Daily!F181+IF(ROW()&gt;ROW($A$3),F180,0))</f>
        <v/>
      </c>
      <c r="G181" s="1" t="str">
        <f>IF(_xlfn.IFNA($A181,"")="","",Daily!G181+IF(ROW()&gt;ROW($A$3),G180,0))</f>
        <v/>
      </c>
      <c r="H181" s="1" t="str">
        <f>IF(_xlfn.IFNA($A181,"")="","",Daily!H181+IF(ROW()&gt;ROW($A$3),H180,0))</f>
        <v/>
      </c>
      <c r="I181" s="1" t="str">
        <f t="shared" si="285"/>
        <v/>
      </c>
      <c r="J181" s="1" t="str">
        <f>IF(_xlfn.IFNA($A181,"")="","",Daily!I181+IF(ROW()&gt;ROW($A$3),J180,0))</f>
        <v/>
      </c>
      <c r="K181" s="1" t="str">
        <f>IF(_xlfn.IFNA($A181,"")="","",Daily!J181+IF(ROW()&gt;ROW($A$3),K180,0))</f>
        <v/>
      </c>
      <c r="L181" s="1" t="str">
        <f>IF(_xlfn.IFNA($A181,"")="","",Daily!K181+IF(ROW()&gt;ROW($A$3),L180,0))</f>
        <v/>
      </c>
      <c r="M181" s="1" t="str">
        <f t="shared" si="286"/>
        <v/>
      </c>
      <c r="N181" s="1" t="str">
        <f>IF(_xlfn.IFNA($A181,"")="","",Daily!L181+IF(ROW()&gt;ROW($A$3),N180,0))</f>
        <v/>
      </c>
      <c r="O181" s="1" t="str">
        <f>IF(_xlfn.IFNA($A181,"")="","",Daily!M181+IF(ROW()&gt;ROW($A$3),O180,0))</f>
        <v/>
      </c>
      <c r="P181" s="1" t="str">
        <f>IF(_xlfn.IFNA($A181,"")="","",Daily!N181+IF(ROW()&gt;ROW($A$3),P180,0))</f>
        <v/>
      </c>
      <c r="Q181" s="1" t="str">
        <f t="shared" si="287"/>
        <v/>
      </c>
      <c r="R181" s="1" t="str">
        <f>IF(_xlfn.IFNA($A181,"")="","",Daily!O181+IF(ROW()&gt;ROW($A$3),R180,0))</f>
        <v/>
      </c>
      <c r="S181" s="1" t="str">
        <f>IF(_xlfn.IFNA($A181,"")="","",Daily!P181+IF(ROW()&gt;ROW($A$3),S180,0))</f>
        <v/>
      </c>
      <c r="T181" s="1" t="str">
        <f>IF(_xlfn.IFNA($A181,"")="","",Daily!Q181+IF(ROW()&gt;ROW($A$3),T180,0))</f>
        <v/>
      </c>
      <c r="U181" s="1" t="str">
        <f t="shared" si="288"/>
        <v/>
      </c>
      <c r="V181" s="1" t="str">
        <f>IF(_xlfn.IFNA($A181,"")="","",Daily!R181+IF(ROW()&gt;ROW($A$3),V180,0))</f>
        <v/>
      </c>
      <c r="W181" s="1" t="str">
        <f>IF(_xlfn.IFNA($A181,"")="","",Daily!S181+IF(ROW()&gt;ROW($A$3),W180,0))</f>
        <v/>
      </c>
      <c r="X181" s="1" t="str">
        <f>IF(_xlfn.IFNA($A181,"")="","",Daily!T181+IF(ROW()&gt;ROW($A$3),X180,0))</f>
        <v/>
      </c>
      <c r="Y181" s="1" t="str">
        <f t="shared" si="289"/>
        <v/>
      </c>
      <c r="Z181" s="1" t="str">
        <f>IF(_xlfn.IFNA($A181,"")="","",Daily!U181+IF(ROW()&gt;ROW($A$3),Z180,0))</f>
        <v/>
      </c>
      <c r="AA181" s="1" t="str">
        <f>IF(_xlfn.IFNA($A181,"")="","",Daily!V181+IF(ROW()&gt;ROW($A$3),AA180,0))</f>
        <v/>
      </c>
      <c r="AB181" s="1" t="str">
        <f>IF(_xlfn.IFNA($A181,"")="","",Daily!W181+IF(ROW()&gt;ROW($A$3),AB180,0))</f>
        <v/>
      </c>
      <c r="AC181" s="1" t="str">
        <f t="shared" si="290"/>
        <v/>
      </c>
      <c r="AD181" s="1" t="str">
        <f>IF(_xlfn.IFNA($A181,"")="","",Daily!X181+IF(ROW()&gt;ROW($A$3),AD180,0))</f>
        <v/>
      </c>
      <c r="AE181" s="1" t="str">
        <f>IF(_xlfn.IFNA($A181,"")="","",Daily!Y181+IF(ROW()&gt;ROW($A$3),AE180,0))</f>
        <v/>
      </c>
      <c r="AF181" s="1" t="str">
        <f>IF(_xlfn.IFNA($A181,"")="","",Daily!Z181+IF(ROW()&gt;ROW($A$3),AF180,0))</f>
        <v/>
      </c>
      <c r="AG181" s="1" t="str">
        <f t="shared" si="291"/>
        <v/>
      </c>
      <c r="AH181" s="1" t="str">
        <f>IF(_xlfn.IFNA($A181,"")="","",Daily!C181+Daily!F181+Daily!I181+Daily!O181+Daily!L181+Daily!R181+Daily!X181+Daily!U181)</f>
        <v/>
      </c>
      <c r="AI181" s="1" t="str">
        <f>IF(_xlfn.IFNA($A181,"")="","",Daily!D181+Daily!G181+Daily!J181+Daily!P181+Daily!M181+Daily!S181+Daily!Y181+Daily!V181+Daily!AA181)</f>
        <v/>
      </c>
      <c r="AJ181" s="1" t="str">
        <f>IF(_xlfn.IFNA($A181,"")="","",Daily!E181+Daily!H181+Daily!K181+Daily!Q181+Daily!N181+Daily!T181+Daily!Z181+Daily!W181)</f>
        <v/>
      </c>
      <c r="AK181" s="1" t="str">
        <f t="shared" si="359"/>
        <v/>
      </c>
      <c r="AL181" s="1" t="str">
        <f t="shared" si="360"/>
        <v/>
      </c>
      <c r="AM181" s="1" t="str">
        <f t="shared" si="361"/>
        <v/>
      </c>
      <c r="AN181" s="7" t="str">
        <f t="shared" si="362"/>
        <v/>
      </c>
      <c r="AO181" s="1" t="str">
        <f t="shared" si="363"/>
        <v/>
      </c>
      <c r="AP181" s="1" t="str">
        <f t="shared" si="364"/>
        <v/>
      </c>
      <c r="AQ181" s="1" t="str">
        <f t="shared" si="365"/>
        <v/>
      </c>
      <c r="AR181" s="1" t="str">
        <f t="shared" si="366"/>
        <v/>
      </c>
      <c r="AS181" s="1" t="str">
        <f t="shared" si="367"/>
        <v/>
      </c>
      <c r="AT181" s="10" t="str">
        <f t="shared" si="368"/>
        <v/>
      </c>
      <c r="AU181" s="10" t="str">
        <f t="shared" si="369"/>
        <v/>
      </c>
      <c r="AV181" s="10" t="str">
        <f t="shared" si="370"/>
        <v/>
      </c>
      <c r="AW181" s="10" t="str">
        <f t="shared" si="371"/>
        <v/>
      </c>
      <c r="AX181" s="10" t="str">
        <f t="shared" si="372"/>
        <v/>
      </c>
      <c r="AY181" s="10" t="str">
        <f t="shared" si="373"/>
        <v/>
      </c>
      <c r="AZ181" s="10" t="str">
        <f t="shared" si="374"/>
        <v/>
      </c>
      <c r="BA181" s="10" t="str">
        <f t="shared" si="375"/>
        <v/>
      </c>
      <c r="BB181" s="10" t="str">
        <f t="shared" si="376"/>
        <v/>
      </c>
      <c r="BC181" s="10" t="str">
        <f t="shared" si="377"/>
        <v/>
      </c>
      <c r="BD181" s="8" t="str">
        <f t="shared" ca="1" si="292"/>
        <v/>
      </c>
      <c r="BE181" s="9" t="str">
        <f t="shared" ca="1" si="293"/>
        <v/>
      </c>
      <c r="BF181" s="10" t="str">
        <f t="shared" si="378"/>
        <v/>
      </c>
      <c r="BG181" s="10" t="str">
        <f t="shared" si="379"/>
        <v/>
      </c>
      <c r="BH181" s="1" t="str">
        <f t="shared" si="380"/>
        <v/>
      </c>
      <c r="BI181" s="1" t="str">
        <f t="shared" si="381"/>
        <v/>
      </c>
      <c r="BJ181" s="8" t="str">
        <f>IF(_xlfn.IFNA($A181,"")="","",AK181/(Configuration!$B$1/1000000))</f>
        <v/>
      </c>
      <c r="BK181" s="1" t="str">
        <f>IF(OR(_xlfn.IFNA($A181,"")="", ROW()&lt;=ROW($A$3),MAX(International!$C$3:$C$2000)&lt;$AK181),"",$A181-_xlfn.XLOOKUP($AK181,International!$C$3:$C$2000,International!$A$3:$A$2000,NA(),1,1))</f>
        <v/>
      </c>
      <c r="BL181" s="1" t="str">
        <f>IF(OR(_xlfn.IFNA($A181,"")="", ROW()&lt;=ROW($A$3),MAX(International!$D$3:$D$2000)&lt;$BJ181),"",$A181-_xlfn.XLOOKUP($BJ181,International!$D$3:$D$2000,International!$A$3:$A$2000,NA(),1,1))</f>
        <v/>
      </c>
      <c r="BM181" s="1" t="str">
        <f>IF(OR(_xlfn.IFNA($A181,"")="", ROW()&lt;=ROW($A$3),MAX(International!$G$3:$G$2000)&lt;$AK181),"",$A181-_xlfn.XLOOKUP($AK181,International!$G$3:$G$2000,International!$A$3:$A$2000,NA(),1,1))</f>
        <v/>
      </c>
      <c r="BN181" s="1" t="str">
        <f>IF(OR(_xlfn.IFNA($A181,"")="", ROW()&lt;=ROW($A$3),MAX(International!$H$3:$H$2000)&lt;$BJ181),"",$A181-_xlfn.XLOOKUP($BJ181,International!$H$3:$H$2000,International!$A$3:$A$2000,NA(),1,1))</f>
        <v/>
      </c>
      <c r="BO181" s="1" t="str">
        <f>IF(OR(_xlfn.IFNA($A181,"")="", ROW()&lt;=ROW($A$3),MAX(International!$K$3:$K$2000)&lt;$AK181),"",$A181-_xlfn.XLOOKUP($AK181,International!$K$3:$K$2000,International!$A$3:$A$2000,NA(),1,1))</f>
        <v/>
      </c>
      <c r="BP181" s="1" t="str">
        <f>IF(OR(_xlfn.IFNA($A181,"")="", ROW()&lt;=ROW($A$3),MAX(International!$L$3:$L$2000)&lt;$BJ181),"",$A181-_xlfn.XLOOKUP($BJ181,International!$L$3:$L$2000,International!$A$3:$A$2000,NA(),1,1))</f>
        <v/>
      </c>
      <c r="BQ181" s="1" t="str">
        <f>IF(OR(_xlfn.IFNA($A181,"")="", ROW()&lt;=ROW($A$3),MAX(International!$O$3:$O$2000)&lt;$AK181),"",$A181-_xlfn.XLOOKUP($AK181,International!$O$3:$O$2000,International!$A$3:$A$2000,NA(),1,1))</f>
        <v/>
      </c>
      <c r="BR181" s="1" t="str">
        <f>IF(OR(_xlfn.IFNA($A181,"")="", ROW()&lt;=ROW($A$3),MAX(International!$P$3:$P$2000)&lt;$BJ181),"",$A181-_xlfn.XLOOKUP($BJ181,International!$P$3:$P$2000,International!$A$3:$A$2000,NA(),1,1))</f>
        <v/>
      </c>
      <c r="BS181" s="1" t="str">
        <f>IF(OR(_xlfn.IFNA($A181,"")="", ROW()&lt;=ROW($A$3),MAX(International!$S$3:$S$2000)&lt;$AK181),"",$A181-_xlfn.XLOOKUP($AK181,International!$S$3:$S$2000,International!$A$3:$A$2000,NA(),1,1))</f>
        <v/>
      </c>
      <c r="BT181" s="1" t="str">
        <f>IF(OR(_xlfn.IFNA($A181,"")="", ROW()&lt;=ROW($A$3),MAX(International!$T$3:$T$2000)&lt;$BJ181),"",$A181-_xlfn.XLOOKUP($BJ181,International!$T$3:$T$2000,International!$A$3:$A$2000,NA(),1,1))</f>
        <v/>
      </c>
      <c r="BU181" s="1" t="str">
        <f>IF(OR(_xlfn.IFNA($A181,"")="", ROW()&lt;=ROW($A$3),MAX(International!$W$3:$W$2000)&lt;$AK181),"",$A181-_xlfn.XLOOKUP($AK181,International!$W$3:$W$2000,International!$A$3:$A$2000,NA(),1,1))</f>
        <v/>
      </c>
      <c r="BV181" s="1" t="str">
        <f>IF(OR(_xlfn.IFNA($A181,"")="", ROW()&lt;=ROW($A$3),MAX(International!$X$3:$X$2000)&lt;$BJ181),"",$A181-_xlfn.XLOOKUP($BJ181,International!$X$3:$X$2000,International!$A$3:$A$2000,NA(),1,1))</f>
        <v/>
      </c>
      <c r="BW181" s="1" t="str">
        <f>IF(OR(_xlfn.IFNA($A181,"")="", ROW()&lt;=ROW($A$3),MAX(International!$AA$3:$AA$2000)&lt;$AK181),"",$A181-_xlfn.XLOOKUP($AK181,International!$AA$3:$AA$2000,International!$A$3:$A$2000,NA(),1,1))</f>
        <v/>
      </c>
      <c r="BX181" s="1" t="str">
        <f>IF(OR(_xlfn.IFNA($A181,"")="", ROW()&lt;=ROW($A$3),MAX(International!$AB$3:$AB$2000)&lt;$BJ181),"",$A181-_xlfn.XLOOKUP($BJ181,International!$AB$3:$AB$2000,International!$A$3:$A$2000,NA(),1,1))</f>
        <v/>
      </c>
      <c r="BY181" s="1" t="str">
        <f>IF(OR(_xlfn.IFNA($A181,"")="", ROW()&lt;=ROW($A$3),MAX(International!$AE$3:$AE$2000)&lt;$AK181),"",$A181-_xlfn.XLOOKUP($AK181,International!$AE$3:$AE$2000,International!$A$3:$A$2000,NA(),1,1))</f>
        <v/>
      </c>
      <c r="BZ181" s="1" t="str">
        <f>IF(OR(_xlfn.IFNA($A181,"")="", ROW()&lt;=ROW($A$3),MAX(International!$AF$3:$AF$2000)&lt;$BJ181),"",$A181-_xlfn.XLOOKUP($BJ181,International!$AF$3:$AF$2000,International!$A$3:$A$2000,NA(),1,1))</f>
        <v/>
      </c>
      <c r="CA181" s="1" t="e">
        <f t="shared" si="358"/>
        <v>#N/A</v>
      </c>
      <c r="CB181" s="1" t="e">
        <f t="shared" si="338"/>
        <v>#N/A</v>
      </c>
      <c r="CC181" s="1" t="e">
        <f t="shared" si="339"/>
        <v>#N/A</v>
      </c>
      <c r="CD181" s="1" t="e">
        <f t="shared" si="340"/>
        <v>#N/A</v>
      </c>
      <c r="CE181" s="1" t="e">
        <f t="shared" si="341"/>
        <v>#N/A</v>
      </c>
      <c r="CF181" s="1" t="e">
        <f t="shared" si="342"/>
        <v>#N/A</v>
      </c>
      <c r="CG181" s="1" t="e">
        <f t="shared" si="343"/>
        <v>#N/A</v>
      </c>
      <c r="CH181" s="1" t="e">
        <f t="shared" si="344"/>
        <v>#N/A</v>
      </c>
      <c r="CI181" s="1" t="e">
        <f t="shared" si="345"/>
        <v>#N/A</v>
      </c>
      <c r="CJ181" s="1" t="e">
        <f t="shared" si="346"/>
        <v>#N/A</v>
      </c>
      <c r="CK181" s="1" t="e">
        <f t="shared" si="295"/>
        <v>#N/A</v>
      </c>
      <c r="CL181" s="1" t="e">
        <f t="shared" si="347"/>
        <v>#N/A</v>
      </c>
      <c r="CM181" s="1" t="e">
        <f>IF(OR(ISNA($A181),$AK181&lt;100),NA(),IF($CA181=0,0,FLOOR((CK181-_xlfn.XLOOKUP(_xlfn.AGGREGATE(5,6,$CA$3:$CA2132),$CA$3:$CA$2000,CK$3:CK$2000,1,1))/_xlfn.XLOOKUP($CA181,$CA$3:$CA$2000,$CA$3:$CA$2000,1,1), 1)))</f>
        <v>#N/A</v>
      </c>
      <c r="CN181" s="1" t="e">
        <f t="shared" si="296"/>
        <v>#N/A</v>
      </c>
      <c r="CO181" s="1" t="e" cm="1">
        <f t="array" ref="CO181">IFERROR(IF(OR(ISNA($A181),$AK181&lt;100,INDEX(International!C$3:C$2000,_xlfn.XMATCH(100,International!C$3:C$2000,1,1)+$CA181)=""),NA(),INDEX(International!C$3:C$2000,_xlfn.XMATCH(100,International!C$3:C$2000,1,1)+$CA181)), NA())</f>
        <v>#N/A</v>
      </c>
      <c r="CP181" s="1" t="e">
        <f t="shared" si="348"/>
        <v>#N/A</v>
      </c>
      <c r="CQ181" s="1" t="e">
        <f>IF(OR(ISNA($A181),$AK181&lt;100),NA(),IF($CA181=0,0,FLOOR((CO181-_xlfn.XLOOKUP(_xlfn.AGGREGATE(5,6,$CA$3:$CA2132),$CA$3:$CA$2000,CO$3:CO$2000,1,1))/_xlfn.XLOOKUP($CA181,$CA$3:$CA$2000,$CA$3:$CA$2000,1,1), 1)))</f>
        <v>#N/A</v>
      </c>
      <c r="CR181" s="1" t="e">
        <f t="shared" si="297"/>
        <v>#N/A</v>
      </c>
      <c r="CS181" s="1" t="e" cm="1">
        <f t="array" ref="CS181">IFERROR(IF(OR(ISNA($A181),$AK181&lt;100,INDEX(International!G$3:G$2000,_xlfn.XMATCH(100,International!G$3:G$2000,1,1)+$CA181)=""),NA(),INDEX(International!G$3:G$2000,_xlfn.XMATCH(100,International!G$3:G$2000,1,1)+$CA181)), NA())</f>
        <v>#N/A</v>
      </c>
      <c r="CT181" s="1" t="e">
        <f t="shared" si="349"/>
        <v>#N/A</v>
      </c>
      <c r="CU181" s="1" t="e">
        <f>IF(OR(ISNA($A181),$AK181&lt;100),NA(),IF($CA181=0,0,FLOOR((CS181-_xlfn.XLOOKUP(_xlfn.AGGREGATE(5,6,$CA$3:$CA2132),$CA$3:$CA$2000,CS$3:CS$2000,1,1))/_xlfn.XLOOKUP($CA181,$CA$3:$CA$2000,$CA$3:$CA$2000,1,1), 1)))</f>
        <v>#N/A</v>
      </c>
      <c r="CV181" s="1" t="e">
        <f t="shared" si="298"/>
        <v>#N/A</v>
      </c>
      <c r="CW181" s="1" t="e" cm="1">
        <f t="array" ref="CW181">IFERROR(IF(OR(ISNA($A181),$AK181&lt;100,INDEX(International!K$3:K$2000,_xlfn.XMATCH(100,International!K$3:K$2000,1,1)+$CA181)=""),NA(),INDEX(International!K$3:K$2000,_xlfn.XMATCH(100,International!K$3:K$2000,1,1)+$CA181)), NA())</f>
        <v>#N/A</v>
      </c>
      <c r="CX181" s="1" t="e">
        <f t="shared" si="350"/>
        <v>#N/A</v>
      </c>
      <c r="CY181" s="1" t="e">
        <f>IF(OR(ISNA($A181),$AK181&lt;100),NA(),IF($CA181=0,0,FLOOR((CW181-_xlfn.XLOOKUP(_xlfn.AGGREGATE(5,6,$CA$3:$CA2132),$CA$3:$CA$2000,CW$3:CW$2000,1,1))/_xlfn.XLOOKUP($CA181,$CA$3:$CA$2000,$CA$3:$CA$2000,1,1), 1)))</f>
        <v>#N/A</v>
      </c>
      <c r="CZ181" s="1" t="e">
        <f t="shared" si="299"/>
        <v>#N/A</v>
      </c>
      <c r="DA181" s="1" t="e" cm="1">
        <f t="array" ref="DA181">IFERROR(IF(OR(ISNA($A181),$AK181&lt;100,INDEX(International!O$3:O$2000,_xlfn.XMATCH(100,International!O$3:O$2000,1,1)+$CA181)=""),NA(),INDEX(International!O$3:O$2000,_xlfn.XMATCH(100,International!O$3:O$2000,1,1)+$CA181)), NA())</f>
        <v>#N/A</v>
      </c>
      <c r="DB181" s="1" t="e">
        <f t="shared" si="351"/>
        <v>#N/A</v>
      </c>
      <c r="DC181" s="1" t="e">
        <f>IF(OR(ISNA($A181),$AK181&lt;100),NA(),IF($CA181=0,0,FLOOR((DA181-_xlfn.XLOOKUP(_xlfn.AGGREGATE(5,6,$CA$3:$CA2132),$CA$3:$CA$2000,DA$3:DA$2000,1,1))/_xlfn.XLOOKUP($CA181,$CA$3:$CA$2000,$CA$3:$CA$2000,1,1), 1)))</f>
        <v>#N/A</v>
      </c>
      <c r="DD181" s="1" t="e">
        <f t="shared" si="300"/>
        <v>#N/A</v>
      </c>
      <c r="DE181" s="1" t="e" cm="1">
        <f t="array" ref="DE181">IFERROR(IF(OR(ISNA($A181),$AK181&lt;100,INDEX(International!S$3:S$2000,_xlfn.XMATCH(100,International!S$3:S$2000,1,1)+$CA181)=""),NA(),INDEX(International!S$3:S$2000,_xlfn.XMATCH(100,International!S$3:S$2000,1,1)+$CA181)), NA())</f>
        <v>#N/A</v>
      </c>
      <c r="DF181" s="1" t="e">
        <f t="shared" si="352"/>
        <v>#N/A</v>
      </c>
      <c r="DG181" s="1" t="e">
        <f>IF(OR(ISNA($A181),$AK181&lt;100),NA(),IF($CA181=0,0,FLOOR((DE181-_xlfn.XLOOKUP(_xlfn.AGGREGATE(5,6,$CA$3:$CA2132),$CA$3:$CA$2000,DE$3:DE$2000,1,1))/_xlfn.XLOOKUP($CA181,$CA$3:$CA$2000,$CA$3:$CA$2000,1,1), 1)))</f>
        <v>#N/A</v>
      </c>
      <c r="DH181" s="1" t="e">
        <f t="shared" si="301"/>
        <v>#N/A</v>
      </c>
      <c r="DI181" s="1" t="e" cm="1">
        <f t="array" ref="DI181">IFERROR(IF(OR(ISNA($A181),$AK181&lt;100,INDEX(International!W$3:W$2000,_xlfn.XMATCH(100,International!W$3:W$2000,1,1)+$CA181)=""),NA(),INDEX(International!W$3:W$2000,_xlfn.XMATCH(100,International!W$3:W$2000,1,1)+$CA181)), NA())</f>
        <v>#N/A</v>
      </c>
      <c r="DJ181" s="1" t="e">
        <f t="shared" si="353"/>
        <v>#N/A</v>
      </c>
      <c r="DK181" s="1" t="e">
        <f>IF(OR(ISNA($A181),$AK181&lt;100),NA(),IF($CA181=0,0,FLOOR((DI181-_xlfn.XLOOKUP(_xlfn.AGGREGATE(5,6,$CA$3:$CA2132),$CA$3:$CA$2000,DI$3:DI$2000,1,1))/_xlfn.XLOOKUP($CA181,$CA$3:$CA$2000,$CA$3:$CA$2000,1,1), 1)))</f>
        <v>#N/A</v>
      </c>
      <c r="DL181" s="1" t="e">
        <f t="shared" si="302"/>
        <v>#N/A</v>
      </c>
      <c r="DM181" s="1" t="e" cm="1">
        <f t="array" ref="DM181">IFERROR(IF(OR(ISNA($A181),$AK181&lt;100,INDEX(International!AA$3:AA$2000,_xlfn.XMATCH(100,International!AA$3:AA$2000,1,1)+$CA181)=""),NA(),INDEX(International!AA$3:AA$2000,_xlfn.XMATCH(100,International!AA$3:AA$2000,1,1)+$CA181)), NA())</f>
        <v>#N/A</v>
      </c>
      <c r="DN181" s="1" t="e">
        <f t="shared" si="354"/>
        <v>#N/A</v>
      </c>
      <c r="DO181" s="1" t="e">
        <f>IF(OR(ISNA($A181),$AK181&lt;100),NA(),IF($CA181=0,0,FLOOR((DM181-_xlfn.XLOOKUP(_xlfn.AGGREGATE(5,6,$CA$3:$CA2132),$CA$3:$CA$2000,DM$3:DM$2000,1,1))/_xlfn.XLOOKUP($CA181,$CA$3:$CA$2000,$CA$3:$CA$2000,1,1), 1)))</f>
        <v>#N/A</v>
      </c>
      <c r="DP181" s="1" t="e">
        <f t="shared" si="303"/>
        <v>#N/A</v>
      </c>
      <c r="DQ181" s="1" t="e" cm="1">
        <f t="array" ref="DQ181">IFERROR(IF(OR(ISNA($A181),$AK181&lt;100,INDEX(International!AE$3:AE$2000,_xlfn.XMATCH(100,International!AE$3:AE$2000,1,1)+$CA181)=""),NA(),INDEX(International!AE$3:AE$2000,_xlfn.XMATCH(100,International!AE$3:AE$2000,1,1)+$CA181)), NA())</f>
        <v>#N/A</v>
      </c>
      <c r="DR181" s="1" t="e">
        <f t="shared" si="355"/>
        <v>#N/A</v>
      </c>
      <c r="DS181" s="1" t="e">
        <f>IF(OR(ISNA($A181),$AK181&lt;100),NA(),IF($CA181=0,0,FLOOR((DQ181-_xlfn.XLOOKUP(_xlfn.AGGREGATE(5,6,$CA$3:$CA2132),$CA$3:$CA$2000,DQ$3:DQ$2000,1,1))/_xlfn.XLOOKUP($CA181,$CA$3:$CA$2000,$CA$3:$CA$2000,1,1), 1)))</f>
        <v>#N/A</v>
      </c>
      <c r="DT181" s="1" t="e">
        <f t="shared" si="382"/>
        <v>#N/A</v>
      </c>
      <c r="DU181" s="1" t="e">
        <f t="shared" si="356"/>
        <v>#N/A</v>
      </c>
      <c r="DV181" s="1" t="e" cm="1">
        <f t="array" ref="DV181">IFERROR(IF(ISNA($A181),NA(),INDEX(B$3:B$2000,_xlfn.XMATCH(Configuration!$B$12,B$3:B$2000,1,1)+ROW()-ROW($A$3))-0), NA())</f>
        <v>#N/A</v>
      </c>
      <c r="DW181" s="1" t="e" cm="1">
        <f t="array" ref="DW181">IFERROR(IF(ISNA($A181),NA(),INDEX(F$3:F$2000,_xlfn.XMATCH(Configuration!$B$12,F$3:F$2000,1,1)+ROW()-ROW($A$3))-0), NA())</f>
        <v>#N/A</v>
      </c>
      <c r="DX181" s="1" t="e" cm="1">
        <f t="array" ref="DX181">IFERROR(IF(ISNA($A181),NA(),INDEX(J$3:J$2000,_xlfn.XMATCH(Configuration!$B$12,J$3:J$2000,1,1)+ROW()-ROW($A$3))-0), NA())</f>
        <v>#N/A</v>
      </c>
      <c r="DY181" s="1" t="e" cm="1">
        <f t="array" ref="DY181">IFERROR(IF(ISNA($A181),NA(),INDEX(N$3:N$2000,_xlfn.XMATCH(Configuration!$B$12,N$3:N$2000,1,1)+ROW()-ROW($A$3))-0), NA())</f>
        <v>#N/A</v>
      </c>
      <c r="DZ181" s="1" t="e" cm="1">
        <f t="array" ref="DZ181">IFERROR(IF(ISNA($A181),NA(),INDEX(R$3:R$2000,_xlfn.XMATCH(Configuration!$B$12,R$3:R$2000,1,1)+ROW()-ROW($A$3))-0), NA())</f>
        <v>#N/A</v>
      </c>
      <c r="EA181" s="1" t="e" cm="1">
        <f t="array" ref="EA181">IFERROR(IF(ISNA($A181),NA(),INDEX(V$3:V$2000,_xlfn.XMATCH(Configuration!$B$12,V$3:V$2000,1,1)+ROW()-ROW($A$3))-0), NA())</f>
        <v>#N/A</v>
      </c>
      <c r="EB181" s="1" t="e" cm="1">
        <f t="array" ref="EB181">IFERROR(IF(ISNA($A181),NA(),INDEX(Z$3:Z$2000,_xlfn.XMATCH(Configuration!$B$12,Z$3:Z$2000,1,1)+ROW()-ROW($A$3))-0), NA())</f>
        <v>#N/A</v>
      </c>
      <c r="EC181" s="1" t="e" cm="1">
        <f t="array" ref="EC181">IFERROR(IF(ISNA($A181),NA(),INDEX(AD$3:AD$2000,_xlfn.XMATCH(Configuration!$B$12,AD$3:AD$2000,1,1)+ROW()-ROW($A$3))-0), NA())</f>
        <v>#N/A</v>
      </c>
      <c r="ED181" s="1" t="e">
        <f t="shared" si="357"/>
        <v>#N/A</v>
      </c>
      <c r="EE181" s="1" t="e">
        <f t="shared" si="304"/>
        <v>#N/A</v>
      </c>
      <c r="EF181" s="1" t="e">
        <f t="shared" si="305"/>
        <v>#N/A</v>
      </c>
      <c r="EG181" s="1" t="e">
        <f t="shared" si="306"/>
        <v>#N/A</v>
      </c>
      <c r="EH181" s="1" t="e">
        <f t="shared" si="307"/>
        <v>#N/A</v>
      </c>
      <c r="EI181" s="1" t="e">
        <f t="shared" si="308"/>
        <v>#N/A</v>
      </c>
      <c r="EJ181" s="1" t="e">
        <f t="shared" si="309"/>
        <v>#N/A</v>
      </c>
      <c r="EK181" s="1" t="e">
        <f t="shared" si="310"/>
        <v>#N/A</v>
      </c>
      <c r="EL181" s="1" t="e" cm="1">
        <f t="array" ref="EL181">IFERROR(IF(ISNA($ED181),NA(),IF(FLOOR((2^(($ED181+LOOKUP(2, 1/(ISNA(EP$3:EP$2000)+ISBLANK(EP$3:EP$300)-1),EP$3:EP$2000)*LOG(100)/LOG(2))/LOOKUP(2, 1/(ISNA(EP$3:EP$2000)+ISBLANK(EP$3:EP$300)-1),EP$3:EP$2000))),2)&gt;_xlfn.AGGREGATE(4,6,$EN$3:$GC$2000)+2000,NA(),FLOOR((2^(($ED181+LOOKUP(2, 1/(ISNA(EP$3:EP$2000)+ISBLANK(EP$3:EP$300)-1),EP$3:EP$2000)*LOG(100)/LOG(2))/LOOKUP(2, 1/(ISNA(EP$3:EP$2000)+ISBLANK(EP$3:EP$300)-1),EP$3:EP$2000))),2))),NA())</f>
        <v>#N/A</v>
      </c>
      <c r="EM181" s="1" t="e" cm="1">
        <f t="array" ref="EM181">IF(ISNA($ED181),NA(),FLOOR(EN$3+(LOOKUP(2, 1/(ISNA(EN$3:EN$2000)+ISBLANK(EN$3:EN$300)-1),EN$3:EN$2000)-EN$3)/LOOKUP(2, 1/(ISNA(EN$3:EN$2000)+ISBLANK(EN$3:EN$300)-1),ED$3:ED$2000)*ED181, 1))</f>
        <v>#N/A</v>
      </c>
      <c r="EN181" s="1" t="e" cm="1">
        <f t="array" ref="EN181">IFERROR(IF(ISNA($A181),NA(),INDEX(AK$3:AK$2000,_xlfn.XMATCH(100,AK$3:AK$2000,1,1)+ROW()-ROW($A$3))-0), NA())</f>
        <v>#N/A</v>
      </c>
      <c r="EO181" s="1" t="e" cm="1">
        <f t="array" ref="EO181">IFERROR(IF(ISNA($A181),NA(),INDEX(BD$3:BD$2000,_xlfn.XMATCH(100,AK$3:AK$2000,1,1)+ROW()-ROW($A$3))-0), NA())</f>
        <v>#N/A</v>
      </c>
      <c r="EP181" s="1" t="e">
        <f t="shared" si="311"/>
        <v>#N/A</v>
      </c>
      <c r="EQ181" s="1" t="e">
        <f t="shared" si="312"/>
        <v>#N/A</v>
      </c>
      <c r="ER181" s="1" t="e">
        <f t="shared" si="313"/>
        <v>#N/A</v>
      </c>
      <c r="ES181" s="1" t="e" cm="1">
        <f t="array" ref="ES181">IFERROR(IF(OR(ISNA($A181),INDEX(International!C$3:C$2000,_xlfn.XMATCH(100,International!C$3:C$2000,1,1)+ROW()-ROW($A$3))=""),NA(),INDEX(International!C$3:C$2000,_xlfn.XMATCH(100,International!C$3:C$2000,1,1)+ROW()-ROW($A$3))), NA())</f>
        <v>#N/A</v>
      </c>
      <c r="ET181" s="1" t="e" cm="1">
        <f t="array" ref="ET181">IFERROR(IF(ISNA($A181),NA(),INDEX(International!E$3:E$2000,_xlfn.XMATCH(100,International!C$3:C$2000,1,1)+ROW()-ROW($A$3))-0), NA())</f>
        <v>#N/A</v>
      </c>
      <c r="EU181" s="1" t="e">
        <f t="shared" si="314"/>
        <v>#N/A</v>
      </c>
      <c r="EV181" s="1" t="e">
        <f t="shared" si="315"/>
        <v>#N/A</v>
      </c>
      <c r="EW181" s="1" t="e">
        <f t="shared" si="316"/>
        <v>#N/A</v>
      </c>
      <c r="EX181" s="1" t="e" cm="1">
        <f t="array" ref="EX181">IFERROR(IF(OR(ISNA($A181),INDEX(International!G$3:G$2000,_xlfn.XMATCH(100,International!G$3:G$2000,1,1)+ROW()-ROW($A$3))=""),NA(),INDEX(International!G$3:G$2000,_xlfn.XMATCH(100,International!G$3:G$2000,1,1)+ROW()-ROW($A$3))-0), NA())</f>
        <v>#N/A</v>
      </c>
      <c r="EY181" s="1" t="e" cm="1">
        <f t="array" ref="EY181">IFERROR(IF(ISNA($A181),NA(),INDEX(International!I$3:I$2000,_xlfn.XMATCH(100,International!G$3:G$2000,1,1)+ROW()-ROW($A$3))-0), NA())</f>
        <v>#N/A</v>
      </c>
      <c r="EZ181" s="1" t="e">
        <f t="shared" si="317"/>
        <v>#N/A</v>
      </c>
      <c r="FA181" s="1" t="e">
        <f t="shared" si="318"/>
        <v>#N/A</v>
      </c>
      <c r="FB181" s="1" t="e">
        <f t="shared" si="319"/>
        <v>#N/A</v>
      </c>
      <c r="FC181" s="1" t="e" cm="1">
        <f t="array" ref="FC181">IFERROR(IF(OR(ISNA($A181),INDEX(International!K$3:K$2000,_xlfn.XMATCH(100,International!K$3:K$2000,1,1)+ROW()-ROW($A$3))=""),NA(),INDEX(International!K$3:K$2000,_xlfn.XMATCH(100,International!K$3:K$2000,1,1)+ROW()-ROW($A$3))), NA())</f>
        <v>#N/A</v>
      </c>
      <c r="FD181" s="1" t="e" cm="1">
        <f t="array" ref="FD181">IFERROR(IF(ISNA($A181),NA(),INDEX(International!M$3:M$2000,_xlfn.XMATCH(100,International!K$3:K$2000,1,1)+ROW()-ROW($A$3))-0), NA())</f>
        <v>#N/A</v>
      </c>
      <c r="FE181" s="1" t="e">
        <f t="shared" si="320"/>
        <v>#N/A</v>
      </c>
      <c r="FF181" s="1" t="e">
        <f t="shared" si="321"/>
        <v>#N/A</v>
      </c>
      <c r="FG181" s="1" t="e">
        <f t="shared" si="322"/>
        <v>#N/A</v>
      </c>
      <c r="FH181" s="1" t="e" cm="1">
        <f t="array" ref="FH181">IFERROR(IF(OR(ISNA($A181),INDEX(International!O$3:O$2000,_xlfn.XMATCH(100,International!O$3:O$2000,1,1)+ROW()-ROW($A$3))=""),NA(),INDEX(International!O$3:O$2000,_xlfn.XMATCH(100,International!O$3:O$2000,1,1)+ROW()-ROW($A$3))-0), NA())</f>
        <v>#N/A</v>
      </c>
      <c r="FI181" s="1" t="e" cm="1">
        <f t="array" ref="FI181">IFERROR(IF(ISNA($A181),NA(),INDEX(International!Q$3:Q$2000,_xlfn.XMATCH(100,International!O$3:O$2000,1,1)+ROW()-ROW($A$3))-0), NA())</f>
        <v>#N/A</v>
      </c>
      <c r="FJ181" s="1" t="e">
        <f t="shared" si="323"/>
        <v>#N/A</v>
      </c>
      <c r="FK181" s="1" t="e">
        <f t="shared" si="324"/>
        <v>#N/A</v>
      </c>
      <c r="FL181" s="1" t="e">
        <f t="shared" si="325"/>
        <v>#N/A</v>
      </c>
      <c r="FM181" s="1" t="e" cm="1">
        <f t="array" ref="FM181">IFERROR(IF(OR(ISNA($A181),INDEX(International!S$3:S$2000,_xlfn.XMATCH(100,International!S$3:S$2000,1,1)+ROW()-ROW($A$3))=""),NA(),INDEX(International!S$3:S$2000,_xlfn.XMATCH(100,International!S$3:S$2000,1,1)+ROW()-ROW($A$3))-0), NA())</f>
        <v>#N/A</v>
      </c>
      <c r="FN181" s="1" t="e" cm="1">
        <f t="array" ref="FN181">IFERROR(IF(ISNA($A181),NA(),INDEX(International!U$3:U$2000,_xlfn.XMATCH(100,International!S$3:S$2000,1,1)+ROW()-ROW($A$3))-0), NA())</f>
        <v>#N/A</v>
      </c>
      <c r="FO181" s="1" t="e">
        <f t="shared" si="326"/>
        <v>#N/A</v>
      </c>
      <c r="FP181" s="1" t="e">
        <f t="shared" si="327"/>
        <v>#N/A</v>
      </c>
      <c r="FQ181" s="1" t="e">
        <f t="shared" si="328"/>
        <v>#N/A</v>
      </c>
      <c r="FR181" s="1" t="e" cm="1">
        <f t="array" ref="FR181">IFERROR(IF(OR(ISNA($A181),INDEX(International!W$3:W$2000,_xlfn.XMATCH(100,International!W$3:W$2000,1,1)+ROW()-ROW($A$3))=""),NA(),INDEX(International!W$3:W$2000,_xlfn.XMATCH(100,International!W$3:W$2000,1,1)+ROW()-ROW($A$3))-0), NA())</f>
        <v>#N/A</v>
      </c>
      <c r="FS181" s="1" t="e" cm="1">
        <f t="array" ref="FS181">IFERROR(IF(ISNA($A181),NA(),INDEX(International!Y$3:Y$2000,_xlfn.XMATCH(100,International!W$3:W$2000,1,1)+ROW()-ROW($A$3))-0), NA())</f>
        <v>#N/A</v>
      </c>
      <c r="FT181" s="1" t="e">
        <f t="shared" si="329"/>
        <v>#N/A</v>
      </c>
      <c r="FU181" s="1" t="e">
        <f t="shared" si="330"/>
        <v>#N/A</v>
      </c>
      <c r="FV181" s="1" t="e">
        <f t="shared" si="331"/>
        <v>#N/A</v>
      </c>
      <c r="FW181" s="1" t="e" cm="1">
        <f t="array" ref="FW181">IFERROR(IF(OR(ISNA($A181),INDEX(International!AA$3:AA$2000,_xlfn.XMATCH(100,International!AA$3:AA$2000,1,1)+ROW()-ROW($A$3))=""),NA(),INDEX(International!AA$3:AA$2000,_xlfn.XMATCH(100,International!AA$3:AA$2000,1,1)+ROW()-ROW($A$3))-0), NA())</f>
        <v>#N/A</v>
      </c>
      <c r="FX181" s="1" t="e" cm="1">
        <f t="array" ref="FX181">IFERROR(IF(ISNA($A181),NA(),INDEX(International!AC$3:AC$2000,_xlfn.XMATCH(100,International!AA$3:AA$2000,1,1)+ROW()-ROW($A$3))-0), NA())</f>
        <v>#N/A</v>
      </c>
      <c r="FY181" s="1" t="e">
        <f t="shared" si="332"/>
        <v>#N/A</v>
      </c>
      <c r="FZ181" s="1" t="e">
        <f t="shared" si="333"/>
        <v>#N/A</v>
      </c>
      <c r="GA181" s="1" t="e">
        <f t="shared" si="334"/>
        <v>#N/A</v>
      </c>
      <c r="GB181" s="1" t="e" cm="1">
        <f t="array" ref="GB181">IFERROR(IF(OR(ISNA($A181),INDEX(International!AE$3:AE$2000,_xlfn.XMATCH(100,International!AE$3:AE$2000,1,1)+ROW()-ROW($A$3))=""),NA(),INDEX(International!AE$3:AE$2000,_xlfn.XMATCH(100,International!AE$3:AE$2000,1,1)+ROW()-ROW($A$3))-0), NA())</f>
        <v>#N/A</v>
      </c>
      <c r="GC181" s="1" t="e" cm="1">
        <f t="array" ref="GC181">IFERROR(IF(ISNA($A181),NA(),INDEX(International!AG$3:AG$2000,_xlfn.XMATCH(100,International!AE$3:AE$2000,1,1)+ROW()-ROW($A$3))-0), NA())</f>
        <v>#N/A</v>
      </c>
      <c r="GD181" s="1" t="e">
        <f t="shared" si="335"/>
        <v>#N/A</v>
      </c>
      <c r="GE181" s="1" t="e">
        <f t="shared" si="336"/>
        <v>#N/A</v>
      </c>
      <c r="GF181" s="1" t="e">
        <f t="shared" si="337"/>
        <v>#N/A</v>
      </c>
    </row>
    <row r="182" spans="1:188" x14ac:dyDescent="0.2">
      <c r="A182" s="4" t="e">
        <f>IF(OR(Daily!$A182="",Daily!$B182="*"),NA(),Daily!A182)</f>
        <v>#N/A</v>
      </c>
      <c r="B182" s="1" t="str">
        <f>IF(_xlfn.IFNA($A182,"")="","",Daily!C182+IF(ROW()&gt;ROW($A$3),B181,0))</f>
        <v/>
      </c>
      <c r="C182" s="1" t="str">
        <f>IF(_xlfn.IFNA($A182,"")="","",Daily!D182+IF(ROW()&gt;ROW($A$3),C181,0))</f>
        <v/>
      </c>
      <c r="D182" s="1" t="str">
        <f>IF(_xlfn.IFNA($A182,"")="","",Daily!E182+IF(ROW()&gt;ROW($A$3),D181,0))</f>
        <v/>
      </c>
      <c r="E182" s="1" t="str">
        <f t="shared" si="284"/>
        <v/>
      </c>
      <c r="F182" s="1" t="str">
        <f>IF(_xlfn.IFNA($A182,"")="","",Daily!F182+IF(ROW()&gt;ROW($A$3),F181,0))</f>
        <v/>
      </c>
      <c r="G182" s="1" t="str">
        <f>IF(_xlfn.IFNA($A182,"")="","",Daily!G182+IF(ROW()&gt;ROW($A$3),G181,0))</f>
        <v/>
      </c>
      <c r="H182" s="1" t="str">
        <f>IF(_xlfn.IFNA($A182,"")="","",Daily!H182+IF(ROW()&gt;ROW($A$3),H181,0))</f>
        <v/>
      </c>
      <c r="I182" s="1" t="str">
        <f t="shared" si="285"/>
        <v/>
      </c>
      <c r="J182" s="1" t="str">
        <f>IF(_xlfn.IFNA($A182,"")="","",Daily!I182+IF(ROW()&gt;ROW($A$3),J181,0))</f>
        <v/>
      </c>
      <c r="K182" s="1" t="str">
        <f>IF(_xlfn.IFNA($A182,"")="","",Daily!J182+IF(ROW()&gt;ROW($A$3),K181,0))</f>
        <v/>
      </c>
      <c r="L182" s="1" t="str">
        <f>IF(_xlfn.IFNA($A182,"")="","",Daily!K182+IF(ROW()&gt;ROW($A$3),L181,0))</f>
        <v/>
      </c>
      <c r="M182" s="1" t="str">
        <f t="shared" si="286"/>
        <v/>
      </c>
      <c r="N182" s="1" t="str">
        <f>IF(_xlfn.IFNA($A182,"")="","",Daily!L182+IF(ROW()&gt;ROW($A$3),N181,0))</f>
        <v/>
      </c>
      <c r="O182" s="1" t="str">
        <f>IF(_xlfn.IFNA($A182,"")="","",Daily!M182+IF(ROW()&gt;ROW($A$3),O181,0))</f>
        <v/>
      </c>
      <c r="P182" s="1" t="str">
        <f>IF(_xlfn.IFNA($A182,"")="","",Daily!N182+IF(ROW()&gt;ROW($A$3),P181,0))</f>
        <v/>
      </c>
      <c r="Q182" s="1" t="str">
        <f t="shared" si="287"/>
        <v/>
      </c>
      <c r="R182" s="1" t="str">
        <f>IF(_xlfn.IFNA($A182,"")="","",Daily!O182+IF(ROW()&gt;ROW($A$3),R181,0))</f>
        <v/>
      </c>
      <c r="S182" s="1" t="str">
        <f>IF(_xlfn.IFNA($A182,"")="","",Daily!P182+IF(ROW()&gt;ROW($A$3),S181,0))</f>
        <v/>
      </c>
      <c r="T182" s="1" t="str">
        <f>IF(_xlfn.IFNA($A182,"")="","",Daily!Q182+IF(ROW()&gt;ROW($A$3),T181,0))</f>
        <v/>
      </c>
      <c r="U182" s="1" t="str">
        <f t="shared" si="288"/>
        <v/>
      </c>
      <c r="V182" s="1" t="str">
        <f>IF(_xlfn.IFNA($A182,"")="","",Daily!R182+IF(ROW()&gt;ROW($A$3),V181,0))</f>
        <v/>
      </c>
      <c r="W182" s="1" t="str">
        <f>IF(_xlfn.IFNA($A182,"")="","",Daily!S182+IF(ROW()&gt;ROW($A$3),W181,0))</f>
        <v/>
      </c>
      <c r="X182" s="1" t="str">
        <f>IF(_xlfn.IFNA($A182,"")="","",Daily!T182+IF(ROW()&gt;ROW($A$3),X181,0))</f>
        <v/>
      </c>
      <c r="Y182" s="1" t="str">
        <f t="shared" si="289"/>
        <v/>
      </c>
      <c r="Z182" s="1" t="str">
        <f>IF(_xlfn.IFNA($A182,"")="","",Daily!U182+IF(ROW()&gt;ROW($A$3),Z181,0))</f>
        <v/>
      </c>
      <c r="AA182" s="1" t="str">
        <f>IF(_xlfn.IFNA($A182,"")="","",Daily!V182+IF(ROW()&gt;ROW($A$3),AA181,0))</f>
        <v/>
      </c>
      <c r="AB182" s="1" t="str">
        <f>IF(_xlfn.IFNA($A182,"")="","",Daily!W182+IF(ROW()&gt;ROW($A$3),AB181,0))</f>
        <v/>
      </c>
      <c r="AC182" s="1" t="str">
        <f t="shared" si="290"/>
        <v/>
      </c>
      <c r="AD182" s="1" t="str">
        <f>IF(_xlfn.IFNA($A182,"")="","",Daily!X182+IF(ROW()&gt;ROW($A$3),AD181,0))</f>
        <v/>
      </c>
      <c r="AE182" s="1" t="str">
        <f>IF(_xlfn.IFNA($A182,"")="","",Daily!Y182+IF(ROW()&gt;ROW($A$3),AE181,0))</f>
        <v/>
      </c>
      <c r="AF182" s="1" t="str">
        <f>IF(_xlfn.IFNA($A182,"")="","",Daily!Z182+IF(ROW()&gt;ROW($A$3),AF181,0))</f>
        <v/>
      </c>
      <c r="AG182" s="1" t="str">
        <f t="shared" si="291"/>
        <v/>
      </c>
      <c r="AH182" s="1" t="str">
        <f>IF(_xlfn.IFNA($A182,"")="","",Daily!C182+Daily!F182+Daily!I182+Daily!O182+Daily!L182+Daily!R182+Daily!X182+Daily!U182)</f>
        <v/>
      </c>
      <c r="AI182" s="1" t="str">
        <f>IF(_xlfn.IFNA($A182,"")="","",Daily!D182+Daily!G182+Daily!J182+Daily!P182+Daily!M182+Daily!S182+Daily!Y182+Daily!V182+Daily!AA182)</f>
        <v/>
      </c>
      <c r="AJ182" s="1" t="str">
        <f>IF(_xlfn.IFNA($A182,"")="","",Daily!E182+Daily!H182+Daily!K182+Daily!Q182+Daily!N182+Daily!T182+Daily!Z182+Daily!W182)</f>
        <v/>
      </c>
      <c r="AK182" s="1" t="str">
        <f t="shared" si="359"/>
        <v/>
      </c>
      <c r="AL182" s="1" t="str">
        <f t="shared" si="360"/>
        <v/>
      </c>
      <c r="AM182" s="1" t="str">
        <f t="shared" si="361"/>
        <v/>
      </c>
      <c r="AN182" s="7" t="str">
        <f t="shared" si="362"/>
        <v/>
      </c>
      <c r="AO182" s="1" t="str">
        <f t="shared" si="363"/>
        <v/>
      </c>
      <c r="AP182" s="1" t="str">
        <f t="shared" si="364"/>
        <v/>
      </c>
      <c r="AQ182" s="1" t="str">
        <f t="shared" si="365"/>
        <v/>
      </c>
      <c r="AR182" s="1" t="str">
        <f t="shared" si="366"/>
        <v/>
      </c>
      <c r="AS182" s="1" t="str">
        <f t="shared" si="367"/>
        <v/>
      </c>
      <c r="AT182" s="10" t="str">
        <f t="shared" si="368"/>
        <v/>
      </c>
      <c r="AU182" s="10" t="str">
        <f t="shared" si="369"/>
        <v/>
      </c>
      <c r="AV182" s="10" t="str">
        <f t="shared" si="370"/>
        <v/>
      </c>
      <c r="AW182" s="10" t="str">
        <f t="shared" si="371"/>
        <v/>
      </c>
      <c r="AX182" s="10" t="str">
        <f t="shared" si="372"/>
        <v/>
      </c>
      <c r="AY182" s="10" t="str">
        <f t="shared" si="373"/>
        <v/>
      </c>
      <c r="AZ182" s="10" t="str">
        <f t="shared" si="374"/>
        <v/>
      </c>
      <c r="BA182" s="10" t="str">
        <f t="shared" si="375"/>
        <v/>
      </c>
      <c r="BB182" s="10" t="str">
        <f t="shared" si="376"/>
        <v/>
      </c>
      <c r="BC182" s="10" t="str">
        <f t="shared" si="377"/>
        <v/>
      </c>
      <c r="BD182" s="8" t="str">
        <f t="shared" ca="1" si="292"/>
        <v/>
      </c>
      <c r="BE182" s="9" t="str">
        <f t="shared" ca="1" si="293"/>
        <v/>
      </c>
      <c r="BF182" s="10" t="str">
        <f t="shared" si="378"/>
        <v/>
      </c>
      <c r="BG182" s="10" t="str">
        <f t="shared" si="379"/>
        <v/>
      </c>
      <c r="BH182" s="1" t="str">
        <f t="shared" si="380"/>
        <v/>
      </c>
      <c r="BI182" s="1" t="str">
        <f t="shared" si="381"/>
        <v/>
      </c>
      <c r="BJ182" s="8" t="str">
        <f>IF(_xlfn.IFNA($A182,"")="","",AK182/(Configuration!$B$1/1000000))</f>
        <v/>
      </c>
      <c r="BK182" s="1" t="str">
        <f>IF(OR(_xlfn.IFNA($A182,"")="", ROW()&lt;=ROW($A$3),MAX(International!$C$3:$C$2000)&lt;$AK182),"",$A182-_xlfn.XLOOKUP($AK182,International!$C$3:$C$2000,International!$A$3:$A$2000,NA(),1,1))</f>
        <v/>
      </c>
      <c r="BL182" s="1" t="str">
        <f>IF(OR(_xlfn.IFNA($A182,"")="", ROW()&lt;=ROW($A$3),MAX(International!$D$3:$D$2000)&lt;$BJ182),"",$A182-_xlfn.XLOOKUP($BJ182,International!$D$3:$D$2000,International!$A$3:$A$2000,NA(),1,1))</f>
        <v/>
      </c>
      <c r="BM182" s="1" t="str">
        <f>IF(OR(_xlfn.IFNA($A182,"")="", ROW()&lt;=ROW($A$3),MAX(International!$G$3:$G$2000)&lt;$AK182),"",$A182-_xlfn.XLOOKUP($AK182,International!$G$3:$G$2000,International!$A$3:$A$2000,NA(),1,1))</f>
        <v/>
      </c>
      <c r="BN182" s="1" t="str">
        <f>IF(OR(_xlfn.IFNA($A182,"")="", ROW()&lt;=ROW($A$3),MAX(International!$H$3:$H$2000)&lt;$BJ182),"",$A182-_xlfn.XLOOKUP($BJ182,International!$H$3:$H$2000,International!$A$3:$A$2000,NA(),1,1))</f>
        <v/>
      </c>
      <c r="BO182" s="1" t="str">
        <f>IF(OR(_xlfn.IFNA($A182,"")="", ROW()&lt;=ROW($A$3),MAX(International!$K$3:$K$2000)&lt;$AK182),"",$A182-_xlfn.XLOOKUP($AK182,International!$K$3:$K$2000,International!$A$3:$A$2000,NA(),1,1))</f>
        <v/>
      </c>
      <c r="BP182" s="1" t="str">
        <f>IF(OR(_xlfn.IFNA($A182,"")="", ROW()&lt;=ROW($A$3),MAX(International!$L$3:$L$2000)&lt;$BJ182),"",$A182-_xlfn.XLOOKUP($BJ182,International!$L$3:$L$2000,International!$A$3:$A$2000,NA(),1,1))</f>
        <v/>
      </c>
      <c r="BQ182" s="1" t="str">
        <f>IF(OR(_xlfn.IFNA($A182,"")="", ROW()&lt;=ROW($A$3),MAX(International!$O$3:$O$2000)&lt;$AK182),"",$A182-_xlfn.XLOOKUP($AK182,International!$O$3:$O$2000,International!$A$3:$A$2000,NA(),1,1))</f>
        <v/>
      </c>
      <c r="BR182" s="1" t="str">
        <f>IF(OR(_xlfn.IFNA($A182,"")="", ROW()&lt;=ROW($A$3),MAX(International!$P$3:$P$2000)&lt;$BJ182),"",$A182-_xlfn.XLOOKUP($BJ182,International!$P$3:$P$2000,International!$A$3:$A$2000,NA(),1,1))</f>
        <v/>
      </c>
      <c r="BS182" s="1" t="str">
        <f>IF(OR(_xlfn.IFNA($A182,"")="", ROW()&lt;=ROW($A$3),MAX(International!$S$3:$S$2000)&lt;$AK182),"",$A182-_xlfn.XLOOKUP($AK182,International!$S$3:$S$2000,International!$A$3:$A$2000,NA(),1,1))</f>
        <v/>
      </c>
      <c r="BT182" s="1" t="str">
        <f>IF(OR(_xlfn.IFNA($A182,"")="", ROW()&lt;=ROW($A$3),MAX(International!$T$3:$T$2000)&lt;$BJ182),"",$A182-_xlfn.XLOOKUP($BJ182,International!$T$3:$T$2000,International!$A$3:$A$2000,NA(),1,1))</f>
        <v/>
      </c>
      <c r="BU182" s="1" t="str">
        <f>IF(OR(_xlfn.IFNA($A182,"")="", ROW()&lt;=ROW($A$3),MAX(International!$W$3:$W$2000)&lt;$AK182),"",$A182-_xlfn.XLOOKUP($AK182,International!$W$3:$W$2000,International!$A$3:$A$2000,NA(),1,1))</f>
        <v/>
      </c>
      <c r="BV182" s="1" t="str">
        <f>IF(OR(_xlfn.IFNA($A182,"")="", ROW()&lt;=ROW($A$3),MAX(International!$X$3:$X$2000)&lt;$BJ182),"",$A182-_xlfn.XLOOKUP($BJ182,International!$X$3:$X$2000,International!$A$3:$A$2000,NA(),1,1))</f>
        <v/>
      </c>
      <c r="BW182" s="1" t="str">
        <f>IF(OR(_xlfn.IFNA($A182,"")="", ROW()&lt;=ROW($A$3),MAX(International!$AA$3:$AA$2000)&lt;$AK182),"",$A182-_xlfn.XLOOKUP($AK182,International!$AA$3:$AA$2000,International!$A$3:$A$2000,NA(),1,1))</f>
        <v/>
      </c>
      <c r="BX182" s="1" t="str">
        <f>IF(OR(_xlfn.IFNA($A182,"")="", ROW()&lt;=ROW($A$3),MAX(International!$AB$3:$AB$2000)&lt;$BJ182),"",$A182-_xlfn.XLOOKUP($BJ182,International!$AB$3:$AB$2000,International!$A$3:$A$2000,NA(),1,1))</f>
        <v/>
      </c>
      <c r="BY182" s="1" t="str">
        <f>IF(OR(_xlfn.IFNA($A182,"")="", ROW()&lt;=ROW($A$3),MAX(International!$AE$3:$AE$2000)&lt;$AK182),"",$A182-_xlfn.XLOOKUP($AK182,International!$AE$3:$AE$2000,International!$A$3:$A$2000,NA(),1,1))</f>
        <v/>
      </c>
      <c r="BZ182" s="1" t="str">
        <f>IF(OR(_xlfn.IFNA($A182,"")="", ROW()&lt;=ROW($A$3),MAX(International!$AF$3:$AF$2000)&lt;$BJ182),"",$A182-_xlfn.XLOOKUP($BJ182,International!$AF$3:$AF$2000,International!$A$3:$A$2000,NA(),1,1))</f>
        <v/>
      </c>
      <c r="CA182" s="1" t="e">
        <f t="shared" si="358"/>
        <v>#N/A</v>
      </c>
      <c r="CB182" s="1" t="e">
        <f t="shared" si="338"/>
        <v>#N/A</v>
      </c>
      <c r="CC182" s="1" t="e">
        <f t="shared" si="339"/>
        <v>#N/A</v>
      </c>
      <c r="CD182" s="1" t="e">
        <f t="shared" si="340"/>
        <v>#N/A</v>
      </c>
      <c r="CE182" s="1" t="e">
        <f t="shared" si="341"/>
        <v>#N/A</v>
      </c>
      <c r="CF182" s="1" t="e">
        <f t="shared" si="342"/>
        <v>#N/A</v>
      </c>
      <c r="CG182" s="1" t="e">
        <f t="shared" si="343"/>
        <v>#N/A</v>
      </c>
      <c r="CH182" s="1" t="e">
        <f t="shared" si="344"/>
        <v>#N/A</v>
      </c>
      <c r="CI182" s="1" t="e">
        <f t="shared" si="345"/>
        <v>#N/A</v>
      </c>
      <c r="CJ182" s="1" t="e">
        <f t="shared" si="346"/>
        <v>#N/A</v>
      </c>
      <c r="CK182" s="1" t="e">
        <f t="shared" si="295"/>
        <v>#N/A</v>
      </c>
      <c r="CL182" s="1" t="e">
        <f t="shared" si="347"/>
        <v>#N/A</v>
      </c>
      <c r="CM182" s="1" t="e">
        <f>IF(OR(ISNA($A182),$AK182&lt;100),NA(),IF($CA182=0,0,FLOOR((CK182-_xlfn.XLOOKUP(_xlfn.AGGREGATE(5,6,$CA$3:$CA2133),$CA$3:$CA$2000,CK$3:CK$2000,1,1))/_xlfn.XLOOKUP($CA182,$CA$3:$CA$2000,$CA$3:$CA$2000,1,1), 1)))</f>
        <v>#N/A</v>
      </c>
      <c r="CN182" s="1" t="e">
        <f t="shared" si="296"/>
        <v>#N/A</v>
      </c>
      <c r="CO182" s="1" t="e" cm="1">
        <f t="array" ref="CO182">IFERROR(IF(OR(ISNA($A182),$AK182&lt;100,INDEX(International!C$3:C$2000,_xlfn.XMATCH(100,International!C$3:C$2000,1,1)+$CA182)=""),NA(),INDEX(International!C$3:C$2000,_xlfn.XMATCH(100,International!C$3:C$2000,1,1)+$CA182)), NA())</f>
        <v>#N/A</v>
      </c>
      <c r="CP182" s="1" t="e">
        <f t="shared" si="348"/>
        <v>#N/A</v>
      </c>
      <c r="CQ182" s="1" t="e">
        <f>IF(OR(ISNA($A182),$AK182&lt;100),NA(),IF($CA182=0,0,FLOOR((CO182-_xlfn.XLOOKUP(_xlfn.AGGREGATE(5,6,$CA$3:$CA2133),$CA$3:$CA$2000,CO$3:CO$2000,1,1))/_xlfn.XLOOKUP($CA182,$CA$3:$CA$2000,$CA$3:$CA$2000,1,1), 1)))</f>
        <v>#N/A</v>
      </c>
      <c r="CR182" s="1" t="e">
        <f t="shared" si="297"/>
        <v>#N/A</v>
      </c>
      <c r="CS182" s="1" t="e" cm="1">
        <f t="array" ref="CS182">IFERROR(IF(OR(ISNA($A182),$AK182&lt;100,INDEX(International!G$3:G$2000,_xlfn.XMATCH(100,International!G$3:G$2000,1,1)+$CA182)=""),NA(),INDEX(International!G$3:G$2000,_xlfn.XMATCH(100,International!G$3:G$2000,1,1)+$CA182)), NA())</f>
        <v>#N/A</v>
      </c>
      <c r="CT182" s="1" t="e">
        <f t="shared" si="349"/>
        <v>#N/A</v>
      </c>
      <c r="CU182" s="1" t="e">
        <f>IF(OR(ISNA($A182),$AK182&lt;100),NA(),IF($CA182=0,0,FLOOR((CS182-_xlfn.XLOOKUP(_xlfn.AGGREGATE(5,6,$CA$3:$CA2133),$CA$3:$CA$2000,CS$3:CS$2000,1,1))/_xlfn.XLOOKUP($CA182,$CA$3:$CA$2000,$CA$3:$CA$2000,1,1), 1)))</f>
        <v>#N/A</v>
      </c>
      <c r="CV182" s="1" t="e">
        <f t="shared" si="298"/>
        <v>#N/A</v>
      </c>
      <c r="CW182" s="1" t="e" cm="1">
        <f t="array" ref="CW182">IFERROR(IF(OR(ISNA($A182),$AK182&lt;100,INDEX(International!K$3:K$2000,_xlfn.XMATCH(100,International!K$3:K$2000,1,1)+$CA182)=""),NA(),INDEX(International!K$3:K$2000,_xlfn.XMATCH(100,International!K$3:K$2000,1,1)+$CA182)), NA())</f>
        <v>#N/A</v>
      </c>
      <c r="CX182" s="1" t="e">
        <f t="shared" si="350"/>
        <v>#N/A</v>
      </c>
      <c r="CY182" s="1" t="e">
        <f>IF(OR(ISNA($A182),$AK182&lt;100),NA(),IF($CA182=0,0,FLOOR((CW182-_xlfn.XLOOKUP(_xlfn.AGGREGATE(5,6,$CA$3:$CA2133),$CA$3:$CA$2000,CW$3:CW$2000,1,1))/_xlfn.XLOOKUP($CA182,$CA$3:$CA$2000,$CA$3:$CA$2000,1,1), 1)))</f>
        <v>#N/A</v>
      </c>
      <c r="CZ182" s="1" t="e">
        <f t="shared" si="299"/>
        <v>#N/A</v>
      </c>
      <c r="DA182" s="1" t="e" cm="1">
        <f t="array" ref="DA182">IFERROR(IF(OR(ISNA($A182),$AK182&lt;100,INDEX(International!O$3:O$2000,_xlfn.XMATCH(100,International!O$3:O$2000,1,1)+$CA182)=""),NA(),INDEX(International!O$3:O$2000,_xlfn.XMATCH(100,International!O$3:O$2000,1,1)+$CA182)), NA())</f>
        <v>#N/A</v>
      </c>
      <c r="DB182" s="1" t="e">
        <f t="shared" si="351"/>
        <v>#N/A</v>
      </c>
      <c r="DC182" s="1" t="e">
        <f>IF(OR(ISNA($A182),$AK182&lt;100),NA(),IF($CA182=0,0,FLOOR((DA182-_xlfn.XLOOKUP(_xlfn.AGGREGATE(5,6,$CA$3:$CA2133),$CA$3:$CA$2000,DA$3:DA$2000,1,1))/_xlfn.XLOOKUP($CA182,$CA$3:$CA$2000,$CA$3:$CA$2000,1,1), 1)))</f>
        <v>#N/A</v>
      </c>
      <c r="DD182" s="1" t="e">
        <f t="shared" si="300"/>
        <v>#N/A</v>
      </c>
      <c r="DE182" s="1" t="e" cm="1">
        <f t="array" ref="DE182">IFERROR(IF(OR(ISNA($A182),$AK182&lt;100,INDEX(International!S$3:S$2000,_xlfn.XMATCH(100,International!S$3:S$2000,1,1)+$CA182)=""),NA(),INDEX(International!S$3:S$2000,_xlfn.XMATCH(100,International!S$3:S$2000,1,1)+$CA182)), NA())</f>
        <v>#N/A</v>
      </c>
      <c r="DF182" s="1" t="e">
        <f t="shared" si="352"/>
        <v>#N/A</v>
      </c>
      <c r="DG182" s="1" t="e">
        <f>IF(OR(ISNA($A182),$AK182&lt;100),NA(),IF($CA182=0,0,FLOOR((DE182-_xlfn.XLOOKUP(_xlfn.AGGREGATE(5,6,$CA$3:$CA2133),$CA$3:$CA$2000,DE$3:DE$2000,1,1))/_xlfn.XLOOKUP($CA182,$CA$3:$CA$2000,$CA$3:$CA$2000,1,1), 1)))</f>
        <v>#N/A</v>
      </c>
      <c r="DH182" s="1" t="e">
        <f t="shared" si="301"/>
        <v>#N/A</v>
      </c>
      <c r="DI182" s="1" t="e" cm="1">
        <f t="array" ref="DI182">IFERROR(IF(OR(ISNA($A182),$AK182&lt;100,INDEX(International!W$3:W$2000,_xlfn.XMATCH(100,International!W$3:W$2000,1,1)+$CA182)=""),NA(),INDEX(International!W$3:W$2000,_xlfn.XMATCH(100,International!W$3:W$2000,1,1)+$CA182)), NA())</f>
        <v>#N/A</v>
      </c>
      <c r="DJ182" s="1" t="e">
        <f t="shared" si="353"/>
        <v>#N/A</v>
      </c>
      <c r="DK182" s="1" t="e">
        <f>IF(OR(ISNA($A182),$AK182&lt;100),NA(),IF($CA182=0,0,FLOOR((DI182-_xlfn.XLOOKUP(_xlfn.AGGREGATE(5,6,$CA$3:$CA2133),$CA$3:$CA$2000,DI$3:DI$2000,1,1))/_xlfn.XLOOKUP($CA182,$CA$3:$CA$2000,$CA$3:$CA$2000,1,1), 1)))</f>
        <v>#N/A</v>
      </c>
      <c r="DL182" s="1" t="e">
        <f t="shared" si="302"/>
        <v>#N/A</v>
      </c>
      <c r="DM182" s="1" t="e" cm="1">
        <f t="array" ref="DM182">IFERROR(IF(OR(ISNA($A182),$AK182&lt;100,INDEX(International!AA$3:AA$2000,_xlfn.XMATCH(100,International!AA$3:AA$2000,1,1)+$CA182)=""),NA(),INDEX(International!AA$3:AA$2000,_xlfn.XMATCH(100,International!AA$3:AA$2000,1,1)+$CA182)), NA())</f>
        <v>#N/A</v>
      </c>
      <c r="DN182" s="1" t="e">
        <f t="shared" si="354"/>
        <v>#N/A</v>
      </c>
      <c r="DO182" s="1" t="e">
        <f>IF(OR(ISNA($A182),$AK182&lt;100),NA(),IF($CA182=0,0,FLOOR((DM182-_xlfn.XLOOKUP(_xlfn.AGGREGATE(5,6,$CA$3:$CA2133),$CA$3:$CA$2000,DM$3:DM$2000,1,1))/_xlfn.XLOOKUP($CA182,$CA$3:$CA$2000,$CA$3:$CA$2000,1,1), 1)))</f>
        <v>#N/A</v>
      </c>
      <c r="DP182" s="1" t="e">
        <f t="shared" si="303"/>
        <v>#N/A</v>
      </c>
      <c r="DQ182" s="1" t="e" cm="1">
        <f t="array" ref="DQ182">IFERROR(IF(OR(ISNA($A182),$AK182&lt;100,INDEX(International!AE$3:AE$2000,_xlfn.XMATCH(100,International!AE$3:AE$2000,1,1)+$CA182)=""),NA(),INDEX(International!AE$3:AE$2000,_xlfn.XMATCH(100,International!AE$3:AE$2000,1,1)+$CA182)), NA())</f>
        <v>#N/A</v>
      </c>
      <c r="DR182" s="1" t="e">
        <f t="shared" si="355"/>
        <v>#N/A</v>
      </c>
      <c r="DS182" s="1" t="e">
        <f>IF(OR(ISNA($A182),$AK182&lt;100),NA(),IF($CA182=0,0,FLOOR((DQ182-_xlfn.XLOOKUP(_xlfn.AGGREGATE(5,6,$CA$3:$CA2133),$CA$3:$CA$2000,DQ$3:DQ$2000,1,1))/_xlfn.XLOOKUP($CA182,$CA$3:$CA$2000,$CA$3:$CA$2000,1,1), 1)))</f>
        <v>#N/A</v>
      </c>
      <c r="DT182" s="1" t="e">
        <f t="shared" si="382"/>
        <v>#N/A</v>
      </c>
      <c r="DU182" s="1" t="e">
        <f t="shared" si="356"/>
        <v>#N/A</v>
      </c>
      <c r="DV182" s="1" t="e" cm="1">
        <f t="array" ref="DV182">IFERROR(IF(ISNA($A182),NA(),INDEX(B$3:B$2000,_xlfn.XMATCH(Configuration!$B$12,B$3:B$2000,1,1)+ROW()-ROW($A$3))-0), NA())</f>
        <v>#N/A</v>
      </c>
      <c r="DW182" s="1" t="e" cm="1">
        <f t="array" ref="DW182">IFERROR(IF(ISNA($A182),NA(),INDEX(F$3:F$2000,_xlfn.XMATCH(Configuration!$B$12,F$3:F$2000,1,1)+ROW()-ROW($A$3))-0), NA())</f>
        <v>#N/A</v>
      </c>
      <c r="DX182" s="1" t="e" cm="1">
        <f t="array" ref="DX182">IFERROR(IF(ISNA($A182),NA(),INDEX(J$3:J$2000,_xlfn.XMATCH(Configuration!$B$12,J$3:J$2000,1,1)+ROW()-ROW($A$3))-0), NA())</f>
        <v>#N/A</v>
      </c>
      <c r="DY182" s="1" t="e" cm="1">
        <f t="array" ref="DY182">IFERROR(IF(ISNA($A182),NA(),INDEX(N$3:N$2000,_xlfn.XMATCH(Configuration!$B$12,N$3:N$2000,1,1)+ROW()-ROW($A$3))-0), NA())</f>
        <v>#N/A</v>
      </c>
      <c r="DZ182" s="1" t="e" cm="1">
        <f t="array" ref="DZ182">IFERROR(IF(ISNA($A182),NA(),INDEX(R$3:R$2000,_xlfn.XMATCH(Configuration!$B$12,R$3:R$2000,1,1)+ROW()-ROW($A$3))-0), NA())</f>
        <v>#N/A</v>
      </c>
      <c r="EA182" s="1" t="e" cm="1">
        <f t="array" ref="EA182">IFERROR(IF(ISNA($A182),NA(),INDEX(V$3:V$2000,_xlfn.XMATCH(Configuration!$B$12,V$3:V$2000,1,1)+ROW()-ROW($A$3))-0), NA())</f>
        <v>#N/A</v>
      </c>
      <c r="EB182" s="1" t="e" cm="1">
        <f t="array" ref="EB182">IFERROR(IF(ISNA($A182),NA(),INDEX(Z$3:Z$2000,_xlfn.XMATCH(Configuration!$B$12,Z$3:Z$2000,1,1)+ROW()-ROW($A$3))-0), NA())</f>
        <v>#N/A</v>
      </c>
      <c r="EC182" s="1" t="e" cm="1">
        <f t="array" ref="EC182">IFERROR(IF(ISNA($A182),NA(),INDEX(AD$3:AD$2000,_xlfn.XMATCH(Configuration!$B$12,AD$3:AD$2000,1,1)+ROW()-ROW($A$3))-0), NA())</f>
        <v>#N/A</v>
      </c>
      <c r="ED182" s="1" t="e">
        <f t="shared" si="357"/>
        <v>#N/A</v>
      </c>
      <c r="EE182" s="1" t="e">
        <f t="shared" si="304"/>
        <v>#N/A</v>
      </c>
      <c r="EF182" s="1" t="e">
        <f t="shared" si="305"/>
        <v>#N/A</v>
      </c>
      <c r="EG182" s="1" t="e">
        <f t="shared" si="306"/>
        <v>#N/A</v>
      </c>
      <c r="EH182" s="1" t="e">
        <f t="shared" si="307"/>
        <v>#N/A</v>
      </c>
      <c r="EI182" s="1" t="e">
        <f t="shared" si="308"/>
        <v>#N/A</v>
      </c>
      <c r="EJ182" s="1" t="e">
        <f t="shared" si="309"/>
        <v>#N/A</v>
      </c>
      <c r="EK182" s="1" t="e">
        <f t="shared" si="310"/>
        <v>#N/A</v>
      </c>
      <c r="EL182" s="1" t="e" cm="1">
        <f t="array" ref="EL182">IFERROR(IF(ISNA($ED182),NA(),IF(FLOOR((2^(($ED182+LOOKUP(2, 1/(ISNA(EP$3:EP$2000)+ISBLANK(EP$3:EP$300)-1),EP$3:EP$2000)*LOG(100)/LOG(2))/LOOKUP(2, 1/(ISNA(EP$3:EP$2000)+ISBLANK(EP$3:EP$300)-1),EP$3:EP$2000))),2)&gt;_xlfn.AGGREGATE(4,6,$EN$3:$GC$2000)+2000,NA(),FLOOR((2^(($ED182+LOOKUP(2, 1/(ISNA(EP$3:EP$2000)+ISBLANK(EP$3:EP$300)-1),EP$3:EP$2000)*LOG(100)/LOG(2))/LOOKUP(2, 1/(ISNA(EP$3:EP$2000)+ISBLANK(EP$3:EP$300)-1),EP$3:EP$2000))),2))),NA())</f>
        <v>#N/A</v>
      </c>
      <c r="EM182" s="1" t="e" cm="1">
        <f t="array" ref="EM182">IF(ISNA($ED182),NA(),FLOOR(EN$3+(LOOKUP(2, 1/(ISNA(EN$3:EN$2000)+ISBLANK(EN$3:EN$300)-1),EN$3:EN$2000)-EN$3)/LOOKUP(2, 1/(ISNA(EN$3:EN$2000)+ISBLANK(EN$3:EN$300)-1),ED$3:ED$2000)*ED182, 1))</f>
        <v>#N/A</v>
      </c>
      <c r="EN182" s="1" t="e" cm="1">
        <f t="array" ref="EN182">IFERROR(IF(ISNA($A182),NA(),INDEX(AK$3:AK$2000,_xlfn.XMATCH(100,AK$3:AK$2000,1,1)+ROW()-ROW($A$3))-0), NA())</f>
        <v>#N/A</v>
      </c>
      <c r="EO182" s="1" t="e" cm="1">
        <f t="array" ref="EO182">IFERROR(IF(ISNA($A182),NA(),INDEX(BD$3:BD$2000,_xlfn.XMATCH(100,AK$3:AK$2000,1,1)+ROW()-ROW($A$3))-0), NA())</f>
        <v>#N/A</v>
      </c>
      <c r="EP182" s="1" t="e">
        <f t="shared" si="311"/>
        <v>#N/A</v>
      </c>
      <c r="EQ182" s="1" t="e">
        <f t="shared" si="312"/>
        <v>#N/A</v>
      </c>
      <c r="ER182" s="1" t="e">
        <f t="shared" si="313"/>
        <v>#N/A</v>
      </c>
      <c r="ES182" s="1" t="e" cm="1">
        <f t="array" ref="ES182">IFERROR(IF(OR(ISNA($A182),INDEX(International!C$3:C$2000,_xlfn.XMATCH(100,International!C$3:C$2000,1,1)+ROW()-ROW($A$3))=""),NA(),INDEX(International!C$3:C$2000,_xlfn.XMATCH(100,International!C$3:C$2000,1,1)+ROW()-ROW($A$3))), NA())</f>
        <v>#N/A</v>
      </c>
      <c r="ET182" s="1" t="e" cm="1">
        <f t="array" ref="ET182">IFERROR(IF(ISNA($A182),NA(),INDEX(International!E$3:E$2000,_xlfn.XMATCH(100,International!C$3:C$2000,1,1)+ROW()-ROW($A$3))-0), NA())</f>
        <v>#N/A</v>
      </c>
      <c r="EU182" s="1" t="e">
        <f t="shared" si="314"/>
        <v>#N/A</v>
      </c>
      <c r="EV182" s="1" t="e">
        <f t="shared" si="315"/>
        <v>#N/A</v>
      </c>
      <c r="EW182" s="1" t="e">
        <f t="shared" si="316"/>
        <v>#N/A</v>
      </c>
      <c r="EX182" s="1" t="e" cm="1">
        <f t="array" ref="EX182">IFERROR(IF(OR(ISNA($A182),INDEX(International!G$3:G$2000,_xlfn.XMATCH(100,International!G$3:G$2000,1,1)+ROW()-ROW($A$3))=""),NA(),INDEX(International!G$3:G$2000,_xlfn.XMATCH(100,International!G$3:G$2000,1,1)+ROW()-ROW($A$3))-0), NA())</f>
        <v>#N/A</v>
      </c>
      <c r="EY182" s="1" t="e" cm="1">
        <f t="array" ref="EY182">IFERROR(IF(ISNA($A182),NA(),INDEX(International!I$3:I$2000,_xlfn.XMATCH(100,International!G$3:G$2000,1,1)+ROW()-ROW($A$3))-0), NA())</f>
        <v>#N/A</v>
      </c>
      <c r="EZ182" s="1" t="e">
        <f t="shared" si="317"/>
        <v>#N/A</v>
      </c>
      <c r="FA182" s="1" t="e">
        <f t="shared" si="318"/>
        <v>#N/A</v>
      </c>
      <c r="FB182" s="1" t="e">
        <f t="shared" si="319"/>
        <v>#N/A</v>
      </c>
      <c r="FC182" s="1" t="e" cm="1">
        <f t="array" ref="FC182">IFERROR(IF(OR(ISNA($A182),INDEX(International!K$3:K$2000,_xlfn.XMATCH(100,International!K$3:K$2000,1,1)+ROW()-ROW($A$3))=""),NA(),INDEX(International!K$3:K$2000,_xlfn.XMATCH(100,International!K$3:K$2000,1,1)+ROW()-ROW($A$3))), NA())</f>
        <v>#N/A</v>
      </c>
      <c r="FD182" s="1" t="e" cm="1">
        <f t="array" ref="FD182">IFERROR(IF(ISNA($A182),NA(),INDEX(International!M$3:M$2000,_xlfn.XMATCH(100,International!K$3:K$2000,1,1)+ROW()-ROW($A$3))-0), NA())</f>
        <v>#N/A</v>
      </c>
      <c r="FE182" s="1" t="e">
        <f t="shared" si="320"/>
        <v>#N/A</v>
      </c>
      <c r="FF182" s="1" t="e">
        <f t="shared" si="321"/>
        <v>#N/A</v>
      </c>
      <c r="FG182" s="1" t="e">
        <f t="shared" si="322"/>
        <v>#N/A</v>
      </c>
      <c r="FH182" s="1" t="e" cm="1">
        <f t="array" ref="FH182">IFERROR(IF(OR(ISNA($A182),INDEX(International!O$3:O$2000,_xlfn.XMATCH(100,International!O$3:O$2000,1,1)+ROW()-ROW($A$3))=""),NA(),INDEX(International!O$3:O$2000,_xlfn.XMATCH(100,International!O$3:O$2000,1,1)+ROW()-ROW($A$3))-0), NA())</f>
        <v>#N/A</v>
      </c>
      <c r="FI182" s="1" t="e" cm="1">
        <f t="array" ref="FI182">IFERROR(IF(ISNA($A182),NA(),INDEX(International!Q$3:Q$2000,_xlfn.XMATCH(100,International!O$3:O$2000,1,1)+ROW()-ROW($A$3))-0), NA())</f>
        <v>#N/A</v>
      </c>
      <c r="FJ182" s="1" t="e">
        <f t="shared" si="323"/>
        <v>#N/A</v>
      </c>
      <c r="FK182" s="1" t="e">
        <f t="shared" si="324"/>
        <v>#N/A</v>
      </c>
      <c r="FL182" s="1" t="e">
        <f t="shared" si="325"/>
        <v>#N/A</v>
      </c>
      <c r="FM182" s="1" t="e" cm="1">
        <f t="array" ref="FM182">IFERROR(IF(OR(ISNA($A182),INDEX(International!S$3:S$2000,_xlfn.XMATCH(100,International!S$3:S$2000,1,1)+ROW()-ROW($A$3))=""),NA(),INDEX(International!S$3:S$2000,_xlfn.XMATCH(100,International!S$3:S$2000,1,1)+ROW()-ROW($A$3))-0), NA())</f>
        <v>#N/A</v>
      </c>
      <c r="FN182" s="1" t="e" cm="1">
        <f t="array" ref="FN182">IFERROR(IF(ISNA($A182),NA(),INDEX(International!U$3:U$2000,_xlfn.XMATCH(100,International!S$3:S$2000,1,1)+ROW()-ROW($A$3))-0), NA())</f>
        <v>#N/A</v>
      </c>
      <c r="FO182" s="1" t="e">
        <f t="shared" si="326"/>
        <v>#N/A</v>
      </c>
      <c r="FP182" s="1" t="e">
        <f t="shared" si="327"/>
        <v>#N/A</v>
      </c>
      <c r="FQ182" s="1" t="e">
        <f t="shared" si="328"/>
        <v>#N/A</v>
      </c>
      <c r="FR182" s="1" t="e" cm="1">
        <f t="array" ref="FR182">IFERROR(IF(OR(ISNA($A182),INDEX(International!W$3:W$2000,_xlfn.XMATCH(100,International!W$3:W$2000,1,1)+ROW()-ROW($A$3))=""),NA(),INDEX(International!W$3:W$2000,_xlfn.XMATCH(100,International!W$3:W$2000,1,1)+ROW()-ROW($A$3))-0), NA())</f>
        <v>#N/A</v>
      </c>
      <c r="FS182" s="1" t="e" cm="1">
        <f t="array" ref="FS182">IFERROR(IF(ISNA($A182),NA(),INDEX(International!Y$3:Y$2000,_xlfn.XMATCH(100,International!W$3:W$2000,1,1)+ROW()-ROW($A$3))-0), NA())</f>
        <v>#N/A</v>
      </c>
      <c r="FT182" s="1" t="e">
        <f t="shared" si="329"/>
        <v>#N/A</v>
      </c>
      <c r="FU182" s="1" t="e">
        <f t="shared" si="330"/>
        <v>#N/A</v>
      </c>
      <c r="FV182" s="1" t="e">
        <f t="shared" si="331"/>
        <v>#N/A</v>
      </c>
      <c r="FW182" s="1" t="e" cm="1">
        <f t="array" ref="FW182">IFERROR(IF(OR(ISNA($A182),INDEX(International!AA$3:AA$2000,_xlfn.XMATCH(100,International!AA$3:AA$2000,1,1)+ROW()-ROW($A$3))=""),NA(),INDEX(International!AA$3:AA$2000,_xlfn.XMATCH(100,International!AA$3:AA$2000,1,1)+ROW()-ROW($A$3))-0), NA())</f>
        <v>#N/A</v>
      </c>
      <c r="FX182" s="1" t="e" cm="1">
        <f t="array" ref="FX182">IFERROR(IF(ISNA($A182),NA(),INDEX(International!AC$3:AC$2000,_xlfn.XMATCH(100,International!AA$3:AA$2000,1,1)+ROW()-ROW($A$3))-0), NA())</f>
        <v>#N/A</v>
      </c>
      <c r="FY182" s="1" t="e">
        <f t="shared" si="332"/>
        <v>#N/A</v>
      </c>
      <c r="FZ182" s="1" t="e">
        <f t="shared" si="333"/>
        <v>#N/A</v>
      </c>
      <c r="GA182" s="1" t="e">
        <f t="shared" si="334"/>
        <v>#N/A</v>
      </c>
      <c r="GB182" s="1" t="e" cm="1">
        <f t="array" ref="GB182">IFERROR(IF(OR(ISNA($A182),INDEX(International!AE$3:AE$2000,_xlfn.XMATCH(100,International!AE$3:AE$2000,1,1)+ROW()-ROW($A$3))=""),NA(),INDEX(International!AE$3:AE$2000,_xlfn.XMATCH(100,International!AE$3:AE$2000,1,1)+ROW()-ROW($A$3))-0), NA())</f>
        <v>#N/A</v>
      </c>
      <c r="GC182" s="1" t="e" cm="1">
        <f t="array" ref="GC182">IFERROR(IF(ISNA($A182),NA(),INDEX(International!AG$3:AG$2000,_xlfn.XMATCH(100,International!AE$3:AE$2000,1,1)+ROW()-ROW($A$3))-0), NA())</f>
        <v>#N/A</v>
      </c>
      <c r="GD182" s="1" t="e">
        <f t="shared" si="335"/>
        <v>#N/A</v>
      </c>
      <c r="GE182" s="1" t="e">
        <f t="shared" si="336"/>
        <v>#N/A</v>
      </c>
      <c r="GF182" s="1" t="e">
        <f t="shared" si="337"/>
        <v>#N/A</v>
      </c>
    </row>
    <row r="183" spans="1:188" x14ac:dyDescent="0.2">
      <c r="A183" s="4" t="e">
        <f>IF(OR(Daily!$A183="",Daily!$B183="*"),NA(),Daily!A183)</f>
        <v>#N/A</v>
      </c>
      <c r="B183" s="1" t="str">
        <f>IF(_xlfn.IFNA($A183,"")="","",Daily!C183+IF(ROW()&gt;ROW($A$3),B182,0))</f>
        <v/>
      </c>
      <c r="C183" s="1" t="str">
        <f>IF(_xlfn.IFNA($A183,"")="","",Daily!D183+IF(ROW()&gt;ROW($A$3),C182,0))</f>
        <v/>
      </c>
      <c r="D183" s="1" t="str">
        <f>IF(_xlfn.IFNA($A183,"")="","",Daily!E183+IF(ROW()&gt;ROW($A$3),D182,0))</f>
        <v/>
      </c>
      <c r="E183" s="1" t="str">
        <f t="shared" si="284"/>
        <v/>
      </c>
      <c r="F183" s="1" t="str">
        <f>IF(_xlfn.IFNA($A183,"")="","",Daily!F183+IF(ROW()&gt;ROW($A$3),F182,0))</f>
        <v/>
      </c>
      <c r="G183" s="1" t="str">
        <f>IF(_xlfn.IFNA($A183,"")="","",Daily!G183+IF(ROW()&gt;ROW($A$3),G182,0))</f>
        <v/>
      </c>
      <c r="H183" s="1" t="str">
        <f>IF(_xlfn.IFNA($A183,"")="","",Daily!H183+IF(ROW()&gt;ROW($A$3),H182,0))</f>
        <v/>
      </c>
      <c r="I183" s="1" t="str">
        <f t="shared" si="285"/>
        <v/>
      </c>
      <c r="J183" s="1" t="str">
        <f>IF(_xlfn.IFNA($A183,"")="","",Daily!I183+IF(ROW()&gt;ROW($A$3),J182,0))</f>
        <v/>
      </c>
      <c r="K183" s="1" t="str">
        <f>IF(_xlfn.IFNA($A183,"")="","",Daily!J183+IF(ROW()&gt;ROW($A$3),K182,0))</f>
        <v/>
      </c>
      <c r="L183" s="1" t="str">
        <f>IF(_xlfn.IFNA($A183,"")="","",Daily!K183+IF(ROW()&gt;ROW($A$3),L182,0))</f>
        <v/>
      </c>
      <c r="M183" s="1" t="str">
        <f t="shared" si="286"/>
        <v/>
      </c>
      <c r="N183" s="1" t="str">
        <f>IF(_xlfn.IFNA($A183,"")="","",Daily!L183+IF(ROW()&gt;ROW($A$3),N182,0))</f>
        <v/>
      </c>
      <c r="O183" s="1" t="str">
        <f>IF(_xlfn.IFNA($A183,"")="","",Daily!M183+IF(ROW()&gt;ROW($A$3),O182,0))</f>
        <v/>
      </c>
      <c r="P183" s="1" t="str">
        <f>IF(_xlfn.IFNA($A183,"")="","",Daily!N183+IF(ROW()&gt;ROW($A$3),P182,0))</f>
        <v/>
      </c>
      <c r="Q183" s="1" t="str">
        <f t="shared" si="287"/>
        <v/>
      </c>
      <c r="R183" s="1" t="str">
        <f>IF(_xlfn.IFNA($A183,"")="","",Daily!O183+IF(ROW()&gt;ROW($A$3),R182,0))</f>
        <v/>
      </c>
      <c r="S183" s="1" t="str">
        <f>IF(_xlfn.IFNA($A183,"")="","",Daily!P183+IF(ROW()&gt;ROW($A$3),S182,0))</f>
        <v/>
      </c>
      <c r="T183" s="1" t="str">
        <f>IF(_xlfn.IFNA($A183,"")="","",Daily!Q183+IF(ROW()&gt;ROW($A$3),T182,0))</f>
        <v/>
      </c>
      <c r="U183" s="1" t="str">
        <f t="shared" si="288"/>
        <v/>
      </c>
      <c r="V183" s="1" t="str">
        <f>IF(_xlfn.IFNA($A183,"")="","",Daily!R183+IF(ROW()&gt;ROW($A$3),V182,0))</f>
        <v/>
      </c>
      <c r="W183" s="1" t="str">
        <f>IF(_xlfn.IFNA($A183,"")="","",Daily!S183+IF(ROW()&gt;ROW($A$3),W182,0))</f>
        <v/>
      </c>
      <c r="X183" s="1" t="str">
        <f>IF(_xlfn.IFNA($A183,"")="","",Daily!T183+IF(ROW()&gt;ROW($A$3),X182,0))</f>
        <v/>
      </c>
      <c r="Y183" s="1" t="str">
        <f t="shared" si="289"/>
        <v/>
      </c>
      <c r="Z183" s="1" t="str">
        <f>IF(_xlfn.IFNA($A183,"")="","",Daily!U183+IF(ROW()&gt;ROW($A$3),Z182,0))</f>
        <v/>
      </c>
      <c r="AA183" s="1" t="str">
        <f>IF(_xlfn.IFNA($A183,"")="","",Daily!V183+IF(ROW()&gt;ROW($A$3),AA182,0))</f>
        <v/>
      </c>
      <c r="AB183" s="1" t="str">
        <f>IF(_xlfn.IFNA($A183,"")="","",Daily!W183+IF(ROW()&gt;ROW($A$3),AB182,0))</f>
        <v/>
      </c>
      <c r="AC183" s="1" t="str">
        <f t="shared" si="290"/>
        <v/>
      </c>
      <c r="AD183" s="1" t="str">
        <f>IF(_xlfn.IFNA($A183,"")="","",Daily!X183+IF(ROW()&gt;ROW($A$3),AD182,0))</f>
        <v/>
      </c>
      <c r="AE183" s="1" t="str">
        <f>IF(_xlfn.IFNA($A183,"")="","",Daily!Y183+IF(ROW()&gt;ROW($A$3),AE182,0))</f>
        <v/>
      </c>
      <c r="AF183" s="1" t="str">
        <f>IF(_xlfn.IFNA($A183,"")="","",Daily!Z183+IF(ROW()&gt;ROW($A$3),AF182,0))</f>
        <v/>
      </c>
      <c r="AG183" s="1" t="str">
        <f t="shared" si="291"/>
        <v/>
      </c>
      <c r="AH183" s="1" t="str">
        <f>IF(_xlfn.IFNA($A183,"")="","",Daily!C183+Daily!F183+Daily!I183+Daily!O183+Daily!L183+Daily!R183+Daily!X183+Daily!U183)</f>
        <v/>
      </c>
      <c r="AI183" s="1" t="str">
        <f>IF(_xlfn.IFNA($A183,"")="","",Daily!D183+Daily!G183+Daily!J183+Daily!P183+Daily!M183+Daily!S183+Daily!Y183+Daily!V183+Daily!AA183)</f>
        <v/>
      </c>
      <c r="AJ183" s="1" t="str">
        <f>IF(_xlfn.IFNA($A183,"")="","",Daily!E183+Daily!H183+Daily!K183+Daily!Q183+Daily!N183+Daily!T183+Daily!Z183+Daily!W183)</f>
        <v/>
      </c>
      <c r="AK183" s="1" t="str">
        <f t="shared" si="359"/>
        <v/>
      </c>
      <c r="AL183" s="1" t="str">
        <f t="shared" si="360"/>
        <v/>
      </c>
      <c r="AM183" s="1" t="str">
        <f t="shared" si="361"/>
        <v/>
      </c>
      <c r="AN183" s="7" t="str">
        <f t="shared" si="362"/>
        <v/>
      </c>
      <c r="AO183" s="1" t="str">
        <f t="shared" si="363"/>
        <v/>
      </c>
      <c r="AP183" s="1" t="str">
        <f t="shared" si="364"/>
        <v/>
      </c>
      <c r="AQ183" s="1" t="str">
        <f t="shared" si="365"/>
        <v/>
      </c>
      <c r="AR183" s="1" t="str">
        <f t="shared" si="366"/>
        <v/>
      </c>
      <c r="AS183" s="1" t="str">
        <f t="shared" si="367"/>
        <v/>
      </c>
      <c r="AT183" s="10" t="str">
        <f t="shared" si="368"/>
        <v/>
      </c>
      <c r="AU183" s="10" t="str">
        <f t="shared" si="369"/>
        <v/>
      </c>
      <c r="AV183" s="10" t="str">
        <f t="shared" si="370"/>
        <v/>
      </c>
      <c r="AW183" s="10" t="str">
        <f t="shared" si="371"/>
        <v/>
      </c>
      <c r="AX183" s="10" t="str">
        <f t="shared" si="372"/>
        <v/>
      </c>
      <c r="AY183" s="10" t="str">
        <f t="shared" si="373"/>
        <v/>
      </c>
      <c r="AZ183" s="10" t="str">
        <f t="shared" si="374"/>
        <v/>
      </c>
      <c r="BA183" s="10" t="str">
        <f t="shared" si="375"/>
        <v/>
      </c>
      <c r="BB183" s="10" t="str">
        <f t="shared" si="376"/>
        <v/>
      </c>
      <c r="BC183" s="10" t="str">
        <f t="shared" si="377"/>
        <v/>
      </c>
      <c r="BD183" s="8" t="str">
        <f t="shared" ca="1" si="292"/>
        <v/>
      </c>
      <c r="BE183" s="9" t="str">
        <f t="shared" ca="1" si="293"/>
        <v/>
      </c>
      <c r="BF183" s="10" t="str">
        <f t="shared" si="378"/>
        <v/>
      </c>
      <c r="BG183" s="10" t="str">
        <f t="shared" si="379"/>
        <v/>
      </c>
      <c r="BH183" s="1" t="str">
        <f t="shared" si="380"/>
        <v/>
      </c>
      <c r="BI183" s="1" t="str">
        <f t="shared" si="381"/>
        <v/>
      </c>
      <c r="BJ183" s="8" t="str">
        <f>IF(_xlfn.IFNA($A183,"")="","",AK183/(Configuration!$B$1/1000000))</f>
        <v/>
      </c>
      <c r="BK183" s="1" t="str">
        <f>IF(OR(_xlfn.IFNA($A183,"")="", ROW()&lt;=ROW($A$3),MAX(International!$C$3:$C$2000)&lt;$AK183),"",$A183-_xlfn.XLOOKUP($AK183,International!$C$3:$C$2000,International!$A$3:$A$2000,NA(),1,1))</f>
        <v/>
      </c>
      <c r="BL183" s="1" t="str">
        <f>IF(OR(_xlfn.IFNA($A183,"")="", ROW()&lt;=ROW($A$3),MAX(International!$D$3:$D$2000)&lt;$BJ183),"",$A183-_xlfn.XLOOKUP($BJ183,International!$D$3:$D$2000,International!$A$3:$A$2000,NA(),1,1))</f>
        <v/>
      </c>
      <c r="BM183" s="1" t="str">
        <f>IF(OR(_xlfn.IFNA($A183,"")="", ROW()&lt;=ROW($A$3),MAX(International!$G$3:$G$2000)&lt;$AK183),"",$A183-_xlfn.XLOOKUP($AK183,International!$G$3:$G$2000,International!$A$3:$A$2000,NA(),1,1))</f>
        <v/>
      </c>
      <c r="BN183" s="1" t="str">
        <f>IF(OR(_xlfn.IFNA($A183,"")="", ROW()&lt;=ROW($A$3),MAX(International!$H$3:$H$2000)&lt;$BJ183),"",$A183-_xlfn.XLOOKUP($BJ183,International!$H$3:$H$2000,International!$A$3:$A$2000,NA(),1,1))</f>
        <v/>
      </c>
      <c r="BO183" s="1" t="str">
        <f>IF(OR(_xlfn.IFNA($A183,"")="", ROW()&lt;=ROW($A$3),MAX(International!$K$3:$K$2000)&lt;$AK183),"",$A183-_xlfn.XLOOKUP($AK183,International!$K$3:$K$2000,International!$A$3:$A$2000,NA(),1,1))</f>
        <v/>
      </c>
      <c r="BP183" s="1" t="str">
        <f>IF(OR(_xlfn.IFNA($A183,"")="", ROW()&lt;=ROW($A$3),MAX(International!$L$3:$L$2000)&lt;$BJ183),"",$A183-_xlfn.XLOOKUP($BJ183,International!$L$3:$L$2000,International!$A$3:$A$2000,NA(),1,1))</f>
        <v/>
      </c>
      <c r="BQ183" s="1" t="str">
        <f>IF(OR(_xlfn.IFNA($A183,"")="", ROW()&lt;=ROW($A$3),MAX(International!$O$3:$O$2000)&lt;$AK183),"",$A183-_xlfn.XLOOKUP($AK183,International!$O$3:$O$2000,International!$A$3:$A$2000,NA(),1,1))</f>
        <v/>
      </c>
      <c r="BR183" s="1" t="str">
        <f>IF(OR(_xlfn.IFNA($A183,"")="", ROW()&lt;=ROW($A$3),MAX(International!$P$3:$P$2000)&lt;$BJ183),"",$A183-_xlfn.XLOOKUP($BJ183,International!$P$3:$P$2000,International!$A$3:$A$2000,NA(),1,1))</f>
        <v/>
      </c>
      <c r="BS183" s="1" t="str">
        <f>IF(OR(_xlfn.IFNA($A183,"")="", ROW()&lt;=ROW($A$3),MAX(International!$S$3:$S$2000)&lt;$AK183),"",$A183-_xlfn.XLOOKUP($AK183,International!$S$3:$S$2000,International!$A$3:$A$2000,NA(),1,1))</f>
        <v/>
      </c>
      <c r="BT183" s="1" t="str">
        <f>IF(OR(_xlfn.IFNA($A183,"")="", ROW()&lt;=ROW($A$3),MAX(International!$T$3:$T$2000)&lt;$BJ183),"",$A183-_xlfn.XLOOKUP($BJ183,International!$T$3:$T$2000,International!$A$3:$A$2000,NA(),1,1))</f>
        <v/>
      </c>
      <c r="BU183" s="1" t="str">
        <f>IF(OR(_xlfn.IFNA($A183,"")="", ROW()&lt;=ROW($A$3),MAX(International!$W$3:$W$2000)&lt;$AK183),"",$A183-_xlfn.XLOOKUP($AK183,International!$W$3:$W$2000,International!$A$3:$A$2000,NA(),1,1))</f>
        <v/>
      </c>
      <c r="BV183" s="1" t="str">
        <f>IF(OR(_xlfn.IFNA($A183,"")="", ROW()&lt;=ROW($A$3),MAX(International!$X$3:$X$2000)&lt;$BJ183),"",$A183-_xlfn.XLOOKUP($BJ183,International!$X$3:$X$2000,International!$A$3:$A$2000,NA(),1,1))</f>
        <v/>
      </c>
      <c r="BW183" s="1" t="str">
        <f>IF(OR(_xlfn.IFNA($A183,"")="", ROW()&lt;=ROW($A$3),MAX(International!$AA$3:$AA$2000)&lt;$AK183),"",$A183-_xlfn.XLOOKUP($AK183,International!$AA$3:$AA$2000,International!$A$3:$A$2000,NA(),1,1))</f>
        <v/>
      </c>
      <c r="BX183" s="1" t="str">
        <f>IF(OR(_xlfn.IFNA($A183,"")="", ROW()&lt;=ROW($A$3),MAX(International!$AB$3:$AB$2000)&lt;$BJ183),"",$A183-_xlfn.XLOOKUP($BJ183,International!$AB$3:$AB$2000,International!$A$3:$A$2000,NA(),1,1))</f>
        <v/>
      </c>
      <c r="BY183" s="1" t="str">
        <f>IF(OR(_xlfn.IFNA($A183,"")="", ROW()&lt;=ROW($A$3),MAX(International!$AE$3:$AE$2000)&lt;$AK183),"",$A183-_xlfn.XLOOKUP($AK183,International!$AE$3:$AE$2000,International!$A$3:$A$2000,NA(),1,1))</f>
        <v/>
      </c>
      <c r="BZ183" s="1" t="str">
        <f>IF(OR(_xlfn.IFNA($A183,"")="", ROW()&lt;=ROW($A$3),MAX(International!$AF$3:$AF$2000)&lt;$BJ183),"",$A183-_xlfn.XLOOKUP($BJ183,International!$AF$3:$AF$2000,International!$A$3:$A$2000,NA(),1,1))</f>
        <v/>
      </c>
      <c r="CA183" s="1" t="e">
        <f t="shared" si="358"/>
        <v>#N/A</v>
      </c>
      <c r="CB183" s="1" t="e">
        <f t="shared" si="338"/>
        <v>#N/A</v>
      </c>
      <c r="CC183" s="1" t="e">
        <f t="shared" si="339"/>
        <v>#N/A</v>
      </c>
      <c r="CD183" s="1" t="e">
        <f t="shared" si="340"/>
        <v>#N/A</v>
      </c>
      <c r="CE183" s="1" t="e">
        <f t="shared" si="341"/>
        <v>#N/A</v>
      </c>
      <c r="CF183" s="1" t="e">
        <f t="shared" si="342"/>
        <v>#N/A</v>
      </c>
      <c r="CG183" s="1" t="e">
        <f t="shared" si="343"/>
        <v>#N/A</v>
      </c>
      <c r="CH183" s="1" t="e">
        <f t="shared" si="344"/>
        <v>#N/A</v>
      </c>
      <c r="CI183" s="1" t="e">
        <f t="shared" si="345"/>
        <v>#N/A</v>
      </c>
      <c r="CJ183" s="1" t="e">
        <f t="shared" si="346"/>
        <v>#N/A</v>
      </c>
      <c r="CK183" s="1" t="e">
        <f t="shared" si="295"/>
        <v>#N/A</v>
      </c>
      <c r="CL183" s="1" t="e">
        <f t="shared" si="347"/>
        <v>#N/A</v>
      </c>
      <c r="CM183" s="1" t="e">
        <f>IF(OR(ISNA($A183),$AK183&lt;100),NA(),IF($CA183=0,0,FLOOR((CK183-_xlfn.XLOOKUP(_xlfn.AGGREGATE(5,6,$CA$3:$CA2134),$CA$3:$CA$2000,CK$3:CK$2000,1,1))/_xlfn.XLOOKUP($CA183,$CA$3:$CA$2000,$CA$3:$CA$2000,1,1), 1)))</f>
        <v>#N/A</v>
      </c>
      <c r="CN183" s="1" t="e">
        <f t="shared" si="296"/>
        <v>#N/A</v>
      </c>
      <c r="CO183" s="1" t="e" cm="1">
        <f t="array" ref="CO183">IFERROR(IF(OR(ISNA($A183),$AK183&lt;100,INDEX(International!C$3:C$2000,_xlfn.XMATCH(100,International!C$3:C$2000,1,1)+$CA183)=""),NA(),INDEX(International!C$3:C$2000,_xlfn.XMATCH(100,International!C$3:C$2000,1,1)+$CA183)), NA())</f>
        <v>#N/A</v>
      </c>
      <c r="CP183" s="1" t="e">
        <f t="shared" si="348"/>
        <v>#N/A</v>
      </c>
      <c r="CQ183" s="1" t="e">
        <f>IF(OR(ISNA($A183),$AK183&lt;100),NA(),IF($CA183=0,0,FLOOR((CO183-_xlfn.XLOOKUP(_xlfn.AGGREGATE(5,6,$CA$3:$CA2134),$CA$3:$CA$2000,CO$3:CO$2000,1,1))/_xlfn.XLOOKUP($CA183,$CA$3:$CA$2000,$CA$3:$CA$2000,1,1), 1)))</f>
        <v>#N/A</v>
      </c>
      <c r="CR183" s="1" t="e">
        <f t="shared" si="297"/>
        <v>#N/A</v>
      </c>
      <c r="CS183" s="1" t="e" cm="1">
        <f t="array" ref="CS183">IFERROR(IF(OR(ISNA($A183),$AK183&lt;100,INDEX(International!G$3:G$2000,_xlfn.XMATCH(100,International!G$3:G$2000,1,1)+$CA183)=""),NA(),INDEX(International!G$3:G$2000,_xlfn.XMATCH(100,International!G$3:G$2000,1,1)+$CA183)), NA())</f>
        <v>#N/A</v>
      </c>
      <c r="CT183" s="1" t="e">
        <f t="shared" si="349"/>
        <v>#N/A</v>
      </c>
      <c r="CU183" s="1" t="e">
        <f>IF(OR(ISNA($A183),$AK183&lt;100),NA(),IF($CA183=0,0,FLOOR((CS183-_xlfn.XLOOKUP(_xlfn.AGGREGATE(5,6,$CA$3:$CA2134),$CA$3:$CA$2000,CS$3:CS$2000,1,1))/_xlfn.XLOOKUP($CA183,$CA$3:$CA$2000,$CA$3:$CA$2000,1,1), 1)))</f>
        <v>#N/A</v>
      </c>
      <c r="CV183" s="1" t="e">
        <f t="shared" si="298"/>
        <v>#N/A</v>
      </c>
      <c r="CW183" s="1" t="e" cm="1">
        <f t="array" ref="CW183">IFERROR(IF(OR(ISNA($A183),$AK183&lt;100,INDEX(International!K$3:K$2000,_xlfn.XMATCH(100,International!K$3:K$2000,1,1)+$CA183)=""),NA(),INDEX(International!K$3:K$2000,_xlfn.XMATCH(100,International!K$3:K$2000,1,1)+$CA183)), NA())</f>
        <v>#N/A</v>
      </c>
      <c r="CX183" s="1" t="e">
        <f t="shared" si="350"/>
        <v>#N/A</v>
      </c>
      <c r="CY183" s="1" t="e">
        <f>IF(OR(ISNA($A183),$AK183&lt;100),NA(),IF($CA183=0,0,FLOOR((CW183-_xlfn.XLOOKUP(_xlfn.AGGREGATE(5,6,$CA$3:$CA2134),$CA$3:$CA$2000,CW$3:CW$2000,1,1))/_xlfn.XLOOKUP($CA183,$CA$3:$CA$2000,$CA$3:$CA$2000,1,1), 1)))</f>
        <v>#N/A</v>
      </c>
      <c r="CZ183" s="1" t="e">
        <f t="shared" si="299"/>
        <v>#N/A</v>
      </c>
      <c r="DA183" s="1" t="e" cm="1">
        <f t="array" ref="DA183">IFERROR(IF(OR(ISNA($A183),$AK183&lt;100,INDEX(International!O$3:O$2000,_xlfn.XMATCH(100,International!O$3:O$2000,1,1)+$CA183)=""),NA(),INDEX(International!O$3:O$2000,_xlfn.XMATCH(100,International!O$3:O$2000,1,1)+$CA183)), NA())</f>
        <v>#N/A</v>
      </c>
      <c r="DB183" s="1" t="e">
        <f t="shared" si="351"/>
        <v>#N/A</v>
      </c>
      <c r="DC183" s="1" t="e">
        <f>IF(OR(ISNA($A183),$AK183&lt;100),NA(),IF($CA183=0,0,FLOOR((DA183-_xlfn.XLOOKUP(_xlfn.AGGREGATE(5,6,$CA$3:$CA2134),$CA$3:$CA$2000,DA$3:DA$2000,1,1))/_xlfn.XLOOKUP($CA183,$CA$3:$CA$2000,$CA$3:$CA$2000,1,1), 1)))</f>
        <v>#N/A</v>
      </c>
      <c r="DD183" s="1" t="e">
        <f t="shared" si="300"/>
        <v>#N/A</v>
      </c>
      <c r="DE183" s="1" t="e" cm="1">
        <f t="array" ref="DE183">IFERROR(IF(OR(ISNA($A183),$AK183&lt;100,INDEX(International!S$3:S$2000,_xlfn.XMATCH(100,International!S$3:S$2000,1,1)+$CA183)=""),NA(),INDEX(International!S$3:S$2000,_xlfn.XMATCH(100,International!S$3:S$2000,1,1)+$CA183)), NA())</f>
        <v>#N/A</v>
      </c>
      <c r="DF183" s="1" t="e">
        <f t="shared" si="352"/>
        <v>#N/A</v>
      </c>
      <c r="DG183" s="1" t="e">
        <f>IF(OR(ISNA($A183),$AK183&lt;100),NA(),IF($CA183=0,0,FLOOR((DE183-_xlfn.XLOOKUP(_xlfn.AGGREGATE(5,6,$CA$3:$CA2134),$CA$3:$CA$2000,DE$3:DE$2000,1,1))/_xlfn.XLOOKUP($CA183,$CA$3:$CA$2000,$CA$3:$CA$2000,1,1), 1)))</f>
        <v>#N/A</v>
      </c>
      <c r="DH183" s="1" t="e">
        <f t="shared" si="301"/>
        <v>#N/A</v>
      </c>
      <c r="DI183" s="1" t="e" cm="1">
        <f t="array" ref="DI183">IFERROR(IF(OR(ISNA($A183),$AK183&lt;100,INDEX(International!W$3:W$2000,_xlfn.XMATCH(100,International!W$3:W$2000,1,1)+$CA183)=""),NA(),INDEX(International!W$3:W$2000,_xlfn.XMATCH(100,International!W$3:W$2000,1,1)+$CA183)), NA())</f>
        <v>#N/A</v>
      </c>
      <c r="DJ183" s="1" t="e">
        <f t="shared" si="353"/>
        <v>#N/A</v>
      </c>
      <c r="DK183" s="1" t="e">
        <f>IF(OR(ISNA($A183),$AK183&lt;100),NA(),IF($CA183=0,0,FLOOR((DI183-_xlfn.XLOOKUP(_xlfn.AGGREGATE(5,6,$CA$3:$CA2134),$CA$3:$CA$2000,DI$3:DI$2000,1,1))/_xlfn.XLOOKUP($CA183,$CA$3:$CA$2000,$CA$3:$CA$2000,1,1), 1)))</f>
        <v>#N/A</v>
      </c>
      <c r="DL183" s="1" t="e">
        <f t="shared" si="302"/>
        <v>#N/A</v>
      </c>
      <c r="DM183" s="1" t="e" cm="1">
        <f t="array" ref="DM183">IFERROR(IF(OR(ISNA($A183),$AK183&lt;100,INDEX(International!AA$3:AA$2000,_xlfn.XMATCH(100,International!AA$3:AA$2000,1,1)+$CA183)=""),NA(),INDEX(International!AA$3:AA$2000,_xlfn.XMATCH(100,International!AA$3:AA$2000,1,1)+$CA183)), NA())</f>
        <v>#N/A</v>
      </c>
      <c r="DN183" s="1" t="e">
        <f t="shared" si="354"/>
        <v>#N/A</v>
      </c>
      <c r="DO183" s="1" t="e">
        <f>IF(OR(ISNA($A183),$AK183&lt;100),NA(),IF($CA183=0,0,FLOOR((DM183-_xlfn.XLOOKUP(_xlfn.AGGREGATE(5,6,$CA$3:$CA2134),$CA$3:$CA$2000,DM$3:DM$2000,1,1))/_xlfn.XLOOKUP($CA183,$CA$3:$CA$2000,$CA$3:$CA$2000,1,1), 1)))</f>
        <v>#N/A</v>
      </c>
      <c r="DP183" s="1" t="e">
        <f t="shared" si="303"/>
        <v>#N/A</v>
      </c>
      <c r="DQ183" s="1" t="e" cm="1">
        <f t="array" ref="DQ183">IFERROR(IF(OR(ISNA($A183),$AK183&lt;100,INDEX(International!AE$3:AE$2000,_xlfn.XMATCH(100,International!AE$3:AE$2000,1,1)+$CA183)=""),NA(),INDEX(International!AE$3:AE$2000,_xlfn.XMATCH(100,International!AE$3:AE$2000,1,1)+$CA183)), NA())</f>
        <v>#N/A</v>
      </c>
      <c r="DR183" s="1" t="e">
        <f t="shared" si="355"/>
        <v>#N/A</v>
      </c>
      <c r="DS183" s="1" t="e">
        <f>IF(OR(ISNA($A183),$AK183&lt;100),NA(),IF($CA183=0,0,FLOOR((DQ183-_xlfn.XLOOKUP(_xlfn.AGGREGATE(5,6,$CA$3:$CA2134),$CA$3:$CA$2000,DQ$3:DQ$2000,1,1))/_xlfn.XLOOKUP($CA183,$CA$3:$CA$2000,$CA$3:$CA$2000,1,1), 1)))</f>
        <v>#N/A</v>
      </c>
      <c r="DT183" s="1" t="e">
        <f t="shared" si="382"/>
        <v>#N/A</v>
      </c>
      <c r="DU183" s="1" t="e">
        <f t="shared" si="356"/>
        <v>#N/A</v>
      </c>
      <c r="DV183" s="1" t="e" cm="1">
        <f t="array" ref="DV183">IFERROR(IF(ISNA($A183),NA(),INDEX(B$3:B$2000,_xlfn.XMATCH(Configuration!$B$12,B$3:B$2000,1,1)+ROW()-ROW($A$3))-0), NA())</f>
        <v>#N/A</v>
      </c>
      <c r="DW183" s="1" t="e" cm="1">
        <f t="array" ref="DW183">IFERROR(IF(ISNA($A183),NA(),INDEX(F$3:F$2000,_xlfn.XMATCH(Configuration!$B$12,F$3:F$2000,1,1)+ROW()-ROW($A$3))-0), NA())</f>
        <v>#N/A</v>
      </c>
      <c r="DX183" s="1" t="e" cm="1">
        <f t="array" ref="DX183">IFERROR(IF(ISNA($A183),NA(),INDEX(J$3:J$2000,_xlfn.XMATCH(Configuration!$B$12,J$3:J$2000,1,1)+ROW()-ROW($A$3))-0), NA())</f>
        <v>#N/A</v>
      </c>
      <c r="DY183" s="1" t="e" cm="1">
        <f t="array" ref="DY183">IFERROR(IF(ISNA($A183),NA(),INDEX(N$3:N$2000,_xlfn.XMATCH(Configuration!$B$12,N$3:N$2000,1,1)+ROW()-ROW($A$3))-0), NA())</f>
        <v>#N/A</v>
      </c>
      <c r="DZ183" s="1" t="e" cm="1">
        <f t="array" ref="DZ183">IFERROR(IF(ISNA($A183),NA(),INDEX(R$3:R$2000,_xlfn.XMATCH(Configuration!$B$12,R$3:R$2000,1,1)+ROW()-ROW($A$3))-0), NA())</f>
        <v>#N/A</v>
      </c>
      <c r="EA183" s="1" t="e" cm="1">
        <f t="array" ref="EA183">IFERROR(IF(ISNA($A183),NA(),INDEX(V$3:V$2000,_xlfn.XMATCH(Configuration!$B$12,V$3:V$2000,1,1)+ROW()-ROW($A$3))-0), NA())</f>
        <v>#N/A</v>
      </c>
      <c r="EB183" s="1" t="e" cm="1">
        <f t="array" ref="EB183">IFERROR(IF(ISNA($A183),NA(),INDEX(Z$3:Z$2000,_xlfn.XMATCH(Configuration!$B$12,Z$3:Z$2000,1,1)+ROW()-ROW($A$3))-0), NA())</f>
        <v>#N/A</v>
      </c>
      <c r="EC183" s="1" t="e" cm="1">
        <f t="array" ref="EC183">IFERROR(IF(ISNA($A183),NA(),INDEX(AD$3:AD$2000,_xlfn.XMATCH(Configuration!$B$12,AD$3:AD$2000,1,1)+ROW()-ROW($A$3))-0), NA())</f>
        <v>#N/A</v>
      </c>
      <c r="ED183" s="1" t="e">
        <f t="shared" si="357"/>
        <v>#N/A</v>
      </c>
      <c r="EE183" s="1" t="e">
        <f t="shared" si="304"/>
        <v>#N/A</v>
      </c>
      <c r="EF183" s="1" t="e">
        <f t="shared" si="305"/>
        <v>#N/A</v>
      </c>
      <c r="EG183" s="1" t="e">
        <f t="shared" si="306"/>
        <v>#N/A</v>
      </c>
      <c r="EH183" s="1" t="e">
        <f t="shared" si="307"/>
        <v>#N/A</v>
      </c>
      <c r="EI183" s="1" t="e">
        <f t="shared" si="308"/>
        <v>#N/A</v>
      </c>
      <c r="EJ183" s="1" t="e">
        <f t="shared" si="309"/>
        <v>#N/A</v>
      </c>
      <c r="EK183" s="1" t="e">
        <f t="shared" si="310"/>
        <v>#N/A</v>
      </c>
      <c r="EL183" s="1" t="e" cm="1">
        <f t="array" ref="EL183">IFERROR(IF(ISNA($ED183),NA(),IF(FLOOR((2^(($ED183+LOOKUP(2, 1/(ISNA(EP$3:EP$2000)+ISBLANK(EP$3:EP$300)-1),EP$3:EP$2000)*LOG(100)/LOG(2))/LOOKUP(2, 1/(ISNA(EP$3:EP$2000)+ISBLANK(EP$3:EP$300)-1),EP$3:EP$2000))),2)&gt;_xlfn.AGGREGATE(4,6,$EN$3:$GC$2000)+2000,NA(),FLOOR((2^(($ED183+LOOKUP(2, 1/(ISNA(EP$3:EP$2000)+ISBLANK(EP$3:EP$300)-1),EP$3:EP$2000)*LOG(100)/LOG(2))/LOOKUP(2, 1/(ISNA(EP$3:EP$2000)+ISBLANK(EP$3:EP$300)-1),EP$3:EP$2000))),2))),NA())</f>
        <v>#N/A</v>
      </c>
      <c r="EM183" s="1" t="e" cm="1">
        <f t="array" ref="EM183">IF(ISNA($ED183),NA(),FLOOR(EN$3+(LOOKUP(2, 1/(ISNA(EN$3:EN$2000)+ISBLANK(EN$3:EN$300)-1),EN$3:EN$2000)-EN$3)/LOOKUP(2, 1/(ISNA(EN$3:EN$2000)+ISBLANK(EN$3:EN$300)-1),ED$3:ED$2000)*ED183, 1))</f>
        <v>#N/A</v>
      </c>
      <c r="EN183" s="1" t="e" cm="1">
        <f t="array" ref="EN183">IFERROR(IF(ISNA($A183),NA(),INDEX(AK$3:AK$2000,_xlfn.XMATCH(100,AK$3:AK$2000,1,1)+ROW()-ROW($A$3))-0), NA())</f>
        <v>#N/A</v>
      </c>
      <c r="EO183" s="1" t="e" cm="1">
        <f t="array" ref="EO183">IFERROR(IF(ISNA($A183),NA(),INDEX(BD$3:BD$2000,_xlfn.XMATCH(100,AK$3:AK$2000,1,1)+ROW()-ROW($A$3))-0), NA())</f>
        <v>#N/A</v>
      </c>
      <c r="EP183" s="1" t="e">
        <f t="shared" si="311"/>
        <v>#N/A</v>
      </c>
      <c r="EQ183" s="1" t="e">
        <f t="shared" si="312"/>
        <v>#N/A</v>
      </c>
      <c r="ER183" s="1" t="e">
        <f t="shared" si="313"/>
        <v>#N/A</v>
      </c>
      <c r="ES183" s="1" t="e" cm="1">
        <f t="array" ref="ES183">IFERROR(IF(OR(ISNA($A183),INDEX(International!C$3:C$2000,_xlfn.XMATCH(100,International!C$3:C$2000,1,1)+ROW()-ROW($A$3))=""),NA(),INDEX(International!C$3:C$2000,_xlfn.XMATCH(100,International!C$3:C$2000,1,1)+ROW()-ROW($A$3))), NA())</f>
        <v>#N/A</v>
      </c>
      <c r="ET183" s="1" t="e" cm="1">
        <f t="array" ref="ET183">IFERROR(IF(ISNA($A183),NA(),INDEX(International!E$3:E$2000,_xlfn.XMATCH(100,International!C$3:C$2000,1,1)+ROW()-ROW($A$3))-0), NA())</f>
        <v>#N/A</v>
      </c>
      <c r="EU183" s="1" t="e">
        <f t="shared" si="314"/>
        <v>#N/A</v>
      </c>
      <c r="EV183" s="1" t="e">
        <f t="shared" si="315"/>
        <v>#N/A</v>
      </c>
      <c r="EW183" s="1" t="e">
        <f t="shared" si="316"/>
        <v>#N/A</v>
      </c>
      <c r="EX183" s="1" t="e" cm="1">
        <f t="array" ref="EX183">IFERROR(IF(OR(ISNA($A183),INDEX(International!G$3:G$2000,_xlfn.XMATCH(100,International!G$3:G$2000,1,1)+ROW()-ROW($A$3))=""),NA(),INDEX(International!G$3:G$2000,_xlfn.XMATCH(100,International!G$3:G$2000,1,1)+ROW()-ROW($A$3))-0), NA())</f>
        <v>#N/A</v>
      </c>
      <c r="EY183" s="1" t="e" cm="1">
        <f t="array" ref="EY183">IFERROR(IF(ISNA($A183),NA(),INDEX(International!I$3:I$2000,_xlfn.XMATCH(100,International!G$3:G$2000,1,1)+ROW()-ROW($A$3))-0), NA())</f>
        <v>#N/A</v>
      </c>
      <c r="EZ183" s="1" t="e">
        <f t="shared" si="317"/>
        <v>#N/A</v>
      </c>
      <c r="FA183" s="1" t="e">
        <f t="shared" si="318"/>
        <v>#N/A</v>
      </c>
      <c r="FB183" s="1" t="e">
        <f t="shared" si="319"/>
        <v>#N/A</v>
      </c>
      <c r="FC183" s="1" t="e" cm="1">
        <f t="array" ref="FC183">IFERROR(IF(OR(ISNA($A183),INDEX(International!K$3:K$2000,_xlfn.XMATCH(100,International!K$3:K$2000,1,1)+ROW()-ROW($A$3))=""),NA(),INDEX(International!K$3:K$2000,_xlfn.XMATCH(100,International!K$3:K$2000,1,1)+ROW()-ROW($A$3))), NA())</f>
        <v>#N/A</v>
      </c>
      <c r="FD183" s="1" t="e" cm="1">
        <f t="array" ref="FD183">IFERROR(IF(ISNA($A183),NA(),INDEX(International!M$3:M$2000,_xlfn.XMATCH(100,International!K$3:K$2000,1,1)+ROW()-ROW($A$3))-0), NA())</f>
        <v>#N/A</v>
      </c>
      <c r="FE183" s="1" t="e">
        <f t="shared" si="320"/>
        <v>#N/A</v>
      </c>
      <c r="FF183" s="1" t="e">
        <f t="shared" si="321"/>
        <v>#N/A</v>
      </c>
      <c r="FG183" s="1" t="e">
        <f t="shared" si="322"/>
        <v>#N/A</v>
      </c>
      <c r="FH183" s="1" t="e" cm="1">
        <f t="array" ref="FH183">IFERROR(IF(OR(ISNA($A183),INDEX(International!O$3:O$2000,_xlfn.XMATCH(100,International!O$3:O$2000,1,1)+ROW()-ROW($A$3))=""),NA(),INDEX(International!O$3:O$2000,_xlfn.XMATCH(100,International!O$3:O$2000,1,1)+ROW()-ROW($A$3))-0), NA())</f>
        <v>#N/A</v>
      </c>
      <c r="FI183" s="1" t="e" cm="1">
        <f t="array" ref="FI183">IFERROR(IF(ISNA($A183),NA(),INDEX(International!Q$3:Q$2000,_xlfn.XMATCH(100,International!O$3:O$2000,1,1)+ROW()-ROW($A$3))-0), NA())</f>
        <v>#N/A</v>
      </c>
      <c r="FJ183" s="1" t="e">
        <f t="shared" si="323"/>
        <v>#N/A</v>
      </c>
      <c r="FK183" s="1" t="e">
        <f t="shared" si="324"/>
        <v>#N/A</v>
      </c>
      <c r="FL183" s="1" t="e">
        <f t="shared" si="325"/>
        <v>#N/A</v>
      </c>
      <c r="FM183" s="1" t="e" cm="1">
        <f t="array" ref="FM183">IFERROR(IF(OR(ISNA($A183),INDEX(International!S$3:S$2000,_xlfn.XMATCH(100,International!S$3:S$2000,1,1)+ROW()-ROW($A$3))=""),NA(),INDEX(International!S$3:S$2000,_xlfn.XMATCH(100,International!S$3:S$2000,1,1)+ROW()-ROW($A$3))-0), NA())</f>
        <v>#N/A</v>
      </c>
      <c r="FN183" s="1" t="e" cm="1">
        <f t="array" ref="FN183">IFERROR(IF(ISNA($A183),NA(),INDEX(International!U$3:U$2000,_xlfn.XMATCH(100,International!S$3:S$2000,1,1)+ROW()-ROW($A$3))-0), NA())</f>
        <v>#N/A</v>
      </c>
      <c r="FO183" s="1" t="e">
        <f t="shared" si="326"/>
        <v>#N/A</v>
      </c>
      <c r="FP183" s="1" t="e">
        <f t="shared" si="327"/>
        <v>#N/A</v>
      </c>
      <c r="FQ183" s="1" t="e">
        <f t="shared" si="328"/>
        <v>#N/A</v>
      </c>
      <c r="FR183" s="1" t="e" cm="1">
        <f t="array" ref="FR183">IFERROR(IF(OR(ISNA($A183),INDEX(International!W$3:W$2000,_xlfn.XMATCH(100,International!W$3:W$2000,1,1)+ROW()-ROW($A$3))=""),NA(),INDEX(International!W$3:W$2000,_xlfn.XMATCH(100,International!W$3:W$2000,1,1)+ROW()-ROW($A$3))-0), NA())</f>
        <v>#N/A</v>
      </c>
      <c r="FS183" s="1" t="e" cm="1">
        <f t="array" ref="FS183">IFERROR(IF(ISNA($A183),NA(),INDEX(International!Y$3:Y$2000,_xlfn.XMATCH(100,International!W$3:W$2000,1,1)+ROW()-ROW($A$3))-0), NA())</f>
        <v>#N/A</v>
      </c>
      <c r="FT183" s="1" t="e">
        <f t="shared" si="329"/>
        <v>#N/A</v>
      </c>
      <c r="FU183" s="1" t="e">
        <f t="shared" si="330"/>
        <v>#N/A</v>
      </c>
      <c r="FV183" s="1" t="e">
        <f t="shared" si="331"/>
        <v>#N/A</v>
      </c>
      <c r="FW183" s="1" t="e" cm="1">
        <f t="array" ref="FW183">IFERROR(IF(OR(ISNA($A183),INDEX(International!AA$3:AA$2000,_xlfn.XMATCH(100,International!AA$3:AA$2000,1,1)+ROW()-ROW($A$3))=""),NA(),INDEX(International!AA$3:AA$2000,_xlfn.XMATCH(100,International!AA$3:AA$2000,1,1)+ROW()-ROW($A$3))-0), NA())</f>
        <v>#N/A</v>
      </c>
      <c r="FX183" s="1" t="e" cm="1">
        <f t="array" ref="FX183">IFERROR(IF(ISNA($A183),NA(),INDEX(International!AC$3:AC$2000,_xlfn.XMATCH(100,International!AA$3:AA$2000,1,1)+ROW()-ROW($A$3))-0), NA())</f>
        <v>#N/A</v>
      </c>
      <c r="FY183" s="1" t="e">
        <f t="shared" si="332"/>
        <v>#N/A</v>
      </c>
      <c r="FZ183" s="1" t="e">
        <f t="shared" si="333"/>
        <v>#N/A</v>
      </c>
      <c r="GA183" s="1" t="e">
        <f t="shared" si="334"/>
        <v>#N/A</v>
      </c>
      <c r="GB183" s="1" t="e" cm="1">
        <f t="array" ref="GB183">IFERROR(IF(OR(ISNA($A183),INDEX(International!AE$3:AE$2000,_xlfn.XMATCH(100,International!AE$3:AE$2000,1,1)+ROW()-ROW($A$3))=""),NA(),INDEX(International!AE$3:AE$2000,_xlfn.XMATCH(100,International!AE$3:AE$2000,1,1)+ROW()-ROW($A$3))-0), NA())</f>
        <v>#N/A</v>
      </c>
      <c r="GC183" s="1" t="e" cm="1">
        <f t="array" ref="GC183">IFERROR(IF(ISNA($A183),NA(),INDEX(International!AG$3:AG$2000,_xlfn.XMATCH(100,International!AE$3:AE$2000,1,1)+ROW()-ROW($A$3))-0), NA())</f>
        <v>#N/A</v>
      </c>
      <c r="GD183" s="1" t="e">
        <f t="shared" si="335"/>
        <v>#N/A</v>
      </c>
      <c r="GE183" s="1" t="e">
        <f t="shared" si="336"/>
        <v>#N/A</v>
      </c>
      <c r="GF183" s="1" t="e">
        <f t="shared" si="337"/>
        <v>#N/A</v>
      </c>
    </row>
    <row r="184" spans="1:188" x14ac:dyDescent="0.2">
      <c r="A184" s="4" t="e">
        <f>IF(OR(Daily!$A184="",Daily!$B184="*"),NA(),Daily!A184)</f>
        <v>#N/A</v>
      </c>
      <c r="B184" s="1" t="str">
        <f>IF(_xlfn.IFNA($A184,"")="","",Daily!C184+IF(ROW()&gt;ROW($A$3),B183,0))</f>
        <v/>
      </c>
      <c r="C184" s="1" t="str">
        <f>IF(_xlfn.IFNA($A184,"")="","",Daily!D184+IF(ROW()&gt;ROW($A$3),C183,0))</f>
        <v/>
      </c>
      <c r="D184" s="1" t="str">
        <f>IF(_xlfn.IFNA($A184,"")="","",Daily!E184+IF(ROW()&gt;ROW($A$3),D183,0))</f>
        <v/>
      </c>
      <c r="E184" s="1" t="str">
        <f t="shared" si="284"/>
        <v/>
      </c>
      <c r="F184" s="1" t="str">
        <f>IF(_xlfn.IFNA($A184,"")="","",Daily!F184+IF(ROW()&gt;ROW($A$3),F183,0))</f>
        <v/>
      </c>
      <c r="G184" s="1" t="str">
        <f>IF(_xlfn.IFNA($A184,"")="","",Daily!G184+IF(ROW()&gt;ROW($A$3),G183,0))</f>
        <v/>
      </c>
      <c r="H184" s="1" t="str">
        <f>IF(_xlfn.IFNA($A184,"")="","",Daily!H184+IF(ROW()&gt;ROW($A$3),H183,0))</f>
        <v/>
      </c>
      <c r="I184" s="1" t="str">
        <f t="shared" si="285"/>
        <v/>
      </c>
      <c r="J184" s="1" t="str">
        <f>IF(_xlfn.IFNA($A184,"")="","",Daily!I184+IF(ROW()&gt;ROW($A$3),J183,0))</f>
        <v/>
      </c>
      <c r="K184" s="1" t="str">
        <f>IF(_xlfn.IFNA($A184,"")="","",Daily!J184+IF(ROW()&gt;ROW($A$3),K183,0))</f>
        <v/>
      </c>
      <c r="L184" s="1" t="str">
        <f>IF(_xlfn.IFNA($A184,"")="","",Daily!K184+IF(ROW()&gt;ROW($A$3),L183,0))</f>
        <v/>
      </c>
      <c r="M184" s="1" t="str">
        <f t="shared" si="286"/>
        <v/>
      </c>
      <c r="N184" s="1" t="str">
        <f>IF(_xlfn.IFNA($A184,"")="","",Daily!L184+IF(ROW()&gt;ROW($A$3),N183,0))</f>
        <v/>
      </c>
      <c r="O184" s="1" t="str">
        <f>IF(_xlfn.IFNA($A184,"")="","",Daily!M184+IF(ROW()&gt;ROW($A$3),O183,0))</f>
        <v/>
      </c>
      <c r="P184" s="1" t="str">
        <f>IF(_xlfn.IFNA($A184,"")="","",Daily!N184+IF(ROW()&gt;ROW($A$3),P183,0))</f>
        <v/>
      </c>
      <c r="Q184" s="1" t="str">
        <f t="shared" si="287"/>
        <v/>
      </c>
      <c r="R184" s="1" t="str">
        <f>IF(_xlfn.IFNA($A184,"")="","",Daily!O184+IF(ROW()&gt;ROW($A$3),R183,0))</f>
        <v/>
      </c>
      <c r="S184" s="1" t="str">
        <f>IF(_xlfn.IFNA($A184,"")="","",Daily!P184+IF(ROW()&gt;ROW($A$3),S183,0))</f>
        <v/>
      </c>
      <c r="T184" s="1" t="str">
        <f>IF(_xlfn.IFNA($A184,"")="","",Daily!Q184+IF(ROW()&gt;ROW($A$3),T183,0))</f>
        <v/>
      </c>
      <c r="U184" s="1" t="str">
        <f t="shared" si="288"/>
        <v/>
      </c>
      <c r="V184" s="1" t="str">
        <f>IF(_xlfn.IFNA($A184,"")="","",Daily!R184+IF(ROW()&gt;ROW($A$3),V183,0))</f>
        <v/>
      </c>
      <c r="W184" s="1" t="str">
        <f>IF(_xlfn.IFNA($A184,"")="","",Daily!S184+IF(ROW()&gt;ROW($A$3),W183,0))</f>
        <v/>
      </c>
      <c r="X184" s="1" t="str">
        <f>IF(_xlfn.IFNA($A184,"")="","",Daily!T184+IF(ROW()&gt;ROW($A$3),X183,0))</f>
        <v/>
      </c>
      <c r="Y184" s="1" t="str">
        <f t="shared" si="289"/>
        <v/>
      </c>
      <c r="Z184" s="1" t="str">
        <f>IF(_xlfn.IFNA($A184,"")="","",Daily!U184+IF(ROW()&gt;ROW($A$3),Z183,0))</f>
        <v/>
      </c>
      <c r="AA184" s="1" t="str">
        <f>IF(_xlfn.IFNA($A184,"")="","",Daily!V184+IF(ROW()&gt;ROW($A$3),AA183,0))</f>
        <v/>
      </c>
      <c r="AB184" s="1" t="str">
        <f>IF(_xlfn.IFNA($A184,"")="","",Daily!W184+IF(ROW()&gt;ROW($A$3),AB183,0))</f>
        <v/>
      </c>
      <c r="AC184" s="1" t="str">
        <f t="shared" si="290"/>
        <v/>
      </c>
      <c r="AD184" s="1" t="str">
        <f>IF(_xlfn.IFNA($A184,"")="","",Daily!X184+IF(ROW()&gt;ROW($A$3),AD183,0))</f>
        <v/>
      </c>
      <c r="AE184" s="1" t="str">
        <f>IF(_xlfn.IFNA($A184,"")="","",Daily!Y184+IF(ROW()&gt;ROW($A$3),AE183,0))</f>
        <v/>
      </c>
      <c r="AF184" s="1" t="str">
        <f>IF(_xlfn.IFNA($A184,"")="","",Daily!Z184+IF(ROW()&gt;ROW($A$3),AF183,0))</f>
        <v/>
      </c>
      <c r="AG184" s="1" t="str">
        <f t="shared" si="291"/>
        <v/>
      </c>
      <c r="AH184" s="1" t="str">
        <f>IF(_xlfn.IFNA($A184,"")="","",Daily!C184+Daily!F184+Daily!I184+Daily!O184+Daily!L184+Daily!R184+Daily!X184+Daily!U184)</f>
        <v/>
      </c>
      <c r="AI184" s="1" t="str">
        <f>IF(_xlfn.IFNA($A184,"")="","",Daily!D184+Daily!G184+Daily!J184+Daily!P184+Daily!M184+Daily!S184+Daily!Y184+Daily!V184+Daily!AA184)</f>
        <v/>
      </c>
      <c r="AJ184" s="1" t="str">
        <f>IF(_xlfn.IFNA($A184,"")="","",Daily!E184+Daily!H184+Daily!K184+Daily!Q184+Daily!N184+Daily!T184+Daily!Z184+Daily!W184)</f>
        <v/>
      </c>
      <c r="AK184" s="1" t="str">
        <f t="shared" si="359"/>
        <v/>
      </c>
      <c r="AL184" s="1" t="str">
        <f t="shared" si="360"/>
        <v/>
      </c>
      <c r="AM184" s="1" t="str">
        <f t="shared" si="361"/>
        <v/>
      </c>
      <c r="AN184" s="7" t="str">
        <f t="shared" si="362"/>
        <v/>
      </c>
      <c r="AO184" s="1" t="str">
        <f t="shared" si="363"/>
        <v/>
      </c>
      <c r="AP184" s="1" t="str">
        <f t="shared" si="364"/>
        <v/>
      </c>
      <c r="AQ184" s="1" t="str">
        <f t="shared" si="365"/>
        <v/>
      </c>
      <c r="AR184" s="1" t="str">
        <f t="shared" si="366"/>
        <v/>
      </c>
      <c r="AS184" s="1" t="str">
        <f t="shared" si="367"/>
        <v/>
      </c>
      <c r="AT184" s="10" t="str">
        <f t="shared" si="368"/>
        <v/>
      </c>
      <c r="AU184" s="10" t="str">
        <f t="shared" si="369"/>
        <v/>
      </c>
      <c r="AV184" s="10" t="str">
        <f t="shared" si="370"/>
        <v/>
      </c>
      <c r="AW184" s="10" t="str">
        <f t="shared" si="371"/>
        <v/>
      </c>
      <c r="AX184" s="10" t="str">
        <f t="shared" si="372"/>
        <v/>
      </c>
      <c r="AY184" s="10" t="str">
        <f t="shared" si="373"/>
        <v/>
      </c>
      <c r="AZ184" s="10" t="str">
        <f t="shared" si="374"/>
        <v/>
      </c>
      <c r="BA184" s="10" t="str">
        <f t="shared" si="375"/>
        <v/>
      </c>
      <c r="BB184" s="10" t="str">
        <f t="shared" si="376"/>
        <v/>
      </c>
      <c r="BC184" s="10" t="str">
        <f t="shared" si="377"/>
        <v/>
      </c>
      <c r="BD184" s="8" t="str">
        <f t="shared" ca="1" si="292"/>
        <v/>
      </c>
      <c r="BE184" s="9" t="str">
        <f t="shared" ca="1" si="293"/>
        <v/>
      </c>
      <c r="BF184" s="10" t="str">
        <f t="shared" si="378"/>
        <v/>
      </c>
      <c r="BG184" s="10" t="str">
        <f t="shared" si="379"/>
        <v/>
      </c>
      <c r="BH184" s="1" t="str">
        <f t="shared" si="380"/>
        <v/>
      </c>
      <c r="BI184" s="1" t="str">
        <f t="shared" si="381"/>
        <v/>
      </c>
      <c r="BJ184" s="8" t="str">
        <f>IF(_xlfn.IFNA($A184,"")="","",AK184/(Configuration!$B$1/1000000))</f>
        <v/>
      </c>
      <c r="BK184" s="1" t="str">
        <f>IF(OR(_xlfn.IFNA($A184,"")="", ROW()&lt;=ROW($A$3),MAX(International!$C$3:$C$2000)&lt;$AK184),"",$A184-_xlfn.XLOOKUP($AK184,International!$C$3:$C$2000,International!$A$3:$A$2000,NA(),1,1))</f>
        <v/>
      </c>
      <c r="BL184" s="1" t="str">
        <f>IF(OR(_xlfn.IFNA($A184,"")="", ROW()&lt;=ROW($A$3),MAX(International!$D$3:$D$2000)&lt;$BJ184),"",$A184-_xlfn.XLOOKUP($BJ184,International!$D$3:$D$2000,International!$A$3:$A$2000,NA(),1,1))</f>
        <v/>
      </c>
      <c r="BM184" s="1" t="str">
        <f>IF(OR(_xlfn.IFNA($A184,"")="", ROW()&lt;=ROW($A$3),MAX(International!$G$3:$G$2000)&lt;$AK184),"",$A184-_xlfn.XLOOKUP($AK184,International!$G$3:$G$2000,International!$A$3:$A$2000,NA(),1,1))</f>
        <v/>
      </c>
      <c r="BN184" s="1" t="str">
        <f>IF(OR(_xlfn.IFNA($A184,"")="", ROW()&lt;=ROW($A$3),MAX(International!$H$3:$H$2000)&lt;$BJ184),"",$A184-_xlfn.XLOOKUP($BJ184,International!$H$3:$H$2000,International!$A$3:$A$2000,NA(),1,1))</f>
        <v/>
      </c>
      <c r="BO184" s="1" t="str">
        <f>IF(OR(_xlfn.IFNA($A184,"")="", ROW()&lt;=ROW($A$3),MAX(International!$K$3:$K$2000)&lt;$AK184),"",$A184-_xlfn.XLOOKUP($AK184,International!$K$3:$K$2000,International!$A$3:$A$2000,NA(),1,1))</f>
        <v/>
      </c>
      <c r="BP184" s="1" t="str">
        <f>IF(OR(_xlfn.IFNA($A184,"")="", ROW()&lt;=ROW($A$3),MAX(International!$L$3:$L$2000)&lt;$BJ184),"",$A184-_xlfn.XLOOKUP($BJ184,International!$L$3:$L$2000,International!$A$3:$A$2000,NA(),1,1))</f>
        <v/>
      </c>
      <c r="BQ184" s="1" t="str">
        <f>IF(OR(_xlfn.IFNA($A184,"")="", ROW()&lt;=ROW($A$3),MAX(International!$O$3:$O$2000)&lt;$AK184),"",$A184-_xlfn.XLOOKUP($AK184,International!$O$3:$O$2000,International!$A$3:$A$2000,NA(),1,1))</f>
        <v/>
      </c>
      <c r="BR184" s="1" t="str">
        <f>IF(OR(_xlfn.IFNA($A184,"")="", ROW()&lt;=ROW($A$3),MAX(International!$P$3:$P$2000)&lt;$BJ184),"",$A184-_xlfn.XLOOKUP($BJ184,International!$P$3:$P$2000,International!$A$3:$A$2000,NA(),1,1))</f>
        <v/>
      </c>
      <c r="BS184" s="1" t="str">
        <f>IF(OR(_xlfn.IFNA($A184,"")="", ROW()&lt;=ROW($A$3),MAX(International!$S$3:$S$2000)&lt;$AK184),"",$A184-_xlfn.XLOOKUP($AK184,International!$S$3:$S$2000,International!$A$3:$A$2000,NA(),1,1))</f>
        <v/>
      </c>
      <c r="BT184" s="1" t="str">
        <f>IF(OR(_xlfn.IFNA($A184,"")="", ROW()&lt;=ROW($A$3),MAX(International!$T$3:$T$2000)&lt;$BJ184),"",$A184-_xlfn.XLOOKUP($BJ184,International!$T$3:$T$2000,International!$A$3:$A$2000,NA(),1,1))</f>
        <v/>
      </c>
      <c r="BU184" s="1" t="str">
        <f>IF(OR(_xlfn.IFNA($A184,"")="", ROW()&lt;=ROW($A$3),MAX(International!$W$3:$W$2000)&lt;$AK184),"",$A184-_xlfn.XLOOKUP($AK184,International!$W$3:$W$2000,International!$A$3:$A$2000,NA(),1,1))</f>
        <v/>
      </c>
      <c r="BV184" s="1" t="str">
        <f>IF(OR(_xlfn.IFNA($A184,"")="", ROW()&lt;=ROW($A$3),MAX(International!$X$3:$X$2000)&lt;$BJ184),"",$A184-_xlfn.XLOOKUP($BJ184,International!$X$3:$X$2000,International!$A$3:$A$2000,NA(),1,1))</f>
        <v/>
      </c>
      <c r="BW184" s="1" t="str">
        <f>IF(OR(_xlfn.IFNA($A184,"")="", ROW()&lt;=ROW($A$3),MAX(International!$AA$3:$AA$2000)&lt;$AK184),"",$A184-_xlfn.XLOOKUP($AK184,International!$AA$3:$AA$2000,International!$A$3:$A$2000,NA(),1,1))</f>
        <v/>
      </c>
      <c r="BX184" s="1" t="str">
        <f>IF(OR(_xlfn.IFNA($A184,"")="", ROW()&lt;=ROW($A$3),MAX(International!$AB$3:$AB$2000)&lt;$BJ184),"",$A184-_xlfn.XLOOKUP($BJ184,International!$AB$3:$AB$2000,International!$A$3:$A$2000,NA(),1,1))</f>
        <v/>
      </c>
      <c r="BY184" s="1" t="str">
        <f>IF(OR(_xlfn.IFNA($A184,"")="", ROW()&lt;=ROW($A$3),MAX(International!$AE$3:$AE$2000)&lt;$AK184),"",$A184-_xlfn.XLOOKUP($AK184,International!$AE$3:$AE$2000,International!$A$3:$A$2000,NA(),1,1))</f>
        <v/>
      </c>
      <c r="BZ184" s="1" t="str">
        <f>IF(OR(_xlfn.IFNA($A184,"")="", ROW()&lt;=ROW($A$3),MAX(International!$AF$3:$AF$2000)&lt;$BJ184),"",$A184-_xlfn.XLOOKUP($BJ184,International!$AF$3:$AF$2000,International!$A$3:$A$2000,NA(),1,1))</f>
        <v/>
      </c>
      <c r="CA184" s="1" t="e">
        <f t="shared" si="358"/>
        <v>#N/A</v>
      </c>
      <c r="CB184" s="1" t="e">
        <f t="shared" si="338"/>
        <v>#N/A</v>
      </c>
      <c r="CC184" s="1" t="e">
        <f t="shared" si="339"/>
        <v>#N/A</v>
      </c>
      <c r="CD184" s="1" t="e">
        <f t="shared" si="340"/>
        <v>#N/A</v>
      </c>
      <c r="CE184" s="1" t="e">
        <f t="shared" si="341"/>
        <v>#N/A</v>
      </c>
      <c r="CF184" s="1" t="e">
        <f t="shared" si="342"/>
        <v>#N/A</v>
      </c>
      <c r="CG184" s="1" t="e">
        <f t="shared" si="343"/>
        <v>#N/A</v>
      </c>
      <c r="CH184" s="1" t="e">
        <f t="shared" si="344"/>
        <v>#N/A</v>
      </c>
      <c r="CI184" s="1" t="e">
        <f t="shared" si="345"/>
        <v>#N/A</v>
      </c>
      <c r="CJ184" s="1" t="e">
        <f t="shared" si="346"/>
        <v>#N/A</v>
      </c>
      <c r="CK184" s="1" t="e">
        <f t="shared" si="295"/>
        <v>#N/A</v>
      </c>
      <c r="CL184" s="1" t="e">
        <f t="shared" si="347"/>
        <v>#N/A</v>
      </c>
      <c r="CM184" s="1" t="e">
        <f>IF(OR(ISNA($A184),$AK184&lt;100),NA(),IF($CA184=0,0,FLOOR((CK184-_xlfn.XLOOKUP(_xlfn.AGGREGATE(5,6,$CA$3:$CA2135),$CA$3:$CA$2000,CK$3:CK$2000,1,1))/_xlfn.XLOOKUP($CA184,$CA$3:$CA$2000,$CA$3:$CA$2000,1,1), 1)))</f>
        <v>#N/A</v>
      </c>
      <c r="CN184" s="1" t="e">
        <f t="shared" si="296"/>
        <v>#N/A</v>
      </c>
      <c r="CO184" s="1" t="e" cm="1">
        <f t="array" ref="CO184">IFERROR(IF(OR(ISNA($A184),$AK184&lt;100,INDEX(International!C$3:C$2000,_xlfn.XMATCH(100,International!C$3:C$2000,1,1)+$CA184)=""),NA(),INDEX(International!C$3:C$2000,_xlfn.XMATCH(100,International!C$3:C$2000,1,1)+$CA184)), NA())</f>
        <v>#N/A</v>
      </c>
      <c r="CP184" s="1" t="e">
        <f t="shared" si="348"/>
        <v>#N/A</v>
      </c>
      <c r="CQ184" s="1" t="e">
        <f>IF(OR(ISNA($A184),$AK184&lt;100),NA(),IF($CA184=0,0,FLOOR((CO184-_xlfn.XLOOKUP(_xlfn.AGGREGATE(5,6,$CA$3:$CA2135),$CA$3:$CA$2000,CO$3:CO$2000,1,1))/_xlfn.XLOOKUP($CA184,$CA$3:$CA$2000,$CA$3:$CA$2000,1,1), 1)))</f>
        <v>#N/A</v>
      </c>
      <c r="CR184" s="1" t="e">
        <f t="shared" si="297"/>
        <v>#N/A</v>
      </c>
      <c r="CS184" s="1" t="e" cm="1">
        <f t="array" ref="CS184">IFERROR(IF(OR(ISNA($A184),$AK184&lt;100,INDEX(International!G$3:G$2000,_xlfn.XMATCH(100,International!G$3:G$2000,1,1)+$CA184)=""),NA(),INDEX(International!G$3:G$2000,_xlfn.XMATCH(100,International!G$3:G$2000,1,1)+$CA184)), NA())</f>
        <v>#N/A</v>
      </c>
      <c r="CT184" s="1" t="e">
        <f t="shared" si="349"/>
        <v>#N/A</v>
      </c>
      <c r="CU184" s="1" t="e">
        <f>IF(OR(ISNA($A184),$AK184&lt;100),NA(),IF($CA184=0,0,FLOOR((CS184-_xlfn.XLOOKUP(_xlfn.AGGREGATE(5,6,$CA$3:$CA2135),$CA$3:$CA$2000,CS$3:CS$2000,1,1))/_xlfn.XLOOKUP($CA184,$CA$3:$CA$2000,$CA$3:$CA$2000,1,1), 1)))</f>
        <v>#N/A</v>
      </c>
      <c r="CV184" s="1" t="e">
        <f t="shared" si="298"/>
        <v>#N/A</v>
      </c>
      <c r="CW184" s="1" t="e" cm="1">
        <f t="array" ref="CW184">IFERROR(IF(OR(ISNA($A184),$AK184&lt;100,INDEX(International!K$3:K$2000,_xlfn.XMATCH(100,International!K$3:K$2000,1,1)+$CA184)=""),NA(),INDEX(International!K$3:K$2000,_xlfn.XMATCH(100,International!K$3:K$2000,1,1)+$CA184)), NA())</f>
        <v>#N/A</v>
      </c>
      <c r="CX184" s="1" t="e">
        <f t="shared" si="350"/>
        <v>#N/A</v>
      </c>
      <c r="CY184" s="1" t="e">
        <f>IF(OR(ISNA($A184),$AK184&lt;100),NA(),IF($CA184=0,0,FLOOR((CW184-_xlfn.XLOOKUP(_xlfn.AGGREGATE(5,6,$CA$3:$CA2135),$CA$3:$CA$2000,CW$3:CW$2000,1,1))/_xlfn.XLOOKUP($CA184,$CA$3:$CA$2000,$CA$3:$CA$2000,1,1), 1)))</f>
        <v>#N/A</v>
      </c>
      <c r="CZ184" s="1" t="e">
        <f t="shared" si="299"/>
        <v>#N/A</v>
      </c>
      <c r="DA184" s="1" t="e" cm="1">
        <f t="array" ref="DA184">IFERROR(IF(OR(ISNA($A184),$AK184&lt;100,INDEX(International!O$3:O$2000,_xlfn.XMATCH(100,International!O$3:O$2000,1,1)+$CA184)=""),NA(),INDEX(International!O$3:O$2000,_xlfn.XMATCH(100,International!O$3:O$2000,1,1)+$CA184)), NA())</f>
        <v>#N/A</v>
      </c>
      <c r="DB184" s="1" t="e">
        <f t="shared" si="351"/>
        <v>#N/A</v>
      </c>
      <c r="DC184" s="1" t="e">
        <f>IF(OR(ISNA($A184),$AK184&lt;100),NA(),IF($CA184=0,0,FLOOR((DA184-_xlfn.XLOOKUP(_xlfn.AGGREGATE(5,6,$CA$3:$CA2135),$CA$3:$CA$2000,DA$3:DA$2000,1,1))/_xlfn.XLOOKUP($CA184,$CA$3:$CA$2000,$CA$3:$CA$2000,1,1), 1)))</f>
        <v>#N/A</v>
      </c>
      <c r="DD184" s="1" t="e">
        <f t="shared" si="300"/>
        <v>#N/A</v>
      </c>
      <c r="DE184" s="1" t="e" cm="1">
        <f t="array" ref="DE184">IFERROR(IF(OR(ISNA($A184),$AK184&lt;100,INDEX(International!S$3:S$2000,_xlfn.XMATCH(100,International!S$3:S$2000,1,1)+$CA184)=""),NA(),INDEX(International!S$3:S$2000,_xlfn.XMATCH(100,International!S$3:S$2000,1,1)+$CA184)), NA())</f>
        <v>#N/A</v>
      </c>
      <c r="DF184" s="1" t="e">
        <f t="shared" si="352"/>
        <v>#N/A</v>
      </c>
      <c r="DG184" s="1" t="e">
        <f>IF(OR(ISNA($A184),$AK184&lt;100),NA(),IF($CA184=0,0,FLOOR((DE184-_xlfn.XLOOKUP(_xlfn.AGGREGATE(5,6,$CA$3:$CA2135),$CA$3:$CA$2000,DE$3:DE$2000,1,1))/_xlfn.XLOOKUP($CA184,$CA$3:$CA$2000,$CA$3:$CA$2000,1,1), 1)))</f>
        <v>#N/A</v>
      </c>
      <c r="DH184" s="1" t="e">
        <f t="shared" si="301"/>
        <v>#N/A</v>
      </c>
      <c r="DI184" s="1" t="e" cm="1">
        <f t="array" ref="DI184">IFERROR(IF(OR(ISNA($A184),$AK184&lt;100,INDEX(International!W$3:W$2000,_xlfn.XMATCH(100,International!W$3:W$2000,1,1)+$CA184)=""),NA(),INDEX(International!W$3:W$2000,_xlfn.XMATCH(100,International!W$3:W$2000,1,1)+$CA184)), NA())</f>
        <v>#N/A</v>
      </c>
      <c r="DJ184" s="1" t="e">
        <f t="shared" si="353"/>
        <v>#N/A</v>
      </c>
      <c r="DK184" s="1" t="e">
        <f>IF(OR(ISNA($A184),$AK184&lt;100),NA(),IF($CA184=0,0,FLOOR((DI184-_xlfn.XLOOKUP(_xlfn.AGGREGATE(5,6,$CA$3:$CA2135),$CA$3:$CA$2000,DI$3:DI$2000,1,1))/_xlfn.XLOOKUP($CA184,$CA$3:$CA$2000,$CA$3:$CA$2000,1,1), 1)))</f>
        <v>#N/A</v>
      </c>
      <c r="DL184" s="1" t="e">
        <f t="shared" si="302"/>
        <v>#N/A</v>
      </c>
      <c r="DM184" s="1" t="e" cm="1">
        <f t="array" ref="DM184">IFERROR(IF(OR(ISNA($A184),$AK184&lt;100,INDEX(International!AA$3:AA$2000,_xlfn.XMATCH(100,International!AA$3:AA$2000,1,1)+$CA184)=""),NA(),INDEX(International!AA$3:AA$2000,_xlfn.XMATCH(100,International!AA$3:AA$2000,1,1)+$CA184)), NA())</f>
        <v>#N/A</v>
      </c>
      <c r="DN184" s="1" t="e">
        <f t="shared" si="354"/>
        <v>#N/A</v>
      </c>
      <c r="DO184" s="1" t="e">
        <f>IF(OR(ISNA($A184),$AK184&lt;100),NA(),IF($CA184=0,0,FLOOR((DM184-_xlfn.XLOOKUP(_xlfn.AGGREGATE(5,6,$CA$3:$CA2135),$CA$3:$CA$2000,DM$3:DM$2000,1,1))/_xlfn.XLOOKUP($CA184,$CA$3:$CA$2000,$CA$3:$CA$2000,1,1), 1)))</f>
        <v>#N/A</v>
      </c>
      <c r="DP184" s="1" t="e">
        <f t="shared" si="303"/>
        <v>#N/A</v>
      </c>
      <c r="DQ184" s="1" t="e" cm="1">
        <f t="array" ref="DQ184">IFERROR(IF(OR(ISNA($A184),$AK184&lt;100,INDEX(International!AE$3:AE$2000,_xlfn.XMATCH(100,International!AE$3:AE$2000,1,1)+$CA184)=""),NA(),INDEX(International!AE$3:AE$2000,_xlfn.XMATCH(100,International!AE$3:AE$2000,1,1)+$CA184)), NA())</f>
        <v>#N/A</v>
      </c>
      <c r="DR184" s="1" t="e">
        <f t="shared" si="355"/>
        <v>#N/A</v>
      </c>
      <c r="DS184" s="1" t="e">
        <f>IF(OR(ISNA($A184),$AK184&lt;100),NA(),IF($CA184=0,0,FLOOR((DQ184-_xlfn.XLOOKUP(_xlfn.AGGREGATE(5,6,$CA$3:$CA2135),$CA$3:$CA$2000,DQ$3:DQ$2000,1,1))/_xlfn.XLOOKUP($CA184,$CA$3:$CA$2000,$CA$3:$CA$2000,1,1), 1)))</f>
        <v>#N/A</v>
      </c>
      <c r="DT184" s="1" t="e">
        <f t="shared" si="382"/>
        <v>#N/A</v>
      </c>
      <c r="DU184" s="1" t="e">
        <f t="shared" si="356"/>
        <v>#N/A</v>
      </c>
      <c r="DV184" s="1" t="e" cm="1">
        <f t="array" ref="DV184">IFERROR(IF(ISNA($A184),NA(),INDEX(B$3:B$2000,_xlfn.XMATCH(Configuration!$B$12,B$3:B$2000,1,1)+ROW()-ROW($A$3))-0), NA())</f>
        <v>#N/A</v>
      </c>
      <c r="DW184" s="1" t="e" cm="1">
        <f t="array" ref="DW184">IFERROR(IF(ISNA($A184),NA(),INDEX(F$3:F$2000,_xlfn.XMATCH(Configuration!$B$12,F$3:F$2000,1,1)+ROW()-ROW($A$3))-0), NA())</f>
        <v>#N/A</v>
      </c>
      <c r="DX184" s="1" t="e" cm="1">
        <f t="array" ref="DX184">IFERROR(IF(ISNA($A184),NA(),INDEX(J$3:J$2000,_xlfn.XMATCH(Configuration!$B$12,J$3:J$2000,1,1)+ROW()-ROW($A$3))-0), NA())</f>
        <v>#N/A</v>
      </c>
      <c r="DY184" s="1" t="e" cm="1">
        <f t="array" ref="DY184">IFERROR(IF(ISNA($A184),NA(),INDEX(N$3:N$2000,_xlfn.XMATCH(Configuration!$B$12,N$3:N$2000,1,1)+ROW()-ROW($A$3))-0), NA())</f>
        <v>#N/A</v>
      </c>
      <c r="DZ184" s="1" t="e" cm="1">
        <f t="array" ref="DZ184">IFERROR(IF(ISNA($A184),NA(),INDEX(R$3:R$2000,_xlfn.XMATCH(Configuration!$B$12,R$3:R$2000,1,1)+ROW()-ROW($A$3))-0), NA())</f>
        <v>#N/A</v>
      </c>
      <c r="EA184" s="1" t="e" cm="1">
        <f t="array" ref="EA184">IFERROR(IF(ISNA($A184),NA(),INDEX(V$3:V$2000,_xlfn.XMATCH(Configuration!$B$12,V$3:V$2000,1,1)+ROW()-ROW($A$3))-0), NA())</f>
        <v>#N/A</v>
      </c>
      <c r="EB184" s="1" t="e" cm="1">
        <f t="array" ref="EB184">IFERROR(IF(ISNA($A184),NA(),INDEX(Z$3:Z$2000,_xlfn.XMATCH(Configuration!$B$12,Z$3:Z$2000,1,1)+ROW()-ROW($A$3))-0), NA())</f>
        <v>#N/A</v>
      </c>
      <c r="EC184" s="1" t="e" cm="1">
        <f t="array" ref="EC184">IFERROR(IF(ISNA($A184),NA(),INDEX(AD$3:AD$2000,_xlfn.XMATCH(Configuration!$B$12,AD$3:AD$2000,1,1)+ROW()-ROW($A$3))-0), NA())</f>
        <v>#N/A</v>
      </c>
      <c r="ED184" s="1" t="e">
        <f t="shared" si="357"/>
        <v>#N/A</v>
      </c>
      <c r="EE184" s="1" t="e">
        <f t="shared" si="304"/>
        <v>#N/A</v>
      </c>
      <c r="EF184" s="1" t="e">
        <f t="shared" si="305"/>
        <v>#N/A</v>
      </c>
      <c r="EG184" s="1" t="e">
        <f t="shared" si="306"/>
        <v>#N/A</v>
      </c>
      <c r="EH184" s="1" t="e">
        <f t="shared" si="307"/>
        <v>#N/A</v>
      </c>
      <c r="EI184" s="1" t="e">
        <f t="shared" si="308"/>
        <v>#N/A</v>
      </c>
      <c r="EJ184" s="1" t="e">
        <f t="shared" si="309"/>
        <v>#N/A</v>
      </c>
      <c r="EK184" s="1" t="e">
        <f t="shared" si="310"/>
        <v>#N/A</v>
      </c>
      <c r="EL184" s="1" t="e" cm="1">
        <f t="array" ref="EL184">IFERROR(IF(ISNA($ED184),NA(),IF(FLOOR((2^(($ED184+LOOKUP(2, 1/(ISNA(EP$3:EP$2000)+ISBLANK(EP$3:EP$300)-1),EP$3:EP$2000)*LOG(100)/LOG(2))/LOOKUP(2, 1/(ISNA(EP$3:EP$2000)+ISBLANK(EP$3:EP$300)-1),EP$3:EP$2000))),2)&gt;_xlfn.AGGREGATE(4,6,$EN$3:$GC$2000)+2000,NA(),FLOOR((2^(($ED184+LOOKUP(2, 1/(ISNA(EP$3:EP$2000)+ISBLANK(EP$3:EP$300)-1),EP$3:EP$2000)*LOG(100)/LOG(2))/LOOKUP(2, 1/(ISNA(EP$3:EP$2000)+ISBLANK(EP$3:EP$300)-1),EP$3:EP$2000))),2))),NA())</f>
        <v>#N/A</v>
      </c>
      <c r="EM184" s="1" t="e" cm="1">
        <f t="array" ref="EM184">IF(ISNA($ED184),NA(),FLOOR(EN$3+(LOOKUP(2, 1/(ISNA(EN$3:EN$2000)+ISBLANK(EN$3:EN$300)-1),EN$3:EN$2000)-EN$3)/LOOKUP(2, 1/(ISNA(EN$3:EN$2000)+ISBLANK(EN$3:EN$300)-1),ED$3:ED$2000)*ED184, 1))</f>
        <v>#N/A</v>
      </c>
      <c r="EN184" s="1" t="e" cm="1">
        <f t="array" ref="EN184">IFERROR(IF(ISNA($A184),NA(),INDEX(AK$3:AK$2000,_xlfn.XMATCH(100,AK$3:AK$2000,1,1)+ROW()-ROW($A$3))-0), NA())</f>
        <v>#N/A</v>
      </c>
      <c r="EO184" s="1" t="e" cm="1">
        <f t="array" ref="EO184">IFERROR(IF(ISNA($A184),NA(),INDEX(BD$3:BD$2000,_xlfn.XMATCH(100,AK$3:AK$2000,1,1)+ROW()-ROW($A$3))-0), NA())</f>
        <v>#N/A</v>
      </c>
      <c r="EP184" s="1" t="e">
        <f t="shared" si="311"/>
        <v>#N/A</v>
      </c>
      <c r="EQ184" s="1" t="e">
        <f t="shared" si="312"/>
        <v>#N/A</v>
      </c>
      <c r="ER184" s="1" t="e">
        <f t="shared" si="313"/>
        <v>#N/A</v>
      </c>
      <c r="ES184" s="1" t="e" cm="1">
        <f t="array" ref="ES184">IFERROR(IF(OR(ISNA($A184),INDEX(International!C$3:C$2000,_xlfn.XMATCH(100,International!C$3:C$2000,1,1)+ROW()-ROW($A$3))=""),NA(),INDEX(International!C$3:C$2000,_xlfn.XMATCH(100,International!C$3:C$2000,1,1)+ROW()-ROW($A$3))), NA())</f>
        <v>#N/A</v>
      </c>
      <c r="ET184" s="1" t="e" cm="1">
        <f t="array" ref="ET184">IFERROR(IF(ISNA($A184),NA(),INDEX(International!E$3:E$2000,_xlfn.XMATCH(100,International!C$3:C$2000,1,1)+ROW()-ROW($A$3))-0), NA())</f>
        <v>#N/A</v>
      </c>
      <c r="EU184" s="1" t="e">
        <f t="shared" si="314"/>
        <v>#N/A</v>
      </c>
      <c r="EV184" s="1" t="e">
        <f t="shared" si="315"/>
        <v>#N/A</v>
      </c>
      <c r="EW184" s="1" t="e">
        <f t="shared" si="316"/>
        <v>#N/A</v>
      </c>
      <c r="EX184" s="1" t="e" cm="1">
        <f t="array" ref="EX184">IFERROR(IF(OR(ISNA($A184),INDEX(International!G$3:G$2000,_xlfn.XMATCH(100,International!G$3:G$2000,1,1)+ROW()-ROW($A$3))=""),NA(),INDEX(International!G$3:G$2000,_xlfn.XMATCH(100,International!G$3:G$2000,1,1)+ROW()-ROW($A$3))-0), NA())</f>
        <v>#N/A</v>
      </c>
      <c r="EY184" s="1" t="e" cm="1">
        <f t="array" ref="EY184">IFERROR(IF(ISNA($A184),NA(),INDEX(International!I$3:I$2000,_xlfn.XMATCH(100,International!G$3:G$2000,1,1)+ROW()-ROW($A$3))-0), NA())</f>
        <v>#N/A</v>
      </c>
      <c r="EZ184" s="1" t="e">
        <f t="shared" si="317"/>
        <v>#N/A</v>
      </c>
      <c r="FA184" s="1" t="e">
        <f t="shared" si="318"/>
        <v>#N/A</v>
      </c>
      <c r="FB184" s="1" t="e">
        <f t="shared" si="319"/>
        <v>#N/A</v>
      </c>
      <c r="FC184" s="1" t="e" cm="1">
        <f t="array" ref="FC184">IFERROR(IF(OR(ISNA($A184),INDEX(International!K$3:K$2000,_xlfn.XMATCH(100,International!K$3:K$2000,1,1)+ROW()-ROW($A$3))=""),NA(),INDEX(International!K$3:K$2000,_xlfn.XMATCH(100,International!K$3:K$2000,1,1)+ROW()-ROW($A$3))), NA())</f>
        <v>#N/A</v>
      </c>
      <c r="FD184" s="1" t="e" cm="1">
        <f t="array" ref="FD184">IFERROR(IF(ISNA($A184),NA(),INDEX(International!M$3:M$2000,_xlfn.XMATCH(100,International!K$3:K$2000,1,1)+ROW()-ROW($A$3))-0), NA())</f>
        <v>#N/A</v>
      </c>
      <c r="FE184" s="1" t="e">
        <f t="shared" si="320"/>
        <v>#N/A</v>
      </c>
      <c r="FF184" s="1" t="e">
        <f t="shared" si="321"/>
        <v>#N/A</v>
      </c>
      <c r="FG184" s="1" t="e">
        <f t="shared" si="322"/>
        <v>#N/A</v>
      </c>
      <c r="FH184" s="1" t="e" cm="1">
        <f t="array" ref="FH184">IFERROR(IF(OR(ISNA($A184),INDEX(International!O$3:O$2000,_xlfn.XMATCH(100,International!O$3:O$2000,1,1)+ROW()-ROW($A$3))=""),NA(),INDEX(International!O$3:O$2000,_xlfn.XMATCH(100,International!O$3:O$2000,1,1)+ROW()-ROW($A$3))-0), NA())</f>
        <v>#N/A</v>
      </c>
      <c r="FI184" s="1" t="e" cm="1">
        <f t="array" ref="FI184">IFERROR(IF(ISNA($A184),NA(),INDEX(International!Q$3:Q$2000,_xlfn.XMATCH(100,International!O$3:O$2000,1,1)+ROW()-ROW($A$3))-0), NA())</f>
        <v>#N/A</v>
      </c>
      <c r="FJ184" s="1" t="e">
        <f t="shared" si="323"/>
        <v>#N/A</v>
      </c>
      <c r="FK184" s="1" t="e">
        <f t="shared" si="324"/>
        <v>#N/A</v>
      </c>
      <c r="FL184" s="1" t="e">
        <f t="shared" si="325"/>
        <v>#N/A</v>
      </c>
      <c r="FM184" s="1" t="e" cm="1">
        <f t="array" ref="FM184">IFERROR(IF(OR(ISNA($A184),INDEX(International!S$3:S$2000,_xlfn.XMATCH(100,International!S$3:S$2000,1,1)+ROW()-ROW($A$3))=""),NA(),INDEX(International!S$3:S$2000,_xlfn.XMATCH(100,International!S$3:S$2000,1,1)+ROW()-ROW($A$3))-0), NA())</f>
        <v>#N/A</v>
      </c>
      <c r="FN184" s="1" t="e" cm="1">
        <f t="array" ref="FN184">IFERROR(IF(ISNA($A184),NA(),INDEX(International!U$3:U$2000,_xlfn.XMATCH(100,International!S$3:S$2000,1,1)+ROW()-ROW($A$3))-0), NA())</f>
        <v>#N/A</v>
      </c>
      <c r="FO184" s="1" t="e">
        <f t="shared" si="326"/>
        <v>#N/A</v>
      </c>
      <c r="FP184" s="1" t="e">
        <f t="shared" si="327"/>
        <v>#N/A</v>
      </c>
      <c r="FQ184" s="1" t="e">
        <f t="shared" si="328"/>
        <v>#N/A</v>
      </c>
      <c r="FR184" s="1" t="e" cm="1">
        <f t="array" ref="FR184">IFERROR(IF(OR(ISNA($A184),INDEX(International!W$3:W$2000,_xlfn.XMATCH(100,International!W$3:W$2000,1,1)+ROW()-ROW($A$3))=""),NA(),INDEX(International!W$3:W$2000,_xlfn.XMATCH(100,International!W$3:W$2000,1,1)+ROW()-ROW($A$3))-0), NA())</f>
        <v>#N/A</v>
      </c>
      <c r="FS184" s="1" t="e" cm="1">
        <f t="array" ref="FS184">IFERROR(IF(ISNA($A184),NA(),INDEX(International!Y$3:Y$2000,_xlfn.XMATCH(100,International!W$3:W$2000,1,1)+ROW()-ROW($A$3))-0), NA())</f>
        <v>#N/A</v>
      </c>
      <c r="FT184" s="1" t="e">
        <f t="shared" si="329"/>
        <v>#N/A</v>
      </c>
      <c r="FU184" s="1" t="e">
        <f t="shared" si="330"/>
        <v>#N/A</v>
      </c>
      <c r="FV184" s="1" t="e">
        <f t="shared" si="331"/>
        <v>#N/A</v>
      </c>
      <c r="FW184" s="1" t="e" cm="1">
        <f t="array" ref="FW184">IFERROR(IF(OR(ISNA($A184),INDEX(International!AA$3:AA$2000,_xlfn.XMATCH(100,International!AA$3:AA$2000,1,1)+ROW()-ROW($A$3))=""),NA(),INDEX(International!AA$3:AA$2000,_xlfn.XMATCH(100,International!AA$3:AA$2000,1,1)+ROW()-ROW($A$3))-0), NA())</f>
        <v>#N/A</v>
      </c>
      <c r="FX184" s="1" t="e" cm="1">
        <f t="array" ref="FX184">IFERROR(IF(ISNA($A184),NA(),INDEX(International!AC$3:AC$2000,_xlfn.XMATCH(100,International!AA$3:AA$2000,1,1)+ROW()-ROW($A$3))-0), NA())</f>
        <v>#N/A</v>
      </c>
      <c r="FY184" s="1" t="e">
        <f t="shared" si="332"/>
        <v>#N/A</v>
      </c>
      <c r="FZ184" s="1" t="e">
        <f t="shared" si="333"/>
        <v>#N/A</v>
      </c>
      <c r="GA184" s="1" t="e">
        <f t="shared" si="334"/>
        <v>#N/A</v>
      </c>
      <c r="GB184" s="1" t="e" cm="1">
        <f t="array" ref="GB184">IFERROR(IF(OR(ISNA($A184),INDEX(International!AE$3:AE$2000,_xlfn.XMATCH(100,International!AE$3:AE$2000,1,1)+ROW()-ROW($A$3))=""),NA(),INDEX(International!AE$3:AE$2000,_xlfn.XMATCH(100,International!AE$3:AE$2000,1,1)+ROW()-ROW($A$3))-0), NA())</f>
        <v>#N/A</v>
      </c>
      <c r="GC184" s="1" t="e" cm="1">
        <f t="array" ref="GC184">IFERROR(IF(ISNA($A184),NA(),INDEX(International!AG$3:AG$2000,_xlfn.XMATCH(100,International!AE$3:AE$2000,1,1)+ROW()-ROW($A$3))-0), NA())</f>
        <v>#N/A</v>
      </c>
      <c r="GD184" s="1" t="e">
        <f t="shared" si="335"/>
        <v>#N/A</v>
      </c>
      <c r="GE184" s="1" t="e">
        <f t="shared" si="336"/>
        <v>#N/A</v>
      </c>
      <c r="GF184" s="1" t="e">
        <f t="shared" si="337"/>
        <v>#N/A</v>
      </c>
    </row>
    <row r="185" spans="1:188" x14ac:dyDescent="0.2">
      <c r="A185" s="4" t="e">
        <f>IF(OR(Daily!$A185="",Daily!$B185="*"),NA(),Daily!A185)</f>
        <v>#N/A</v>
      </c>
      <c r="B185" s="1" t="str">
        <f>IF(_xlfn.IFNA($A185,"")="","",Daily!C185+IF(ROW()&gt;ROW($A$3),B184,0))</f>
        <v/>
      </c>
      <c r="C185" s="1" t="str">
        <f>IF(_xlfn.IFNA($A185,"")="","",Daily!D185+IF(ROW()&gt;ROW($A$3),C184,0))</f>
        <v/>
      </c>
      <c r="D185" s="1" t="str">
        <f>IF(_xlfn.IFNA($A185,"")="","",Daily!E185+IF(ROW()&gt;ROW($A$3),D184,0))</f>
        <v/>
      </c>
      <c r="E185" s="1" t="str">
        <f t="shared" si="284"/>
        <v/>
      </c>
      <c r="F185" s="1" t="str">
        <f>IF(_xlfn.IFNA($A185,"")="","",Daily!F185+IF(ROW()&gt;ROW($A$3),F184,0))</f>
        <v/>
      </c>
      <c r="G185" s="1" t="str">
        <f>IF(_xlfn.IFNA($A185,"")="","",Daily!G185+IF(ROW()&gt;ROW($A$3),G184,0))</f>
        <v/>
      </c>
      <c r="H185" s="1" t="str">
        <f>IF(_xlfn.IFNA($A185,"")="","",Daily!H185+IF(ROW()&gt;ROW($A$3),H184,0))</f>
        <v/>
      </c>
      <c r="I185" s="1" t="str">
        <f t="shared" si="285"/>
        <v/>
      </c>
      <c r="J185" s="1" t="str">
        <f>IF(_xlfn.IFNA($A185,"")="","",Daily!I185+IF(ROW()&gt;ROW($A$3),J184,0))</f>
        <v/>
      </c>
      <c r="K185" s="1" t="str">
        <f>IF(_xlfn.IFNA($A185,"")="","",Daily!J185+IF(ROW()&gt;ROW($A$3),K184,0))</f>
        <v/>
      </c>
      <c r="L185" s="1" t="str">
        <f>IF(_xlfn.IFNA($A185,"")="","",Daily!K185+IF(ROW()&gt;ROW($A$3),L184,0))</f>
        <v/>
      </c>
      <c r="M185" s="1" t="str">
        <f t="shared" si="286"/>
        <v/>
      </c>
      <c r="N185" s="1" t="str">
        <f>IF(_xlfn.IFNA($A185,"")="","",Daily!L185+IF(ROW()&gt;ROW($A$3),N184,0))</f>
        <v/>
      </c>
      <c r="O185" s="1" t="str">
        <f>IF(_xlfn.IFNA($A185,"")="","",Daily!M185+IF(ROW()&gt;ROW($A$3),O184,0))</f>
        <v/>
      </c>
      <c r="P185" s="1" t="str">
        <f>IF(_xlfn.IFNA($A185,"")="","",Daily!N185+IF(ROW()&gt;ROW($A$3),P184,0))</f>
        <v/>
      </c>
      <c r="Q185" s="1" t="str">
        <f t="shared" si="287"/>
        <v/>
      </c>
      <c r="R185" s="1" t="str">
        <f>IF(_xlfn.IFNA($A185,"")="","",Daily!O185+IF(ROW()&gt;ROW($A$3),R184,0))</f>
        <v/>
      </c>
      <c r="S185" s="1" t="str">
        <f>IF(_xlfn.IFNA($A185,"")="","",Daily!P185+IF(ROW()&gt;ROW($A$3),S184,0))</f>
        <v/>
      </c>
      <c r="T185" s="1" t="str">
        <f>IF(_xlfn.IFNA($A185,"")="","",Daily!Q185+IF(ROW()&gt;ROW($A$3),T184,0))</f>
        <v/>
      </c>
      <c r="U185" s="1" t="str">
        <f t="shared" si="288"/>
        <v/>
      </c>
      <c r="V185" s="1" t="str">
        <f>IF(_xlfn.IFNA($A185,"")="","",Daily!R185+IF(ROW()&gt;ROW($A$3),V184,0))</f>
        <v/>
      </c>
      <c r="W185" s="1" t="str">
        <f>IF(_xlfn.IFNA($A185,"")="","",Daily!S185+IF(ROW()&gt;ROW($A$3),W184,0))</f>
        <v/>
      </c>
      <c r="X185" s="1" t="str">
        <f>IF(_xlfn.IFNA($A185,"")="","",Daily!T185+IF(ROW()&gt;ROW($A$3),X184,0))</f>
        <v/>
      </c>
      <c r="Y185" s="1" t="str">
        <f t="shared" si="289"/>
        <v/>
      </c>
      <c r="Z185" s="1" t="str">
        <f>IF(_xlfn.IFNA($A185,"")="","",Daily!U185+IF(ROW()&gt;ROW($A$3),Z184,0))</f>
        <v/>
      </c>
      <c r="AA185" s="1" t="str">
        <f>IF(_xlfn.IFNA($A185,"")="","",Daily!V185+IF(ROW()&gt;ROW($A$3),AA184,0))</f>
        <v/>
      </c>
      <c r="AB185" s="1" t="str">
        <f>IF(_xlfn.IFNA($A185,"")="","",Daily!W185+IF(ROW()&gt;ROW($A$3),AB184,0))</f>
        <v/>
      </c>
      <c r="AC185" s="1" t="str">
        <f t="shared" si="290"/>
        <v/>
      </c>
      <c r="AD185" s="1" t="str">
        <f>IF(_xlfn.IFNA($A185,"")="","",Daily!X185+IF(ROW()&gt;ROW($A$3),AD184,0))</f>
        <v/>
      </c>
      <c r="AE185" s="1" t="str">
        <f>IF(_xlfn.IFNA($A185,"")="","",Daily!Y185+IF(ROW()&gt;ROW($A$3),AE184,0))</f>
        <v/>
      </c>
      <c r="AF185" s="1" t="str">
        <f>IF(_xlfn.IFNA($A185,"")="","",Daily!Z185+IF(ROW()&gt;ROW($A$3),AF184,0))</f>
        <v/>
      </c>
      <c r="AG185" s="1" t="str">
        <f t="shared" si="291"/>
        <v/>
      </c>
      <c r="AH185" s="1" t="str">
        <f>IF(_xlfn.IFNA($A185,"")="","",Daily!C185+Daily!F185+Daily!I185+Daily!O185+Daily!L185+Daily!R185+Daily!X185+Daily!U185)</f>
        <v/>
      </c>
      <c r="AI185" s="1" t="str">
        <f>IF(_xlfn.IFNA($A185,"")="","",Daily!D185+Daily!G185+Daily!J185+Daily!P185+Daily!M185+Daily!S185+Daily!Y185+Daily!V185+Daily!AA185)</f>
        <v/>
      </c>
      <c r="AJ185" s="1" t="str">
        <f>IF(_xlfn.IFNA($A185,"")="","",Daily!E185+Daily!H185+Daily!K185+Daily!Q185+Daily!N185+Daily!T185+Daily!Z185+Daily!W185)</f>
        <v/>
      </c>
      <c r="AK185" s="1" t="str">
        <f t="shared" si="359"/>
        <v/>
      </c>
      <c r="AL185" s="1" t="str">
        <f t="shared" si="360"/>
        <v/>
      </c>
      <c r="AM185" s="1" t="str">
        <f t="shared" si="361"/>
        <v/>
      </c>
      <c r="AN185" s="7" t="str">
        <f t="shared" si="362"/>
        <v/>
      </c>
      <c r="AO185" s="1" t="str">
        <f t="shared" si="363"/>
        <v/>
      </c>
      <c r="AP185" s="1" t="str">
        <f t="shared" si="364"/>
        <v/>
      </c>
      <c r="AQ185" s="1" t="str">
        <f t="shared" si="365"/>
        <v/>
      </c>
      <c r="AR185" s="1" t="str">
        <f t="shared" si="366"/>
        <v/>
      </c>
      <c r="AS185" s="1" t="str">
        <f t="shared" si="367"/>
        <v/>
      </c>
      <c r="AT185" s="10" t="str">
        <f t="shared" si="368"/>
        <v/>
      </c>
      <c r="AU185" s="10" t="str">
        <f t="shared" si="369"/>
        <v/>
      </c>
      <c r="AV185" s="10" t="str">
        <f t="shared" si="370"/>
        <v/>
      </c>
      <c r="AW185" s="10" t="str">
        <f t="shared" si="371"/>
        <v/>
      </c>
      <c r="AX185" s="10" t="str">
        <f t="shared" si="372"/>
        <v/>
      </c>
      <c r="AY185" s="10" t="str">
        <f t="shared" si="373"/>
        <v/>
      </c>
      <c r="AZ185" s="10" t="str">
        <f t="shared" si="374"/>
        <v/>
      </c>
      <c r="BA185" s="10" t="str">
        <f t="shared" si="375"/>
        <v/>
      </c>
      <c r="BB185" s="10" t="str">
        <f t="shared" si="376"/>
        <v/>
      </c>
      <c r="BC185" s="10" t="str">
        <f t="shared" si="377"/>
        <v/>
      </c>
      <c r="BD185" s="8" t="str">
        <f t="shared" ca="1" si="292"/>
        <v/>
      </c>
      <c r="BE185" s="9" t="str">
        <f t="shared" ca="1" si="293"/>
        <v/>
      </c>
      <c r="BF185" s="10" t="str">
        <f t="shared" si="378"/>
        <v/>
      </c>
      <c r="BG185" s="10" t="str">
        <f t="shared" si="379"/>
        <v/>
      </c>
      <c r="BH185" s="1" t="str">
        <f t="shared" si="380"/>
        <v/>
      </c>
      <c r="BI185" s="1" t="str">
        <f t="shared" si="381"/>
        <v/>
      </c>
      <c r="BJ185" s="8" t="str">
        <f>IF(_xlfn.IFNA($A185,"")="","",AK185/(Configuration!$B$1/1000000))</f>
        <v/>
      </c>
      <c r="BK185" s="1" t="str">
        <f>IF(OR(_xlfn.IFNA($A185,"")="", ROW()&lt;=ROW($A$3),MAX(International!$C$3:$C$2000)&lt;$AK185),"",$A185-_xlfn.XLOOKUP($AK185,International!$C$3:$C$2000,International!$A$3:$A$2000,NA(),1,1))</f>
        <v/>
      </c>
      <c r="BL185" s="1" t="str">
        <f>IF(OR(_xlfn.IFNA($A185,"")="", ROW()&lt;=ROW($A$3),MAX(International!$D$3:$D$2000)&lt;$BJ185),"",$A185-_xlfn.XLOOKUP($BJ185,International!$D$3:$D$2000,International!$A$3:$A$2000,NA(),1,1))</f>
        <v/>
      </c>
      <c r="BM185" s="1" t="str">
        <f>IF(OR(_xlfn.IFNA($A185,"")="", ROW()&lt;=ROW($A$3),MAX(International!$G$3:$G$2000)&lt;$AK185),"",$A185-_xlfn.XLOOKUP($AK185,International!$G$3:$G$2000,International!$A$3:$A$2000,NA(),1,1))</f>
        <v/>
      </c>
      <c r="BN185" s="1" t="str">
        <f>IF(OR(_xlfn.IFNA($A185,"")="", ROW()&lt;=ROW($A$3),MAX(International!$H$3:$H$2000)&lt;$BJ185),"",$A185-_xlfn.XLOOKUP($BJ185,International!$H$3:$H$2000,International!$A$3:$A$2000,NA(),1,1))</f>
        <v/>
      </c>
      <c r="BO185" s="1" t="str">
        <f>IF(OR(_xlfn.IFNA($A185,"")="", ROW()&lt;=ROW($A$3),MAX(International!$K$3:$K$2000)&lt;$AK185),"",$A185-_xlfn.XLOOKUP($AK185,International!$K$3:$K$2000,International!$A$3:$A$2000,NA(),1,1))</f>
        <v/>
      </c>
      <c r="BP185" s="1" t="str">
        <f>IF(OR(_xlfn.IFNA($A185,"")="", ROW()&lt;=ROW($A$3),MAX(International!$L$3:$L$2000)&lt;$BJ185),"",$A185-_xlfn.XLOOKUP($BJ185,International!$L$3:$L$2000,International!$A$3:$A$2000,NA(),1,1))</f>
        <v/>
      </c>
      <c r="BQ185" s="1" t="str">
        <f>IF(OR(_xlfn.IFNA($A185,"")="", ROW()&lt;=ROW($A$3),MAX(International!$O$3:$O$2000)&lt;$AK185),"",$A185-_xlfn.XLOOKUP($AK185,International!$O$3:$O$2000,International!$A$3:$A$2000,NA(),1,1))</f>
        <v/>
      </c>
      <c r="BR185" s="1" t="str">
        <f>IF(OR(_xlfn.IFNA($A185,"")="", ROW()&lt;=ROW($A$3),MAX(International!$P$3:$P$2000)&lt;$BJ185),"",$A185-_xlfn.XLOOKUP($BJ185,International!$P$3:$P$2000,International!$A$3:$A$2000,NA(),1,1))</f>
        <v/>
      </c>
      <c r="BS185" s="1" t="str">
        <f>IF(OR(_xlfn.IFNA($A185,"")="", ROW()&lt;=ROW($A$3),MAX(International!$S$3:$S$2000)&lt;$AK185),"",$A185-_xlfn.XLOOKUP($AK185,International!$S$3:$S$2000,International!$A$3:$A$2000,NA(),1,1))</f>
        <v/>
      </c>
      <c r="BT185" s="1" t="str">
        <f>IF(OR(_xlfn.IFNA($A185,"")="", ROW()&lt;=ROW($A$3),MAX(International!$T$3:$T$2000)&lt;$BJ185),"",$A185-_xlfn.XLOOKUP($BJ185,International!$T$3:$T$2000,International!$A$3:$A$2000,NA(),1,1))</f>
        <v/>
      </c>
      <c r="BU185" s="1" t="str">
        <f>IF(OR(_xlfn.IFNA($A185,"")="", ROW()&lt;=ROW($A$3),MAX(International!$W$3:$W$2000)&lt;$AK185),"",$A185-_xlfn.XLOOKUP($AK185,International!$W$3:$W$2000,International!$A$3:$A$2000,NA(),1,1))</f>
        <v/>
      </c>
      <c r="BV185" s="1" t="str">
        <f>IF(OR(_xlfn.IFNA($A185,"")="", ROW()&lt;=ROW($A$3),MAX(International!$X$3:$X$2000)&lt;$BJ185),"",$A185-_xlfn.XLOOKUP($BJ185,International!$X$3:$X$2000,International!$A$3:$A$2000,NA(),1,1))</f>
        <v/>
      </c>
      <c r="BW185" s="1" t="str">
        <f>IF(OR(_xlfn.IFNA($A185,"")="", ROW()&lt;=ROW($A$3),MAX(International!$AA$3:$AA$2000)&lt;$AK185),"",$A185-_xlfn.XLOOKUP($AK185,International!$AA$3:$AA$2000,International!$A$3:$A$2000,NA(),1,1))</f>
        <v/>
      </c>
      <c r="BX185" s="1" t="str">
        <f>IF(OR(_xlfn.IFNA($A185,"")="", ROW()&lt;=ROW($A$3),MAX(International!$AB$3:$AB$2000)&lt;$BJ185),"",$A185-_xlfn.XLOOKUP($BJ185,International!$AB$3:$AB$2000,International!$A$3:$A$2000,NA(),1,1))</f>
        <v/>
      </c>
      <c r="BY185" s="1" t="str">
        <f>IF(OR(_xlfn.IFNA($A185,"")="", ROW()&lt;=ROW($A$3),MAX(International!$AE$3:$AE$2000)&lt;$AK185),"",$A185-_xlfn.XLOOKUP($AK185,International!$AE$3:$AE$2000,International!$A$3:$A$2000,NA(),1,1))</f>
        <v/>
      </c>
      <c r="BZ185" s="1" t="str">
        <f>IF(OR(_xlfn.IFNA($A185,"")="", ROW()&lt;=ROW($A$3),MAX(International!$AF$3:$AF$2000)&lt;$BJ185),"",$A185-_xlfn.XLOOKUP($BJ185,International!$AF$3:$AF$2000,International!$A$3:$A$2000,NA(),1,1))</f>
        <v/>
      </c>
      <c r="CA185" s="1" t="e">
        <f t="shared" si="358"/>
        <v>#N/A</v>
      </c>
      <c r="CB185" s="1" t="e">
        <f t="shared" si="338"/>
        <v>#N/A</v>
      </c>
      <c r="CC185" s="1" t="e">
        <f t="shared" si="339"/>
        <v>#N/A</v>
      </c>
      <c r="CD185" s="1" t="e">
        <f t="shared" si="340"/>
        <v>#N/A</v>
      </c>
      <c r="CE185" s="1" t="e">
        <f t="shared" si="341"/>
        <v>#N/A</v>
      </c>
      <c r="CF185" s="1" t="e">
        <f t="shared" si="342"/>
        <v>#N/A</v>
      </c>
      <c r="CG185" s="1" t="e">
        <f t="shared" si="343"/>
        <v>#N/A</v>
      </c>
      <c r="CH185" s="1" t="e">
        <f t="shared" si="344"/>
        <v>#N/A</v>
      </c>
      <c r="CI185" s="1" t="e">
        <f t="shared" si="345"/>
        <v>#N/A</v>
      </c>
      <c r="CJ185" s="1" t="e">
        <f t="shared" si="346"/>
        <v>#N/A</v>
      </c>
      <c r="CK185" s="1" t="e">
        <f t="shared" si="295"/>
        <v>#N/A</v>
      </c>
      <c r="CL185" s="1" t="e">
        <f t="shared" si="347"/>
        <v>#N/A</v>
      </c>
      <c r="CM185" s="1" t="e">
        <f>IF(OR(ISNA($A185),$AK185&lt;100),NA(),IF($CA185=0,0,FLOOR((CK185-_xlfn.XLOOKUP(_xlfn.AGGREGATE(5,6,$CA$3:$CA2136),$CA$3:$CA$2000,CK$3:CK$2000,1,1))/_xlfn.XLOOKUP($CA185,$CA$3:$CA$2000,$CA$3:$CA$2000,1,1), 1)))</f>
        <v>#N/A</v>
      </c>
      <c r="CN185" s="1" t="e">
        <f t="shared" si="296"/>
        <v>#N/A</v>
      </c>
      <c r="CO185" s="1" t="e" cm="1">
        <f t="array" ref="CO185">IFERROR(IF(OR(ISNA($A185),$AK185&lt;100,INDEX(International!C$3:C$2000,_xlfn.XMATCH(100,International!C$3:C$2000,1,1)+$CA185)=""),NA(),INDEX(International!C$3:C$2000,_xlfn.XMATCH(100,International!C$3:C$2000,1,1)+$CA185)), NA())</f>
        <v>#N/A</v>
      </c>
      <c r="CP185" s="1" t="e">
        <f t="shared" si="348"/>
        <v>#N/A</v>
      </c>
      <c r="CQ185" s="1" t="e">
        <f>IF(OR(ISNA($A185),$AK185&lt;100),NA(),IF($CA185=0,0,FLOOR((CO185-_xlfn.XLOOKUP(_xlfn.AGGREGATE(5,6,$CA$3:$CA2136),$CA$3:$CA$2000,CO$3:CO$2000,1,1))/_xlfn.XLOOKUP($CA185,$CA$3:$CA$2000,$CA$3:$CA$2000,1,1), 1)))</f>
        <v>#N/A</v>
      </c>
      <c r="CR185" s="1" t="e">
        <f t="shared" si="297"/>
        <v>#N/A</v>
      </c>
      <c r="CS185" s="1" t="e" cm="1">
        <f t="array" ref="CS185">IFERROR(IF(OR(ISNA($A185),$AK185&lt;100,INDEX(International!G$3:G$2000,_xlfn.XMATCH(100,International!G$3:G$2000,1,1)+$CA185)=""),NA(),INDEX(International!G$3:G$2000,_xlfn.XMATCH(100,International!G$3:G$2000,1,1)+$CA185)), NA())</f>
        <v>#N/A</v>
      </c>
      <c r="CT185" s="1" t="e">
        <f t="shared" si="349"/>
        <v>#N/A</v>
      </c>
      <c r="CU185" s="1" t="e">
        <f>IF(OR(ISNA($A185),$AK185&lt;100),NA(),IF($CA185=0,0,FLOOR((CS185-_xlfn.XLOOKUP(_xlfn.AGGREGATE(5,6,$CA$3:$CA2136),$CA$3:$CA$2000,CS$3:CS$2000,1,1))/_xlfn.XLOOKUP($CA185,$CA$3:$CA$2000,$CA$3:$CA$2000,1,1), 1)))</f>
        <v>#N/A</v>
      </c>
      <c r="CV185" s="1" t="e">
        <f t="shared" si="298"/>
        <v>#N/A</v>
      </c>
      <c r="CW185" s="1" t="e" cm="1">
        <f t="array" ref="CW185">IFERROR(IF(OR(ISNA($A185),$AK185&lt;100,INDEX(International!K$3:K$2000,_xlfn.XMATCH(100,International!K$3:K$2000,1,1)+$CA185)=""),NA(),INDEX(International!K$3:K$2000,_xlfn.XMATCH(100,International!K$3:K$2000,1,1)+$CA185)), NA())</f>
        <v>#N/A</v>
      </c>
      <c r="CX185" s="1" t="e">
        <f t="shared" si="350"/>
        <v>#N/A</v>
      </c>
      <c r="CY185" s="1" t="e">
        <f>IF(OR(ISNA($A185),$AK185&lt;100),NA(),IF($CA185=0,0,FLOOR((CW185-_xlfn.XLOOKUP(_xlfn.AGGREGATE(5,6,$CA$3:$CA2136),$CA$3:$CA$2000,CW$3:CW$2000,1,1))/_xlfn.XLOOKUP($CA185,$CA$3:$CA$2000,$CA$3:$CA$2000,1,1), 1)))</f>
        <v>#N/A</v>
      </c>
      <c r="CZ185" s="1" t="e">
        <f t="shared" si="299"/>
        <v>#N/A</v>
      </c>
      <c r="DA185" s="1" t="e" cm="1">
        <f t="array" ref="DA185">IFERROR(IF(OR(ISNA($A185),$AK185&lt;100,INDEX(International!O$3:O$2000,_xlfn.XMATCH(100,International!O$3:O$2000,1,1)+$CA185)=""),NA(),INDEX(International!O$3:O$2000,_xlfn.XMATCH(100,International!O$3:O$2000,1,1)+$CA185)), NA())</f>
        <v>#N/A</v>
      </c>
      <c r="DB185" s="1" t="e">
        <f t="shared" si="351"/>
        <v>#N/A</v>
      </c>
      <c r="DC185" s="1" t="e">
        <f>IF(OR(ISNA($A185),$AK185&lt;100),NA(),IF($CA185=0,0,FLOOR((DA185-_xlfn.XLOOKUP(_xlfn.AGGREGATE(5,6,$CA$3:$CA2136),$CA$3:$CA$2000,DA$3:DA$2000,1,1))/_xlfn.XLOOKUP($CA185,$CA$3:$CA$2000,$CA$3:$CA$2000,1,1), 1)))</f>
        <v>#N/A</v>
      </c>
      <c r="DD185" s="1" t="e">
        <f t="shared" si="300"/>
        <v>#N/A</v>
      </c>
      <c r="DE185" s="1" t="e" cm="1">
        <f t="array" ref="DE185">IFERROR(IF(OR(ISNA($A185),$AK185&lt;100,INDEX(International!S$3:S$2000,_xlfn.XMATCH(100,International!S$3:S$2000,1,1)+$CA185)=""),NA(),INDEX(International!S$3:S$2000,_xlfn.XMATCH(100,International!S$3:S$2000,1,1)+$CA185)), NA())</f>
        <v>#N/A</v>
      </c>
      <c r="DF185" s="1" t="e">
        <f t="shared" si="352"/>
        <v>#N/A</v>
      </c>
      <c r="DG185" s="1" t="e">
        <f>IF(OR(ISNA($A185),$AK185&lt;100),NA(),IF($CA185=0,0,FLOOR((DE185-_xlfn.XLOOKUP(_xlfn.AGGREGATE(5,6,$CA$3:$CA2136),$CA$3:$CA$2000,DE$3:DE$2000,1,1))/_xlfn.XLOOKUP($CA185,$CA$3:$CA$2000,$CA$3:$CA$2000,1,1), 1)))</f>
        <v>#N/A</v>
      </c>
      <c r="DH185" s="1" t="e">
        <f t="shared" si="301"/>
        <v>#N/A</v>
      </c>
      <c r="DI185" s="1" t="e" cm="1">
        <f t="array" ref="DI185">IFERROR(IF(OR(ISNA($A185),$AK185&lt;100,INDEX(International!W$3:W$2000,_xlfn.XMATCH(100,International!W$3:W$2000,1,1)+$CA185)=""),NA(),INDEX(International!W$3:W$2000,_xlfn.XMATCH(100,International!W$3:W$2000,1,1)+$CA185)), NA())</f>
        <v>#N/A</v>
      </c>
      <c r="DJ185" s="1" t="e">
        <f t="shared" si="353"/>
        <v>#N/A</v>
      </c>
      <c r="DK185" s="1" t="e">
        <f>IF(OR(ISNA($A185),$AK185&lt;100),NA(),IF($CA185=0,0,FLOOR((DI185-_xlfn.XLOOKUP(_xlfn.AGGREGATE(5,6,$CA$3:$CA2136),$CA$3:$CA$2000,DI$3:DI$2000,1,1))/_xlfn.XLOOKUP($CA185,$CA$3:$CA$2000,$CA$3:$CA$2000,1,1), 1)))</f>
        <v>#N/A</v>
      </c>
      <c r="DL185" s="1" t="e">
        <f t="shared" si="302"/>
        <v>#N/A</v>
      </c>
      <c r="DM185" s="1" t="e" cm="1">
        <f t="array" ref="DM185">IFERROR(IF(OR(ISNA($A185),$AK185&lt;100,INDEX(International!AA$3:AA$2000,_xlfn.XMATCH(100,International!AA$3:AA$2000,1,1)+$CA185)=""),NA(),INDEX(International!AA$3:AA$2000,_xlfn.XMATCH(100,International!AA$3:AA$2000,1,1)+$CA185)), NA())</f>
        <v>#N/A</v>
      </c>
      <c r="DN185" s="1" t="e">
        <f t="shared" si="354"/>
        <v>#N/A</v>
      </c>
      <c r="DO185" s="1" t="e">
        <f>IF(OR(ISNA($A185),$AK185&lt;100),NA(),IF($CA185=0,0,FLOOR((DM185-_xlfn.XLOOKUP(_xlfn.AGGREGATE(5,6,$CA$3:$CA2136),$CA$3:$CA$2000,DM$3:DM$2000,1,1))/_xlfn.XLOOKUP($CA185,$CA$3:$CA$2000,$CA$3:$CA$2000,1,1), 1)))</f>
        <v>#N/A</v>
      </c>
      <c r="DP185" s="1" t="e">
        <f t="shared" si="303"/>
        <v>#N/A</v>
      </c>
      <c r="DQ185" s="1" t="e" cm="1">
        <f t="array" ref="DQ185">IFERROR(IF(OR(ISNA($A185),$AK185&lt;100,INDEX(International!AE$3:AE$2000,_xlfn.XMATCH(100,International!AE$3:AE$2000,1,1)+$CA185)=""),NA(),INDEX(International!AE$3:AE$2000,_xlfn.XMATCH(100,International!AE$3:AE$2000,1,1)+$CA185)), NA())</f>
        <v>#N/A</v>
      </c>
      <c r="DR185" s="1" t="e">
        <f t="shared" si="355"/>
        <v>#N/A</v>
      </c>
      <c r="DS185" s="1" t="e">
        <f>IF(OR(ISNA($A185),$AK185&lt;100),NA(),IF($CA185=0,0,FLOOR((DQ185-_xlfn.XLOOKUP(_xlfn.AGGREGATE(5,6,$CA$3:$CA2136),$CA$3:$CA$2000,DQ$3:DQ$2000,1,1))/_xlfn.XLOOKUP($CA185,$CA$3:$CA$2000,$CA$3:$CA$2000,1,1), 1)))</f>
        <v>#N/A</v>
      </c>
      <c r="DT185" s="1" t="e">
        <f t="shared" si="382"/>
        <v>#N/A</v>
      </c>
      <c r="DU185" s="1" t="e">
        <f t="shared" si="356"/>
        <v>#N/A</v>
      </c>
      <c r="DV185" s="1" t="e" cm="1">
        <f t="array" ref="DV185">IFERROR(IF(ISNA($A185),NA(),INDEX(B$3:B$2000,_xlfn.XMATCH(Configuration!$B$12,B$3:B$2000,1,1)+ROW()-ROW($A$3))-0), NA())</f>
        <v>#N/A</v>
      </c>
      <c r="DW185" s="1" t="e" cm="1">
        <f t="array" ref="DW185">IFERROR(IF(ISNA($A185),NA(),INDEX(F$3:F$2000,_xlfn.XMATCH(Configuration!$B$12,F$3:F$2000,1,1)+ROW()-ROW($A$3))-0), NA())</f>
        <v>#N/A</v>
      </c>
      <c r="DX185" s="1" t="e" cm="1">
        <f t="array" ref="DX185">IFERROR(IF(ISNA($A185),NA(),INDEX(J$3:J$2000,_xlfn.XMATCH(Configuration!$B$12,J$3:J$2000,1,1)+ROW()-ROW($A$3))-0), NA())</f>
        <v>#N/A</v>
      </c>
      <c r="DY185" s="1" t="e" cm="1">
        <f t="array" ref="DY185">IFERROR(IF(ISNA($A185),NA(),INDEX(N$3:N$2000,_xlfn.XMATCH(Configuration!$B$12,N$3:N$2000,1,1)+ROW()-ROW($A$3))-0), NA())</f>
        <v>#N/A</v>
      </c>
      <c r="DZ185" s="1" t="e" cm="1">
        <f t="array" ref="DZ185">IFERROR(IF(ISNA($A185),NA(),INDEX(R$3:R$2000,_xlfn.XMATCH(Configuration!$B$12,R$3:R$2000,1,1)+ROW()-ROW($A$3))-0), NA())</f>
        <v>#N/A</v>
      </c>
      <c r="EA185" s="1" t="e" cm="1">
        <f t="array" ref="EA185">IFERROR(IF(ISNA($A185),NA(),INDEX(V$3:V$2000,_xlfn.XMATCH(Configuration!$B$12,V$3:V$2000,1,1)+ROW()-ROW($A$3))-0), NA())</f>
        <v>#N/A</v>
      </c>
      <c r="EB185" s="1" t="e" cm="1">
        <f t="array" ref="EB185">IFERROR(IF(ISNA($A185),NA(),INDEX(Z$3:Z$2000,_xlfn.XMATCH(Configuration!$B$12,Z$3:Z$2000,1,1)+ROW()-ROW($A$3))-0), NA())</f>
        <v>#N/A</v>
      </c>
      <c r="EC185" s="1" t="e" cm="1">
        <f t="array" ref="EC185">IFERROR(IF(ISNA($A185),NA(),INDEX(AD$3:AD$2000,_xlfn.XMATCH(Configuration!$B$12,AD$3:AD$2000,1,1)+ROW()-ROW($A$3))-0), NA())</f>
        <v>#N/A</v>
      </c>
      <c r="ED185" s="1" t="e">
        <f t="shared" si="357"/>
        <v>#N/A</v>
      </c>
      <c r="EE185" s="1" t="e">
        <f t="shared" si="304"/>
        <v>#N/A</v>
      </c>
      <c r="EF185" s="1" t="e">
        <f t="shared" si="305"/>
        <v>#N/A</v>
      </c>
      <c r="EG185" s="1" t="e">
        <f t="shared" si="306"/>
        <v>#N/A</v>
      </c>
      <c r="EH185" s="1" t="e">
        <f t="shared" si="307"/>
        <v>#N/A</v>
      </c>
      <c r="EI185" s="1" t="e">
        <f t="shared" si="308"/>
        <v>#N/A</v>
      </c>
      <c r="EJ185" s="1" t="e">
        <f t="shared" si="309"/>
        <v>#N/A</v>
      </c>
      <c r="EK185" s="1" t="e">
        <f t="shared" si="310"/>
        <v>#N/A</v>
      </c>
      <c r="EL185" s="1" t="e" cm="1">
        <f t="array" ref="EL185">IFERROR(IF(ISNA($ED185),NA(),IF(FLOOR((2^(($ED185+LOOKUP(2, 1/(ISNA(EP$3:EP$2000)+ISBLANK(EP$3:EP$300)-1),EP$3:EP$2000)*LOG(100)/LOG(2))/LOOKUP(2, 1/(ISNA(EP$3:EP$2000)+ISBLANK(EP$3:EP$300)-1),EP$3:EP$2000))),2)&gt;_xlfn.AGGREGATE(4,6,$EN$3:$GC$2000)+2000,NA(),FLOOR((2^(($ED185+LOOKUP(2, 1/(ISNA(EP$3:EP$2000)+ISBLANK(EP$3:EP$300)-1),EP$3:EP$2000)*LOG(100)/LOG(2))/LOOKUP(2, 1/(ISNA(EP$3:EP$2000)+ISBLANK(EP$3:EP$300)-1),EP$3:EP$2000))),2))),NA())</f>
        <v>#N/A</v>
      </c>
      <c r="EM185" s="1" t="e" cm="1">
        <f t="array" ref="EM185">IF(ISNA($ED185),NA(),FLOOR(EN$3+(LOOKUP(2, 1/(ISNA(EN$3:EN$2000)+ISBLANK(EN$3:EN$300)-1),EN$3:EN$2000)-EN$3)/LOOKUP(2, 1/(ISNA(EN$3:EN$2000)+ISBLANK(EN$3:EN$300)-1),ED$3:ED$2000)*ED185, 1))</f>
        <v>#N/A</v>
      </c>
      <c r="EN185" s="1" t="e" cm="1">
        <f t="array" ref="EN185">IFERROR(IF(ISNA($A185),NA(),INDEX(AK$3:AK$2000,_xlfn.XMATCH(100,AK$3:AK$2000,1,1)+ROW()-ROW($A$3))-0), NA())</f>
        <v>#N/A</v>
      </c>
      <c r="EO185" s="1" t="e" cm="1">
        <f t="array" ref="EO185">IFERROR(IF(ISNA($A185),NA(),INDEX(BD$3:BD$2000,_xlfn.XMATCH(100,AK$3:AK$2000,1,1)+ROW()-ROW($A$3))-0), NA())</f>
        <v>#N/A</v>
      </c>
      <c r="EP185" s="1" t="e">
        <f t="shared" si="311"/>
        <v>#N/A</v>
      </c>
      <c r="EQ185" s="1" t="e">
        <f t="shared" si="312"/>
        <v>#N/A</v>
      </c>
      <c r="ER185" s="1" t="e">
        <f t="shared" si="313"/>
        <v>#N/A</v>
      </c>
      <c r="ES185" s="1" t="e" cm="1">
        <f t="array" ref="ES185">IFERROR(IF(OR(ISNA($A185),INDEX(International!C$3:C$2000,_xlfn.XMATCH(100,International!C$3:C$2000,1,1)+ROW()-ROW($A$3))=""),NA(),INDEX(International!C$3:C$2000,_xlfn.XMATCH(100,International!C$3:C$2000,1,1)+ROW()-ROW($A$3))), NA())</f>
        <v>#N/A</v>
      </c>
      <c r="ET185" s="1" t="e" cm="1">
        <f t="array" ref="ET185">IFERROR(IF(ISNA($A185),NA(),INDEX(International!E$3:E$2000,_xlfn.XMATCH(100,International!C$3:C$2000,1,1)+ROW()-ROW($A$3))-0), NA())</f>
        <v>#N/A</v>
      </c>
      <c r="EU185" s="1" t="e">
        <f t="shared" si="314"/>
        <v>#N/A</v>
      </c>
      <c r="EV185" s="1" t="e">
        <f t="shared" si="315"/>
        <v>#N/A</v>
      </c>
      <c r="EW185" s="1" t="e">
        <f t="shared" si="316"/>
        <v>#N/A</v>
      </c>
      <c r="EX185" s="1" t="e" cm="1">
        <f t="array" ref="EX185">IFERROR(IF(OR(ISNA($A185),INDEX(International!G$3:G$2000,_xlfn.XMATCH(100,International!G$3:G$2000,1,1)+ROW()-ROW($A$3))=""),NA(),INDEX(International!G$3:G$2000,_xlfn.XMATCH(100,International!G$3:G$2000,1,1)+ROW()-ROW($A$3))-0), NA())</f>
        <v>#N/A</v>
      </c>
      <c r="EY185" s="1" t="e" cm="1">
        <f t="array" ref="EY185">IFERROR(IF(ISNA($A185),NA(),INDEX(International!I$3:I$2000,_xlfn.XMATCH(100,International!G$3:G$2000,1,1)+ROW()-ROW($A$3))-0), NA())</f>
        <v>#N/A</v>
      </c>
      <c r="EZ185" s="1" t="e">
        <f t="shared" si="317"/>
        <v>#N/A</v>
      </c>
      <c r="FA185" s="1" t="e">
        <f t="shared" si="318"/>
        <v>#N/A</v>
      </c>
      <c r="FB185" s="1" t="e">
        <f t="shared" si="319"/>
        <v>#N/A</v>
      </c>
      <c r="FC185" s="1" t="e" cm="1">
        <f t="array" ref="FC185">IFERROR(IF(OR(ISNA($A185),INDEX(International!K$3:K$2000,_xlfn.XMATCH(100,International!K$3:K$2000,1,1)+ROW()-ROW($A$3))=""),NA(),INDEX(International!K$3:K$2000,_xlfn.XMATCH(100,International!K$3:K$2000,1,1)+ROW()-ROW($A$3))), NA())</f>
        <v>#N/A</v>
      </c>
      <c r="FD185" s="1" t="e" cm="1">
        <f t="array" ref="FD185">IFERROR(IF(ISNA($A185),NA(),INDEX(International!M$3:M$2000,_xlfn.XMATCH(100,International!K$3:K$2000,1,1)+ROW()-ROW($A$3))-0), NA())</f>
        <v>#N/A</v>
      </c>
      <c r="FE185" s="1" t="e">
        <f t="shared" si="320"/>
        <v>#N/A</v>
      </c>
      <c r="FF185" s="1" t="e">
        <f t="shared" si="321"/>
        <v>#N/A</v>
      </c>
      <c r="FG185" s="1" t="e">
        <f t="shared" si="322"/>
        <v>#N/A</v>
      </c>
      <c r="FH185" s="1" t="e" cm="1">
        <f t="array" ref="FH185">IFERROR(IF(OR(ISNA($A185),INDEX(International!O$3:O$2000,_xlfn.XMATCH(100,International!O$3:O$2000,1,1)+ROW()-ROW($A$3))=""),NA(),INDEX(International!O$3:O$2000,_xlfn.XMATCH(100,International!O$3:O$2000,1,1)+ROW()-ROW($A$3))-0), NA())</f>
        <v>#N/A</v>
      </c>
      <c r="FI185" s="1" t="e" cm="1">
        <f t="array" ref="FI185">IFERROR(IF(ISNA($A185),NA(),INDEX(International!Q$3:Q$2000,_xlfn.XMATCH(100,International!O$3:O$2000,1,1)+ROW()-ROW($A$3))-0), NA())</f>
        <v>#N/A</v>
      </c>
      <c r="FJ185" s="1" t="e">
        <f t="shared" si="323"/>
        <v>#N/A</v>
      </c>
      <c r="FK185" s="1" t="e">
        <f t="shared" si="324"/>
        <v>#N/A</v>
      </c>
      <c r="FL185" s="1" t="e">
        <f t="shared" si="325"/>
        <v>#N/A</v>
      </c>
      <c r="FM185" s="1" t="e" cm="1">
        <f t="array" ref="FM185">IFERROR(IF(OR(ISNA($A185),INDEX(International!S$3:S$2000,_xlfn.XMATCH(100,International!S$3:S$2000,1,1)+ROW()-ROW($A$3))=""),NA(),INDEX(International!S$3:S$2000,_xlfn.XMATCH(100,International!S$3:S$2000,1,1)+ROW()-ROW($A$3))-0), NA())</f>
        <v>#N/A</v>
      </c>
      <c r="FN185" s="1" t="e" cm="1">
        <f t="array" ref="FN185">IFERROR(IF(ISNA($A185),NA(),INDEX(International!U$3:U$2000,_xlfn.XMATCH(100,International!S$3:S$2000,1,1)+ROW()-ROW($A$3))-0), NA())</f>
        <v>#N/A</v>
      </c>
      <c r="FO185" s="1" t="e">
        <f t="shared" si="326"/>
        <v>#N/A</v>
      </c>
      <c r="FP185" s="1" t="e">
        <f t="shared" si="327"/>
        <v>#N/A</v>
      </c>
      <c r="FQ185" s="1" t="e">
        <f t="shared" si="328"/>
        <v>#N/A</v>
      </c>
      <c r="FR185" s="1" t="e" cm="1">
        <f t="array" ref="FR185">IFERROR(IF(OR(ISNA($A185),INDEX(International!W$3:W$2000,_xlfn.XMATCH(100,International!W$3:W$2000,1,1)+ROW()-ROW($A$3))=""),NA(),INDEX(International!W$3:W$2000,_xlfn.XMATCH(100,International!W$3:W$2000,1,1)+ROW()-ROW($A$3))-0), NA())</f>
        <v>#N/A</v>
      </c>
      <c r="FS185" s="1" t="e" cm="1">
        <f t="array" ref="FS185">IFERROR(IF(ISNA($A185),NA(),INDEX(International!Y$3:Y$2000,_xlfn.XMATCH(100,International!W$3:W$2000,1,1)+ROW()-ROW($A$3))-0), NA())</f>
        <v>#N/A</v>
      </c>
      <c r="FT185" s="1" t="e">
        <f t="shared" si="329"/>
        <v>#N/A</v>
      </c>
      <c r="FU185" s="1" t="e">
        <f t="shared" si="330"/>
        <v>#N/A</v>
      </c>
      <c r="FV185" s="1" t="e">
        <f t="shared" si="331"/>
        <v>#N/A</v>
      </c>
      <c r="FW185" s="1" t="e" cm="1">
        <f t="array" ref="FW185">IFERROR(IF(OR(ISNA($A185),INDEX(International!AA$3:AA$2000,_xlfn.XMATCH(100,International!AA$3:AA$2000,1,1)+ROW()-ROW($A$3))=""),NA(),INDEX(International!AA$3:AA$2000,_xlfn.XMATCH(100,International!AA$3:AA$2000,1,1)+ROW()-ROW($A$3))-0), NA())</f>
        <v>#N/A</v>
      </c>
      <c r="FX185" s="1" t="e" cm="1">
        <f t="array" ref="FX185">IFERROR(IF(ISNA($A185),NA(),INDEX(International!AC$3:AC$2000,_xlfn.XMATCH(100,International!AA$3:AA$2000,1,1)+ROW()-ROW($A$3))-0), NA())</f>
        <v>#N/A</v>
      </c>
      <c r="FY185" s="1" t="e">
        <f t="shared" si="332"/>
        <v>#N/A</v>
      </c>
      <c r="FZ185" s="1" t="e">
        <f t="shared" si="333"/>
        <v>#N/A</v>
      </c>
      <c r="GA185" s="1" t="e">
        <f t="shared" si="334"/>
        <v>#N/A</v>
      </c>
      <c r="GB185" s="1" t="e" cm="1">
        <f t="array" ref="GB185">IFERROR(IF(OR(ISNA($A185),INDEX(International!AE$3:AE$2000,_xlfn.XMATCH(100,International!AE$3:AE$2000,1,1)+ROW()-ROW($A$3))=""),NA(),INDEX(International!AE$3:AE$2000,_xlfn.XMATCH(100,International!AE$3:AE$2000,1,1)+ROW()-ROW($A$3))-0), NA())</f>
        <v>#N/A</v>
      </c>
      <c r="GC185" s="1" t="e" cm="1">
        <f t="array" ref="GC185">IFERROR(IF(ISNA($A185),NA(),INDEX(International!AG$3:AG$2000,_xlfn.XMATCH(100,International!AE$3:AE$2000,1,1)+ROW()-ROW($A$3))-0), NA())</f>
        <v>#N/A</v>
      </c>
      <c r="GD185" s="1" t="e">
        <f t="shared" si="335"/>
        <v>#N/A</v>
      </c>
      <c r="GE185" s="1" t="e">
        <f t="shared" si="336"/>
        <v>#N/A</v>
      </c>
      <c r="GF185" s="1" t="e">
        <f t="shared" si="337"/>
        <v>#N/A</v>
      </c>
    </row>
    <row r="186" spans="1:188" x14ac:dyDescent="0.2">
      <c r="A186" s="4" t="e">
        <f>IF(OR(Daily!$A186="",Daily!$B186="*"),NA(),Daily!A186)</f>
        <v>#N/A</v>
      </c>
      <c r="B186" s="1" t="str">
        <f>IF(_xlfn.IFNA($A186,"")="","",Daily!C186+IF(ROW()&gt;ROW($A$3),B185,0))</f>
        <v/>
      </c>
      <c r="C186" s="1" t="str">
        <f>IF(_xlfn.IFNA($A186,"")="","",Daily!D186+IF(ROW()&gt;ROW($A$3),C185,0))</f>
        <v/>
      </c>
      <c r="D186" s="1" t="str">
        <f>IF(_xlfn.IFNA($A186,"")="","",Daily!E186+IF(ROW()&gt;ROW($A$3),D185,0))</f>
        <v/>
      </c>
      <c r="E186" s="1" t="str">
        <f t="shared" si="284"/>
        <v/>
      </c>
      <c r="F186" s="1" t="str">
        <f>IF(_xlfn.IFNA($A186,"")="","",Daily!F186+IF(ROW()&gt;ROW($A$3),F185,0))</f>
        <v/>
      </c>
      <c r="G186" s="1" t="str">
        <f>IF(_xlfn.IFNA($A186,"")="","",Daily!G186+IF(ROW()&gt;ROW($A$3),G185,0))</f>
        <v/>
      </c>
      <c r="H186" s="1" t="str">
        <f>IF(_xlfn.IFNA($A186,"")="","",Daily!H186+IF(ROW()&gt;ROW($A$3),H185,0))</f>
        <v/>
      </c>
      <c r="I186" s="1" t="str">
        <f t="shared" si="285"/>
        <v/>
      </c>
      <c r="J186" s="1" t="str">
        <f>IF(_xlfn.IFNA($A186,"")="","",Daily!I186+IF(ROW()&gt;ROW($A$3),J185,0))</f>
        <v/>
      </c>
      <c r="K186" s="1" t="str">
        <f>IF(_xlfn.IFNA($A186,"")="","",Daily!J186+IF(ROW()&gt;ROW($A$3),K185,0))</f>
        <v/>
      </c>
      <c r="L186" s="1" t="str">
        <f>IF(_xlfn.IFNA($A186,"")="","",Daily!K186+IF(ROW()&gt;ROW($A$3),L185,0))</f>
        <v/>
      </c>
      <c r="M186" s="1" t="str">
        <f t="shared" si="286"/>
        <v/>
      </c>
      <c r="N186" s="1" t="str">
        <f>IF(_xlfn.IFNA($A186,"")="","",Daily!L186+IF(ROW()&gt;ROW($A$3),N185,0))</f>
        <v/>
      </c>
      <c r="O186" s="1" t="str">
        <f>IF(_xlfn.IFNA($A186,"")="","",Daily!M186+IF(ROW()&gt;ROW($A$3),O185,0))</f>
        <v/>
      </c>
      <c r="P186" s="1" t="str">
        <f>IF(_xlfn.IFNA($A186,"")="","",Daily!N186+IF(ROW()&gt;ROW($A$3),P185,0))</f>
        <v/>
      </c>
      <c r="Q186" s="1" t="str">
        <f t="shared" si="287"/>
        <v/>
      </c>
      <c r="R186" s="1" t="str">
        <f>IF(_xlfn.IFNA($A186,"")="","",Daily!O186+IF(ROW()&gt;ROW($A$3),R185,0))</f>
        <v/>
      </c>
      <c r="S186" s="1" t="str">
        <f>IF(_xlfn.IFNA($A186,"")="","",Daily!P186+IF(ROW()&gt;ROW($A$3),S185,0))</f>
        <v/>
      </c>
      <c r="T186" s="1" t="str">
        <f>IF(_xlfn.IFNA($A186,"")="","",Daily!Q186+IF(ROW()&gt;ROW($A$3),T185,0))</f>
        <v/>
      </c>
      <c r="U186" s="1" t="str">
        <f t="shared" si="288"/>
        <v/>
      </c>
      <c r="V186" s="1" t="str">
        <f>IF(_xlfn.IFNA($A186,"")="","",Daily!R186+IF(ROW()&gt;ROW($A$3),V185,0))</f>
        <v/>
      </c>
      <c r="W186" s="1" t="str">
        <f>IF(_xlfn.IFNA($A186,"")="","",Daily!S186+IF(ROW()&gt;ROW($A$3),W185,0))</f>
        <v/>
      </c>
      <c r="X186" s="1" t="str">
        <f>IF(_xlfn.IFNA($A186,"")="","",Daily!T186+IF(ROW()&gt;ROW($A$3),X185,0))</f>
        <v/>
      </c>
      <c r="Y186" s="1" t="str">
        <f t="shared" si="289"/>
        <v/>
      </c>
      <c r="Z186" s="1" t="str">
        <f>IF(_xlfn.IFNA($A186,"")="","",Daily!U186+IF(ROW()&gt;ROW($A$3),Z185,0))</f>
        <v/>
      </c>
      <c r="AA186" s="1" t="str">
        <f>IF(_xlfn.IFNA($A186,"")="","",Daily!V186+IF(ROW()&gt;ROW($A$3),AA185,0))</f>
        <v/>
      </c>
      <c r="AB186" s="1" t="str">
        <f>IF(_xlfn.IFNA($A186,"")="","",Daily!W186+IF(ROW()&gt;ROW($A$3),AB185,0))</f>
        <v/>
      </c>
      <c r="AC186" s="1" t="str">
        <f t="shared" si="290"/>
        <v/>
      </c>
      <c r="AD186" s="1" t="str">
        <f>IF(_xlfn.IFNA($A186,"")="","",Daily!X186+IF(ROW()&gt;ROW($A$3),AD185,0))</f>
        <v/>
      </c>
      <c r="AE186" s="1" t="str">
        <f>IF(_xlfn.IFNA($A186,"")="","",Daily!Y186+IF(ROW()&gt;ROW($A$3),AE185,0))</f>
        <v/>
      </c>
      <c r="AF186" s="1" t="str">
        <f>IF(_xlfn.IFNA($A186,"")="","",Daily!Z186+IF(ROW()&gt;ROW($A$3),AF185,0))</f>
        <v/>
      </c>
      <c r="AG186" s="1" t="str">
        <f t="shared" si="291"/>
        <v/>
      </c>
      <c r="AH186" s="1" t="str">
        <f>IF(_xlfn.IFNA($A186,"")="","",Daily!C186+Daily!F186+Daily!I186+Daily!O186+Daily!L186+Daily!R186+Daily!X186+Daily!U186)</f>
        <v/>
      </c>
      <c r="AI186" s="1" t="str">
        <f>IF(_xlfn.IFNA($A186,"")="","",Daily!D186+Daily!G186+Daily!J186+Daily!P186+Daily!M186+Daily!S186+Daily!Y186+Daily!V186+Daily!AA186)</f>
        <v/>
      </c>
      <c r="AJ186" s="1" t="str">
        <f>IF(_xlfn.IFNA($A186,"")="","",Daily!E186+Daily!H186+Daily!K186+Daily!Q186+Daily!N186+Daily!T186+Daily!Z186+Daily!W186)</f>
        <v/>
      </c>
      <c r="AK186" s="1" t="str">
        <f t="shared" si="359"/>
        <v/>
      </c>
      <c r="AL186" s="1" t="str">
        <f t="shared" si="360"/>
        <v/>
      </c>
      <c r="AM186" s="1" t="str">
        <f t="shared" si="361"/>
        <v/>
      </c>
      <c r="AN186" s="7" t="str">
        <f t="shared" si="362"/>
        <v/>
      </c>
      <c r="AO186" s="1" t="str">
        <f t="shared" si="363"/>
        <v/>
      </c>
      <c r="AP186" s="1" t="str">
        <f t="shared" si="364"/>
        <v/>
      </c>
      <c r="AQ186" s="1" t="str">
        <f t="shared" si="365"/>
        <v/>
      </c>
      <c r="AR186" s="1" t="str">
        <f t="shared" si="366"/>
        <v/>
      </c>
      <c r="AS186" s="1" t="str">
        <f t="shared" si="367"/>
        <v/>
      </c>
      <c r="AT186" s="10" t="str">
        <f t="shared" si="368"/>
        <v/>
      </c>
      <c r="AU186" s="10" t="str">
        <f t="shared" si="369"/>
        <v/>
      </c>
      <c r="AV186" s="10" t="str">
        <f t="shared" si="370"/>
        <v/>
      </c>
      <c r="AW186" s="10" t="str">
        <f t="shared" si="371"/>
        <v/>
      </c>
      <c r="AX186" s="10" t="str">
        <f t="shared" si="372"/>
        <v/>
      </c>
      <c r="AY186" s="10" t="str">
        <f t="shared" si="373"/>
        <v/>
      </c>
      <c r="AZ186" s="10" t="str">
        <f t="shared" si="374"/>
        <v/>
      </c>
      <c r="BA186" s="10" t="str">
        <f t="shared" si="375"/>
        <v/>
      </c>
      <c r="BB186" s="10" t="str">
        <f t="shared" si="376"/>
        <v/>
      </c>
      <c r="BC186" s="10" t="str">
        <f t="shared" si="377"/>
        <v/>
      </c>
      <c r="BD186" s="8" t="str">
        <f t="shared" ca="1" si="292"/>
        <v/>
      </c>
      <c r="BE186" s="9" t="str">
        <f t="shared" ca="1" si="293"/>
        <v/>
      </c>
      <c r="BF186" s="10" t="str">
        <f t="shared" si="378"/>
        <v/>
      </c>
      <c r="BG186" s="10" t="str">
        <f t="shared" si="379"/>
        <v/>
      </c>
      <c r="BH186" s="1" t="str">
        <f t="shared" si="380"/>
        <v/>
      </c>
      <c r="BI186" s="1" t="str">
        <f t="shared" si="381"/>
        <v/>
      </c>
      <c r="BJ186" s="8" t="str">
        <f>IF(_xlfn.IFNA($A186,"")="","",AK186/(Configuration!$B$1/1000000))</f>
        <v/>
      </c>
      <c r="BK186" s="1" t="str">
        <f>IF(OR(_xlfn.IFNA($A186,"")="", ROW()&lt;=ROW($A$3),MAX(International!$C$3:$C$2000)&lt;$AK186),"",$A186-_xlfn.XLOOKUP($AK186,International!$C$3:$C$2000,International!$A$3:$A$2000,NA(),1,1))</f>
        <v/>
      </c>
      <c r="BL186" s="1" t="str">
        <f>IF(OR(_xlfn.IFNA($A186,"")="", ROW()&lt;=ROW($A$3),MAX(International!$D$3:$D$2000)&lt;$BJ186),"",$A186-_xlfn.XLOOKUP($BJ186,International!$D$3:$D$2000,International!$A$3:$A$2000,NA(),1,1))</f>
        <v/>
      </c>
      <c r="BM186" s="1" t="str">
        <f>IF(OR(_xlfn.IFNA($A186,"")="", ROW()&lt;=ROW($A$3),MAX(International!$G$3:$G$2000)&lt;$AK186),"",$A186-_xlfn.XLOOKUP($AK186,International!$G$3:$G$2000,International!$A$3:$A$2000,NA(),1,1))</f>
        <v/>
      </c>
      <c r="BN186" s="1" t="str">
        <f>IF(OR(_xlfn.IFNA($A186,"")="", ROW()&lt;=ROW($A$3),MAX(International!$H$3:$H$2000)&lt;$BJ186),"",$A186-_xlfn.XLOOKUP($BJ186,International!$H$3:$H$2000,International!$A$3:$A$2000,NA(),1,1))</f>
        <v/>
      </c>
      <c r="BO186" s="1" t="str">
        <f>IF(OR(_xlfn.IFNA($A186,"")="", ROW()&lt;=ROW($A$3),MAX(International!$K$3:$K$2000)&lt;$AK186),"",$A186-_xlfn.XLOOKUP($AK186,International!$K$3:$K$2000,International!$A$3:$A$2000,NA(),1,1))</f>
        <v/>
      </c>
      <c r="BP186" s="1" t="str">
        <f>IF(OR(_xlfn.IFNA($A186,"")="", ROW()&lt;=ROW($A$3),MAX(International!$L$3:$L$2000)&lt;$BJ186),"",$A186-_xlfn.XLOOKUP($BJ186,International!$L$3:$L$2000,International!$A$3:$A$2000,NA(),1,1))</f>
        <v/>
      </c>
      <c r="BQ186" s="1" t="str">
        <f>IF(OR(_xlfn.IFNA($A186,"")="", ROW()&lt;=ROW($A$3),MAX(International!$O$3:$O$2000)&lt;$AK186),"",$A186-_xlfn.XLOOKUP($AK186,International!$O$3:$O$2000,International!$A$3:$A$2000,NA(),1,1))</f>
        <v/>
      </c>
      <c r="BR186" s="1" t="str">
        <f>IF(OR(_xlfn.IFNA($A186,"")="", ROW()&lt;=ROW($A$3),MAX(International!$P$3:$P$2000)&lt;$BJ186),"",$A186-_xlfn.XLOOKUP($BJ186,International!$P$3:$P$2000,International!$A$3:$A$2000,NA(),1,1))</f>
        <v/>
      </c>
      <c r="BS186" s="1" t="str">
        <f>IF(OR(_xlfn.IFNA($A186,"")="", ROW()&lt;=ROW($A$3),MAX(International!$S$3:$S$2000)&lt;$AK186),"",$A186-_xlfn.XLOOKUP($AK186,International!$S$3:$S$2000,International!$A$3:$A$2000,NA(),1,1))</f>
        <v/>
      </c>
      <c r="BT186" s="1" t="str">
        <f>IF(OR(_xlfn.IFNA($A186,"")="", ROW()&lt;=ROW($A$3),MAX(International!$T$3:$T$2000)&lt;$BJ186),"",$A186-_xlfn.XLOOKUP($BJ186,International!$T$3:$T$2000,International!$A$3:$A$2000,NA(),1,1))</f>
        <v/>
      </c>
      <c r="BU186" s="1" t="str">
        <f>IF(OR(_xlfn.IFNA($A186,"")="", ROW()&lt;=ROW($A$3),MAX(International!$W$3:$W$2000)&lt;$AK186),"",$A186-_xlfn.XLOOKUP($AK186,International!$W$3:$W$2000,International!$A$3:$A$2000,NA(),1,1))</f>
        <v/>
      </c>
      <c r="BV186" s="1" t="str">
        <f>IF(OR(_xlfn.IFNA($A186,"")="", ROW()&lt;=ROW($A$3),MAX(International!$X$3:$X$2000)&lt;$BJ186),"",$A186-_xlfn.XLOOKUP($BJ186,International!$X$3:$X$2000,International!$A$3:$A$2000,NA(),1,1))</f>
        <v/>
      </c>
      <c r="BW186" s="1" t="str">
        <f>IF(OR(_xlfn.IFNA($A186,"")="", ROW()&lt;=ROW($A$3),MAX(International!$AA$3:$AA$2000)&lt;$AK186),"",$A186-_xlfn.XLOOKUP($AK186,International!$AA$3:$AA$2000,International!$A$3:$A$2000,NA(),1,1))</f>
        <v/>
      </c>
      <c r="BX186" s="1" t="str">
        <f>IF(OR(_xlfn.IFNA($A186,"")="", ROW()&lt;=ROW($A$3),MAX(International!$AB$3:$AB$2000)&lt;$BJ186),"",$A186-_xlfn.XLOOKUP($BJ186,International!$AB$3:$AB$2000,International!$A$3:$A$2000,NA(),1,1))</f>
        <v/>
      </c>
      <c r="BY186" s="1" t="str">
        <f>IF(OR(_xlfn.IFNA($A186,"")="", ROW()&lt;=ROW($A$3),MAX(International!$AE$3:$AE$2000)&lt;$AK186),"",$A186-_xlfn.XLOOKUP($AK186,International!$AE$3:$AE$2000,International!$A$3:$A$2000,NA(),1,1))</f>
        <v/>
      </c>
      <c r="BZ186" s="1" t="str">
        <f>IF(OR(_xlfn.IFNA($A186,"")="", ROW()&lt;=ROW($A$3),MAX(International!$AF$3:$AF$2000)&lt;$BJ186),"",$A186-_xlfn.XLOOKUP($BJ186,International!$AF$3:$AF$2000,International!$A$3:$A$2000,NA(),1,1))</f>
        <v/>
      </c>
      <c r="CA186" s="1" t="e">
        <f t="shared" si="358"/>
        <v>#N/A</v>
      </c>
      <c r="CB186" s="1" t="e">
        <f t="shared" si="338"/>
        <v>#N/A</v>
      </c>
      <c r="CC186" s="1" t="e">
        <f t="shared" si="339"/>
        <v>#N/A</v>
      </c>
      <c r="CD186" s="1" t="e">
        <f t="shared" si="340"/>
        <v>#N/A</v>
      </c>
      <c r="CE186" s="1" t="e">
        <f t="shared" si="341"/>
        <v>#N/A</v>
      </c>
      <c r="CF186" s="1" t="e">
        <f t="shared" si="342"/>
        <v>#N/A</v>
      </c>
      <c r="CG186" s="1" t="e">
        <f t="shared" si="343"/>
        <v>#N/A</v>
      </c>
      <c r="CH186" s="1" t="e">
        <f t="shared" si="344"/>
        <v>#N/A</v>
      </c>
      <c r="CI186" s="1" t="e">
        <f t="shared" si="345"/>
        <v>#N/A</v>
      </c>
      <c r="CJ186" s="1" t="e">
        <f t="shared" si="346"/>
        <v>#N/A</v>
      </c>
      <c r="CK186" s="1" t="e">
        <f t="shared" si="295"/>
        <v>#N/A</v>
      </c>
      <c r="CL186" s="1" t="e">
        <f t="shared" si="347"/>
        <v>#N/A</v>
      </c>
      <c r="CM186" s="1" t="e">
        <f>IF(OR(ISNA($A186),$AK186&lt;100),NA(),IF($CA186=0,0,FLOOR((CK186-_xlfn.XLOOKUP(_xlfn.AGGREGATE(5,6,$CA$3:$CA2137),$CA$3:$CA$2000,CK$3:CK$2000,1,1))/_xlfn.XLOOKUP($CA186,$CA$3:$CA$2000,$CA$3:$CA$2000,1,1), 1)))</f>
        <v>#N/A</v>
      </c>
      <c r="CN186" s="1" t="e">
        <f t="shared" si="296"/>
        <v>#N/A</v>
      </c>
      <c r="CO186" s="1" t="e" cm="1">
        <f t="array" ref="CO186">IFERROR(IF(OR(ISNA($A186),$AK186&lt;100,INDEX(International!C$3:C$2000,_xlfn.XMATCH(100,International!C$3:C$2000,1,1)+$CA186)=""),NA(),INDEX(International!C$3:C$2000,_xlfn.XMATCH(100,International!C$3:C$2000,1,1)+$CA186)), NA())</f>
        <v>#N/A</v>
      </c>
      <c r="CP186" s="1" t="e">
        <f t="shared" si="348"/>
        <v>#N/A</v>
      </c>
      <c r="CQ186" s="1" t="e">
        <f>IF(OR(ISNA($A186),$AK186&lt;100),NA(),IF($CA186=0,0,FLOOR((CO186-_xlfn.XLOOKUP(_xlfn.AGGREGATE(5,6,$CA$3:$CA2137),$CA$3:$CA$2000,CO$3:CO$2000,1,1))/_xlfn.XLOOKUP($CA186,$CA$3:$CA$2000,$CA$3:$CA$2000,1,1), 1)))</f>
        <v>#N/A</v>
      </c>
      <c r="CR186" s="1" t="e">
        <f t="shared" si="297"/>
        <v>#N/A</v>
      </c>
      <c r="CS186" s="1" t="e" cm="1">
        <f t="array" ref="CS186">IFERROR(IF(OR(ISNA($A186),$AK186&lt;100,INDEX(International!G$3:G$2000,_xlfn.XMATCH(100,International!G$3:G$2000,1,1)+$CA186)=""),NA(),INDEX(International!G$3:G$2000,_xlfn.XMATCH(100,International!G$3:G$2000,1,1)+$CA186)), NA())</f>
        <v>#N/A</v>
      </c>
      <c r="CT186" s="1" t="e">
        <f t="shared" si="349"/>
        <v>#N/A</v>
      </c>
      <c r="CU186" s="1" t="e">
        <f>IF(OR(ISNA($A186),$AK186&lt;100),NA(),IF($CA186=0,0,FLOOR((CS186-_xlfn.XLOOKUP(_xlfn.AGGREGATE(5,6,$CA$3:$CA2137),$CA$3:$CA$2000,CS$3:CS$2000,1,1))/_xlfn.XLOOKUP($CA186,$CA$3:$CA$2000,$CA$3:$CA$2000,1,1), 1)))</f>
        <v>#N/A</v>
      </c>
      <c r="CV186" s="1" t="e">
        <f t="shared" si="298"/>
        <v>#N/A</v>
      </c>
      <c r="CW186" s="1" t="e" cm="1">
        <f t="array" ref="CW186">IFERROR(IF(OR(ISNA($A186),$AK186&lt;100,INDEX(International!K$3:K$2000,_xlfn.XMATCH(100,International!K$3:K$2000,1,1)+$CA186)=""),NA(),INDEX(International!K$3:K$2000,_xlfn.XMATCH(100,International!K$3:K$2000,1,1)+$CA186)), NA())</f>
        <v>#N/A</v>
      </c>
      <c r="CX186" s="1" t="e">
        <f t="shared" si="350"/>
        <v>#N/A</v>
      </c>
      <c r="CY186" s="1" t="e">
        <f>IF(OR(ISNA($A186),$AK186&lt;100),NA(),IF($CA186=0,0,FLOOR((CW186-_xlfn.XLOOKUP(_xlfn.AGGREGATE(5,6,$CA$3:$CA2137),$CA$3:$CA$2000,CW$3:CW$2000,1,1))/_xlfn.XLOOKUP($CA186,$CA$3:$CA$2000,$CA$3:$CA$2000,1,1), 1)))</f>
        <v>#N/A</v>
      </c>
      <c r="CZ186" s="1" t="e">
        <f t="shared" si="299"/>
        <v>#N/A</v>
      </c>
      <c r="DA186" s="1" t="e" cm="1">
        <f t="array" ref="DA186">IFERROR(IF(OR(ISNA($A186),$AK186&lt;100,INDEX(International!O$3:O$2000,_xlfn.XMATCH(100,International!O$3:O$2000,1,1)+$CA186)=""),NA(),INDEX(International!O$3:O$2000,_xlfn.XMATCH(100,International!O$3:O$2000,1,1)+$CA186)), NA())</f>
        <v>#N/A</v>
      </c>
      <c r="DB186" s="1" t="e">
        <f t="shared" si="351"/>
        <v>#N/A</v>
      </c>
      <c r="DC186" s="1" t="e">
        <f>IF(OR(ISNA($A186),$AK186&lt;100),NA(),IF($CA186=0,0,FLOOR((DA186-_xlfn.XLOOKUP(_xlfn.AGGREGATE(5,6,$CA$3:$CA2137),$CA$3:$CA$2000,DA$3:DA$2000,1,1))/_xlfn.XLOOKUP($CA186,$CA$3:$CA$2000,$CA$3:$CA$2000,1,1), 1)))</f>
        <v>#N/A</v>
      </c>
      <c r="DD186" s="1" t="e">
        <f t="shared" si="300"/>
        <v>#N/A</v>
      </c>
      <c r="DE186" s="1" t="e" cm="1">
        <f t="array" ref="DE186">IFERROR(IF(OR(ISNA($A186),$AK186&lt;100,INDEX(International!S$3:S$2000,_xlfn.XMATCH(100,International!S$3:S$2000,1,1)+$CA186)=""),NA(),INDEX(International!S$3:S$2000,_xlfn.XMATCH(100,International!S$3:S$2000,1,1)+$CA186)), NA())</f>
        <v>#N/A</v>
      </c>
      <c r="DF186" s="1" t="e">
        <f t="shared" si="352"/>
        <v>#N/A</v>
      </c>
      <c r="DG186" s="1" t="e">
        <f>IF(OR(ISNA($A186),$AK186&lt;100),NA(),IF($CA186=0,0,FLOOR((DE186-_xlfn.XLOOKUP(_xlfn.AGGREGATE(5,6,$CA$3:$CA2137),$CA$3:$CA$2000,DE$3:DE$2000,1,1))/_xlfn.XLOOKUP($CA186,$CA$3:$CA$2000,$CA$3:$CA$2000,1,1), 1)))</f>
        <v>#N/A</v>
      </c>
      <c r="DH186" s="1" t="e">
        <f t="shared" si="301"/>
        <v>#N/A</v>
      </c>
      <c r="DI186" s="1" t="e" cm="1">
        <f t="array" ref="DI186">IFERROR(IF(OR(ISNA($A186),$AK186&lt;100,INDEX(International!W$3:W$2000,_xlfn.XMATCH(100,International!W$3:W$2000,1,1)+$CA186)=""),NA(),INDEX(International!W$3:W$2000,_xlfn.XMATCH(100,International!W$3:W$2000,1,1)+$CA186)), NA())</f>
        <v>#N/A</v>
      </c>
      <c r="DJ186" s="1" t="e">
        <f t="shared" si="353"/>
        <v>#N/A</v>
      </c>
      <c r="DK186" s="1" t="e">
        <f>IF(OR(ISNA($A186),$AK186&lt;100),NA(),IF($CA186=0,0,FLOOR((DI186-_xlfn.XLOOKUP(_xlfn.AGGREGATE(5,6,$CA$3:$CA2137),$CA$3:$CA$2000,DI$3:DI$2000,1,1))/_xlfn.XLOOKUP($CA186,$CA$3:$CA$2000,$CA$3:$CA$2000,1,1), 1)))</f>
        <v>#N/A</v>
      </c>
      <c r="DL186" s="1" t="e">
        <f t="shared" si="302"/>
        <v>#N/A</v>
      </c>
      <c r="DM186" s="1" t="e" cm="1">
        <f t="array" ref="DM186">IFERROR(IF(OR(ISNA($A186),$AK186&lt;100,INDEX(International!AA$3:AA$2000,_xlfn.XMATCH(100,International!AA$3:AA$2000,1,1)+$CA186)=""),NA(),INDEX(International!AA$3:AA$2000,_xlfn.XMATCH(100,International!AA$3:AA$2000,1,1)+$CA186)), NA())</f>
        <v>#N/A</v>
      </c>
      <c r="DN186" s="1" t="e">
        <f t="shared" si="354"/>
        <v>#N/A</v>
      </c>
      <c r="DO186" s="1" t="e">
        <f>IF(OR(ISNA($A186),$AK186&lt;100),NA(),IF($CA186=0,0,FLOOR((DM186-_xlfn.XLOOKUP(_xlfn.AGGREGATE(5,6,$CA$3:$CA2137),$CA$3:$CA$2000,DM$3:DM$2000,1,1))/_xlfn.XLOOKUP($CA186,$CA$3:$CA$2000,$CA$3:$CA$2000,1,1), 1)))</f>
        <v>#N/A</v>
      </c>
      <c r="DP186" s="1" t="e">
        <f t="shared" si="303"/>
        <v>#N/A</v>
      </c>
      <c r="DQ186" s="1" t="e" cm="1">
        <f t="array" ref="DQ186">IFERROR(IF(OR(ISNA($A186),$AK186&lt;100,INDEX(International!AE$3:AE$2000,_xlfn.XMATCH(100,International!AE$3:AE$2000,1,1)+$CA186)=""),NA(),INDEX(International!AE$3:AE$2000,_xlfn.XMATCH(100,International!AE$3:AE$2000,1,1)+$CA186)), NA())</f>
        <v>#N/A</v>
      </c>
      <c r="DR186" s="1" t="e">
        <f t="shared" si="355"/>
        <v>#N/A</v>
      </c>
      <c r="DS186" s="1" t="e">
        <f>IF(OR(ISNA($A186),$AK186&lt;100),NA(),IF($CA186=0,0,FLOOR((DQ186-_xlfn.XLOOKUP(_xlfn.AGGREGATE(5,6,$CA$3:$CA2137),$CA$3:$CA$2000,DQ$3:DQ$2000,1,1))/_xlfn.XLOOKUP($CA186,$CA$3:$CA$2000,$CA$3:$CA$2000,1,1), 1)))</f>
        <v>#N/A</v>
      </c>
      <c r="DT186" s="1" t="e">
        <f t="shared" si="382"/>
        <v>#N/A</v>
      </c>
      <c r="DU186" s="1" t="e">
        <f t="shared" si="356"/>
        <v>#N/A</v>
      </c>
      <c r="DV186" s="1" t="e" cm="1">
        <f t="array" ref="DV186">IFERROR(IF(ISNA($A186),NA(),INDEX(B$3:B$2000,_xlfn.XMATCH(Configuration!$B$12,B$3:B$2000,1,1)+ROW()-ROW($A$3))-0), NA())</f>
        <v>#N/A</v>
      </c>
      <c r="DW186" s="1" t="e" cm="1">
        <f t="array" ref="DW186">IFERROR(IF(ISNA($A186),NA(),INDEX(F$3:F$2000,_xlfn.XMATCH(Configuration!$B$12,F$3:F$2000,1,1)+ROW()-ROW($A$3))-0), NA())</f>
        <v>#N/A</v>
      </c>
      <c r="DX186" s="1" t="e" cm="1">
        <f t="array" ref="DX186">IFERROR(IF(ISNA($A186),NA(),INDEX(J$3:J$2000,_xlfn.XMATCH(Configuration!$B$12,J$3:J$2000,1,1)+ROW()-ROW($A$3))-0), NA())</f>
        <v>#N/A</v>
      </c>
      <c r="DY186" s="1" t="e" cm="1">
        <f t="array" ref="DY186">IFERROR(IF(ISNA($A186),NA(),INDEX(N$3:N$2000,_xlfn.XMATCH(Configuration!$B$12,N$3:N$2000,1,1)+ROW()-ROW($A$3))-0), NA())</f>
        <v>#N/A</v>
      </c>
      <c r="DZ186" s="1" t="e" cm="1">
        <f t="array" ref="DZ186">IFERROR(IF(ISNA($A186),NA(),INDEX(R$3:R$2000,_xlfn.XMATCH(Configuration!$B$12,R$3:R$2000,1,1)+ROW()-ROW($A$3))-0), NA())</f>
        <v>#N/A</v>
      </c>
      <c r="EA186" s="1" t="e" cm="1">
        <f t="array" ref="EA186">IFERROR(IF(ISNA($A186),NA(),INDEX(V$3:V$2000,_xlfn.XMATCH(Configuration!$B$12,V$3:V$2000,1,1)+ROW()-ROW($A$3))-0), NA())</f>
        <v>#N/A</v>
      </c>
      <c r="EB186" s="1" t="e" cm="1">
        <f t="array" ref="EB186">IFERROR(IF(ISNA($A186),NA(),INDEX(Z$3:Z$2000,_xlfn.XMATCH(Configuration!$B$12,Z$3:Z$2000,1,1)+ROW()-ROW($A$3))-0), NA())</f>
        <v>#N/A</v>
      </c>
      <c r="EC186" s="1" t="e" cm="1">
        <f t="array" ref="EC186">IFERROR(IF(ISNA($A186),NA(),INDEX(AD$3:AD$2000,_xlfn.XMATCH(Configuration!$B$12,AD$3:AD$2000,1,1)+ROW()-ROW($A$3))-0), NA())</f>
        <v>#N/A</v>
      </c>
      <c r="ED186" s="1" t="e">
        <f t="shared" si="357"/>
        <v>#N/A</v>
      </c>
      <c r="EE186" s="1" t="e">
        <f t="shared" si="304"/>
        <v>#N/A</v>
      </c>
      <c r="EF186" s="1" t="e">
        <f t="shared" si="305"/>
        <v>#N/A</v>
      </c>
      <c r="EG186" s="1" t="e">
        <f t="shared" si="306"/>
        <v>#N/A</v>
      </c>
      <c r="EH186" s="1" t="e">
        <f t="shared" si="307"/>
        <v>#N/A</v>
      </c>
      <c r="EI186" s="1" t="e">
        <f t="shared" si="308"/>
        <v>#N/A</v>
      </c>
      <c r="EJ186" s="1" t="e">
        <f t="shared" si="309"/>
        <v>#N/A</v>
      </c>
      <c r="EK186" s="1" t="e">
        <f t="shared" si="310"/>
        <v>#N/A</v>
      </c>
      <c r="EL186" s="1" t="e" cm="1">
        <f t="array" ref="EL186">IFERROR(IF(ISNA($ED186),NA(),IF(FLOOR((2^(($ED186+LOOKUP(2, 1/(ISNA(EP$3:EP$2000)+ISBLANK(EP$3:EP$300)-1),EP$3:EP$2000)*LOG(100)/LOG(2))/LOOKUP(2, 1/(ISNA(EP$3:EP$2000)+ISBLANK(EP$3:EP$300)-1),EP$3:EP$2000))),2)&gt;_xlfn.AGGREGATE(4,6,$EN$3:$GC$2000)+2000,NA(),FLOOR((2^(($ED186+LOOKUP(2, 1/(ISNA(EP$3:EP$2000)+ISBLANK(EP$3:EP$300)-1),EP$3:EP$2000)*LOG(100)/LOG(2))/LOOKUP(2, 1/(ISNA(EP$3:EP$2000)+ISBLANK(EP$3:EP$300)-1),EP$3:EP$2000))),2))),NA())</f>
        <v>#N/A</v>
      </c>
      <c r="EM186" s="1" t="e" cm="1">
        <f t="array" ref="EM186">IF(ISNA($ED186),NA(),FLOOR(EN$3+(LOOKUP(2, 1/(ISNA(EN$3:EN$2000)+ISBLANK(EN$3:EN$300)-1),EN$3:EN$2000)-EN$3)/LOOKUP(2, 1/(ISNA(EN$3:EN$2000)+ISBLANK(EN$3:EN$300)-1),ED$3:ED$2000)*ED186, 1))</f>
        <v>#N/A</v>
      </c>
      <c r="EN186" s="1" t="e" cm="1">
        <f t="array" ref="EN186">IFERROR(IF(ISNA($A186),NA(),INDEX(AK$3:AK$2000,_xlfn.XMATCH(100,AK$3:AK$2000,1,1)+ROW()-ROW($A$3))-0), NA())</f>
        <v>#N/A</v>
      </c>
      <c r="EO186" s="1" t="e" cm="1">
        <f t="array" ref="EO186">IFERROR(IF(ISNA($A186),NA(),INDEX(BD$3:BD$2000,_xlfn.XMATCH(100,AK$3:AK$2000,1,1)+ROW()-ROW($A$3))-0), NA())</f>
        <v>#N/A</v>
      </c>
      <c r="EP186" s="1" t="e">
        <f t="shared" si="311"/>
        <v>#N/A</v>
      </c>
      <c r="EQ186" s="1" t="e">
        <f t="shared" si="312"/>
        <v>#N/A</v>
      </c>
      <c r="ER186" s="1" t="e">
        <f t="shared" si="313"/>
        <v>#N/A</v>
      </c>
      <c r="ES186" s="1" t="e" cm="1">
        <f t="array" ref="ES186">IFERROR(IF(OR(ISNA($A186),INDEX(International!C$3:C$2000,_xlfn.XMATCH(100,International!C$3:C$2000,1,1)+ROW()-ROW($A$3))=""),NA(),INDEX(International!C$3:C$2000,_xlfn.XMATCH(100,International!C$3:C$2000,1,1)+ROW()-ROW($A$3))), NA())</f>
        <v>#N/A</v>
      </c>
      <c r="ET186" s="1" t="e" cm="1">
        <f t="array" ref="ET186">IFERROR(IF(ISNA($A186),NA(),INDEX(International!E$3:E$2000,_xlfn.XMATCH(100,International!C$3:C$2000,1,1)+ROW()-ROW($A$3))-0), NA())</f>
        <v>#N/A</v>
      </c>
      <c r="EU186" s="1" t="e">
        <f t="shared" si="314"/>
        <v>#N/A</v>
      </c>
      <c r="EV186" s="1" t="e">
        <f t="shared" si="315"/>
        <v>#N/A</v>
      </c>
      <c r="EW186" s="1" t="e">
        <f t="shared" si="316"/>
        <v>#N/A</v>
      </c>
      <c r="EX186" s="1" t="e" cm="1">
        <f t="array" ref="EX186">IFERROR(IF(OR(ISNA($A186),INDEX(International!G$3:G$2000,_xlfn.XMATCH(100,International!G$3:G$2000,1,1)+ROW()-ROW($A$3))=""),NA(),INDEX(International!G$3:G$2000,_xlfn.XMATCH(100,International!G$3:G$2000,1,1)+ROW()-ROW($A$3))-0), NA())</f>
        <v>#N/A</v>
      </c>
      <c r="EY186" s="1" t="e" cm="1">
        <f t="array" ref="EY186">IFERROR(IF(ISNA($A186),NA(),INDEX(International!I$3:I$2000,_xlfn.XMATCH(100,International!G$3:G$2000,1,1)+ROW()-ROW($A$3))-0), NA())</f>
        <v>#N/A</v>
      </c>
      <c r="EZ186" s="1" t="e">
        <f t="shared" si="317"/>
        <v>#N/A</v>
      </c>
      <c r="FA186" s="1" t="e">
        <f t="shared" si="318"/>
        <v>#N/A</v>
      </c>
      <c r="FB186" s="1" t="e">
        <f t="shared" si="319"/>
        <v>#N/A</v>
      </c>
      <c r="FC186" s="1" t="e" cm="1">
        <f t="array" ref="FC186">IFERROR(IF(OR(ISNA($A186),INDEX(International!K$3:K$2000,_xlfn.XMATCH(100,International!K$3:K$2000,1,1)+ROW()-ROW($A$3))=""),NA(),INDEX(International!K$3:K$2000,_xlfn.XMATCH(100,International!K$3:K$2000,1,1)+ROW()-ROW($A$3))), NA())</f>
        <v>#N/A</v>
      </c>
      <c r="FD186" s="1" t="e" cm="1">
        <f t="array" ref="FD186">IFERROR(IF(ISNA($A186),NA(),INDEX(International!M$3:M$2000,_xlfn.XMATCH(100,International!K$3:K$2000,1,1)+ROW()-ROW($A$3))-0), NA())</f>
        <v>#N/A</v>
      </c>
      <c r="FE186" s="1" t="e">
        <f t="shared" si="320"/>
        <v>#N/A</v>
      </c>
      <c r="FF186" s="1" t="e">
        <f t="shared" si="321"/>
        <v>#N/A</v>
      </c>
      <c r="FG186" s="1" t="e">
        <f t="shared" si="322"/>
        <v>#N/A</v>
      </c>
      <c r="FH186" s="1" t="e" cm="1">
        <f t="array" ref="FH186">IFERROR(IF(OR(ISNA($A186),INDEX(International!O$3:O$2000,_xlfn.XMATCH(100,International!O$3:O$2000,1,1)+ROW()-ROW($A$3))=""),NA(),INDEX(International!O$3:O$2000,_xlfn.XMATCH(100,International!O$3:O$2000,1,1)+ROW()-ROW($A$3))-0), NA())</f>
        <v>#N/A</v>
      </c>
      <c r="FI186" s="1" t="e" cm="1">
        <f t="array" ref="FI186">IFERROR(IF(ISNA($A186),NA(),INDEX(International!Q$3:Q$2000,_xlfn.XMATCH(100,International!O$3:O$2000,1,1)+ROW()-ROW($A$3))-0), NA())</f>
        <v>#N/A</v>
      </c>
      <c r="FJ186" s="1" t="e">
        <f t="shared" si="323"/>
        <v>#N/A</v>
      </c>
      <c r="FK186" s="1" t="e">
        <f t="shared" si="324"/>
        <v>#N/A</v>
      </c>
      <c r="FL186" s="1" t="e">
        <f t="shared" si="325"/>
        <v>#N/A</v>
      </c>
      <c r="FM186" s="1" t="e" cm="1">
        <f t="array" ref="FM186">IFERROR(IF(OR(ISNA($A186),INDEX(International!S$3:S$2000,_xlfn.XMATCH(100,International!S$3:S$2000,1,1)+ROW()-ROW($A$3))=""),NA(),INDEX(International!S$3:S$2000,_xlfn.XMATCH(100,International!S$3:S$2000,1,1)+ROW()-ROW($A$3))-0), NA())</f>
        <v>#N/A</v>
      </c>
      <c r="FN186" s="1" t="e" cm="1">
        <f t="array" ref="FN186">IFERROR(IF(ISNA($A186),NA(),INDEX(International!U$3:U$2000,_xlfn.XMATCH(100,International!S$3:S$2000,1,1)+ROW()-ROW($A$3))-0), NA())</f>
        <v>#N/A</v>
      </c>
      <c r="FO186" s="1" t="e">
        <f t="shared" si="326"/>
        <v>#N/A</v>
      </c>
      <c r="FP186" s="1" t="e">
        <f t="shared" si="327"/>
        <v>#N/A</v>
      </c>
      <c r="FQ186" s="1" t="e">
        <f t="shared" si="328"/>
        <v>#N/A</v>
      </c>
      <c r="FR186" s="1" t="e" cm="1">
        <f t="array" ref="FR186">IFERROR(IF(OR(ISNA($A186),INDEX(International!W$3:W$2000,_xlfn.XMATCH(100,International!W$3:W$2000,1,1)+ROW()-ROW($A$3))=""),NA(),INDEX(International!W$3:W$2000,_xlfn.XMATCH(100,International!W$3:W$2000,1,1)+ROW()-ROW($A$3))-0), NA())</f>
        <v>#N/A</v>
      </c>
      <c r="FS186" s="1" t="e" cm="1">
        <f t="array" ref="FS186">IFERROR(IF(ISNA($A186),NA(),INDEX(International!Y$3:Y$2000,_xlfn.XMATCH(100,International!W$3:W$2000,1,1)+ROW()-ROW($A$3))-0), NA())</f>
        <v>#N/A</v>
      </c>
      <c r="FT186" s="1" t="e">
        <f t="shared" si="329"/>
        <v>#N/A</v>
      </c>
      <c r="FU186" s="1" t="e">
        <f t="shared" si="330"/>
        <v>#N/A</v>
      </c>
      <c r="FV186" s="1" t="e">
        <f t="shared" si="331"/>
        <v>#N/A</v>
      </c>
      <c r="FW186" s="1" t="e" cm="1">
        <f t="array" ref="FW186">IFERROR(IF(OR(ISNA($A186),INDEX(International!AA$3:AA$2000,_xlfn.XMATCH(100,International!AA$3:AA$2000,1,1)+ROW()-ROW($A$3))=""),NA(),INDEX(International!AA$3:AA$2000,_xlfn.XMATCH(100,International!AA$3:AA$2000,1,1)+ROW()-ROW($A$3))-0), NA())</f>
        <v>#N/A</v>
      </c>
      <c r="FX186" s="1" t="e" cm="1">
        <f t="array" ref="FX186">IFERROR(IF(ISNA($A186),NA(),INDEX(International!AC$3:AC$2000,_xlfn.XMATCH(100,International!AA$3:AA$2000,1,1)+ROW()-ROW($A$3))-0), NA())</f>
        <v>#N/A</v>
      </c>
      <c r="FY186" s="1" t="e">
        <f t="shared" si="332"/>
        <v>#N/A</v>
      </c>
      <c r="FZ186" s="1" t="e">
        <f t="shared" si="333"/>
        <v>#N/A</v>
      </c>
      <c r="GA186" s="1" t="e">
        <f t="shared" si="334"/>
        <v>#N/A</v>
      </c>
      <c r="GB186" s="1" t="e" cm="1">
        <f t="array" ref="GB186">IFERROR(IF(OR(ISNA($A186),INDEX(International!AE$3:AE$2000,_xlfn.XMATCH(100,International!AE$3:AE$2000,1,1)+ROW()-ROW($A$3))=""),NA(),INDEX(International!AE$3:AE$2000,_xlfn.XMATCH(100,International!AE$3:AE$2000,1,1)+ROW()-ROW($A$3))-0), NA())</f>
        <v>#N/A</v>
      </c>
      <c r="GC186" s="1" t="e" cm="1">
        <f t="array" ref="GC186">IFERROR(IF(ISNA($A186),NA(),INDEX(International!AG$3:AG$2000,_xlfn.XMATCH(100,International!AE$3:AE$2000,1,1)+ROW()-ROW($A$3))-0), NA())</f>
        <v>#N/A</v>
      </c>
      <c r="GD186" s="1" t="e">
        <f t="shared" si="335"/>
        <v>#N/A</v>
      </c>
      <c r="GE186" s="1" t="e">
        <f t="shared" si="336"/>
        <v>#N/A</v>
      </c>
      <c r="GF186" s="1" t="e">
        <f t="shared" si="337"/>
        <v>#N/A</v>
      </c>
    </row>
    <row r="187" spans="1:188" x14ac:dyDescent="0.2">
      <c r="A187" s="4" t="e">
        <f>IF(OR(Daily!$A187="",Daily!$B187="*"),NA(),Daily!A187)</f>
        <v>#N/A</v>
      </c>
      <c r="B187" s="1" t="str">
        <f>IF(_xlfn.IFNA($A187,"")="","",Daily!C187+IF(ROW()&gt;ROW($A$3),B186,0))</f>
        <v/>
      </c>
      <c r="C187" s="1" t="str">
        <f>IF(_xlfn.IFNA($A187,"")="","",Daily!D187+IF(ROW()&gt;ROW($A$3),C186,0))</f>
        <v/>
      </c>
      <c r="D187" s="1" t="str">
        <f>IF(_xlfn.IFNA($A187,"")="","",Daily!E187+IF(ROW()&gt;ROW($A$3),D186,0))</f>
        <v/>
      </c>
      <c r="E187" s="1" t="str">
        <f t="shared" si="284"/>
        <v/>
      </c>
      <c r="F187" s="1" t="str">
        <f>IF(_xlfn.IFNA($A187,"")="","",Daily!F187+IF(ROW()&gt;ROW($A$3),F186,0))</f>
        <v/>
      </c>
      <c r="G187" s="1" t="str">
        <f>IF(_xlfn.IFNA($A187,"")="","",Daily!G187+IF(ROW()&gt;ROW($A$3),G186,0))</f>
        <v/>
      </c>
      <c r="H187" s="1" t="str">
        <f>IF(_xlfn.IFNA($A187,"")="","",Daily!H187+IF(ROW()&gt;ROW($A$3),H186,0))</f>
        <v/>
      </c>
      <c r="I187" s="1" t="str">
        <f t="shared" si="285"/>
        <v/>
      </c>
      <c r="J187" s="1" t="str">
        <f>IF(_xlfn.IFNA($A187,"")="","",Daily!I187+IF(ROW()&gt;ROW($A$3),J186,0))</f>
        <v/>
      </c>
      <c r="K187" s="1" t="str">
        <f>IF(_xlfn.IFNA($A187,"")="","",Daily!J187+IF(ROW()&gt;ROW($A$3),K186,0))</f>
        <v/>
      </c>
      <c r="L187" s="1" t="str">
        <f>IF(_xlfn.IFNA($A187,"")="","",Daily!K187+IF(ROW()&gt;ROW($A$3),L186,0))</f>
        <v/>
      </c>
      <c r="M187" s="1" t="str">
        <f t="shared" si="286"/>
        <v/>
      </c>
      <c r="N187" s="1" t="str">
        <f>IF(_xlfn.IFNA($A187,"")="","",Daily!L187+IF(ROW()&gt;ROW($A$3),N186,0))</f>
        <v/>
      </c>
      <c r="O187" s="1" t="str">
        <f>IF(_xlfn.IFNA($A187,"")="","",Daily!M187+IF(ROW()&gt;ROW($A$3),O186,0))</f>
        <v/>
      </c>
      <c r="P187" s="1" t="str">
        <f>IF(_xlfn.IFNA($A187,"")="","",Daily!N187+IF(ROW()&gt;ROW($A$3),P186,0))</f>
        <v/>
      </c>
      <c r="Q187" s="1" t="str">
        <f t="shared" si="287"/>
        <v/>
      </c>
      <c r="R187" s="1" t="str">
        <f>IF(_xlfn.IFNA($A187,"")="","",Daily!O187+IF(ROW()&gt;ROW($A$3),R186,0))</f>
        <v/>
      </c>
      <c r="S187" s="1" t="str">
        <f>IF(_xlfn.IFNA($A187,"")="","",Daily!P187+IF(ROW()&gt;ROW($A$3),S186,0))</f>
        <v/>
      </c>
      <c r="T187" s="1" t="str">
        <f>IF(_xlfn.IFNA($A187,"")="","",Daily!Q187+IF(ROW()&gt;ROW($A$3),T186,0))</f>
        <v/>
      </c>
      <c r="U187" s="1" t="str">
        <f t="shared" si="288"/>
        <v/>
      </c>
      <c r="V187" s="1" t="str">
        <f>IF(_xlfn.IFNA($A187,"")="","",Daily!R187+IF(ROW()&gt;ROW($A$3),V186,0))</f>
        <v/>
      </c>
      <c r="W187" s="1" t="str">
        <f>IF(_xlfn.IFNA($A187,"")="","",Daily!S187+IF(ROW()&gt;ROW($A$3),W186,0))</f>
        <v/>
      </c>
      <c r="X187" s="1" t="str">
        <f>IF(_xlfn.IFNA($A187,"")="","",Daily!T187+IF(ROW()&gt;ROW($A$3),X186,0))</f>
        <v/>
      </c>
      <c r="Y187" s="1" t="str">
        <f t="shared" si="289"/>
        <v/>
      </c>
      <c r="Z187" s="1" t="str">
        <f>IF(_xlfn.IFNA($A187,"")="","",Daily!U187+IF(ROW()&gt;ROW($A$3),Z186,0))</f>
        <v/>
      </c>
      <c r="AA187" s="1" t="str">
        <f>IF(_xlfn.IFNA($A187,"")="","",Daily!V187+IF(ROW()&gt;ROW($A$3),AA186,0))</f>
        <v/>
      </c>
      <c r="AB187" s="1" t="str">
        <f>IF(_xlfn.IFNA($A187,"")="","",Daily!W187+IF(ROW()&gt;ROW($A$3),AB186,0))</f>
        <v/>
      </c>
      <c r="AC187" s="1" t="str">
        <f t="shared" si="290"/>
        <v/>
      </c>
      <c r="AD187" s="1" t="str">
        <f>IF(_xlfn.IFNA($A187,"")="","",Daily!X187+IF(ROW()&gt;ROW($A$3),AD186,0))</f>
        <v/>
      </c>
      <c r="AE187" s="1" t="str">
        <f>IF(_xlfn.IFNA($A187,"")="","",Daily!Y187+IF(ROW()&gt;ROW($A$3),AE186,0))</f>
        <v/>
      </c>
      <c r="AF187" s="1" t="str">
        <f>IF(_xlfn.IFNA($A187,"")="","",Daily!Z187+IF(ROW()&gt;ROW($A$3),AF186,0))</f>
        <v/>
      </c>
      <c r="AG187" s="1" t="str">
        <f t="shared" si="291"/>
        <v/>
      </c>
      <c r="AH187" s="1" t="str">
        <f>IF(_xlfn.IFNA($A187,"")="","",Daily!C187+Daily!F187+Daily!I187+Daily!O187+Daily!L187+Daily!R187+Daily!X187+Daily!U187)</f>
        <v/>
      </c>
      <c r="AI187" s="1" t="str">
        <f>IF(_xlfn.IFNA($A187,"")="","",Daily!D187+Daily!G187+Daily!J187+Daily!P187+Daily!M187+Daily!S187+Daily!Y187+Daily!V187+Daily!AA187)</f>
        <v/>
      </c>
      <c r="AJ187" s="1" t="str">
        <f>IF(_xlfn.IFNA($A187,"")="","",Daily!E187+Daily!H187+Daily!K187+Daily!Q187+Daily!N187+Daily!T187+Daily!Z187+Daily!W187)</f>
        <v/>
      </c>
      <c r="AK187" s="1" t="str">
        <f t="shared" si="359"/>
        <v/>
      </c>
      <c r="AL187" s="1" t="str">
        <f t="shared" si="360"/>
        <v/>
      </c>
      <c r="AM187" s="1" t="str">
        <f t="shared" si="361"/>
        <v/>
      </c>
      <c r="AN187" s="7" t="str">
        <f t="shared" si="362"/>
        <v/>
      </c>
      <c r="AO187" s="1" t="str">
        <f t="shared" si="363"/>
        <v/>
      </c>
      <c r="AP187" s="1" t="str">
        <f t="shared" si="364"/>
        <v/>
      </c>
      <c r="AQ187" s="1" t="str">
        <f t="shared" si="365"/>
        <v/>
      </c>
      <c r="AR187" s="1" t="str">
        <f t="shared" si="366"/>
        <v/>
      </c>
      <c r="AS187" s="1" t="str">
        <f t="shared" si="367"/>
        <v/>
      </c>
      <c r="AT187" s="10" t="str">
        <f t="shared" si="368"/>
        <v/>
      </c>
      <c r="AU187" s="10" t="str">
        <f t="shared" si="369"/>
        <v/>
      </c>
      <c r="AV187" s="10" t="str">
        <f t="shared" si="370"/>
        <v/>
      </c>
      <c r="AW187" s="10" t="str">
        <f t="shared" si="371"/>
        <v/>
      </c>
      <c r="AX187" s="10" t="str">
        <f t="shared" si="372"/>
        <v/>
      </c>
      <c r="AY187" s="10" t="str">
        <f t="shared" si="373"/>
        <v/>
      </c>
      <c r="AZ187" s="10" t="str">
        <f t="shared" si="374"/>
        <v/>
      </c>
      <c r="BA187" s="10" t="str">
        <f t="shared" si="375"/>
        <v/>
      </c>
      <c r="BB187" s="10" t="str">
        <f t="shared" si="376"/>
        <v/>
      </c>
      <c r="BC187" s="10" t="str">
        <f t="shared" si="377"/>
        <v/>
      </c>
      <c r="BD187" s="8" t="str">
        <f t="shared" ca="1" si="292"/>
        <v/>
      </c>
      <c r="BE187" s="9" t="str">
        <f t="shared" ca="1" si="293"/>
        <v/>
      </c>
      <c r="BF187" s="10" t="str">
        <f t="shared" si="378"/>
        <v/>
      </c>
      <c r="BG187" s="10" t="str">
        <f t="shared" si="379"/>
        <v/>
      </c>
      <c r="BH187" s="1" t="str">
        <f t="shared" si="380"/>
        <v/>
      </c>
      <c r="BI187" s="1" t="str">
        <f t="shared" si="381"/>
        <v/>
      </c>
      <c r="BJ187" s="8" t="str">
        <f>IF(_xlfn.IFNA($A187,"")="","",AK187/(Configuration!$B$1/1000000))</f>
        <v/>
      </c>
      <c r="BK187" s="1" t="str">
        <f>IF(OR(_xlfn.IFNA($A187,"")="", ROW()&lt;=ROW($A$3),MAX(International!$C$3:$C$2000)&lt;$AK187),"",$A187-_xlfn.XLOOKUP($AK187,International!$C$3:$C$2000,International!$A$3:$A$2000,NA(),1,1))</f>
        <v/>
      </c>
      <c r="BL187" s="1" t="str">
        <f>IF(OR(_xlfn.IFNA($A187,"")="", ROW()&lt;=ROW($A$3),MAX(International!$D$3:$D$2000)&lt;$BJ187),"",$A187-_xlfn.XLOOKUP($BJ187,International!$D$3:$D$2000,International!$A$3:$A$2000,NA(),1,1))</f>
        <v/>
      </c>
      <c r="BM187" s="1" t="str">
        <f>IF(OR(_xlfn.IFNA($A187,"")="", ROW()&lt;=ROW($A$3),MAX(International!$G$3:$G$2000)&lt;$AK187),"",$A187-_xlfn.XLOOKUP($AK187,International!$G$3:$G$2000,International!$A$3:$A$2000,NA(),1,1))</f>
        <v/>
      </c>
      <c r="BN187" s="1" t="str">
        <f>IF(OR(_xlfn.IFNA($A187,"")="", ROW()&lt;=ROW($A$3),MAX(International!$H$3:$H$2000)&lt;$BJ187),"",$A187-_xlfn.XLOOKUP($BJ187,International!$H$3:$H$2000,International!$A$3:$A$2000,NA(),1,1))</f>
        <v/>
      </c>
      <c r="BO187" s="1" t="str">
        <f>IF(OR(_xlfn.IFNA($A187,"")="", ROW()&lt;=ROW($A$3),MAX(International!$K$3:$K$2000)&lt;$AK187),"",$A187-_xlfn.XLOOKUP($AK187,International!$K$3:$K$2000,International!$A$3:$A$2000,NA(),1,1))</f>
        <v/>
      </c>
      <c r="BP187" s="1" t="str">
        <f>IF(OR(_xlfn.IFNA($A187,"")="", ROW()&lt;=ROW($A$3),MAX(International!$L$3:$L$2000)&lt;$BJ187),"",$A187-_xlfn.XLOOKUP($BJ187,International!$L$3:$L$2000,International!$A$3:$A$2000,NA(),1,1))</f>
        <v/>
      </c>
      <c r="BQ187" s="1" t="str">
        <f>IF(OR(_xlfn.IFNA($A187,"")="", ROW()&lt;=ROW($A$3),MAX(International!$O$3:$O$2000)&lt;$AK187),"",$A187-_xlfn.XLOOKUP($AK187,International!$O$3:$O$2000,International!$A$3:$A$2000,NA(),1,1))</f>
        <v/>
      </c>
      <c r="BR187" s="1" t="str">
        <f>IF(OR(_xlfn.IFNA($A187,"")="", ROW()&lt;=ROW($A$3),MAX(International!$P$3:$P$2000)&lt;$BJ187),"",$A187-_xlfn.XLOOKUP($BJ187,International!$P$3:$P$2000,International!$A$3:$A$2000,NA(),1,1))</f>
        <v/>
      </c>
      <c r="BS187" s="1" t="str">
        <f>IF(OR(_xlfn.IFNA($A187,"")="", ROW()&lt;=ROW($A$3),MAX(International!$S$3:$S$2000)&lt;$AK187),"",$A187-_xlfn.XLOOKUP($AK187,International!$S$3:$S$2000,International!$A$3:$A$2000,NA(),1,1))</f>
        <v/>
      </c>
      <c r="BT187" s="1" t="str">
        <f>IF(OR(_xlfn.IFNA($A187,"")="", ROW()&lt;=ROW($A$3),MAX(International!$T$3:$T$2000)&lt;$BJ187),"",$A187-_xlfn.XLOOKUP($BJ187,International!$T$3:$T$2000,International!$A$3:$A$2000,NA(),1,1))</f>
        <v/>
      </c>
      <c r="BU187" s="1" t="str">
        <f>IF(OR(_xlfn.IFNA($A187,"")="", ROW()&lt;=ROW($A$3),MAX(International!$W$3:$W$2000)&lt;$AK187),"",$A187-_xlfn.XLOOKUP($AK187,International!$W$3:$W$2000,International!$A$3:$A$2000,NA(),1,1))</f>
        <v/>
      </c>
      <c r="BV187" s="1" t="str">
        <f>IF(OR(_xlfn.IFNA($A187,"")="", ROW()&lt;=ROW($A$3),MAX(International!$X$3:$X$2000)&lt;$BJ187),"",$A187-_xlfn.XLOOKUP($BJ187,International!$X$3:$X$2000,International!$A$3:$A$2000,NA(),1,1))</f>
        <v/>
      </c>
      <c r="BW187" s="1" t="str">
        <f>IF(OR(_xlfn.IFNA($A187,"")="", ROW()&lt;=ROW($A$3),MAX(International!$AA$3:$AA$2000)&lt;$AK187),"",$A187-_xlfn.XLOOKUP($AK187,International!$AA$3:$AA$2000,International!$A$3:$A$2000,NA(),1,1))</f>
        <v/>
      </c>
      <c r="BX187" s="1" t="str">
        <f>IF(OR(_xlfn.IFNA($A187,"")="", ROW()&lt;=ROW($A$3),MAX(International!$AB$3:$AB$2000)&lt;$BJ187),"",$A187-_xlfn.XLOOKUP($BJ187,International!$AB$3:$AB$2000,International!$A$3:$A$2000,NA(),1,1))</f>
        <v/>
      </c>
      <c r="BY187" s="1" t="str">
        <f>IF(OR(_xlfn.IFNA($A187,"")="", ROW()&lt;=ROW($A$3),MAX(International!$AE$3:$AE$2000)&lt;$AK187),"",$A187-_xlfn.XLOOKUP($AK187,International!$AE$3:$AE$2000,International!$A$3:$A$2000,NA(),1,1))</f>
        <v/>
      </c>
      <c r="BZ187" s="1" t="str">
        <f>IF(OR(_xlfn.IFNA($A187,"")="", ROW()&lt;=ROW($A$3),MAX(International!$AF$3:$AF$2000)&lt;$BJ187),"",$A187-_xlfn.XLOOKUP($BJ187,International!$AF$3:$AF$2000,International!$A$3:$A$2000,NA(),1,1))</f>
        <v/>
      </c>
      <c r="CA187" s="1" t="e">
        <f t="shared" si="358"/>
        <v>#N/A</v>
      </c>
      <c r="CB187" s="1" t="e">
        <f t="shared" si="338"/>
        <v>#N/A</v>
      </c>
      <c r="CC187" s="1" t="e">
        <f t="shared" si="339"/>
        <v>#N/A</v>
      </c>
      <c r="CD187" s="1" t="e">
        <f t="shared" si="340"/>
        <v>#N/A</v>
      </c>
      <c r="CE187" s="1" t="e">
        <f t="shared" si="341"/>
        <v>#N/A</v>
      </c>
      <c r="CF187" s="1" t="e">
        <f t="shared" si="342"/>
        <v>#N/A</v>
      </c>
      <c r="CG187" s="1" t="e">
        <f t="shared" si="343"/>
        <v>#N/A</v>
      </c>
      <c r="CH187" s="1" t="e">
        <f t="shared" si="344"/>
        <v>#N/A</v>
      </c>
      <c r="CI187" s="1" t="e">
        <f t="shared" si="345"/>
        <v>#N/A</v>
      </c>
      <c r="CJ187" s="1" t="e">
        <f t="shared" si="346"/>
        <v>#N/A</v>
      </c>
      <c r="CK187" s="1" t="e">
        <f t="shared" si="295"/>
        <v>#N/A</v>
      </c>
      <c r="CL187" s="1" t="e">
        <f t="shared" si="347"/>
        <v>#N/A</v>
      </c>
      <c r="CM187" s="1" t="e">
        <f>IF(OR(ISNA($A187),$AK187&lt;100),NA(),IF($CA187=0,0,FLOOR((CK187-_xlfn.XLOOKUP(_xlfn.AGGREGATE(5,6,$CA$3:$CA2138),$CA$3:$CA$2000,CK$3:CK$2000,1,1))/_xlfn.XLOOKUP($CA187,$CA$3:$CA$2000,$CA$3:$CA$2000,1,1), 1)))</f>
        <v>#N/A</v>
      </c>
      <c r="CN187" s="1" t="e">
        <f t="shared" si="296"/>
        <v>#N/A</v>
      </c>
      <c r="CO187" s="1" t="e" cm="1">
        <f t="array" ref="CO187">IFERROR(IF(OR(ISNA($A187),$AK187&lt;100,INDEX(International!C$3:C$2000,_xlfn.XMATCH(100,International!C$3:C$2000,1,1)+$CA187)=""),NA(),INDEX(International!C$3:C$2000,_xlfn.XMATCH(100,International!C$3:C$2000,1,1)+$CA187)), NA())</f>
        <v>#N/A</v>
      </c>
      <c r="CP187" s="1" t="e">
        <f t="shared" si="348"/>
        <v>#N/A</v>
      </c>
      <c r="CQ187" s="1" t="e">
        <f>IF(OR(ISNA($A187),$AK187&lt;100),NA(),IF($CA187=0,0,FLOOR((CO187-_xlfn.XLOOKUP(_xlfn.AGGREGATE(5,6,$CA$3:$CA2138),$CA$3:$CA$2000,CO$3:CO$2000,1,1))/_xlfn.XLOOKUP($CA187,$CA$3:$CA$2000,$CA$3:$CA$2000,1,1), 1)))</f>
        <v>#N/A</v>
      </c>
      <c r="CR187" s="1" t="e">
        <f t="shared" si="297"/>
        <v>#N/A</v>
      </c>
      <c r="CS187" s="1" t="e" cm="1">
        <f t="array" ref="CS187">IFERROR(IF(OR(ISNA($A187),$AK187&lt;100,INDEX(International!G$3:G$2000,_xlfn.XMATCH(100,International!G$3:G$2000,1,1)+$CA187)=""),NA(),INDEX(International!G$3:G$2000,_xlfn.XMATCH(100,International!G$3:G$2000,1,1)+$CA187)), NA())</f>
        <v>#N/A</v>
      </c>
      <c r="CT187" s="1" t="e">
        <f t="shared" si="349"/>
        <v>#N/A</v>
      </c>
      <c r="CU187" s="1" t="e">
        <f>IF(OR(ISNA($A187),$AK187&lt;100),NA(),IF($CA187=0,0,FLOOR((CS187-_xlfn.XLOOKUP(_xlfn.AGGREGATE(5,6,$CA$3:$CA2138),$CA$3:$CA$2000,CS$3:CS$2000,1,1))/_xlfn.XLOOKUP($CA187,$CA$3:$CA$2000,$CA$3:$CA$2000,1,1), 1)))</f>
        <v>#N/A</v>
      </c>
      <c r="CV187" s="1" t="e">
        <f t="shared" si="298"/>
        <v>#N/A</v>
      </c>
      <c r="CW187" s="1" t="e" cm="1">
        <f t="array" ref="CW187">IFERROR(IF(OR(ISNA($A187),$AK187&lt;100,INDEX(International!K$3:K$2000,_xlfn.XMATCH(100,International!K$3:K$2000,1,1)+$CA187)=""),NA(),INDEX(International!K$3:K$2000,_xlfn.XMATCH(100,International!K$3:K$2000,1,1)+$CA187)), NA())</f>
        <v>#N/A</v>
      </c>
      <c r="CX187" s="1" t="e">
        <f t="shared" si="350"/>
        <v>#N/A</v>
      </c>
      <c r="CY187" s="1" t="e">
        <f>IF(OR(ISNA($A187),$AK187&lt;100),NA(),IF($CA187=0,0,FLOOR((CW187-_xlfn.XLOOKUP(_xlfn.AGGREGATE(5,6,$CA$3:$CA2138),$CA$3:$CA$2000,CW$3:CW$2000,1,1))/_xlfn.XLOOKUP($CA187,$CA$3:$CA$2000,$CA$3:$CA$2000,1,1), 1)))</f>
        <v>#N/A</v>
      </c>
      <c r="CZ187" s="1" t="e">
        <f t="shared" si="299"/>
        <v>#N/A</v>
      </c>
      <c r="DA187" s="1" t="e" cm="1">
        <f t="array" ref="DA187">IFERROR(IF(OR(ISNA($A187),$AK187&lt;100,INDEX(International!O$3:O$2000,_xlfn.XMATCH(100,International!O$3:O$2000,1,1)+$CA187)=""),NA(),INDEX(International!O$3:O$2000,_xlfn.XMATCH(100,International!O$3:O$2000,1,1)+$CA187)), NA())</f>
        <v>#N/A</v>
      </c>
      <c r="DB187" s="1" t="e">
        <f t="shared" si="351"/>
        <v>#N/A</v>
      </c>
      <c r="DC187" s="1" t="e">
        <f>IF(OR(ISNA($A187),$AK187&lt;100),NA(),IF($CA187=0,0,FLOOR((DA187-_xlfn.XLOOKUP(_xlfn.AGGREGATE(5,6,$CA$3:$CA2138),$CA$3:$CA$2000,DA$3:DA$2000,1,1))/_xlfn.XLOOKUP($CA187,$CA$3:$CA$2000,$CA$3:$CA$2000,1,1), 1)))</f>
        <v>#N/A</v>
      </c>
      <c r="DD187" s="1" t="e">
        <f t="shared" si="300"/>
        <v>#N/A</v>
      </c>
      <c r="DE187" s="1" t="e" cm="1">
        <f t="array" ref="DE187">IFERROR(IF(OR(ISNA($A187),$AK187&lt;100,INDEX(International!S$3:S$2000,_xlfn.XMATCH(100,International!S$3:S$2000,1,1)+$CA187)=""),NA(),INDEX(International!S$3:S$2000,_xlfn.XMATCH(100,International!S$3:S$2000,1,1)+$CA187)), NA())</f>
        <v>#N/A</v>
      </c>
      <c r="DF187" s="1" t="e">
        <f t="shared" si="352"/>
        <v>#N/A</v>
      </c>
      <c r="DG187" s="1" t="e">
        <f>IF(OR(ISNA($A187),$AK187&lt;100),NA(),IF($CA187=0,0,FLOOR((DE187-_xlfn.XLOOKUP(_xlfn.AGGREGATE(5,6,$CA$3:$CA2138),$CA$3:$CA$2000,DE$3:DE$2000,1,1))/_xlfn.XLOOKUP($CA187,$CA$3:$CA$2000,$CA$3:$CA$2000,1,1), 1)))</f>
        <v>#N/A</v>
      </c>
      <c r="DH187" s="1" t="e">
        <f t="shared" si="301"/>
        <v>#N/A</v>
      </c>
      <c r="DI187" s="1" t="e" cm="1">
        <f t="array" ref="DI187">IFERROR(IF(OR(ISNA($A187),$AK187&lt;100,INDEX(International!W$3:W$2000,_xlfn.XMATCH(100,International!W$3:W$2000,1,1)+$CA187)=""),NA(),INDEX(International!W$3:W$2000,_xlfn.XMATCH(100,International!W$3:W$2000,1,1)+$CA187)), NA())</f>
        <v>#N/A</v>
      </c>
      <c r="DJ187" s="1" t="e">
        <f t="shared" si="353"/>
        <v>#N/A</v>
      </c>
      <c r="DK187" s="1" t="e">
        <f>IF(OR(ISNA($A187),$AK187&lt;100),NA(),IF($CA187=0,0,FLOOR((DI187-_xlfn.XLOOKUP(_xlfn.AGGREGATE(5,6,$CA$3:$CA2138),$CA$3:$CA$2000,DI$3:DI$2000,1,1))/_xlfn.XLOOKUP($CA187,$CA$3:$CA$2000,$CA$3:$CA$2000,1,1), 1)))</f>
        <v>#N/A</v>
      </c>
      <c r="DL187" s="1" t="e">
        <f t="shared" si="302"/>
        <v>#N/A</v>
      </c>
      <c r="DM187" s="1" t="e" cm="1">
        <f t="array" ref="DM187">IFERROR(IF(OR(ISNA($A187),$AK187&lt;100,INDEX(International!AA$3:AA$2000,_xlfn.XMATCH(100,International!AA$3:AA$2000,1,1)+$CA187)=""),NA(),INDEX(International!AA$3:AA$2000,_xlfn.XMATCH(100,International!AA$3:AA$2000,1,1)+$CA187)), NA())</f>
        <v>#N/A</v>
      </c>
      <c r="DN187" s="1" t="e">
        <f t="shared" si="354"/>
        <v>#N/A</v>
      </c>
      <c r="DO187" s="1" t="e">
        <f>IF(OR(ISNA($A187),$AK187&lt;100),NA(),IF($CA187=0,0,FLOOR((DM187-_xlfn.XLOOKUP(_xlfn.AGGREGATE(5,6,$CA$3:$CA2138),$CA$3:$CA$2000,DM$3:DM$2000,1,1))/_xlfn.XLOOKUP($CA187,$CA$3:$CA$2000,$CA$3:$CA$2000,1,1), 1)))</f>
        <v>#N/A</v>
      </c>
      <c r="DP187" s="1" t="e">
        <f t="shared" si="303"/>
        <v>#N/A</v>
      </c>
      <c r="DQ187" s="1" t="e" cm="1">
        <f t="array" ref="DQ187">IFERROR(IF(OR(ISNA($A187),$AK187&lt;100,INDEX(International!AE$3:AE$2000,_xlfn.XMATCH(100,International!AE$3:AE$2000,1,1)+$CA187)=""),NA(),INDEX(International!AE$3:AE$2000,_xlfn.XMATCH(100,International!AE$3:AE$2000,1,1)+$CA187)), NA())</f>
        <v>#N/A</v>
      </c>
      <c r="DR187" s="1" t="e">
        <f t="shared" si="355"/>
        <v>#N/A</v>
      </c>
      <c r="DS187" s="1" t="e">
        <f>IF(OR(ISNA($A187),$AK187&lt;100),NA(),IF($CA187=0,0,FLOOR((DQ187-_xlfn.XLOOKUP(_xlfn.AGGREGATE(5,6,$CA$3:$CA2138),$CA$3:$CA$2000,DQ$3:DQ$2000,1,1))/_xlfn.XLOOKUP($CA187,$CA$3:$CA$2000,$CA$3:$CA$2000,1,1), 1)))</f>
        <v>#N/A</v>
      </c>
      <c r="DT187" s="1" t="e">
        <f t="shared" si="382"/>
        <v>#N/A</v>
      </c>
      <c r="DU187" s="1" t="e">
        <f t="shared" si="356"/>
        <v>#N/A</v>
      </c>
      <c r="DV187" s="1" t="e" cm="1">
        <f t="array" ref="DV187">IFERROR(IF(ISNA($A187),NA(),INDEX(B$3:B$2000,_xlfn.XMATCH(Configuration!$B$12,B$3:B$2000,1,1)+ROW()-ROW($A$3))-0), NA())</f>
        <v>#N/A</v>
      </c>
      <c r="DW187" s="1" t="e" cm="1">
        <f t="array" ref="DW187">IFERROR(IF(ISNA($A187),NA(),INDEX(F$3:F$2000,_xlfn.XMATCH(Configuration!$B$12,F$3:F$2000,1,1)+ROW()-ROW($A$3))-0), NA())</f>
        <v>#N/A</v>
      </c>
      <c r="DX187" s="1" t="e" cm="1">
        <f t="array" ref="DX187">IFERROR(IF(ISNA($A187),NA(),INDEX(J$3:J$2000,_xlfn.XMATCH(Configuration!$B$12,J$3:J$2000,1,1)+ROW()-ROW($A$3))-0), NA())</f>
        <v>#N/A</v>
      </c>
      <c r="DY187" s="1" t="e" cm="1">
        <f t="array" ref="DY187">IFERROR(IF(ISNA($A187),NA(),INDEX(N$3:N$2000,_xlfn.XMATCH(Configuration!$B$12,N$3:N$2000,1,1)+ROW()-ROW($A$3))-0), NA())</f>
        <v>#N/A</v>
      </c>
      <c r="DZ187" s="1" t="e" cm="1">
        <f t="array" ref="DZ187">IFERROR(IF(ISNA($A187),NA(),INDEX(R$3:R$2000,_xlfn.XMATCH(Configuration!$B$12,R$3:R$2000,1,1)+ROW()-ROW($A$3))-0), NA())</f>
        <v>#N/A</v>
      </c>
      <c r="EA187" s="1" t="e" cm="1">
        <f t="array" ref="EA187">IFERROR(IF(ISNA($A187),NA(),INDEX(V$3:V$2000,_xlfn.XMATCH(Configuration!$B$12,V$3:V$2000,1,1)+ROW()-ROW($A$3))-0), NA())</f>
        <v>#N/A</v>
      </c>
      <c r="EB187" s="1" t="e" cm="1">
        <f t="array" ref="EB187">IFERROR(IF(ISNA($A187),NA(),INDEX(Z$3:Z$2000,_xlfn.XMATCH(Configuration!$B$12,Z$3:Z$2000,1,1)+ROW()-ROW($A$3))-0), NA())</f>
        <v>#N/A</v>
      </c>
      <c r="EC187" s="1" t="e" cm="1">
        <f t="array" ref="EC187">IFERROR(IF(ISNA($A187),NA(),INDEX(AD$3:AD$2000,_xlfn.XMATCH(Configuration!$B$12,AD$3:AD$2000,1,1)+ROW()-ROW($A$3))-0), NA())</f>
        <v>#N/A</v>
      </c>
      <c r="ED187" s="1" t="e">
        <f t="shared" si="357"/>
        <v>#N/A</v>
      </c>
      <c r="EE187" s="1" t="e">
        <f t="shared" si="304"/>
        <v>#N/A</v>
      </c>
      <c r="EF187" s="1" t="e">
        <f t="shared" si="305"/>
        <v>#N/A</v>
      </c>
      <c r="EG187" s="1" t="e">
        <f t="shared" si="306"/>
        <v>#N/A</v>
      </c>
      <c r="EH187" s="1" t="e">
        <f t="shared" si="307"/>
        <v>#N/A</v>
      </c>
      <c r="EI187" s="1" t="e">
        <f t="shared" si="308"/>
        <v>#N/A</v>
      </c>
      <c r="EJ187" s="1" t="e">
        <f t="shared" si="309"/>
        <v>#N/A</v>
      </c>
      <c r="EK187" s="1" t="e">
        <f t="shared" si="310"/>
        <v>#N/A</v>
      </c>
      <c r="EL187" s="1" t="e" cm="1">
        <f t="array" ref="EL187">IFERROR(IF(ISNA($ED187),NA(),IF(FLOOR((2^(($ED187+LOOKUP(2, 1/(ISNA(EP$3:EP$2000)+ISBLANK(EP$3:EP$300)-1),EP$3:EP$2000)*LOG(100)/LOG(2))/LOOKUP(2, 1/(ISNA(EP$3:EP$2000)+ISBLANK(EP$3:EP$300)-1),EP$3:EP$2000))),2)&gt;_xlfn.AGGREGATE(4,6,$EN$3:$GC$2000)+2000,NA(),FLOOR((2^(($ED187+LOOKUP(2, 1/(ISNA(EP$3:EP$2000)+ISBLANK(EP$3:EP$300)-1),EP$3:EP$2000)*LOG(100)/LOG(2))/LOOKUP(2, 1/(ISNA(EP$3:EP$2000)+ISBLANK(EP$3:EP$300)-1),EP$3:EP$2000))),2))),NA())</f>
        <v>#N/A</v>
      </c>
      <c r="EM187" s="1" t="e" cm="1">
        <f t="array" ref="EM187">IF(ISNA($ED187),NA(),FLOOR(EN$3+(LOOKUP(2, 1/(ISNA(EN$3:EN$2000)+ISBLANK(EN$3:EN$300)-1),EN$3:EN$2000)-EN$3)/LOOKUP(2, 1/(ISNA(EN$3:EN$2000)+ISBLANK(EN$3:EN$300)-1),ED$3:ED$2000)*ED187, 1))</f>
        <v>#N/A</v>
      </c>
      <c r="EN187" s="1" t="e" cm="1">
        <f t="array" ref="EN187">IFERROR(IF(ISNA($A187),NA(),INDEX(AK$3:AK$2000,_xlfn.XMATCH(100,AK$3:AK$2000,1,1)+ROW()-ROW($A$3))-0), NA())</f>
        <v>#N/A</v>
      </c>
      <c r="EO187" s="1" t="e" cm="1">
        <f t="array" ref="EO187">IFERROR(IF(ISNA($A187),NA(),INDEX(BD$3:BD$2000,_xlfn.XMATCH(100,AK$3:AK$2000,1,1)+ROW()-ROW($A$3))-0), NA())</f>
        <v>#N/A</v>
      </c>
      <c r="EP187" s="1" t="e">
        <f t="shared" si="311"/>
        <v>#N/A</v>
      </c>
      <c r="EQ187" s="1" t="e">
        <f t="shared" si="312"/>
        <v>#N/A</v>
      </c>
      <c r="ER187" s="1" t="e">
        <f t="shared" si="313"/>
        <v>#N/A</v>
      </c>
      <c r="ES187" s="1" t="e" cm="1">
        <f t="array" ref="ES187">IFERROR(IF(OR(ISNA($A187),INDEX(International!C$3:C$2000,_xlfn.XMATCH(100,International!C$3:C$2000,1,1)+ROW()-ROW($A$3))=""),NA(),INDEX(International!C$3:C$2000,_xlfn.XMATCH(100,International!C$3:C$2000,1,1)+ROW()-ROW($A$3))), NA())</f>
        <v>#N/A</v>
      </c>
      <c r="ET187" s="1" t="e" cm="1">
        <f t="array" ref="ET187">IFERROR(IF(ISNA($A187),NA(),INDEX(International!E$3:E$2000,_xlfn.XMATCH(100,International!C$3:C$2000,1,1)+ROW()-ROW($A$3))-0), NA())</f>
        <v>#N/A</v>
      </c>
      <c r="EU187" s="1" t="e">
        <f t="shared" si="314"/>
        <v>#N/A</v>
      </c>
      <c r="EV187" s="1" t="e">
        <f t="shared" si="315"/>
        <v>#N/A</v>
      </c>
      <c r="EW187" s="1" t="e">
        <f t="shared" si="316"/>
        <v>#N/A</v>
      </c>
      <c r="EX187" s="1" t="e" cm="1">
        <f t="array" ref="EX187">IFERROR(IF(OR(ISNA($A187),INDEX(International!G$3:G$2000,_xlfn.XMATCH(100,International!G$3:G$2000,1,1)+ROW()-ROW($A$3))=""),NA(),INDEX(International!G$3:G$2000,_xlfn.XMATCH(100,International!G$3:G$2000,1,1)+ROW()-ROW($A$3))-0), NA())</f>
        <v>#N/A</v>
      </c>
      <c r="EY187" s="1" t="e" cm="1">
        <f t="array" ref="EY187">IFERROR(IF(ISNA($A187),NA(),INDEX(International!I$3:I$2000,_xlfn.XMATCH(100,International!G$3:G$2000,1,1)+ROW()-ROW($A$3))-0), NA())</f>
        <v>#N/A</v>
      </c>
      <c r="EZ187" s="1" t="e">
        <f t="shared" si="317"/>
        <v>#N/A</v>
      </c>
      <c r="FA187" s="1" t="e">
        <f t="shared" si="318"/>
        <v>#N/A</v>
      </c>
      <c r="FB187" s="1" t="e">
        <f t="shared" si="319"/>
        <v>#N/A</v>
      </c>
      <c r="FC187" s="1" t="e" cm="1">
        <f t="array" ref="FC187">IFERROR(IF(OR(ISNA($A187),INDEX(International!K$3:K$2000,_xlfn.XMATCH(100,International!K$3:K$2000,1,1)+ROW()-ROW($A$3))=""),NA(),INDEX(International!K$3:K$2000,_xlfn.XMATCH(100,International!K$3:K$2000,1,1)+ROW()-ROW($A$3))), NA())</f>
        <v>#N/A</v>
      </c>
      <c r="FD187" s="1" t="e" cm="1">
        <f t="array" ref="FD187">IFERROR(IF(ISNA($A187),NA(),INDEX(International!M$3:M$2000,_xlfn.XMATCH(100,International!K$3:K$2000,1,1)+ROW()-ROW($A$3))-0), NA())</f>
        <v>#N/A</v>
      </c>
      <c r="FE187" s="1" t="e">
        <f t="shared" si="320"/>
        <v>#N/A</v>
      </c>
      <c r="FF187" s="1" t="e">
        <f t="shared" si="321"/>
        <v>#N/A</v>
      </c>
      <c r="FG187" s="1" t="e">
        <f t="shared" si="322"/>
        <v>#N/A</v>
      </c>
      <c r="FH187" s="1" t="e" cm="1">
        <f t="array" ref="FH187">IFERROR(IF(OR(ISNA($A187),INDEX(International!O$3:O$2000,_xlfn.XMATCH(100,International!O$3:O$2000,1,1)+ROW()-ROW($A$3))=""),NA(),INDEX(International!O$3:O$2000,_xlfn.XMATCH(100,International!O$3:O$2000,1,1)+ROW()-ROW($A$3))-0), NA())</f>
        <v>#N/A</v>
      </c>
      <c r="FI187" s="1" t="e" cm="1">
        <f t="array" ref="FI187">IFERROR(IF(ISNA($A187),NA(),INDEX(International!Q$3:Q$2000,_xlfn.XMATCH(100,International!O$3:O$2000,1,1)+ROW()-ROW($A$3))-0), NA())</f>
        <v>#N/A</v>
      </c>
      <c r="FJ187" s="1" t="e">
        <f t="shared" si="323"/>
        <v>#N/A</v>
      </c>
      <c r="FK187" s="1" t="e">
        <f t="shared" si="324"/>
        <v>#N/A</v>
      </c>
      <c r="FL187" s="1" t="e">
        <f t="shared" si="325"/>
        <v>#N/A</v>
      </c>
      <c r="FM187" s="1" t="e" cm="1">
        <f t="array" ref="FM187">IFERROR(IF(OR(ISNA($A187),INDEX(International!S$3:S$2000,_xlfn.XMATCH(100,International!S$3:S$2000,1,1)+ROW()-ROW($A$3))=""),NA(),INDEX(International!S$3:S$2000,_xlfn.XMATCH(100,International!S$3:S$2000,1,1)+ROW()-ROW($A$3))-0), NA())</f>
        <v>#N/A</v>
      </c>
      <c r="FN187" s="1" t="e" cm="1">
        <f t="array" ref="FN187">IFERROR(IF(ISNA($A187),NA(),INDEX(International!U$3:U$2000,_xlfn.XMATCH(100,International!S$3:S$2000,1,1)+ROW()-ROW($A$3))-0), NA())</f>
        <v>#N/A</v>
      </c>
      <c r="FO187" s="1" t="e">
        <f t="shared" si="326"/>
        <v>#N/A</v>
      </c>
      <c r="FP187" s="1" t="e">
        <f t="shared" si="327"/>
        <v>#N/A</v>
      </c>
      <c r="FQ187" s="1" t="e">
        <f t="shared" si="328"/>
        <v>#N/A</v>
      </c>
      <c r="FR187" s="1" t="e" cm="1">
        <f t="array" ref="FR187">IFERROR(IF(OR(ISNA($A187),INDEX(International!W$3:W$2000,_xlfn.XMATCH(100,International!W$3:W$2000,1,1)+ROW()-ROW($A$3))=""),NA(),INDEX(International!W$3:W$2000,_xlfn.XMATCH(100,International!W$3:W$2000,1,1)+ROW()-ROW($A$3))-0), NA())</f>
        <v>#N/A</v>
      </c>
      <c r="FS187" s="1" t="e" cm="1">
        <f t="array" ref="FS187">IFERROR(IF(ISNA($A187),NA(),INDEX(International!Y$3:Y$2000,_xlfn.XMATCH(100,International!W$3:W$2000,1,1)+ROW()-ROW($A$3))-0), NA())</f>
        <v>#N/A</v>
      </c>
      <c r="FT187" s="1" t="e">
        <f t="shared" si="329"/>
        <v>#N/A</v>
      </c>
      <c r="FU187" s="1" t="e">
        <f t="shared" si="330"/>
        <v>#N/A</v>
      </c>
      <c r="FV187" s="1" t="e">
        <f t="shared" si="331"/>
        <v>#N/A</v>
      </c>
      <c r="FW187" s="1" t="e" cm="1">
        <f t="array" ref="FW187">IFERROR(IF(OR(ISNA($A187),INDEX(International!AA$3:AA$2000,_xlfn.XMATCH(100,International!AA$3:AA$2000,1,1)+ROW()-ROW($A$3))=""),NA(),INDEX(International!AA$3:AA$2000,_xlfn.XMATCH(100,International!AA$3:AA$2000,1,1)+ROW()-ROW($A$3))-0), NA())</f>
        <v>#N/A</v>
      </c>
      <c r="FX187" s="1" t="e" cm="1">
        <f t="array" ref="FX187">IFERROR(IF(ISNA($A187),NA(),INDEX(International!AC$3:AC$2000,_xlfn.XMATCH(100,International!AA$3:AA$2000,1,1)+ROW()-ROW($A$3))-0), NA())</f>
        <v>#N/A</v>
      </c>
      <c r="FY187" s="1" t="e">
        <f t="shared" si="332"/>
        <v>#N/A</v>
      </c>
      <c r="FZ187" s="1" t="e">
        <f t="shared" si="333"/>
        <v>#N/A</v>
      </c>
      <c r="GA187" s="1" t="e">
        <f t="shared" si="334"/>
        <v>#N/A</v>
      </c>
      <c r="GB187" s="1" t="e" cm="1">
        <f t="array" ref="GB187">IFERROR(IF(OR(ISNA($A187),INDEX(International!AE$3:AE$2000,_xlfn.XMATCH(100,International!AE$3:AE$2000,1,1)+ROW()-ROW($A$3))=""),NA(),INDEX(International!AE$3:AE$2000,_xlfn.XMATCH(100,International!AE$3:AE$2000,1,1)+ROW()-ROW($A$3))-0), NA())</f>
        <v>#N/A</v>
      </c>
      <c r="GC187" s="1" t="e" cm="1">
        <f t="array" ref="GC187">IFERROR(IF(ISNA($A187),NA(),INDEX(International!AG$3:AG$2000,_xlfn.XMATCH(100,International!AE$3:AE$2000,1,1)+ROW()-ROW($A$3))-0), NA())</f>
        <v>#N/A</v>
      </c>
      <c r="GD187" s="1" t="e">
        <f t="shared" si="335"/>
        <v>#N/A</v>
      </c>
      <c r="GE187" s="1" t="e">
        <f t="shared" si="336"/>
        <v>#N/A</v>
      </c>
      <c r="GF187" s="1" t="e">
        <f t="shared" si="337"/>
        <v>#N/A</v>
      </c>
    </row>
    <row r="188" spans="1:188" x14ac:dyDescent="0.2">
      <c r="A188" s="4" t="e">
        <f>IF(OR(Daily!$A188="",Daily!$B188="*"),NA(),Daily!A188)</f>
        <v>#N/A</v>
      </c>
      <c r="B188" s="1" t="str">
        <f>IF(_xlfn.IFNA($A188,"")="","",Daily!C188+IF(ROW()&gt;ROW($A$3),B187,0))</f>
        <v/>
      </c>
      <c r="C188" s="1" t="str">
        <f>IF(_xlfn.IFNA($A188,"")="","",Daily!D188+IF(ROW()&gt;ROW($A$3),C187,0))</f>
        <v/>
      </c>
      <c r="D188" s="1" t="str">
        <f>IF(_xlfn.IFNA($A188,"")="","",Daily!E188+IF(ROW()&gt;ROW($A$3),D187,0))</f>
        <v/>
      </c>
      <c r="E188" s="1" t="str">
        <f t="shared" si="284"/>
        <v/>
      </c>
      <c r="F188" s="1" t="str">
        <f>IF(_xlfn.IFNA($A188,"")="","",Daily!F188+IF(ROW()&gt;ROW($A$3),F187,0))</f>
        <v/>
      </c>
      <c r="G188" s="1" t="str">
        <f>IF(_xlfn.IFNA($A188,"")="","",Daily!G188+IF(ROW()&gt;ROW($A$3),G187,0))</f>
        <v/>
      </c>
      <c r="H188" s="1" t="str">
        <f>IF(_xlfn.IFNA($A188,"")="","",Daily!H188+IF(ROW()&gt;ROW($A$3),H187,0))</f>
        <v/>
      </c>
      <c r="I188" s="1" t="str">
        <f t="shared" si="285"/>
        <v/>
      </c>
      <c r="J188" s="1" t="str">
        <f>IF(_xlfn.IFNA($A188,"")="","",Daily!I188+IF(ROW()&gt;ROW($A$3),J187,0))</f>
        <v/>
      </c>
      <c r="K188" s="1" t="str">
        <f>IF(_xlfn.IFNA($A188,"")="","",Daily!J188+IF(ROW()&gt;ROW($A$3),K187,0))</f>
        <v/>
      </c>
      <c r="L188" s="1" t="str">
        <f>IF(_xlfn.IFNA($A188,"")="","",Daily!K188+IF(ROW()&gt;ROW($A$3),L187,0))</f>
        <v/>
      </c>
      <c r="M188" s="1" t="str">
        <f t="shared" si="286"/>
        <v/>
      </c>
      <c r="N188" s="1" t="str">
        <f>IF(_xlfn.IFNA($A188,"")="","",Daily!L188+IF(ROW()&gt;ROW($A$3),N187,0))</f>
        <v/>
      </c>
      <c r="O188" s="1" t="str">
        <f>IF(_xlfn.IFNA($A188,"")="","",Daily!M188+IF(ROW()&gt;ROW($A$3),O187,0))</f>
        <v/>
      </c>
      <c r="P188" s="1" t="str">
        <f>IF(_xlfn.IFNA($A188,"")="","",Daily!N188+IF(ROW()&gt;ROW($A$3),P187,0))</f>
        <v/>
      </c>
      <c r="Q188" s="1" t="str">
        <f t="shared" si="287"/>
        <v/>
      </c>
      <c r="R188" s="1" t="str">
        <f>IF(_xlfn.IFNA($A188,"")="","",Daily!O188+IF(ROW()&gt;ROW($A$3),R187,0))</f>
        <v/>
      </c>
      <c r="S188" s="1" t="str">
        <f>IF(_xlfn.IFNA($A188,"")="","",Daily!P188+IF(ROW()&gt;ROW($A$3),S187,0))</f>
        <v/>
      </c>
      <c r="T188" s="1" t="str">
        <f>IF(_xlfn.IFNA($A188,"")="","",Daily!Q188+IF(ROW()&gt;ROW($A$3),T187,0))</f>
        <v/>
      </c>
      <c r="U188" s="1" t="str">
        <f t="shared" si="288"/>
        <v/>
      </c>
      <c r="V188" s="1" t="str">
        <f>IF(_xlfn.IFNA($A188,"")="","",Daily!R188+IF(ROW()&gt;ROW($A$3),V187,0))</f>
        <v/>
      </c>
      <c r="W188" s="1" t="str">
        <f>IF(_xlfn.IFNA($A188,"")="","",Daily!S188+IF(ROW()&gt;ROW($A$3),W187,0))</f>
        <v/>
      </c>
      <c r="X188" s="1" t="str">
        <f>IF(_xlfn.IFNA($A188,"")="","",Daily!T188+IF(ROW()&gt;ROW($A$3),X187,0))</f>
        <v/>
      </c>
      <c r="Y188" s="1" t="str">
        <f t="shared" si="289"/>
        <v/>
      </c>
      <c r="Z188" s="1" t="str">
        <f>IF(_xlfn.IFNA($A188,"")="","",Daily!U188+IF(ROW()&gt;ROW($A$3),Z187,0))</f>
        <v/>
      </c>
      <c r="AA188" s="1" t="str">
        <f>IF(_xlfn.IFNA($A188,"")="","",Daily!V188+IF(ROW()&gt;ROW($A$3),AA187,0))</f>
        <v/>
      </c>
      <c r="AB188" s="1" t="str">
        <f>IF(_xlfn.IFNA($A188,"")="","",Daily!W188+IF(ROW()&gt;ROW($A$3),AB187,0))</f>
        <v/>
      </c>
      <c r="AC188" s="1" t="str">
        <f t="shared" si="290"/>
        <v/>
      </c>
      <c r="AD188" s="1" t="str">
        <f>IF(_xlfn.IFNA($A188,"")="","",Daily!X188+IF(ROW()&gt;ROW($A$3),AD187,0))</f>
        <v/>
      </c>
      <c r="AE188" s="1" t="str">
        <f>IF(_xlfn.IFNA($A188,"")="","",Daily!Y188+IF(ROW()&gt;ROW($A$3),AE187,0))</f>
        <v/>
      </c>
      <c r="AF188" s="1" t="str">
        <f>IF(_xlfn.IFNA($A188,"")="","",Daily!Z188+IF(ROW()&gt;ROW($A$3),AF187,0))</f>
        <v/>
      </c>
      <c r="AG188" s="1" t="str">
        <f t="shared" si="291"/>
        <v/>
      </c>
      <c r="AH188" s="1" t="str">
        <f>IF(_xlfn.IFNA($A188,"")="","",Daily!C188+Daily!F188+Daily!I188+Daily!O188+Daily!L188+Daily!R188+Daily!X188+Daily!U188)</f>
        <v/>
      </c>
      <c r="AI188" s="1" t="str">
        <f>IF(_xlfn.IFNA($A188,"")="","",Daily!D188+Daily!G188+Daily!J188+Daily!P188+Daily!M188+Daily!S188+Daily!Y188+Daily!V188+Daily!AA188)</f>
        <v/>
      </c>
      <c r="AJ188" s="1" t="str">
        <f>IF(_xlfn.IFNA($A188,"")="","",Daily!E188+Daily!H188+Daily!K188+Daily!Q188+Daily!N188+Daily!T188+Daily!Z188+Daily!W188)</f>
        <v/>
      </c>
      <c r="AK188" s="1" t="str">
        <f t="shared" si="359"/>
        <v/>
      </c>
      <c r="AL188" s="1" t="str">
        <f t="shared" si="360"/>
        <v/>
      </c>
      <c r="AM188" s="1" t="str">
        <f t="shared" si="361"/>
        <v/>
      </c>
      <c r="AN188" s="7" t="str">
        <f t="shared" si="362"/>
        <v/>
      </c>
      <c r="AO188" s="1" t="str">
        <f t="shared" si="363"/>
        <v/>
      </c>
      <c r="AP188" s="1" t="str">
        <f t="shared" si="364"/>
        <v/>
      </c>
      <c r="AQ188" s="1" t="str">
        <f t="shared" si="365"/>
        <v/>
      </c>
      <c r="AR188" s="1" t="str">
        <f t="shared" si="366"/>
        <v/>
      </c>
      <c r="AS188" s="1" t="str">
        <f t="shared" si="367"/>
        <v/>
      </c>
      <c r="AT188" s="10" t="str">
        <f t="shared" si="368"/>
        <v/>
      </c>
      <c r="AU188" s="10" t="str">
        <f t="shared" si="369"/>
        <v/>
      </c>
      <c r="AV188" s="10" t="str">
        <f t="shared" si="370"/>
        <v/>
      </c>
      <c r="AW188" s="10" t="str">
        <f t="shared" si="371"/>
        <v/>
      </c>
      <c r="AX188" s="10" t="str">
        <f t="shared" si="372"/>
        <v/>
      </c>
      <c r="AY188" s="10" t="str">
        <f t="shared" si="373"/>
        <v/>
      </c>
      <c r="AZ188" s="10" t="str">
        <f t="shared" si="374"/>
        <v/>
      </c>
      <c r="BA188" s="10" t="str">
        <f t="shared" si="375"/>
        <v/>
      </c>
      <c r="BB188" s="10" t="str">
        <f t="shared" si="376"/>
        <v/>
      </c>
      <c r="BC188" s="10" t="str">
        <f t="shared" si="377"/>
        <v/>
      </c>
      <c r="BD188" s="8" t="str">
        <f t="shared" ca="1" si="292"/>
        <v/>
      </c>
      <c r="BE188" s="9" t="str">
        <f t="shared" ca="1" si="293"/>
        <v/>
      </c>
      <c r="BF188" s="10" t="str">
        <f t="shared" si="378"/>
        <v/>
      </c>
      <c r="BG188" s="10" t="str">
        <f t="shared" si="379"/>
        <v/>
      </c>
      <c r="BH188" s="1" t="str">
        <f t="shared" si="380"/>
        <v/>
      </c>
      <c r="BI188" s="1" t="str">
        <f t="shared" si="381"/>
        <v/>
      </c>
      <c r="BJ188" s="8" t="str">
        <f>IF(_xlfn.IFNA($A188,"")="","",AK188/(Configuration!$B$1/1000000))</f>
        <v/>
      </c>
      <c r="BK188" s="1" t="str">
        <f>IF(OR(_xlfn.IFNA($A188,"")="", ROW()&lt;=ROW($A$3),MAX(International!$C$3:$C$2000)&lt;$AK188),"",$A188-_xlfn.XLOOKUP($AK188,International!$C$3:$C$2000,International!$A$3:$A$2000,NA(),1,1))</f>
        <v/>
      </c>
      <c r="BL188" s="1" t="str">
        <f>IF(OR(_xlfn.IFNA($A188,"")="", ROW()&lt;=ROW($A$3),MAX(International!$D$3:$D$2000)&lt;$BJ188),"",$A188-_xlfn.XLOOKUP($BJ188,International!$D$3:$D$2000,International!$A$3:$A$2000,NA(),1,1))</f>
        <v/>
      </c>
      <c r="BM188" s="1" t="str">
        <f>IF(OR(_xlfn.IFNA($A188,"")="", ROW()&lt;=ROW($A$3),MAX(International!$G$3:$G$2000)&lt;$AK188),"",$A188-_xlfn.XLOOKUP($AK188,International!$G$3:$G$2000,International!$A$3:$A$2000,NA(),1,1))</f>
        <v/>
      </c>
      <c r="BN188" s="1" t="str">
        <f>IF(OR(_xlfn.IFNA($A188,"")="", ROW()&lt;=ROW($A$3),MAX(International!$H$3:$H$2000)&lt;$BJ188),"",$A188-_xlfn.XLOOKUP($BJ188,International!$H$3:$H$2000,International!$A$3:$A$2000,NA(),1,1))</f>
        <v/>
      </c>
      <c r="BO188" s="1" t="str">
        <f>IF(OR(_xlfn.IFNA($A188,"")="", ROW()&lt;=ROW($A$3),MAX(International!$K$3:$K$2000)&lt;$AK188),"",$A188-_xlfn.XLOOKUP($AK188,International!$K$3:$K$2000,International!$A$3:$A$2000,NA(),1,1))</f>
        <v/>
      </c>
      <c r="BP188" s="1" t="str">
        <f>IF(OR(_xlfn.IFNA($A188,"")="", ROW()&lt;=ROW($A$3),MAX(International!$L$3:$L$2000)&lt;$BJ188),"",$A188-_xlfn.XLOOKUP($BJ188,International!$L$3:$L$2000,International!$A$3:$A$2000,NA(),1,1))</f>
        <v/>
      </c>
      <c r="BQ188" s="1" t="str">
        <f>IF(OR(_xlfn.IFNA($A188,"")="", ROW()&lt;=ROW($A$3),MAX(International!$O$3:$O$2000)&lt;$AK188),"",$A188-_xlfn.XLOOKUP($AK188,International!$O$3:$O$2000,International!$A$3:$A$2000,NA(),1,1))</f>
        <v/>
      </c>
      <c r="BR188" s="1" t="str">
        <f>IF(OR(_xlfn.IFNA($A188,"")="", ROW()&lt;=ROW($A$3),MAX(International!$P$3:$P$2000)&lt;$BJ188),"",$A188-_xlfn.XLOOKUP($BJ188,International!$P$3:$P$2000,International!$A$3:$A$2000,NA(),1,1))</f>
        <v/>
      </c>
      <c r="BS188" s="1" t="str">
        <f>IF(OR(_xlfn.IFNA($A188,"")="", ROW()&lt;=ROW($A$3),MAX(International!$S$3:$S$2000)&lt;$AK188),"",$A188-_xlfn.XLOOKUP($AK188,International!$S$3:$S$2000,International!$A$3:$A$2000,NA(),1,1))</f>
        <v/>
      </c>
      <c r="BT188" s="1" t="str">
        <f>IF(OR(_xlfn.IFNA($A188,"")="", ROW()&lt;=ROW($A$3),MAX(International!$T$3:$T$2000)&lt;$BJ188),"",$A188-_xlfn.XLOOKUP($BJ188,International!$T$3:$T$2000,International!$A$3:$A$2000,NA(),1,1))</f>
        <v/>
      </c>
      <c r="BU188" s="1" t="str">
        <f>IF(OR(_xlfn.IFNA($A188,"")="", ROW()&lt;=ROW($A$3),MAX(International!$W$3:$W$2000)&lt;$AK188),"",$A188-_xlfn.XLOOKUP($AK188,International!$W$3:$W$2000,International!$A$3:$A$2000,NA(),1,1))</f>
        <v/>
      </c>
      <c r="BV188" s="1" t="str">
        <f>IF(OR(_xlfn.IFNA($A188,"")="", ROW()&lt;=ROW($A$3),MAX(International!$X$3:$X$2000)&lt;$BJ188),"",$A188-_xlfn.XLOOKUP($BJ188,International!$X$3:$X$2000,International!$A$3:$A$2000,NA(),1,1))</f>
        <v/>
      </c>
      <c r="BW188" s="1" t="str">
        <f>IF(OR(_xlfn.IFNA($A188,"")="", ROW()&lt;=ROW($A$3),MAX(International!$AA$3:$AA$2000)&lt;$AK188),"",$A188-_xlfn.XLOOKUP($AK188,International!$AA$3:$AA$2000,International!$A$3:$A$2000,NA(),1,1))</f>
        <v/>
      </c>
      <c r="BX188" s="1" t="str">
        <f>IF(OR(_xlfn.IFNA($A188,"")="", ROW()&lt;=ROW($A$3),MAX(International!$AB$3:$AB$2000)&lt;$BJ188),"",$A188-_xlfn.XLOOKUP($BJ188,International!$AB$3:$AB$2000,International!$A$3:$A$2000,NA(),1,1))</f>
        <v/>
      </c>
      <c r="BY188" s="1" t="str">
        <f>IF(OR(_xlfn.IFNA($A188,"")="", ROW()&lt;=ROW($A$3),MAX(International!$AE$3:$AE$2000)&lt;$AK188),"",$A188-_xlfn.XLOOKUP($AK188,International!$AE$3:$AE$2000,International!$A$3:$A$2000,NA(),1,1))</f>
        <v/>
      </c>
      <c r="BZ188" s="1" t="str">
        <f>IF(OR(_xlfn.IFNA($A188,"")="", ROW()&lt;=ROW($A$3),MAX(International!$AF$3:$AF$2000)&lt;$BJ188),"",$A188-_xlfn.XLOOKUP($BJ188,International!$AF$3:$AF$2000,International!$A$3:$A$2000,NA(),1,1))</f>
        <v/>
      </c>
      <c r="CA188" s="1" t="e">
        <f t="shared" si="358"/>
        <v>#N/A</v>
      </c>
      <c r="CB188" s="1" t="e">
        <f t="shared" si="338"/>
        <v>#N/A</v>
      </c>
      <c r="CC188" s="1" t="e">
        <f t="shared" si="339"/>
        <v>#N/A</v>
      </c>
      <c r="CD188" s="1" t="e">
        <f t="shared" si="340"/>
        <v>#N/A</v>
      </c>
      <c r="CE188" s="1" t="e">
        <f t="shared" si="341"/>
        <v>#N/A</v>
      </c>
      <c r="CF188" s="1" t="e">
        <f t="shared" si="342"/>
        <v>#N/A</v>
      </c>
      <c r="CG188" s="1" t="e">
        <f t="shared" si="343"/>
        <v>#N/A</v>
      </c>
      <c r="CH188" s="1" t="e">
        <f t="shared" si="344"/>
        <v>#N/A</v>
      </c>
      <c r="CI188" s="1" t="e">
        <f t="shared" si="345"/>
        <v>#N/A</v>
      </c>
      <c r="CJ188" s="1" t="e">
        <f t="shared" si="346"/>
        <v>#N/A</v>
      </c>
      <c r="CK188" s="1" t="e">
        <f t="shared" si="295"/>
        <v>#N/A</v>
      </c>
      <c r="CL188" s="1" t="e">
        <f t="shared" si="347"/>
        <v>#N/A</v>
      </c>
      <c r="CM188" s="1" t="e">
        <f>IF(OR(ISNA($A188),$AK188&lt;100),NA(),IF($CA188=0,0,FLOOR((CK188-_xlfn.XLOOKUP(_xlfn.AGGREGATE(5,6,$CA$3:$CA2139),$CA$3:$CA$2000,CK$3:CK$2000,1,1))/_xlfn.XLOOKUP($CA188,$CA$3:$CA$2000,$CA$3:$CA$2000,1,1), 1)))</f>
        <v>#N/A</v>
      </c>
      <c r="CN188" s="1" t="e">
        <f t="shared" si="296"/>
        <v>#N/A</v>
      </c>
      <c r="CO188" s="1" t="e" cm="1">
        <f t="array" ref="CO188">IFERROR(IF(OR(ISNA($A188),$AK188&lt;100,INDEX(International!C$3:C$2000,_xlfn.XMATCH(100,International!C$3:C$2000,1,1)+$CA188)=""),NA(),INDEX(International!C$3:C$2000,_xlfn.XMATCH(100,International!C$3:C$2000,1,1)+$CA188)), NA())</f>
        <v>#N/A</v>
      </c>
      <c r="CP188" s="1" t="e">
        <f t="shared" si="348"/>
        <v>#N/A</v>
      </c>
      <c r="CQ188" s="1" t="e">
        <f>IF(OR(ISNA($A188),$AK188&lt;100),NA(),IF($CA188=0,0,FLOOR((CO188-_xlfn.XLOOKUP(_xlfn.AGGREGATE(5,6,$CA$3:$CA2139),$CA$3:$CA$2000,CO$3:CO$2000,1,1))/_xlfn.XLOOKUP($CA188,$CA$3:$CA$2000,$CA$3:$CA$2000,1,1), 1)))</f>
        <v>#N/A</v>
      </c>
      <c r="CR188" s="1" t="e">
        <f t="shared" si="297"/>
        <v>#N/A</v>
      </c>
      <c r="CS188" s="1" t="e" cm="1">
        <f t="array" ref="CS188">IFERROR(IF(OR(ISNA($A188),$AK188&lt;100,INDEX(International!G$3:G$2000,_xlfn.XMATCH(100,International!G$3:G$2000,1,1)+$CA188)=""),NA(),INDEX(International!G$3:G$2000,_xlfn.XMATCH(100,International!G$3:G$2000,1,1)+$CA188)), NA())</f>
        <v>#N/A</v>
      </c>
      <c r="CT188" s="1" t="e">
        <f t="shared" si="349"/>
        <v>#N/A</v>
      </c>
      <c r="CU188" s="1" t="e">
        <f>IF(OR(ISNA($A188),$AK188&lt;100),NA(),IF($CA188=0,0,FLOOR((CS188-_xlfn.XLOOKUP(_xlfn.AGGREGATE(5,6,$CA$3:$CA2139),$CA$3:$CA$2000,CS$3:CS$2000,1,1))/_xlfn.XLOOKUP($CA188,$CA$3:$CA$2000,$CA$3:$CA$2000,1,1), 1)))</f>
        <v>#N/A</v>
      </c>
      <c r="CV188" s="1" t="e">
        <f t="shared" si="298"/>
        <v>#N/A</v>
      </c>
      <c r="CW188" s="1" t="e" cm="1">
        <f t="array" ref="CW188">IFERROR(IF(OR(ISNA($A188),$AK188&lt;100,INDEX(International!K$3:K$2000,_xlfn.XMATCH(100,International!K$3:K$2000,1,1)+$CA188)=""),NA(),INDEX(International!K$3:K$2000,_xlfn.XMATCH(100,International!K$3:K$2000,1,1)+$CA188)), NA())</f>
        <v>#N/A</v>
      </c>
      <c r="CX188" s="1" t="e">
        <f t="shared" si="350"/>
        <v>#N/A</v>
      </c>
      <c r="CY188" s="1" t="e">
        <f>IF(OR(ISNA($A188),$AK188&lt;100),NA(),IF($CA188=0,0,FLOOR((CW188-_xlfn.XLOOKUP(_xlfn.AGGREGATE(5,6,$CA$3:$CA2139),$CA$3:$CA$2000,CW$3:CW$2000,1,1))/_xlfn.XLOOKUP($CA188,$CA$3:$CA$2000,$CA$3:$CA$2000,1,1), 1)))</f>
        <v>#N/A</v>
      </c>
      <c r="CZ188" s="1" t="e">
        <f t="shared" si="299"/>
        <v>#N/A</v>
      </c>
      <c r="DA188" s="1" t="e" cm="1">
        <f t="array" ref="DA188">IFERROR(IF(OR(ISNA($A188),$AK188&lt;100,INDEX(International!O$3:O$2000,_xlfn.XMATCH(100,International!O$3:O$2000,1,1)+$CA188)=""),NA(),INDEX(International!O$3:O$2000,_xlfn.XMATCH(100,International!O$3:O$2000,1,1)+$CA188)), NA())</f>
        <v>#N/A</v>
      </c>
      <c r="DB188" s="1" t="e">
        <f t="shared" si="351"/>
        <v>#N/A</v>
      </c>
      <c r="DC188" s="1" t="e">
        <f>IF(OR(ISNA($A188),$AK188&lt;100),NA(),IF($CA188=0,0,FLOOR((DA188-_xlfn.XLOOKUP(_xlfn.AGGREGATE(5,6,$CA$3:$CA2139),$CA$3:$CA$2000,DA$3:DA$2000,1,1))/_xlfn.XLOOKUP($CA188,$CA$3:$CA$2000,$CA$3:$CA$2000,1,1), 1)))</f>
        <v>#N/A</v>
      </c>
      <c r="DD188" s="1" t="e">
        <f t="shared" si="300"/>
        <v>#N/A</v>
      </c>
      <c r="DE188" s="1" t="e" cm="1">
        <f t="array" ref="DE188">IFERROR(IF(OR(ISNA($A188),$AK188&lt;100,INDEX(International!S$3:S$2000,_xlfn.XMATCH(100,International!S$3:S$2000,1,1)+$CA188)=""),NA(),INDEX(International!S$3:S$2000,_xlfn.XMATCH(100,International!S$3:S$2000,1,1)+$CA188)), NA())</f>
        <v>#N/A</v>
      </c>
      <c r="DF188" s="1" t="e">
        <f t="shared" si="352"/>
        <v>#N/A</v>
      </c>
      <c r="DG188" s="1" t="e">
        <f>IF(OR(ISNA($A188),$AK188&lt;100),NA(),IF($CA188=0,0,FLOOR((DE188-_xlfn.XLOOKUP(_xlfn.AGGREGATE(5,6,$CA$3:$CA2139),$CA$3:$CA$2000,DE$3:DE$2000,1,1))/_xlfn.XLOOKUP($CA188,$CA$3:$CA$2000,$CA$3:$CA$2000,1,1), 1)))</f>
        <v>#N/A</v>
      </c>
      <c r="DH188" s="1" t="e">
        <f t="shared" si="301"/>
        <v>#N/A</v>
      </c>
      <c r="DI188" s="1" t="e" cm="1">
        <f t="array" ref="DI188">IFERROR(IF(OR(ISNA($A188),$AK188&lt;100,INDEX(International!W$3:W$2000,_xlfn.XMATCH(100,International!W$3:W$2000,1,1)+$CA188)=""),NA(),INDEX(International!W$3:W$2000,_xlfn.XMATCH(100,International!W$3:W$2000,1,1)+$CA188)), NA())</f>
        <v>#N/A</v>
      </c>
      <c r="DJ188" s="1" t="e">
        <f t="shared" si="353"/>
        <v>#N/A</v>
      </c>
      <c r="DK188" s="1" t="e">
        <f>IF(OR(ISNA($A188),$AK188&lt;100),NA(),IF($CA188=0,0,FLOOR((DI188-_xlfn.XLOOKUP(_xlfn.AGGREGATE(5,6,$CA$3:$CA2139),$CA$3:$CA$2000,DI$3:DI$2000,1,1))/_xlfn.XLOOKUP($CA188,$CA$3:$CA$2000,$CA$3:$CA$2000,1,1), 1)))</f>
        <v>#N/A</v>
      </c>
      <c r="DL188" s="1" t="e">
        <f t="shared" si="302"/>
        <v>#N/A</v>
      </c>
      <c r="DM188" s="1" t="e" cm="1">
        <f t="array" ref="DM188">IFERROR(IF(OR(ISNA($A188),$AK188&lt;100,INDEX(International!AA$3:AA$2000,_xlfn.XMATCH(100,International!AA$3:AA$2000,1,1)+$CA188)=""),NA(),INDEX(International!AA$3:AA$2000,_xlfn.XMATCH(100,International!AA$3:AA$2000,1,1)+$CA188)), NA())</f>
        <v>#N/A</v>
      </c>
      <c r="DN188" s="1" t="e">
        <f t="shared" si="354"/>
        <v>#N/A</v>
      </c>
      <c r="DO188" s="1" t="e">
        <f>IF(OR(ISNA($A188),$AK188&lt;100),NA(),IF($CA188=0,0,FLOOR((DM188-_xlfn.XLOOKUP(_xlfn.AGGREGATE(5,6,$CA$3:$CA2139),$CA$3:$CA$2000,DM$3:DM$2000,1,1))/_xlfn.XLOOKUP($CA188,$CA$3:$CA$2000,$CA$3:$CA$2000,1,1), 1)))</f>
        <v>#N/A</v>
      </c>
      <c r="DP188" s="1" t="e">
        <f t="shared" si="303"/>
        <v>#N/A</v>
      </c>
      <c r="DQ188" s="1" t="e" cm="1">
        <f t="array" ref="DQ188">IFERROR(IF(OR(ISNA($A188),$AK188&lt;100,INDEX(International!AE$3:AE$2000,_xlfn.XMATCH(100,International!AE$3:AE$2000,1,1)+$CA188)=""),NA(),INDEX(International!AE$3:AE$2000,_xlfn.XMATCH(100,International!AE$3:AE$2000,1,1)+$CA188)), NA())</f>
        <v>#N/A</v>
      </c>
      <c r="DR188" s="1" t="e">
        <f t="shared" si="355"/>
        <v>#N/A</v>
      </c>
      <c r="DS188" s="1" t="e">
        <f>IF(OR(ISNA($A188),$AK188&lt;100),NA(),IF($CA188=0,0,FLOOR((DQ188-_xlfn.XLOOKUP(_xlfn.AGGREGATE(5,6,$CA$3:$CA2139),$CA$3:$CA$2000,DQ$3:DQ$2000,1,1))/_xlfn.XLOOKUP($CA188,$CA$3:$CA$2000,$CA$3:$CA$2000,1,1), 1)))</f>
        <v>#N/A</v>
      </c>
      <c r="DT188" s="1" t="e">
        <f t="shared" si="382"/>
        <v>#N/A</v>
      </c>
      <c r="DU188" s="1" t="e">
        <f t="shared" si="356"/>
        <v>#N/A</v>
      </c>
      <c r="DV188" s="1" t="e" cm="1">
        <f t="array" ref="DV188">IFERROR(IF(ISNA($A188),NA(),INDEX(B$3:B$2000,_xlfn.XMATCH(Configuration!$B$12,B$3:B$2000,1,1)+ROW()-ROW($A$3))-0), NA())</f>
        <v>#N/A</v>
      </c>
      <c r="DW188" s="1" t="e" cm="1">
        <f t="array" ref="DW188">IFERROR(IF(ISNA($A188),NA(),INDEX(F$3:F$2000,_xlfn.XMATCH(Configuration!$B$12,F$3:F$2000,1,1)+ROW()-ROW($A$3))-0), NA())</f>
        <v>#N/A</v>
      </c>
      <c r="DX188" s="1" t="e" cm="1">
        <f t="array" ref="DX188">IFERROR(IF(ISNA($A188),NA(),INDEX(J$3:J$2000,_xlfn.XMATCH(Configuration!$B$12,J$3:J$2000,1,1)+ROW()-ROW($A$3))-0), NA())</f>
        <v>#N/A</v>
      </c>
      <c r="DY188" s="1" t="e" cm="1">
        <f t="array" ref="DY188">IFERROR(IF(ISNA($A188),NA(),INDEX(N$3:N$2000,_xlfn.XMATCH(Configuration!$B$12,N$3:N$2000,1,1)+ROW()-ROW($A$3))-0), NA())</f>
        <v>#N/A</v>
      </c>
      <c r="DZ188" s="1" t="e" cm="1">
        <f t="array" ref="DZ188">IFERROR(IF(ISNA($A188),NA(),INDEX(R$3:R$2000,_xlfn.XMATCH(Configuration!$B$12,R$3:R$2000,1,1)+ROW()-ROW($A$3))-0), NA())</f>
        <v>#N/A</v>
      </c>
      <c r="EA188" s="1" t="e" cm="1">
        <f t="array" ref="EA188">IFERROR(IF(ISNA($A188),NA(),INDEX(V$3:V$2000,_xlfn.XMATCH(Configuration!$B$12,V$3:V$2000,1,1)+ROW()-ROW($A$3))-0), NA())</f>
        <v>#N/A</v>
      </c>
      <c r="EB188" s="1" t="e" cm="1">
        <f t="array" ref="EB188">IFERROR(IF(ISNA($A188),NA(),INDEX(Z$3:Z$2000,_xlfn.XMATCH(Configuration!$B$12,Z$3:Z$2000,1,1)+ROW()-ROW($A$3))-0), NA())</f>
        <v>#N/A</v>
      </c>
      <c r="EC188" s="1" t="e" cm="1">
        <f t="array" ref="EC188">IFERROR(IF(ISNA($A188),NA(),INDEX(AD$3:AD$2000,_xlfn.XMATCH(Configuration!$B$12,AD$3:AD$2000,1,1)+ROW()-ROW($A$3))-0), NA())</f>
        <v>#N/A</v>
      </c>
      <c r="ED188" s="1" t="e">
        <f t="shared" si="357"/>
        <v>#N/A</v>
      </c>
      <c r="EE188" s="1" t="e">
        <f t="shared" si="304"/>
        <v>#N/A</v>
      </c>
      <c r="EF188" s="1" t="e">
        <f t="shared" si="305"/>
        <v>#N/A</v>
      </c>
      <c r="EG188" s="1" t="e">
        <f t="shared" si="306"/>
        <v>#N/A</v>
      </c>
      <c r="EH188" s="1" t="e">
        <f t="shared" si="307"/>
        <v>#N/A</v>
      </c>
      <c r="EI188" s="1" t="e">
        <f t="shared" si="308"/>
        <v>#N/A</v>
      </c>
      <c r="EJ188" s="1" t="e">
        <f t="shared" si="309"/>
        <v>#N/A</v>
      </c>
      <c r="EK188" s="1" t="e">
        <f t="shared" si="310"/>
        <v>#N/A</v>
      </c>
      <c r="EL188" s="1" t="e" cm="1">
        <f t="array" ref="EL188">IFERROR(IF(ISNA($ED188),NA(),IF(FLOOR((2^(($ED188+LOOKUP(2, 1/(ISNA(EP$3:EP$2000)+ISBLANK(EP$3:EP$300)-1),EP$3:EP$2000)*LOG(100)/LOG(2))/LOOKUP(2, 1/(ISNA(EP$3:EP$2000)+ISBLANK(EP$3:EP$300)-1),EP$3:EP$2000))),2)&gt;_xlfn.AGGREGATE(4,6,$EN$3:$GC$2000)+2000,NA(),FLOOR((2^(($ED188+LOOKUP(2, 1/(ISNA(EP$3:EP$2000)+ISBLANK(EP$3:EP$300)-1),EP$3:EP$2000)*LOG(100)/LOG(2))/LOOKUP(2, 1/(ISNA(EP$3:EP$2000)+ISBLANK(EP$3:EP$300)-1),EP$3:EP$2000))),2))),NA())</f>
        <v>#N/A</v>
      </c>
      <c r="EM188" s="1" t="e" cm="1">
        <f t="array" ref="EM188">IF(ISNA($ED188),NA(),FLOOR(EN$3+(LOOKUP(2, 1/(ISNA(EN$3:EN$2000)+ISBLANK(EN$3:EN$300)-1),EN$3:EN$2000)-EN$3)/LOOKUP(2, 1/(ISNA(EN$3:EN$2000)+ISBLANK(EN$3:EN$300)-1),ED$3:ED$2000)*ED188, 1))</f>
        <v>#N/A</v>
      </c>
      <c r="EN188" s="1" t="e" cm="1">
        <f t="array" ref="EN188">IFERROR(IF(ISNA($A188),NA(),INDEX(AK$3:AK$2000,_xlfn.XMATCH(100,AK$3:AK$2000,1,1)+ROW()-ROW($A$3))-0), NA())</f>
        <v>#N/A</v>
      </c>
      <c r="EO188" s="1" t="e" cm="1">
        <f t="array" ref="EO188">IFERROR(IF(ISNA($A188),NA(),INDEX(BD$3:BD$2000,_xlfn.XMATCH(100,AK$3:AK$2000,1,1)+ROW()-ROW($A$3))-0), NA())</f>
        <v>#N/A</v>
      </c>
      <c r="EP188" s="1" t="e">
        <f t="shared" si="311"/>
        <v>#N/A</v>
      </c>
      <c r="EQ188" s="1" t="e">
        <f t="shared" si="312"/>
        <v>#N/A</v>
      </c>
      <c r="ER188" s="1" t="e">
        <f t="shared" si="313"/>
        <v>#N/A</v>
      </c>
      <c r="ES188" s="1" t="e" cm="1">
        <f t="array" ref="ES188">IFERROR(IF(OR(ISNA($A188),INDEX(International!C$3:C$2000,_xlfn.XMATCH(100,International!C$3:C$2000,1,1)+ROW()-ROW($A$3))=""),NA(),INDEX(International!C$3:C$2000,_xlfn.XMATCH(100,International!C$3:C$2000,1,1)+ROW()-ROW($A$3))), NA())</f>
        <v>#N/A</v>
      </c>
      <c r="ET188" s="1" t="e" cm="1">
        <f t="array" ref="ET188">IFERROR(IF(ISNA($A188),NA(),INDEX(International!E$3:E$2000,_xlfn.XMATCH(100,International!C$3:C$2000,1,1)+ROW()-ROW($A$3))-0), NA())</f>
        <v>#N/A</v>
      </c>
      <c r="EU188" s="1" t="e">
        <f t="shared" si="314"/>
        <v>#N/A</v>
      </c>
      <c r="EV188" s="1" t="e">
        <f t="shared" si="315"/>
        <v>#N/A</v>
      </c>
      <c r="EW188" s="1" t="e">
        <f t="shared" si="316"/>
        <v>#N/A</v>
      </c>
      <c r="EX188" s="1" t="e" cm="1">
        <f t="array" ref="EX188">IFERROR(IF(OR(ISNA($A188),INDEX(International!G$3:G$2000,_xlfn.XMATCH(100,International!G$3:G$2000,1,1)+ROW()-ROW($A$3))=""),NA(),INDEX(International!G$3:G$2000,_xlfn.XMATCH(100,International!G$3:G$2000,1,1)+ROW()-ROW($A$3))-0), NA())</f>
        <v>#N/A</v>
      </c>
      <c r="EY188" s="1" t="e" cm="1">
        <f t="array" ref="EY188">IFERROR(IF(ISNA($A188),NA(),INDEX(International!I$3:I$2000,_xlfn.XMATCH(100,International!G$3:G$2000,1,1)+ROW()-ROW($A$3))-0), NA())</f>
        <v>#N/A</v>
      </c>
      <c r="EZ188" s="1" t="e">
        <f t="shared" si="317"/>
        <v>#N/A</v>
      </c>
      <c r="FA188" s="1" t="e">
        <f t="shared" si="318"/>
        <v>#N/A</v>
      </c>
      <c r="FB188" s="1" t="e">
        <f t="shared" si="319"/>
        <v>#N/A</v>
      </c>
      <c r="FC188" s="1" t="e" cm="1">
        <f t="array" ref="FC188">IFERROR(IF(OR(ISNA($A188),INDEX(International!K$3:K$2000,_xlfn.XMATCH(100,International!K$3:K$2000,1,1)+ROW()-ROW($A$3))=""),NA(),INDEX(International!K$3:K$2000,_xlfn.XMATCH(100,International!K$3:K$2000,1,1)+ROW()-ROW($A$3))), NA())</f>
        <v>#N/A</v>
      </c>
      <c r="FD188" s="1" t="e" cm="1">
        <f t="array" ref="FD188">IFERROR(IF(ISNA($A188),NA(),INDEX(International!M$3:M$2000,_xlfn.XMATCH(100,International!K$3:K$2000,1,1)+ROW()-ROW($A$3))-0), NA())</f>
        <v>#N/A</v>
      </c>
      <c r="FE188" s="1" t="e">
        <f t="shared" si="320"/>
        <v>#N/A</v>
      </c>
      <c r="FF188" s="1" t="e">
        <f t="shared" si="321"/>
        <v>#N/A</v>
      </c>
      <c r="FG188" s="1" t="e">
        <f t="shared" si="322"/>
        <v>#N/A</v>
      </c>
      <c r="FH188" s="1" t="e" cm="1">
        <f t="array" ref="FH188">IFERROR(IF(OR(ISNA($A188),INDEX(International!O$3:O$2000,_xlfn.XMATCH(100,International!O$3:O$2000,1,1)+ROW()-ROW($A$3))=""),NA(),INDEX(International!O$3:O$2000,_xlfn.XMATCH(100,International!O$3:O$2000,1,1)+ROW()-ROW($A$3))-0), NA())</f>
        <v>#N/A</v>
      </c>
      <c r="FI188" s="1" t="e" cm="1">
        <f t="array" ref="FI188">IFERROR(IF(ISNA($A188),NA(),INDEX(International!Q$3:Q$2000,_xlfn.XMATCH(100,International!O$3:O$2000,1,1)+ROW()-ROW($A$3))-0), NA())</f>
        <v>#N/A</v>
      </c>
      <c r="FJ188" s="1" t="e">
        <f t="shared" si="323"/>
        <v>#N/A</v>
      </c>
      <c r="FK188" s="1" t="e">
        <f t="shared" si="324"/>
        <v>#N/A</v>
      </c>
      <c r="FL188" s="1" t="e">
        <f t="shared" si="325"/>
        <v>#N/A</v>
      </c>
      <c r="FM188" s="1" t="e" cm="1">
        <f t="array" ref="FM188">IFERROR(IF(OR(ISNA($A188),INDEX(International!S$3:S$2000,_xlfn.XMATCH(100,International!S$3:S$2000,1,1)+ROW()-ROW($A$3))=""),NA(),INDEX(International!S$3:S$2000,_xlfn.XMATCH(100,International!S$3:S$2000,1,1)+ROW()-ROW($A$3))-0), NA())</f>
        <v>#N/A</v>
      </c>
      <c r="FN188" s="1" t="e" cm="1">
        <f t="array" ref="FN188">IFERROR(IF(ISNA($A188),NA(),INDEX(International!U$3:U$2000,_xlfn.XMATCH(100,International!S$3:S$2000,1,1)+ROW()-ROW($A$3))-0), NA())</f>
        <v>#N/A</v>
      </c>
      <c r="FO188" s="1" t="e">
        <f t="shared" si="326"/>
        <v>#N/A</v>
      </c>
      <c r="FP188" s="1" t="e">
        <f t="shared" si="327"/>
        <v>#N/A</v>
      </c>
      <c r="FQ188" s="1" t="e">
        <f t="shared" si="328"/>
        <v>#N/A</v>
      </c>
      <c r="FR188" s="1" t="e" cm="1">
        <f t="array" ref="FR188">IFERROR(IF(OR(ISNA($A188),INDEX(International!W$3:W$2000,_xlfn.XMATCH(100,International!W$3:W$2000,1,1)+ROW()-ROW($A$3))=""),NA(),INDEX(International!W$3:W$2000,_xlfn.XMATCH(100,International!W$3:W$2000,1,1)+ROW()-ROW($A$3))-0), NA())</f>
        <v>#N/A</v>
      </c>
      <c r="FS188" s="1" t="e" cm="1">
        <f t="array" ref="FS188">IFERROR(IF(ISNA($A188),NA(),INDEX(International!Y$3:Y$2000,_xlfn.XMATCH(100,International!W$3:W$2000,1,1)+ROW()-ROW($A$3))-0), NA())</f>
        <v>#N/A</v>
      </c>
      <c r="FT188" s="1" t="e">
        <f t="shared" si="329"/>
        <v>#N/A</v>
      </c>
      <c r="FU188" s="1" t="e">
        <f t="shared" si="330"/>
        <v>#N/A</v>
      </c>
      <c r="FV188" s="1" t="e">
        <f t="shared" si="331"/>
        <v>#N/A</v>
      </c>
      <c r="FW188" s="1" t="e" cm="1">
        <f t="array" ref="FW188">IFERROR(IF(OR(ISNA($A188),INDEX(International!AA$3:AA$2000,_xlfn.XMATCH(100,International!AA$3:AA$2000,1,1)+ROW()-ROW($A$3))=""),NA(),INDEX(International!AA$3:AA$2000,_xlfn.XMATCH(100,International!AA$3:AA$2000,1,1)+ROW()-ROW($A$3))-0), NA())</f>
        <v>#N/A</v>
      </c>
      <c r="FX188" s="1" t="e" cm="1">
        <f t="array" ref="FX188">IFERROR(IF(ISNA($A188),NA(),INDEX(International!AC$3:AC$2000,_xlfn.XMATCH(100,International!AA$3:AA$2000,1,1)+ROW()-ROW($A$3))-0), NA())</f>
        <v>#N/A</v>
      </c>
      <c r="FY188" s="1" t="e">
        <f t="shared" si="332"/>
        <v>#N/A</v>
      </c>
      <c r="FZ188" s="1" t="e">
        <f t="shared" si="333"/>
        <v>#N/A</v>
      </c>
      <c r="GA188" s="1" t="e">
        <f t="shared" si="334"/>
        <v>#N/A</v>
      </c>
      <c r="GB188" s="1" t="e" cm="1">
        <f t="array" ref="GB188">IFERROR(IF(OR(ISNA($A188),INDEX(International!AE$3:AE$2000,_xlfn.XMATCH(100,International!AE$3:AE$2000,1,1)+ROW()-ROW($A$3))=""),NA(),INDEX(International!AE$3:AE$2000,_xlfn.XMATCH(100,International!AE$3:AE$2000,1,1)+ROW()-ROW($A$3))-0), NA())</f>
        <v>#N/A</v>
      </c>
      <c r="GC188" s="1" t="e" cm="1">
        <f t="array" ref="GC188">IFERROR(IF(ISNA($A188),NA(),INDEX(International!AG$3:AG$2000,_xlfn.XMATCH(100,International!AE$3:AE$2000,1,1)+ROW()-ROW($A$3))-0), NA())</f>
        <v>#N/A</v>
      </c>
      <c r="GD188" s="1" t="e">
        <f t="shared" si="335"/>
        <v>#N/A</v>
      </c>
      <c r="GE188" s="1" t="e">
        <f t="shared" si="336"/>
        <v>#N/A</v>
      </c>
      <c r="GF188" s="1" t="e">
        <f t="shared" si="337"/>
        <v>#N/A</v>
      </c>
    </row>
    <row r="189" spans="1:188" x14ac:dyDescent="0.2">
      <c r="A189" s="4" t="e">
        <f>IF(OR(Daily!$A189="",Daily!$B189="*"),NA(),Daily!A189)</f>
        <v>#N/A</v>
      </c>
      <c r="B189" s="1" t="str">
        <f>IF(_xlfn.IFNA($A189,"")="","",Daily!C189+IF(ROW()&gt;ROW($A$3),B188,0))</f>
        <v/>
      </c>
      <c r="C189" s="1" t="str">
        <f>IF(_xlfn.IFNA($A189,"")="","",Daily!D189+IF(ROW()&gt;ROW($A$3),C188,0))</f>
        <v/>
      </c>
      <c r="D189" s="1" t="str">
        <f>IF(_xlfn.IFNA($A189,"")="","",Daily!E189+IF(ROW()&gt;ROW($A$3),D188,0))</f>
        <v/>
      </c>
      <c r="E189" s="1" t="str">
        <f t="shared" si="284"/>
        <v/>
      </c>
      <c r="F189" s="1" t="str">
        <f>IF(_xlfn.IFNA($A189,"")="","",Daily!F189+IF(ROW()&gt;ROW($A$3),F188,0))</f>
        <v/>
      </c>
      <c r="G189" s="1" t="str">
        <f>IF(_xlfn.IFNA($A189,"")="","",Daily!G189+IF(ROW()&gt;ROW($A$3),G188,0))</f>
        <v/>
      </c>
      <c r="H189" s="1" t="str">
        <f>IF(_xlfn.IFNA($A189,"")="","",Daily!H189+IF(ROW()&gt;ROW($A$3),H188,0))</f>
        <v/>
      </c>
      <c r="I189" s="1" t="str">
        <f t="shared" si="285"/>
        <v/>
      </c>
      <c r="J189" s="1" t="str">
        <f>IF(_xlfn.IFNA($A189,"")="","",Daily!I189+IF(ROW()&gt;ROW($A$3),J188,0))</f>
        <v/>
      </c>
      <c r="K189" s="1" t="str">
        <f>IF(_xlfn.IFNA($A189,"")="","",Daily!J189+IF(ROW()&gt;ROW($A$3),K188,0))</f>
        <v/>
      </c>
      <c r="L189" s="1" t="str">
        <f>IF(_xlfn.IFNA($A189,"")="","",Daily!K189+IF(ROW()&gt;ROW($A$3),L188,0))</f>
        <v/>
      </c>
      <c r="M189" s="1" t="str">
        <f t="shared" si="286"/>
        <v/>
      </c>
      <c r="N189" s="1" t="str">
        <f>IF(_xlfn.IFNA($A189,"")="","",Daily!L189+IF(ROW()&gt;ROW($A$3),N188,0))</f>
        <v/>
      </c>
      <c r="O189" s="1" t="str">
        <f>IF(_xlfn.IFNA($A189,"")="","",Daily!M189+IF(ROW()&gt;ROW($A$3),O188,0))</f>
        <v/>
      </c>
      <c r="P189" s="1" t="str">
        <f>IF(_xlfn.IFNA($A189,"")="","",Daily!N189+IF(ROW()&gt;ROW($A$3),P188,0))</f>
        <v/>
      </c>
      <c r="Q189" s="1" t="str">
        <f t="shared" si="287"/>
        <v/>
      </c>
      <c r="R189" s="1" t="str">
        <f>IF(_xlfn.IFNA($A189,"")="","",Daily!O189+IF(ROW()&gt;ROW($A$3),R188,0))</f>
        <v/>
      </c>
      <c r="S189" s="1" t="str">
        <f>IF(_xlfn.IFNA($A189,"")="","",Daily!P189+IF(ROW()&gt;ROW($A$3),S188,0))</f>
        <v/>
      </c>
      <c r="T189" s="1" t="str">
        <f>IF(_xlfn.IFNA($A189,"")="","",Daily!Q189+IF(ROW()&gt;ROW($A$3),T188,0))</f>
        <v/>
      </c>
      <c r="U189" s="1" t="str">
        <f t="shared" si="288"/>
        <v/>
      </c>
      <c r="V189" s="1" t="str">
        <f>IF(_xlfn.IFNA($A189,"")="","",Daily!R189+IF(ROW()&gt;ROW($A$3),V188,0))</f>
        <v/>
      </c>
      <c r="W189" s="1" t="str">
        <f>IF(_xlfn.IFNA($A189,"")="","",Daily!S189+IF(ROW()&gt;ROW($A$3),W188,0))</f>
        <v/>
      </c>
      <c r="X189" s="1" t="str">
        <f>IF(_xlfn.IFNA($A189,"")="","",Daily!T189+IF(ROW()&gt;ROW($A$3),X188,0))</f>
        <v/>
      </c>
      <c r="Y189" s="1" t="str">
        <f t="shared" si="289"/>
        <v/>
      </c>
      <c r="Z189" s="1" t="str">
        <f>IF(_xlfn.IFNA($A189,"")="","",Daily!U189+IF(ROW()&gt;ROW($A$3),Z188,0))</f>
        <v/>
      </c>
      <c r="AA189" s="1" t="str">
        <f>IF(_xlfn.IFNA($A189,"")="","",Daily!V189+IF(ROW()&gt;ROW($A$3),AA188,0))</f>
        <v/>
      </c>
      <c r="AB189" s="1" t="str">
        <f>IF(_xlfn.IFNA($A189,"")="","",Daily!W189+IF(ROW()&gt;ROW($A$3),AB188,0))</f>
        <v/>
      </c>
      <c r="AC189" s="1" t="str">
        <f t="shared" si="290"/>
        <v/>
      </c>
      <c r="AD189" s="1" t="str">
        <f>IF(_xlfn.IFNA($A189,"")="","",Daily!X189+IF(ROW()&gt;ROW($A$3),AD188,0))</f>
        <v/>
      </c>
      <c r="AE189" s="1" t="str">
        <f>IF(_xlfn.IFNA($A189,"")="","",Daily!Y189+IF(ROW()&gt;ROW($A$3),AE188,0))</f>
        <v/>
      </c>
      <c r="AF189" s="1" t="str">
        <f>IF(_xlfn.IFNA($A189,"")="","",Daily!Z189+IF(ROW()&gt;ROW($A$3),AF188,0))</f>
        <v/>
      </c>
      <c r="AG189" s="1" t="str">
        <f t="shared" si="291"/>
        <v/>
      </c>
      <c r="AH189" s="1" t="str">
        <f>IF(_xlfn.IFNA($A189,"")="","",Daily!C189+Daily!F189+Daily!I189+Daily!O189+Daily!L189+Daily!R189+Daily!X189+Daily!U189)</f>
        <v/>
      </c>
      <c r="AI189" s="1" t="str">
        <f>IF(_xlfn.IFNA($A189,"")="","",Daily!D189+Daily!G189+Daily!J189+Daily!P189+Daily!M189+Daily!S189+Daily!Y189+Daily!V189+Daily!AA189)</f>
        <v/>
      </c>
      <c r="AJ189" s="1" t="str">
        <f>IF(_xlfn.IFNA($A189,"")="","",Daily!E189+Daily!H189+Daily!K189+Daily!Q189+Daily!N189+Daily!T189+Daily!Z189+Daily!W189)</f>
        <v/>
      </c>
      <c r="AK189" s="1" t="str">
        <f t="shared" si="359"/>
        <v/>
      </c>
      <c r="AL189" s="1" t="str">
        <f t="shared" si="360"/>
        <v/>
      </c>
      <c r="AM189" s="1" t="str">
        <f t="shared" si="361"/>
        <v/>
      </c>
      <c r="AN189" s="7" t="str">
        <f t="shared" si="362"/>
        <v/>
      </c>
      <c r="AO189" s="1" t="str">
        <f t="shared" si="363"/>
        <v/>
      </c>
      <c r="AP189" s="1" t="str">
        <f t="shared" si="364"/>
        <v/>
      </c>
      <c r="AQ189" s="1" t="str">
        <f t="shared" si="365"/>
        <v/>
      </c>
      <c r="AR189" s="1" t="str">
        <f t="shared" si="366"/>
        <v/>
      </c>
      <c r="AS189" s="1" t="str">
        <f t="shared" si="367"/>
        <v/>
      </c>
      <c r="AT189" s="10" t="str">
        <f t="shared" si="368"/>
        <v/>
      </c>
      <c r="AU189" s="10" t="str">
        <f t="shared" si="369"/>
        <v/>
      </c>
      <c r="AV189" s="10" t="str">
        <f t="shared" si="370"/>
        <v/>
      </c>
      <c r="AW189" s="10" t="str">
        <f t="shared" si="371"/>
        <v/>
      </c>
      <c r="AX189" s="10" t="str">
        <f t="shared" si="372"/>
        <v/>
      </c>
      <c r="AY189" s="10" t="str">
        <f t="shared" si="373"/>
        <v/>
      </c>
      <c r="AZ189" s="10" t="str">
        <f t="shared" si="374"/>
        <v/>
      </c>
      <c r="BA189" s="10" t="str">
        <f t="shared" si="375"/>
        <v/>
      </c>
      <c r="BB189" s="10" t="str">
        <f t="shared" si="376"/>
        <v/>
      </c>
      <c r="BC189" s="10" t="str">
        <f t="shared" si="377"/>
        <v/>
      </c>
      <c r="BD189" s="8" t="str">
        <f t="shared" ca="1" si="292"/>
        <v/>
      </c>
      <c r="BE189" s="9" t="str">
        <f t="shared" ca="1" si="293"/>
        <v/>
      </c>
      <c r="BF189" s="10" t="str">
        <f t="shared" si="378"/>
        <v/>
      </c>
      <c r="BG189" s="10" t="str">
        <f t="shared" si="379"/>
        <v/>
      </c>
      <c r="BH189" s="1" t="str">
        <f t="shared" si="380"/>
        <v/>
      </c>
      <c r="BI189" s="1" t="str">
        <f t="shared" si="381"/>
        <v/>
      </c>
      <c r="BJ189" s="8" t="str">
        <f>IF(_xlfn.IFNA($A189,"")="","",AK189/(Configuration!$B$1/1000000))</f>
        <v/>
      </c>
      <c r="BK189" s="1" t="str">
        <f>IF(OR(_xlfn.IFNA($A189,"")="", ROW()&lt;=ROW($A$3),MAX(International!$C$3:$C$2000)&lt;$AK189),"",$A189-_xlfn.XLOOKUP($AK189,International!$C$3:$C$2000,International!$A$3:$A$2000,NA(),1,1))</f>
        <v/>
      </c>
      <c r="BL189" s="1" t="str">
        <f>IF(OR(_xlfn.IFNA($A189,"")="", ROW()&lt;=ROW($A$3),MAX(International!$D$3:$D$2000)&lt;$BJ189),"",$A189-_xlfn.XLOOKUP($BJ189,International!$D$3:$D$2000,International!$A$3:$A$2000,NA(),1,1))</f>
        <v/>
      </c>
      <c r="BM189" s="1" t="str">
        <f>IF(OR(_xlfn.IFNA($A189,"")="", ROW()&lt;=ROW($A$3),MAX(International!$G$3:$G$2000)&lt;$AK189),"",$A189-_xlfn.XLOOKUP($AK189,International!$G$3:$G$2000,International!$A$3:$A$2000,NA(),1,1))</f>
        <v/>
      </c>
      <c r="BN189" s="1" t="str">
        <f>IF(OR(_xlfn.IFNA($A189,"")="", ROW()&lt;=ROW($A$3),MAX(International!$H$3:$H$2000)&lt;$BJ189),"",$A189-_xlfn.XLOOKUP($BJ189,International!$H$3:$H$2000,International!$A$3:$A$2000,NA(),1,1))</f>
        <v/>
      </c>
      <c r="BO189" s="1" t="str">
        <f>IF(OR(_xlfn.IFNA($A189,"")="", ROW()&lt;=ROW($A$3),MAX(International!$K$3:$K$2000)&lt;$AK189),"",$A189-_xlfn.XLOOKUP($AK189,International!$K$3:$K$2000,International!$A$3:$A$2000,NA(),1,1))</f>
        <v/>
      </c>
      <c r="BP189" s="1" t="str">
        <f>IF(OR(_xlfn.IFNA($A189,"")="", ROW()&lt;=ROW($A$3),MAX(International!$L$3:$L$2000)&lt;$BJ189),"",$A189-_xlfn.XLOOKUP($BJ189,International!$L$3:$L$2000,International!$A$3:$A$2000,NA(),1,1))</f>
        <v/>
      </c>
      <c r="BQ189" s="1" t="str">
        <f>IF(OR(_xlfn.IFNA($A189,"")="", ROW()&lt;=ROW($A$3),MAX(International!$O$3:$O$2000)&lt;$AK189),"",$A189-_xlfn.XLOOKUP($AK189,International!$O$3:$O$2000,International!$A$3:$A$2000,NA(),1,1))</f>
        <v/>
      </c>
      <c r="BR189" s="1" t="str">
        <f>IF(OR(_xlfn.IFNA($A189,"")="", ROW()&lt;=ROW($A$3),MAX(International!$P$3:$P$2000)&lt;$BJ189),"",$A189-_xlfn.XLOOKUP($BJ189,International!$P$3:$P$2000,International!$A$3:$A$2000,NA(),1,1))</f>
        <v/>
      </c>
      <c r="BS189" s="1" t="str">
        <f>IF(OR(_xlfn.IFNA($A189,"")="", ROW()&lt;=ROW($A$3),MAX(International!$S$3:$S$2000)&lt;$AK189),"",$A189-_xlfn.XLOOKUP($AK189,International!$S$3:$S$2000,International!$A$3:$A$2000,NA(),1,1))</f>
        <v/>
      </c>
      <c r="BT189" s="1" t="str">
        <f>IF(OR(_xlfn.IFNA($A189,"")="", ROW()&lt;=ROW($A$3),MAX(International!$T$3:$T$2000)&lt;$BJ189),"",$A189-_xlfn.XLOOKUP($BJ189,International!$T$3:$T$2000,International!$A$3:$A$2000,NA(),1,1))</f>
        <v/>
      </c>
      <c r="BU189" s="1" t="str">
        <f>IF(OR(_xlfn.IFNA($A189,"")="", ROW()&lt;=ROW($A$3),MAX(International!$W$3:$W$2000)&lt;$AK189),"",$A189-_xlfn.XLOOKUP($AK189,International!$W$3:$W$2000,International!$A$3:$A$2000,NA(),1,1))</f>
        <v/>
      </c>
      <c r="BV189" s="1" t="str">
        <f>IF(OR(_xlfn.IFNA($A189,"")="", ROW()&lt;=ROW($A$3),MAX(International!$X$3:$X$2000)&lt;$BJ189),"",$A189-_xlfn.XLOOKUP($BJ189,International!$X$3:$X$2000,International!$A$3:$A$2000,NA(),1,1))</f>
        <v/>
      </c>
      <c r="BW189" s="1" t="str">
        <f>IF(OR(_xlfn.IFNA($A189,"")="", ROW()&lt;=ROW($A$3),MAX(International!$AA$3:$AA$2000)&lt;$AK189),"",$A189-_xlfn.XLOOKUP($AK189,International!$AA$3:$AA$2000,International!$A$3:$A$2000,NA(),1,1))</f>
        <v/>
      </c>
      <c r="BX189" s="1" t="str">
        <f>IF(OR(_xlfn.IFNA($A189,"")="", ROW()&lt;=ROW($A$3),MAX(International!$AB$3:$AB$2000)&lt;$BJ189),"",$A189-_xlfn.XLOOKUP($BJ189,International!$AB$3:$AB$2000,International!$A$3:$A$2000,NA(),1,1))</f>
        <v/>
      </c>
      <c r="BY189" s="1" t="str">
        <f>IF(OR(_xlfn.IFNA($A189,"")="", ROW()&lt;=ROW($A$3),MAX(International!$AE$3:$AE$2000)&lt;$AK189),"",$A189-_xlfn.XLOOKUP($AK189,International!$AE$3:$AE$2000,International!$A$3:$A$2000,NA(),1,1))</f>
        <v/>
      </c>
      <c r="BZ189" s="1" t="str">
        <f>IF(OR(_xlfn.IFNA($A189,"")="", ROW()&lt;=ROW($A$3),MAX(International!$AF$3:$AF$2000)&lt;$BJ189),"",$A189-_xlfn.XLOOKUP($BJ189,International!$AF$3:$AF$2000,International!$A$3:$A$2000,NA(),1,1))</f>
        <v/>
      </c>
      <c r="CA189" s="1" t="e">
        <f t="shared" si="358"/>
        <v>#N/A</v>
      </c>
      <c r="CB189" s="1" t="e">
        <f t="shared" si="338"/>
        <v>#N/A</v>
      </c>
      <c r="CC189" s="1" t="e">
        <f t="shared" si="339"/>
        <v>#N/A</v>
      </c>
      <c r="CD189" s="1" t="e">
        <f t="shared" si="340"/>
        <v>#N/A</v>
      </c>
      <c r="CE189" s="1" t="e">
        <f t="shared" si="341"/>
        <v>#N/A</v>
      </c>
      <c r="CF189" s="1" t="e">
        <f t="shared" si="342"/>
        <v>#N/A</v>
      </c>
      <c r="CG189" s="1" t="e">
        <f t="shared" si="343"/>
        <v>#N/A</v>
      </c>
      <c r="CH189" s="1" t="e">
        <f t="shared" si="344"/>
        <v>#N/A</v>
      </c>
      <c r="CI189" s="1" t="e">
        <f t="shared" si="345"/>
        <v>#N/A</v>
      </c>
      <c r="CJ189" s="1" t="e">
        <f t="shared" si="346"/>
        <v>#N/A</v>
      </c>
      <c r="CK189" s="1" t="e">
        <f t="shared" si="295"/>
        <v>#N/A</v>
      </c>
      <c r="CL189" s="1" t="e">
        <f t="shared" si="347"/>
        <v>#N/A</v>
      </c>
      <c r="CM189" s="1" t="e">
        <f>IF(OR(ISNA($A189),$AK189&lt;100),NA(),IF($CA189=0,0,FLOOR((CK189-_xlfn.XLOOKUP(_xlfn.AGGREGATE(5,6,$CA$3:$CA2140),$CA$3:$CA$2000,CK$3:CK$2000,1,1))/_xlfn.XLOOKUP($CA189,$CA$3:$CA$2000,$CA$3:$CA$2000,1,1), 1)))</f>
        <v>#N/A</v>
      </c>
      <c r="CN189" s="1" t="e">
        <f t="shared" si="296"/>
        <v>#N/A</v>
      </c>
      <c r="CO189" s="1" t="e" cm="1">
        <f t="array" ref="CO189">IFERROR(IF(OR(ISNA($A189),$AK189&lt;100,INDEX(International!C$3:C$2000,_xlfn.XMATCH(100,International!C$3:C$2000,1,1)+$CA189)=""),NA(),INDEX(International!C$3:C$2000,_xlfn.XMATCH(100,International!C$3:C$2000,1,1)+$CA189)), NA())</f>
        <v>#N/A</v>
      </c>
      <c r="CP189" s="1" t="e">
        <f t="shared" si="348"/>
        <v>#N/A</v>
      </c>
      <c r="CQ189" s="1" t="e">
        <f>IF(OR(ISNA($A189),$AK189&lt;100),NA(),IF($CA189=0,0,FLOOR((CO189-_xlfn.XLOOKUP(_xlfn.AGGREGATE(5,6,$CA$3:$CA2140),$CA$3:$CA$2000,CO$3:CO$2000,1,1))/_xlfn.XLOOKUP($CA189,$CA$3:$CA$2000,$CA$3:$CA$2000,1,1), 1)))</f>
        <v>#N/A</v>
      </c>
      <c r="CR189" s="1" t="e">
        <f t="shared" si="297"/>
        <v>#N/A</v>
      </c>
      <c r="CS189" s="1" t="e" cm="1">
        <f t="array" ref="CS189">IFERROR(IF(OR(ISNA($A189),$AK189&lt;100,INDEX(International!G$3:G$2000,_xlfn.XMATCH(100,International!G$3:G$2000,1,1)+$CA189)=""),NA(),INDEX(International!G$3:G$2000,_xlfn.XMATCH(100,International!G$3:G$2000,1,1)+$CA189)), NA())</f>
        <v>#N/A</v>
      </c>
      <c r="CT189" s="1" t="e">
        <f t="shared" si="349"/>
        <v>#N/A</v>
      </c>
      <c r="CU189" s="1" t="e">
        <f>IF(OR(ISNA($A189),$AK189&lt;100),NA(),IF($CA189=0,0,FLOOR((CS189-_xlfn.XLOOKUP(_xlfn.AGGREGATE(5,6,$CA$3:$CA2140),$CA$3:$CA$2000,CS$3:CS$2000,1,1))/_xlfn.XLOOKUP($CA189,$CA$3:$CA$2000,$CA$3:$CA$2000,1,1), 1)))</f>
        <v>#N/A</v>
      </c>
      <c r="CV189" s="1" t="e">
        <f t="shared" si="298"/>
        <v>#N/A</v>
      </c>
      <c r="CW189" s="1" t="e" cm="1">
        <f t="array" ref="CW189">IFERROR(IF(OR(ISNA($A189),$AK189&lt;100,INDEX(International!K$3:K$2000,_xlfn.XMATCH(100,International!K$3:K$2000,1,1)+$CA189)=""),NA(),INDEX(International!K$3:K$2000,_xlfn.XMATCH(100,International!K$3:K$2000,1,1)+$CA189)), NA())</f>
        <v>#N/A</v>
      </c>
      <c r="CX189" s="1" t="e">
        <f t="shared" si="350"/>
        <v>#N/A</v>
      </c>
      <c r="CY189" s="1" t="e">
        <f>IF(OR(ISNA($A189),$AK189&lt;100),NA(),IF($CA189=0,0,FLOOR((CW189-_xlfn.XLOOKUP(_xlfn.AGGREGATE(5,6,$CA$3:$CA2140),$CA$3:$CA$2000,CW$3:CW$2000,1,1))/_xlfn.XLOOKUP($CA189,$CA$3:$CA$2000,$CA$3:$CA$2000,1,1), 1)))</f>
        <v>#N/A</v>
      </c>
      <c r="CZ189" s="1" t="e">
        <f t="shared" si="299"/>
        <v>#N/A</v>
      </c>
      <c r="DA189" s="1" t="e" cm="1">
        <f t="array" ref="DA189">IFERROR(IF(OR(ISNA($A189),$AK189&lt;100,INDEX(International!O$3:O$2000,_xlfn.XMATCH(100,International!O$3:O$2000,1,1)+$CA189)=""),NA(),INDEX(International!O$3:O$2000,_xlfn.XMATCH(100,International!O$3:O$2000,1,1)+$CA189)), NA())</f>
        <v>#N/A</v>
      </c>
      <c r="DB189" s="1" t="e">
        <f t="shared" si="351"/>
        <v>#N/A</v>
      </c>
      <c r="DC189" s="1" t="e">
        <f>IF(OR(ISNA($A189),$AK189&lt;100),NA(),IF($CA189=0,0,FLOOR((DA189-_xlfn.XLOOKUP(_xlfn.AGGREGATE(5,6,$CA$3:$CA2140),$CA$3:$CA$2000,DA$3:DA$2000,1,1))/_xlfn.XLOOKUP($CA189,$CA$3:$CA$2000,$CA$3:$CA$2000,1,1), 1)))</f>
        <v>#N/A</v>
      </c>
      <c r="DD189" s="1" t="e">
        <f t="shared" si="300"/>
        <v>#N/A</v>
      </c>
      <c r="DE189" s="1" t="e" cm="1">
        <f t="array" ref="DE189">IFERROR(IF(OR(ISNA($A189),$AK189&lt;100,INDEX(International!S$3:S$2000,_xlfn.XMATCH(100,International!S$3:S$2000,1,1)+$CA189)=""),NA(),INDEX(International!S$3:S$2000,_xlfn.XMATCH(100,International!S$3:S$2000,1,1)+$CA189)), NA())</f>
        <v>#N/A</v>
      </c>
      <c r="DF189" s="1" t="e">
        <f t="shared" si="352"/>
        <v>#N/A</v>
      </c>
      <c r="DG189" s="1" t="e">
        <f>IF(OR(ISNA($A189),$AK189&lt;100),NA(),IF($CA189=0,0,FLOOR((DE189-_xlfn.XLOOKUP(_xlfn.AGGREGATE(5,6,$CA$3:$CA2140),$CA$3:$CA$2000,DE$3:DE$2000,1,1))/_xlfn.XLOOKUP($CA189,$CA$3:$CA$2000,$CA$3:$CA$2000,1,1), 1)))</f>
        <v>#N/A</v>
      </c>
      <c r="DH189" s="1" t="e">
        <f t="shared" si="301"/>
        <v>#N/A</v>
      </c>
      <c r="DI189" s="1" t="e" cm="1">
        <f t="array" ref="DI189">IFERROR(IF(OR(ISNA($A189),$AK189&lt;100,INDEX(International!W$3:W$2000,_xlfn.XMATCH(100,International!W$3:W$2000,1,1)+$CA189)=""),NA(),INDEX(International!W$3:W$2000,_xlfn.XMATCH(100,International!W$3:W$2000,1,1)+$CA189)), NA())</f>
        <v>#N/A</v>
      </c>
      <c r="DJ189" s="1" t="e">
        <f t="shared" si="353"/>
        <v>#N/A</v>
      </c>
      <c r="DK189" s="1" t="e">
        <f>IF(OR(ISNA($A189),$AK189&lt;100),NA(),IF($CA189=0,0,FLOOR((DI189-_xlfn.XLOOKUP(_xlfn.AGGREGATE(5,6,$CA$3:$CA2140),$CA$3:$CA$2000,DI$3:DI$2000,1,1))/_xlfn.XLOOKUP($CA189,$CA$3:$CA$2000,$CA$3:$CA$2000,1,1), 1)))</f>
        <v>#N/A</v>
      </c>
      <c r="DL189" s="1" t="e">
        <f t="shared" si="302"/>
        <v>#N/A</v>
      </c>
      <c r="DM189" s="1" t="e" cm="1">
        <f t="array" ref="DM189">IFERROR(IF(OR(ISNA($A189),$AK189&lt;100,INDEX(International!AA$3:AA$2000,_xlfn.XMATCH(100,International!AA$3:AA$2000,1,1)+$CA189)=""),NA(),INDEX(International!AA$3:AA$2000,_xlfn.XMATCH(100,International!AA$3:AA$2000,1,1)+$CA189)), NA())</f>
        <v>#N/A</v>
      </c>
      <c r="DN189" s="1" t="e">
        <f t="shared" si="354"/>
        <v>#N/A</v>
      </c>
      <c r="DO189" s="1" t="e">
        <f>IF(OR(ISNA($A189),$AK189&lt;100),NA(),IF($CA189=0,0,FLOOR((DM189-_xlfn.XLOOKUP(_xlfn.AGGREGATE(5,6,$CA$3:$CA2140),$CA$3:$CA$2000,DM$3:DM$2000,1,1))/_xlfn.XLOOKUP($CA189,$CA$3:$CA$2000,$CA$3:$CA$2000,1,1), 1)))</f>
        <v>#N/A</v>
      </c>
      <c r="DP189" s="1" t="e">
        <f t="shared" si="303"/>
        <v>#N/A</v>
      </c>
      <c r="DQ189" s="1" t="e" cm="1">
        <f t="array" ref="DQ189">IFERROR(IF(OR(ISNA($A189),$AK189&lt;100,INDEX(International!AE$3:AE$2000,_xlfn.XMATCH(100,International!AE$3:AE$2000,1,1)+$CA189)=""),NA(),INDEX(International!AE$3:AE$2000,_xlfn.XMATCH(100,International!AE$3:AE$2000,1,1)+$CA189)), NA())</f>
        <v>#N/A</v>
      </c>
      <c r="DR189" s="1" t="e">
        <f t="shared" si="355"/>
        <v>#N/A</v>
      </c>
      <c r="DS189" s="1" t="e">
        <f>IF(OR(ISNA($A189),$AK189&lt;100),NA(),IF($CA189=0,0,FLOOR((DQ189-_xlfn.XLOOKUP(_xlfn.AGGREGATE(5,6,$CA$3:$CA2140),$CA$3:$CA$2000,DQ$3:DQ$2000,1,1))/_xlfn.XLOOKUP($CA189,$CA$3:$CA$2000,$CA$3:$CA$2000,1,1), 1)))</f>
        <v>#N/A</v>
      </c>
      <c r="DT189" s="1" t="e">
        <f t="shared" si="382"/>
        <v>#N/A</v>
      </c>
      <c r="DU189" s="1" t="e">
        <f t="shared" si="356"/>
        <v>#N/A</v>
      </c>
      <c r="DV189" s="1" t="e" cm="1">
        <f t="array" ref="DV189">IFERROR(IF(ISNA($A189),NA(),INDEX(B$3:B$2000,_xlfn.XMATCH(Configuration!$B$12,B$3:B$2000,1,1)+ROW()-ROW($A$3))-0), NA())</f>
        <v>#N/A</v>
      </c>
      <c r="DW189" s="1" t="e" cm="1">
        <f t="array" ref="DW189">IFERROR(IF(ISNA($A189),NA(),INDEX(F$3:F$2000,_xlfn.XMATCH(Configuration!$B$12,F$3:F$2000,1,1)+ROW()-ROW($A$3))-0), NA())</f>
        <v>#N/A</v>
      </c>
      <c r="DX189" s="1" t="e" cm="1">
        <f t="array" ref="DX189">IFERROR(IF(ISNA($A189),NA(),INDEX(J$3:J$2000,_xlfn.XMATCH(Configuration!$B$12,J$3:J$2000,1,1)+ROW()-ROW($A$3))-0), NA())</f>
        <v>#N/A</v>
      </c>
      <c r="DY189" s="1" t="e" cm="1">
        <f t="array" ref="DY189">IFERROR(IF(ISNA($A189),NA(),INDEX(N$3:N$2000,_xlfn.XMATCH(Configuration!$B$12,N$3:N$2000,1,1)+ROW()-ROW($A$3))-0), NA())</f>
        <v>#N/A</v>
      </c>
      <c r="DZ189" s="1" t="e" cm="1">
        <f t="array" ref="DZ189">IFERROR(IF(ISNA($A189),NA(),INDEX(R$3:R$2000,_xlfn.XMATCH(Configuration!$B$12,R$3:R$2000,1,1)+ROW()-ROW($A$3))-0), NA())</f>
        <v>#N/A</v>
      </c>
      <c r="EA189" s="1" t="e" cm="1">
        <f t="array" ref="EA189">IFERROR(IF(ISNA($A189),NA(),INDEX(V$3:V$2000,_xlfn.XMATCH(Configuration!$B$12,V$3:V$2000,1,1)+ROW()-ROW($A$3))-0), NA())</f>
        <v>#N/A</v>
      </c>
      <c r="EB189" s="1" t="e" cm="1">
        <f t="array" ref="EB189">IFERROR(IF(ISNA($A189),NA(),INDEX(Z$3:Z$2000,_xlfn.XMATCH(Configuration!$B$12,Z$3:Z$2000,1,1)+ROW()-ROW($A$3))-0), NA())</f>
        <v>#N/A</v>
      </c>
      <c r="EC189" s="1" t="e" cm="1">
        <f t="array" ref="EC189">IFERROR(IF(ISNA($A189),NA(),INDEX(AD$3:AD$2000,_xlfn.XMATCH(Configuration!$B$12,AD$3:AD$2000,1,1)+ROW()-ROW($A$3))-0), NA())</f>
        <v>#N/A</v>
      </c>
      <c r="ED189" s="1" t="e">
        <f t="shared" si="357"/>
        <v>#N/A</v>
      </c>
      <c r="EE189" s="1" t="e">
        <f t="shared" si="304"/>
        <v>#N/A</v>
      </c>
      <c r="EF189" s="1" t="e">
        <f t="shared" si="305"/>
        <v>#N/A</v>
      </c>
      <c r="EG189" s="1" t="e">
        <f t="shared" si="306"/>
        <v>#N/A</v>
      </c>
      <c r="EH189" s="1" t="e">
        <f t="shared" si="307"/>
        <v>#N/A</v>
      </c>
      <c r="EI189" s="1" t="e">
        <f t="shared" si="308"/>
        <v>#N/A</v>
      </c>
      <c r="EJ189" s="1" t="e">
        <f t="shared" si="309"/>
        <v>#N/A</v>
      </c>
      <c r="EK189" s="1" t="e">
        <f t="shared" si="310"/>
        <v>#N/A</v>
      </c>
      <c r="EL189" s="1" t="e" cm="1">
        <f t="array" ref="EL189">IFERROR(IF(ISNA($ED189),NA(),IF(FLOOR((2^(($ED189+LOOKUP(2, 1/(ISNA(EP$3:EP$2000)+ISBLANK(EP$3:EP$300)-1),EP$3:EP$2000)*LOG(100)/LOG(2))/LOOKUP(2, 1/(ISNA(EP$3:EP$2000)+ISBLANK(EP$3:EP$300)-1),EP$3:EP$2000))),2)&gt;_xlfn.AGGREGATE(4,6,$EN$3:$GC$2000)+2000,NA(),FLOOR((2^(($ED189+LOOKUP(2, 1/(ISNA(EP$3:EP$2000)+ISBLANK(EP$3:EP$300)-1),EP$3:EP$2000)*LOG(100)/LOG(2))/LOOKUP(2, 1/(ISNA(EP$3:EP$2000)+ISBLANK(EP$3:EP$300)-1),EP$3:EP$2000))),2))),NA())</f>
        <v>#N/A</v>
      </c>
      <c r="EM189" s="1" t="e" cm="1">
        <f t="array" ref="EM189">IF(ISNA($ED189),NA(),FLOOR(EN$3+(LOOKUP(2, 1/(ISNA(EN$3:EN$2000)+ISBLANK(EN$3:EN$300)-1),EN$3:EN$2000)-EN$3)/LOOKUP(2, 1/(ISNA(EN$3:EN$2000)+ISBLANK(EN$3:EN$300)-1),ED$3:ED$2000)*ED189, 1))</f>
        <v>#N/A</v>
      </c>
      <c r="EN189" s="1" t="e" cm="1">
        <f t="array" ref="EN189">IFERROR(IF(ISNA($A189),NA(),INDEX(AK$3:AK$2000,_xlfn.XMATCH(100,AK$3:AK$2000,1,1)+ROW()-ROW($A$3))-0), NA())</f>
        <v>#N/A</v>
      </c>
      <c r="EO189" s="1" t="e" cm="1">
        <f t="array" ref="EO189">IFERROR(IF(ISNA($A189),NA(),INDEX(BD$3:BD$2000,_xlfn.XMATCH(100,AK$3:AK$2000,1,1)+ROW()-ROW($A$3))-0), NA())</f>
        <v>#N/A</v>
      </c>
      <c r="EP189" s="1" t="e">
        <f t="shared" si="311"/>
        <v>#N/A</v>
      </c>
      <c r="EQ189" s="1" t="e">
        <f t="shared" si="312"/>
        <v>#N/A</v>
      </c>
      <c r="ER189" s="1" t="e">
        <f t="shared" si="313"/>
        <v>#N/A</v>
      </c>
      <c r="ES189" s="1" t="e" cm="1">
        <f t="array" ref="ES189">IFERROR(IF(OR(ISNA($A189),INDEX(International!C$3:C$2000,_xlfn.XMATCH(100,International!C$3:C$2000,1,1)+ROW()-ROW($A$3))=""),NA(),INDEX(International!C$3:C$2000,_xlfn.XMATCH(100,International!C$3:C$2000,1,1)+ROW()-ROW($A$3))), NA())</f>
        <v>#N/A</v>
      </c>
      <c r="ET189" s="1" t="e" cm="1">
        <f t="array" ref="ET189">IFERROR(IF(ISNA($A189),NA(),INDEX(International!E$3:E$2000,_xlfn.XMATCH(100,International!C$3:C$2000,1,1)+ROW()-ROW($A$3))-0), NA())</f>
        <v>#N/A</v>
      </c>
      <c r="EU189" s="1" t="e">
        <f t="shared" si="314"/>
        <v>#N/A</v>
      </c>
      <c r="EV189" s="1" t="e">
        <f t="shared" si="315"/>
        <v>#N/A</v>
      </c>
      <c r="EW189" s="1" t="e">
        <f t="shared" si="316"/>
        <v>#N/A</v>
      </c>
      <c r="EX189" s="1" t="e" cm="1">
        <f t="array" ref="EX189">IFERROR(IF(OR(ISNA($A189),INDEX(International!G$3:G$2000,_xlfn.XMATCH(100,International!G$3:G$2000,1,1)+ROW()-ROW($A$3))=""),NA(),INDEX(International!G$3:G$2000,_xlfn.XMATCH(100,International!G$3:G$2000,1,1)+ROW()-ROW($A$3))-0), NA())</f>
        <v>#N/A</v>
      </c>
      <c r="EY189" s="1" t="e" cm="1">
        <f t="array" ref="EY189">IFERROR(IF(ISNA($A189),NA(),INDEX(International!I$3:I$2000,_xlfn.XMATCH(100,International!G$3:G$2000,1,1)+ROW()-ROW($A$3))-0), NA())</f>
        <v>#N/A</v>
      </c>
      <c r="EZ189" s="1" t="e">
        <f t="shared" si="317"/>
        <v>#N/A</v>
      </c>
      <c r="FA189" s="1" t="e">
        <f t="shared" si="318"/>
        <v>#N/A</v>
      </c>
      <c r="FB189" s="1" t="e">
        <f t="shared" si="319"/>
        <v>#N/A</v>
      </c>
      <c r="FC189" s="1" t="e" cm="1">
        <f t="array" ref="FC189">IFERROR(IF(OR(ISNA($A189),INDEX(International!K$3:K$2000,_xlfn.XMATCH(100,International!K$3:K$2000,1,1)+ROW()-ROW($A$3))=""),NA(),INDEX(International!K$3:K$2000,_xlfn.XMATCH(100,International!K$3:K$2000,1,1)+ROW()-ROW($A$3))), NA())</f>
        <v>#N/A</v>
      </c>
      <c r="FD189" s="1" t="e" cm="1">
        <f t="array" ref="FD189">IFERROR(IF(ISNA($A189),NA(),INDEX(International!M$3:M$2000,_xlfn.XMATCH(100,International!K$3:K$2000,1,1)+ROW()-ROW($A$3))-0), NA())</f>
        <v>#N/A</v>
      </c>
      <c r="FE189" s="1" t="e">
        <f t="shared" si="320"/>
        <v>#N/A</v>
      </c>
      <c r="FF189" s="1" t="e">
        <f t="shared" si="321"/>
        <v>#N/A</v>
      </c>
      <c r="FG189" s="1" t="e">
        <f t="shared" si="322"/>
        <v>#N/A</v>
      </c>
      <c r="FH189" s="1" t="e" cm="1">
        <f t="array" ref="FH189">IFERROR(IF(OR(ISNA($A189),INDEX(International!O$3:O$2000,_xlfn.XMATCH(100,International!O$3:O$2000,1,1)+ROW()-ROW($A$3))=""),NA(),INDEX(International!O$3:O$2000,_xlfn.XMATCH(100,International!O$3:O$2000,1,1)+ROW()-ROW($A$3))-0), NA())</f>
        <v>#N/A</v>
      </c>
      <c r="FI189" s="1" t="e" cm="1">
        <f t="array" ref="FI189">IFERROR(IF(ISNA($A189),NA(),INDEX(International!Q$3:Q$2000,_xlfn.XMATCH(100,International!O$3:O$2000,1,1)+ROW()-ROW($A$3))-0), NA())</f>
        <v>#N/A</v>
      </c>
      <c r="FJ189" s="1" t="e">
        <f t="shared" si="323"/>
        <v>#N/A</v>
      </c>
      <c r="FK189" s="1" t="e">
        <f t="shared" si="324"/>
        <v>#N/A</v>
      </c>
      <c r="FL189" s="1" t="e">
        <f t="shared" si="325"/>
        <v>#N/A</v>
      </c>
      <c r="FM189" s="1" t="e" cm="1">
        <f t="array" ref="FM189">IFERROR(IF(OR(ISNA($A189),INDEX(International!S$3:S$2000,_xlfn.XMATCH(100,International!S$3:S$2000,1,1)+ROW()-ROW($A$3))=""),NA(),INDEX(International!S$3:S$2000,_xlfn.XMATCH(100,International!S$3:S$2000,1,1)+ROW()-ROW($A$3))-0), NA())</f>
        <v>#N/A</v>
      </c>
      <c r="FN189" s="1" t="e" cm="1">
        <f t="array" ref="FN189">IFERROR(IF(ISNA($A189),NA(),INDEX(International!U$3:U$2000,_xlfn.XMATCH(100,International!S$3:S$2000,1,1)+ROW()-ROW($A$3))-0), NA())</f>
        <v>#N/A</v>
      </c>
      <c r="FO189" s="1" t="e">
        <f t="shared" si="326"/>
        <v>#N/A</v>
      </c>
      <c r="FP189" s="1" t="e">
        <f t="shared" si="327"/>
        <v>#N/A</v>
      </c>
      <c r="FQ189" s="1" t="e">
        <f t="shared" si="328"/>
        <v>#N/A</v>
      </c>
      <c r="FR189" s="1" t="e" cm="1">
        <f t="array" ref="FR189">IFERROR(IF(OR(ISNA($A189),INDEX(International!W$3:W$2000,_xlfn.XMATCH(100,International!W$3:W$2000,1,1)+ROW()-ROW($A$3))=""),NA(),INDEX(International!W$3:W$2000,_xlfn.XMATCH(100,International!W$3:W$2000,1,1)+ROW()-ROW($A$3))-0), NA())</f>
        <v>#N/A</v>
      </c>
      <c r="FS189" s="1" t="e" cm="1">
        <f t="array" ref="FS189">IFERROR(IF(ISNA($A189),NA(),INDEX(International!Y$3:Y$2000,_xlfn.XMATCH(100,International!W$3:W$2000,1,1)+ROW()-ROW($A$3))-0), NA())</f>
        <v>#N/A</v>
      </c>
      <c r="FT189" s="1" t="e">
        <f t="shared" si="329"/>
        <v>#N/A</v>
      </c>
      <c r="FU189" s="1" t="e">
        <f t="shared" si="330"/>
        <v>#N/A</v>
      </c>
      <c r="FV189" s="1" t="e">
        <f t="shared" si="331"/>
        <v>#N/A</v>
      </c>
      <c r="FW189" s="1" t="e" cm="1">
        <f t="array" ref="FW189">IFERROR(IF(OR(ISNA($A189),INDEX(International!AA$3:AA$2000,_xlfn.XMATCH(100,International!AA$3:AA$2000,1,1)+ROW()-ROW($A$3))=""),NA(),INDEX(International!AA$3:AA$2000,_xlfn.XMATCH(100,International!AA$3:AA$2000,1,1)+ROW()-ROW($A$3))-0), NA())</f>
        <v>#N/A</v>
      </c>
      <c r="FX189" s="1" t="e" cm="1">
        <f t="array" ref="FX189">IFERROR(IF(ISNA($A189),NA(),INDEX(International!AC$3:AC$2000,_xlfn.XMATCH(100,International!AA$3:AA$2000,1,1)+ROW()-ROW($A$3))-0), NA())</f>
        <v>#N/A</v>
      </c>
      <c r="FY189" s="1" t="e">
        <f t="shared" si="332"/>
        <v>#N/A</v>
      </c>
      <c r="FZ189" s="1" t="e">
        <f t="shared" si="333"/>
        <v>#N/A</v>
      </c>
      <c r="GA189" s="1" t="e">
        <f t="shared" si="334"/>
        <v>#N/A</v>
      </c>
      <c r="GB189" s="1" t="e" cm="1">
        <f t="array" ref="GB189">IFERROR(IF(OR(ISNA($A189),INDEX(International!AE$3:AE$2000,_xlfn.XMATCH(100,International!AE$3:AE$2000,1,1)+ROW()-ROW($A$3))=""),NA(),INDEX(International!AE$3:AE$2000,_xlfn.XMATCH(100,International!AE$3:AE$2000,1,1)+ROW()-ROW($A$3))-0), NA())</f>
        <v>#N/A</v>
      </c>
      <c r="GC189" s="1" t="e" cm="1">
        <f t="array" ref="GC189">IFERROR(IF(ISNA($A189),NA(),INDEX(International!AG$3:AG$2000,_xlfn.XMATCH(100,International!AE$3:AE$2000,1,1)+ROW()-ROW($A$3))-0), NA())</f>
        <v>#N/A</v>
      </c>
      <c r="GD189" s="1" t="e">
        <f t="shared" si="335"/>
        <v>#N/A</v>
      </c>
      <c r="GE189" s="1" t="e">
        <f t="shared" si="336"/>
        <v>#N/A</v>
      </c>
      <c r="GF189" s="1" t="e">
        <f t="shared" si="337"/>
        <v>#N/A</v>
      </c>
    </row>
    <row r="190" spans="1:188" x14ac:dyDescent="0.2">
      <c r="A190" s="4" t="e">
        <f>IF(OR(Daily!$A190="",Daily!$B190="*"),NA(),Daily!A190)</f>
        <v>#N/A</v>
      </c>
      <c r="B190" s="1" t="str">
        <f>IF(_xlfn.IFNA($A190,"")="","",Daily!C190+IF(ROW()&gt;ROW($A$3),B189,0))</f>
        <v/>
      </c>
      <c r="C190" s="1" t="str">
        <f>IF(_xlfn.IFNA($A190,"")="","",Daily!D190+IF(ROW()&gt;ROW($A$3),C189,0))</f>
        <v/>
      </c>
      <c r="D190" s="1" t="str">
        <f>IF(_xlfn.IFNA($A190,"")="","",Daily!E190+IF(ROW()&gt;ROW($A$3),D189,0))</f>
        <v/>
      </c>
      <c r="E190" s="1" t="str">
        <f t="shared" si="284"/>
        <v/>
      </c>
      <c r="F190" s="1" t="str">
        <f>IF(_xlfn.IFNA($A190,"")="","",Daily!F190+IF(ROW()&gt;ROW($A$3),F189,0))</f>
        <v/>
      </c>
      <c r="G190" s="1" t="str">
        <f>IF(_xlfn.IFNA($A190,"")="","",Daily!G190+IF(ROW()&gt;ROW($A$3),G189,0))</f>
        <v/>
      </c>
      <c r="H190" s="1" t="str">
        <f>IF(_xlfn.IFNA($A190,"")="","",Daily!H190+IF(ROW()&gt;ROW($A$3),H189,0))</f>
        <v/>
      </c>
      <c r="I190" s="1" t="str">
        <f t="shared" si="285"/>
        <v/>
      </c>
      <c r="J190" s="1" t="str">
        <f>IF(_xlfn.IFNA($A190,"")="","",Daily!I190+IF(ROW()&gt;ROW($A$3),J189,0))</f>
        <v/>
      </c>
      <c r="K190" s="1" t="str">
        <f>IF(_xlfn.IFNA($A190,"")="","",Daily!J190+IF(ROW()&gt;ROW($A$3),K189,0))</f>
        <v/>
      </c>
      <c r="L190" s="1" t="str">
        <f>IF(_xlfn.IFNA($A190,"")="","",Daily!K190+IF(ROW()&gt;ROW($A$3),L189,0))</f>
        <v/>
      </c>
      <c r="M190" s="1" t="str">
        <f t="shared" si="286"/>
        <v/>
      </c>
      <c r="N190" s="1" t="str">
        <f>IF(_xlfn.IFNA($A190,"")="","",Daily!L190+IF(ROW()&gt;ROW($A$3),N189,0))</f>
        <v/>
      </c>
      <c r="O190" s="1" t="str">
        <f>IF(_xlfn.IFNA($A190,"")="","",Daily!M190+IF(ROW()&gt;ROW($A$3),O189,0))</f>
        <v/>
      </c>
      <c r="P190" s="1" t="str">
        <f>IF(_xlfn.IFNA($A190,"")="","",Daily!N190+IF(ROW()&gt;ROW($A$3),P189,0))</f>
        <v/>
      </c>
      <c r="Q190" s="1" t="str">
        <f t="shared" si="287"/>
        <v/>
      </c>
      <c r="R190" s="1" t="str">
        <f>IF(_xlfn.IFNA($A190,"")="","",Daily!O190+IF(ROW()&gt;ROW($A$3),R189,0))</f>
        <v/>
      </c>
      <c r="S190" s="1" t="str">
        <f>IF(_xlfn.IFNA($A190,"")="","",Daily!P190+IF(ROW()&gt;ROW($A$3),S189,0))</f>
        <v/>
      </c>
      <c r="T190" s="1" t="str">
        <f>IF(_xlfn.IFNA($A190,"")="","",Daily!Q190+IF(ROW()&gt;ROW($A$3),T189,0))</f>
        <v/>
      </c>
      <c r="U190" s="1" t="str">
        <f t="shared" si="288"/>
        <v/>
      </c>
      <c r="V190" s="1" t="str">
        <f>IF(_xlfn.IFNA($A190,"")="","",Daily!R190+IF(ROW()&gt;ROW($A$3),V189,0))</f>
        <v/>
      </c>
      <c r="W190" s="1" t="str">
        <f>IF(_xlfn.IFNA($A190,"")="","",Daily!S190+IF(ROW()&gt;ROW($A$3),W189,0))</f>
        <v/>
      </c>
      <c r="X190" s="1" t="str">
        <f>IF(_xlfn.IFNA($A190,"")="","",Daily!T190+IF(ROW()&gt;ROW($A$3),X189,0))</f>
        <v/>
      </c>
      <c r="Y190" s="1" t="str">
        <f t="shared" si="289"/>
        <v/>
      </c>
      <c r="Z190" s="1" t="str">
        <f>IF(_xlfn.IFNA($A190,"")="","",Daily!U190+IF(ROW()&gt;ROW($A$3),Z189,0))</f>
        <v/>
      </c>
      <c r="AA190" s="1" t="str">
        <f>IF(_xlfn.IFNA($A190,"")="","",Daily!V190+IF(ROW()&gt;ROW($A$3),AA189,0))</f>
        <v/>
      </c>
      <c r="AB190" s="1" t="str">
        <f>IF(_xlfn.IFNA($A190,"")="","",Daily!W190+IF(ROW()&gt;ROW($A$3),AB189,0))</f>
        <v/>
      </c>
      <c r="AC190" s="1" t="str">
        <f t="shared" si="290"/>
        <v/>
      </c>
      <c r="AD190" s="1" t="str">
        <f>IF(_xlfn.IFNA($A190,"")="","",Daily!X190+IF(ROW()&gt;ROW($A$3),AD189,0))</f>
        <v/>
      </c>
      <c r="AE190" s="1" t="str">
        <f>IF(_xlfn.IFNA($A190,"")="","",Daily!Y190+IF(ROW()&gt;ROW($A$3),AE189,0))</f>
        <v/>
      </c>
      <c r="AF190" s="1" t="str">
        <f>IF(_xlfn.IFNA($A190,"")="","",Daily!Z190+IF(ROW()&gt;ROW($A$3),AF189,0))</f>
        <v/>
      </c>
      <c r="AG190" s="1" t="str">
        <f t="shared" si="291"/>
        <v/>
      </c>
      <c r="AH190" s="1" t="str">
        <f>IF(_xlfn.IFNA($A190,"")="","",Daily!C190+Daily!F190+Daily!I190+Daily!O190+Daily!L190+Daily!R190+Daily!X190+Daily!U190)</f>
        <v/>
      </c>
      <c r="AI190" s="1" t="str">
        <f>IF(_xlfn.IFNA($A190,"")="","",Daily!D190+Daily!G190+Daily!J190+Daily!P190+Daily!M190+Daily!S190+Daily!Y190+Daily!V190+Daily!AA190)</f>
        <v/>
      </c>
      <c r="AJ190" s="1" t="str">
        <f>IF(_xlfn.IFNA($A190,"")="","",Daily!E190+Daily!H190+Daily!K190+Daily!Q190+Daily!N190+Daily!T190+Daily!Z190+Daily!W190)</f>
        <v/>
      </c>
      <c r="AK190" s="1" t="str">
        <f t="shared" si="359"/>
        <v/>
      </c>
      <c r="AL190" s="1" t="str">
        <f t="shared" si="360"/>
        <v/>
      </c>
      <c r="AM190" s="1" t="str">
        <f t="shared" si="361"/>
        <v/>
      </c>
      <c r="AN190" s="7" t="str">
        <f t="shared" si="362"/>
        <v/>
      </c>
      <c r="AO190" s="1" t="str">
        <f t="shared" si="363"/>
        <v/>
      </c>
      <c r="AP190" s="1" t="str">
        <f t="shared" si="364"/>
        <v/>
      </c>
      <c r="AQ190" s="1" t="str">
        <f t="shared" si="365"/>
        <v/>
      </c>
      <c r="AR190" s="1" t="str">
        <f t="shared" si="366"/>
        <v/>
      </c>
      <c r="AS190" s="1" t="str">
        <f t="shared" si="367"/>
        <v/>
      </c>
      <c r="AT190" s="10" t="str">
        <f t="shared" si="368"/>
        <v/>
      </c>
      <c r="AU190" s="10" t="str">
        <f t="shared" si="369"/>
        <v/>
      </c>
      <c r="AV190" s="10" t="str">
        <f t="shared" si="370"/>
        <v/>
      </c>
      <c r="AW190" s="10" t="str">
        <f t="shared" si="371"/>
        <v/>
      </c>
      <c r="AX190" s="10" t="str">
        <f t="shared" si="372"/>
        <v/>
      </c>
      <c r="AY190" s="10" t="str">
        <f t="shared" si="373"/>
        <v/>
      </c>
      <c r="AZ190" s="10" t="str">
        <f t="shared" si="374"/>
        <v/>
      </c>
      <c r="BA190" s="10" t="str">
        <f t="shared" si="375"/>
        <v/>
      </c>
      <c r="BB190" s="10" t="str">
        <f t="shared" si="376"/>
        <v/>
      </c>
      <c r="BC190" s="10" t="str">
        <f t="shared" si="377"/>
        <v/>
      </c>
      <c r="BD190" s="8" t="str">
        <f t="shared" ca="1" si="292"/>
        <v/>
      </c>
      <c r="BE190" s="9" t="str">
        <f t="shared" ca="1" si="293"/>
        <v/>
      </c>
      <c r="BF190" s="10" t="str">
        <f t="shared" si="378"/>
        <v/>
      </c>
      <c r="BG190" s="10" t="str">
        <f t="shared" si="379"/>
        <v/>
      </c>
      <c r="BH190" s="1" t="str">
        <f t="shared" si="380"/>
        <v/>
      </c>
      <c r="BI190" s="1" t="str">
        <f t="shared" si="381"/>
        <v/>
      </c>
      <c r="BJ190" s="8" t="str">
        <f>IF(_xlfn.IFNA($A190,"")="","",AK190/(Configuration!$B$1/1000000))</f>
        <v/>
      </c>
      <c r="BK190" s="1" t="str">
        <f>IF(OR(_xlfn.IFNA($A190,"")="", ROW()&lt;=ROW($A$3),MAX(International!$C$3:$C$2000)&lt;$AK190),"",$A190-_xlfn.XLOOKUP($AK190,International!$C$3:$C$2000,International!$A$3:$A$2000,NA(),1,1))</f>
        <v/>
      </c>
      <c r="BL190" s="1" t="str">
        <f>IF(OR(_xlfn.IFNA($A190,"")="", ROW()&lt;=ROW($A$3),MAX(International!$D$3:$D$2000)&lt;$BJ190),"",$A190-_xlfn.XLOOKUP($BJ190,International!$D$3:$D$2000,International!$A$3:$A$2000,NA(),1,1))</f>
        <v/>
      </c>
      <c r="BM190" s="1" t="str">
        <f>IF(OR(_xlfn.IFNA($A190,"")="", ROW()&lt;=ROW($A$3),MAX(International!$G$3:$G$2000)&lt;$AK190),"",$A190-_xlfn.XLOOKUP($AK190,International!$G$3:$G$2000,International!$A$3:$A$2000,NA(),1,1))</f>
        <v/>
      </c>
      <c r="BN190" s="1" t="str">
        <f>IF(OR(_xlfn.IFNA($A190,"")="", ROW()&lt;=ROW($A$3),MAX(International!$H$3:$H$2000)&lt;$BJ190),"",$A190-_xlfn.XLOOKUP($BJ190,International!$H$3:$H$2000,International!$A$3:$A$2000,NA(),1,1))</f>
        <v/>
      </c>
      <c r="BO190" s="1" t="str">
        <f>IF(OR(_xlfn.IFNA($A190,"")="", ROW()&lt;=ROW($A$3),MAX(International!$K$3:$K$2000)&lt;$AK190),"",$A190-_xlfn.XLOOKUP($AK190,International!$K$3:$K$2000,International!$A$3:$A$2000,NA(),1,1))</f>
        <v/>
      </c>
      <c r="BP190" s="1" t="str">
        <f>IF(OR(_xlfn.IFNA($A190,"")="", ROW()&lt;=ROW($A$3),MAX(International!$L$3:$L$2000)&lt;$BJ190),"",$A190-_xlfn.XLOOKUP($BJ190,International!$L$3:$L$2000,International!$A$3:$A$2000,NA(),1,1))</f>
        <v/>
      </c>
      <c r="BQ190" s="1" t="str">
        <f>IF(OR(_xlfn.IFNA($A190,"")="", ROW()&lt;=ROW($A$3),MAX(International!$O$3:$O$2000)&lt;$AK190),"",$A190-_xlfn.XLOOKUP($AK190,International!$O$3:$O$2000,International!$A$3:$A$2000,NA(),1,1))</f>
        <v/>
      </c>
      <c r="BR190" s="1" t="str">
        <f>IF(OR(_xlfn.IFNA($A190,"")="", ROW()&lt;=ROW($A$3),MAX(International!$P$3:$P$2000)&lt;$BJ190),"",$A190-_xlfn.XLOOKUP($BJ190,International!$P$3:$P$2000,International!$A$3:$A$2000,NA(),1,1))</f>
        <v/>
      </c>
      <c r="BS190" s="1" t="str">
        <f>IF(OR(_xlfn.IFNA($A190,"")="", ROW()&lt;=ROW($A$3),MAX(International!$S$3:$S$2000)&lt;$AK190),"",$A190-_xlfn.XLOOKUP($AK190,International!$S$3:$S$2000,International!$A$3:$A$2000,NA(),1,1))</f>
        <v/>
      </c>
      <c r="BT190" s="1" t="str">
        <f>IF(OR(_xlfn.IFNA($A190,"")="", ROW()&lt;=ROW($A$3),MAX(International!$T$3:$T$2000)&lt;$BJ190),"",$A190-_xlfn.XLOOKUP($BJ190,International!$T$3:$T$2000,International!$A$3:$A$2000,NA(),1,1))</f>
        <v/>
      </c>
      <c r="BU190" s="1" t="str">
        <f>IF(OR(_xlfn.IFNA($A190,"")="", ROW()&lt;=ROW($A$3),MAX(International!$W$3:$W$2000)&lt;$AK190),"",$A190-_xlfn.XLOOKUP($AK190,International!$W$3:$W$2000,International!$A$3:$A$2000,NA(),1,1))</f>
        <v/>
      </c>
      <c r="BV190" s="1" t="str">
        <f>IF(OR(_xlfn.IFNA($A190,"")="", ROW()&lt;=ROW($A$3),MAX(International!$X$3:$X$2000)&lt;$BJ190),"",$A190-_xlfn.XLOOKUP($BJ190,International!$X$3:$X$2000,International!$A$3:$A$2000,NA(),1,1))</f>
        <v/>
      </c>
      <c r="BW190" s="1" t="str">
        <f>IF(OR(_xlfn.IFNA($A190,"")="", ROW()&lt;=ROW($A$3),MAX(International!$AA$3:$AA$2000)&lt;$AK190),"",$A190-_xlfn.XLOOKUP($AK190,International!$AA$3:$AA$2000,International!$A$3:$A$2000,NA(),1,1))</f>
        <v/>
      </c>
      <c r="BX190" s="1" t="str">
        <f>IF(OR(_xlfn.IFNA($A190,"")="", ROW()&lt;=ROW($A$3),MAX(International!$AB$3:$AB$2000)&lt;$BJ190),"",$A190-_xlfn.XLOOKUP($BJ190,International!$AB$3:$AB$2000,International!$A$3:$A$2000,NA(),1,1))</f>
        <v/>
      </c>
      <c r="BY190" s="1" t="str">
        <f>IF(OR(_xlfn.IFNA($A190,"")="", ROW()&lt;=ROW($A$3),MAX(International!$AE$3:$AE$2000)&lt;$AK190),"",$A190-_xlfn.XLOOKUP($AK190,International!$AE$3:$AE$2000,International!$A$3:$A$2000,NA(),1,1))</f>
        <v/>
      </c>
      <c r="BZ190" s="1" t="str">
        <f>IF(OR(_xlfn.IFNA($A190,"")="", ROW()&lt;=ROW($A$3),MAX(International!$AF$3:$AF$2000)&lt;$BJ190),"",$A190-_xlfn.XLOOKUP($BJ190,International!$AF$3:$AF$2000,International!$A$3:$A$2000,NA(),1,1))</f>
        <v/>
      </c>
      <c r="CA190" s="1" t="e">
        <f t="shared" si="358"/>
        <v>#N/A</v>
      </c>
      <c r="CB190" s="1" t="e">
        <f t="shared" si="338"/>
        <v>#N/A</v>
      </c>
      <c r="CC190" s="1" t="e">
        <f t="shared" si="339"/>
        <v>#N/A</v>
      </c>
      <c r="CD190" s="1" t="e">
        <f t="shared" si="340"/>
        <v>#N/A</v>
      </c>
      <c r="CE190" s="1" t="e">
        <f t="shared" si="341"/>
        <v>#N/A</v>
      </c>
      <c r="CF190" s="1" t="e">
        <f t="shared" si="342"/>
        <v>#N/A</v>
      </c>
      <c r="CG190" s="1" t="e">
        <f t="shared" si="343"/>
        <v>#N/A</v>
      </c>
      <c r="CH190" s="1" t="e">
        <f t="shared" si="344"/>
        <v>#N/A</v>
      </c>
      <c r="CI190" s="1" t="e">
        <f t="shared" si="345"/>
        <v>#N/A</v>
      </c>
      <c r="CJ190" s="1" t="e">
        <f t="shared" si="346"/>
        <v>#N/A</v>
      </c>
      <c r="CK190" s="1" t="e">
        <f t="shared" si="295"/>
        <v>#N/A</v>
      </c>
      <c r="CL190" s="1" t="e">
        <f t="shared" si="347"/>
        <v>#N/A</v>
      </c>
      <c r="CM190" s="1" t="e">
        <f>IF(OR(ISNA($A190),$AK190&lt;100),NA(),IF($CA190=0,0,FLOOR((CK190-_xlfn.XLOOKUP(_xlfn.AGGREGATE(5,6,$CA$3:$CA2141),$CA$3:$CA$2000,CK$3:CK$2000,1,1))/_xlfn.XLOOKUP($CA190,$CA$3:$CA$2000,$CA$3:$CA$2000,1,1), 1)))</f>
        <v>#N/A</v>
      </c>
      <c r="CN190" s="1" t="e">
        <f t="shared" si="296"/>
        <v>#N/A</v>
      </c>
      <c r="CO190" s="1" t="e" cm="1">
        <f t="array" ref="CO190">IFERROR(IF(OR(ISNA($A190),$AK190&lt;100,INDEX(International!C$3:C$2000,_xlfn.XMATCH(100,International!C$3:C$2000,1,1)+$CA190)=""),NA(),INDEX(International!C$3:C$2000,_xlfn.XMATCH(100,International!C$3:C$2000,1,1)+$CA190)), NA())</f>
        <v>#N/A</v>
      </c>
      <c r="CP190" s="1" t="e">
        <f t="shared" si="348"/>
        <v>#N/A</v>
      </c>
      <c r="CQ190" s="1" t="e">
        <f>IF(OR(ISNA($A190),$AK190&lt;100),NA(),IF($CA190=0,0,FLOOR((CO190-_xlfn.XLOOKUP(_xlfn.AGGREGATE(5,6,$CA$3:$CA2141),$CA$3:$CA$2000,CO$3:CO$2000,1,1))/_xlfn.XLOOKUP($CA190,$CA$3:$CA$2000,$CA$3:$CA$2000,1,1), 1)))</f>
        <v>#N/A</v>
      </c>
      <c r="CR190" s="1" t="e">
        <f t="shared" si="297"/>
        <v>#N/A</v>
      </c>
      <c r="CS190" s="1" t="e" cm="1">
        <f t="array" ref="CS190">IFERROR(IF(OR(ISNA($A190),$AK190&lt;100,INDEX(International!G$3:G$2000,_xlfn.XMATCH(100,International!G$3:G$2000,1,1)+$CA190)=""),NA(),INDEX(International!G$3:G$2000,_xlfn.XMATCH(100,International!G$3:G$2000,1,1)+$CA190)), NA())</f>
        <v>#N/A</v>
      </c>
      <c r="CT190" s="1" t="e">
        <f t="shared" si="349"/>
        <v>#N/A</v>
      </c>
      <c r="CU190" s="1" t="e">
        <f>IF(OR(ISNA($A190),$AK190&lt;100),NA(),IF($CA190=0,0,FLOOR((CS190-_xlfn.XLOOKUP(_xlfn.AGGREGATE(5,6,$CA$3:$CA2141),$CA$3:$CA$2000,CS$3:CS$2000,1,1))/_xlfn.XLOOKUP($CA190,$CA$3:$CA$2000,$CA$3:$CA$2000,1,1), 1)))</f>
        <v>#N/A</v>
      </c>
      <c r="CV190" s="1" t="e">
        <f t="shared" si="298"/>
        <v>#N/A</v>
      </c>
      <c r="CW190" s="1" t="e" cm="1">
        <f t="array" ref="CW190">IFERROR(IF(OR(ISNA($A190),$AK190&lt;100,INDEX(International!K$3:K$2000,_xlfn.XMATCH(100,International!K$3:K$2000,1,1)+$CA190)=""),NA(),INDEX(International!K$3:K$2000,_xlfn.XMATCH(100,International!K$3:K$2000,1,1)+$CA190)), NA())</f>
        <v>#N/A</v>
      </c>
      <c r="CX190" s="1" t="e">
        <f t="shared" si="350"/>
        <v>#N/A</v>
      </c>
      <c r="CY190" s="1" t="e">
        <f>IF(OR(ISNA($A190),$AK190&lt;100),NA(),IF($CA190=0,0,FLOOR((CW190-_xlfn.XLOOKUP(_xlfn.AGGREGATE(5,6,$CA$3:$CA2141),$CA$3:$CA$2000,CW$3:CW$2000,1,1))/_xlfn.XLOOKUP($CA190,$CA$3:$CA$2000,$CA$3:$CA$2000,1,1), 1)))</f>
        <v>#N/A</v>
      </c>
      <c r="CZ190" s="1" t="e">
        <f t="shared" si="299"/>
        <v>#N/A</v>
      </c>
      <c r="DA190" s="1" t="e" cm="1">
        <f t="array" ref="DA190">IFERROR(IF(OR(ISNA($A190),$AK190&lt;100,INDEX(International!O$3:O$2000,_xlfn.XMATCH(100,International!O$3:O$2000,1,1)+$CA190)=""),NA(),INDEX(International!O$3:O$2000,_xlfn.XMATCH(100,International!O$3:O$2000,1,1)+$CA190)), NA())</f>
        <v>#N/A</v>
      </c>
      <c r="DB190" s="1" t="e">
        <f t="shared" si="351"/>
        <v>#N/A</v>
      </c>
      <c r="DC190" s="1" t="e">
        <f>IF(OR(ISNA($A190),$AK190&lt;100),NA(),IF($CA190=0,0,FLOOR((DA190-_xlfn.XLOOKUP(_xlfn.AGGREGATE(5,6,$CA$3:$CA2141),$CA$3:$CA$2000,DA$3:DA$2000,1,1))/_xlfn.XLOOKUP($CA190,$CA$3:$CA$2000,$CA$3:$CA$2000,1,1), 1)))</f>
        <v>#N/A</v>
      </c>
      <c r="DD190" s="1" t="e">
        <f t="shared" si="300"/>
        <v>#N/A</v>
      </c>
      <c r="DE190" s="1" t="e" cm="1">
        <f t="array" ref="DE190">IFERROR(IF(OR(ISNA($A190),$AK190&lt;100,INDEX(International!S$3:S$2000,_xlfn.XMATCH(100,International!S$3:S$2000,1,1)+$CA190)=""),NA(),INDEX(International!S$3:S$2000,_xlfn.XMATCH(100,International!S$3:S$2000,1,1)+$CA190)), NA())</f>
        <v>#N/A</v>
      </c>
      <c r="DF190" s="1" t="e">
        <f t="shared" si="352"/>
        <v>#N/A</v>
      </c>
      <c r="DG190" s="1" t="e">
        <f>IF(OR(ISNA($A190),$AK190&lt;100),NA(),IF($CA190=0,0,FLOOR((DE190-_xlfn.XLOOKUP(_xlfn.AGGREGATE(5,6,$CA$3:$CA2141),$CA$3:$CA$2000,DE$3:DE$2000,1,1))/_xlfn.XLOOKUP($CA190,$CA$3:$CA$2000,$CA$3:$CA$2000,1,1), 1)))</f>
        <v>#N/A</v>
      </c>
      <c r="DH190" s="1" t="e">
        <f t="shared" si="301"/>
        <v>#N/A</v>
      </c>
      <c r="DI190" s="1" t="e" cm="1">
        <f t="array" ref="DI190">IFERROR(IF(OR(ISNA($A190),$AK190&lt;100,INDEX(International!W$3:W$2000,_xlfn.XMATCH(100,International!W$3:W$2000,1,1)+$CA190)=""),NA(),INDEX(International!W$3:W$2000,_xlfn.XMATCH(100,International!W$3:W$2000,1,1)+$CA190)), NA())</f>
        <v>#N/A</v>
      </c>
      <c r="DJ190" s="1" t="e">
        <f t="shared" si="353"/>
        <v>#N/A</v>
      </c>
      <c r="DK190" s="1" t="e">
        <f>IF(OR(ISNA($A190),$AK190&lt;100),NA(),IF($CA190=0,0,FLOOR((DI190-_xlfn.XLOOKUP(_xlfn.AGGREGATE(5,6,$CA$3:$CA2141),$CA$3:$CA$2000,DI$3:DI$2000,1,1))/_xlfn.XLOOKUP($CA190,$CA$3:$CA$2000,$CA$3:$CA$2000,1,1), 1)))</f>
        <v>#N/A</v>
      </c>
      <c r="DL190" s="1" t="e">
        <f t="shared" si="302"/>
        <v>#N/A</v>
      </c>
      <c r="DM190" s="1" t="e" cm="1">
        <f t="array" ref="DM190">IFERROR(IF(OR(ISNA($A190),$AK190&lt;100,INDEX(International!AA$3:AA$2000,_xlfn.XMATCH(100,International!AA$3:AA$2000,1,1)+$CA190)=""),NA(),INDEX(International!AA$3:AA$2000,_xlfn.XMATCH(100,International!AA$3:AA$2000,1,1)+$CA190)), NA())</f>
        <v>#N/A</v>
      </c>
      <c r="DN190" s="1" t="e">
        <f t="shared" si="354"/>
        <v>#N/A</v>
      </c>
      <c r="DO190" s="1" t="e">
        <f>IF(OR(ISNA($A190),$AK190&lt;100),NA(),IF($CA190=0,0,FLOOR((DM190-_xlfn.XLOOKUP(_xlfn.AGGREGATE(5,6,$CA$3:$CA2141),$CA$3:$CA$2000,DM$3:DM$2000,1,1))/_xlfn.XLOOKUP($CA190,$CA$3:$CA$2000,$CA$3:$CA$2000,1,1), 1)))</f>
        <v>#N/A</v>
      </c>
      <c r="DP190" s="1" t="e">
        <f t="shared" si="303"/>
        <v>#N/A</v>
      </c>
      <c r="DQ190" s="1" t="e" cm="1">
        <f t="array" ref="DQ190">IFERROR(IF(OR(ISNA($A190),$AK190&lt;100,INDEX(International!AE$3:AE$2000,_xlfn.XMATCH(100,International!AE$3:AE$2000,1,1)+$CA190)=""),NA(),INDEX(International!AE$3:AE$2000,_xlfn.XMATCH(100,International!AE$3:AE$2000,1,1)+$CA190)), NA())</f>
        <v>#N/A</v>
      </c>
      <c r="DR190" s="1" t="e">
        <f t="shared" si="355"/>
        <v>#N/A</v>
      </c>
      <c r="DS190" s="1" t="e">
        <f>IF(OR(ISNA($A190),$AK190&lt;100),NA(),IF($CA190=0,0,FLOOR((DQ190-_xlfn.XLOOKUP(_xlfn.AGGREGATE(5,6,$CA$3:$CA2141),$CA$3:$CA$2000,DQ$3:DQ$2000,1,1))/_xlfn.XLOOKUP($CA190,$CA$3:$CA$2000,$CA$3:$CA$2000,1,1), 1)))</f>
        <v>#N/A</v>
      </c>
      <c r="DT190" s="1" t="e">
        <f t="shared" si="382"/>
        <v>#N/A</v>
      </c>
      <c r="DU190" s="1" t="e">
        <f t="shared" si="356"/>
        <v>#N/A</v>
      </c>
      <c r="DV190" s="1" t="e" cm="1">
        <f t="array" ref="DV190">IFERROR(IF(ISNA($A190),NA(),INDEX(B$3:B$2000,_xlfn.XMATCH(Configuration!$B$12,B$3:B$2000,1,1)+ROW()-ROW($A$3))-0), NA())</f>
        <v>#N/A</v>
      </c>
      <c r="DW190" s="1" t="e" cm="1">
        <f t="array" ref="DW190">IFERROR(IF(ISNA($A190),NA(),INDEX(F$3:F$2000,_xlfn.XMATCH(Configuration!$B$12,F$3:F$2000,1,1)+ROW()-ROW($A$3))-0), NA())</f>
        <v>#N/A</v>
      </c>
      <c r="DX190" s="1" t="e" cm="1">
        <f t="array" ref="DX190">IFERROR(IF(ISNA($A190),NA(),INDEX(J$3:J$2000,_xlfn.XMATCH(Configuration!$B$12,J$3:J$2000,1,1)+ROW()-ROW($A$3))-0), NA())</f>
        <v>#N/A</v>
      </c>
      <c r="DY190" s="1" t="e" cm="1">
        <f t="array" ref="DY190">IFERROR(IF(ISNA($A190),NA(),INDEX(N$3:N$2000,_xlfn.XMATCH(Configuration!$B$12,N$3:N$2000,1,1)+ROW()-ROW($A$3))-0), NA())</f>
        <v>#N/A</v>
      </c>
      <c r="DZ190" s="1" t="e" cm="1">
        <f t="array" ref="DZ190">IFERROR(IF(ISNA($A190),NA(),INDEX(R$3:R$2000,_xlfn.XMATCH(Configuration!$B$12,R$3:R$2000,1,1)+ROW()-ROW($A$3))-0), NA())</f>
        <v>#N/A</v>
      </c>
      <c r="EA190" s="1" t="e" cm="1">
        <f t="array" ref="EA190">IFERROR(IF(ISNA($A190),NA(),INDEX(V$3:V$2000,_xlfn.XMATCH(Configuration!$B$12,V$3:V$2000,1,1)+ROW()-ROW($A$3))-0), NA())</f>
        <v>#N/A</v>
      </c>
      <c r="EB190" s="1" t="e" cm="1">
        <f t="array" ref="EB190">IFERROR(IF(ISNA($A190),NA(),INDEX(Z$3:Z$2000,_xlfn.XMATCH(Configuration!$B$12,Z$3:Z$2000,1,1)+ROW()-ROW($A$3))-0), NA())</f>
        <v>#N/A</v>
      </c>
      <c r="EC190" s="1" t="e" cm="1">
        <f t="array" ref="EC190">IFERROR(IF(ISNA($A190),NA(),INDEX(AD$3:AD$2000,_xlfn.XMATCH(Configuration!$B$12,AD$3:AD$2000,1,1)+ROW()-ROW($A$3))-0), NA())</f>
        <v>#N/A</v>
      </c>
      <c r="ED190" s="1" t="e">
        <f t="shared" si="357"/>
        <v>#N/A</v>
      </c>
      <c r="EE190" s="1" t="e">
        <f t="shared" si="304"/>
        <v>#N/A</v>
      </c>
      <c r="EF190" s="1" t="e">
        <f t="shared" si="305"/>
        <v>#N/A</v>
      </c>
      <c r="EG190" s="1" t="e">
        <f t="shared" si="306"/>
        <v>#N/A</v>
      </c>
      <c r="EH190" s="1" t="e">
        <f t="shared" si="307"/>
        <v>#N/A</v>
      </c>
      <c r="EI190" s="1" t="e">
        <f t="shared" si="308"/>
        <v>#N/A</v>
      </c>
      <c r="EJ190" s="1" t="e">
        <f t="shared" si="309"/>
        <v>#N/A</v>
      </c>
      <c r="EK190" s="1" t="e">
        <f t="shared" si="310"/>
        <v>#N/A</v>
      </c>
      <c r="EL190" s="1" t="e" cm="1">
        <f t="array" ref="EL190">IFERROR(IF(ISNA($ED190),NA(),IF(FLOOR((2^(($ED190+LOOKUP(2, 1/(ISNA(EP$3:EP$2000)+ISBLANK(EP$3:EP$300)-1),EP$3:EP$2000)*LOG(100)/LOG(2))/LOOKUP(2, 1/(ISNA(EP$3:EP$2000)+ISBLANK(EP$3:EP$300)-1),EP$3:EP$2000))),2)&gt;_xlfn.AGGREGATE(4,6,$EN$3:$GC$2000)+2000,NA(),FLOOR((2^(($ED190+LOOKUP(2, 1/(ISNA(EP$3:EP$2000)+ISBLANK(EP$3:EP$300)-1),EP$3:EP$2000)*LOG(100)/LOG(2))/LOOKUP(2, 1/(ISNA(EP$3:EP$2000)+ISBLANK(EP$3:EP$300)-1),EP$3:EP$2000))),2))),NA())</f>
        <v>#N/A</v>
      </c>
      <c r="EM190" s="1" t="e" cm="1">
        <f t="array" ref="EM190">IF(ISNA($ED190),NA(),FLOOR(EN$3+(LOOKUP(2, 1/(ISNA(EN$3:EN$2000)+ISBLANK(EN$3:EN$300)-1),EN$3:EN$2000)-EN$3)/LOOKUP(2, 1/(ISNA(EN$3:EN$2000)+ISBLANK(EN$3:EN$300)-1),ED$3:ED$2000)*ED190, 1))</f>
        <v>#N/A</v>
      </c>
      <c r="EN190" s="1" t="e" cm="1">
        <f t="array" ref="EN190">IFERROR(IF(ISNA($A190),NA(),INDEX(AK$3:AK$2000,_xlfn.XMATCH(100,AK$3:AK$2000,1,1)+ROW()-ROW($A$3))-0), NA())</f>
        <v>#N/A</v>
      </c>
      <c r="EO190" s="1" t="e" cm="1">
        <f t="array" ref="EO190">IFERROR(IF(ISNA($A190),NA(),INDEX(BD$3:BD$2000,_xlfn.XMATCH(100,AK$3:AK$2000,1,1)+ROW()-ROW($A$3))-0), NA())</f>
        <v>#N/A</v>
      </c>
      <c r="EP190" s="1" t="e">
        <f t="shared" si="311"/>
        <v>#N/A</v>
      </c>
      <c r="EQ190" s="1" t="e">
        <f t="shared" si="312"/>
        <v>#N/A</v>
      </c>
      <c r="ER190" s="1" t="e">
        <f t="shared" si="313"/>
        <v>#N/A</v>
      </c>
      <c r="ES190" s="1" t="e" cm="1">
        <f t="array" ref="ES190">IFERROR(IF(OR(ISNA($A190),INDEX(International!C$3:C$2000,_xlfn.XMATCH(100,International!C$3:C$2000,1,1)+ROW()-ROW($A$3))=""),NA(),INDEX(International!C$3:C$2000,_xlfn.XMATCH(100,International!C$3:C$2000,1,1)+ROW()-ROW($A$3))), NA())</f>
        <v>#N/A</v>
      </c>
      <c r="ET190" s="1" t="e" cm="1">
        <f t="array" ref="ET190">IFERROR(IF(ISNA($A190),NA(),INDEX(International!E$3:E$2000,_xlfn.XMATCH(100,International!C$3:C$2000,1,1)+ROW()-ROW($A$3))-0), NA())</f>
        <v>#N/A</v>
      </c>
      <c r="EU190" s="1" t="e">
        <f t="shared" si="314"/>
        <v>#N/A</v>
      </c>
      <c r="EV190" s="1" t="e">
        <f t="shared" si="315"/>
        <v>#N/A</v>
      </c>
      <c r="EW190" s="1" t="e">
        <f t="shared" si="316"/>
        <v>#N/A</v>
      </c>
      <c r="EX190" s="1" t="e" cm="1">
        <f t="array" ref="EX190">IFERROR(IF(OR(ISNA($A190),INDEX(International!G$3:G$2000,_xlfn.XMATCH(100,International!G$3:G$2000,1,1)+ROW()-ROW($A$3))=""),NA(),INDEX(International!G$3:G$2000,_xlfn.XMATCH(100,International!G$3:G$2000,1,1)+ROW()-ROW($A$3))-0), NA())</f>
        <v>#N/A</v>
      </c>
      <c r="EY190" s="1" t="e" cm="1">
        <f t="array" ref="EY190">IFERROR(IF(ISNA($A190),NA(),INDEX(International!I$3:I$2000,_xlfn.XMATCH(100,International!G$3:G$2000,1,1)+ROW()-ROW($A$3))-0), NA())</f>
        <v>#N/A</v>
      </c>
      <c r="EZ190" s="1" t="e">
        <f t="shared" si="317"/>
        <v>#N/A</v>
      </c>
      <c r="FA190" s="1" t="e">
        <f t="shared" si="318"/>
        <v>#N/A</v>
      </c>
      <c r="FB190" s="1" t="e">
        <f t="shared" si="319"/>
        <v>#N/A</v>
      </c>
      <c r="FC190" s="1" t="e" cm="1">
        <f t="array" ref="FC190">IFERROR(IF(OR(ISNA($A190),INDEX(International!K$3:K$2000,_xlfn.XMATCH(100,International!K$3:K$2000,1,1)+ROW()-ROW($A$3))=""),NA(),INDEX(International!K$3:K$2000,_xlfn.XMATCH(100,International!K$3:K$2000,1,1)+ROW()-ROW($A$3))), NA())</f>
        <v>#N/A</v>
      </c>
      <c r="FD190" s="1" t="e" cm="1">
        <f t="array" ref="FD190">IFERROR(IF(ISNA($A190),NA(),INDEX(International!M$3:M$2000,_xlfn.XMATCH(100,International!K$3:K$2000,1,1)+ROW()-ROW($A$3))-0), NA())</f>
        <v>#N/A</v>
      </c>
      <c r="FE190" s="1" t="e">
        <f t="shared" si="320"/>
        <v>#N/A</v>
      </c>
      <c r="FF190" s="1" t="e">
        <f t="shared" si="321"/>
        <v>#N/A</v>
      </c>
      <c r="FG190" s="1" t="e">
        <f t="shared" si="322"/>
        <v>#N/A</v>
      </c>
      <c r="FH190" s="1" t="e" cm="1">
        <f t="array" ref="FH190">IFERROR(IF(OR(ISNA($A190),INDEX(International!O$3:O$2000,_xlfn.XMATCH(100,International!O$3:O$2000,1,1)+ROW()-ROW($A$3))=""),NA(),INDEX(International!O$3:O$2000,_xlfn.XMATCH(100,International!O$3:O$2000,1,1)+ROW()-ROW($A$3))-0), NA())</f>
        <v>#N/A</v>
      </c>
      <c r="FI190" s="1" t="e" cm="1">
        <f t="array" ref="FI190">IFERROR(IF(ISNA($A190),NA(),INDEX(International!Q$3:Q$2000,_xlfn.XMATCH(100,International!O$3:O$2000,1,1)+ROW()-ROW($A$3))-0), NA())</f>
        <v>#N/A</v>
      </c>
      <c r="FJ190" s="1" t="e">
        <f t="shared" si="323"/>
        <v>#N/A</v>
      </c>
      <c r="FK190" s="1" t="e">
        <f t="shared" si="324"/>
        <v>#N/A</v>
      </c>
      <c r="FL190" s="1" t="e">
        <f t="shared" si="325"/>
        <v>#N/A</v>
      </c>
      <c r="FM190" s="1" t="e" cm="1">
        <f t="array" ref="FM190">IFERROR(IF(OR(ISNA($A190),INDEX(International!S$3:S$2000,_xlfn.XMATCH(100,International!S$3:S$2000,1,1)+ROW()-ROW($A$3))=""),NA(),INDEX(International!S$3:S$2000,_xlfn.XMATCH(100,International!S$3:S$2000,1,1)+ROW()-ROW($A$3))-0), NA())</f>
        <v>#N/A</v>
      </c>
      <c r="FN190" s="1" t="e" cm="1">
        <f t="array" ref="FN190">IFERROR(IF(ISNA($A190),NA(),INDEX(International!U$3:U$2000,_xlfn.XMATCH(100,International!S$3:S$2000,1,1)+ROW()-ROW($A$3))-0), NA())</f>
        <v>#N/A</v>
      </c>
      <c r="FO190" s="1" t="e">
        <f t="shared" si="326"/>
        <v>#N/A</v>
      </c>
      <c r="FP190" s="1" t="e">
        <f t="shared" si="327"/>
        <v>#N/A</v>
      </c>
      <c r="FQ190" s="1" t="e">
        <f t="shared" si="328"/>
        <v>#N/A</v>
      </c>
      <c r="FR190" s="1" t="e" cm="1">
        <f t="array" ref="FR190">IFERROR(IF(OR(ISNA($A190),INDEX(International!W$3:W$2000,_xlfn.XMATCH(100,International!W$3:W$2000,1,1)+ROW()-ROW($A$3))=""),NA(),INDEX(International!W$3:W$2000,_xlfn.XMATCH(100,International!W$3:W$2000,1,1)+ROW()-ROW($A$3))-0), NA())</f>
        <v>#N/A</v>
      </c>
      <c r="FS190" s="1" t="e" cm="1">
        <f t="array" ref="FS190">IFERROR(IF(ISNA($A190),NA(),INDEX(International!Y$3:Y$2000,_xlfn.XMATCH(100,International!W$3:W$2000,1,1)+ROW()-ROW($A$3))-0), NA())</f>
        <v>#N/A</v>
      </c>
      <c r="FT190" s="1" t="e">
        <f t="shared" si="329"/>
        <v>#N/A</v>
      </c>
      <c r="FU190" s="1" t="e">
        <f t="shared" si="330"/>
        <v>#N/A</v>
      </c>
      <c r="FV190" s="1" t="e">
        <f t="shared" si="331"/>
        <v>#N/A</v>
      </c>
      <c r="FW190" s="1" t="e" cm="1">
        <f t="array" ref="FW190">IFERROR(IF(OR(ISNA($A190),INDEX(International!AA$3:AA$2000,_xlfn.XMATCH(100,International!AA$3:AA$2000,1,1)+ROW()-ROW($A$3))=""),NA(),INDEX(International!AA$3:AA$2000,_xlfn.XMATCH(100,International!AA$3:AA$2000,1,1)+ROW()-ROW($A$3))-0), NA())</f>
        <v>#N/A</v>
      </c>
      <c r="FX190" s="1" t="e" cm="1">
        <f t="array" ref="FX190">IFERROR(IF(ISNA($A190),NA(),INDEX(International!AC$3:AC$2000,_xlfn.XMATCH(100,International!AA$3:AA$2000,1,1)+ROW()-ROW($A$3))-0), NA())</f>
        <v>#N/A</v>
      </c>
      <c r="FY190" s="1" t="e">
        <f t="shared" si="332"/>
        <v>#N/A</v>
      </c>
      <c r="FZ190" s="1" t="e">
        <f t="shared" si="333"/>
        <v>#N/A</v>
      </c>
      <c r="GA190" s="1" t="e">
        <f t="shared" si="334"/>
        <v>#N/A</v>
      </c>
      <c r="GB190" s="1" t="e" cm="1">
        <f t="array" ref="GB190">IFERROR(IF(OR(ISNA($A190),INDEX(International!AE$3:AE$2000,_xlfn.XMATCH(100,International!AE$3:AE$2000,1,1)+ROW()-ROW($A$3))=""),NA(),INDEX(International!AE$3:AE$2000,_xlfn.XMATCH(100,International!AE$3:AE$2000,1,1)+ROW()-ROW($A$3))-0), NA())</f>
        <v>#N/A</v>
      </c>
      <c r="GC190" s="1" t="e" cm="1">
        <f t="array" ref="GC190">IFERROR(IF(ISNA($A190),NA(),INDEX(International!AG$3:AG$2000,_xlfn.XMATCH(100,International!AE$3:AE$2000,1,1)+ROW()-ROW($A$3))-0), NA())</f>
        <v>#N/A</v>
      </c>
      <c r="GD190" s="1" t="e">
        <f t="shared" si="335"/>
        <v>#N/A</v>
      </c>
      <c r="GE190" s="1" t="e">
        <f t="shared" si="336"/>
        <v>#N/A</v>
      </c>
      <c r="GF190" s="1" t="e">
        <f t="shared" si="337"/>
        <v>#N/A</v>
      </c>
    </row>
    <row r="191" spans="1:188" x14ac:dyDescent="0.2">
      <c r="A191" s="4" t="e">
        <f>IF(OR(Daily!$A191="",Daily!$B191="*"),NA(),Daily!A191)</f>
        <v>#N/A</v>
      </c>
      <c r="B191" s="1" t="str">
        <f>IF(_xlfn.IFNA($A191,"")="","",Daily!C191+IF(ROW()&gt;ROW($A$3),B190,0))</f>
        <v/>
      </c>
      <c r="C191" s="1" t="str">
        <f>IF(_xlfn.IFNA($A191,"")="","",Daily!D191+IF(ROW()&gt;ROW($A$3),C190,0))</f>
        <v/>
      </c>
      <c r="D191" s="1" t="str">
        <f>IF(_xlfn.IFNA($A191,"")="","",Daily!E191+IF(ROW()&gt;ROW($A$3),D190,0))</f>
        <v/>
      </c>
      <c r="E191" s="1" t="str">
        <f t="shared" si="284"/>
        <v/>
      </c>
      <c r="F191" s="1" t="str">
        <f>IF(_xlfn.IFNA($A191,"")="","",Daily!F191+IF(ROW()&gt;ROW($A$3),F190,0))</f>
        <v/>
      </c>
      <c r="G191" s="1" t="str">
        <f>IF(_xlfn.IFNA($A191,"")="","",Daily!G191+IF(ROW()&gt;ROW($A$3),G190,0))</f>
        <v/>
      </c>
      <c r="H191" s="1" t="str">
        <f>IF(_xlfn.IFNA($A191,"")="","",Daily!H191+IF(ROW()&gt;ROW($A$3),H190,0))</f>
        <v/>
      </c>
      <c r="I191" s="1" t="str">
        <f t="shared" si="285"/>
        <v/>
      </c>
      <c r="J191" s="1" t="str">
        <f>IF(_xlfn.IFNA($A191,"")="","",Daily!I191+IF(ROW()&gt;ROW($A$3),J190,0))</f>
        <v/>
      </c>
      <c r="K191" s="1" t="str">
        <f>IF(_xlfn.IFNA($A191,"")="","",Daily!J191+IF(ROW()&gt;ROW($A$3),K190,0))</f>
        <v/>
      </c>
      <c r="L191" s="1" t="str">
        <f>IF(_xlfn.IFNA($A191,"")="","",Daily!K191+IF(ROW()&gt;ROW($A$3),L190,0))</f>
        <v/>
      </c>
      <c r="M191" s="1" t="str">
        <f t="shared" si="286"/>
        <v/>
      </c>
      <c r="N191" s="1" t="str">
        <f>IF(_xlfn.IFNA($A191,"")="","",Daily!L191+IF(ROW()&gt;ROW($A$3),N190,0))</f>
        <v/>
      </c>
      <c r="O191" s="1" t="str">
        <f>IF(_xlfn.IFNA($A191,"")="","",Daily!M191+IF(ROW()&gt;ROW($A$3),O190,0))</f>
        <v/>
      </c>
      <c r="P191" s="1" t="str">
        <f>IF(_xlfn.IFNA($A191,"")="","",Daily!N191+IF(ROW()&gt;ROW($A$3),P190,0))</f>
        <v/>
      </c>
      <c r="Q191" s="1" t="str">
        <f t="shared" si="287"/>
        <v/>
      </c>
      <c r="R191" s="1" t="str">
        <f>IF(_xlfn.IFNA($A191,"")="","",Daily!O191+IF(ROW()&gt;ROW($A$3),R190,0))</f>
        <v/>
      </c>
      <c r="S191" s="1" t="str">
        <f>IF(_xlfn.IFNA($A191,"")="","",Daily!P191+IF(ROW()&gt;ROW($A$3),S190,0))</f>
        <v/>
      </c>
      <c r="T191" s="1" t="str">
        <f>IF(_xlfn.IFNA($A191,"")="","",Daily!Q191+IF(ROW()&gt;ROW($A$3),T190,0))</f>
        <v/>
      </c>
      <c r="U191" s="1" t="str">
        <f t="shared" si="288"/>
        <v/>
      </c>
      <c r="V191" s="1" t="str">
        <f>IF(_xlfn.IFNA($A191,"")="","",Daily!R191+IF(ROW()&gt;ROW($A$3),V190,0))</f>
        <v/>
      </c>
      <c r="W191" s="1" t="str">
        <f>IF(_xlfn.IFNA($A191,"")="","",Daily!S191+IF(ROW()&gt;ROW($A$3),W190,0))</f>
        <v/>
      </c>
      <c r="X191" s="1" t="str">
        <f>IF(_xlfn.IFNA($A191,"")="","",Daily!T191+IF(ROW()&gt;ROW($A$3),X190,0))</f>
        <v/>
      </c>
      <c r="Y191" s="1" t="str">
        <f t="shared" si="289"/>
        <v/>
      </c>
      <c r="Z191" s="1" t="str">
        <f>IF(_xlfn.IFNA($A191,"")="","",Daily!U191+IF(ROW()&gt;ROW($A$3),Z190,0))</f>
        <v/>
      </c>
      <c r="AA191" s="1" t="str">
        <f>IF(_xlfn.IFNA($A191,"")="","",Daily!V191+IF(ROW()&gt;ROW($A$3),AA190,0))</f>
        <v/>
      </c>
      <c r="AB191" s="1" t="str">
        <f>IF(_xlfn.IFNA($A191,"")="","",Daily!W191+IF(ROW()&gt;ROW($A$3),AB190,0))</f>
        <v/>
      </c>
      <c r="AC191" s="1" t="str">
        <f t="shared" si="290"/>
        <v/>
      </c>
      <c r="AD191" s="1" t="str">
        <f>IF(_xlfn.IFNA($A191,"")="","",Daily!X191+IF(ROW()&gt;ROW($A$3),AD190,0))</f>
        <v/>
      </c>
      <c r="AE191" s="1" t="str">
        <f>IF(_xlfn.IFNA($A191,"")="","",Daily!Y191+IF(ROW()&gt;ROW($A$3),AE190,0))</f>
        <v/>
      </c>
      <c r="AF191" s="1" t="str">
        <f>IF(_xlfn.IFNA($A191,"")="","",Daily!Z191+IF(ROW()&gt;ROW($A$3),AF190,0))</f>
        <v/>
      </c>
      <c r="AG191" s="1" t="str">
        <f t="shared" si="291"/>
        <v/>
      </c>
      <c r="AH191" s="1" t="str">
        <f>IF(_xlfn.IFNA($A191,"")="","",Daily!C191+Daily!F191+Daily!I191+Daily!O191+Daily!L191+Daily!R191+Daily!X191+Daily!U191)</f>
        <v/>
      </c>
      <c r="AI191" s="1" t="str">
        <f>IF(_xlfn.IFNA($A191,"")="","",Daily!D191+Daily!G191+Daily!J191+Daily!P191+Daily!M191+Daily!S191+Daily!Y191+Daily!V191+Daily!AA191)</f>
        <v/>
      </c>
      <c r="AJ191" s="1" t="str">
        <f>IF(_xlfn.IFNA($A191,"")="","",Daily!E191+Daily!H191+Daily!K191+Daily!Q191+Daily!N191+Daily!T191+Daily!Z191+Daily!W191)</f>
        <v/>
      </c>
      <c r="AK191" s="1" t="str">
        <f t="shared" si="359"/>
        <v/>
      </c>
      <c r="AL191" s="1" t="str">
        <f t="shared" si="360"/>
        <v/>
      </c>
      <c r="AM191" s="1" t="str">
        <f t="shared" si="361"/>
        <v/>
      </c>
      <c r="AN191" s="7" t="str">
        <f t="shared" si="362"/>
        <v/>
      </c>
      <c r="AO191" s="1" t="str">
        <f t="shared" si="363"/>
        <v/>
      </c>
      <c r="AP191" s="1" t="str">
        <f t="shared" si="364"/>
        <v/>
      </c>
      <c r="AQ191" s="1" t="str">
        <f t="shared" si="365"/>
        <v/>
      </c>
      <c r="AR191" s="1" t="str">
        <f t="shared" si="366"/>
        <v/>
      </c>
      <c r="AS191" s="1" t="str">
        <f t="shared" si="367"/>
        <v/>
      </c>
      <c r="AT191" s="10" t="str">
        <f t="shared" si="368"/>
        <v/>
      </c>
      <c r="AU191" s="10" t="str">
        <f t="shared" si="369"/>
        <v/>
      </c>
      <c r="AV191" s="10" t="str">
        <f t="shared" si="370"/>
        <v/>
      </c>
      <c r="AW191" s="10" t="str">
        <f t="shared" si="371"/>
        <v/>
      </c>
      <c r="AX191" s="10" t="str">
        <f t="shared" si="372"/>
        <v/>
      </c>
      <c r="AY191" s="10" t="str">
        <f t="shared" si="373"/>
        <v/>
      </c>
      <c r="AZ191" s="10" t="str">
        <f t="shared" si="374"/>
        <v/>
      </c>
      <c r="BA191" s="10" t="str">
        <f t="shared" si="375"/>
        <v/>
      </c>
      <c r="BB191" s="10" t="str">
        <f t="shared" si="376"/>
        <v/>
      </c>
      <c r="BC191" s="10" t="str">
        <f t="shared" si="377"/>
        <v/>
      </c>
      <c r="BD191" s="8" t="str">
        <f t="shared" ca="1" si="292"/>
        <v/>
      </c>
      <c r="BE191" s="9" t="str">
        <f t="shared" ca="1" si="293"/>
        <v/>
      </c>
      <c r="BF191" s="10" t="str">
        <f t="shared" si="378"/>
        <v/>
      </c>
      <c r="BG191" s="10" t="str">
        <f t="shared" si="379"/>
        <v/>
      </c>
      <c r="BH191" s="1" t="str">
        <f t="shared" si="380"/>
        <v/>
      </c>
      <c r="BI191" s="1" t="str">
        <f t="shared" si="381"/>
        <v/>
      </c>
      <c r="BJ191" s="8" t="str">
        <f>IF(_xlfn.IFNA($A191,"")="","",AK191/(Configuration!$B$1/1000000))</f>
        <v/>
      </c>
      <c r="BK191" s="1" t="str">
        <f>IF(OR(_xlfn.IFNA($A191,"")="", ROW()&lt;=ROW($A$3),MAX(International!$C$3:$C$2000)&lt;$AK191),"",$A191-_xlfn.XLOOKUP($AK191,International!$C$3:$C$2000,International!$A$3:$A$2000,NA(),1,1))</f>
        <v/>
      </c>
      <c r="BL191" s="1" t="str">
        <f>IF(OR(_xlfn.IFNA($A191,"")="", ROW()&lt;=ROW($A$3),MAX(International!$D$3:$D$2000)&lt;$BJ191),"",$A191-_xlfn.XLOOKUP($BJ191,International!$D$3:$D$2000,International!$A$3:$A$2000,NA(),1,1))</f>
        <v/>
      </c>
      <c r="BM191" s="1" t="str">
        <f>IF(OR(_xlfn.IFNA($A191,"")="", ROW()&lt;=ROW($A$3),MAX(International!$G$3:$G$2000)&lt;$AK191),"",$A191-_xlfn.XLOOKUP($AK191,International!$G$3:$G$2000,International!$A$3:$A$2000,NA(),1,1))</f>
        <v/>
      </c>
      <c r="BN191" s="1" t="str">
        <f>IF(OR(_xlfn.IFNA($A191,"")="", ROW()&lt;=ROW($A$3),MAX(International!$H$3:$H$2000)&lt;$BJ191),"",$A191-_xlfn.XLOOKUP($BJ191,International!$H$3:$H$2000,International!$A$3:$A$2000,NA(),1,1))</f>
        <v/>
      </c>
      <c r="BO191" s="1" t="str">
        <f>IF(OR(_xlfn.IFNA($A191,"")="", ROW()&lt;=ROW($A$3),MAX(International!$K$3:$K$2000)&lt;$AK191),"",$A191-_xlfn.XLOOKUP($AK191,International!$K$3:$K$2000,International!$A$3:$A$2000,NA(),1,1))</f>
        <v/>
      </c>
      <c r="BP191" s="1" t="str">
        <f>IF(OR(_xlfn.IFNA($A191,"")="", ROW()&lt;=ROW($A$3),MAX(International!$L$3:$L$2000)&lt;$BJ191),"",$A191-_xlfn.XLOOKUP($BJ191,International!$L$3:$L$2000,International!$A$3:$A$2000,NA(),1,1))</f>
        <v/>
      </c>
      <c r="BQ191" s="1" t="str">
        <f>IF(OR(_xlfn.IFNA($A191,"")="", ROW()&lt;=ROW($A$3),MAX(International!$O$3:$O$2000)&lt;$AK191),"",$A191-_xlfn.XLOOKUP($AK191,International!$O$3:$O$2000,International!$A$3:$A$2000,NA(),1,1))</f>
        <v/>
      </c>
      <c r="BR191" s="1" t="str">
        <f>IF(OR(_xlfn.IFNA($A191,"")="", ROW()&lt;=ROW($A$3),MAX(International!$P$3:$P$2000)&lt;$BJ191),"",$A191-_xlfn.XLOOKUP($BJ191,International!$P$3:$P$2000,International!$A$3:$A$2000,NA(),1,1))</f>
        <v/>
      </c>
      <c r="BS191" s="1" t="str">
        <f>IF(OR(_xlfn.IFNA($A191,"")="", ROW()&lt;=ROW($A$3),MAX(International!$S$3:$S$2000)&lt;$AK191),"",$A191-_xlfn.XLOOKUP($AK191,International!$S$3:$S$2000,International!$A$3:$A$2000,NA(),1,1))</f>
        <v/>
      </c>
      <c r="BT191" s="1" t="str">
        <f>IF(OR(_xlfn.IFNA($A191,"")="", ROW()&lt;=ROW($A$3),MAX(International!$T$3:$T$2000)&lt;$BJ191),"",$A191-_xlfn.XLOOKUP($BJ191,International!$T$3:$T$2000,International!$A$3:$A$2000,NA(),1,1))</f>
        <v/>
      </c>
      <c r="BU191" s="1" t="str">
        <f>IF(OR(_xlfn.IFNA($A191,"")="", ROW()&lt;=ROW($A$3),MAX(International!$W$3:$W$2000)&lt;$AK191),"",$A191-_xlfn.XLOOKUP($AK191,International!$W$3:$W$2000,International!$A$3:$A$2000,NA(),1,1))</f>
        <v/>
      </c>
      <c r="BV191" s="1" t="str">
        <f>IF(OR(_xlfn.IFNA($A191,"")="", ROW()&lt;=ROW($A$3),MAX(International!$X$3:$X$2000)&lt;$BJ191),"",$A191-_xlfn.XLOOKUP($BJ191,International!$X$3:$X$2000,International!$A$3:$A$2000,NA(),1,1))</f>
        <v/>
      </c>
      <c r="BW191" s="1" t="str">
        <f>IF(OR(_xlfn.IFNA($A191,"")="", ROW()&lt;=ROW($A$3),MAX(International!$AA$3:$AA$2000)&lt;$AK191),"",$A191-_xlfn.XLOOKUP($AK191,International!$AA$3:$AA$2000,International!$A$3:$A$2000,NA(),1,1))</f>
        <v/>
      </c>
      <c r="BX191" s="1" t="str">
        <f>IF(OR(_xlfn.IFNA($A191,"")="", ROW()&lt;=ROW($A$3),MAX(International!$AB$3:$AB$2000)&lt;$BJ191),"",$A191-_xlfn.XLOOKUP($BJ191,International!$AB$3:$AB$2000,International!$A$3:$A$2000,NA(),1,1))</f>
        <v/>
      </c>
      <c r="BY191" s="1" t="str">
        <f>IF(OR(_xlfn.IFNA($A191,"")="", ROW()&lt;=ROW($A$3),MAX(International!$AE$3:$AE$2000)&lt;$AK191),"",$A191-_xlfn.XLOOKUP($AK191,International!$AE$3:$AE$2000,International!$A$3:$A$2000,NA(),1,1))</f>
        <v/>
      </c>
      <c r="BZ191" s="1" t="str">
        <f>IF(OR(_xlfn.IFNA($A191,"")="", ROW()&lt;=ROW($A$3),MAX(International!$AF$3:$AF$2000)&lt;$BJ191),"",$A191-_xlfn.XLOOKUP($BJ191,International!$AF$3:$AF$2000,International!$A$3:$A$2000,NA(),1,1))</f>
        <v/>
      </c>
      <c r="CA191" s="1" t="e">
        <f t="shared" si="358"/>
        <v>#N/A</v>
      </c>
      <c r="CB191" s="1" t="e">
        <f t="shared" si="338"/>
        <v>#N/A</v>
      </c>
      <c r="CC191" s="1" t="e">
        <f t="shared" si="339"/>
        <v>#N/A</v>
      </c>
      <c r="CD191" s="1" t="e">
        <f t="shared" si="340"/>
        <v>#N/A</v>
      </c>
      <c r="CE191" s="1" t="e">
        <f t="shared" si="341"/>
        <v>#N/A</v>
      </c>
      <c r="CF191" s="1" t="e">
        <f t="shared" si="342"/>
        <v>#N/A</v>
      </c>
      <c r="CG191" s="1" t="e">
        <f t="shared" si="343"/>
        <v>#N/A</v>
      </c>
      <c r="CH191" s="1" t="e">
        <f t="shared" si="344"/>
        <v>#N/A</v>
      </c>
      <c r="CI191" s="1" t="e">
        <f t="shared" si="345"/>
        <v>#N/A</v>
      </c>
      <c r="CJ191" s="1" t="e">
        <f t="shared" si="346"/>
        <v>#N/A</v>
      </c>
      <c r="CK191" s="1" t="e">
        <f t="shared" si="295"/>
        <v>#N/A</v>
      </c>
      <c r="CL191" s="1" t="e">
        <f t="shared" si="347"/>
        <v>#N/A</v>
      </c>
      <c r="CM191" s="1" t="e">
        <f>IF(OR(ISNA($A191),$AK191&lt;100),NA(),IF($CA191=0,0,FLOOR((CK191-_xlfn.XLOOKUP(_xlfn.AGGREGATE(5,6,$CA$3:$CA2142),$CA$3:$CA$2000,CK$3:CK$2000,1,1))/_xlfn.XLOOKUP($CA191,$CA$3:$CA$2000,$CA$3:$CA$2000,1,1), 1)))</f>
        <v>#N/A</v>
      </c>
      <c r="CN191" s="1" t="e">
        <f t="shared" si="296"/>
        <v>#N/A</v>
      </c>
      <c r="CO191" s="1" t="e" cm="1">
        <f t="array" ref="CO191">IFERROR(IF(OR(ISNA($A191),$AK191&lt;100,INDEX(International!C$3:C$2000,_xlfn.XMATCH(100,International!C$3:C$2000,1,1)+$CA191)=""),NA(),INDEX(International!C$3:C$2000,_xlfn.XMATCH(100,International!C$3:C$2000,1,1)+$CA191)), NA())</f>
        <v>#N/A</v>
      </c>
      <c r="CP191" s="1" t="e">
        <f t="shared" si="348"/>
        <v>#N/A</v>
      </c>
      <c r="CQ191" s="1" t="e">
        <f>IF(OR(ISNA($A191),$AK191&lt;100),NA(),IF($CA191=0,0,FLOOR((CO191-_xlfn.XLOOKUP(_xlfn.AGGREGATE(5,6,$CA$3:$CA2142),$CA$3:$CA$2000,CO$3:CO$2000,1,1))/_xlfn.XLOOKUP($CA191,$CA$3:$CA$2000,$CA$3:$CA$2000,1,1), 1)))</f>
        <v>#N/A</v>
      </c>
      <c r="CR191" s="1" t="e">
        <f t="shared" si="297"/>
        <v>#N/A</v>
      </c>
      <c r="CS191" s="1" t="e" cm="1">
        <f t="array" ref="CS191">IFERROR(IF(OR(ISNA($A191),$AK191&lt;100,INDEX(International!G$3:G$2000,_xlfn.XMATCH(100,International!G$3:G$2000,1,1)+$CA191)=""),NA(),INDEX(International!G$3:G$2000,_xlfn.XMATCH(100,International!G$3:G$2000,1,1)+$CA191)), NA())</f>
        <v>#N/A</v>
      </c>
      <c r="CT191" s="1" t="e">
        <f t="shared" si="349"/>
        <v>#N/A</v>
      </c>
      <c r="CU191" s="1" t="e">
        <f>IF(OR(ISNA($A191),$AK191&lt;100),NA(),IF($CA191=0,0,FLOOR((CS191-_xlfn.XLOOKUP(_xlfn.AGGREGATE(5,6,$CA$3:$CA2142),$CA$3:$CA$2000,CS$3:CS$2000,1,1))/_xlfn.XLOOKUP($CA191,$CA$3:$CA$2000,$CA$3:$CA$2000,1,1), 1)))</f>
        <v>#N/A</v>
      </c>
      <c r="CV191" s="1" t="e">
        <f t="shared" si="298"/>
        <v>#N/A</v>
      </c>
      <c r="CW191" s="1" t="e" cm="1">
        <f t="array" ref="CW191">IFERROR(IF(OR(ISNA($A191),$AK191&lt;100,INDEX(International!K$3:K$2000,_xlfn.XMATCH(100,International!K$3:K$2000,1,1)+$CA191)=""),NA(),INDEX(International!K$3:K$2000,_xlfn.XMATCH(100,International!K$3:K$2000,1,1)+$CA191)), NA())</f>
        <v>#N/A</v>
      </c>
      <c r="CX191" s="1" t="e">
        <f t="shared" si="350"/>
        <v>#N/A</v>
      </c>
      <c r="CY191" s="1" t="e">
        <f>IF(OR(ISNA($A191),$AK191&lt;100),NA(),IF($CA191=0,0,FLOOR((CW191-_xlfn.XLOOKUP(_xlfn.AGGREGATE(5,6,$CA$3:$CA2142),$CA$3:$CA$2000,CW$3:CW$2000,1,1))/_xlfn.XLOOKUP($CA191,$CA$3:$CA$2000,$CA$3:$CA$2000,1,1), 1)))</f>
        <v>#N/A</v>
      </c>
      <c r="CZ191" s="1" t="e">
        <f t="shared" si="299"/>
        <v>#N/A</v>
      </c>
      <c r="DA191" s="1" t="e" cm="1">
        <f t="array" ref="DA191">IFERROR(IF(OR(ISNA($A191),$AK191&lt;100,INDEX(International!O$3:O$2000,_xlfn.XMATCH(100,International!O$3:O$2000,1,1)+$CA191)=""),NA(),INDEX(International!O$3:O$2000,_xlfn.XMATCH(100,International!O$3:O$2000,1,1)+$CA191)), NA())</f>
        <v>#N/A</v>
      </c>
      <c r="DB191" s="1" t="e">
        <f t="shared" si="351"/>
        <v>#N/A</v>
      </c>
      <c r="DC191" s="1" t="e">
        <f>IF(OR(ISNA($A191),$AK191&lt;100),NA(),IF($CA191=0,0,FLOOR((DA191-_xlfn.XLOOKUP(_xlfn.AGGREGATE(5,6,$CA$3:$CA2142),$CA$3:$CA$2000,DA$3:DA$2000,1,1))/_xlfn.XLOOKUP($CA191,$CA$3:$CA$2000,$CA$3:$CA$2000,1,1), 1)))</f>
        <v>#N/A</v>
      </c>
      <c r="DD191" s="1" t="e">
        <f t="shared" si="300"/>
        <v>#N/A</v>
      </c>
      <c r="DE191" s="1" t="e" cm="1">
        <f t="array" ref="DE191">IFERROR(IF(OR(ISNA($A191),$AK191&lt;100,INDEX(International!S$3:S$2000,_xlfn.XMATCH(100,International!S$3:S$2000,1,1)+$CA191)=""),NA(),INDEX(International!S$3:S$2000,_xlfn.XMATCH(100,International!S$3:S$2000,1,1)+$CA191)), NA())</f>
        <v>#N/A</v>
      </c>
      <c r="DF191" s="1" t="e">
        <f t="shared" si="352"/>
        <v>#N/A</v>
      </c>
      <c r="DG191" s="1" t="e">
        <f>IF(OR(ISNA($A191),$AK191&lt;100),NA(),IF($CA191=0,0,FLOOR((DE191-_xlfn.XLOOKUP(_xlfn.AGGREGATE(5,6,$CA$3:$CA2142),$CA$3:$CA$2000,DE$3:DE$2000,1,1))/_xlfn.XLOOKUP($CA191,$CA$3:$CA$2000,$CA$3:$CA$2000,1,1), 1)))</f>
        <v>#N/A</v>
      </c>
      <c r="DH191" s="1" t="e">
        <f t="shared" si="301"/>
        <v>#N/A</v>
      </c>
      <c r="DI191" s="1" t="e" cm="1">
        <f t="array" ref="DI191">IFERROR(IF(OR(ISNA($A191),$AK191&lt;100,INDEX(International!W$3:W$2000,_xlfn.XMATCH(100,International!W$3:W$2000,1,1)+$CA191)=""),NA(),INDEX(International!W$3:W$2000,_xlfn.XMATCH(100,International!W$3:W$2000,1,1)+$CA191)), NA())</f>
        <v>#N/A</v>
      </c>
      <c r="DJ191" s="1" t="e">
        <f t="shared" si="353"/>
        <v>#N/A</v>
      </c>
      <c r="DK191" s="1" t="e">
        <f>IF(OR(ISNA($A191),$AK191&lt;100),NA(),IF($CA191=0,0,FLOOR((DI191-_xlfn.XLOOKUP(_xlfn.AGGREGATE(5,6,$CA$3:$CA2142),$CA$3:$CA$2000,DI$3:DI$2000,1,1))/_xlfn.XLOOKUP($CA191,$CA$3:$CA$2000,$CA$3:$CA$2000,1,1), 1)))</f>
        <v>#N/A</v>
      </c>
      <c r="DL191" s="1" t="e">
        <f t="shared" si="302"/>
        <v>#N/A</v>
      </c>
      <c r="DM191" s="1" t="e" cm="1">
        <f t="array" ref="DM191">IFERROR(IF(OR(ISNA($A191),$AK191&lt;100,INDEX(International!AA$3:AA$2000,_xlfn.XMATCH(100,International!AA$3:AA$2000,1,1)+$CA191)=""),NA(),INDEX(International!AA$3:AA$2000,_xlfn.XMATCH(100,International!AA$3:AA$2000,1,1)+$CA191)), NA())</f>
        <v>#N/A</v>
      </c>
      <c r="DN191" s="1" t="e">
        <f t="shared" si="354"/>
        <v>#N/A</v>
      </c>
      <c r="DO191" s="1" t="e">
        <f>IF(OR(ISNA($A191),$AK191&lt;100),NA(),IF($CA191=0,0,FLOOR((DM191-_xlfn.XLOOKUP(_xlfn.AGGREGATE(5,6,$CA$3:$CA2142),$CA$3:$CA$2000,DM$3:DM$2000,1,1))/_xlfn.XLOOKUP($CA191,$CA$3:$CA$2000,$CA$3:$CA$2000,1,1), 1)))</f>
        <v>#N/A</v>
      </c>
      <c r="DP191" s="1" t="e">
        <f t="shared" si="303"/>
        <v>#N/A</v>
      </c>
      <c r="DQ191" s="1" t="e" cm="1">
        <f t="array" ref="DQ191">IFERROR(IF(OR(ISNA($A191),$AK191&lt;100,INDEX(International!AE$3:AE$2000,_xlfn.XMATCH(100,International!AE$3:AE$2000,1,1)+$CA191)=""),NA(),INDEX(International!AE$3:AE$2000,_xlfn.XMATCH(100,International!AE$3:AE$2000,1,1)+$CA191)), NA())</f>
        <v>#N/A</v>
      </c>
      <c r="DR191" s="1" t="e">
        <f t="shared" si="355"/>
        <v>#N/A</v>
      </c>
      <c r="DS191" s="1" t="e">
        <f>IF(OR(ISNA($A191),$AK191&lt;100),NA(),IF($CA191=0,0,FLOOR((DQ191-_xlfn.XLOOKUP(_xlfn.AGGREGATE(5,6,$CA$3:$CA2142),$CA$3:$CA$2000,DQ$3:DQ$2000,1,1))/_xlfn.XLOOKUP($CA191,$CA$3:$CA$2000,$CA$3:$CA$2000,1,1), 1)))</f>
        <v>#N/A</v>
      </c>
      <c r="DT191" s="1" t="e">
        <f t="shared" si="382"/>
        <v>#N/A</v>
      </c>
      <c r="DU191" s="1" t="e">
        <f t="shared" si="356"/>
        <v>#N/A</v>
      </c>
      <c r="DV191" s="1" t="e" cm="1">
        <f t="array" ref="DV191">IFERROR(IF(ISNA($A191),NA(),INDEX(B$3:B$2000,_xlfn.XMATCH(Configuration!$B$12,B$3:B$2000,1,1)+ROW()-ROW($A$3))-0), NA())</f>
        <v>#N/A</v>
      </c>
      <c r="DW191" s="1" t="e" cm="1">
        <f t="array" ref="DW191">IFERROR(IF(ISNA($A191),NA(),INDEX(F$3:F$2000,_xlfn.XMATCH(Configuration!$B$12,F$3:F$2000,1,1)+ROW()-ROW($A$3))-0), NA())</f>
        <v>#N/A</v>
      </c>
      <c r="DX191" s="1" t="e" cm="1">
        <f t="array" ref="DX191">IFERROR(IF(ISNA($A191),NA(),INDEX(J$3:J$2000,_xlfn.XMATCH(Configuration!$B$12,J$3:J$2000,1,1)+ROW()-ROW($A$3))-0), NA())</f>
        <v>#N/A</v>
      </c>
      <c r="DY191" s="1" t="e" cm="1">
        <f t="array" ref="DY191">IFERROR(IF(ISNA($A191),NA(),INDEX(N$3:N$2000,_xlfn.XMATCH(Configuration!$B$12,N$3:N$2000,1,1)+ROW()-ROW($A$3))-0), NA())</f>
        <v>#N/A</v>
      </c>
      <c r="DZ191" s="1" t="e" cm="1">
        <f t="array" ref="DZ191">IFERROR(IF(ISNA($A191),NA(),INDEX(R$3:R$2000,_xlfn.XMATCH(Configuration!$B$12,R$3:R$2000,1,1)+ROW()-ROW($A$3))-0), NA())</f>
        <v>#N/A</v>
      </c>
      <c r="EA191" s="1" t="e" cm="1">
        <f t="array" ref="EA191">IFERROR(IF(ISNA($A191),NA(),INDEX(V$3:V$2000,_xlfn.XMATCH(Configuration!$B$12,V$3:V$2000,1,1)+ROW()-ROW($A$3))-0), NA())</f>
        <v>#N/A</v>
      </c>
      <c r="EB191" s="1" t="e" cm="1">
        <f t="array" ref="EB191">IFERROR(IF(ISNA($A191),NA(),INDEX(Z$3:Z$2000,_xlfn.XMATCH(Configuration!$B$12,Z$3:Z$2000,1,1)+ROW()-ROW($A$3))-0), NA())</f>
        <v>#N/A</v>
      </c>
      <c r="EC191" s="1" t="e" cm="1">
        <f t="array" ref="EC191">IFERROR(IF(ISNA($A191),NA(),INDEX(AD$3:AD$2000,_xlfn.XMATCH(Configuration!$B$12,AD$3:AD$2000,1,1)+ROW()-ROW($A$3))-0), NA())</f>
        <v>#N/A</v>
      </c>
      <c r="ED191" s="1" t="e">
        <f t="shared" si="357"/>
        <v>#N/A</v>
      </c>
      <c r="EE191" s="1" t="e">
        <f t="shared" si="304"/>
        <v>#N/A</v>
      </c>
      <c r="EF191" s="1" t="e">
        <f t="shared" si="305"/>
        <v>#N/A</v>
      </c>
      <c r="EG191" s="1" t="e">
        <f t="shared" si="306"/>
        <v>#N/A</v>
      </c>
      <c r="EH191" s="1" t="e">
        <f t="shared" si="307"/>
        <v>#N/A</v>
      </c>
      <c r="EI191" s="1" t="e">
        <f t="shared" si="308"/>
        <v>#N/A</v>
      </c>
      <c r="EJ191" s="1" t="e">
        <f t="shared" si="309"/>
        <v>#N/A</v>
      </c>
      <c r="EK191" s="1" t="e">
        <f t="shared" si="310"/>
        <v>#N/A</v>
      </c>
      <c r="EL191" s="1" t="e" cm="1">
        <f t="array" ref="EL191">IFERROR(IF(ISNA($ED191),NA(),IF(FLOOR((2^(($ED191+LOOKUP(2, 1/(ISNA(EP$3:EP$2000)+ISBLANK(EP$3:EP$300)-1),EP$3:EP$2000)*LOG(100)/LOG(2))/LOOKUP(2, 1/(ISNA(EP$3:EP$2000)+ISBLANK(EP$3:EP$300)-1),EP$3:EP$2000))),2)&gt;_xlfn.AGGREGATE(4,6,$EN$3:$GC$2000)+2000,NA(),FLOOR((2^(($ED191+LOOKUP(2, 1/(ISNA(EP$3:EP$2000)+ISBLANK(EP$3:EP$300)-1),EP$3:EP$2000)*LOG(100)/LOG(2))/LOOKUP(2, 1/(ISNA(EP$3:EP$2000)+ISBLANK(EP$3:EP$300)-1),EP$3:EP$2000))),2))),NA())</f>
        <v>#N/A</v>
      </c>
      <c r="EM191" s="1" t="e" cm="1">
        <f t="array" ref="EM191">IF(ISNA($ED191),NA(),FLOOR(EN$3+(LOOKUP(2, 1/(ISNA(EN$3:EN$2000)+ISBLANK(EN$3:EN$300)-1),EN$3:EN$2000)-EN$3)/LOOKUP(2, 1/(ISNA(EN$3:EN$2000)+ISBLANK(EN$3:EN$300)-1),ED$3:ED$2000)*ED191, 1))</f>
        <v>#N/A</v>
      </c>
      <c r="EN191" s="1" t="e" cm="1">
        <f t="array" ref="EN191">IFERROR(IF(ISNA($A191),NA(),INDEX(AK$3:AK$2000,_xlfn.XMATCH(100,AK$3:AK$2000,1,1)+ROW()-ROW($A$3))-0), NA())</f>
        <v>#N/A</v>
      </c>
      <c r="EO191" s="1" t="e" cm="1">
        <f t="array" ref="EO191">IFERROR(IF(ISNA($A191),NA(),INDEX(BD$3:BD$2000,_xlfn.XMATCH(100,AK$3:AK$2000,1,1)+ROW()-ROW($A$3))-0), NA())</f>
        <v>#N/A</v>
      </c>
      <c r="EP191" s="1" t="e">
        <f t="shared" si="311"/>
        <v>#N/A</v>
      </c>
      <c r="EQ191" s="1" t="e">
        <f t="shared" si="312"/>
        <v>#N/A</v>
      </c>
      <c r="ER191" s="1" t="e">
        <f t="shared" si="313"/>
        <v>#N/A</v>
      </c>
      <c r="ES191" s="1" t="e" cm="1">
        <f t="array" ref="ES191">IFERROR(IF(OR(ISNA($A191),INDEX(International!C$3:C$2000,_xlfn.XMATCH(100,International!C$3:C$2000,1,1)+ROW()-ROW($A$3))=""),NA(),INDEX(International!C$3:C$2000,_xlfn.XMATCH(100,International!C$3:C$2000,1,1)+ROW()-ROW($A$3))), NA())</f>
        <v>#N/A</v>
      </c>
      <c r="ET191" s="1" t="e" cm="1">
        <f t="array" ref="ET191">IFERROR(IF(ISNA($A191),NA(),INDEX(International!E$3:E$2000,_xlfn.XMATCH(100,International!C$3:C$2000,1,1)+ROW()-ROW($A$3))-0), NA())</f>
        <v>#N/A</v>
      </c>
      <c r="EU191" s="1" t="e">
        <f t="shared" si="314"/>
        <v>#N/A</v>
      </c>
      <c r="EV191" s="1" t="e">
        <f t="shared" si="315"/>
        <v>#N/A</v>
      </c>
      <c r="EW191" s="1" t="e">
        <f t="shared" si="316"/>
        <v>#N/A</v>
      </c>
      <c r="EX191" s="1" t="e" cm="1">
        <f t="array" ref="EX191">IFERROR(IF(OR(ISNA($A191),INDEX(International!G$3:G$2000,_xlfn.XMATCH(100,International!G$3:G$2000,1,1)+ROW()-ROW($A$3))=""),NA(),INDEX(International!G$3:G$2000,_xlfn.XMATCH(100,International!G$3:G$2000,1,1)+ROW()-ROW($A$3))-0), NA())</f>
        <v>#N/A</v>
      </c>
      <c r="EY191" s="1" t="e" cm="1">
        <f t="array" ref="EY191">IFERROR(IF(ISNA($A191),NA(),INDEX(International!I$3:I$2000,_xlfn.XMATCH(100,International!G$3:G$2000,1,1)+ROW()-ROW($A$3))-0), NA())</f>
        <v>#N/A</v>
      </c>
      <c r="EZ191" s="1" t="e">
        <f t="shared" si="317"/>
        <v>#N/A</v>
      </c>
      <c r="FA191" s="1" t="e">
        <f t="shared" si="318"/>
        <v>#N/A</v>
      </c>
      <c r="FB191" s="1" t="e">
        <f t="shared" si="319"/>
        <v>#N/A</v>
      </c>
      <c r="FC191" s="1" t="e" cm="1">
        <f t="array" ref="FC191">IFERROR(IF(OR(ISNA($A191),INDEX(International!K$3:K$2000,_xlfn.XMATCH(100,International!K$3:K$2000,1,1)+ROW()-ROW($A$3))=""),NA(),INDEX(International!K$3:K$2000,_xlfn.XMATCH(100,International!K$3:K$2000,1,1)+ROW()-ROW($A$3))), NA())</f>
        <v>#N/A</v>
      </c>
      <c r="FD191" s="1" t="e" cm="1">
        <f t="array" ref="FD191">IFERROR(IF(ISNA($A191),NA(),INDEX(International!M$3:M$2000,_xlfn.XMATCH(100,International!K$3:K$2000,1,1)+ROW()-ROW($A$3))-0), NA())</f>
        <v>#N/A</v>
      </c>
      <c r="FE191" s="1" t="e">
        <f t="shared" si="320"/>
        <v>#N/A</v>
      </c>
      <c r="FF191" s="1" t="e">
        <f t="shared" si="321"/>
        <v>#N/A</v>
      </c>
      <c r="FG191" s="1" t="e">
        <f t="shared" si="322"/>
        <v>#N/A</v>
      </c>
      <c r="FH191" s="1" t="e" cm="1">
        <f t="array" ref="FH191">IFERROR(IF(OR(ISNA($A191),INDEX(International!O$3:O$2000,_xlfn.XMATCH(100,International!O$3:O$2000,1,1)+ROW()-ROW($A$3))=""),NA(),INDEX(International!O$3:O$2000,_xlfn.XMATCH(100,International!O$3:O$2000,1,1)+ROW()-ROW($A$3))-0), NA())</f>
        <v>#N/A</v>
      </c>
      <c r="FI191" s="1" t="e" cm="1">
        <f t="array" ref="FI191">IFERROR(IF(ISNA($A191),NA(),INDEX(International!Q$3:Q$2000,_xlfn.XMATCH(100,International!O$3:O$2000,1,1)+ROW()-ROW($A$3))-0), NA())</f>
        <v>#N/A</v>
      </c>
      <c r="FJ191" s="1" t="e">
        <f t="shared" si="323"/>
        <v>#N/A</v>
      </c>
      <c r="FK191" s="1" t="e">
        <f t="shared" si="324"/>
        <v>#N/A</v>
      </c>
      <c r="FL191" s="1" t="e">
        <f t="shared" si="325"/>
        <v>#N/A</v>
      </c>
      <c r="FM191" s="1" t="e" cm="1">
        <f t="array" ref="FM191">IFERROR(IF(OR(ISNA($A191),INDEX(International!S$3:S$2000,_xlfn.XMATCH(100,International!S$3:S$2000,1,1)+ROW()-ROW($A$3))=""),NA(),INDEX(International!S$3:S$2000,_xlfn.XMATCH(100,International!S$3:S$2000,1,1)+ROW()-ROW($A$3))-0), NA())</f>
        <v>#N/A</v>
      </c>
      <c r="FN191" s="1" t="e" cm="1">
        <f t="array" ref="FN191">IFERROR(IF(ISNA($A191),NA(),INDEX(International!U$3:U$2000,_xlfn.XMATCH(100,International!S$3:S$2000,1,1)+ROW()-ROW($A$3))-0), NA())</f>
        <v>#N/A</v>
      </c>
      <c r="FO191" s="1" t="e">
        <f t="shared" si="326"/>
        <v>#N/A</v>
      </c>
      <c r="FP191" s="1" t="e">
        <f t="shared" si="327"/>
        <v>#N/A</v>
      </c>
      <c r="FQ191" s="1" t="e">
        <f t="shared" si="328"/>
        <v>#N/A</v>
      </c>
      <c r="FR191" s="1" t="e" cm="1">
        <f t="array" ref="FR191">IFERROR(IF(OR(ISNA($A191),INDEX(International!W$3:W$2000,_xlfn.XMATCH(100,International!W$3:W$2000,1,1)+ROW()-ROW($A$3))=""),NA(),INDEX(International!W$3:W$2000,_xlfn.XMATCH(100,International!W$3:W$2000,1,1)+ROW()-ROW($A$3))-0), NA())</f>
        <v>#N/A</v>
      </c>
      <c r="FS191" s="1" t="e" cm="1">
        <f t="array" ref="FS191">IFERROR(IF(ISNA($A191),NA(),INDEX(International!Y$3:Y$2000,_xlfn.XMATCH(100,International!W$3:W$2000,1,1)+ROW()-ROW($A$3))-0), NA())</f>
        <v>#N/A</v>
      </c>
      <c r="FT191" s="1" t="e">
        <f t="shared" si="329"/>
        <v>#N/A</v>
      </c>
      <c r="FU191" s="1" t="e">
        <f t="shared" si="330"/>
        <v>#N/A</v>
      </c>
      <c r="FV191" s="1" t="e">
        <f t="shared" si="331"/>
        <v>#N/A</v>
      </c>
      <c r="FW191" s="1" t="e" cm="1">
        <f t="array" ref="FW191">IFERROR(IF(OR(ISNA($A191),INDEX(International!AA$3:AA$2000,_xlfn.XMATCH(100,International!AA$3:AA$2000,1,1)+ROW()-ROW($A$3))=""),NA(),INDEX(International!AA$3:AA$2000,_xlfn.XMATCH(100,International!AA$3:AA$2000,1,1)+ROW()-ROW($A$3))-0), NA())</f>
        <v>#N/A</v>
      </c>
      <c r="FX191" s="1" t="e" cm="1">
        <f t="array" ref="FX191">IFERROR(IF(ISNA($A191),NA(),INDEX(International!AC$3:AC$2000,_xlfn.XMATCH(100,International!AA$3:AA$2000,1,1)+ROW()-ROW($A$3))-0), NA())</f>
        <v>#N/A</v>
      </c>
      <c r="FY191" s="1" t="e">
        <f t="shared" si="332"/>
        <v>#N/A</v>
      </c>
      <c r="FZ191" s="1" t="e">
        <f t="shared" si="333"/>
        <v>#N/A</v>
      </c>
      <c r="GA191" s="1" t="e">
        <f t="shared" si="334"/>
        <v>#N/A</v>
      </c>
      <c r="GB191" s="1" t="e" cm="1">
        <f t="array" ref="GB191">IFERROR(IF(OR(ISNA($A191),INDEX(International!AE$3:AE$2000,_xlfn.XMATCH(100,International!AE$3:AE$2000,1,1)+ROW()-ROW($A$3))=""),NA(),INDEX(International!AE$3:AE$2000,_xlfn.XMATCH(100,International!AE$3:AE$2000,1,1)+ROW()-ROW($A$3))-0), NA())</f>
        <v>#N/A</v>
      </c>
      <c r="GC191" s="1" t="e" cm="1">
        <f t="array" ref="GC191">IFERROR(IF(ISNA($A191),NA(),INDEX(International!AG$3:AG$2000,_xlfn.XMATCH(100,International!AE$3:AE$2000,1,1)+ROW()-ROW($A$3))-0), NA())</f>
        <v>#N/A</v>
      </c>
      <c r="GD191" s="1" t="e">
        <f t="shared" si="335"/>
        <v>#N/A</v>
      </c>
      <c r="GE191" s="1" t="e">
        <f t="shared" si="336"/>
        <v>#N/A</v>
      </c>
      <c r="GF191" s="1" t="e">
        <f t="shared" si="337"/>
        <v>#N/A</v>
      </c>
    </row>
    <row r="192" spans="1:188" x14ac:dyDescent="0.2">
      <c r="A192" s="4" t="e">
        <f>IF(OR(Daily!$A192="",Daily!$B192="*"),NA(),Daily!A192)</f>
        <v>#N/A</v>
      </c>
      <c r="B192" s="1" t="str">
        <f>IF(_xlfn.IFNA($A192,"")="","",Daily!C192+IF(ROW()&gt;ROW($A$3),B191,0))</f>
        <v/>
      </c>
      <c r="C192" s="1" t="str">
        <f>IF(_xlfn.IFNA($A192,"")="","",Daily!D192+IF(ROW()&gt;ROW($A$3),C191,0))</f>
        <v/>
      </c>
      <c r="D192" s="1" t="str">
        <f>IF(_xlfn.IFNA($A192,"")="","",Daily!E192+IF(ROW()&gt;ROW($A$3),D191,0))</f>
        <v/>
      </c>
      <c r="E192" s="1" t="str">
        <f t="shared" si="284"/>
        <v/>
      </c>
      <c r="F192" s="1" t="str">
        <f>IF(_xlfn.IFNA($A192,"")="","",Daily!F192+IF(ROW()&gt;ROW($A$3),F191,0))</f>
        <v/>
      </c>
      <c r="G192" s="1" t="str">
        <f>IF(_xlfn.IFNA($A192,"")="","",Daily!G192+IF(ROW()&gt;ROW($A$3),G191,0))</f>
        <v/>
      </c>
      <c r="H192" s="1" t="str">
        <f>IF(_xlfn.IFNA($A192,"")="","",Daily!H192+IF(ROW()&gt;ROW($A$3),H191,0))</f>
        <v/>
      </c>
      <c r="I192" s="1" t="str">
        <f t="shared" si="285"/>
        <v/>
      </c>
      <c r="J192" s="1" t="str">
        <f>IF(_xlfn.IFNA($A192,"")="","",Daily!I192+IF(ROW()&gt;ROW($A$3),J191,0))</f>
        <v/>
      </c>
      <c r="K192" s="1" t="str">
        <f>IF(_xlfn.IFNA($A192,"")="","",Daily!J192+IF(ROW()&gt;ROW($A$3),K191,0))</f>
        <v/>
      </c>
      <c r="L192" s="1" t="str">
        <f>IF(_xlfn.IFNA($A192,"")="","",Daily!K192+IF(ROW()&gt;ROW($A$3),L191,0))</f>
        <v/>
      </c>
      <c r="M192" s="1" t="str">
        <f t="shared" si="286"/>
        <v/>
      </c>
      <c r="N192" s="1" t="str">
        <f>IF(_xlfn.IFNA($A192,"")="","",Daily!L192+IF(ROW()&gt;ROW($A$3),N191,0))</f>
        <v/>
      </c>
      <c r="O192" s="1" t="str">
        <f>IF(_xlfn.IFNA($A192,"")="","",Daily!M192+IF(ROW()&gt;ROW($A$3),O191,0))</f>
        <v/>
      </c>
      <c r="P192" s="1" t="str">
        <f>IF(_xlfn.IFNA($A192,"")="","",Daily!N192+IF(ROW()&gt;ROW($A$3),P191,0))</f>
        <v/>
      </c>
      <c r="Q192" s="1" t="str">
        <f t="shared" si="287"/>
        <v/>
      </c>
      <c r="R192" s="1" t="str">
        <f>IF(_xlfn.IFNA($A192,"")="","",Daily!O192+IF(ROW()&gt;ROW($A$3),R191,0))</f>
        <v/>
      </c>
      <c r="S192" s="1" t="str">
        <f>IF(_xlfn.IFNA($A192,"")="","",Daily!P192+IF(ROW()&gt;ROW($A$3),S191,0))</f>
        <v/>
      </c>
      <c r="T192" s="1" t="str">
        <f>IF(_xlfn.IFNA($A192,"")="","",Daily!Q192+IF(ROW()&gt;ROW($A$3),T191,0))</f>
        <v/>
      </c>
      <c r="U192" s="1" t="str">
        <f t="shared" si="288"/>
        <v/>
      </c>
      <c r="V192" s="1" t="str">
        <f>IF(_xlfn.IFNA($A192,"")="","",Daily!R192+IF(ROW()&gt;ROW($A$3),V191,0))</f>
        <v/>
      </c>
      <c r="W192" s="1" t="str">
        <f>IF(_xlfn.IFNA($A192,"")="","",Daily!S192+IF(ROW()&gt;ROW($A$3),W191,0))</f>
        <v/>
      </c>
      <c r="X192" s="1" t="str">
        <f>IF(_xlfn.IFNA($A192,"")="","",Daily!T192+IF(ROW()&gt;ROW($A$3),X191,0))</f>
        <v/>
      </c>
      <c r="Y192" s="1" t="str">
        <f t="shared" si="289"/>
        <v/>
      </c>
      <c r="Z192" s="1" t="str">
        <f>IF(_xlfn.IFNA($A192,"")="","",Daily!U192+IF(ROW()&gt;ROW($A$3),Z191,0))</f>
        <v/>
      </c>
      <c r="AA192" s="1" t="str">
        <f>IF(_xlfn.IFNA($A192,"")="","",Daily!V192+IF(ROW()&gt;ROW($A$3),AA191,0))</f>
        <v/>
      </c>
      <c r="AB192" s="1" t="str">
        <f>IF(_xlfn.IFNA($A192,"")="","",Daily!W192+IF(ROW()&gt;ROW($A$3),AB191,0))</f>
        <v/>
      </c>
      <c r="AC192" s="1" t="str">
        <f t="shared" si="290"/>
        <v/>
      </c>
      <c r="AD192" s="1" t="str">
        <f>IF(_xlfn.IFNA($A192,"")="","",Daily!X192+IF(ROW()&gt;ROW($A$3),AD191,0))</f>
        <v/>
      </c>
      <c r="AE192" s="1" t="str">
        <f>IF(_xlfn.IFNA($A192,"")="","",Daily!Y192+IF(ROW()&gt;ROW($A$3),AE191,0))</f>
        <v/>
      </c>
      <c r="AF192" s="1" t="str">
        <f>IF(_xlfn.IFNA($A192,"")="","",Daily!Z192+IF(ROW()&gt;ROW($A$3),AF191,0))</f>
        <v/>
      </c>
      <c r="AG192" s="1" t="str">
        <f t="shared" si="291"/>
        <v/>
      </c>
      <c r="AH192" s="1" t="str">
        <f>IF(_xlfn.IFNA($A192,"")="","",Daily!C192+Daily!F192+Daily!I192+Daily!O192+Daily!L192+Daily!R192+Daily!X192+Daily!U192)</f>
        <v/>
      </c>
      <c r="AI192" s="1" t="str">
        <f>IF(_xlfn.IFNA($A192,"")="","",Daily!D192+Daily!G192+Daily!J192+Daily!P192+Daily!M192+Daily!S192+Daily!Y192+Daily!V192+Daily!AA192)</f>
        <v/>
      </c>
      <c r="AJ192" s="1" t="str">
        <f>IF(_xlfn.IFNA($A192,"")="","",Daily!E192+Daily!H192+Daily!K192+Daily!Q192+Daily!N192+Daily!T192+Daily!Z192+Daily!W192)</f>
        <v/>
      </c>
      <c r="AK192" s="1" t="str">
        <f t="shared" si="359"/>
        <v/>
      </c>
      <c r="AL192" s="1" t="str">
        <f t="shared" si="360"/>
        <v/>
      </c>
      <c r="AM192" s="1" t="str">
        <f t="shared" si="361"/>
        <v/>
      </c>
      <c r="AN192" s="7" t="str">
        <f t="shared" si="362"/>
        <v/>
      </c>
      <c r="AO192" s="1" t="str">
        <f t="shared" si="363"/>
        <v/>
      </c>
      <c r="AP192" s="1" t="str">
        <f t="shared" si="364"/>
        <v/>
      </c>
      <c r="AQ192" s="1" t="str">
        <f t="shared" si="365"/>
        <v/>
      </c>
      <c r="AR192" s="1" t="str">
        <f t="shared" si="366"/>
        <v/>
      </c>
      <c r="AS192" s="1" t="str">
        <f t="shared" si="367"/>
        <v/>
      </c>
      <c r="AT192" s="10" t="str">
        <f t="shared" si="368"/>
        <v/>
      </c>
      <c r="AU192" s="10" t="str">
        <f t="shared" si="369"/>
        <v/>
      </c>
      <c r="AV192" s="10" t="str">
        <f t="shared" si="370"/>
        <v/>
      </c>
      <c r="AW192" s="10" t="str">
        <f t="shared" si="371"/>
        <v/>
      </c>
      <c r="AX192" s="10" t="str">
        <f t="shared" si="372"/>
        <v/>
      </c>
      <c r="AY192" s="10" t="str">
        <f t="shared" si="373"/>
        <v/>
      </c>
      <c r="AZ192" s="10" t="str">
        <f t="shared" si="374"/>
        <v/>
      </c>
      <c r="BA192" s="10" t="str">
        <f t="shared" si="375"/>
        <v/>
      </c>
      <c r="BB192" s="10" t="str">
        <f t="shared" si="376"/>
        <v/>
      </c>
      <c r="BC192" s="10" t="str">
        <f t="shared" si="377"/>
        <v/>
      </c>
      <c r="BD192" s="8" t="str">
        <f t="shared" ca="1" si="292"/>
        <v/>
      </c>
      <c r="BE192" s="9" t="str">
        <f t="shared" ca="1" si="293"/>
        <v/>
      </c>
      <c r="BF192" s="10" t="str">
        <f t="shared" si="378"/>
        <v/>
      </c>
      <c r="BG192" s="10" t="str">
        <f t="shared" si="379"/>
        <v/>
      </c>
      <c r="BH192" s="1" t="str">
        <f t="shared" si="380"/>
        <v/>
      </c>
      <c r="BI192" s="1" t="str">
        <f t="shared" si="381"/>
        <v/>
      </c>
      <c r="BJ192" s="8" t="str">
        <f>IF(_xlfn.IFNA($A192,"")="","",AK192/(Configuration!$B$1/1000000))</f>
        <v/>
      </c>
      <c r="BK192" s="1" t="str">
        <f>IF(OR(_xlfn.IFNA($A192,"")="", ROW()&lt;=ROW($A$3),MAX(International!$C$3:$C$2000)&lt;$AK192),"",$A192-_xlfn.XLOOKUP($AK192,International!$C$3:$C$2000,International!$A$3:$A$2000,NA(),1,1))</f>
        <v/>
      </c>
      <c r="BL192" s="1" t="str">
        <f>IF(OR(_xlfn.IFNA($A192,"")="", ROW()&lt;=ROW($A$3),MAX(International!$D$3:$D$2000)&lt;$BJ192),"",$A192-_xlfn.XLOOKUP($BJ192,International!$D$3:$D$2000,International!$A$3:$A$2000,NA(),1,1))</f>
        <v/>
      </c>
      <c r="BM192" s="1" t="str">
        <f>IF(OR(_xlfn.IFNA($A192,"")="", ROW()&lt;=ROW($A$3),MAX(International!$G$3:$G$2000)&lt;$AK192),"",$A192-_xlfn.XLOOKUP($AK192,International!$G$3:$G$2000,International!$A$3:$A$2000,NA(),1,1))</f>
        <v/>
      </c>
      <c r="BN192" s="1" t="str">
        <f>IF(OR(_xlfn.IFNA($A192,"")="", ROW()&lt;=ROW($A$3),MAX(International!$H$3:$H$2000)&lt;$BJ192),"",$A192-_xlfn.XLOOKUP($BJ192,International!$H$3:$H$2000,International!$A$3:$A$2000,NA(),1,1))</f>
        <v/>
      </c>
      <c r="BO192" s="1" t="str">
        <f>IF(OR(_xlfn.IFNA($A192,"")="", ROW()&lt;=ROW($A$3),MAX(International!$K$3:$K$2000)&lt;$AK192),"",$A192-_xlfn.XLOOKUP($AK192,International!$K$3:$K$2000,International!$A$3:$A$2000,NA(),1,1))</f>
        <v/>
      </c>
      <c r="BP192" s="1" t="str">
        <f>IF(OR(_xlfn.IFNA($A192,"")="", ROW()&lt;=ROW($A$3),MAX(International!$L$3:$L$2000)&lt;$BJ192),"",$A192-_xlfn.XLOOKUP($BJ192,International!$L$3:$L$2000,International!$A$3:$A$2000,NA(),1,1))</f>
        <v/>
      </c>
      <c r="BQ192" s="1" t="str">
        <f>IF(OR(_xlfn.IFNA($A192,"")="", ROW()&lt;=ROW($A$3),MAX(International!$O$3:$O$2000)&lt;$AK192),"",$A192-_xlfn.XLOOKUP($AK192,International!$O$3:$O$2000,International!$A$3:$A$2000,NA(),1,1))</f>
        <v/>
      </c>
      <c r="BR192" s="1" t="str">
        <f>IF(OR(_xlfn.IFNA($A192,"")="", ROW()&lt;=ROW($A$3),MAX(International!$P$3:$P$2000)&lt;$BJ192),"",$A192-_xlfn.XLOOKUP($BJ192,International!$P$3:$P$2000,International!$A$3:$A$2000,NA(),1,1))</f>
        <v/>
      </c>
      <c r="BS192" s="1" t="str">
        <f>IF(OR(_xlfn.IFNA($A192,"")="", ROW()&lt;=ROW($A$3),MAX(International!$S$3:$S$2000)&lt;$AK192),"",$A192-_xlfn.XLOOKUP($AK192,International!$S$3:$S$2000,International!$A$3:$A$2000,NA(),1,1))</f>
        <v/>
      </c>
      <c r="BT192" s="1" t="str">
        <f>IF(OR(_xlfn.IFNA($A192,"")="", ROW()&lt;=ROW($A$3),MAX(International!$T$3:$T$2000)&lt;$BJ192),"",$A192-_xlfn.XLOOKUP($BJ192,International!$T$3:$T$2000,International!$A$3:$A$2000,NA(),1,1))</f>
        <v/>
      </c>
      <c r="BU192" s="1" t="str">
        <f>IF(OR(_xlfn.IFNA($A192,"")="", ROW()&lt;=ROW($A$3),MAX(International!$W$3:$W$2000)&lt;$AK192),"",$A192-_xlfn.XLOOKUP($AK192,International!$W$3:$W$2000,International!$A$3:$A$2000,NA(),1,1))</f>
        <v/>
      </c>
      <c r="BV192" s="1" t="str">
        <f>IF(OR(_xlfn.IFNA($A192,"")="", ROW()&lt;=ROW($A$3),MAX(International!$X$3:$X$2000)&lt;$BJ192),"",$A192-_xlfn.XLOOKUP($BJ192,International!$X$3:$X$2000,International!$A$3:$A$2000,NA(),1,1))</f>
        <v/>
      </c>
      <c r="BW192" s="1" t="str">
        <f>IF(OR(_xlfn.IFNA($A192,"")="", ROW()&lt;=ROW($A$3),MAX(International!$AA$3:$AA$2000)&lt;$AK192),"",$A192-_xlfn.XLOOKUP($AK192,International!$AA$3:$AA$2000,International!$A$3:$A$2000,NA(),1,1))</f>
        <v/>
      </c>
      <c r="BX192" s="1" t="str">
        <f>IF(OR(_xlfn.IFNA($A192,"")="", ROW()&lt;=ROW($A$3),MAX(International!$AB$3:$AB$2000)&lt;$BJ192),"",$A192-_xlfn.XLOOKUP($BJ192,International!$AB$3:$AB$2000,International!$A$3:$A$2000,NA(),1,1))</f>
        <v/>
      </c>
      <c r="BY192" s="1" t="str">
        <f>IF(OR(_xlfn.IFNA($A192,"")="", ROW()&lt;=ROW($A$3),MAX(International!$AE$3:$AE$2000)&lt;$AK192),"",$A192-_xlfn.XLOOKUP($AK192,International!$AE$3:$AE$2000,International!$A$3:$A$2000,NA(),1,1))</f>
        <v/>
      </c>
      <c r="BZ192" s="1" t="str">
        <f>IF(OR(_xlfn.IFNA($A192,"")="", ROW()&lt;=ROW($A$3),MAX(International!$AF$3:$AF$2000)&lt;$BJ192),"",$A192-_xlfn.XLOOKUP($BJ192,International!$AF$3:$AF$2000,International!$A$3:$A$2000,NA(),1,1))</f>
        <v/>
      </c>
      <c r="CA192" s="1" t="e">
        <f t="shared" si="358"/>
        <v>#N/A</v>
      </c>
      <c r="CB192" s="1" t="e">
        <f t="shared" si="338"/>
        <v>#N/A</v>
      </c>
      <c r="CC192" s="1" t="e">
        <f t="shared" si="339"/>
        <v>#N/A</v>
      </c>
      <c r="CD192" s="1" t="e">
        <f t="shared" si="340"/>
        <v>#N/A</v>
      </c>
      <c r="CE192" s="1" t="e">
        <f t="shared" si="341"/>
        <v>#N/A</v>
      </c>
      <c r="CF192" s="1" t="e">
        <f t="shared" si="342"/>
        <v>#N/A</v>
      </c>
      <c r="CG192" s="1" t="e">
        <f t="shared" si="343"/>
        <v>#N/A</v>
      </c>
      <c r="CH192" s="1" t="e">
        <f t="shared" si="344"/>
        <v>#N/A</v>
      </c>
      <c r="CI192" s="1" t="e">
        <f t="shared" si="345"/>
        <v>#N/A</v>
      </c>
      <c r="CJ192" s="1" t="e">
        <f t="shared" si="346"/>
        <v>#N/A</v>
      </c>
      <c r="CK192" s="1" t="e">
        <f t="shared" si="295"/>
        <v>#N/A</v>
      </c>
      <c r="CL192" s="1" t="e">
        <f t="shared" si="347"/>
        <v>#N/A</v>
      </c>
      <c r="CM192" s="1" t="e">
        <f>IF(OR(ISNA($A192),$AK192&lt;100),NA(),IF($CA192=0,0,FLOOR((CK192-_xlfn.XLOOKUP(_xlfn.AGGREGATE(5,6,$CA$3:$CA2143),$CA$3:$CA$2000,CK$3:CK$2000,1,1))/_xlfn.XLOOKUP($CA192,$CA$3:$CA$2000,$CA$3:$CA$2000,1,1), 1)))</f>
        <v>#N/A</v>
      </c>
      <c r="CN192" s="1" t="e">
        <f t="shared" si="296"/>
        <v>#N/A</v>
      </c>
      <c r="CO192" s="1" t="e" cm="1">
        <f t="array" ref="CO192">IFERROR(IF(OR(ISNA($A192),$AK192&lt;100,INDEX(International!C$3:C$2000,_xlfn.XMATCH(100,International!C$3:C$2000,1,1)+$CA192)=""),NA(),INDEX(International!C$3:C$2000,_xlfn.XMATCH(100,International!C$3:C$2000,1,1)+$CA192)), NA())</f>
        <v>#N/A</v>
      </c>
      <c r="CP192" s="1" t="e">
        <f t="shared" si="348"/>
        <v>#N/A</v>
      </c>
      <c r="CQ192" s="1" t="e">
        <f>IF(OR(ISNA($A192),$AK192&lt;100),NA(),IF($CA192=0,0,FLOOR((CO192-_xlfn.XLOOKUP(_xlfn.AGGREGATE(5,6,$CA$3:$CA2143),$CA$3:$CA$2000,CO$3:CO$2000,1,1))/_xlfn.XLOOKUP($CA192,$CA$3:$CA$2000,$CA$3:$CA$2000,1,1), 1)))</f>
        <v>#N/A</v>
      </c>
      <c r="CR192" s="1" t="e">
        <f t="shared" si="297"/>
        <v>#N/A</v>
      </c>
      <c r="CS192" s="1" t="e" cm="1">
        <f t="array" ref="CS192">IFERROR(IF(OR(ISNA($A192),$AK192&lt;100,INDEX(International!G$3:G$2000,_xlfn.XMATCH(100,International!G$3:G$2000,1,1)+$CA192)=""),NA(),INDEX(International!G$3:G$2000,_xlfn.XMATCH(100,International!G$3:G$2000,1,1)+$CA192)), NA())</f>
        <v>#N/A</v>
      </c>
      <c r="CT192" s="1" t="e">
        <f t="shared" si="349"/>
        <v>#N/A</v>
      </c>
      <c r="CU192" s="1" t="e">
        <f>IF(OR(ISNA($A192),$AK192&lt;100),NA(),IF($CA192=0,0,FLOOR((CS192-_xlfn.XLOOKUP(_xlfn.AGGREGATE(5,6,$CA$3:$CA2143),$CA$3:$CA$2000,CS$3:CS$2000,1,1))/_xlfn.XLOOKUP($CA192,$CA$3:$CA$2000,$CA$3:$CA$2000,1,1), 1)))</f>
        <v>#N/A</v>
      </c>
      <c r="CV192" s="1" t="e">
        <f t="shared" si="298"/>
        <v>#N/A</v>
      </c>
      <c r="CW192" s="1" t="e" cm="1">
        <f t="array" ref="CW192">IFERROR(IF(OR(ISNA($A192),$AK192&lt;100,INDEX(International!K$3:K$2000,_xlfn.XMATCH(100,International!K$3:K$2000,1,1)+$CA192)=""),NA(),INDEX(International!K$3:K$2000,_xlfn.XMATCH(100,International!K$3:K$2000,1,1)+$CA192)), NA())</f>
        <v>#N/A</v>
      </c>
      <c r="CX192" s="1" t="e">
        <f t="shared" si="350"/>
        <v>#N/A</v>
      </c>
      <c r="CY192" s="1" t="e">
        <f>IF(OR(ISNA($A192),$AK192&lt;100),NA(),IF($CA192=0,0,FLOOR((CW192-_xlfn.XLOOKUP(_xlfn.AGGREGATE(5,6,$CA$3:$CA2143),$CA$3:$CA$2000,CW$3:CW$2000,1,1))/_xlfn.XLOOKUP($CA192,$CA$3:$CA$2000,$CA$3:$CA$2000,1,1), 1)))</f>
        <v>#N/A</v>
      </c>
      <c r="CZ192" s="1" t="e">
        <f t="shared" si="299"/>
        <v>#N/A</v>
      </c>
      <c r="DA192" s="1" t="e" cm="1">
        <f t="array" ref="DA192">IFERROR(IF(OR(ISNA($A192),$AK192&lt;100,INDEX(International!O$3:O$2000,_xlfn.XMATCH(100,International!O$3:O$2000,1,1)+$CA192)=""),NA(),INDEX(International!O$3:O$2000,_xlfn.XMATCH(100,International!O$3:O$2000,1,1)+$CA192)), NA())</f>
        <v>#N/A</v>
      </c>
      <c r="DB192" s="1" t="e">
        <f t="shared" si="351"/>
        <v>#N/A</v>
      </c>
      <c r="DC192" s="1" t="e">
        <f>IF(OR(ISNA($A192),$AK192&lt;100),NA(),IF($CA192=0,0,FLOOR((DA192-_xlfn.XLOOKUP(_xlfn.AGGREGATE(5,6,$CA$3:$CA2143),$CA$3:$CA$2000,DA$3:DA$2000,1,1))/_xlfn.XLOOKUP($CA192,$CA$3:$CA$2000,$CA$3:$CA$2000,1,1), 1)))</f>
        <v>#N/A</v>
      </c>
      <c r="DD192" s="1" t="e">
        <f t="shared" si="300"/>
        <v>#N/A</v>
      </c>
      <c r="DE192" s="1" t="e" cm="1">
        <f t="array" ref="DE192">IFERROR(IF(OR(ISNA($A192),$AK192&lt;100,INDEX(International!S$3:S$2000,_xlfn.XMATCH(100,International!S$3:S$2000,1,1)+$CA192)=""),NA(),INDEX(International!S$3:S$2000,_xlfn.XMATCH(100,International!S$3:S$2000,1,1)+$CA192)), NA())</f>
        <v>#N/A</v>
      </c>
      <c r="DF192" s="1" t="e">
        <f t="shared" si="352"/>
        <v>#N/A</v>
      </c>
      <c r="DG192" s="1" t="e">
        <f>IF(OR(ISNA($A192),$AK192&lt;100),NA(),IF($CA192=0,0,FLOOR((DE192-_xlfn.XLOOKUP(_xlfn.AGGREGATE(5,6,$CA$3:$CA2143),$CA$3:$CA$2000,DE$3:DE$2000,1,1))/_xlfn.XLOOKUP($CA192,$CA$3:$CA$2000,$CA$3:$CA$2000,1,1), 1)))</f>
        <v>#N/A</v>
      </c>
      <c r="DH192" s="1" t="e">
        <f t="shared" si="301"/>
        <v>#N/A</v>
      </c>
      <c r="DI192" s="1" t="e" cm="1">
        <f t="array" ref="DI192">IFERROR(IF(OR(ISNA($A192),$AK192&lt;100,INDEX(International!W$3:W$2000,_xlfn.XMATCH(100,International!W$3:W$2000,1,1)+$CA192)=""),NA(),INDEX(International!W$3:W$2000,_xlfn.XMATCH(100,International!W$3:W$2000,1,1)+$CA192)), NA())</f>
        <v>#N/A</v>
      </c>
      <c r="DJ192" s="1" t="e">
        <f t="shared" si="353"/>
        <v>#N/A</v>
      </c>
      <c r="DK192" s="1" t="e">
        <f>IF(OR(ISNA($A192),$AK192&lt;100),NA(),IF($CA192=0,0,FLOOR((DI192-_xlfn.XLOOKUP(_xlfn.AGGREGATE(5,6,$CA$3:$CA2143),$CA$3:$CA$2000,DI$3:DI$2000,1,1))/_xlfn.XLOOKUP($CA192,$CA$3:$CA$2000,$CA$3:$CA$2000,1,1), 1)))</f>
        <v>#N/A</v>
      </c>
      <c r="DL192" s="1" t="e">
        <f t="shared" si="302"/>
        <v>#N/A</v>
      </c>
      <c r="DM192" s="1" t="e" cm="1">
        <f t="array" ref="DM192">IFERROR(IF(OR(ISNA($A192),$AK192&lt;100,INDEX(International!AA$3:AA$2000,_xlfn.XMATCH(100,International!AA$3:AA$2000,1,1)+$CA192)=""),NA(),INDEX(International!AA$3:AA$2000,_xlfn.XMATCH(100,International!AA$3:AA$2000,1,1)+$CA192)), NA())</f>
        <v>#N/A</v>
      </c>
      <c r="DN192" s="1" t="e">
        <f t="shared" si="354"/>
        <v>#N/A</v>
      </c>
      <c r="DO192" s="1" t="e">
        <f>IF(OR(ISNA($A192),$AK192&lt;100),NA(),IF($CA192=0,0,FLOOR((DM192-_xlfn.XLOOKUP(_xlfn.AGGREGATE(5,6,$CA$3:$CA2143),$CA$3:$CA$2000,DM$3:DM$2000,1,1))/_xlfn.XLOOKUP($CA192,$CA$3:$CA$2000,$CA$3:$CA$2000,1,1), 1)))</f>
        <v>#N/A</v>
      </c>
      <c r="DP192" s="1" t="e">
        <f t="shared" si="303"/>
        <v>#N/A</v>
      </c>
      <c r="DQ192" s="1" t="e" cm="1">
        <f t="array" ref="DQ192">IFERROR(IF(OR(ISNA($A192),$AK192&lt;100,INDEX(International!AE$3:AE$2000,_xlfn.XMATCH(100,International!AE$3:AE$2000,1,1)+$CA192)=""),NA(),INDEX(International!AE$3:AE$2000,_xlfn.XMATCH(100,International!AE$3:AE$2000,1,1)+$CA192)), NA())</f>
        <v>#N/A</v>
      </c>
      <c r="DR192" s="1" t="e">
        <f t="shared" si="355"/>
        <v>#N/A</v>
      </c>
      <c r="DS192" s="1" t="e">
        <f>IF(OR(ISNA($A192),$AK192&lt;100),NA(),IF($CA192=0,0,FLOOR((DQ192-_xlfn.XLOOKUP(_xlfn.AGGREGATE(5,6,$CA$3:$CA2143),$CA$3:$CA$2000,DQ$3:DQ$2000,1,1))/_xlfn.XLOOKUP($CA192,$CA$3:$CA$2000,$CA$3:$CA$2000,1,1), 1)))</f>
        <v>#N/A</v>
      </c>
      <c r="DT192" s="1" t="e">
        <f t="shared" si="382"/>
        <v>#N/A</v>
      </c>
      <c r="DU192" s="1" t="e">
        <f t="shared" si="356"/>
        <v>#N/A</v>
      </c>
      <c r="DV192" s="1" t="e" cm="1">
        <f t="array" ref="DV192">IFERROR(IF(ISNA($A192),NA(),INDEX(B$3:B$2000,_xlfn.XMATCH(Configuration!$B$12,B$3:B$2000,1,1)+ROW()-ROW($A$3))-0), NA())</f>
        <v>#N/A</v>
      </c>
      <c r="DW192" s="1" t="e" cm="1">
        <f t="array" ref="DW192">IFERROR(IF(ISNA($A192),NA(),INDEX(F$3:F$2000,_xlfn.XMATCH(Configuration!$B$12,F$3:F$2000,1,1)+ROW()-ROW($A$3))-0), NA())</f>
        <v>#N/A</v>
      </c>
      <c r="DX192" s="1" t="e" cm="1">
        <f t="array" ref="DX192">IFERROR(IF(ISNA($A192),NA(),INDEX(J$3:J$2000,_xlfn.XMATCH(Configuration!$B$12,J$3:J$2000,1,1)+ROW()-ROW($A$3))-0), NA())</f>
        <v>#N/A</v>
      </c>
      <c r="DY192" s="1" t="e" cm="1">
        <f t="array" ref="DY192">IFERROR(IF(ISNA($A192),NA(),INDEX(N$3:N$2000,_xlfn.XMATCH(Configuration!$B$12,N$3:N$2000,1,1)+ROW()-ROW($A$3))-0), NA())</f>
        <v>#N/A</v>
      </c>
      <c r="DZ192" s="1" t="e" cm="1">
        <f t="array" ref="DZ192">IFERROR(IF(ISNA($A192),NA(),INDEX(R$3:R$2000,_xlfn.XMATCH(Configuration!$B$12,R$3:R$2000,1,1)+ROW()-ROW($A$3))-0), NA())</f>
        <v>#N/A</v>
      </c>
      <c r="EA192" s="1" t="e" cm="1">
        <f t="array" ref="EA192">IFERROR(IF(ISNA($A192),NA(),INDEX(V$3:V$2000,_xlfn.XMATCH(Configuration!$B$12,V$3:V$2000,1,1)+ROW()-ROW($A$3))-0), NA())</f>
        <v>#N/A</v>
      </c>
      <c r="EB192" s="1" t="e" cm="1">
        <f t="array" ref="EB192">IFERROR(IF(ISNA($A192),NA(),INDEX(Z$3:Z$2000,_xlfn.XMATCH(Configuration!$B$12,Z$3:Z$2000,1,1)+ROW()-ROW($A$3))-0), NA())</f>
        <v>#N/A</v>
      </c>
      <c r="EC192" s="1" t="e" cm="1">
        <f t="array" ref="EC192">IFERROR(IF(ISNA($A192),NA(),INDEX(AD$3:AD$2000,_xlfn.XMATCH(Configuration!$B$12,AD$3:AD$2000,1,1)+ROW()-ROW($A$3))-0), NA())</f>
        <v>#N/A</v>
      </c>
      <c r="ED192" s="1" t="e">
        <f t="shared" si="357"/>
        <v>#N/A</v>
      </c>
      <c r="EE192" s="1" t="e">
        <f t="shared" si="304"/>
        <v>#N/A</v>
      </c>
      <c r="EF192" s="1" t="e">
        <f t="shared" si="305"/>
        <v>#N/A</v>
      </c>
      <c r="EG192" s="1" t="e">
        <f t="shared" si="306"/>
        <v>#N/A</v>
      </c>
      <c r="EH192" s="1" t="e">
        <f t="shared" si="307"/>
        <v>#N/A</v>
      </c>
      <c r="EI192" s="1" t="e">
        <f t="shared" si="308"/>
        <v>#N/A</v>
      </c>
      <c r="EJ192" s="1" t="e">
        <f t="shared" si="309"/>
        <v>#N/A</v>
      </c>
      <c r="EK192" s="1" t="e">
        <f t="shared" si="310"/>
        <v>#N/A</v>
      </c>
      <c r="EL192" s="1" t="e" cm="1">
        <f t="array" ref="EL192">IFERROR(IF(ISNA($ED192),NA(),IF(FLOOR((2^(($ED192+LOOKUP(2, 1/(ISNA(EP$3:EP$2000)+ISBLANK(EP$3:EP$300)-1),EP$3:EP$2000)*LOG(100)/LOG(2))/LOOKUP(2, 1/(ISNA(EP$3:EP$2000)+ISBLANK(EP$3:EP$300)-1),EP$3:EP$2000))),2)&gt;_xlfn.AGGREGATE(4,6,$EN$3:$GC$2000)+2000,NA(),FLOOR((2^(($ED192+LOOKUP(2, 1/(ISNA(EP$3:EP$2000)+ISBLANK(EP$3:EP$300)-1),EP$3:EP$2000)*LOG(100)/LOG(2))/LOOKUP(2, 1/(ISNA(EP$3:EP$2000)+ISBLANK(EP$3:EP$300)-1),EP$3:EP$2000))),2))),NA())</f>
        <v>#N/A</v>
      </c>
      <c r="EM192" s="1" t="e" cm="1">
        <f t="array" ref="EM192">IF(ISNA($ED192),NA(),FLOOR(EN$3+(LOOKUP(2, 1/(ISNA(EN$3:EN$2000)+ISBLANK(EN$3:EN$300)-1),EN$3:EN$2000)-EN$3)/LOOKUP(2, 1/(ISNA(EN$3:EN$2000)+ISBLANK(EN$3:EN$300)-1),ED$3:ED$2000)*ED192, 1))</f>
        <v>#N/A</v>
      </c>
      <c r="EN192" s="1" t="e" cm="1">
        <f t="array" ref="EN192">IFERROR(IF(ISNA($A192),NA(),INDEX(AK$3:AK$2000,_xlfn.XMATCH(100,AK$3:AK$2000,1,1)+ROW()-ROW($A$3))-0), NA())</f>
        <v>#N/A</v>
      </c>
      <c r="EO192" s="1" t="e" cm="1">
        <f t="array" ref="EO192">IFERROR(IF(ISNA($A192),NA(),INDEX(BD$3:BD$2000,_xlfn.XMATCH(100,AK$3:AK$2000,1,1)+ROW()-ROW($A$3))-0), NA())</f>
        <v>#N/A</v>
      </c>
      <c r="EP192" s="1" t="e">
        <f t="shared" si="311"/>
        <v>#N/A</v>
      </c>
      <c r="EQ192" s="1" t="e">
        <f t="shared" si="312"/>
        <v>#N/A</v>
      </c>
      <c r="ER192" s="1" t="e">
        <f t="shared" si="313"/>
        <v>#N/A</v>
      </c>
      <c r="ES192" s="1" t="e" cm="1">
        <f t="array" ref="ES192">IFERROR(IF(OR(ISNA($A192),INDEX(International!C$3:C$2000,_xlfn.XMATCH(100,International!C$3:C$2000,1,1)+ROW()-ROW($A$3))=""),NA(),INDEX(International!C$3:C$2000,_xlfn.XMATCH(100,International!C$3:C$2000,1,1)+ROW()-ROW($A$3))), NA())</f>
        <v>#N/A</v>
      </c>
      <c r="ET192" s="1" t="e" cm="1">
        <f t="array" ref="ET192">IFERROR(IF(ISNA($A192),NA(),INDEX(International!E$3:E$2000,_xlfn.XMATCH(100,International!C$3:C$2000,1,1)+ROW()-ROW($A$3))-0), NA())</f>
        <v>#N/A</v>
      </c>
      <c r="EU192" s="1" t="e">
        <f t="shared" si="314"/>
        <v>#N/A</v>
      </c>
      <c r="EV192" s="1" t="e">
        <f t="shared" si="315"/>
        <v>#N/A</v>
      </c>
      <c r="EW192" s="1" t="e">
        <f t="shared" si="316"/>
        <v>#N/A</v>
      </c>
      <c r="EX192" s="1" t="e" cm="1">
        <f t="array" ref="EX192">IFERROR(IF(OR(ISNA($A192),INDEX(International!G$3:G$2000,_xlfn.XMATCH(100,International!G$3:G$2000,1,1)+ROW()-ROW($A$3))=""),NA(),INDEX(International!G$3:G$2000,_xlfn.XMATCH(100,International!G$3:G$2000,1,1)+ROW()-ROW($A$3))-0), NA())</f>
        <v>#N/A</v>
      </c>
      <c r="EY192" s="1" t="e" cm="1">
        <f t="array" ref="EY192">IFERROR(IF(ISNA($A192),NA(),INDEX(International!I$3:I$2000,_xlfn.XMATCH(100,International!G$3:G$2000,1,1)+ROW()-ROW($A$3))-0), NA())</f>
        <v>#N/A</v>
      </c>
      <c r="EZ192" s="1" t="e">
        <f t="shared" si="317"/>
        <v>#N/A</v>
      </c>
      <c r="FA192" s="1" t="e">
        <f t="shared" si="318"/>
        <v>#N/A</v>
      </c>
      <c r="FB192" s="1" t="e">
        <f t="shared" si="319"/>
        <v>#N/A</v>
      </c>
      <c r="FC192" s="1" t="e" cm="1">
        <f t="array" ref="FC192">IFERROR(IF(OR(ISNA($A192),INDEX(International!K$3:K$2000,_xlfn.XMATCH(100,International!K$3:K$2000,1,1)+ROW()-ROW($A$3))=""),NA(),INDEX(International!K$3:K$2000,_xlfn.XMATCH(100,International!K$3:K$2000,1,1)+ROW()-ROW($A$3))), NA())</f>
        <v>#N/A</v>
      </c>
      <c r="FD192" s="1" t="e" cm="1">
        <f t="array" ref="FD192">IFERROR(IF(ISNA($A192),NA(),INDEX(International!M$3:M$2000,_xlfn.XMATCH(100,International!K$3:K$2000,1,1)+ROW()-ROW($A$3))-0), NA())</f>
        <v>#N/A</v>
      </c>
      <c r="FE192" s="1" t="e">
        <f t="shared" si="320"/>
        <v>#N/A</v>
      </c>
      <c r="FF192" s="1" t="e">
        <f t="shared" si="321"/>
        <v>#N/A</v>
      </c>
      <c r="FG192" s="1" t="e">
        <f t="shared" si="322"/>
        <v>#N/A</v>
      </c>
      <c r="FH192" s="1" t="e" cm="1">
        <f t="array" ref="FH192">IFERROR(IF(OR(ISNA($A192),INDEX(International!O$3:O$2000,_xlfn.XMATCH(100,International!O$3:O$2000,1,1)+ROW()-ROW($A$3))=""),NA(),INDEX(International!O$3:O$2000,_xlfn.XMATCH(100,International!O$3:O$2000,1,1)+ROW()-ROW($A$3))-0), NA())</f>
        <v>#N/A</v>
      </c>
      <c r="FI192" s="1" t="e" cm="1">
        <f t="array" ref="FI192">IFERROR(IF(ISNA($A192),NA(),INDEX(International!Q$3:Q$2000,_xlfn.XMATCH(100,International!O$3:O$2000,1,1)+ROW()-ROW($A$3))-0), NA())</f>
        <v>#N/A</v>
      </c>
      <c r="FJ192" s="1" t="e">
        <f t="shared" si="323"/>
        <v>#N/A</v>
      </c>
      <c r="FK192" s="1" t="e">
        <f t="shared" si="324"/>
        <v>#N/A</v>
      </c>
      <c r="FL192" s="1" t="e">
        <f t="shared" si="325"/>
        <v>#N/A</v>
      </c>
      <c r="FM192" s="1" t="e" cm="1">
        <f t="array" ref="FM192">IFERROR(IF(OR(ISNA($A192),INDEX(International!S$3:S$2000,_xlfn.XMATCH(100,International!S$3:S$2000,1,1)+ROW()-ROW($A$3))=""),NA(),INDEX(International!S$3:S$2000,_xlfn.XMATCH(100,International!S$3:S$2000,1,1)+ROW()-ROW($A$3))-0), NA())</f>
        <v>#N/A</v>
      </c>
      <c r="FN192" s="1" t="e" cm="1">
        <f t="array" ref="FN192">IFERROR(IF(ISNA($A192),NA(),INDEX(International!U$3:U$2000,_xlfn.XMATCH(100,International!S$3:S$2000,1,1)+ROW()-ROW($A$3))-0), NA())</f>
        <v>#N/A</v>
      </c>
      <c r="FO192" s="1" t="e">
        <f t="shared" si="326"/>
        <v>#N/A</v>
      </c>
      <c r="FP192" s="1" t="e">
        <f t="shared" si="327"/>
        <v>#N/A</v>
      </c>
      <c r="FQ192" s="1" t="e">
        <f t="shared" si="328"/>
        <v>#N/A</v>
      </c>
      <c r="FR192" s="1" t="e" cm="1">
        <f t="array" ref="FR192">IFERROR(IF(OR(ISNA($A192),INDEX(International!W$3:W$2000,_xlfn.XMATCH(100,International!W$3:W$2000,1,1)+ROW()-ROW($A$3))=""),NA(),INDEX(International!W$3:W$2000,_xlfn.XMATCH(100,International!W$3:W$2000,1,1)+ROW()-ROW($A$3))-0), NA())</f>
        <v>#N/A</v>
      </c>
      <c r="FS192" s="1" t="e" cm="1">
        <f t="array" ref="FS192">IFERROR(IF(ISNA($A192),NA(),INDEX(International!Y$3:Y$2000,_xlfn.XMATCH(100,International!W$3:W$2000,1,1)+ROW()-ROW($A$3))-0), NA())</f>
        <v>#N/A</v>
      </c>
      <c r="FT192" s="1" t="e">
        <f t="shared" si="329"/>
        <v>#N/A</v>
      </c>
      <c r="FU192" s="1" t="e">
        <f t="shared" si="330"/>
        <v>#N/A</v>
      </c>
      <c r="FV192" s="1" t="e">
        <f t="shared" si="331"/>
        <v>#N/A</v>
      </c>
      <c r="FW192" s="1" t="e" cm="1">
        <f t="array" ref="FW192">IFERROR(IF(OR(ISNA($A192),INDEX(International!AA$3:AA$2000,_xlfn.XMATCH(100,International!AA$3:AA$2000,1,1)+ROW()-ROW($A$3))=""),NA(),INDEX(International!AA$3:AA$2000,_xlfn.XMATCH(100,International!AA$3:AA$2000,1,1)+ROW()-ROW($A$3))-0), NA())</f>
        <v>#N/A</v>
      </c>
      <c r="FX192" s="1" t="e" cm="1">
        <f t="array" ref="FX192">IFERROR(IF(ISNA($A192),NA(),INDEX(International!AC$3:AC$2000,_xlfn.XMATCH(100,International!AA$3:AA$2000,1,1)+ROW()-ROW($A$3))-0), NA())</f>
        <v>#N/A</v>
      </c>
      <c r="FY192" s="1" t="e">
        <f t="shared" si="332"/>
        <v>#N/A</v>
      </c>
      <c r="FZ192" s="1" t="e">
        <f t="shared" si="333"/>
        <v>#N/A</v>
      </c>
      <c r="GA192" s="1" t="e">
        <f t="shared" si="334"/>
        <v>#N/A</v>
      </c>
      <c r="GB192" s="1" t="e" cm="1">
        <f t="array" ref="GB192">IFERROR(IF(OR(ISNA($A192),INDEX(International!AE$3:AE$2000,_xlfn.XMATCH(100,International!AE$3:AE$2000,1,1)+ROW()-ROW($A$3))=""),NA(),INDEX(International!AE$3:AE$2000,_xlfn.XMATCH(100,International!AE$3:AE$2000,1,1)+ROW()-ROW($A$3))-0), NA())</f>
        <v>#N/A</v>
      </c>
      <c r="GC192" s="1" t="e" cm="1">
        <f t="array" ref="GC192">IFERROR(IF(ISNA($A192),NA(),INDEX(International!AG$3:AG$2000,_xlfn.XMATCH(100,International!AE$3:AE$2000,1,1)+ROW()-ROW($A$3))-0), NA())</f>
        <v>#N/A</v>
      </c>
      <c r="GD192" s="1" t="e">
        <f t="shared" si="335"/>
        <v>#N/A</v>
      </c>
      <c r="GE192" s="1" t="e">
        <f t="shared" si="336"/>
        <v>#N/A</v>
      </c>
      <c r="GF192" s="1" t="e">
        <f t="shared" si="337"/>
        <v>#N/A</v>
      </c>
    </row>
    <row r="193" spans="1:188" x14ac:dyDescent="0.2">
      <c r="A193" s="4" t="e">
        <f>IF(OR(Daily!$A193="",Daily!$B193="*"),NA(),Daily!A193)</f>
        <v>#N/A</v>
      </c>
      <c r="B193" s="1" t="str">
        <f>IF(_xlfn.IFNA($A193,"")="","",Daily!C193+IF(ROW()&gt;ROW($A$3),B192,0))</f>
        <v/>
      </c>
      <c r="C193" s="1" t="str">
        <f>IF(_xlfn.IFNA($A193,"")="","",Daily!D193+IF(ROW()&gt;ROW($A$3),C192,0))</f>
        <v/>
      </c>
      <c r="D193" s="1" t="str">
        <f>IF(_xlfn.IFNA($A193,"")="","",Daily!E193+IF(ROW()&gt;ROW($A$3),D192,0))</f>
        <v/>
      </c>
      <c r="E193" s="1" t="str">
        <f t="shared" si="284"/>
        <v/>
      </c>
      <c r="F193" s="1" t="str">
        <f>IF(_xlfn.IFNA($A193,"")="","",Daily!F193+IF(ROW()&gt;ROW($A$3),F192,0))</f>
        <v/>
      </c>
      <c r="G193" s="1" t="str">
        <f>IF(_xlfn.IFNA($A193,"")="","",Daily!G193+IF(ROW()&gt;ROW($A$3),G192,0))</f>
        <v/>
      </c>
      <c r="H193" s="1" t="str">
        <f>IF(_xlfn.IFNA($A193,"")="","",Daily!H193+IF(ROW()&gt;ROW($A$3),H192,0))</f>
        <v/>
      </c>
      <c r="I193" s="1" t="str">
        <f t="shared" si="285"/>
        <v/>
      </c>
      <c r="J193" s="1" t="str">
        <f>IF(_xlfn.IFNA($A193,"")="","",Daily!I193+IF(ROW()&gt;ROW($A$3),J192,0))</f>
        <v/>
      </c>
      <c r="K193" s="1" t="str">
        <f>IF(_xlfn.IFNA($A193,"")="","",Daily!J193+IF(ROW()&gt;ROW($A$3),K192,0))</f>
        <v/>
      </c>
      <c r="L193" s="1" t="str">
        <f>IF(_xlfn.IFNA($A193,"")="","",Daily!K193+IF(ROW()&gt;ROW($A$3),L192,0))</f>
        <v/>
      </c>
      <c r="M193" s="1" t="str">
        <f t="shared" si="286"/>
        <v/>
      </c>
      <c r="N193" s="1" t="str">
        <f>IF(_xlfn.IFNA($A193,"")="","",Daily!L193+IF(ROW()&gt;ROW($A$3),N192,0))</f>
        <v/>
      </c>
      <c r="O193" s="1" t="str">
        <f>IF(_xlfn.IFNA($A193,"")="","",Daily!M193+IF(ROW()&gt;ROW($A$3),O192,0))</f>
        <v/>
      </c>
      <c r="P193" s="1" t="str">
        <f>IF(_xlfn.IFNA($A193,"")="","",Daily!N193+IF(ROW()&gt;ROW($A$3),P192,0))</f>
        <v/>
      </c>
      <c r="Q193" s="1" t="str">
        <f t="shared" si="287"/>
        <v/>
      </c>
      <c r="R193" s="1" t="str">
        <f>IF(_xlfn.IFNA($A193,"")="","",Daily!O193+IF(ROW()&gt;ROW($A$3),R192,0))</f>
        <v/>
      </c>
      <c r="S193" s="1" t="str">
        <f>IF(_xlfn.IFNA($A193,"")="","",Daily!P193+IF(ROW()&gt;ROW($A$3),S192,0))</f>
        <v/>
      </c>
      <c r="T193" s="1" t="str">
        <f>IF(_xlfn.IFNA($A193,"")="","",Daily!Q193+IF(ROW()&gt;ROW($A$3),T192,0))</f>
        <v/>
      </c>
      <c r="U193" s="1" t="str">
        <f t="shared" si="288"/>
        <v/>
      </c>
      <c r="V193" s="1" t="str">
        <f>IF(_xlfn.IFNA($A193,"")="","",Daily!R193+IF(ROW()&gt;ROW($A$3),V192,0))</f>
        <v/>
      </c>
      <c r="W193" s="1" t="str">
        <f>IF(_xlfn.IFNA($A193,"")="","",Daily!S193+IF(ROW()&gt;ROW($A$3),W192,0))</f>
        <v/>
      </c>
      <c r="X193" s="1" t="str">
        <f>IF(_xlfn.IFNA($A193,"")="","",Daily!T193+IF(ROW()&gt;ROW($A$3),X192,0))</f>
        <v/>
      </c>
      <c r="Y193" s="1" t="str">
        <f t="shared" si="289"/>
        <v/>
      </c>
      <c r="Z193" s="1" t="str">
        <f>IF(_xlfn.IFNA($A193,"")="","",Daily!U193+IF(ROW()&gt;ROW($A$3),Z192,0))</f>
        <v/>
      </c>
      <c r="AA193" s="1" t="str">
        <f>IF(_xlfn.IFNA($A193,"")="","",Daily!V193+IF(ROW()&gt;ROW($A$3),AA192,0))</f>
        <v/>
      </c>
      <c r="AB193" s="1" t="str">
        <f>IF(_xlfn.IFNA($A193,"")="","",Daily!W193+IF(ROW()&gt;ROW($A$3),AB192,0))</f>
        <v/>
      </c>
      <c r="AC193" s="1" t="str">
        <f t="shared" si="290"/>
        <v/>
      </c>
      <c r="AD193" s="1" t="str">
        <f>IF(_xlfn.IFNA($A193,"")="","",Daily!X193+IF(ROW()&gt;ROW($A$3),AD192,0))</f>
        <v/>
      </c>
      <c r="AE193" s="1" t="str">
        <f>IF(_xlfn.IFNA($A193,"")="","",Daily!Y193+IF(ROW()&gt;ROW($A$3),AE192,0))</f>
        <v/>
      </c>
      <c r="AF193" s="1" t="str">
        <f>IF(_xlfn.IFNA($A193,"")="","",Daily!Z193+IF(ROW()&gt;ROW($A$3),AF192,0))</f>
        <v/>
      </c>
      <c r="AG193" s="1" t="str">
        <f t="shared" si="291"/>
        <v/>
      </c>
      <c r="AH193" s="1" t="str">
        <f>IF(_xlfn.IFNA($A193,"")="","",Daily!C193+Daily!F193+Daily!I193+Daily!O193+Daily!L193+Daily!R193+Daily!X193+Daily!U193)</f>
        <v/>
      </c>
      <c r="AI193" s="1" t="str">
        <f>IF(_xlfn.IFNA($A193,"")="","",Daily!D193+Daily!G193+Daily!J193+Daily!P193+Daily!M193+Daily!S193+Daily!Y193+Daily!V193+Daily!AA193)</f>
        <v/>
      </c>
      <c r="AJ193" s="1" t="str">
        <f>IF(_xlfn.IFNA($A193,"")="","",Daily!E193+Daily!H193+Daily!K193+Daily!Q193+Daily!N193+Daily!T193+Daily!Z193+Daily!W193)</f>
        <v/>
      </c>
      <c r="AK193" s="1" t="str">
        <f t="shared" si="359"/>
        <v/>
      </c>
      <c r="AL193" s="1" t="str">
        <f t="shared" si="360"/>
        <v/>
      </c>
      <c r="AM193" s="1" t="str">
        <f t="shared" si="361"/>
        <v/>
      </c>
      <c r="AN193" s="7" t="str">
        <f t="shared" si="362"/>
        <v/>
      </c>
      <c r="AO193" s="1" t="str">
        <f t="shared" si="363"/>
        <v/>
      </c>
      <c r="AP193" s="1" t="str">
        <f t="shared" si="364"/>
        <v/>
      </c>
      <c r="AQ193" s="1" t="str">
        <f t="shared" si="365"/>
        <v/>
      </c>
      <c r="AR193" s="1" t="str">
        <f t="shared" si="366"/>
        <v/>
      </c>
      <c r="AS193" s="1" t="str">
        <f t="shared" si="367"/>
        <v/>
      </c>
      <c r="AT193" s="10" t="str">
        <f t="shared" si="368"/>
        <v/>
      </c>
      <c r="AU193" s="10" t="str">
        <f t="shared" si="369"/>
        <v/>
      </c>
      <c r="AV193" s="10" t="str">
        <f t="shared" si="370"/>
        <v/>
      </c>
      <c r="AW193" s="10" t="str">
        <f t="shared" si="371"/>
        <v/>
      </c>
      <c r="AX193" s="10" t="str">
        <f t="shared" si="372"/>
        <v/>
      </c>
      <c r="AY193" s="10" t="str">
        <f t="shared" si="373"/>
        <v/>
      </c>
      <c r="AZ193" s="10" t="str">
        <f t="shared" si="374"/>
        <v/>
      </c>
      <c r="BA193" s="10" t="str">
        <f t="shared" si="375"/>
        <v/>
      </c>
      <c r="BB193" s="10" t="str">
        <f t="shared" si="376"/>
        <v/>
      </c>
      <c r="BC193" s="10" t="str">
        <f t="shared" si="377"/>
        <v/>
      </c>
      <c r="BD193" s="8" t="str">
        <f t="shared" ca="1" si="292"/>
        <v/>
      </c>
      <c r="BE193" s="9" t="str">
        <f t="shared" ca="1" si="293"/>
        <v/>
      </c>
      <c r="BF193" s="10" t="str">
        <f t="shared" si="378"/>
        <v/>
      </c>
      <c r="BG193" s="10" t="str">
        <f t="shared" si="379"/>
        <v/>
      </c>
      <c r="BH193" s="1" t="str">
        <f t="shared" si="380"/>
        <v/>
      </c>
      <c r="BI193" s="1" t="str">
        <f t="shared" si="381"/>
        <v/>
      </c>
      <c r="BJ193" s="8" t="str">
        <f>IF(_xlfn.IFNA($A193,"")="","",AK193/(Configuration!$B$1/1000000))</f>
        <v/>
      </c>
      <c r="BK193" s="1" t="str">
        <f>IF(OR(_xlfn.IFNA($A193,"")="", ROW()&lt;=ROW($A$3),MAX(International!$C$3:$C$2000)&lt;$AK193),"",$A193-_xlfn.XLOOKUP($AK193,International!$C$3:$C$2000,International!$A$3:$A$2000,NA(),1,1))</f>
        <v/>
      </c>
      <c r="BL193" s="1" t="str">
        <f>IF(OR(_xlfn.IFNA($A193,"")="", ROW()&lt;=ROW($A$3),MAX(International!$D$3:$D$2000)&lt;$BJ193),"",$A193-_xlfn.XLOOKUP($BJ193,International!$D$3:$D$2000,International!$A$3:$A$2000,NA(),1,1))</f>
        <v/>
      </c>
      <c r="BM193" s="1" t="str">
        <f>IF(OR(_xlfn.IFNA($A193,"")="", ROW()&lt;=ROW($A$3),MAX(International!$G$3:$G$2000)&lt;$AK193),"",$A193-_xlfn.XLOOKUP($AK193,International!$G$3:$G$2000,International!$A$3:$A$2000,NA(),1,1))</f>
        <v/>
      </c>
      <c r="BN193" s="1" t="str">
        <f>IF(OR(_xlfn.IFNA($A193,"")="", ROW()&lt;=ROW($A$3),MAX(International!$H$3:$H$2000)&lt;$BJ193),"",$A193-_xlfn.XLOOKUP($BJ193,International!$H$3:$H$2000,International!$A$3:$A$2000,NA(),1,1))</f>
        <v/>
      </c>
      <c r="BO193" s="1" t="str">
        <f>IF(OR(_xlfn.IFNA($A193,"")="", ROW()&lt;=ROW($A$3),MAX(International!$K$3:$K$2000)&lt;$AK193),"",$A193-_xlfn.XLOOKUP($AK193,International!$K$3:$K$2000,International!$A$3:$A$2000,NA(),1,1))</f>
        <v/>
      </c>
      <c r="BP193" s="1" t="str">
        <f>IF(OR(_xlfn.IFNA($A193,"")="", ROW()&lt;=ROW($A$3),MAX(International!$L$3:$L$2000)&lt;$BJ193),"",$A193-_xlfn.XLOOKUP($BJ193,International!$L$3:$L$2000,International!$A$3:$A$2000,NA(),1,1))</f>
        <v/>
      </c>
      <c r="BQ193" s="1" t="str">
        <f>IF(OR(_xlfn.IFNA($A193,"")="", ROW()&lt;=ROW($A$3),MAX(International!$O$3:$O$2000)&lt;$AK193),"",$A193-_xlfn.XLOOKUP($AK193,International!$O$3:$O$2000,International!$A$3:$A$2000,NA(),1,1))</f>
        <v/>
      </c>
      <c r="BR193" s="1" t="str">
        <f>IF(OR(_xlfn.IFNA($A193,"")="", ROW()&lt;=ROW($A$3),MAX(International!$P$3:$P$2000)&lt;$BJ193),"",$A193-_xlfn.XLOOKUP($BJ193,International!$P$3:$P$2000,International!$A$3:$A$2000,NA(),1,1))</f>
        <v/>
      </c>
      <c r="BS193" s="1" t="str">
        <f>IF(OR(_xlfn.IFNA($A193,"")="", ROW()&lt;=ROW($A$3),MAX(International!$S$3:$S$2000)&lt;$AK193),"",$A193-_xlfn.XLOOKUP($AK193,International!$S$3:$S$2000,International!$A$3:$A$2000,NA(),1,1))</f>
        <v/>
      </c>
      <c r="BT193" s="1" t="str">
        <f>IF(OR(_xlfn.IFNA($A193,"")="", ROW()&lt;=ROW($A$3),MAX(International!$T$3:$T$2000)&lt;$BJ193),"",$A193-_xlfn.XLOOKUP($BJ193,International!$T$3:$T$2000,International!$A$3:$A$2000,NA(),1,1))</f>
        <v/>
      </c>
      <c r="BU193" s="1" t="str">
        <f>IF(OR(_xlfn.IFNA($A193,"")="", ROW()&lt;=ROW($A$3),MAX(International!$W$3:$W$2000)&lt;$AK193),"",$A193-_xlfn.XLOOKUP($AK193,International!$W$3:$W$2000,International!$A$3:$A$2000,NA(),1,1))</f>
        <v/>
      </c>
      <c r="BV193" s="1" t="str">
        <f>IF(OR(_xlfn.IFNA($A193,"")="", ROW()&lt;=ROW($A$3),MAX(International!$X$3:$X$2000)&lt;$BJ193),"",$A193-_xlfn.XLOOKUP($BJ193,International!$X$3:$X$2000,International!$A$3:$A$2000,NA(),1,1))</f>
        <v/>
      </c>
      <c r="BW193" s="1" t="str">
        <f>IF(OR(_xlfn.IFNA($A193,"")="", ROW()&lt;=ROW($A$3),MAX(International!$AA$3:$AA$2000)&lt;$AK193),"",$A193-_xlfn.XLOOKUP($AK193,International!$AA$3:$AA$2000,International!$A$3:$A$2000,NA(),1,1))</f>
        <v/>
      </c>
      <c r="BX193" s="1" t="str">
        <f>IF(OR(_xlfn.IFNA($A193,"")="", ROW()&lt;=ROW($A$3),MAX(International!$AB$3:$AB$2000)&lt;$BJ193),"",$A193-_xlfn.XLOOKUP($BJ193,International!$AB$3:$AB$2000,International!$A$3:$A$2000,NA(),1,1))</f>
        <v/>
      </c>
      <c r="BY193" s="1" t="str">
        <f>IF(OR(_xlfn.IFNA($A193,"")="", ROW()&lt;=ROW($A$3),MAX(International!$AE$3:$AE$2000)&lt;$AK193),"",$A193-_xlfn.XLOOKUP($AK193,International!$AE$3:$AE$2000,International!$A$3:$A$2000,NA(),1,1))</f>
        <v/>
      </c>
      <c r="BZ193" s="1" t="str">
        <f>IF(OR(_xlfn.IFNA($A193,"")="", ROW()&lt;=ROW($A$3),MAX(International!$AF$3:$AF$2000)&lt;$BJ193),"",$A193-_xlfn.XLOOKUP($BJ193,International!$AF$3:$AF$2000,International!$A$3:$A$2000,NA(),1,1))</f>
        <v/>
      </c>
      <c r="CA193" s="1" t="e">
        <f t="shared" si="358"/>
        <v>#N/A</v>
      </c>
      <c r="CB193" s="1" t="e">
        <f t="shared" si="338"/>
        <v>#N/A</v>
      </c>
      <c r="CC193" s="1" t="e">
        <f t="shared" si="339"/>
        <v>#N/A</v>
      </c>
      <c r="CD193" s="1" t="e">
        <f t="shared" si="340"/>
        <v>#N/A</v>
      </c>
      <c r="CE193" s="1" t="e">
        <f t="shared" si="341"/>
        <v>#N/A</v>
      </c>
      <c r="CF193" s="1" t="e">
        <f t="shared" si="342"/>
        <v>#N/A</v>
      </c>
      <c r="CG193" s="1" t="e">
        <f t="shared" si="343"/>
        <v>#N/A</v>
      </c>
      <c r="CH193" s="1" t="e">
        <f t="shared" si="344"/>
        <v>#N/A</v>
      </c>
      <c r="CI193" s="1" t="e">
        <f t="shared" si="345"/>
        <v>#N/A</v>
      </c>
      <c r="CJ193" s="1" t="e">
        <f t="shared" si="346"/>
        <v>#N/A</v>
      </c>
      <c r="CK193" s="1" t="e">
        <f t="shared" si="295"/>
        <v>#N/A</v>
      </c>
      <c r="CL193" s="1" t="e">
        <f t="shared" si="347"/>
        <v>#N/A</v>
      </c>
      <c r="CM193" s="1" t="e">
        <f>IF(OR(ISNA($A193),$AK193&lt;100),NA(),IF($CA193=0,0,FLOOR((CK193-_xlfn.XLOOKUP(_xlfn.AGGREGATE(5,6,$CA$3:$CA2144),$CA$3:$CA$2000,CK$3:CK$2000,1,1))/_xlfn.XLOOKUP($CA193,$CA$3:$CA$2000,$CA$3:$CA$2000,1,1), 1)))</f>
        <v>#N/A</v>
      </c>
      <c r="CN193" s="1" t="e">
        <f t="shared" si="296"/>
        <v>#N/A</v>
      </c>
      <c r="CO193" s="1" t="e" cm="1">
        <f t="array" ref="CO193">IFERROR(IF(OR(ISNA($A193),$AK193&lt;100,INDEX(International!C$3:C$2000,_xlfn.XMATCH(100,International!C$3:C$2000,1,1)+$CA193)=""),NA(),INDEX(International!C$3:C$2000,_xlfn.XMATCH(100,International!C$3:C$2000,1,1)+$CA193)), NA())</f>
        <v>#N/A</v>
      </c>
      <c r="CP193" s="1" t="e">
        <f t="shared" si="348"/>
        <v>#N/A</v>
      </c>
      <c r="CQ193" s="1" t="e">
        <f>IF(OR(ISNA($A193),$AK193&lt;100),NA(),IF($CA193=0,0,FLOOR((CO193-_xlfn.XLOOKUP(_xlfn.AGGREGATE(5,6,$CA$3:$CA2144),$CA$3:$CA$2000,CO$3:CO$2000,1,1))/_xlfn.XLOOKUP($CA193,$CA$3:$CA$2000,$CA$3:$CA$2000,1,1), 1)))</f>
        <v>#N/A</v>
      </c>
      <c r="CR193" s="1" t="e">
        <f t="shared" si="297"/>
        <v>#N/A</v>
      </c>
      <c r="CS193" s="1" t="e" cm="1">
        <f t="array" ref="CS193">IFERROR(IF(OR(ISNA($A193),$AK193&lt;100,INDEX(International!G$3:G$2000,_xlfn.XMATCH(100,International!G$3:G$2000,1,1)+$CA193)=""),NA(),INDEX(International!G$3:G$2000,_xlfn.XMATCH(100,International!G$3:G$2000,1,1)+$CA193)), NA())</f>
        <v>#N/A</v>
      </c>
      <c r="CT193" s="1" t="e">
        <f t="shared" si="349"/>
        <v>#N/A</v>
      </c>
      <c r="CU193" s="1" t="e">
        <f>IF(OR(ISNA($A193),$AK193&lt;100),NA(),IF($CA193=0,0,FLOOR((CS193-_xlfn.XLOOKUP(_xlfn.AGGREGATE(5,6,$CA$3:$CA2144),$CA$3:$CA$2000,CS$3:CS$2000,1,1))/_xlfn.XLOOKUP($CA193,$CA$3:$CA$2000,$CA$3:$CA$2000,1,1), 1)))</f>
        <v>#N/A</v>
      </c>
      <c r="CV193" s="1" t="e">
        <f t="shared" si="298"/>
        <v>#N/A</v>
      </c>
      <c r="CW193" s="1" t="e" cm="1">
        <f t="array" ref="CW193">IFERROR(IF(OR(ISNA($A193),$AK193&lt;100,INDEX(International!K$3:K$2000,_xlfn.XMATCH(100,International!K$3:K$2000,1,1)+$CA193)=""),NA(),INDEX(International!K$3:K$2000,_xlfn.XMATCH(100,International!K$3:K$2000,1,1)+$CA193)), NA())</f>
        <v>#N/A</v>
      </c>
      <c r="CX193" s="1" t="e">
        <f t="shared" si="350"/>
        <v>#N/A</v>
      </c>
      <c r="CY193" s="1" t="e">
        <f>IF(OR(ISNA($A193),$AK193&lt;100),NA(),IF($CA193=0,0,FLOOR((CW193-_xlfn.XLOOKUP(_xlfn.AGGREGATE(5,6,$CA$3:$CA2144),$CA$3:$CA$2000,CW$3:CW$2000,1,1))/_xlfn.XLOOKUP($CA193,$CA$3:$CA$2000,$CA$3:$CA$2000,1,1), 1)))</f>
        <v>#N/A</v>
      </c>
      <c r="CZ193" s="1" t="e">
        <f t="shared" si="299"/>
        <v>#N/A</v>
      </c>
      <c r="DA193" s="1" t="e" cm="1">
        <f t="array" ref="DA193">IFERROR(IF(OR(ISNA($A193),$AK193&lt;100,INDEX(International!O$3:O$2000,_xlfn.XMATCH(100,International!O$3:O$2000,1,1)+$CA193)=""),NA(),INDEX(International!O$3:O$2000,_xlfn.XMATCH(100,International!O$3:O$2000,1,1)+$CA193)), NA())</f>
        <v>#N/A</v>
      </c>
      <c r="DB193" s="1" t="e">
        <f t="shared" si="351"/>
        <v>#N/A</v>
      </c>
      <c r="DC193" s="1" t="e">
        <f>IF(OR(ISNA($A193),$AK193&lt;100),NA(),IF($CA193=0,0,FLOOR((DA193-_xlfn.XLOOKUP(_xlfn.AGGREGATE(5,6,$CA$3:$CA2144),$CA$3:$CA$2000,DA$3:DA$2000,1,1))/_xlfn.XLOOKUP($CA193,$CA$3:$CA$2000,$CA$3:$CA$2000,1,1), 1)))</f>
        <v>#N/A</v>
      </c>
      <c r="DD193" s="1" t="e">
        <f t="shared" si="300"/>
        <v>#N/A</v>
      </c>
      <c r="DE193" s="1" t="e" cm="1">
        <f t="array" ref="DE193">IFERROR(IF(OR(ISNA($A193),$AK193&lt;100,INDEX(International!S$3:S$2000,_xlfn.XMATCH(100,International!S$3:S$2000,1,1)+$CA193)=""),NA(),INDEX(International!S$3:S$2000,_xlfn.XMATCH(100,International!S$3:S$2000,1,1)+$CA193)), NA())</f>
        <v>#N/A</v>
      </c>
      <c r="DF193" s="1" t="e">
        <f t="shared" si="352"/>
        <v>#N/A</v>
      </c>
      <c r="DG193" s="1" t="e">
        <f>IF(OR(ISNA($A193),$AK193&lt;100),NA(),IF($CA193=0,0,FLOOR((DE193-_xlfn.XLOOKUP(_xlfn.AGGREGATE(5,6,$CA$3:$CA2144),$CA$3:$CA$2000,DE$3:DE$2000,1,1))/_xlfn.XLOOKUP($CA193,$CA$3:$CA$2000,$CA$3:$CA$2000,1,1), 1)))</f>
        <v>#N/A</v>
      </c>
      <c r="DH193" s="1" t="e">
        <f t="shared" si="301"/>
        <v>#N/A</v>
      </c>
      <c r="DI193" s="1" t="e" cm="1">
        <f t="array" ref="DI193">IFERROR(IF(OR(ISNA($A193),$AK193&lt;100,INDEX(International!W$3:W$2000,_xlfn.XMATCH(100,International!W$3:W$2000,1,1)+$CA193)=""),NA(),INDEX(International!W$3:W$2000,_xlfn.XMATCH(100,International!W$3:W$2000,1,1)+$CA193)), NA())</f>
        <v>#N/A</v>
      </c>
      <c r="DJ193" s="1" t="e">
        <f t="shared" si="353"/>
        <v>#N/A</v>
      </c>
      <c r="DK193" s="1" t="e">
        <f>IF(OR(ISNA($A193),$AK193&lt;100),NA(),IF($CA193=0,0,FLOOR((DI193-_xlfn.XLOOKUP(_xlfn.AGGREGATE(5,6,$CA$3:$CA2144),$CA$3:$CA$2000,DI$3:DI$2000,1,1))/_xlfn.XLOOKUP($CA193,$CA$3:$CA$2000,$CA$3:$CA$2000,1,1), 1)))</f>
        <v>#N/A</v>
      </c>
      <c r="DL193" s="1" t="e">
        <f t="shared" si="302"/>
        <v>#N/A</v>
      </c>
      <c r="DM193" s="1" t="e" cm="1">
        <f t="array" ref="DM193">IFERROR(IF(OR(ISNA($A193),$AK193&lt;100,INDEX(International!AA$3:AA$2000,_xlfn.XMATCH(100,International!AA$3:AA$2000,1,1)+$CA193)=""),NA(),INDEX(International!AA$3:AA$2000,_xlfn.XMATCH(100,International!AA$3:AA$2000,1,1)+$CA193)), NA())</f>
        <v>#N/A</v>
      </c>
      <c r="DN193" s="1" t="e">
        <f t="shared" si="354"/>
        <v>#N/A</v>
      </c>
      <c r="DO193" s="1" t="e">
        <f>IF(OR(ISNA($A193),$AK193&lt;100),NA(),IF($CA193=0,0,FLOOR((DM193-_xlfn.XLOOKUP(_xlfn.AGGREGATE(5,6,$CA$3:$CA2144),$CA$3:$CA$2000,DM$3:DM$2000,1,1))/_xlfn.XLOOKUP($CA193,$CA$3:$CA$2000,$CA$3:$CA$2000,1,1), 1)))</f>
        <v>#N/A</v>
      </c>
      <c r="DP193" s="1" t="e">
        <f t="shared" si="303"/>
        <v>#N/A</v>
      </c>
      <c r="DQ193" s="1" t="e" cm="1">
        <f t="array" ref="DQ193">IFERROR(IF(OR(ISNA($A193),$AK193&lt;100,INDEX(International!AE$3:AE$2000,_xlfn.XMATCH(100,International!AE$3:AE$2000,1,1)+$CA193)=""),NA(),INDEX(International!AE$3:AE$2000,_xlfn.XMATCH(100,International!AE$3:AE$2000,1,1)+$CA193)), NA())</f>
        <v>#N/A</v>
      </c>
      <c r="DR193" s="1" t="e">
        <f t="shared" si="355"/>
        <v>#N/A</v>
      </c>
      <c r="DS193" s="1" t="e">
        <f>IF(OR(ISNA($A193),$AK193&lt;100),NA(),IF($CA193=0,0,FLOOR((DQ193-_xlfn.XLOOKUP(_xlfn.AGGREGATE(5,6,$CA$3:$CA2144),$CA$3:$CA$2000,DQ$3:DQ$2000,1,1))/_xlfn.XLOOKUP($CA193,$CA$3:$CA$2000,$CA$3:$CA$2000,1,1), 1)))</f>
        <v>#N/A</v>
      </c>
      <c r="DT193" s="1" t="e">
        <f t="shared" si="382"/>
        <v>#N/A</v>
      </c>
      <c r="DU193" s="1" t="e">
        <f t="shared" si="356"/>
        <v>#N/A</v>
      </c>
      <c r="DV193" s="1" t="e" cm="1">
        <f t="array" ref="DV193">IFERROR(IF(ISNA($A193),NA(),INDEX(B$3:B$2000,_xlfn.XMATCH(Configuration!$B$12,B$3:B$2000,1,1)+ROW()-ROW($A$3))-0), NA())</f>
        <v>#N/A</v>
      </c>
      <c r="DW193" s="1" t="e" cm="1">
        <f t="array" ref="DW193">IFERROR(IF(ISNA($A193),NA(),INDEX(F$3:F$2000,_xlfn.XMATCH(Configuration!$B$12,F$3:F$2000,1,1)+ROW()-ROW($A$3))-0), NA())</f>
        <v>#N/A</v>
      </c>
      <c r="DX193" s="1" t="e" cm="1">
        <f t="array" ref="DX193">IFERROR(IF(ISNA($A193),NA(),INDEX(J$3:J$2000,_xlfn.XMATCH(Configuration!$B$12,J$3:J$2000,1,1)+ROW()-ROW($A$3))-0), NA())</f>
        <v>#N/A</v>
      </c>
      <c r="DY193" s="1" t="e" cm="1">
        <f t="array" ref="DY193">IFERROR(IF(ISNA($A193),NA(),INDEX(N$3:N$2000,_xlfn.XMATCH(Configuration!$B$12,N$3:N$2000,1,1)+ROW()-ROW($A$3))-0), NA())</f>
        <v>#N/A</v>
      </c>
      <c r="DZ193" s="1" t="e" cm="1">
        <f t="array" ref="DZ193">IFERROR(IF(ISNA($A193),NA(),INDEX(R$3:R$2000,_xlfn.XMATCH(Configuration!$B$12,R$3:R$2000,1,1)+ROW()-ROW($A$3))-0), NA())</f>
        <v>#N/A</v>
      </c>
      <c r="EA193" s="1" t="e" cm="1">
        <f t="array" ref="EA193">IFERROR(IF(ISNA($A193),NA(),INDEX(V$3:V$2000,_xlfn.XMATCH(Configuration!$B$12,V$3:V$2000,1,1)+ROW()-ROW($A$3))-0), NA())</f>
        <v>#N/A</v>
      </c>
      <c r="EB193" s="1" t="e" cm="1">
        <f t="array" ref="EB193">IFERROR(IF(ISNA($A193),NA(),INDEX(Z$3:Z$2000,_xlfn.XMATCH(Configuration!$B$12,Z$3:Z$2000,1,1)+ROW()-ROW($A$3))-0), NA())</f>
        <v>#N/A</v>
      </c>
      <c r="EC193" s="1" t="e" cm="1">
        <f t="array" ref="EC193">IFERROR(IF(ISNA($A193),NA(),INDEX(AD$3:AD$2000,_xlfn.XMATCH(Configuration!$B$12,AD$3:AD$2000,1,1)+ROW()-ROW($A$3))-0), NA())</f>
        <v>#N/A</v>
      </c>
      <c r="ED193" s="1" t="e">
        <f t="shared" si="357"/>
        <v>#N/A</v>
      </c>
      <c r="EE193" s="1" t="e">
        <f t="shared" si="304"/>
        <v>#N/A</v>
      </c>
      <c r="EF193" s="1" t="e">
        <f t="shared" si="305"/>
        <v>#N/A</v>
      </c>
      <c r="EG193" s="1" t="e">
        <f t="shared" si="306"/>
        <v>#N/A</v>
      </c>
      <c r="EH193" s="1" t="e">
        <f t="shared" si="307"/>
        <v>#N/A</v>
      </c>
      <c r="EI193" s="1" t="e">
        <f t="shared" si="308"/>
        <v>#N/A</v>
      </c>
      <c r="EJ193" s="1" t="e">
        <f t="shared" si="309"/>
        <v>#N/A</v>
      </c>
      <c r="EK193" s="1" t="e">
        <f t="shared" si="310"/>
        <v>#N/A</v>
      </c>
      <c r="EL193" s="1" t="e" cm="1">
        <f t="array" ref="EL193">IFERROR(IF(ISNA($ED193),NA(),IF(FLOOR((2^(($ED193+LOOKUP(2, 1/(ISNA(EP$3:EP$2000)+ISBLANK(EP$3:EP$300)-1),EP$3:EP$2000)*LOG(100)/LOG(2))/LOOKUP(2, 1/(ISNA(EP$3:EP$2000)+ISBLANK(EP$3:EP$300)-1),EP$3:EP$2000))),2)&gt;_xlfn.AGGREGATE(4,6,$EN$3:$GC$2000)+2000,NA(),FLOOR((2^(($ED193+LOOKUP(2, 1/(ISNA(EP$3:EP$2000)+ISBLANK(EP$3:EP$300)-1),EP$3:EP$2000)*LOG(100)/LOG(2))/LOOKUP(2, 1/(ISNA(EP$3:EP$2000)+ISBLANK(EP$3:EP$300)-1),EP$3:EP$2000))),2))),NA())</f>
        <v>#N/A</v>
      </c>
      <c r="EM193" s="1" t="e" cm="1">
        <f t="array" ref="EM193">IF(ISNA($ED193),NA(),FLOOR(EN$3+(LOOKUP(2, 1/(ISNA(EN$3:EN$2000)+ISBLANK(EN$3:EN$300)-1),EN$3:EN$2000)-EN$3)/LOOKUP(2, 1/(ISNA(EN$3:EN$2000)+ISBLANK(EN$3:EN$300)-1),ED$3:ED$2000)*ED193, 1))</f>
        <v>#N/A</v>
      </c>
      <c r="EN193" s="1" t="e" cm="1">
        <f t="array" ref="EN193">IFERROR(IF(ISNA($A193),NA(),INDEX(AK$3:AK$2000,_xlfn.XMATCH(100,AK$3:AK$2000,1,1)+ROW()-ROW($A$3))-0), NA())</f>
        <v>#N/A</v>
      </c>
      <c r="EO193" s="1" t="e" cm="1">
        <f t="array" ref="EO193">IFERROR(IF(ISNA($A193),NA(),INDEX(BD$3:BD$2000,_xlfn.XMATCH(100,AK$3:AK$2000,1,1)+ROW()-ROW($A$3))-0), NA())</f>
        <v>#N/A</v>
      </c>
      <c r="EP193" s="1" t="e">
        <f t="shared" si="311"/>
        <v>#N/A</v>
      </c>
      <c r="EQ193" s="1" t="e">
        <f t="shared" si="312"/>
        <v>#N/A</v>
      </c>
      <c r="ER193" s="1" t="e">
        <f t="shared" si="313"/>
        <v>#N/A</v>
      </c>
      <c r="ES193" s="1" t="e" cm="1">
        <f t="array" ref="ES193">IFERROR(IF(OR(ISNA($A193),INDEX(International!C$3:C$2000,_xlfn.XMATCH(100,International!C$3:C$2000,1,1)+ROW()-ROW($A$3))=""),NA(),INDEX(International!C$3:C$2000,_xlfn.XMATCH(100,International!C$3:C$2000,1,1)+ROW()-ROW($A$3))), NA())</f>
        <v>#N/A</v>
      </c>
      <c r="ET193" s="1" t="e" cm="1">
        <f t="array" ref="ET193">IFERROR(IF(ISNA($A193),NA(),INDEX(International!E$3:E$2000,_xlfn.XMATCH(100,International!C$3:C$2000,1,1)+ROW()-ROW($A$3))-0), NA())</f>
        <v>#N/A</v>
      </c>
      <c r="EU193" s="1" t="e">
        <f t="shared" si="314"/>
        <v>#N/A</v>
      </c>
      <c r="EV193" s="1" t="e">
        <f t="shared" si="315"/>
        <v>#N/A</v>
      </c>
      <c r="EW193" s="1" t="e">
        <f t="shared" si="316"/>
        <v>#N/A</v>
      </c>
      <c r="EX193" s="1" t="e" cm="1">
        <f t="array" ref="EX193">IFERROR(IF(OR(ISNA($A193),INDEX(International!G$3:G$2000,_xlfn.XMATCH(100,International!G$3:G$2000,1,1)+ROW()-ROW($A$3))=""),NA(),INDEX(International!G$3:G$2000,_xlfn.XMATCH(100,International!G$3:G$2000,1,1)+ROW()-ROW($A$3))-0), NA())</f>
        <v>#N/A</v>
      </c>
      <c r="EY193" s="1" t="e" cm="1">
        <f t="array" ref="EY193">IFERROR(IF(ISNA($A193),NA(),INDEX(International!I$3:I$2000,_xlfn.XMATCH(100,International!G$3:G$2000,1,1)+ROW()-ROW($A$3))-0), NA())</f>
        <v>#N/A</v>
      </c>
      <c r="EZ193" s="1" t="e">
        <f t="shared" si="317"/>
        <v>#N/A</v>
      </c>
      <c r="FA193" s="1" t="e">
        <f t="shared" si="318"/>
        <v>#N/A</v>
      </c>
      <c r="FB193" s="1" t="e">
        <f t="shared" si="319"/>
        <v>#N/A</v>
      </c>
      <c r="FC193" s="1" t="e" cm="1">
        <f t="array" ref="FC193">IFERROR(IF(OR(ISNA($A193),INDEX(International!K$3:K$2000,_xlfn.XMATCH(100,International!K$3:K$2000,1,1)+ROW()-ROW($A$3))=""),NA(),INDEX(International!K$3:K$2000,_xlfn.XMATCH(100,International!K$3:K$2000,1,1)+ROW()-ROW($A$3))), NA())</f>
        <v>#N/A</v>
      </c>
      <c r="FD193" s="1" t="e" cm="1">
        <f t="array" ref="FD193">IFERROR(IF(ISNA($A193),NA(),INDEX(International!M$3:M$2000,_xlfn.XMATCH(100,International!K$3:K$2000,1,1)+ROW()-ROW($A$3))-0), NA())</f>
        <v>#N/A</v>
      </c>
      <c r="FE193" s="1" t="e">
        <f t="shared" si="320"/>
        <v>#N/A</v>
      </c>
      <c r="FF193" s="1" t="e">
        <f t="shared" si="321"/>
        <v>#N/A</v>
      </c>
      <c r="FG193" s="1" t="e">
        <f t="shared" si="322"/>
        <v>#N/A</v>
      </c>
      <c r="FH193" s="1" t="e" cm="1">
        <f t="array" ref="FH193">IFERROR(IF(OR(ISNA($A193),INDEX(International!O$3:O$2000,_xlfn.XMATCH(100,International!O$3:O$2000,1,1)+ROW()-ROW($A$3))=""),NA(),INDEX(International!O$3:O$2000,_xlfn.XMATCH(100,International!O$3:O$2000,1,1)+ROW()-ROW($A$3))-0), NA())</f>
        <v>#N/A</v>
      </c>
      <c r="FI193" s="1" t="e" cm="1">
        <f t="array" ref="FI193">IFERROR(IF(ISNA($A193),NA(),INDEX(International!Q$3:Q$2000,_xlfn.XMATCH(100,International!O$3:O$2000,1,1)+ROW()-ROW($A$3))-0), NA())</f>
        <v>#N/A</v>
      </c>
      <c r="FJ193" s="1" t="e">
        <f t="shared" si="323"/>
        <v>#N/A</v>
      </c>
      <c r="FK193" s="1" t="e">
        <f t="shared" si="324"/>
        <v>#N/A</v>
      </c>
      <c r="FL193" s="1" t="e">
        <f t="shared" si="325"/>
        <v>#N/A</v>
      </c>
      <c r="FM193" s="1" t="e" cm="1">
        <f t="array" ref="FM193">IFERROR(IF(OR(ISNA($A193),INDEX(International!S$3:S$2000,_xlfn.XMATCH(100,International!S$3:S$2000,1,1)+ROW()-ROW($A$3))=""),NA(),INDEX(International!S$3:S$2000,_xlfn.XMATCH(100,International!S$3:S$2000,1,1)+ROW()-ROW($A$3))-0), NA())</f>
        <v>#N/A</v>
      </c>
      <c r="FN193" s="1" t="e" cm="1">
        <f t="array" ref="FN193">IFERROR(IF(ISNA($A193),NA(),INDEX(International!U$3:U$2000,_xlfn.XMATCH(100,International!S$3:S$2000,1,1)+ROW()-ROW($A$3))-0), NA())</f>
        <v>#N/A</v>
      </c>
      <c r="FO193" s="1" t="e">
        <f t="shared" si="326"/>
        <v>#N/A</v>
      </c>
      <c r="FP193" s="1" t="e">
        <f t="shared" si="327"/>
        <v>#N/A</v>
      </c>
      <c r="FQ193" s="1" t="e">
        <f t="shared" si="328"/>
        <v>#N/A</v>
      </c>
      <c r="FR193" s="1" t="e" cm="1">
        <f t="array" ref="FR193">IFERROR(IF(OR(ISNA($A193),INDEX(International!W$3:W$2000,_xlfn.XMATCH(100,International!W$3:W$2000,1,1)+ROW()-ROW($A$3))=""),NA(),INDEX(International!W$3:W$2000,_xlfn.XMATCH(100,International!W$3:W$2000,1,1)+ROW()-ROW($A$3))-0), NA())</f>
        <v>#N/A</v>
      </c>
      <c r="FS193" s="1" t="e" cm="1">
        <f t="array" ref="FS193">IFERROR(IF(ISNA($A193),NA(),INDEX(International!Y$3:Y$2000,_xlfn.XMATCH(100,International!W$3:W$2000,1,1)+ROW()-ROW($A$3))-0), NA())</f>
        <v>#N/A</v>
      </c>
      <c r="FT193" s="1" t="e">
        <f t="shared" si="329"/>
        <v>#N/A</v>
      </c>
      <c r="FU193" s="1" t="e">
        <f t="shared" si="330"/>
        <v>#N/A</v>
      </c>
      <c r="FV193" s="1" t="e">
        <f t="shared" si="331"/>
        <v>#N/A</v>
      </c>
      <c r="FW193" s="1" t="e" cm="1">
        <f t="array" ref="FW193">IFERROR(IF(OR(ISNA($A193),INDEX(International!AA$3:AA$2000,_xlfn.XMATCH(100,International!AA$3:AA$2000,1,1)+ROW()-ROW($A$3))=""),NA(),INDEX(International!AA$3:AA$2000,_xlfn.XMATCH(100,International!AA$3:AA$2000,1,1)+ROW()-ROW($A$3))-0), NA())</f>
        <v>#N/A</v>
      </c>
      <c r="FX193" s="1" t="e" cm="1">
        <f t="array" ref="FX193">IFERROR(IF(ISNA($A193),NA(),INDEX(International!AC$3:AC$2000,_xlfn.XMATCH(100,International!AA$3:AA$2000,1,1)+ROW()-ROW($A$3))-0), NA())</f>
        <v>#N/A</v>
      </c>
      <c r="FY193" s="1" t="e">
        <f t="shared" si="332"/>
        <v>#N/A</v>
      </c>
      <c r="FZ193" s="1" t="e">
        <f t="shared" si="333"/>
        <v>#N/A</v>
      </c>
      <c r="GA193" s="1" t="e">
        <f t="shared" si="334"/>
        <v>#N/A</v>
      </c>
      <c r="GB193" s="1" t="e" cm="1">
        <f t="array" ref="GB193">IFERROR(IF(OR(ISNA($A193),INDEX(International!AE$3:AE$2000,_xlfn.XMATCH(100,International!AE$3:AE$2000,1,1)+ROW()-ROW($A$3))=""),NA(),INDEX(International!AE$3:AE$2000,_xlfn.XMATCH(100,International!AE$3:AE$2000,1,1)+ROW()-ROW($A$3))-0), NA())</f>
        <v>#N/A</v>
      </c>
      <c r="GC193" s="1" t="e" cm="1">
        <f t="array" ref="GC193">IFERROR(IF(ISNA($A193),NA(),INDEX(International!AG$3:AG$2000,_xlfn.XMATCH(100,International!AE$3:AE$2000,1,1)+ROW()-ROW($A$3))-0), NA())</f>
        <v>#N/A</v>
      </c>
      <c r="GD193" s="1" t="e">
        <f t="shared" si="335"/>
        <v>#N/A</v>
      </c>
      <c r="GE193" s="1" t="e">
        <f t="shared" si="336"/>
        <v>#N/A</v>
      </c>
      <c r="GF193" s="1" t="e">
        <f t="shared" si="337"/>
        <v>#N/A</v>
      </c>
    </row>
    <row r="194" spans="1:188" x14ac:dyDescent="0.2">
      <c r="A194" s="4" t="e">
        <f>IF(OR(Daily!$A194="",Daily!$B194="*"),NA(),Daily!A194)</f>
        <v>#N/A</v>
      </c>
      <c r="B194" s="1" t="str">
        <f>IF(_xlfn.IFNA($A194,"")="","",Daily!C194+IF(ROW()&gt;ROW($A$3),B193,0))</f>
        <v/>
      </c>
      <c r="C194" s="1" t="str">
        <f>IF(_xlfn.IFNA($A194,"")="","",Daily!D194+IF(ROW()&gt;ROW($A$3),C193,0))</f>
        <v/>
      </c>
      <c r="D194" s="1" t="str">
        <f>IF(_xlfn.IFNA($A194,"")="","",Daily!E194+IF(ROW()&gt;ROW($A$3),D193,0))</f>
        <v/>
      </c>
      <c r="E194" s="1" t="str">
        <f t="shared" si="284"/>
        <v/>
      </c>
      <c r="F194" s="1" t="str">
        <f>IF(_xlfn.IFNA($A194,"")="","",Daily!F194+IF(ROW()&gt;ROW($A$3),F193,0))</f>
        <v/>
      </c>
      <c r="G194" s="1" t="str">
        <f>IF(_xlfn.IFNA($A194,"")="","",Daily!G194+IF(ROW()&gt;ROW($A$3),G193,0))</f>
        <v/>
      </c>
      <c r="H194" s="1" t="str">
        <f>IF(_xlfn.IFNA($A194,"")="","",Daily!H194+IF(ROW()&gt;ROW($A$3),H193,0))</f>
        <v/>
      </c>
      <c r="I194" s="1" t="str">
        <f t="shared" si="285"/>
        <v/>
      </c>
      <c r="J194" s="1" t="str">
        <f>IF(_xlfn.IFNA($A194,"")="","",Daily!I194+IF(ROW()&gt;ROW($A$3),J193,0))</f>
        <v/>
      </c>
      <c r="K194" s="1" t="str">
        <f>IF(_xlfn.IFNA($A194,"")="","",Daily!J194+IF(ROW()&gt;ROW($A$3),K193,0))</f>
        <v/>
      </c>
      <c r="L194" s="1" t="str">
        <f>IF(_xlfn.IFNA($A194,"")="","",Daily!K194+IF(ROW()&gt;ROW($A$3),L193,0))</f>
        <v/>
      </c>
      <c r="M194" s="1" t="str">
        <f t="shared" si="286"/>
        <v/>
      </c>
      <c r="N194" s="1" t="str">
        <f>IF(_xlfn.IFNA($A194,"")="","",Daily!L194+IF(ROW()&gt;ROW($A$3),N193,0))</f>
        <v/>
      </c>
      <c r="O194" s="1" t="str">
        <f>IF(_xlfn.IFNA($A194,"")="","",Daily!M194+IF(ROW()&gt;ROW($A$3),O193,0))</f>
        <v/>
      </c>
      <c r="P194" s="1" t="str">
        <f>IF(_xlfn.IFNA($A194,"")="","",Daily!N194+IF(ROW()&gt;ROW($A$3),P193,0))</f>
        <v/>
      </c>
      <c r="Q194" s="1" t="str">
        <f t="shared" si="287"/>
        <v/>
      </c>
      <c r="R194" s="1" t="str">
        <f>IF(_xlfn.IFNA($A194,"")="","",Daily!O194+IF(ROW()&gt;ROW($A$3),R193,0))</f>
        <v/>
      </c>
      <c r="S194" s="1" t="str">
        <f>IF(_xlfn.IFNA($A194,"")="","",Daily!P194+IF(ROW()&gt;ROW($A$3),S193,0))</f>
        <v/>
      </c>
      <c r="T194" s="1" t="str">
        <f>IF(_xlfn.IFNA($A194,"")="","",Daily!Q194+IF(ROW()&gt;ROW($A$3),T193,0))</f>
        <v/>
      </c>
      <c r="U194" s="1" t="str">
        <f t="shared" si="288"/>
        <v/>
      </c>
      <c r="V194" s="1" t="str">
        <f>IF(_xlfn.IFNA($A194,"")="","",Daily!R194+IF(ROW()&gt;ROW($A$3),V193,0))</f>
        <v/>
      </c>
      <c r="W194" s="1" t="str">
        <f>IF(_xlfn.IFNA($A194,"")="","",Daily!S194+IF(ROW()&gt;ROW($A$3),W193,0))</f>
        <v/>
      </c>
      <c r="X194" s="1" t="str">
        <f>IF(_xlfn.IFNA($A194,"")="","",Daily!T194+IF(ROW()&gt;ROW($A$3),X193,0))</f>
        <v/>
      </c>
      <c r="Y194" s="1" t="str">
        <f t="shared" si="289"/>
        <v/>
      </c>
      <c r="Z194" s="1" t="str">
        <f>IF(_xlfn.IFNA($A194,"")="","",Daily!U194+IF(ROW()&gt;ROW($A$3),Z193,0))</f>
        <v/>
      </c>
      <c r="AA194" s="1" t="str">
        <f>IF(_xlfn.IFNA($A194,"")="","",Daily!V194+IF(ROW()&gt;ROW($A$3),AA193,0))</f>
        <v/>
      </c>
      <c r="AB194" s="1" t="str">
        <f>IF(_xlfn.IFNA($A194,"")="","",Daily!W194+IF(ROW()&gt;ROW($A$3),AB193,0))</f>
        <v/>
      </c>
      <c r="AC194" s="1" t="str">
        <f t="shared" si="290"/>
        <v/>
      </c>
      <c r="AD194" s="1" t="str">
        <f>IF(_xlfn.IFNA($A194,"")="","",Daily!X194+IF(ROW()&gt;ROW($A$3),AD193,0))</f>
        <v/>
      </c>
      <c r="AE194" s="1" t="str">
        <f>IF(_xlfn.IFNA($A194,"")="","",Daily!Y194+IF(ROW()&gt;ROW($A$3),AE193,0))</f>
        <v/>
      </c>
      <c r="AF194" s="1" t="str">
        <f>IF(_xlfn.IFNA($A194,"")="","",Daily!Z194+IF(ROW()&gt;ROW($A$3),AF193,0))</f>
        <v/>
      </c>
      <c r="AG194" s="1" t="str">
        <f t="shared" si="291"/>
        <v/>
      </c>
      <c r="AH194" s="1" t="str">
        <f>IF(_xlfn.IFNA($A194,"")="","",Daily!C194+Daily!F194+Daily!I194+Daily!O194+Daily!L194+Daily!R194+Daily!X194+Daily!U194)</f>
        <v/>
      </c>
      <c r="AI194" s="1" t="str">
        <f>IF(_xlfn.IFNA($A194,"")="","",Daily!D194+Daily!G194+Daily!J194+Daily!P194+Daily!M194+Daily!S194+Daily!Y194+Daily!V194+Daily!AA194)</f>
        <v/>
      </c>
      <c r="AJ194" s="1" t="str">
        <f>IF(_xlfn.IFNA($A194,"")="","",Daily!E194+Daily!H194+Daily!K194+Daily!Q194+Daily!N194+Daily!T194+Daily!Z194+Daily!W194)</f>
        <v/>
      </c>
      <c r="AK194" s="1" t="str">
        <f t="shared" si="359"/>
        <v/>
      </c>
      <c r="AL194" s="1" t="str">
        <f t="shared" si="360"/>
        <v/>
      </c>
      <c r="AM194" s="1" t="str">
        <f t="shared" si="361"/>
        <v/>
      </c>
      <c r="AN194" s="7" t="str">
        <f t="shared" si="362"/>
        <v/>
      </c>
      <c r="AO194" s="1" t="str">
        <f t="shared" si="363"/>
        <v/>
      </c>
      <c r="AP194" s="1" t="str">
        <f t="shared" si="364"/>
        <v/>
      </c>
      <c r="AQ194" s="1" t="str">
        <f t="shared" si="365"/>
        <v/>
      </c>
      <c r="AR194" s="1" t="str">
        <f t="shared" si="366"/>
        <v/>
      </c>
      <c r="AS194" s="1" t="str">
        <f t="shared" si="367"/>
        <v/>
      </c>
      <c r="AT194" s="10" t="str">
        <f t="shared" si="368"/>
        <v/>
      </c>
      <c r="AU194" s="10" t="str">
        <f t="shared" si="369"/>
        <v/>
      </c>
      <c r="AV194" s="10" t="str">
        <f t="shared" si="370"/>
        <v/>
      </c>
      <c r="AW194" s="10" t="str">
        <f t="shared" si="371"/>
        <v/>
      </c>
      <c r="AX194" s="10" t="str">
        <f t="shared" si="372"/>
        <v/>
      </c>
      <c r="AY194" s="10" t="str">
        <f t="shared" si="373"/>
        <v/>
      </c>
      <c r="AZ194" s="10" t="str">
        <f t="shared" si="374"/>
        <v/>
      </c>
      <c r="BA194" s="10" t="str">
        <f t="shared" si="375"/>
        <v/>
      </c>
      <c r="BB194" s="10" t="str">
        <f t="shared" si="376"/>
        <v/>
      </c>
      <c r="BC194" s="10" t="str">
        <f t="shared" si="377"/>
        <v/>
      </c>
      <c r="BD194" s="8" t="str">
        <f t="shared" ca="1" si="292"/>
        <v/>
      </c>
      <c r="BE194" s="9" t="str">
        <f t="shared" ca="1" si="293"/>
        <v/>
      </c>
      <c r="BF194" s="10" t="str">
        <f t="shared" si="378"/>
        <v/>
      </c>
      <c r="BG194" s="10" t="str">
        <f t="shared" si="379"/>
        <v/>
      </c>
      <c r="BH194" s="1" t="str">
        <f t="shared" si="380"/>
        <v/>
      </c>
      <c r="BI194" s="1" t="str">
        <f t="shared" si="381"/>
        <v/>
      </c>
      <c r="BJ194" s="8" t="str">
        <f>IF(_xlfn.IFNA($A194,"")="","",AK194/(Configuration!$B$1/1000000))</f>
        <v/>
      </c>
      <c r="BK194" s="1" t="str">
        <f>IF(OR(_xlfn.IFNA($A194,"")="", ROW()&lt;=ROW($A$3),MAX(International!$C$3:$C$2000)&lt;$AK194),"",$A194-_xlfn.XLOOKUP($AK194,International!$C$3:$C$2000,International!$A$3:$A$2000,NA(),1,1))</f>
        <v/>
      </c>
      <c r="BL194" s="1" t="str">
        <f>IF(OR(_xlfn.IFNA($A194,"")="", ROW()&lt;=ROW($A$3),MAX(International!$D$3:$D$2000)&lt;$BJ194),"",$A194-_xlfn.XLOOKUP($BJ194,International!$D$3:$D$2000,International!$A$3:$A$2000,NA(),1,1))</f>
        <v/>
      </c>
      <c r="BM194" s="1" t="str">
        <f>IF(OR(_xlfn.IFNA($A194,"")="", ROW()&lt;=ROW($A$3),MAX(International!$G$3:$G$2000)&lt;$AK194),"",$A194-_xlfn.XLOOKUP($AK194,International!$G$3:$G$2000,International!$A$3:$A$2000,NA(),1,1))</f>
        <v/>
      </c>
      <c r="BN194" s="1" t="str">
        <f>IF(OR(_xlfn.IFNA($A194,"")="", ROW()&lt;=ROW($A$3),MAX(International!$H$3:$H$2000)&lt;$BJ194),"",$A194-_xlfn.XLOOKUP($BJ194,International!$H$3:$H$2000,International!$A$3:$A$2000,NA(),1,1))</f>
        <v/>
      </c>
      <c r="BO194" s="1" t="str">
        <f>IF(OR(_xlfn.IFNA($A194,"")="", ROW()&lt;=ROW($A$3),MAX(International!$K$3:$K$2000)&lt;$AK194),"",$A194-_xlfn.XLOOKUP($AK194,International!$K$3:$K$2000,International!$A$3:$A$2000,NA(),1,1))</f>
        <v/>
      </c>
      <c r="BP194" s="1" t="str">
        <f>IF(OR(_xlfn.IFNA($A194,"")="", ROW()&lt;=ROW($A$3),MAX(International!$L$3:$L$2000)&lt;$BJ194),"",$A194-_xlfn.XLOOKUP($BJ194,International!$L$3:$L$2000,International!$A$3:$A$2000,NA(),1,1))</f>
        <v/>
      </c>
      <c r="BQ194" s="1" t="str">
        <f>IF(OR(_xlfn.IFNA($A194,"")="", ROW()&lt;=ROW($A$3),MAX(International!$O$3:$O$2000)&lt;$AK194),"",$A194-_xlfn.XLOOKUP($AK194,International!$O$3:$O$2000,International!$A$3:$A$2000,NA(),1,1))</f>
        <v/>
      </c>
      <c r="BR194" s="1" t="str">
        <f>IF(OR(_xlfn.IFNA($A194,"")="", ROW()&lt;=ROW($A$3),MAX(International!$P$3:$P$2000)&lt;$BJ194),"",$A194-_xlfn.XLOOKUP($BJ194,International!$P$3:$P$2000,International!$A$3:$A$2000,NA(),1,1))</f>
        <v/>
      </c>
      <c r="BS194" s="1" t="str">
        <f>IF(OR(_xlfn.IFNA($A194,"")="", ROW()&lt;=ROW($A$3),MAX(International!$S$3:$S$2000)&lt;$AK194),"",$A194-_xlfn.XLOOKUP($AK194,International!$S$3:$S$2000,International!$A$3:$A$2000,NA(),1,1))</f>
        <v/>
      </c>
      <c r="BT194" s="1" t="str">
        <f>IF(OR(_xlfn.IFNA($A194,"")="", ROW()&lt;=ROW($A$3),MAX(International!$T$3:$T$2000)&lt;$BJ194),"",$A194-_xlfn.XLOOKUP($BJ194,International!$T$3:$T$2000,International!$A$3:$A$2000,NA(),1,1))</f>
        <v/>
      </c>
      <c r="BU194" s="1" t="str">
        <f>IF(OR(_xlfn.IFNA($A194,"")="", ROW()&lt;=ROW($A$3),MAX(International!$W$3:$W$2000)&lt;$AK194),"",$A194-_xlfn.XLOOKUP($AK194,International!$W$3:$W$2000,International!$A$3:$A$2000,NA(),1,1))</f>
        <v/>
      </c>
      <c r="BV194" s="1" t="str">
        <f>IF(OR(_xlfn.IFNA($A194,"")="", ROW()&lt;=ROW($A$3),MAX(International!$X$3:$X$2000)&lt;$BJ194),"",$A194-_xlfn.XLOOKUP($BJ194,International!$X$3:$X$2000,International!$A$3:$A$2000,NA(),1,1))</f>
        <v/>
      </c>
      <c r="BW194" s="1" t="str">
        <f>IF(OR(_xlfn.IFNA($A194,"")="", ROW()&lt;=ROW($A$3),MAX(International!$AA$3:$AA$2000)&lt;$AK194),"",$A194-_xlfn.XLOOKUP($AK194,International!$AA$3:$AA$2000,International!$A$3:$A$2000,NA(),1,1))</f>
        <v/>
      </c>
      <c r="BX194" s="1" t="str">
        <f>IF(OR(_xlfn.IFNA($A194,"")="", ROW()&lt;=ROW($A$3),MAX(International!$AB$3:$AB$2000)&lt;$BJ194),"",$A194-_xlfn.XLOOKUP($BJ194,International!$AB$3:$AB$2000,International!$A$3:$A$2000,NA(),1,1))</f>
        <v/>
      </c>
      <c r="BY194" s="1" t="str">
        <f>IF(OR(_xlfn.IFNA($A194,"")="", ROW()&lt;=ROW($A$3),MAX(International!$AE$3:$AE$2000)&lt;$AK194),"",$A194-_xlfn.XLOOKUP($AK194,International!$AE$3:$AE$2000,International!$A$3:$A$2000,NA(),1,1))</f>
        <v/>
      </c>
      <c r="BZ194" s="1" t="str">
        <f>IF(OR(_xlfn.IFNA($A194,"")="", ROW()&lt;=ROW($A$3),MAX(International!$AF$3:$AF$2000)&lt;$BJ194),"",$A194-_xlfn.XLOOKUP($BJ194,International!$AF$3:$AF$2000,International!$A$3:$A$2000,NA(),1,1))</f>
        <v/>
      </c>
      <c r="CA194" s="1" t="e">
        <f t="shared" si="358"/>
        <v>#N/A</v>
      </c>
      <c r="CB194" s="1" t="e">
        <f t="shared" si="338"/>
        <v>#N/A</v>
      </c>
      <c r="CC194" s="1" t="e">
        <f t="shared" si="339"/>
        <v>#N/A</v>
      </c>
      <c r="CD194" s="1" t="e">
        <f t="shared" si="340"/>
        <v>#N/A</v>
      </c>
      <c r="CE194" s="1" t="e">
        <f t="shared" si="341"/>
        <v>#N/A</v>
      </c>
      <c r="CF194" s="1" t="e">
        <f t="shared" si="342"/>
        <v>#N/A</v>
      </c>
      <c r="CG194" s="1" t="e">
        <f t="shared" si="343"/>
        <v>#N/A</v>
      </c>
      <c r="CH194" s="1" t="e">
        <f t="shared" si="344"/>
        <v>#N/A</v>
      </c>
      <c r="CI194" s="1" t="e">
        <f t="shared" si="345"/>
        <v>#N/A</v>
      </c>
      <c r="CJ194" s="1" t="e">
        <f t="shared" si="346"/>
        <v>#N/A</v>
      </c>
      <c r="CK194" s="1" t="e">
        <f t="shared" si="295"/>
        <v>#N/A</v>
      </c>
      <c r="CL194" s="1" t="e">
        <f t="shared" si="347"/>
        <v>#N/A</v>
      </c>
      <c r="CM194" s="1" t="e">
        <f>IF(OR(ISNA($A194),$AK194&lt;100),NA(),IF($CA194=0,0,FLOOR((CK194-_xlfn.XLOOKUP(_xlfn.AGGREGATE(5,6,$CA$3:$CA2145),$CA$3:$CA$2000,CK$3:CK$2000,1,1))/_xlfn.XLOOKUP($CA194,$CA$3:$CA$2000,$CA$3:$CA$2000,1,1), 1)))</f>
        <v>#N/A</v>
      </c>
      <c r="CN194" s="1" t="e">
        <f t="shared" si="296"/>
        <v>#N/A</v>
      </c>
      <c r="CO194" s="1" t="e" cm="1">
        <f t="array" ref="CO194">IFERROR(IF(OR(ISNA($A194),$AK194&lt;100,INDEX(International!C$3:C$2000,_xlfn.XMATCH(100,International!C$3:C$2000,1,1)+$CA194)=""),NA(),INDEX(International!C$3:C$2000,_xlfn.XMATCH(100,International!C$3:C$2000,1,1)+$CA194)), NA())</f>
        <v>#N/A</v>
      </c>
      <c r="CP194" s="1" t="e">
        <f t="shared" si="348"/>
        <v>#N/A</v>
      </c>
      <c r="CQ194" s="1" t="e">
        <f>IF(OR(ISNA($A194),$AK194&lt;100),NA(),IF($CA194=0,0,FLOOR((CO194-_xlfn.XLOOKUP(_xlfn.AGGREGATE(5,6,$CA$3:$CA2145),$CA$3:$CA$2000,CO$3:CO$2000,1,1))/_xlfn.XLOOKUP($CA194,$CA$3:$CA$2000,$CA$3:$CA$2000,1,1), 1)))</f>
        <v>#N/A</v>
      </c>
      <c r="CR194" s="1" t="e">
        <f t="shared" si="297"/>
        <v>#N/A</v>
      </c>
      <c r="CS194" s="1" t="e" cm="1">
        <f t="array" ref="CS194">IFERROR(IF(OR(ISNA($A194),$AK194&lt;100,INDEX(International!G$3:G$2000,_xlfn.XMATCH(100,International!G$3:G$2000,1,1)+$CA194)=""),NA(),INDEX(International!G$3:G$2000,_xlfn.XMATCH(100,International!G$3:G$2000,1,1)+$CA194)), NA())</f>
        <v>#N/A</v>
      </c>
      <c r="CT194" s="1" t="e">
        <f t="shared" si="349"/>
        <v>#N/A</v>
      </c>
      <c r="CU194" s="1" t="e">
        <f>IF(OR(ISNA($A194),$AK194&lt;100),NA(),IF($CA194=0,0,FLOOR((CS194-_xlfn.XLOOKUP(_xlfn.AGGREGATE(5,6,$CA$3:$CA2145),$CA$3:$CA$2000,CS$3:CS$2000,1,1))/_xlfn.XLOOKUP($CA194,$CA$3:$CA$2000,$CA$3:$CA$2000,1,1), 1)))</f>
        <v>#N/A</v>
      </c>
      <c r="CV194" s="1" t="e">
        <f t="shared" si="298"/>
        <v>#N/A</v>
      </c>
      <c r="CW194" s="1" t="e" cm="1">
        <f t="array" ref="CW194">IFERROR(IF(OR(ISNA($A194),$AK194&lt;100,INDEX(International!K$3:K$2000,_xlfn.XMATCH(100,International!K$3:K$2000,1,1)+$CA194)=""),NA(),INDEX(International!K$3:K$2000,_xlfn.XMATCH(100,International!K$3:K$2000,1,1)+$CA194)), NA())</f>
        <v>#N/A</v>
      </c>
      <c r="CX194" s="1" t="e">
        <f t="shared" si="350"/>
        <v>#N/A</v>
      </c>
      <c r="CY194" s="1" t="e">
        <f>IF(OR(ISNA($A194),$AK194&lt;100),NA(),IF($CA194=0,0,FLOOR((CW194-_xlfn.XLOOKUP(_xlfn.AGGREGATE(5,6,$CA$3:$CA2145),$CA$3:$CA$2000,CW$3:CW$2000,1,1))/_xlfn.XLOOKUP($CA194,$CA$3:$CA$2000,$CA$3:$CA$2000,1,1), 1)))</f>
        <v>#N/A</v>
      </c>
      <c r="CZ194" s="1" t="e">
        <f t="shared" si="299"/>
        <v>#N/A</v>
      </c>
      <c r="DA194" s="1" t="e" cm="1">
        <f t="array" ref="DA194">IFERROR(IF(OR(ISNA($A194),$AK194&lt;100,INDEX(International!O$3:O$2000,_xlfn.XMATCH(100,International!O$3:O$2000,1,1)+$CA194)=""),NA(),INDEX(International!O$3:O$2000,_xlfn.XMATCH(100,International!O$3:O$2000,1,1)+$CA194)), NA())</f>
        <v>#N/A</v>
      </c>
      <c r="DB194" s="1" t="e">
        <f t="shared" si="351"/>
        <v>#N/A</v>
      </c>
      <c r="DC194" s="1" t="e">
        <f>IF(OR(ISNA($A194),$AK194&lt;100),NA(),IF($CA194=0,0,FLOOR((DA194-_xlfn.XLOOKUP(_xlfn.AGGREGATE(5,6,$CA$3:$CA2145),$CA$3:$CA$2000,DA$3:DA$2000,1,1))/_xlfn.XLOOKUP($CA194,$CA$3:$CA$2000,$CA$3:$CA$2000,1,1), 1)))</f>
        <v>#N/A</v>
      </c>
      <c r="DD194" s="1" t="e">
        <f t="shared" si="300"/>
        <v>#N/A</v>
      </c>
      <c r="DE194" s="1" t="e" cm="1">
        <f t="array" ref="DE194">IFERROR(IF(OR(ISNA($A194),$AK194&lt;100,INDEX(International!S$3:S$2000,_xlfn.XMATCH(100,International!S$3:S$2000,1,1)+$CA194)=""),NA(),INDEX(International!S$3:S$2000,_xlfn.XMATCH(100,International!S$3:S$2000,1,1)+$CA194)), NA())</f>
        <v>#N/A</v>
      </c>
      <c r="DF194" s="1" t="e">
        <f t="shared" si="352"/>
        <v>#N/A</v>
      </c>
      <c r="DG194" s="1" t="e">
        <f>IF(OR(ISNA($A194),$AK194&lt;100),NA(),IF($CA194=0,0,FLOOR((DE194-_xlfn.XLOOKUP(_xlfn.AGGREGATE(5,6,$CA$3:$CA2145),$CA$3:$CA$2000,DE$3:DE$2000,1,1))/_xlfn.XLOOKUP($CA194,$CA$3:$CA$2000,$CA$3:$CA$2000,1,1), 1)))</f>
        <v>#N/A</v>
      </c>
      <c r="DH194" s="1" t="e">
        <f t="shared" si="301"/>
        <v>#N/A</v>
      </c>
      <c r="DI194" s="1" t="e" cm="1">
        <f t="array" ref="DI194">IFERROR(IF(OR(ISNA($A194),$AK194&lt;100,INDEX(International!W$3:W$2000,_xlfn.XMATCH(100,International!W$3:W$2000,1,1)+$CA194)=""),NA(),INDEX(International!W$3:W$2000,_xlfn.XMATCH(100,International!W$3:W$2000,1,1)+$CA194)), NA())</f>
        <v>#N/A</v>
      </c>
      <c r="DJ194" s="1" t="e">
        <f t="shared" si="353"/>
        <v>#N/A</v>
      </c>
      <c r="DK194" s="1" t="e">
        <f>IF(OR(ISNA($A194),$AK194&lt;100),NA(),IF($CA194=0,0,FLOOR((DI194-_xlfn.XLOOKUP(_xlfn.AGGREGATE(5,6,$CA$3:$CA2145),$CA$3:$CA$2000,DI$3:DI$2000,1,1))/_xlfn.XLOOKUP($CA194,$CA$3:$CA$2000,$CA$3:$CA$2000,1,1), 1)))</f>
        <v>#N/A</v>
      </c>
      <c r="DL194" s="1" t="e">
        <f t="shared" si="302"/>
        <v>#N/A</v>
      </c>
      <c r="DM194" s="1" t="e" cm="1">
        <f t="array" ref="DM194">IFERROR(IF(OR(ISNA($A194),$AK194&lt;100,INDEX(International!AA$3:AA$2000,_xlfn.XMATCH(100,International!AA$3:AA$2000,1,1)+$CA194)=""),NA(),INDEX(International!AA$3:AA$2000,_xlfn.XMATCH(100,International!AA$3:AA$2000,1,1)+$CA194)), NA())</f>
        <v>#N/A</v>
      </c>
      <c r="DN194" s="1" t="e">
        <f t="shared" si="354"/>
        <v>#N/A</v>
      </c>
      <c r="DO194" s="1" t="e">
        <f>IF(OR(ISNA($A194),$AK194&lt;100),NA(),IF($CA194=0,0,FLOOR((DM194-_xlfn.XLOOKUP(_xlfn.AGGREGATE(5,6,$CA$3:$CA2145),$CA$3:$CA$2000,DM$3:DM$2000,1,1))/_xlfn.XLOOKUP($CA194,$CA$3:$CA$2000,$CA$3:$CA$2000,1,1), 1)))</f>
        <v>#N/A</v>
      </c>
      <c r="DP194" s="1" t="e">
        <f t="shared" si="303"/>
        <v>#N/A</v>
      </c>
      <c r="DQ194" s="1" t="e" cm="1">
        <f t="array" ref="DQ194">IFERROR(IF(OR(ISNA($A194),$AK194&lt;100,INDEX(International!AE$3:AE$2000,_xlfn.XMATCH(100,International!AE$3:AE$2000,1,1)+$CA194)=""),NA(),INDEX(International!AE$3:AE$2000,_xlfn.XMATCH(100,International!AE$3:AE$2000,1,1)+$CA194)), NA())</f>
        <v>#N/A</v>
      </c>
      <c r="DR194" s="1" t="e">
        <f t="shared" si="355"/>
        <v>#N/A</v>
      </c>
      <c r="DS194" s="1" t="e">
        <f>IF(OR(ISNA($A194),$AK194&lt;100),NA(),IF($CA194=0,0,FLOOR((DQ194-_xlfn.XLOOKUP(_xlfn.AGGREGATE(5,6,$CA$3:$CA2145),$CA$3:$CA$2000,DQ$3:DQ$2000,1,1))/_xlfn.XLOOKUP($CA194,$CA$3:$CA$2000,$CA$3:$CA$2000,1,1), 1)))</f>
        <v>#N/A</v>
      </c>
      <c r="DT194" s="1" t="e">
        <f t="shared" si="382"/>
        <v>#N/A</v>
      </c>
      <c r="DU194" s="1" t="e">
        <f t="shared" si="356"/>
        <v>#N/A</v>
      </c>
      <c r="DV194" s="1" t="e" cm="1">
        <f t="array" ref="DV194">IFERROR(IF(ISNA($A194),NA(),INDEX(B$3:B$2000,_xlfn.XMATCH(Configuration!$B$12,B$3:B$2000,1,1)+ROW()-ROW($A$3))-0), NA())</f>
        <v>#N/A</v>
      </c>
      <c r="DW194" s="1" t="e" cm="1">
        <f t="array" ref="DW194">IFERROR(IF(ISNA($A194),NA(),INDEX(F$3:F$2000,_xlfn.XMATCH(Configuration!$B$12,F$3:F$2000,1,1)+ROW()-ROW($A$3))-0), NA())</f>
        <v>#N/A</v>
      </c>
      <c r="DX194" s="1" t="e" cm="1">
        <f t="array" ref="DX194">IFERROR(IF(ISNA($A194),NA(),INDEX(J$3:J$2000,_xlfn.XMATCH(Configuration!$B$12,J$3:J$2000,1,1)+ROW()-ROW($A$3))-0), NA())</f>
        <v>#N/A</v>
      </c>
      <c r="DY194" s="1" t="e" cm="1">
        <f t="array" ref="DY194">IFERROR(IF(ISNA($A194),NA(),INDEX(N$3:N$2000,_xlfn.XMATCH(Configuration!$B$12,N$3:N$2000,1,1)+ROW()-ROW($A$3))-0), NA())</f>
        <v>#N/A</v>
      </c>
      <c r="DZ194" s="1" t="e" cm="1">
        <f t="array" ref="DZ194">IFERROR(IF(ISNA($A194),NA(),INDEX(R$3:R$2000,_xlfn.XMATCH(Configuration!$B$12,R$3:R$2000,1,1)+ROW()-ROW($A$3))-0), NA())</f>
        <v>#N/A</v>
      </c>
      <c r="EA194" s="1" t="e" cm="1">
        <f t="array" ref="EA194">IFERROR(IF(ISNA($A194),NA(),INDEX(V$3:V$2000,_xlfn.XMATCH(Configuration!$B$12,V$3:V$2000,1,1)+ROW()-ROW($A$3))-0), NA())</f>
        <v>#N/A</v>
      </c>
      <c r="EB194" s="1" t="e" cm="1">
        <f t="array" ref="EB194">IFERROR(IF(ISNA($A194),NA(),INDEX(Z$3:Z$2000,_xlfn.XMATCH(Configuration!$B$12,Z$3:Z$2000,1,1)+ROW()-ROW($A$3))-0), NA())</f>
        <v>#N/A</v>
      </c>
      <c r="EC194" s="1" t="e" cm="1">
        <f t="array" ref="EC194">IFERROR(IF(ISNA($A194),NA(),INDEX(AD$3:AD$2000,_xlfn.XMATCH(Configuration!$B$12,AD$3:AD$2000,1,1)+ROW()-ROW($A$3))-0), NA())</f>
        <v>#N/A</v>
      </c>
      <c r="ED194" s="1" t="e">
        <f t="shared" si="357"/>
        <v>#N/A</v>
      </c>
      <c r="EE194" s="1" t="e">
        <f t="shared" si="304"/>
        <v>#N/A</v>
      </c>
      <c r="EF194" s="1" t="e">
        <f t="shared" si="305"/>
        <v>#N/A</v>
      </c>
      <c r="EG194" s="1" t="e">
        <f t="shared" si="306"/>
        <v>#N/A</v>
      </c>
      <c r="EH194" s="1" t="e">
        <f t="shared" si="307"/>
        <v>#N/A</v>
      </c>
      <c r="EI194" s="1" t="e">
        <f t="shared" si="308"/>
        <v>#N/A</v>
      </c>
      <c r="EJ194" s="1" t="e">
        <f t="shared" si="309"/>
        <v>#N/A</v>
      </c>
      <c r="EK194" s="1" t="e">
        <f t="shared" si="310"/>
        <v>#N/A</v>
      </c>
      <c r="EL194" s="1" t="e" cm="1">
        <f t="array" ref="EL194">IFERROR(IF(ISNA($ED194),NA(),IF(FLOOR((2^(($ED194+LOOKUP(2, 1/(ISNA(EP$3:EP$2000)+ISBLANK(EP$3:EP$300)-1),EP$3:EP$2000)*LOG(100)/LOG(2))/LOOKUP(2, 1/(ISNA(EP$3:EP$2000)+ISBLANK(EP$3:EP$300)-1),EP$3:EP$2000))),2)&gt;_xlfn.AGGREGATE(4,6,$EN$3:$GC$2000)+2000,NA(),FLOOR((2^(($ED194+LOOKUP(2, 1/(ISNA(EP$3:EP$2000)+ISBLANK(EP$3:EP$300)-1),EP$3:EP$2000)*LOG(100)/LOG(2))/LOOKUP(2, 1/(ISNA(EP$3:EP$2000)+ISBLANK(EP$3:EP$300)-1),EP$3:EP$2000))),2))),NA())</f>
        <v>#N/A</v>
      </c>
      <c r="EM194" s="1" t="e" cm="1">
        <f t="array" ref="EM194">IF(ISNA($ED194),NA(),FLOOR(EN$3+(LOOKUP(2, 1/(ISNA(EN$3:EN$2000)+ISBLANK(EN$3:EN$300)-1),EN$3:EN$2000)-EN$3)/LOOKUP(2, 1/(ISNA(EN$3:EN$2000)+ISBLANK(EN$3:EN$300)-1),ED$3:ED$2000)*ED194, 1))</f>
        <v>#N/A</v>
      </c>
      <c r="EN194" s="1" t="e" cm="1">
        <f t="array" ref="EN194">IFERROR(IF(ISNA($A194),NA(),INDEX(AK$3:AK$2000,_xlfn.XMATCH(100,AK$3:AK$2000,1,1)+ROW()-ROW($A$3))-0), NA())</f>
        <v>#N/A</v>
      </c>
      <c r="EO194" s="1" t="e" cm="1">
        <f t="array" ref="EO194">IFERROR(IF(ISNA($A194),NA(),INDEX(BD$3:BD$2000,_xlfn.XMATCH(100,AK$3:AK$2000,1,1)+ROW()-ROW($A$3))-0), NA())</f>
        <v>#N/A</v>
      </c>
      <c r="EP194" s="1" t="e">
        <f t="shared" si="311"/>
        <v>#N/A</v>
      </c>
      <c r="EQ194" s="1" t="e">
        <f t="shared" si="312"/>
        <v>#N/A</v>
      </c>
      <c r="ER194" s="1" t="e">
        <f t="shared" si="313"/>
        <v>#N/A</v>
      </c>
      <c r="ES194" s="1" t="e" cm="1">
        <f t="array" ref="ES194">IFERROR(IF(OR(ISNA($A194),INDEX(International!C$3:C$2000,_xlfn.XMATCH(100,International!C$3:C$2000,1,1)+ROW()-ROW($A$3))=""),NA(),INDEX(International!C$3:C$2000,_xlfn.XMATCH(100,International!C$3:C$2000,1,1)+ROW()-ROW($A$3))), NA())</f>
        <v>#N/A</v>
      </c>
      <c r="ET194" s="1" t="e" cm="1">
        <f t="array" ref="ET194">IFERROR(IF(ISNA($A194),NA(),INDEX(International!E$3:E$2000,_xlfn.XMATCH(100,International!C$3:C$2000,1,1)+ROW()-ROW($A$3))-0), NA())</f>
        <v>#N/A</v>
      </c>
      <c r="EU194" s="1" t="e">
        <f t="shared" si="314"/>
        <v>#N/A</v>
      </c>
      <c r="EV194" s="1" t="e">
        <f t="shared" si="315"/>
        <v>#N/A</v>
      </c>
      <c r="EW194" s="1" t="e">
        <f t="shared" si="316"/>
        <v>#N/A</v>
      </c>
      <c r="EX194" s="1" t="e" cm="1">
        <f t="array" ref="EX194">IFERROR(IF(OR(ISNA($A194),INDEX(International!G$3:G$2000,_xlfn.XMATCH(100,International!G$3:G$2000,1,1)+ROW()-ROW($A$3))=""),NA(),INDEX(International!G$3:G$2000,_xlfn.XMATCH(100,International!G$3:G$2000,1,1)+ROW()-ROW($A$3))-0), NA())</f>
        <v>#N/A</v>
      </c>
      <c r="EY194" s="1" t="e" cm="1">
        <f t="array" ref="EY194">IFERROR(IF(ISNA($A194),NA(),INDEX(International!I$3:I$2000,_xlfn.XMATCH(100,International!G$3:G$2000,1,1)+ROW()-ROW($A$3))-0), NA())</f>
        <v>#N/A</v>
      </c>
      <c r="EZ194" s="1" t="e">
        <f t="shared" si="317"/>
        <v>#N/A</v>
      </c>
      <c r="FA194" s="1" t="e">
        <f t="shared" si="318"/>
        <v>#N/A</v>
      </c>
      <c r="FB194" s="1" t="e">
        <f t="shared" si="319"/>
        <v>#N/A</v>
      </c>
      <c r="FC194" s="1" t="e" cm="1">
        <f t="array" ref="FC194">IFERROR(IF(OR(ISNA($A194),INDEX(International!K$3:K$2000,_xlfn.XMATCH(100,International!K$3:K$2000,1,1)+ROW()-ROW($A$3))=""),NA(),INDEX(International!K$3:K$2000,_xlfn.XMATCH(100,International!K$3:K$2000,1,1)+ROW()-ROW($A$3))), NA())</f>
        <v>#N/A</v>
      </c>
      <c r="FD194" s="1" t="e" cm="1">
        <f t="array" ref="FD194">IFERROR(IF(ISNA($A194),NA(),INDEX(International!M$3:M$2000,_xlfn.XMATCH(100,International!K$3:K$2000,1,1)+ROW()-ROW($A$3))-0), NA())</f>
        <v>#N/A</v>
      </c>
      <c r="FE194" s="1" t="e">
        <f t="shared" si="320"/>
        <v>#N/A</v>
      </c>
      <c r="FF194" s="1" t="e">
        <f t="shared" si="321"/>
        <v>#N/A</v>
      </c>
      <c r="FG194" s="1" t="e">
        <f t="shared" si="322"/>
        <v>#N/A</v>
      </c>
      <c r="FH194" s="1" t="e" cm="1">
        <f t="array" ref="FH194">IFERROR(IF(OR(ISNA($A194),INDEX(International!O$3:O$2000,_xlfn.XMATCH(100,International!O$3:O$2000,1,1)+ROW()-ROW($A$3))=""),NA(),INDEX(International!O$3:O$2000,_xlfn.XMATCH(100,International!O$3:O$2000,1,1)+ROW()-ROW($A$3))-0), NA())</f>
        <v>#N/A</v>
      </c>
      <c r="FI194" s="1" t="e" cm="1">
        <f t="array" ref="FI194">IFERROR(IF(ISNA($A194),NA(),INDEX(International!Q$3:Q$2000,_xlfn.XMATCH(100,International!O$3:O$2000,1,1)+ROW()-ROW($A$3))-0), NA())</f>
        <v>#N/A</v>
      </c>
      <c r="FJ194" s="1" t="e">
        <f t="shared" si="323"/>
        <v>#N/A</v>
      </c>
      <c r="FK194" s="1" t="e">
        <f t="shared" si="324"/>
        <v>#N/A</v>
      </c>
      <c r="FL194" s="1" t="e">
        <f t="shared" si="325"/>
        <v>#N/A</v>
      </c>
      <c r="FM194" s="1" t="e" cm="1">
        <f t="array" ref="FM194">IFERROR(IF(OR(ISNA($A194),INDEX(International!S$3:S$2000,_xlfn.XMATCH(100,International!S$3:S$2000,1,1)+ROW()-ROW($A$3))=""),NA(),INDEX(International!S$3:S$2000,_xlfn.XMATCH(100,International!S$3:S$2000,1,1)+ROW()-ROW($A$3))-0), NA())</f>
        <v>#N/A</v>
      </c>
      <c r="FN194" s="1" t="e" cm="1">
        <f t="array" ref="FN194">IFERROR(IF(ISNA($A194),NA(),INDEX(International!U$3:U$2000,_xlfn.XMATCH(100,International!S$3:S$2000,1,1)+ROW()-ROW($A$3))-0), NA())</f>
        <v>#N/A</v>
      </c>
      <c r="FO194" s="1" t="e">
        <f t="shared" si="326"/>
        <v>#N/A</v>
      </c>
      <c r="FP194" s="1" t="e">
        <f t="shared" si="327"/>
        <v>#N/A</v>
      </c>
      <c r="FQ194" s="1" t="e">
        <f t="shared" si="328"/>
        <v>#N/A</v>
      </c>
      <c r="FR194" s="1" t="e" cm="1">
        <f t="array" ref="FR194">IFERROR(IF(OR(ISNA($A194),INDEX(International!W$3:W$2000,_xlfn.XMATCH(100,International!W$3:W$2000,1,1)+ROW()-ROW($A$3))=""),NA(),INDEX(International!W$3:W$2000,_xlfn.XMATCH(100,International!W$3:W$2000,1,1)+ROW()-ROW($A$3))-0), NA())</f>
        <v>#N/A</v>
      </c>
      <c r="FS194" s="1" t="e" cm="1">
        <f t="array" ref="FS194">IFERROR(IF(ISNA($A194),NA(),INDEX(International!Y$3:Y$2000,_xlfn.XMATCH(100,International!W$3:W$2000,1,1)+ROW()-ROW($A$3))-0), NA())</f>
        <v>#N/A</v>
      </c>
      <c r="FT194" s="1" t="e">
        <f t="shared" si="329"/>
        <v>#N/A</v>
      </c>
      <c r="FU194" s="1" t="e">
        <f t="shared" si="330"/>
        <v>#N/A</v>
      </c>
      <c r="FV194" s="1" t="e">
        <f t="shared" si="331"/>
        <v>#N/A</v>
      </c>
      <c r="FW194" s="1" t="e" cm="1">
        <f t="array" ref="FW194">IFERROR(IF(OR(ISNA($A194),INDEX(International!AA$3:AA$2000,_xlfn.XMATCH(100,International!AA$3:AA$2000,1,1)+ROW()-ROW($A$3))=""),NA(),INDEX(International!AA$3:AA$2000,_xlfn.XMATCH(100,International!AA$3:AA$2000,1,1)+ROW()-ROW($A$3))-0), NA())</f>
        <v>#N/A</v>
      </c>
      <c r="FX194" s="1" t="e" cm="1">
        <f t="array" ref="FX194">IFERROR(IF(ISNA($A194),NA(),INDEX(International!AC$3:AC$2000,_xlfn.XMATCH(100,International!AA$3:AA$2000,1,1)+ROW()-ROW($A$3))-0), NA())</f>
        <v>#N/A</v>
      </c>
      <c r="FY194" s="1" t="e">
        <f t="shared" si="332"/>
        <v>#N/A</v>
      </c>
      <c r="FZ194" s="1" t="e">
        <f t="shared" si="333"/>
        <v>#N/A</v>
      </c>
      <c r="GA194" s="1" t="e">
        <f t="shared" si="334"/>
        <v>#N/A</v>
      </c>
      <c r="GB194" s="1" t="e" cm="1">
        <f t="array" ref="GB194">IFERROR(IF(OR(ISNA($A194),INDEX(International!AE$3:AE$2000,_xlfn.XMATCH(100,International!AE$3:AE$2000,1,1)+ROW()-ROW($A$3))=""),NA(),INDEX(International!AE$3:AE$2000,_xlfn.XMATCH(100,International!AE$3:AE$2000,1,1)+ROW()-ROW($A$3))-0), NA())</f>
        <v>#N/A</v>
      </c>
      <c r="GC194" s="1" t="e" cm="1">
        <f t="array" ref="GC194">IFERROR(IF(ISNA($A194),NA(),INDEX(International!AG$3:AG$2000,_xlfn.XMATCH(100,International!AE$3:AE$2000,1,1)+ROW()-ROW($A$3))-0), NA())</f>
        <v>#N/A</v>
      </c>
      <c r="GD194" s="1" t="e">
        <f t="shared" si="335"/>
        <v>#N/A</v>
      </c>
      <c r="GE194" s="1" t="e">
        <f t="shared" si="336"/>
        <v>#N/A</v>
      </c>
      <c r="GF194" s="1" t="e">
        <f t="shared" si="337"/>
        <v>#N/A</v>
      </c>
    </row>
    <row r="195" spans="1:188" x14ac:dyDescent="0.2">
      <c r="A195" s="4" t="e">
        <f>IF(OR(Daily!$A195="",Daily!$B195="*"),NA(),Daily!A195)</f>
        <v>#N/A</v>
      </c>
      <c r="B195" s="1" t="str">
        <f>IF(_xlfn.IFNA($A195,"")="","",Daily!C195+IF(ROW()&gt;ROW($A$3),B194,0))</f>
        <v/>
      </c>
      <c r="C195" s="1" t="str">
        <f>IF(_xlfn.IFNA($A195,"")="","",Daily!D195+IF(ROW()&gt;ROW($A$3),C194,0))</f>
        <v/>
      </c>
      <c r="D195" s="1" t="str">
        <f>IF(_xlfn.IFNA($A195,"")="","",Daily!E195+IF(ROW()&gt;ROW($A$3),D194,0))</f>
        <v/>
      </c>
      <c r="E195" s="1" t="str">
        <f t="shared" si="284"/>
        <v/>
      </c>
      <c r="F195" s="1" t="str">
        <f>IF(_xlfn.IFNA($A195,"")="","",Daily!F195+IF(ROW()&gt;ROW($A$3),F194,0))</f>
        <v/>
      </c>
      <c r="G195" s="1" t="str">
        <f>IF(_xlfn.IFNA($A195,"")="","",Daily!G195+IF(ROW()&gt;ROW($A$3),G194,0))</f>
        <v/>
      </c>
      <c r="H195" s="1" t="str">
        <f>IF(_xlfn.IFNA($A195,"")="","",Daily!H195+IF(ROW()&gt;ROW($A$3),H194,0))</f>
        <v/>
      </c>
      <c r="I195" s="1" t="str">
        <f t="shared" si="285"/>
        <v/>
      </c>
      <c r="J195" s="1" t="str">
        <f>IF(_xlfn.IFNA($A195,"")="","",Daily!I195+IF(ROW()&gt;ROW($A$3),J194,0))</f>
        <v/>
      </c>
      <c r="K195" s="1" t="str">
        <f>IF(_xlfn.IFNA($A195,"")="","",Daily!J195+IF(ROW()&gt;ROW($A$3),K194,0))</f>
        <v/>
      </c>
      <c r="L195" s="1" t="str">
        <f>IF(_xlfn.IFNA($A195,"")="","",Daily!K195+IF(ROW()&gt;ROW($A$3),L194,0))</f>
        <v/>
      </c>
      <c r="M195" s="1" t="str">
        <f t="shared" si="286"/>
        <v/>
      </c>
      <c r="N195" s="1" t="str">
        <f>IF(_xlfn.IFNA($A195,"")="","",Daily!L195+IF(ROW()&gt;ROW($A$3),N194,0))</f>
        <v/>
      </c>
      <c r="O195" s="1" t="str">
        <f>IF(_xlfn.IFNA($A195,"")="","",Daily!M195+IF(ROW()&gt;ROW($A$3),O194,0))</f>
        <v/>
      </c>
      <c r="P195" s="1" t="str">
        <f>IF(_xlfn.IFNA($A195,"")="","",Daily!N195+IF(ROW()&gt;ROW($A$3),P194,0))</f>
        <v/>
      </c>
      <c r="Q195" s="1" t="str">
        <f t="shared" si="287"/>
        <v/>
      </c>
      <c r="R195" s="1" t="str">
        <f>IF(_xlfn.IFNA($A195,"")="","",Daily!O195+IF(ROW()&gt;ROW($A$3),R194,0))</f>
        <v/>
      </c>
      <c r="S195" s="1" t="str">
        <f>IF(_xlfn.IFNA($A195,"")="","",Daily!P195+IF(ROW()&gt;ROW($A$3),S194,0))</f>
        <v/>
      </c>
      <c r="T195" s="1" t="str">
        <f>IF(_xlfn.IFNA($A195,"")="","",Daily!Q195+IF(ROW()&gt;ROW($A$3),T194,0))</f>
        <v/>
      </c>
      <c r="U195" s="1" t="str">
        <f t="shared" si="288"/>
        <v/>
      </c>
      <c r="V195" s="1" t="str">
        <f>IF(_xlfn.IFNA($A195,"")="","",Daily!R195+IF(ROW()&gt;ROW($A$3),V194,0))</f>
        <v/>
      </c>
      <c r="W195" s="1" t="str">
        <f>IF(_xlfn.IFNA($A195,"")="","",Daily!S195+IF(ROW()&gt;ROW($A$3),W194,0))</f>
        <v/>
      </c>
      <c r="X195" s="1" t="str">
        <f>IF(_xlfn.IFNA($A195,"")="","",Daily!T195+IF(ROW()&gt;ROW($A$3),X194,0))</f>
        <v/>
      </c>
      <c r="Y195" s="1" t="str">
        <f t="shared" si="289"/>
        <v/>
      </c>
      <c r="Z195" s="1" t="str">
        <f>IF(_xlfn.IFNA($A195,"")="","",Daily!U195+IF(ROW()&gt;ROW($A$3),Z194,0))</f>
        <v/>
      </c>
      <c r="AA195" s="1" t="str">
        <f>IF(_xlfn.IFNA($A195,"")="","",Daily!V195+IF(ROW()&gt;ROW($A$3),AA194,0))</f>
        <v/>
      </c>
      <c r="AB195" s="1" t="str">
        <f>IF(_xlfn.IFNA($A195,"")="","",Daily!W195+IF(ROW()&gt;ROW($A$3),AB194,0))</f>
        <v/>
      </c>
      <c r="AC195" s="1" t="str">
        <f t="shared" si="290"/>
        <v/>
      </c>
      <c r="AD195" s="1" t="str">
        <f>IF(_xlfn.IFNA($A195,"")="","",Daily!X195+IF(ROW()&gt;ROW($A$3),AD194,0))</f>
        <v/>
      </c>
      <c r="AE195" s="1" t="str">
        <f>IF(_xlfn.IFNA($A195,"")="","",Daily!Y195+IF(ROW()&gt;ROW($A$3),AE194,0))</f>
        <v/>
      </c>
      <c r="AF195" s="1" t="str">
        <f>IF(_xlfn.IFNA($A195,"")="","",Daily!Z195+IF(ROW()&gt;ROW($A$3),AF194,0))</f>
        <v/>
      </c>
      <c r="AG195" s="1" t="str">
        <f t="shared" si="291"/>
        <v/>
      </c>
      <c r="AH195" s="1" t="str">
        <f>IF(_xlfn.IFNA($A195,"")="","",Daily!C195+Daily!F195+Daily!I195+Daily!O195+Daily!L195+Daily!R195+Daily!X195+Daily!U195)</f>
        <v/>
      </c>
      <c r="AI195" s="1" t="str">
        <f>IF(_xlfn.IFNA($A195,"")="","",Daily!D195+Daily!G195+Daily!J195+Daily!P195+Daily!M195+Daily!S195+Daily!Y195+Daily!V195+Daily!AA195)</f>
        <v/>
      </c>
      <c r="AJ195" s="1" t="str">
        <f>IF(_xlfn.IFNA($A195,"")="","",Daily!E195+Daily!H195+Daily!K195+Daily!Q195+Daily!N195+Daily!T195+Daily!Z195+Daily!W195)</f>
        <v/>
      </c>
      <c r="AK195" s="1" t="str">
        <f t="shared" si="359"/>
        <v/>
      </c>
      <c r="AL195" s="1" t="str">
        <f t="shared" si="360"/>
        <v/>
      </c>
      <c r="AM195" s="1" t="str">
        <f t="shared" si="361"/>
        <v/>
      </c>
      <c r="AN195" s="7" t="str">
        <f t="shared" si="362"/>
        <v/>
      </c>
      <c r="AO195" s="1" t="str">
        <f t="shared" si="363"/>
        <v/>
      </c>
      <c r="AP195" s="1" t="str">
        <f t="shared" si="364"/>
        <v/>
      </c>
      <c r="AQ195" s="1" t="str">
        <f t="shared" si="365"/>
        <v/>
      </c>
      <c r="AR195" s="1" t="str">
        <f t="shared" si="366"/>
        <v/>
      </c>
      <c r="AS195" s="1" t="str">
        <f t="shared" si="367"/>
        <v/>
      </c>
      <c r="AT195" s="10" t="str">
        <f t="shared" si="368"/>
        <v/>
      </c>
      <c r="AU195" s="10" t="str">
        <f t="shared" si="369"/>
        <v/>
      </c>
      <c r="AV195" s="10" t="str">
        <f t="shared" si="370"/>
        <v/>
      </c>
      <c r="AW195" s="10" t="str">
        <f t="shared" si="371"/>
        <v/>
      </c>
      <c r="AX195" s="10" t="str">
        <f t="shared" si="372"/>
        <v/>
      </c>
      <c r="AY195" s="10" t="str">
        <f t="shared" si="373"/>
        <v/>
      </c>
      <c r="AZ195" s="10" t="str">
        <f t="shared" si="374"/>
        <v/>
      </c>
      <c r="BA195" s="10" t="str">
        <f t="shared" si="375"/>
        <v/>
      </c>
      <c r="BB195" s="10" t="str">
        <f t="shared" si="376"/>
        <v/>
      </c>
      <c r="BC195" s="10" t="str">
        <f t="shared" si="377"/>
        <v/>
      </c>
      <c r="BD195" s="8" t="str">
        <f t="shared" ca="1" si="292"/>
        <v/>
      </c>
      <c r="BE195" s="9" t="str">
        <f t="shared" ca="1" si="293"/>
        <v/>
      </c>
      <c r="BF195" s="10" t="str">
        <f t="shared" si="378"/>
        <v/>
      </c>
      <c r="BG195" s="10" t="str">
        <f t="shared" si="379"/>
        <v/>
      </c>
      <c r="BH195" s="1" t="str">
        <f t="shared" si="380"/>
        <v/>
      </c>
      <c r="BI195" s="1" t="str">
        <f t="shared" si="381"/>
        <v/>
      </c>
      <c r="BJ195" s="8" t="str">
        <f>IF(_xlfn.IFNA($A195,"")="","",AK195/(Configuration!$B$1/1000000))</f>
        <v/>
      </c>
      <c r="BK195" s="1" t="str">
        <f>IF(OR(_xlfn.IFNA($A195,"")="", ROW()&lt;=ROW($A$3),MAX(International!$C$3:$C$2000)&lt;$AK195),"",$A195-_xlfn.XLOOKUP($AK195,International!$C$3:$C$2000,International!$A$3:$A$2000,NA(),1,1))</f>
        <v/>
      </c>
      <c r="BL195" s="1" t="str">
        <f>IF(OR(_xlfn.IFNA($A195,"")="", ROW()&lt;=ROW($A$3),MAX(International!$D$3:$D$2000)&lt;$BJ195),"",$A195-_xlfn.XLOOKUP($BJ195,International!$D$3:$D$2000,International!$A$3:$A$2000,NA(),1,1))</f>
        <v/>
      </c>
      <c r="BM195" s="1" t="str">
        <f>IF(OR(_xlfn.IFNA($A195,"")="", ROW()&lt;=ROW($A$3),MAX(International!$G$3:$G$2000)&lt;$AK195),"",$A195-_xlfn.XLOOKUP($AK195,International!$G$3:$G$2000,International!$A$3:$A$2000,NA(),1,1))</f>
        <v/>
      </c>
      <c r="BN195" s="1" t="str">
        <f>IF(OR(_xlfn.IFNA($A195,"")="", ROW()&lt;=ROW($A$3),MAX(International!$H$3:$H$2000)&lt;$BJ195),"",$A195-_xlfn.XLOOKUP($BJ195,International!$H$3:$H$2000,International!$A$3:$A$2000,NA(),1,1))</f>
        <v/>
      </c>
      <c r="BO195" s="1" t="str">
        <f>IF(OR(_xlfn.IFNA($A195,"")="", ROW()&lt;=ROW($A$3),MAX(International!$K$3:$K$2000)&lt;$AK195),"",$A195-_xlfn.XLOOKUP($AK195,International!$K$3:$K$2000,International!$A$3:$A$2000,NA(),1,1))</f>
        <v/>
      </c>
      <c r="BP195" s="1" t="str">
        <f>IF(OR(_xlfn.IFNA($A195,"")="", ROW()&lt;=ROW($A$3),MAX(International!$L$3:$L$2000)&lt;$BJ195),"",$A195-_xlfn.XLOOKUP($BJ195,International!$L$3:$L$2000,International!$A$3:$A$2000,NA(),1,1))</f>
        <v/>
      </c>
      <c r="BQ195" s="1" t="str">
        <f>IF(OR(_xlfn.IFNA($A195,"")="", ROW()&lt;=ROW($A$3),MAX(International!$O$3:$O$2000)&lt;$AK195),"",$A195-_xlfn.XLOOKUP($AK195,International!$O$3:$O$2000,International!$A$3:$A$2000,NA(),1,1))</f>
        <v/>
      </c>
      <c r="BR195" s="1" t="str">
        <f>IF(OR(_xlfn.IFNA($A195,"")="", ROW()&lt;=ROW($A$3),MAX(International!$P$3:$P$2000)&lt;$BJ195),"",$A195-_xlfn.XLOOKUP($BJ195,International!$P$3:$P$2000,International!$A$3:$A$2000,NA(),1,1))</f>
        <v/>
      </c>
      <c r="BS195" s="1" t="str">
        <f>IF(OR(_xlfn.IFNA($A195,"")="", ROW()&lt;=ROW($A$3),MAX(International!$S$3:$S$2000)&lt;$AK195),"",$A195-_xlfn.XLOOKUP($AK195,International!$S$3:$S$2000,International!$A$3:$A$2000,NA(),1,1))</f>
        <v/>
      </c>
      <c r="BT195" s="1" t="str">
        <f>IF(OR(_xlfn.IFNA($A195,"")="", ROW()&lt;=ROW($A$3),MAX(International!$T$3:$T$2000)&lt;$BJ195),"",$A195-_xlfn.XLOOKUP($BJ195,International!$T$3:$T$2000,International!$A$3:$A$2000,NA(),1,1))</f>
        <v/>
      </c>
      <c r="BU195" s="1" t="str">
        <f>IF(OR(_xlfn.IFNA($A195,"")="", ROW()&lt;=ROW($A$3),MAX(International!$W$3:$W$2000)&lt;$AK195),"",$A195-_xlfn.XLOOKUP($AK195,International!$W$3:$W$2000,International!$A$3:$A$2000,NA(),1,1))</f>
        <v/>
      </c>
      <c r="BV195" s="1" t="str">
        <f>IF(OR(_xlfn.IFNA($A195,"")="", ROW()&lt;=ROW($A$3),MAX(International!$X$3:$X$2000)&lt;$BJ195),"",$A195-_xlfn.XLOOKUP($BJ195,International!$X$3:$X$2000,International!$A$3:$A$2000,NA(),1,1))</f>
        <v/>
      </c>
      <c r="BW195" s="1" t="str">
        <f>IF(OR(_xlfn.IFNA($A195,"")="", ROW()&lt;=ROW($A$3),MAX(International!$AA$3:$AA$2000)&lt;$AK195),"",$A195-_xlfn.XLOOKUP($AK195,International!$AA$3:$AA$2000,International!$A$3:$A$2000,NA(),1,1))</f>
        <v/>
      </c>
      <c r="BX195" s="1" t="str">
        <f>IF(OR(_xlfn.IFNA($A195,"")="", ROW()&lt;=ROW($A$3),MAX(International!$AB$3:$AB$2000)&lt;$BJ195),"",$A195-_xlfn.XLOOKUP($BJ195,International!$AB$3:$AB$2000,International!$A$3:$A$2000,NA(),1,1))</f>
        <v/>
      </c>
      <c r="BY195" s="1" t="str">
        <f>IF(OR(_xlfn.IFNA($A195,"")="", ROW()&lt;=ROW($A$3),MAX(International!$AE$3:$AE$2000)&lt;$AK195),"",$A195-_xlfn.XLOOKUP($AK195,International!$AE$3:$AE$2000,International!$A$3:$A$2000,NA(),1,1))</f>
        <v/>
      </c>
      <c r="BZ195" s="1" t="str">
        <f>IF(OR(_xlfn.IFNA($A195,"")="", ROW()&lt;=ROW($A$3),MAX(International!$AF$3:$AF$2000)&lt;$BJ195),"",$A195-_xlfn.XLOOKUP($BJ195,International!$AF$3:$AF$2000,International!$A$3:$A$2000,NA(),1,1))</f>
        <v/>
      </c>
      <c r="CA195" s="1" t="e">
        <f t="shared" si="358"/>
        <v>#N/A</v>
      </c>
      <c r="CB195" s="1" t="e">
        <f t="shared" ref="CB195:CB200" si="383">IFERROR(IF(OR(ISNA($A195),$AK195&lt;100),NA(),IF(FLOOR(2^($CA195+(LOG(100)/LOG(2))),2)-100&gt; _xlfn.AGGREGATE(4,6,$CK$3:$DT$2000)+2000,NA(),FLOOR(2^($CA195+(LOG(100)/LOG(2))),2))), NA())</f>
        <v>#N/A</v>
      </c>
      <c r="CC195" s="1" t="e">
        <f t="shared" ref="CC195:CC200" si="384">IFERROR(IF(OR(ISNA($A195),$AK195&lt;100),NA(),IF(FLOOR((2^(($CA195+4*LOG(10)/LOG(2))/2)),2)&gt; _xlfn.AGGREGATE(4,6,$CK$3:$DT$2000)+2000,NA(),FLOOR((2^(($CA195+4*LOG(10)/LOG(2))/2)),2))), NA())</f>
        <v>#N/A</v>
      </c>
      <c r="CD195" s="1" t="e">
        <f t="shared" ref="CD195:CD200" si="385">IFERROR(IF(OR(ISNA($A195),$AK195&lt;100),NA(),IF(FLOOR((2^(($CA195+6*LOG(10)/LOG(2))/3)),2)&gt; _xlfn.AGGREGATE(4,6,$CK$3:$DT$2000)+2000,NA(),FLOOR((2^(($CA195+6*LOG(10)/LOG(2))/3)),2))), NA())</f>
        <v>#N/A</v>
      </c>
      <c r="CE195" s="1" t="e">
        <f t="shared" ref="CE195:CE200" si="386">IFERROR(IF(OR(ISNA($A195),$AK195&lt;100),NA(),IF(FLOOR((2^(($CA195+8*LOG(10)/LOG(2))/4)),2)&gt; _xlfn.AGGREGATE(4,6,$CK$3:$DT$2000)+2000,NA(),FLOOR((2^(($CA195+8*LOG(10)/LOG(2))/4)),2))), NA())</f>
        <v>#N/A</v>
      </c>
      <c r="CF195" s="1" t="e">
        <f t="shared" ref="CF195:CF200" si="387">IFERROR(IF(OR(ISNA($A195),$AK195&lt;100),NA(),IF(FLOOR((2^(($CA195+10*LOG(10)/LOG(2))/5)),2)&gt; _xlfn.AGGREGATE(4,6,$CK$3:$DT$2000)+2000,NA(),FLOOR((2^(($CA195+10*LOG(10)/LOG(2))/5)),2))), NA())</f>
        <v>#N/A</v>
      </c>
      <c r="CG195" s="1" t="e">
        <f t="shared" ref="CG195:CG200" si="388">IFERROR(IF(OR(ISNA($A195),$AK195&lt;100),NA(),IF(FLOOR((2^(($CA195+12*LOG(10)/LOG(2))/6)),2)&gt; _xlfn.AGGREGATE(4,6,$CK$3:$DT$2000)+2000,NA(),FLOOR((2^(($CA195+12*LOG(10)/LOG(2))/6)),2))), NA())</f>
        <v>#N/A</v>
      </c>
      <c r="CH195" s="1" t="e">
        <f t="shared" ref="CH195:CH200" si="389">IFERROR(IF(OR(ISNA($A195),$AK195&lt;100),NA(),IF(FLOOR((2^(($CA195+14*LOG(10)/LOG(2))/7)),2)&gt; _xlfn.AGGREGATE(4,6,$CK$3:$DT$2000)+2000,NA(),FLOOR((2^(($CA195+14*LOG(10)/LOG(2))/7)),2))), NA())</f>
        <v>#N/A</v>
      </c>
      <c r="CI195" s="1" t="e">
        <f t="shared" ref="CI195:CI200" si="390">IFERROR(IF(OR(ISNA($A195),$AK195&lt;100),NA(),IF(FLOOR((2^(($CA195+2*_xlfn.XLOOKUP(_xlfn.AGGREGATE(4,6,$CA$3:$CA$2000),$CA$3:$CA$2000,CL$3:CL$2000,1,1)*LOG(10)/LOG(2))/_xlfn.XLOOKUP(_xlfn.AGGREGATE(4,6,$CA$3:$CA$2000),$CA$3:$CA$2000,CL$3:CL$2000,1,1))),2)&gt; _xlfn.AGGREGATE(4,6,$CK$3:$DT$2000)+2000,NA(),FLOOR((2^(($CA195+2*_xlfn.XLOOKUP(_xlfn.AGGREGATE(4,6,$CA$3:$CA$2000),$CA$3:$CA$2000,$CL$3:$CL$2000,1,1)*LOG(10)/LOG(2))/_xlfn.XLOOKUP(_xlfn.AGGREGATE(4,6,$CA$3:$CA$2000),$CA$3:$CA$2000,$CL$3:$CL$2000,1,1))),2))), NA())</f>
        <v>#N/A</v>
      </c>
      <c r="CJ195" s="1" t="e">
        <f t="shared" ref="CJ195:CJ200" si="391">IF(OR(ISNA($A195),$AK195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195, 1))</f>
        <v>#N/A</v>
      </c>
      <c r="CK195" s="1" t="e">
        <f t="shared" si="295"/>
        <v>#N/A</v>
      </c>
      <c r="CL195" s="1" t="e">
        <f t="shared" ref="CL195:CL200" si="392">IF(OR(ISNA($A195),$AK195&lt;100),NA(),IF(CK195=100,0,($CA195*LOG(2)/LOG(CK195/100))))</f>
        <v>#N/A</v>
      </c>
      <c r="CM195" s="1" t="e">
        <f>IF(OR(ISNA($A195),$AK195&lt;100),NA(),IF($CA195=0,0,FLOOR((CK195-_xlfn.XLOOKUP(_xlfn.AGGREGATE(5,6,$CA$3:$CA2146),$CA$3:$CA$2000,CK$3:CK$2000,1,1))/_xlfn.XLOOKUP($CA195,$CA$3:$CA$2000,$CA$3:$CA$2000,1,1), 1)))</f>
        <v>#N/A</v>
      </c>
      <c r="CN195" s="1" t="e">
        <f t="shared" si="296"/>
        <v>#N/A</v>
      </c>
      <c r="CO195" s="1" t="e" cm="1">
        <f t="array" ref="CO195">IFERROR(IF(OR(ISNA($A195),$AK195&lt;100,INDEX(International!C$3:C$2000,_xlfn.XMATCH(100,International!C$3:C$2000,1,1)+$CA195)=""),NA(),INDEX(International!C$3:C$2000,_xlfn.XMATCH(100,International!C$3:C$2000,1,1)+$CA195)), NA())</f>
        <v>#N/A</v>
      </c>
      <c r="CP195" s="1" t="e">
        <f t="shared" ref="CP195:CP200" si="393">IF(OR(ISNA($A195),$AK195&lt;100),NA(),IF(CO195=100,0,($CA195*LOG(2)/LOG(CO195/100))))</f>
        <v>#N/A</v>
      </c>
      <c r="CQ195" s="1" t="e">
        <f>IF(OR(ISNA($A195),$AK195&lt;100),NA(),IF($CA195=0,0,FLOOR((CO195-_xlfn.XLOOKUP(_xlfn.AGGREGATE(5,6,$CA$3:$CA2146),$CA$3:$CA$2000,CO$3:CO$2000,1,1))/_xlfn.XLOOKUP($CA195,$CA$3:$CA$2000,$CA$3:$CA$2000,1,1), 1)))</f>
        <v>#N/A</v>
      </c>
      <c r="CR195" s="1" t="e">
        <f t="shared" si="297"/>
        <v>#N/A</v>
      </c>
      <c r="CS195" s="1" t="e" cm="1">
        <f t="array" ref="CS195">IFERROR(IF(OR(ISNA($A195),$AK195&lt;100,INDEX(International!G$3:G$2000,_xlfn.XMATCH(100,International!G$3:G$2000,1,1)+$CA195)=""),NA(),INDEX(International!G$3:G$2000,_xlfn.XMATCH(100,International!G$3:G$2000,1,1)+$CA195)), NA())</f>
        <v>#N/A</v>
      </c>
      <c r="CT195" s="1" t="e">
        <f t="shared" ref="CT195:CT200" si="394">IF(OR(ISNA($A195),$AK195&lt;100),NA(),IF(CS195=100,0,($CA195*LOG(2)/LOG(CS195/100))))</f>
        <v>#N/A</v>
      </c>
      <c r="CU195" s="1" t="e">
        <f>IF(OR(ISNA($A195),$AK195&lt;100),NA(),IF($CA195=0,0,FLOOR((CS195-_xlfn.XLOOKUP(_xlfn.AGGREGATE(5,6,$CA$3:$CA2146),$CA$3:$CA$2000,CS$3:CS$2000,1,1))/_xlfn.XLOOKUP($CA195,$CA$3:$CA$2000,$CA$3:$CA$2000,1,1), 1)))</f>
        <v>#N/A</v>
      </c>
      <c r="CV195" s="1" t="e">
        <f t="shared" si="298"/>
        <v>#N/A</v>
      </c>
      <c r="CW195" s="1" t="e" cm="1">
        <f t="array" ref="CW195">IFERROR(IF(OR(ISNA($A195),$AK195&lt;100,INDEX(International!K$3:K$2000,_xlfn.XMATCH(100,International!K$3:K$2000,1,1)+$CA195)=""),NA(),INDEX(International!K$3:K$2000,_xlfn.XMATCH(100,International!K$3:K$2000,1,1)+$CA195)), NA())</f>
        <v>#N/A</v>
      </c>
      <c r="CX195" s="1" t="e">
        <f t="shared" ref="CX195:CX200" si="395">IF(OR(ISNA($A195),$AK195&lt;100),NA(),IF(CW195=100,0,($CA195*LOG(2)/LOG(CW195/100))))</f>
        <v>#N/A</v>
      </c>
      <c r="CY195" s="1" t="e">
        <f>IF(OR(ISNA($A195),$AK195&lt;100),NA(),IF($CA195=0,0,FLOOR((CW195-_xlfn.XLOOKUP(_xlfn.AGGREGATE(5,6,$CA$3:$CA2146),$CA$3:$CA$2000,CW$3:CW$2000,1,1))/_xlfn.XLOOKUP($CA195,$CA$3:$CA$2000,$CA$3:$CA$2000,1,1), 1)))</f>
        <v>#N/A</v>
      </c>
      <c r="CZ195" s="1" t="e">
        <f t="shared" si="299"/>
        <v>#N/A</v>
      </c>
      <c r="DA195" s="1" t="e" cm="1">
        <f t="array" ref="DA195">IFERROR(IF(OR(ISNA($A195),$AK195&lt;100,INDEX(International!O$3:O$2000,_xlfn.XMATCH(100,International!O$3:O$2000,1,1)+$CA195)=""),NA(),INDEX(International!O$3:O$2000,_xlfn.XMATCH(100,International!O$3:O$2000,1,1)+$CA195)), NA())</f>
        <v>#N/A</v>
      </c>
      <c r="DB195" s="1" t="e">
        <f t="shared" ref="DB195:DB200" si="396">IF(OR(ISNA($A195),$AK195&lt;100),NA(),IF(DA195=100,0,($CA195*LOG(2)/LOG(DA195/100))))</f>
        <v>#N/A</v>
      </c>
      <c r="DC195" s="1" t="e">
        <f>IF(OR(ISNA($A195),$AK195&lt;100),NA(),IF($CA195=0,0,FLOOR((DA195-_xlfn.XLOOKUP(_xlfn.AGGREGATE(5,6,$CA$3:$CA2146),$CA$3:$CA$2000,DA$3:DA$2000,1,1))/_xlfn.XLOOKUP($CA195,$CA$3:$CA$2000,$CA$3:$CA$2000,1,1), 1)))</f>
        <v>#N/A</v>
      </c>
      <c r="DD195" s="1" t="e">
        <f t="shared" si="300"/>
        <v>#N/A</v>
      </c>
      <c r="DE195" s="1" t="e" cm="1">
        <f t="array" ref="DE195">IFERROR(IF(OR(ISNA($A195),$AK195&lt;100,INDEX(International!S$3:S$2000,_xlfn.XMATCH(100,International!S$3:S$2000,1,1)+$CA195)=""),NA(),INDEX(International!S$3:S$2000,_xlfn.XMATCH(100,International!S$3:S$2000,1,1)+$CA195)), NA())</f>
        <v>#N/A</v>
      </c>
      <c r="DF195" s="1" t="e">
        <f t="shared" ref="DF195:DF200" si="397">IF(OR(ISNA($A195),$AK195&lt;100),NA(),IF(DE195=100,0,($CA195*LOG(2)/LOG(DE195/100))))</f>
        <v>#N/A</v>
      </c>
      <c r="DG195" s="1" t="e">
        <f>IF(OR(ISNA($A195),$AK195&lt;100),NA(),IF($CA195=0,0,FLOOR((DE195-_xlfn.XLOOKUP(_xlfn.AGGREGATE(5,6,$CA$3:$CA2146),$CA$3:$CA$2000,DE$3:DE$2000,1,1))/_xlfn.XLOOKUP($CA195,$CA$3:$CA$2000,$CA$3:$CA$2000,1,1), 1)))</f>
        <v>#N/A</v>
      </c>
      <c r="DH195" s="1" t="e">
        <f t="shared" si="301"/>
        <v>#N/A</v>
      </c>
      <c r="DI195" s="1" t="e" cm="1">
        <f t="array" ref="DI195">IFERROR(IF(OR(ISNA($A195),$AK195&lt;100,INDEX(International!W$3:W$2000,_xlfn.XMATCH(100,International!W$3:W$2000,1,1)+$CA195)=""),NA(),INDEX(International!W$3:W$2000,_xlfn.XMATCH(100,International!W$3:W$2000,1,1)+$CA195)), NA())</f>
        <v>#N/A</v>
      </c>
      <c r="DJ195" s="1" t="e">
        <f t="shared" ref="DJ195:DJ200" si="398">IF(OR(ISNA($A195),$AK195&lt;100),NA(),IF(DI195=100,0,($CA195*LOG(2)/LOG(DI195/100))))</f>
        <v>#N/A</v>
      </c>
      <c r="DK195" s="1" t="e">
        <f>IF(OR(ISNA($A195),$AK195&lt;100),NA(),IF($CA195=0,0,FLOOR((DI195-_xlfn.XLOOKUP(_xlfn.AGGREGATE(5,6,$CA$3:$CA2146),$CA$3:$CA$2000,DI$3:DI$2000,1,1))/_xlfn.XLOOKUP($CA195,$CA$3:$CA$2000,$CA$3:$CA$2000,1,1), 1)))</f>
        <v>#N/A</v>
      </c>
      <c r="DL195" s="1" t="e">
        <f t="shared" si="302"/>
        <v>#N/A</v>
      </c>
      <c r="DM195" s="1" t="e" cm="1">
        <f t="array" ref="DM195">IFERROR(IF(OR(ISNA($A195),$AK195&lt;100,INDEX(International!AA$3:AA$2000,_xlfn.XMATCH(100,International!AA$3:AA$2000,1,1)+$CA195)=""),NA(),INDEX(International!AA$3:AA$2000,_xlfn.XMATCH(100,International!AA$3:AA$2000,1,1)+$CA195)), NA())</f>
        <v>#N/A</v>
      </c>
      <c r="DN195" s="1" t="e">
        <f t="shared" ref="DN195:DN200" si="399">IF(OR(ISNA($A195),$AK195&lt;100),NA(),IF(DM195=100,0,($CA195*LOG(2)/LOG(DM195/100))))</f>
        <v>#N/A</v>
      </c>
      <c r="DO195" s="1" t="e">
        <f>IF(OR(ISNA($A195),$AK195&lt;100),NA(),IF($CA195=0,0,FLOOR((DM195-_xlfn.XLOOKUP(_xlfn.AGGREGATE(5,6,$CA$3:$CA2146),$CA$3:$CA$2000,DM$3:DM$2000,1,1))/_xlfn.XLOOKUP($CA195,$CA$3:$CA$2000,$CA$3:$CA$2000,1,1), 1)))</f>
        <v>#N/A</v>
      </c>
      <c r="DP195" s="1" t="e">
        <f t="shared" si="303"/>
        <v>#N/A</v>
      </c>
      <c r="DQ195" s="1" t="e" cm="1">
        <f t="array" ref="DQ195">IFERROR(IF(OR(ISNA($A195),$AK195&lt;100,INDEX(International!AE$3:AE$2000,_xlfn.XMATCH(100,International!AE$3:AE$2000,1,1)+$CA195)=""),NA(),INDEX(International!AE$3:AE$2000,_xlfn.XMATCH(100,International!AE$3:AE$2000,1,1)+$CA195)), NA())</f>
        <v>#N/A</v>
      </c>
      <c r="DR195" s="1" t="e">
        <f t="shared" ref="DR195:DR200" si="400">IF(OR(ISNA($A195),$AK195&lt;100),NA(),IF(DQ195=100,0,($CA195*LOG(2)/LOG(DQ195/100))))</f>
        <v>#N/A</v>
      </c>
      <c r="DS195" s="1" t="e">
        <f>IF(OR(ISNA($A195),$AK195&lt;100),NA(),IF($CA195=0,0,FLOOR((DQ195-_xlfn.XLOOKUP(_xlfn.AGGREGATE(5,6,$CA$3:$CA2146),$CA$3:$CA$2000,DQ$3:DQ$2000,1,1))/_xlfn.XLOOKUP($CA195,$CA$3:$CA$2000,$CA$3:$CA$2000,1,1), 1)))</f>
        <v>#N/A</v>
      </c>
      <c r="DT195" s="1" t="e">
        <f t="shared" si="382"/>
        <v>#N/A</v>
      </c>
      <c r="DU195" s="1" t="e">
        <f t="shared" ref="DU195:DU200" si="401">IF(_xlfn.IFNA(A195,"")="",NA(),IF(ROW()&lt;=3,0,IF(NOT(AND(ISNA(DV195),ISNA(DW195),ISNA(DX195),ISNA(DY195),ISNA(DZ195),ISNA(EA195),ISNA(EB195),ISNA(EC195))),DU194+1,NA())))</f>
        <v>#N/A</v>
      </c>
      <c r="DV195" s="1" t="e" cm="1">
        <f t="array" ref="DV195">IFERROR(IF(ISNA($A195),NA(),INDEX(B$3:B$2000,_xlfn.XMATCH(Configuration!$B$12,B$3:B$2000,1,1)+ROW()-ROW($A$3))-0), NA())</f>
        <v>#N/A</v>
      </c>
      <c r="DW195" s="1" t="e" cm="1">
        <f t="array" ref="DW195">IFERROR(IF(ISNA($A195),NA(),INDEX(F$3:F$2000,_xlfn.XMATCH(Configuration!$B$12,F$3:F$2000,1,1)+ROW()-ROW($A$3))-0), NA())</f>
        <v>#N/A</v>
      </c>
      <c r="DX195" s="1" t="e" cm="1">
        <f t="array" ref="DX195">IFERROR(IF(ISNA($A195),NA(),INDEX(J$3:J$2000,_xlfn.XMATCH(Configuration!$B$12,J$3:J$2000,1,1)+ROW()-ROW($A$3))-0), NA())</f>
        <v>#N/A</v>
      </c>
      <c r="DY195" s="1" t="e" cm="1">
        <f t="array" ref="DY195">IFERROR(IF(ISNA($A195),NA(),INDEX(N$3:N$2000,_xlfn.XMATCH(Configuration!$B$12,N$3:N$2000,1,1)+ROW()-ROW($A$3))-0), NA())</f>
        <v>#N/A</v>
      </c>
      <c r="DZ195" s="1" t="e" cm="1">
        <f t="array" ref="DZ195">IFERROR(IF(ISNA($A195),NA(),INDEX(R$3:R$2000,_xlfn.XMATCH(Configuration!$B$12,R$3:R$2000,1,1)+ROW()-ROW($A$3))-0), NA())</f>
        <v>#N/A</v>
      </c>
      <c r="EA195" s="1" t="e" cm="1">
        <f t="array" ref="EA195">IFERROR(IF(ISNA($A195),NA(),INDEX(V$3:V$2000,_xlfn.XMATCH(Configuration!$B$12,V$3:V$2000,1,1)+ROW()-ROW($A$3))-0), NA())</f>
        <v>#N/A</v>
      </c>
      <c r="EB195" s="1" t="e" cm="1">
        <f t="array" ref="EB195">IFERROR(IF(ISNA($A195),NA(),INDEX(Z$3:Z$2000,_xlfn.XMATCH(Configuration!$B$12,Z$3:Z$2000,1,1)+ROW()-ROW($A$3))-0), NA())</f>
        <v>#N/A</v>
      </c>
      <c r="EC195" s="1" t="e" cm="1">
        <f t="array" ref="EC195">IFERROR(IF(ISNA($A195),NA(),INDEX(AD$3:AD$2000,_xlfn.XMATCH(Configuration!$B$12,AD$3:AD$2000,1,1)+ROW()-ROW($A$3))-0), NA())</f>
        <v>#N/A</v>
      </c>
      <c r="ED195" s="1" t="e">
        <f t="shared" ref="ED195:ED200" si="402">IF(_xlfn.IFNA(L195,"")="",NA(),IF(ROW()&lt;=3,0,IF(NOT(AND(ISNA(EN195),ISNA(ES195),ISNA(EX195),ISNA(FC195),ISNA(FH195),ISNA(FM195),ISNA(FR195),ISNA(FW195), ISNA(GB195))),ED194+1,NA())))</f>
        <v>#N/A</v>
      </c>
      <c r="EE195" s="1" t="e">
        <f t="shared" si="304"/>
        <v>#N/A</v>
      </c>
      <c r="EF195" s="1" t="e">
        <f t="shared" si="305"/>
        <v>#N/A</v>
      </c>
      <c r="EG195" s="1" t="e">
        <f t="shared" si="306"/>
        <v>#N/A</v>
      </c>
      <c r="EH195" s="1" t="e">
        <f t="shared" si="307"/>
        <v>#N/A</v>
      </c>
      <c r="EI195" s="1" t="e">
        <f t="shared" si="308"/>
        <v>#N/A</v>
      </c>
      <c r="EJ195" s="1" t="e">
        <f t="shared" si="309"/>
        <v>#N/A</v>
      </c>
      <c r="EK195" s="1" t="e">
        <f t="shared" si="310"/>
        <v>#N/A</v>
      </c>
      <c r="EL195" s="1" t="e" cm="1">
        <f t="array" ref="EL195">IFERROR(IF(ISNA($ED195),NA(),IF(FLOOR((2^(($ED195+LOOKUP(2, 1/(ISNA(EP$3:EP$2000)+ISBLANK(EP$3:EP$300)-1),EP$3:EP$2000)*LOG(100)/LOG(2))/LOOKUP(2, 1/(ISNA(EP$3:EP$2000)+ISBLANK(EP$3:EP$300)-1),EP$3:EP$2000))),2)&gt;_xlfn.AGGREGATE(4,6,$EN$3:$GC$2000)+2000,NA(),FLOOR((2^(($ED195+LOOKUP(2, 1/(ISNA(EP$3:EP$2000)+ISBLANK(EP$3:EP$300)-1),EP$3:EP$2000)*LOG(100)/LOG(2))/LOOKUP(2, 1/(ISNA(EP$3:EP$2000)+ISBLANK(EP$3:EP$300)-1),EP$3:EP$2000))),2))),NA())</f>
        <v>#N/A</v>
      </c>
      <c r="EM195" s="1" t="e" cm="1">
        <f t="array" ref="EM195">IF(ISNA($ED195),NA(),FLOOR(EN$3+(LOOKUP(2, 1/(ISNA(EN$3:EN$2000)+ISBLANK(EN$3:EN$300)-1),EN$3:EN$2000)-EN$3)/LOOKUP(2, 1/(ISNA(EN$3:EN$2000)+ISBLANK(EN$3:EN$300)-1),ED$3:ED$2000)*ED195, 1))</f>
        <v>#N/A</v>
      </c>
      <c r="EN195" s="1" t="e" cm="1">
        <f t="array" ref="EN195">IFERROR(IF(ISNA($A195),NA(),INDEX(AK$3:AK$2000,_xlfn.XMATCH(100,AK$3:AK$2000,1,1)+ROW()-ROW($A$3))-0), NA())</f>
        <v>#N/A</v>
      </c>
      <c r="EO195" s="1" t="e" cm="1">
        <f t="array" ref="EO195">IFERROR(IF(ISNA($A195),NA(),INDEX(BD$3:BD$2000,_xlfn.XMATCH(100,AK$3:AK$2000,1,1)+ROW()-ROW($A$3))-0), NA())</f>
        <v>#N/A</v>
      </c>
      <c r="EP195" s="1" t="e">
        <f t="shared" si="311"/>
        <v>#N/A</v>
      </c>
      <c r="EQ195" s="1" t="e">
        <f t="shared" si="312"/>
        <v>#N/A</v>
      </c>
      <c r="ER195" s="1" t="e">
        <f t="shared" si="313"/>
        <v>#N/A</v>
      </c>
      <c r="ES195" s="1" t="e" cm="1">
        <f t="array" ref="ES195">IFERROR(IF(OR(ISNA($A195),INDEX(International!C$3:C$2000,_xlfn.XMATCH(100,International!C$3:C$2000,1,1)+ROW()-ROW($A$3))=""),NA(),INDEX(International!C$3:C$2000,_xlfn.XMATCH(100,International!C$3:C$2000,1,1)+ROW()-ROW($A$3))), NA())</f>
        <v>#N/A</v>
      </c>
      <c r="ET195" s="1" t="e" cm="1">
        <f t="array" ref="ET195">IFERROR(IF(ISNA($A195),NA(),INDEX(International!E$3:E$2000,_xlfn.XMATCH(100,International!C$3:C$2000,1,1)+ROW()-ROW($A$3))-0), NA())</f>
        <v>#N/A</v>
      </c>
      <c r="EU195" s="1" t="e">
        <f t="shared" si="314"/>
        <v>#N/A</v>
      </c>
      <c r="EV195" s="1" t="e">
        <f t="shared" si="315"/>
        <v>#N/A</v>
      </c>
      <c r="EW195" s="1" t="e">
        <f t="shared" si="316"/>
        <v>#N/A</v>
      </c>
      <c r="EX195" s="1" t="e" cm="1">
        <f t="array" ref="EX195">IFERROR(IF(OR(ISNA($A195),INDEX(International!G$3:G$2000,_xlfn.XMATCH(100,International!G$3:G$2000,1,1)+ROW()-ROW($A$3))=""),NA(),INDEX(International!G$3:G$2000,_xlfn.XMATCH(100,International!G$3:G$2000,1,1)+ROW()-ROW($A$3))-0), NA())</f>
        <v>#N/A</v>
      </c>
      <c r="EY195" s="1" t="e" cm="1">
        <f t="array" ref="EY195">IFERROR(IF(ISNA($A195),NA(),INDEX(International!I$3:I$2000,_xlfn.XMATCH(100,International!G$3:G$2000,1,1)+ROW()-ROW($A$3))-0), NA())</f>
        <v>#N/A</v>
      </c>
      <c r="EZ195" s="1" t="e">
        <f t="shared" si="317"/>
        <v>#N/A</v>
      </c>
      <c r="FA195" s="1" t="e">
        <f t="shared" si="318"/>
        <v>#N/A</v>
      </c>
      <c r="FB195" s="1" t="e">
        <f t="shared" si="319"/>
        <v>#N/A</v>
      </c>
      <c r="FC195" s="1" t="e" cm="1">
        <f t="array" ref="FC195">IFERROR(IF(OR(ISNA($A195),INDEX(International!K$3:K$2000,_xlfn.XMATCH(100,International!K$3:K$2000,1,1)+ROW()-ROW($A$3))=""),NA(),INDEX(International!K$3:K$2000,_xlfn.XMATCH(100,International!K$3:K$2000,1,1)+ROW()-ROW($A$3))), NA())</f>
        <v>#N/A</v>
      </c>
      <c r="FD195" s="1" t="e" cm="1">
        <f t="array" ref="FD195">IFERROR(IF(ISNA($A195),NA(),INDEX(International!M$3:M$2000,_xlfn.XMATCH(100,International!K$3:K$2000,1,1)+ROW()-ROW($A$3))-0), NA())</f>
        <v>#N/A</v>
      </c>
      <c r="FE195" s="1" t="e">
        <f t="shared" si="320"/>
        <v>#N/A</v>
      </c>
      <c r="FF195" s="1" t="e">
        <f t="shared" si="321"/>
        <v>#N/A</v>
      </c>
      <c r="FG195" s="1" t="e">
        <f t="shared" si="322"/>
        <v>#N/A</v>
      </c>
      <c r="FH195" s="1" t="e" cm="1">
        <f t="array" ref="FH195">IFERROR(IF(OR(ISNA($A195),INDEX(International!O$3:O$2000,_xlfn.XMATCH(100,International!O$3:O$2000,1,1)+ROW()-ROW($A$3))=""),NA(),INDEX(International!O$3:O$2000,_xlfn.XMATCH(100,International!O$3:O$2000,1,1)+ROW()-ROW($A$3))-0), NA())</f>
        <v>#N/A</v>
      </c>
      <c r="FI195" s="1" t="e" cm="1">
        <f t="array" ref="FI195">IFERROR(IF(ISNA($A195),NA(),INDEX(International!Q$3:Q$2000,_xlfn.XMATCH(100,International!O$3:O$2000,1,1)+ROW()-ROW($A$3))-0), NA())</f>
        <v>#N/A</v>
      </c>
      <c r="FJ195" s="1" t="e">
        <f t="shared" si="323"/>
        <v>#N/A</v>
      </c>
      <c r="FK195" s="1" t="e">
        <f t="shared" si="324"/>
        <v>#N/A</v>
      </c>
      <c r="FL195" s="1" t="e">
        <f t="shared" si="325"/>
        <v>#N/A</v>
      </c>
      <c r="FM195" s="1" t="e" cm="1">
        <f t="array" ref="FM195">IFERROR(IF(OR(ISNA($A195),INDEX(International!S$3:S$2000,_xlfn.XMATCH(100,International!S$3:S$2000,1,1)+ROW()-ROW($A$3))=""),NA(),INDEX(International!S$3:S$2000,_xlfn.XMATCH(100,International!S$3:S$2000,1,1)+ROW()-ROW($A$3))-0), NA())</f>
        <v>#N/A</v>
      </c>
      <c r="FN195" s="1" t="e" cm="1">
        <f t="array" ref="FN195">IFERROR(IF(ISNA($A195),NA(),INDEX(International!U$3:U$2000,_xlfn.XMATCH(100,International!S$3:S$2000,1,1)+ROW()-ROW($A$3))-0), NA())</f>
        <v>#N/A</v>
      </c>
      <c r="FO195" s="1" t="e">
        <f t="shared" si="326"/>
        <v>#N/A</v>
      </c>
      <c r="FP195" s="1" t="e">
        <f t="shared" si="327"/>
        <v>#N/A</v>
      </c>
      <c r="FQ195" s="1" t="e">
        <f t="shared" si="328"/>
        <v>#N/A</v>
      </c>
      <c r="FR195" s="1" t="e" cm="1">
        <f t="array" ref="FR195">IFERROR(IF(OR(ISNA($A195),INDEX(International!W$3:W$2000,_xlfn.XMATCH(100,International!W$3:W$2000,1,1)+ROW()-ROW($A$3))=""),NA(),INDEX(International!W$3:W$2000,_xlfn.XMATCH(100,International!W$3:W$2000,1,1)+ROW()-ROW($A$3))-0), NA())</f>
        <v>#N/A</v>
      </c>
      <c r="FS195" s="1" t="e" cm="1">
        <f t="array" ref="FS195">IFERROR(IF(ISNA($A195),NA(),INDEX(International!Y$3:Y$2000,_xlfn.XMATCH(100,International!W$3:W$2000,1,1)+ROW()-ROW($A$3))-0), NA())</f>
        <v>#N/A</v>
      </c>
      <c r="FT195" s="1" t="e">
        <f t="shared" si="329"/>
        <v>#N/A</v>
      </c>
      <c r="FU195" s="1" t="e">
        <f t="shared" si="330"/>
        <v>#N/A</v>
      </c>
      <c r="FV195" s="1" t="e">
        <f t="shared" si="331"/>
        <v>#N/A</v>
      </c>
      <c r="FW195" s="1" t="e" cm="1">
        <f t="array" ref="FW195">IFERROR(IF(OR(ISNA($A195),INDEX(International!AA$3:AA$2000,_xlfn.XMATCH(100,International!AA$3:AA$2000,1,1)+ROW()-ROW($A$3))=""),NA(),INDEX(International!AA$3:AA$2000,_xlfn.XMATCH(100,International!AA$3:AA$2000,1,1)+ROW()-ROW($A$3))-0), NA())</f>
        <v>#N/A</v>
      </c>
      <c r="FX195" s="1" t="e" cm="1">
        <f t="array" ref="FX195">IFERROR(IF(ISNA($A195),NA(),INDEX(International!AC$3:AC$2000,_xlfn.XMATCH(100,International!AA$3:AA$2000,1,1)+ROW()-ROW($A$3))-0), NA())</f>
        <v>#N/A</v>
      </c>
      <c r="FY195" s="1" t="e">
        <f t="shared" si="332"/>
        <v>#N/A</v>
      </c>
      <c r="FZ195" s="1" t="e">
        <f t="shared" si="333"/>
        <v>#N/A</v>
      </c>
      <c r="GA195" s="1" t="e">
        <f t="shared" si="334"/>
        <v>#N/A</v>
      </c>
      <c r="GB195" s="1" t="e" cm="1">
        <f t="array" ref="GB195">IFERROR(IF(OR(ISNA($A195),INDEX(International!AE$3:AE$2000,_xlfn.XMATCH(100,International!AE$3:AE$2000,1,1)+ROW()-ROW($A$3))=""),NA(),INDEX(International!AE$3:AE$2000,_xlfn.XMATCH(100,International!AE$3:AE$2000,1,1)+ROW()-ROW($A$3))-0), NA())</f>
        <v>#N/A</v>
      </c>
      <c r="GC195" s="1" t="e" cm="1">
        <f t="array" ref="GC195">IFERROR(IF(ISNA($A195),NA(),INDEX(International!AG$3:AG$2000,_xlfn.XMATCH(100,International!AE$3:AE$2000,1,1)+ROW()-ROW($A$3))-0), NA())</f>
        <v>#N/A</v>
      </c>
      <c r="GD195" s="1" t="e">
        <f t="shared" si="335"/>
        <v>#N/A</v>
      </c>
      <c r="GE195" s="1" t="e">
        <f t="shared" si="336"/>
        <v>#N/A</v>
      </c>
      <c r="GF195" s="1" t="e">
        <f t="shared" si="337"/>
        <v>#N/A</v>
      </c>
    </row>
    <row r="196" spans="1:188" x14ac:dyDescent="0.2">
      <c r="A196" s="4" t="e">
        <f>IF(OR(Daily!$A196="",Daily!$B196="*"),NA(),Daily!A196)</f>
        <v>#N/A</v>
      </c>
      <c r="B196" s="1" t="str">
        <f>IF(_xlfn.IFNA($A196,"")="","",Daily!C196+IF(ROW()&gt;ROW($A$3),B195,0))</f>
        <v/>
      </c>
      <c r="C196" s="1" t="str">
        <f>IF(_xlfn.IFNA($A196,"")="","",Daily!D196+IF(ROW()&gt;ROW($A$3),C195,0))</f>
        <v/>
      </c>
      <c r="D196" s="1" t="str">
        <f>IF(_xlfn.IFNA($A196,"")="","",Daily!E196+IF(ROW()&gt;ROW($A$3),D195,0))</f>
        <v/>
      </c>
      <c r="E196" s="1" t="str">
        <f t="shared" ref="E196:E200" si="403">IF(_xlfn.IFNA($A196,"")="","",B196-C196-D196)</f>
        <v/>
      </c>
      <c r="F196" s="1" t="str">
        <f>IF(_xlfn.IFNA($A196,"")="","",Daily!F196+IF(ROW()&gt;ROW($A$3),F195,0))</f>
        <v/>
      </c>
      <c r="G196" s="1" t="str">
        <f>IF(_xlfn.IFNA($A196,"")="","",Daily!G196+IF(ROW()&gt;ROW($A$3),G195,0))</f>
        <v/>
      </c>
      <c r="H196" s="1" t="str">
        <f>IF(_xlfn.IFNA($A196,"")="","",Daily!H196+IF(ROW()&gt;ROW($A$3),H195,0))</f>
        <v/>
      </c>
      <c r="I196" s="1" t="str">
        <f t="shared" ref="I196:I200" si="404">IF(_xlfn.IFNA($A196,"")="","",F196-G196-H196)</f>
        <v/>
      </c>
      <c r="J196" s="1" t="str">
        <f>IF(_xlfn.IFNA($A196,"")="","",Daily!I196+IF(ROW()&gt;ROW($A$3),J195,0))</f>
        <v/>
      </c>
      <c r="K196" s="1" t="str">
        <f>IF(_xlfn.IFNA($A196,"")="","",Daily!J196+IF(ROW()&gt;ROW($A$3),K195,0))</f>
        <v/>
      </c>
      <c r="L196" s="1" t="str">
        <f>IF(_xlfn.IFNA($A196,"")="","",Daily!K196+IF(ROW()&gt;ROW($A$3),L195,0))</f>
        <v/>
      </c>
      <c r="M196" s="1" t="str">
        <f t="shared" ref="M196:M200" si="405">IF(_xlfn.IFNA($A196,"")="","",J196-K196-L196)</f>
        <v/>
      </c>
      <c r="N196" s="1" t="str">
        <f>IF(_xlfn.IFNA($A196,"")="","",Daily!L196+IF(ROW()&gt;ROW($A$3),N195,0))</f>
        <v/>
      </c>
      <c r="O196" s="1" t="str">
        <f>IF(_xlfn.IFNA($A196,"")="","",Daily!M196+IF(ROW()&gt;ROW($A$3),O195,0))</f>
        <v/>
      </c>
      <c r="P196" s="1" t="str">
        <f>IF(_xlfn.IFNA($A196,"")="","",Daily!N196+IF(ROW()&gt;ROW($A$3),P195,0))</f>
        <v/>
      </c>
      <c r="Q196" s="1" t="str">
        <f t="shared" ref="Q196:Q200" si="406">IF(_xlfn.IFNA($A196,"")="","",N196-O196-P196)</f>
        <v/>
      </c>
      <c r="R196" s="1" t="str">
        <f>IF(_xlfn.IFNA($A196,"")="","",Daily!O196+IF(ROW()&gt;ROW($A$3),R195,0))</f>
        <v/>
      </c>
      <c r="S196" s="1" t="str">
        <f>IF(_xlfn.IFNA($A196,"")="","",Daily!P196+IF(ROW()&gt;ROW($A$3),S195,0))</f>
        <v/>
      </c>
      <c r="T196" s="1" t="str">
        <f>IF(_xlfn.IFNA($A196,"")="","",Daily!Q196+IF(ROW()&gt;ROW($A$3),T195,0))</f>
        <v/>
      </c>
      <c r="U196" s="1" t="str">
        <f t="shared" ref="U196:U200" si="407">IF(_xlfn.IFNA($A196,"")="","",R196-S196-T196)</f>
        <v/>
      </c>
      <c r="V196" s="1" t="str">
        <f>IF(_xlfn.IFNA($A196,"")="","",Daily!R196+IF(ROW()&gt;ROW($A$3),V195,0))</f>
        <v/>
      </c>
      <c r="W196" s="1" t="str">
        <f>IF(_xlfn.IFNA($A196,"")="","",Daily!S196+IF(ROW()&gt;ROW($A$3),W195,0))</f>
        <v/>
      </c>
      <c r="X196" s="1" t="str">
        <f>IF(_xlfn.IFNA($A196,"")="","",Daily!T196+IF(ROW()&gt;ROW($A$3),X195,0))</f>
        <v/>
      </c>
      <c r="Y196" s="1" t="str">
        <f t="shared" ref="Y196:Y200" si="408">IF(_xlfn.IFNA($A196,"")="","",V196-W196-X196)</f>
        <v/>
      </c>
      <c r="Z196" s="1" t="str">
        <f>IF(_xlfn.IFNA($A196,"")="","",Daily!U196+IF(ROW()&gt;ROW($A$3),Z195,0))</f>
        <v/>
      </c>
      <c r="AA196" s="1" t="str">
        <f>IF(_xlfn.IFNA($A196,"")="","",Daily!V196+IF(ROW()&gt;ROW($A$3),AA195,0))</f>
        <v/>
      </c>
      <c r="AB196" s="1" t="str">
        <f>IF(_xlfn.IFNA($A196,"")="","",Daily!W196+IF(ROW()&gt;ROW($A$3),AB195,0))</f>
        <v/>
      </c>
      <c r="AC196" s="1" t="str">
        <f t="shared" ref="AC196:AC200" si="409">IF(_xlfn.IFNA($A196,"")="","",Z196-AA196-AB196)</f>
        <v/>
      </c>
      <c r="AD196" s="1" t="str">
        <f>IF(_xlfn.IFNA($A196,"")="","",Daily!X196+IF(ROW()&gt;ROW($A$3),AD195,0))</f>
        <v/>
      </c>
      <c r="AE196" s="1" t="str">
        <f>IF(_xlfn.IFNA($A196,"")="","",Daily!Y196+IF(ROW()&gt;ROW($A$3),AE195,0))</f>
        <v/>
      </c>
      <c r="AF196" s="1" t="str">
        <f>IF(_xlfn.IFNA($A196,"")="","",Daily!Z196+IF(ROW()&gt;ROW($A$3),AF195,0))</f>
        <v/>
      </c>
      <c r="AG196" s="1" t="str">
        <f t="shared" ref="AG196:AG200" si="410">IF(_xlfn.IFNA($A196,"")="","",AD196-AE196-AF196)</f>
        <v/>
      </c>
      <c r="AH196" s="1" t="str">
        <f>IF(_xlfn.IFNA($A196,"")="","",Daily!C196+Daily!F196+Daily!I196+Daily!O196+Daily!L196+Daily!R196+Daily!X196+Daily!U196)</f>
        <v/>
      </c>
      <c r="AI196" s="1" t="str">
        <f>IF(_xlfn.IFNA($A196,"")="","",Daily!D196+Daily!G196+Daily!J196+Daily!P196+Daily!M196+Daily!S196+Daily!Y196+Daily!V196+Daily!AA196)</f>
        <v/>
      </c>
      <c r="AJ196" s="1" t="str">
        <f>IF(_xlfn.IFNA($A196,"")="","",Daily!E196+Daily!H196+Daily!K196+Daily!Q196+Daily!N196+Daily!T196+Daily!Z196+Daily!W196)</f>
        <v/>
      </c>
      <c r="AK196" s="1" t="str">
        <f t="shared" si="359"/>
        <v/>
      </c>
      <c r="AL196" s="1" t="str">
        <f t="shared" si="360"/>
        <v/>
      </c>
      <c r="AM196" s="1" t="str">
        <f t="shared" si="361"/>
        <v/>
      </c>
      <c r="AN196" s="7" t="str">
        <f t="shared" si="362"/>
        <v/>
      </c>
      <c r="AO196" s="1" t="str">
        <f t="shared" si="363"/>
        <v/>
      </c>
      <c r="AP196" s="1" t="str">
        <f t="shared" si="364"/>
        <v/>
      </c>
      <c r="AQ196" s="1" t="str">
        <f t="shared" si="365"/>
        <v/>
      </c>
      <c r="AR196" s="1" t="str">
        <f t="shared" si="366"/>
        <v/>
      </c>
      <c r="AS196" s="1" t="str">
        <f t="shared" si="367"/>
        <v/>
      </c>
      <c r="AT196" s="10" t="str">
        <f t="shared" si="368"/>
        <v/>
      </c>
      <c r="AU196" s="10" t="str">
        <f t="shared" si="369"/>
        <v/>
      </c>
      <c r="AV196" s="10" t="str">
        <f t="shared" si="370"/>
        <v/>
      </c>
      <c r="AW196" s="10" t="str">
        <f t="shared" si="371"/>
        <v/>
      </c>
      <c r="AX196" s="10" t="str">
        <f t="shared" si="372"/>
        <v/>
      </c>
      <c r="AY196" s="10" t="str">
        <f t="shared" si="373"/>
        <v/>
      </c>
      <c r="AZ196" s="10" t="str">
        <f t="shared" si="374"/>
        <v/>
      </c>
      <c r="BA196" s="10" t="str">
        <f t="shared" si="375"/>
        <v/>
      </c>
      <c r="BB196" s="10" t="str">
        <f t="shared" si="376"/>
        <v/>
      </c>
      <c r="BC196" s="10" t="str">
        <f t="shared" si="377"/>
        <v/>
      </c>
      <c r="BD196" s="8" t="str">
        <f t="shared" ref="BD196:BD200" ca="1" si="411">IF(_xlfn.IFNA($A196,"")="","",AVERAGE(INDIRECT("AH"&amp;MAX(ROW()-6,ROW($A$3))&amp;":AH"&amp;ROW())))</f>
        <v/>
      </c>
      <c r="BE196" s="9" t="str">
        <f t="shared" ref="BE196:BE200" ca="1" si="412">IF(_xlfn.IFNA($A196,"")="","",SUM(INDIRECT("AH"&amp;MAX(ROW()-6,ROW($A$3))&amp;":AH"&amp;ROW())))</f>
        <v/>
      </c>
      <c r="BF196" s="10" t="str">
        <f t="shared" si="378"/>
        <v/>
      </c>
      <c r="BG196" s="10" t="str">
        <f t="shared" si="379"/>
        <v/>
      </c>
      <c r="BH196" s="1" t="str">
        <f t="shared" si="380"/>
        <v/>
      </c>
      <c r="BI196" s="1" t="str">
        <f t="shared" si="381"/>
        <v/>
      </c>
      <c r="BJ196" s="8" t="str">
        <f>IF(_xlfn.IFNA($A196,"")="","",AK196/(Configuration!$B$1/1000000))</f>
        <v/>
      </c>
      <c r="BK196" s="1" t="str">
        <f>IF(OR(_xlfn.IFNA($A196,"")="", ROW()&lt;=ROW($A$3),MAX(International!$C$3:$C$2000)&lt;$AK196),"",$A196-_xlfn.XLOOKUP($AK196,International!$C$3:$C$2000,International!$A$3:$A$2000,NA(),1,1))</f>
        <v/>
      </c>
      <c r="BL196" s="1" t="str">
        <f>IF(OR(_xlfn.IFNA($A196,"")="", ROW()&lt;=ROW($A$3),MAX(International!$D$3:$D$2000)&lt;$BJ196),"",$A196-_xlfn.XLOOKUP($BJ196,International!$D$3:$D$2000,International!$A$3:$A$2000,NA(),1,1))</f>
        <v/>
      </c>
      <c r="BM196" s="1" t="str">
        <f>IF(OR(_xlfn.IFNA($A196,"")="", ROW()&lt;=ROW($A$3),MAX(International!$G$3:$G$2000)&lt;$AK196),"",$A196-_xlfn.XLOOKUP($AK196,International!$G$3:$G$2000,International!$A$3:$A$2000,NA(),1,1))</f>
        <v/>
      </c>
      <c r="BN196" s="1" t="str">
        <f>IF(OR(_xlfn.IFNA($A196,"")="", ROW()&lt;=ROW($A$3),MAX(International!$H$3:$H$2000)&lt;$BJ196),"",$A196-_xlfn.XLOOKUP($BJ196,International!$H$3:$H$2000,International!$A$3:$A$2000,NA(),1,1))</f>
        <v/>
      </c>
      <c r="BO196" s="1" t="str">
        <f>IF(OR(_xlfn.IFNA($A196,"")="", ROW()&lt;=ROW($A$3),MAX(International!$K$3:$K$2000)&lt;$AK196),"",$A196-_xlfn.XLOOKUP($AK196,International!$K$3:$K$2000,International!$A$3:$A$2000,NA(),1,1))</f>
        <v/>
      </c>
      <c r="BP196" s="1" t="str">
        <f>IF(OR(_xlfn.IFNA($A196,"")="", ROW()&lt;=ROW($A$3),MAX(International!$L$3:$L$2000)&lt;$BJ196),"",$A196-_xlfn.XLOOKUP($BJ196,International!$L$3:$L$2000,International!$A$3:$A$2000,NA(),1,1))</f>
        <v/>
      </c>
      <c r="BQ196" s="1" t="str">
        <f>IF(OR(_xlfn.IFNA($A196,"")="", ROW()&lt;=ROW($A$3),MAX(International!$O$3:$O$2000)&lt;$AK196),"",$A196-_xlfn.XLOOKUP($AK196,International!$O$3:$O$2000,International!$A$3:$A$2000,NA(),1,1))</f>
        <v/>
      </c>
      <c r="BR196" s="1" t="str">
        <f>IF(OR(_xlfn.IFNA($A196,"")="", ROW()&lt;=ROW($A$3),MAX(International!$P$3:$P$2000)&lt;$BJ196),"",$A196-_xlfn.XLOOKUP($BJ196,International!$P$3:$P$2000,International!$A$3:$A$2000,NA(),1,1))</f>
        <v/>
      </c>
      <c r="BS196" s="1" t="str">
        <f>IF(OR(_xlfn.IFNA($A196,"")="", ROW()&lt;=ROW($A$3),MAX(International!$S$3:$S$2000)&lt;$AK196),"",$A196-_xlfn.XLOOKUP($AK196,International!$S$3:$S$2000,International!$A$3:$A$2000,NA(),1,1))</f>
        <v/>
      </c>
      <c r="BT196" s="1" t="str">
        <f>IF(OR(_xlfn.IFNA($A196,"")="", ROW()&lt;=ROW($A$3),MAX(International!$T$3:$T$2000)&lt;$BJ196),"",$A196-_xlfn.XLOOKUP($BJ196,International!$T$3:$T$2000,International!$A$3:$A$2000,NA(),1,1))</f>
        <v/>
      </c>
      <c r="BU196" s="1" t="str">
        <f>IF(OR(_xlfn.IFNA($A196,"")="", ROW()&lt;=ROW($A$3),MAX(International!$W$3:$W$2000)&lt;$AK196),"",$A196-_xlfn.XLOOKUP($AK196,International!$W$3:$W$2000,International!$A$3:$A$2000,NA(),1,1))</f>
        <v/>
      </c>
      <c r="BV196" s="1" t="str">
        <f>IF(OR(_xlfn.IFNA($A196,"")="", ROW()&lt;=ROW($A$3),MAX(International!$X$3:$X$2000)&lt;$BJ196),"",$A196-_xlfn.XLOOKUP($BJ196,International!$X$3:$X$2000,International!$A$3:$A$2000,NA(),1,1))</f>
        <v/>
      </c>
      <c r="BW196" s="1" t="str">
        <f>IF(OR(_xlfn.IFNA($A196,"")="", ROW()&lt;=ROW($A$3),MAX(International!$AA$3:$AA$2000)&lt;$AK196),"",$A196-_xlfn.XLOOKUP($AK196,International!$AA$3:$AA$2000,International!$A$3:$A$2000,NA(),1,1))</f>
        <v/>
      </c>
      <c r="BX196" s="1" t="str">
        <f>IF(OR(_xlfn.IFNA($A196,"")="", ROW()&lt;=ROW($A$3),MAX(International!$AB$3:$AB$2000)&lt;$BJ196),"",$A196-_xlfn.XLOOKUP($BJ196,International!$AB$3:$AB$2000,International!$A$3:$A$2000,NA(),1,1))</f>
        <v/>
      </c>
      <c r="BY196" s="1" t="str">
        <f>IF(OR(_xlfn.IFNA($A196,"")="", ROW()&lt;=ROW($A$3),MAX(International!$AE$3:$AE$2000)&lt;$AK196),"",$A196-_xlfn.XLOOKUP($AK196,International!$AE$3:$AE$2000,International!$A$3:$A$2000,NA(),1,1))</f>
        <v/>
      </c>
      <c r="BZ196" s="1" t="str">
        <f>IF(OR(_xlfn.IFNA($A196,"")="", ROW()&lt;=ROW($A$3),MAX(International!$AF$3:$AF$2000)&lt;$BJ196),"",$A196-_xlfn.XLOOKUP($BJ196,International!$AF$3:$AF$2000,International!$A$3:$A$2000,NA(),1,1))</f>
        <v/>
      </c>
      <c r="CA196" s="1" t="e">
        <f t="shared" si="358"/>
        <v>#N/A</v>
      </c>
      <c r="CB196" s="1" t="e">
        <f t="shared" si="383"/>
        <v>#N/A</v>
      </c>
      <c r="CC196" s="1" t="e">
        <f t="shared" si="384"/>
        <v>#N/A</v>
      </c>
      <c r="CD196" s="1" t="e">
        <f t="shared" si="385"/>
        <v>#N/A</v>
      </c>
      <c r="CE196" s="1" t="e">
        <f t="shared" si="386"/>
        <v>#N/A</v>
      </c>
      <c r="CF196" s="1" t="e">
        <f t="shared" si="387"/>
        <v>#N/A</v>
      </c>
      <c r="CG196" s="1" t="e">
        <f t="shared" si="388"/>
        <v>#N/A</v>
      </c>
      <c r="CH196" s="1" t="e">
        <f t="shared" si="389"/>
        <v>#N/A</v>
      </c>
      <c r="CI196" s="1" t="e">
        <f t="shared" si="390"/>
        <v>#N/A</v>
      </c>
      <c r="CJ196" s="1" t="e">
        <f t="shared" si="391"/>
        <v>#N/A</v>
      </c>
      <c r="CK196" s="1" t="e">
        <f t="shared" ref="CK196:CK200" si="413">IFERROR(IF(OR(ISNA(A196),AK196&lt;100),NA(),AK196),NA())</f>
        <v>#N/A</v>
      </c>
      <c r="CL196" s="1" t="e">
        <f t="shared" si="392"/>
        <v>#N/A</v>
      </c>
      <c r="CM196" s="1" t="e">
        <f>IF(OR(ISNA($A196),$AK196&lt;100),NA(),IF($CA196=0,0,FLOOR((CK196-_xlfn.XLOOKUP(_xlfn.AGGREGATE(5,6,$CA$3:$CA2147),$CA$3:$CA$2000,CK$3:CK$2000,1,1))/_xlfn.XLOOKUP($CA196,$CA$3:$CA$2000,$CA$3:$CA$2000,1,1), 1)))</f>
        <v>#N/A</v>
      </c>
      <c r="CN196" s="1" t="e">
        <f t="shared" ref="CN196:CN200" si="414">IF(OR(ISNA($A196),ISNA(CK196),$AK196&lt;100),NA(),IFERROR(LOG(2)/LOG(CK196/CK195), 0))</f>
        <v>#N/A</v>
      </c>
      <c r="CO196" s="1" t="e" cm="1">
        <f t="array" ref="CO196">IFERROR(IF(OR(ISNA($A196),$AK196&lt;100,INDEX(International!C$3:C$2000,_xlfn.XMATCH(100,International!C$3:C$2000,1,1)+$CA196)=""),NA(),INDEX(International!C$3:C$2000,_xlfn.XMATCH(100,International!C$3:C$2000,1,1)+$CA196)), NA())</f>
        <v>#N/A</v>
      </c>
      <c r="CP196" s="1" t="e">
        <f t="shared" si="393"/>
        <v>#N/A</v>
      </c>
      <c r="CQ196" s="1" t="e">
        <f>IF(OR(ISNA($A196),$AK196&lt;100),NA(),IF($CA196=0,0,FLOOR((CO196-_xlfn.XLOOKUP(_xlfn.AGGREGATE(5,6,$CA$3:$CA2147),$CA$3:$CA$2000,CO$3:CO$2000,1,1))/_xlfn.XLOOKUP($CA196,$CA$3:$CA$2000,$CA$3:$CA$2000,1,1), 1)))</f>
        <v>#N/A</v>
      </c>
      <c r="CR196" s="1" t="e">
        <f t="shared" ref="CR196:CR200" si="415">IF(OR(ISNA($A196),ISNA(CO196),$AK196&lt;100),NA(),IFERROR(LOG(2)/LOG(CO196/CO194), 0))</f>
        <v>#N/A</v>
      </c>
      <c r="CS196" s="1" t="e" cm="1">
        <f t="array" ref="CS196">IFERROR(IF(OR(ISNA($A196),$AK196&lt;100,INDEX(International!G$3:G$2000,_xlfn.XMATCH(100,International!G$3:G$2000,1,1)+$CA196)=""),NA(),INDEX(International!G$3:G$2000,_xlfn.XMATCH(100,International!G$3:G$2000,1,1)+$CA196)), NA())</f>
        <v>#N/A</v>
      </c>
      <c r="CT196" s="1" t="e">
        <f t="shared" si="394"/>
        <v>#N/A</v>
      </c>
      <c r="CU196" s="1" t="e">
        <f>IF(OR(ISNA($A196),$AK196&lt;100),NA(),IF($CA196=0,0,FLOOR((CS196-_xlfn.XLOOKUP(_xlfn.AGGREGATE(5,6,$CA$3:$CA2147),$CA$3:$CA$2000,CS$3:CS$2000,1,1))/_xlfn.XLOOKUP($CA196,$CA$3:$CA$2000,$CA$3:$CA$2000,1,1), 1)))</f>
        <v>#N/A</v>
      </c>
      <c r="CV196" s="1" t="e">
        <f t="shared" ref="CV196:CV200" si="416">IF(OR(ISNA($A196),ISNA(CS196),$AK196&lt;100),NA(),IFERROR(LOG(2)/LOG(CS196/CS194), 0))</f>
        <v>#N/A</v>
      </c>
      <c r="CW196" s="1" t="e" cm="1">
        <f t="array" ref="CW196">IFERROR(IF(OR(ISNA($A196),$AK196&lt;100,INDEX(International!K$3:K$2000,_xlfn.XMATCH(100,International!K$3:K$2000,1,1)+$CA196)=""),NA(),INDEX(International!K$3:K$2000,_xlfn.XMATCH(100,International!K$3:K$2000,1,1)+$CA196)), NA())</f>
        <v>#N/A</v>
      </c>
      <c r="CX196" s="1" t="e">
        <f t="shared" si="395"/>
        <v>#N/A</v>
      </c>
      <c r="CY196" s="1" t="e">
        <f>IF(OR(ISNA($A196),$AK196&lt;100),NA(),IF($CA196=0,0,FLOOR((CW196-_xlfn.XLOOKUP(_xlfn.AGGREGATE(5,6,$CA$3:$CA2147),$CA$3:$CA$2000,CW$3:CW$2000,1,1))/_xlfn.XLOOKUP($CA196,$CA$3:$CA$2000,$CA$3:$CA$2000,1,1), 1)))</f>
        <v>#N/A</v>
      </c>
      <c r="CZ196" s="1" t="e">
        <f t="shared" ref="CZ196:CZ200" si="417">IF(OR(ISNA($A196),ISNA(CW196),$AK196&lt;100),NA(),IFERROR(LOG(2)/LOG(CW196/CW194), 0))</f>
        <v>#N/A</v>
      </c>
      <c r="DA196" s="1" t="e" cm="1">
        <f t="array" ref="DA196">IFERROR(IF(OR(ISNA($A196),$AK196&lt;100,INDEX(International!O$3:O$2000,_xlfn.XMATCH(100,International!O$3:O$2000,1,1)+$CA196)=""),NA(),INDEX(International!O$3:O$2000,_xlfn.XMATCH(100,International!O$3:O$2000,1,1)+$CA196)), NA())</f>
        <v>#N/A</v>
      </c>
      <c r="DB196" s="1" t="e">
        <f t="shared" si="396"/>
        <v>#N/A</v>
      </c>
      <c r="DC196" s="1" t="e">
        <f>IF(OR(ISNA($A196),$AK196&lt;100),NA(),IF($CA196=0,0,FLOOR((DA196-_xlfn.XLOOKUP(_xlfn.AGGREGATE(5,6,$CA$3:$CA2147),$CA$3:$CA$2000,DA$3:DA$2000,1,1))/_xlfn.XLOOKUP($CA196,$CA$3:$CA$2000,$CA$3:$CA$2000,1,1), 1)))</f>
        <v>#N/A</v>
      </c>
      <c r="DD196" s="1" t="e">
        <f t="shared" ref="DD196:DD200" si="418">IF(OR(ISNA($A196),ISNA(DA196),$AK196&lt;100),NA(),IFERROR(LOG(2)/LOG(DA196/DA195), 0))</f>
        <v>#N/A</v>
      </c>
      <c r="DE196" s="1" t="e" cm="1">
        <f t="array" ref="DE196">IFERROR(IF(OR(ISNA($A196),$AK196&lt;100,INDEX(International!S$3:S$2000,_xlfn.XMATCH(100,International!S$3:S$2000,1,1)+$CA196)=""),NA(),INDEX(International!S$3:S$2000,_xlfn.XMATCH(100,International!S$3:S$2000,1,1)+$CA196)), NA())</f>
        <v>#N/A</v>
      </c>
      <c r="DF196" s="1" t="e">
        <f t="shared" si="397"/>
        <v>#N/A</v>
      </c>
      <c r="DG196" s="1" t="e">
        <f>IF(OR(ISNA($A196),$AK196&lt;100),NA(),IF($CA196=0,0,FLOOR((DE196-_xlfn.XLOOKUP(_xlfn.AGGREGATE(5,6,$CA$3:$CA2147),$CA$3:$CA$2000,DE$3:DE$2000,1,1))/_xlfn.XLOOKUP($CA196,$CA$3:$CA$2000,$CA$3:$CA$2000,1,1), 1)))</f>
        <v>#N/A</v>
      </c>
      <c r="DH196" s="1" t="e">
        <f t="shared" ref="DH196:DH200" si="419">IF(OR(ISNA($A196),ISNA(DE196),$AK196&lt;100),NA(),IFERROR(LOG(2)/LOG(DE196/DE194), 0))</f>
        <v>#N/A</v>
      </c>
      <c r="DI196" s="1" t="e" cm="1">
        <f t="array" ref="DI196">IFERROR(IF(OR(ISNA($A196),$AK196&lt;100,INDEX(International!W$3:W$2000,_xlfn.XMATCH(100,International!W$3:W$2000,1,1)+$CA196)=""),NA(),INDEX(International!W$3:W$2000,_xlfn.XMATCH(100,International!W$3:W$2000,1,1)+$CA196)), NA())</f>
        <v>#N/A</v>
      </c>
      <c r="DJ196" s="1" t="e">
        <f t="shared" si="398"/>
        <v>#N/A</v>
      </c>
      <c r="DK196" s="1" t="e">
        <f>IF(OR(ISNA($A196),$AK196&lt;100),NA(),IF($CA196=0,0,FLOOR((DI196-_xlfn.XLOOKUP(_xlfn.AGGREGATE(5,6,$CA$3:$CA2147),$CA$3:$CA$2000,DI$3:DI$2000,1,1))/_xlfn.XLOOKUP($CA196,$CA$3:$CA$2000,$CA$3:$CA$2000,1,1), 1)))</f>
        <v>#N/A</v>
      </c>
      <c r="DL196" s="1" t="e">
        <f t="shared" ref="DL196:DL200" si="420">IF(OR(ISNA($A196),ISNA(DI196),$AK196&lt;100),NA(),IFERROR(LOG(2)/LOG(DI196/DI194), 0))</f>
        <v>#N/A</v>
      </c>
      <c r="DM196" s="1" t="e" cm="1">
        <f t="array" ref="DM196">IFERROR(IF(OR(ISNA($A196),$AK196&lt;100,INDEX(International!AA$3:AA$2000,_xlfn.XMATCH(100,International!AA$3:AA$2000,1,1)+$CA196)=""),NA(),INDEX(International!AA$3:AA$2000,_xlfn.XMATCH(100,International!AA$3:AA$2000,1,1)+$CA196)), NA())</f>
        <v>#N/A</v>
      </c>
      <c r="DN196" s="1" t="e">
        <f t="shared" si="399"/>
        <v>#N/A</v>
      </c>
      <c r="DO196" s="1" t="e">
        <f>IF(OR(ISNA($A196),$AK196&lt;100),NA(),IF($CA196=0,0,FLOOR((DM196-_xlfn.XLOOKUP(_xlfn.AGGREGATE(5,6,$CA$3:$CA2147),$CA$3:$CA$2000,DM$3:DM$2000,1,1))/_xlfn.XLOOKUP($CA196,$CA$3:$CA$2000,$CA$3:$CA$2000,1,1), 1)))</f>
        <v>#N/A</v>
      </c>
      <c r="DP196" s="1" t="e">
        <f t="shared" ref="DP196:DP200" si="421">IF(OR(ISNA($A196),ISNA(DM196),$AK196&lt;100),NA(),IFERROR(LOG(2)/LOG(DM196/DM194), 0))</f>
        <v>#N/A</v>
      </c>
      <c r="DQ196" s="1" t="e" cm="1">
        <f t="array" ref="DQ196">IFERROR(IF(OR(ISNA($A196),$AK196&lt;100,INDEX(International!AE$3:AE$2000,_xlfn.XMATCH(100,International!AE$3:AE$2000,1,1)+$CA196)=""),NA(),INDEX(International!AE$3:AE$2000,_xlfn.XMATCH(100,International!AE$3:AE$2000,1,1)+$CA196)), NA())</f>
        <v>#N/A</v>
      </c>
      <c r="DR196" s="1" t="e">
        <f t="shared" si="400"/>
        <v>#N/A</v>
      </c>
      <c r="DS196" s="1" t="e">
        <f>IF(OR(ISNA($A196),$AK196&lt;100),NA(),IF($CA196=0,0,FLOOR((DQ196-_xlfn.XLOOKUP(_xlfn.AGGREGATE(5,6,$CA$3:$CA2147),$CA$3:$CA$2000,DQ$3:DQ$2000,1,1))/_xlfn.XLOOKUP($CA196,$CA$3:$CA$2000,$CA$3:$CA$2000,1,1), 1)))</f>
        <v>#N/A</v>
      </c>
      <c r="DT196" s="1" t="e">
        <f t="shared" si="382"/>
        <v>#N/A</v>
      </c>
      <c r="DU196" s="1" t="e">
        <f t="shared" si="401"/>
        <v>#N/A</v>
      </c>
      <c r="DV196" s="1" t="e" cm="1">
        <f t="array" ref="DV196">IFERROR(IF(ISNA($A196),NA(),INDEX(B$3:B$2000,_xlfn.XMATCH(Configuration!$B$12,B$3:B$2000,1,1)+ROW()-ROW($A$3))-0), NA())</f>
        <v>#N/A</v>
      </c>
      <c r="DW196" s="1" t="e" cm="1">
        <f t="array" ref="DW196">IFERROR(IF(ISNA($A196),NA(),INDEX(F$3:F$2000,_xlfn.XMATCH(Configuration!$B$12,F$3:F$2000,1,1)+ROW()-ROW($A$3))-0), NA())</f>
        <v>#N/A</v>
      </c>
      <c r="DX196" s="1" t="e" cm="1">
        <f t="array" ref="DX196">IFERROR(IF(ISNA($A196),NA(),INDEX(J$3:J$2000,_xlfn.XMATCH(Configuration!$B$12,J$3:J$2000,1,1)+ROW()-ROW($A$3))-0), NA())</f>
        <v>#N/A</v>
      </c>
      <c r="DY196" s="1" t="e" cm="1">
        <f t="array" ref="DY196">IFERROR(IF(ISNA($A196),NA(),INDEX(N$3:N$2000,_xlfn.XMATCH(Configuration!$B$12,N$3:N$2000,1,1)+ROW()-ROW($A$3))-0), NA())</f>
        <v>#N/A</v>
      </c>
      <c r="DZ196" s="1" t="e" cm="1">
        <f t="array" ref="DZ196">IFERROR(IF(ISNA($A196),NA(),INDEX(R$3:R$2000,_xlfn.XMATCH(Configuration!$B$12,R$3:R$2000,1,1)+ROW()-ROW($A$3))-0), NA())</f>
        <v>#N/A</v>
      </c>
      <c r="EA196" s="1" t="e" cm="1">
        <f t="array" ref="EA196">IFERROR(IF(ISNA($A196),NA(),INDEX(V$3:V$2000,_xlfn.XMATCH(Configuration!$B$12,V$3:V$2000,1,1)+ROW()-ROW($A$3))-0), NA())</f>
        <v>#N/A</v>
      </c>
      <c r="EB196" s="1" t="e" cm="1">
        <f t="array" ref="EB196">IFERROR(IF(ISNA($A196),NA(),INDEX(Z$3:Z$2000,_xlfn.XMATCH(Configuration!$B$12,Z$3:Z$2000,1,1)+ROW()-ROW($A$3))-0), NA())</f>
        <v>#N/A</v>
      </c>
      <c r="EC196" s="1" t="e" cm="1">
        <f t="array" ref="EC196">IFERROR(IF(ISNA($A196),NA(),INDEX(AD$3:AD$2000,_xlfn.XMATCH(Configuration!$B$12,AD$3:AD$2000,1,1)+ROW()-ROW($A$3))-0), NA())</f>
        <v>#N/A</v>
      </c>
      <c r="ED196" s="1" t="e">
        <f t="shared" si="402"/>
        <v>#N/A</v>
      </c>
      <c r="EE196" s="1" t="e">
        <f>IFERROR(IF(ISNA($ED196),NA(),IF(FLOOR(2^($ED196+(LOG(100)/LOG(2))),2)&gt; _xlfn.AGGREGATE(4,6,$EN$3:$GC$2000)+2000,NA(),FLOOR(2^($ED196+(LOG(100)/LOG(2))),2))), NA())</f>
        <v>#N/A</v>
      </c>
      <c r="EF196" s="1" t="e">
        <f>IFERROR(IF(ISNA($ED196),NA(),IF(FLOOR((2^(($ED196+2*LOG(100)/LOG(2))/2)),2)&gt;_xlfn.AGGREGATE(4,6,$EN$3:$GC$2000)+2000,NA(),FLOOR((2^(($ED196+2*LOG(100)/LOG(2))/2)),2))),NA())</f>
        <v>#N/A</v>
      </c>
      <c r="EG196" s="1" t="e">
        <f>IFERROR(IF(ISNA($ED196),NA(),IF(FLOOR((2^(($ED196+3*LOG(100)/LOG(2))/3)),2)&gt;_xlfn.AGGREGATE(4,6,$EN$3:$GC$2000)+2000,NA(),FLOOR((2^(($ED196+3*LOG(100)/LOG(2))/3)),2))),NA())</f>
        <v>#N/A</v>
      </c>
      <c r="EH196" s="1" t="e">
        <f>IFERROR(IF(ISNA($ED196),NA(),IF(FLOOR((2^(($ED196+4*LOG(100)/LOG(2))/4)),2)&gt;_xlfn.AGGREGATE(4,6,$EN$3:$GC$2000)+2000,NA(),FLOOR((2^(($ED196+4*LOG(100)/LOG(2))/4)),2))),NA())</f>
        <v>#N/A</v>
      </c>
      <c r="EI196" s="1" t="e">
        <f>IFERROR(IF(ISNA($ED196),NA(),IF(FLOOR((2^(($ED196+5*LOG(100)/LOG(2))/5)),2)&gt;_xlfn.AGGREGATE(4,6,$EN$3:$GC$2000)+2000,NA(),FLOOR((2^(($ED196+5*LOG(100)/LOG(2))/5)),2))),NA())</f>
        <v>#N/A</v>
      </c>
      <c r="EJ196" s="1" t="e">
        <f>IFERROR(IF(ISNA($ED196),NA(),IF(FLOOR((2^(($ED196+6*LOG(100)/LOG(2))/6)),2)&gt;_xlfn.AGGREGATE(4,6,$EN$3:$GC$2000)+2000,NA(),FLOOR((2^(($ED196+6*LOG(100)/LOG(2))/6)),2))),NA())</f>
        <v>#N/A</v>
      </c>
      <c r="EK196" s="1" t="e">
        <f>IFERROR(IF(ISNA($ED196),NA(),IF(FLOOR((2^(($ED196+7*LOG(100)/LOG(2))/7)),2)&gt;_xlfn.AGGREGATE(4,6,$EN$3:$GC$2000)+2000,NA(),FLOOR((2^(($ED196+7*LOG(100)/LOG(2))/7)),2))),NA())</f>
        <v>#N/A</v>
      </c>
      <c r="EL196" s="1" t="e" cm="1">
        <f t="array" ref="EL196">IFERROR(IF(ISNA($ED196),NA(),IF(FLOOR((2^(($ED196+LOOKUP(2, 1/(ISNA(EP$3:EP$2000)+ISBLANK(EP$3:EP$300)-1),EP$3:EP$2000)*LOG(100)/LOG(2))/LOOKUP(2, 1/(ISNA(EP$3:EP$2000)+ISBLANK(EP$3:EP$300)-1),EP$3:EP$2000))),2)&gt;_xlfn.AGGREGATE(4,6,$EN$3:$GC$2000)+2000,NA(),FLOOR((2^(($ED196+LOOKUP(2, 1/(ISNA(EP$3:EP$2000)+ISBLANK(EP$3:EP$300)-1),EP$3:EP$2000)*LOG(100)/LOG(2))/LOOKUP(2, 1/(ISNA(EP$3:EP$2000)+ISBLANK(EP$3:EP$300)-1),EP$3:EP$2000))),2))),NA())</f>
        <v>#N/A</v>
      </c>
      <c r="EM196" s="1" t="e" cm="1">
        <f t="array" ref="EM196">IF(ISNA($ED196),NA(),FLOOR(EN$3+(LOOKUP(2, 1/(ISNA(EN$3:EN$2000)+ISBLANK(EN$3:EN$300)-1),EN$3:EN$2000)-EN$3)/LOOKUP(2, 1/(ISNA(EN$3:EN$2000)+ISBLANK(EN$3:EN$300)-1),ED$3:ED$2000)*ED196, 1))</f>
        <v>#N/A</v>
      </c>
      <c r="EN196" s="1" t="e" cm="1">
        <f t="array" ref="EN196">IFERROR(IF(ISNA($A196),NA(),INDEX(AK$3:AK$2000,_xlfn.XMATCH(100,AK$3:AK$2000,1,1)+ROW()-ROW($A$3))-0), NA())</f>
        <v>#N/A</v>
      </c>
      <c r="EO196" s="1" t="e" cm="1">
        <f t="array" ref="EO196">IFERROR(IF(ISNA($A196),NA(),INDEX(BD$3:BD$2000,_xlfn.XMATCH(100,AK$3:AK$2000,1,1)+ROW()-ROW($A$3))-0), NA())</f>
        <v>#N/A</v>
      </c>
      <c r="EP196" s="1" t="e">
        <f t="shared" ref="EP196:EP200" si="422">IF(ISNA($FC196),NA(),IF(EN196=100,0,($ED196*LOG(2)/LOG(EN196/100))))</f>
        <v>#N/A</v>
      </c>
      <c r="EQ196" s="1" t="e">
        <f t="shared" ref="EQ196:EQ200" si="423">IF(ISNA(EN196),NA(),IF($ED196=0,0,FLOOR((EN196-_xlfn.XLOOKUP(_xlfn.AGGREGATE(5,6,$ED$3:$ED$2000),$ED$3:$ED$2000,EN$3:EN$2000,1,1))/_xlfn.XLOOKUP($ED196,$ED$3:$ED$2000,$ED$3:$ED$2000,1,1), 1)))</f>
        <v>#N/A</v>
      </c>
      <c r="ER196" s="1" t="e">
        <f t="shared" ref="ER196:ER200" si="424">IF(ISNA(EN196),NA(),IFERROR(LOG(2)/LOG(EN196/EN195), 0))</f>
        <v>#N/A</v>
      </c>
      <c r="ES196" s="1" t="e" cm="1">
        <f t="array" ref="ES196">IFERROR(IF(OR(ISNA($A196),INDEX(International!C$3:C$2000,_xlfn.XMATCH(100,International!C$3:C$2000,1,1)+ROW()-ROW($A$3))=""),NA(),INDEX(International!C$3:C$2000,_xlfn.XMATCH(100,International!C$3:C$2000,1,1)+ROW()-ROW($A$3))), NA())</f>
        <v>#N/A</v>
      </c>
      <c r="ET196" s="1" t="e" cm="1">
        <f t="array" ref="ET196">IFERROR(IF(ISNA($A196),NA(),INDEX(International!E$3:E$2000,_xlfn.XMATCH(100,International!C$3:C$2000,1,1)+ROW()-ROW($A$3))-0), NA())</f>
        <v>#N/A</v>
      </c>
      <c r="EU196" s="1" t="e">
        <f t="shared" ref="EU196:EU200" si="425">IF(ISNA(ES196),NA(),IF(ES196=100,0,($ED196*LOG(2)/LOG(ES196/100))))</f>
        <v>#N/A</v>
      </c>
      <c r="EV196" s="1" t="e">
        <f t="shared" ref="EV196:EV200" si="426">IF(ISNA(ES196),NA(),IF($ED196=0,0,FLOOR((ES196-_xlfn.XLOOKUP(_xlfn.AGGREGATE(5,6,$ED$3:$ED$2000),$ED$3:$ED$2000,ES$3:ES$2000,1,1))/_xlfn.XLOOKUP($ED196,$ED$3:$ED$2000,$ED$3:$ED$2000,1,1), 1)))</f>
        <v>#N/A</v>
      </c>
      <c r="EW196" s="1" t="e">
        <f t="shared" ref="EW196:EW200" si="427">IF(ISNA(ES196),NA(),IFERROR(LOG(2)/LOG(ES196/ES195), 0))</f>
        <v>#N/A</v>
      </c>
      <c r="EX196" s="1" t="e" cm="1">
        <f t="array" ref="EX196">IFERROR(IF(OR(ISNA($A196),INDEX(International!G$3:G$2000,_xlfn.XMATCH(100,International!G$3:G$2000,1,1)+ROW()-ROW($A$3))=""),NA(),INDEX(International!G$3:G$2000,_xlfn.XMATCH(100,International!G$3:G$2000,1,1)+ROW()-ROW($A$3))-0), NA())</f>
        <v>#N/A</v>
      </c>
      <c r="EY196" s="1" t="e" cm="1">
        <f t="array" ref="EY196">IFERROR(IF(ISNA($A196),NA(),INDEX(International!I$3:I$2000,_xlfn.XMATCH(100,International!G$3:G$2000,1,1)+ROW()-ROW($A$3))-0), NA())</f>
        <v>#N/A</v>
      </c>
      <c r="EZ196" s="1" t="e">
        <f t="shared" ref="EZ196:EZ200" si="428">IF(ISNA(EX196),NA(),IF(EX196=100,0,($ED196*LOG(2)/LOG(EX196/100))))</f>
        <v>#N/A</v>
      </c>
      <c r="FA196" s="1" t="e">
        <f t="shared" ref="FA196:FA200" si="429">IF(ISNA(EX196),NA(),IF($ED196=0,0,FLOOR((EX196-_xlfn.XLOOKUP(_xlfn.AGGREGATE(5,6,$ED$3:$ED$2000),$ED$3:$ED$2000,EX$3:EX$2000,1,1))/_xlfn.XLOOKUP($ED196,$ED$3:$ED$2000,$ED$3:$ED$2000,1,1), 1)))</f>
        <v>#N/A</v>
      </c>
      <c r="FB196" s="1" t="e">
        <f t="shared" ref="FB196:FB200" si="430">IF(ISNA(EX196),NA(),IFERROR(LOG(2)/LOG(EX196/EX195), 0))</f>
        <v>#N/A</v>
      </c>
      <c r="FC196" s="1" t="e" cm="1">
        <f t="array" ref="FC196">IFERROR(IF(OR(ISNA($A196),INDEX(International!K$3:K$2000,_xlfn.XMATCH(100,International!K$3:K$2000,1,1)+ROW()-ROW($A$3))=""),NA(),INDEX(International!K$3:K$2000,_xlfn.XMATCH(100,International!K$3:K$2000,1,1)+ROW()-ROW($A$3))), NA())</f>
        <v>#N/A</v>
      </c>
      <c r="FD196" s="1" t="e" cm="1">
        <f t="array" ref="FD196">IFERROR(IF(ISNA($A196),NA(),INDEX(International!M$3:M$2000,_xlfn.XMATCH(100,International!K$3:K$2000,1,1)+ROW()-ROW($A$3))-0), NA())</f>
        <v>#N/A</v>
      </c>
      <c r="FE196" s="1" t="e">
        <f t="shared" ref="FE196:FE200" si="431">IF(ISNA(FC196),NA(),IF(FC196=100,0,($ED196*LOG(2)/LOG(FC196/100))))</f>
        <v>#N/A</v>
      </c>
      <c r="FF196" s="1" t="e">
        <f t="shared" ref="FF196:FF200" si="432">IF(ISNA(FC196),NA(),IF($ED196=0,0,FLOOR((FC196-_xlfn.XLOOKUP(_xlfn.AGGREGATE(5,6,$ED$3:$ED$2000),$ED$3:$ED$2000,FC$3:FC$2000,1,1))/_xlfn.XLOOKUP($ED196,$ED$3:$ED$2000,$ED$3:$ED$2000,1,1), 1)))</f>
        <v>#N/A</v>
      </c>
      <c r="FG196" s="1" t="e">
        <f t="shared" ref="FG196:FG200" si="433">IF(ISNA(FC196),NA(),IFERROR(LOG(2)/LOG(FC196/FC195), 0))</f>
        <v>#N/A</v>
      </c>
      <c r="FH196" s="1" t="e" cm="1">
        <f t="array" ref="FH196">IFERROR(IF(OR(ISNA($A196),INDEX(International!O$3:O$2000,_xlfn.XMATCH(100,International!O$3:O$2000,1,1)+ROW()-ROW($A$3))=""),NA(),INDEX(International!O$3:O$2000,_xlfn.XMATCH(100,International!O$3:O$2000,1,1)+ROW()-ROW($A$3))-0), NA())</f>
        <v>#N/A</v>
      </c>
      <c r="FI196" s="1" t="e" cm="1">
        <f t="array" ref="FI196">IFERROR(IF(ISNA($A196),NA(),INDEX(International!Q$3:Q$2000,_xlfn.XMATCH(100,International!O$3:O$2000,1,1)+ROW()-ROW($A$3))-0), NA())</f>
        <v>#N/A</v>
      </c>
      <c r="FJ196" s="1" t="e">
        <f t="shared" ref="FJ196:FJ200" si="434">IF(ISNA(FH196),NA(),IF(FH196=100,0,($ED196*LOG(2)/LOG(FH196/100))))</f>
        <v>#N/A</v>
      </c>
      <c r="FK196" s="1" t="e">
        <f t="shared" ref="FK196:FK200" si="435">IF(ISNA(FH196),NA(),IF($ED196=0,0,FLOOR((FH196-_xlfn.XLOOKUP(_xlfn.AGGREGATE(5,6,$ED$3:$ED$2000),$ED$3:$ED$2000,FH$3:FH$2000,1,1))/_xlfn.XLOOKUP($ED196,$ED$3:$ED$2000,$ED$3:$ED$2000,1,1), 1)))</f>
        <v>#N/A</v>
      </c>
      <c r="FL196" s="1" t="e">
        <f t="shared" ref="FL196:FL200" si="436">IF(ISNA(FH196),NA(),IFERROR(LOG(2)/LOG(FH196/FH195), 0))</f>
        <v>#N/A</v>
      </c>
      <c r="FM196" s="1" t="e" cm="1">
        <f t="array" ref="FM196">IFERROR(IF(OR(ISNA($A196),INDEX(International!S$3:S$2000,_xlfn.XMATCH(100,International!S$3:S$2000,1,1)+ROW()-ROW($A$3))=""),NA(),INDEX(International!S$3:S$2000,_xlfn.XMATCH(100,International!S$3:S$2000,1,1)+ROW()-ROW($A$3))-0), NA())</f>
        <v>#N/A</v>
      </c>
      <c r="FN196" s="1" t="e" cm="1">
        <f t="array" ref="FN196">IFERROR(IF(ISNA($A196),NA(),INDEX(International!U$3:U$2000,_xlfn.XMATCH(100,International!S$3:S$2000,1,1)+ROW()-ROW($A$3))-0), NA())</f>
        <v>#N/A</v>
      </c>
      <c r="FO196" s="1" t="e">
        <f t="shared" ref="FO196:FO200" si="437">IF(ISNA(FM196),NA(),IF(FM196=100,0,($ED196*LOG(2)/LOG(FM196/100))))</f>
        <v>#N/A</v>
      </c>
      <c r="FP196" s="1" t="e">
        <f t="shared" ref="FP196:FP200" si="438">IF(ISNA(FM196),NA(),IF($ED196=0,0,FLOOR((FM196-_xlfn.XLOOKUP(_xlfn.AGGREGATE(5,6,$ED$3:$ED$2000),$ED$3:$ED$2000,FM$3:FM$2000,1,1))/_xlfn.XLOOKUP($ED196,$ED$3:$ED$2000,$ED$3:$ED$2000,1,1), 1)))</f>
        <v>#N/A</v>
      </c>
      <c r="FQ196" s="1" t="e">
        <f t="shared" ref="FQ196:FQ200" si="439">IF(ISNA(FM196),NA(),IFERROR(LOG(2)/LOG(FM196/FM195), 0))</f>
        <v>#N/A</v>
      </c>
      <c r="FR196" s="1" t="e" cm="1">
        <f t="array" ref="FR196">IFERROR(IF(OR(ISNA($A196),INDEX(International!W$3:W$2000,_xlfn.XMATCH(100,International!W$3:W$2000,1,1)+ROW()-ROW($A$3))=""),NA(),INDEX(International!W$3:W$2000,_xlfn.XMATCH(100,International!W$3:W$2000,1,1)+ROW()-ROW($A$3))-0), NA())</f>
        <v>#N/A</v>
      </c>
      <c r="FS196" s="1" t="e" cm="1">
        <f t="array" ref="FS196">IFERROR(IF(ISNA($A196),NA(),INDEX(International!Y$3:Y$2000,_xlfn.XMATCH(100,International!W$3:W$2000,1,1)+ROW()-ROW($A$3))-0), NA())</f>
        <v>#N/A</v>
      </c>
      <c r="FT196" s="1" t="e">
        <f t="shared" ref="FT196:FT200" si="440">IF(ISNA(FR196),NA(),IF(FR196=100,0,($ED196*LOG(2)/LOG(FR196/100))))</f>
        <v>#N/A</v>
      </c>
      <c r="FU196" s="1" t="e">
        <f t="shared" ref="FU196:FU200" si="441">IF(ISNA(FR196),NA(),IF($ED196=0,0,FLOOR((FR196-_xlfn.XLOOKUP(_xlfn.AGGREGATE(5,6,$ED$3:$ED$2000),$ED$3:$ED$2000,FR$3:FR$2000,1,1))/_xlfn.XLOOKUP($ED196,$ED$3:$ED$2000,$ED$3:$ED$2000,1,1), 1)))</f>
        <v>#N/A</v>
      </c>
      <c r="FV196" s="1" t="e">
        <f t="shared" ref="FV196:FV200" si="442">IF(ISNA(FR196),NA(),IFERROR(LOG(2)/LOG(FR196/FR195), 0))</f>
        <v>#N/A</v>
      </c>
      <c r="FW196" s="1" t="e" cm="1">
        <f t="array" ref="FW196">IFERROR(IF(OR(ISNA($A196),INDEX(International!AA$3:AA$2000,_xlfn.XMATCH(100,International!AA$3:AA$2000,1,1)+ROW()-ROW($A$3))=""),NA(),INDEX(International!AA$3:AA$2000,_xlfn.XMATCH(100,International!AA$3:AA$2000,1,1)+ROW()-ROW($A$3))-0), NA())</f>
        <v>#N/A</v>
      </c>
      <c r="FX196" s="1" t="e" cm="1">
        <f t="array" ref="FX196">IFERROR(IF(ISNA($A196),NA(),INDEX(International!AC$3:AC$2000,_xlfn.XMATCH(100,International!AA$3:AA$2000,1,1)+ROW()-ROW($A$3))-0), NA())</f>
        <v>#N/A</v>
      </c>
      <c r="FY196" s="1" t="e">
        <f t="shared" ref="FY196:FY200" si="443">IF(ISNA(FW196),NA(),IF(FW196=100,0,($ED196*LOG(2)/LOG(FW196/100))))</f>
        <v>#N/A</v>
      </c>
      <c r="FZ196" s="1" t="e">
        <f t="shared" ref="FZ196:FZ200" si="444">IF(ISNA(FW196),NA(),IF($ED196=0,0,FLOOR((FW196-_xlfn.XLOOKUP(_xlfn.AGGREGATE(5,6,$ED$3:$ED$2000),$ED$3:$ED$2000,FW$3:FW$2000,1,1))/_xlfn.XLOOKUP($ED196,$ED$3:$ED$2000,$ED$3:$ED$2000,1,1), 1)))</f>
        <v>#N/A</v>
      </c>
      <c r="GA196" s="1" t="e">
        <f t="shared" ref="GA196:GA200" si="445">IF(ISNA(FW196),NA(),IFERROR(LOG(2)/LOG(FW196/FW195), 0))</f>
        <v>#N/A</v>
      </c>
      <c r="GB196" s="1" t="e" cm="1">
        <f t="array" ref="GB196">IFERROR(IF(OR(ISNA($A196),INDEX(International!AE$3:AE$2000,_xlfn.XMATCH(100,International!AE$3:AE$2000,1,1)+ROW()-ROW($A$3))=""),NA(),INDEX(International!AE$3:AE$2000,_xlfn.XMATCH(100,International!AE$3:AE$2000,1,1)+ROW()-ROW($A$3))-0), NA())</f>
        <v>#N/A</v>
      </c>
      <c r="GC196" s="1" t="e" cm="1">
        <f t="array" ref="GC196">IFERROR(IF(ISNA($A196),NA(),INDEX(International!AG$3:AG$2000,_xlfn.XMATCH(100,International!AE$3:AE$2000,1,1)+ROW()-ROW($A$3))-0), NA())</f>
        <v>#N/A</v>
      </c>
      <c r="GD196" s="1" t="e">
        <f t="shared" ref="GD196:GD200" si="446">IF(ISNA(GB196),NA(),IF(GB196=100,0,($ED196*LOG(2)/LOG(GB196/100))))</f>
        <v>#N/A</v>
      </c>
      <c r="GE196" s="1" t="e">
        <f t="shared" ref="GE196:GE200" si="447">IF(ISNA(GB196),NA(),IF($ED196=0,0,FLOOR((GB196-_xlfn.XLOOKUP(_xlfn.AGGREGATE(5,6,$ED$3:$ED$2000),$ED$3:$ED$2000,GB$3:GB$2000,1,1))/_xlfn.XLOOKUP($ED196,$ED$3:$ED$2000,$ED$3:$ED$2000,1,1), 1)))</f>
        <v>#N/A</v>
      </c>
      <c r="GF196" s="1" t="e">
        <f t="shared" ref="GF196:GF200" si="448">IF(ISNA(GB196),NA(),IFERROR(LOG(2)/LOG(GB196/GB195), 0))</f>
        <v>#N/A</v>
      </c>
    </row>
    <row r="197" spans="1:188" x14ac:dyDescent="0.2">
      <c r="A197" s="4" t="e">
        <f>IF(OR(Daily!$A197="",Daily!$B197="*"),NA(),Daily!A197)</f>
        <v>#N/A</v>
      </c>
      <c r="B197" s="1" t="str">
        <f>IF(_xlfn.IFNA($A197,"")="","",Daily!C197+IF(ROW()&gt;ROW($A$3),B196,0))</f>
        <v/>
      </c>
      <c r="C197" s="1" t="str">
        <f>IF(_xlfn.IFNA($A197,"")="","",Daily!D197+IF(ROW()&gt;ROW($A$3),C196,0))</f>
        <v/>
      </c>
      <c r="D197" s="1" t="str">
        <f>IF(_xlfn.IFNA($A197,"")="","",Daily!E197+IF(ROW()&gt;ROW($A$3),D196,0))</f>
        <v/>
      </c>
      <c r="E197" s="1" t="str">
        <f t="shared" si="403"/>
        <v/>
      </c>
      <c r="F197" s="1" t="str">
        <f>IF(_xlfn.IFNA($A197,"")="","",Daily!F197+IF(ROW()&gt;ROW($A$3),F196,0))</f>
        <v/>
      </c>
      <c r="G197" s="1" t="str">
        <f>IF(_xlfn.IFNA($A197,"")="","",Daily!G197+IF(ROW()&gt;ROW($A$3),G196,0))</f>
        <v/>
      </c>
      <c r="H197" s="1" t="str">
        <f>IF(_xlfn.IFNA($A197,"")="","",Daily!H197+IF(ROW()&gt;ROW($A$3),H196,0))</f>
        <v/>
      </c>
      <c r="I197" s="1" t="str">
        <f t="shared" si="404"/>
        <v/>
      </c>
      <c r="J197" s="1" t="str">
        <f>IF(_xlfn.IFNA($A197,"")="","",Daily!I197+IF(ROW()&gt;ROW($A$3),J196,0))</f>
        <v/>
      </c>
      <c r="K197" s="1" t="str">
        <f>IF(_xlfn.IFNA($A197,"")="","",Daily!J197+IF(ROW()&gt;ROW($A$3),K196,0))</f>
        <v/>
      </c>
      <c r="L197" s="1" t="str">
        <f>IF(_xlfn.IFNA($A197,"")="","",Daily!K197+IF(ROW()&gt;ROW($A$3),L196,0))</f>
        <v/>
      </c>
      <c r="M197" s="1" t="str">
        <f t="shared" si="405"/>
        <v/>
      </c>
      <c r="N197" s="1" t="str">
        <f>IF(_xlfn.IFNA($A197,"")="","",Daily!L197+IF(ROW()&gt;ROW($A$3),N196,0))</f>
        <v/>
      </c>
      <c r="O197" s="1" t="str">
        <f>IF(_xlfn.IFNA($A197,"")="","",Daily!M197+IF(ROW()&gt;ROW($A$3),O196,0))</f>
        <v/>
      </c>
      <c r="P197" s="1" t="str">
        <f>IF(_xlfn.IFNA($A197,"")="","",Daily!N197+IF(ROW()&gt;ROW($A$3),P196,0))</f>
        <v/>
      </c>
      <c r="Q197" s="1" t="str">
        <f t="shared" si="406"/>
        <v/>
      </c>
      <c r="R197" s="1" t="str">
        <f>IF(_xlfn.IFNA($A197,"")="","",Daily!O197+IF(ROW()&gt;ROW($A$3),R196,0))</f>
        <v/>
      </c>
      <c r="S197" s="1" t="str">
        <f>IF(_xlfn.IFNA($A197,"")="","",Daily!P197+IF(ROW()&gt;ROW($A$3),S196,0))</f>
        <v/>
      </c>
      <c r="T197" s="1" t="str">
        <f>IF(_xlfn.IFNA($A197,"")="","",Daily!Q197+IF(ROW()&gt;ROW($A$3),T196,0))</f>
        <v/>
      </c>
      <c r="U197" s="1" t="str">
        <f t="shared" si="407"/>
        <v/>
      </c>
      <c r="V197" s="1" t="str">
        <f>IF(_xlfn.IFNA($A197,"")="","",Daily!R197+IF(ROW()&gt;ROW($A$3),V196,0))</f>
        <v/>
      </c>
      <c r="W197" s="1" t="str">
        <f>IF(_xlfn.IFNA($A197,"")="","",Daily!S197+IF(ROW()&gt;ROW($A$3),W196,0))</f>
        <v/>
      </c>
      <c r="X197" s="1" t="str">
        <f>IF(_xlfn.IFNA($A197,"")="","",Daily!T197+IF(ROW()&gt;ROW($A$3),X196,0))</f>
        <v/>
      </c>
      <c r="Y197" s="1" t="str">
        <f t="shared" si="408"/>
        <v/>
      </c>
      <c r="Z197" s="1" t="str">
        <f>IF(_xlfn.IFNA($A197,"")="","",Daily!U197+IF(ROW()&gt;ROW($A$3),Z196,0))</f>
        <v/>
      </c>
      <c r="AA197" s="1" t="str">
        <f>IF(_xlfn.IFNA($A197,"")="","",Daily!V197+IF(ROW()&gt;ROW($A$3),AA196,0))</f>
        <v/>
      </c>
      <c r="AB197" s="1" t="str">
        <f>IF(_xlfn.IFNA($A197,"")="","",Daily!W197+IF(ROW()&gt;ROW($A$3),AB196,0))</f>
        <v/>
      </c>
      <c r="AC197" s="1" t="str">
        <f t="shared" si="409"/>
        <v/>
      </c>
      <c r="AD197" s="1" t="str">
        <f>IF(_xlfn.IFNA($A197,"")="","",Daily!X197+IF(ROW()&gt;ROW($A$3),AD196,0))</f>
        <v/>
      </c>
      <c r="AE197" s="1" t="str">
        <f>IF(_xlfn.IFNA($A197,"")="","",Daily!Y197+IF(ROW()&gt;ROW($A$3),AE196,0))</f>
        <v/>
      </c>
      <c r="AF197" s="1" t="str">
        <f>IF(_xlfn.IFNA($A197,"")="","",Daily!Z197+IF(ROW()&gt;ROW($A$3),AF196,0))</f>
        <v/>
      </c>
      <c r="AG197" s="1" t="str">
        <f t="shared" si="410"/>
        <v/>
      </c>
      <c r="AH197" s="1" t="str">
        <f>IF(_xlfn.IFNA($A197,"")="","",Daily!C197+Daily!F197+Daily!I197+Daily!O197+Daily!L197+Daily!R197+Daily!X197+Daily!U197)</f>
        <v/>
      </c>
      <c r="AI197" s="1" t="str">
        <f>IF(_xlfn.IFNA($A197,"")="","",Daily!D197+Daily!G197+Daily!J197+Daily!P197+Daily!M197+Daily!S197+Daily!Y197+Daily!V197+Daily!AA197)</f>
        <v/>
      </c>
      <c r="AJ197" s="1" t="str">
        <f>IF(_xlfn.IFNA($A197,"")="","",Daily!E197+Daily!H197+Daily!K197+Daily!Q197+Daily!N197+Daily!T197+Daily!Z197+Daily!W197)</f>
        <v/>
      </c>
      <c r="AK197" s="1" t="str">
        <f t="shared" si="359"/>
        <v/>
      </c>
      <c r="AL197" s="1" t="str">
        <f t="shared" si="360"/>
        <v/>
      </c>
      <c r="AM197" s="1" t="str">
        <f t="shared" si="361"/>
        <v/>
      </c>
      <c r="AN197" s="7" t="str">
        <f t="shared" si="362"/>
        <v/>
      </c>
      <c r="AO197" s="1" t="str">
        <f t="shared" si="363"/>
        <v/>
      </c>
      <c r="AP197" s="1" t="str">
        <f t="shared" si="364"/>
        <v/>
      </c>
      <c r="AQ197" s="1" t="str">
        <f t="shared" si="365"/>
        <v/>
      </c>
      <c r="AR197" s="1" t="str">
        <f t="shared" si="366"/>
        <v/>
      </c>
      <c r="AS197" s="1" t="str">
        <f t="shared" si="367"/>
        <v/>
      </c>
      <c r="AT197" s="10" t="str">
        <f t="shared" si="368"/>
        <v/>
      </c>
      <c r="AU197" s="10" t="str">
        <f t="shared" si="369"/>
        <v/>
      </c>
      <c r="AV197" s="10" t="str">
        <f t="shared" si="370"/>
        <v/>
      </c>
      <c r="AW197" s="10" t="str">
        <f t="shared" si="371"/>
        <v/>
      </c>
      <c r="AX197" s="10" t="str">
        <f t="shared" si="372"/>
        <v/>
      </c>
      <c r="AY197" s="10" t="str">
        <f t="shared" si="373"/>
        <v/>
      </c>
      <c r="AZ197" s="10" t="str">
        <f t="shared" si="374"/>
        <v/>
      </c>
      <c r="BA197" s="10" t="str">
        <f t="shared" si="375"/>
        <v/>
      </c>
      <c r="BB197" s="10" t="str">
        <f t="shared" si="376"/>
        <v/>
      </c>
      <c r="BC197" s="10" t="str">
        <f t="shared" si="377"/>
        <v/>
      </c>
      <c r="BD197" s="8" t="str">
        <f t="shared" ca="1" si="411"/>
        <v/>
      </c>
      <c r="BE197" s="9" t="str">
        <f t="shared" ca="1" si="412"/>
        <v/>
      </c>
      <c r="BF197" s="10" t="str">
        <f t="shared" si="378"/>
        <v/>
      </c>
      <c r="BG197" s="10" t="str">
        <f t="shared" si="379"/>
        <v/>
      </c>
      <c r="BH197" s="1" t="str">
        <f t="shared" si="380"/>
        <v/>
      </c>
      <c r="BI197" s="1" t="str">
        <f t="shared" si="381"/>
        <v/>
      </c>
      <c r="BJ197" s="8" t="str">
        <f>IF(_xlfn.IFNA($A197,"")="","",AK197/(Configuration!$B$1/1000000))</f>
        <v/>
      </c>
      <c r="BK197" s="1" t="str">
        <f>IF(OR(_xlfn.IFNA($A197,"")="", ROW()&lt;=ROW($A$3),MAX(International!$C$3:$C$2000)&lt;$AK197),"",$A197-_xlfn.XLOOKUP($AK197,International!$C$3:$C$2000,International!$A$3:$A$2000,NA(),1,1))</f>
        <v/>
      </c>
      <c r="BL197" s="1" t="str">
        <f>IF(OR(_xlfn.IFNA($A197,"")="", ROW()&lt;=ROW($A$3),MAX(International!$D$3:$D$2000)&lt;$BJ197),"",$A197-_xlfn.XLOOKUP($BJ197,International!$D$3:$D$2000,International!$A$3:$A$2000,NA(),1,1))</f>
        <v/>
      </c>
      <c r="BM197" s="1" t="str">
        <f>IF(OR(_xlfn.IFNA($A197,"")="", ROW()&lt;=ROW($A$3),MAX(International!$G$3:$G$2000)&lt;$AK197),"",$A197-_xlfn.XLOOKUP($AK197,International!$G$3:$G$2000,International!$A$3:$A$2000,NA(),1,1))</f>
        <v/>
      </c>
      <c r="BN197" s="1" t="str">
        <f>IF(OR(_xlfn.IFNA($A197,"")="", ROW()&lt;=ROW($A$3),MAX(International!$H$3:$H$2000)&lt;$BJ197),"",$A197-_xlfn.XLOOKUP($BJ197,International!$H$3:$H$2000,International!$A$3:$A$2000,NA(),1,1))</f>
        <v/>
      </c>
      <c r="BO197" s="1" t="str">
        <f>IF(OR(_xlfn.IFNA($A197,"")="", ROW()&lt;=ROW($A$3),MAX(International!$K$3:$K$2000)&lt;$AK197),"",$A197-_xlfn.XLOOKUP($AK197,International!$K$3:$K$2000,International!$A$3:$A$2000,NA(),1,1))</f>
        <v/>
      </c>
      <c r="BP197" s="1" t="str">
        <f>IF(OR(_xlfn.IFNA($A197,"")="", ROW()&lt;=ROW($A$3),MAX(International!$L$3:$L$2000)&lt;$BJ197),"",$A197-_xlfn.XLOOKUP($BJ197,International!$L$3:$L$2000,International!$A$3:$A$2000,NA(),1,1))</f>
        <v/>
      </c>
      <c r="BQ197" s="1" t="str">
        <f>IF(OR(_xlfn.IFNA($A197,"")="", ROW()&lt;=ROW($A$3),MAX(International!$O$3:$O$2000)&lt;$AK197),"",$A197-_xlfn.XLOOKUP($AK197,International!$O$3:$O$2000,International!$A$3:$A$2000,NA(),1,1))</f>
        <v/>
      </c>
      <c r="BR197" s="1" t="str">
        <f>IF(OR(_xlfn.IFNA($A197,"")="", ROW()&lt;=ROW($A$3),MAX(International!$P$3:$P$2000)&lt;$BJ197),"",$A197-_xlfn.XLOOKUP($BJ197,International!$P$3:$P$2000,International!$A$3:$A$2000,NA(),1,1))</f>
        <v/>
      </c>
      <c r="BS197" s="1" t="str">
        <f>IF(OR(_xlfn.IFNA($A197,"")="", ROW()&lt;=ROW($A$3),MAX(International!$S$3:$S$2000)&lt;$AK197),"",$A197-_xlfn.XLOOKUP($AK197,International!$S$3:$S$2000,International!$A$3:$A$2000,NA(),1,1))</f>
        <v/>
      </c>
      <c r="BT197" s="1" t="str">
        <f>IF(OR(_xlfn.IFNA($A197,"")="", ROW()&lt;=ROW($A$3),MAX(International!$T$3:$T$2000)&lt;$BJ197),"",$A197-_xlfn.XLOOKUP($BJ197,International!$T$3:$T$2000,International!$A$3:$A$2000,NA(),1,1))</f>
        <v/>
      </c>
      <c r="BU197" s="1" t="str">
        <f>IF(OR(_xlfn.IFNA($A197,"")="", ROW()&lt;=ROW($A$3),MAX(International!$W$3:$W$2000)&lt;$AK197),"",$A197-_xlfn.XLOOKUP($AK197,International!$W$3:$W$2000,International!$A$3:$A$2000,NA(),1,1))</f>
        <v/>
      </c>
      <c r="BV197" s="1" t="str">
        <f>IF(OR(_xlfn.IFNA($A197,"")="", ROW()&lt;=ROW($A$3),MAX(International!$X$3:$X$2000)&lt;$BJ197),"",$A197-_xlfn.XLOOKUP($BJ197,International!$X$3:$X$2000,International!$A$3:$A$2000,NA(),1,1))</f>
        <v/>
      </c>
      <c r="BW197" s="1" t="str">
        <f>IF(OR(_xlfn.IFNA($A197,"")="", ROW()&lt;=ROW($A$3),MAX(International!$AA$3:$AA$2000)&lt;$AK197),"",$A197-_xlfn.XLOOKUP($AK197,International!$AA$3:$AA$2000,International!$A$3:$A$2000,NA(),1,1))</f>
        <v/>
      </c>
      <c r="BX197" s="1" t="str">
        <f>IF(OR(_xlfn.IFNA($A197,"")="", ROW()&lt;=ROW($A$3),MAX(International!$AB$3:$AB$2000)&lt;$BJ197),"",$A197-_xlfn.XLOOKUP($BJ197,International!$AB$3:$AB$2000,International!$A$3:$A$2000,NA(),1,1))</f>
        <v/>
      </c>
      <c r="BY197" s="1" t="str">
        <f>IF(OR(_xlfn.IFNA($A197,"")="", ROW()&lt;=ROW($A$3),MAX(International!$AE$3:$AE$2000)&lt;$AK197),"",$A197-_xlfn.XLOOKUP($AK197,International!$AE$3:$AE$2000,International!$A$3:$A$2000,NA(),1,1))</f>
        <v/>
      </c>
      <c r="BZ197" s="1" t="str">
        <f>IF(OR(_xlfn.IFNA($A197,"")="", ROW()&lt;=ROW($A$3),MAX(International!$AF$3:$AF$2000)&lt;$BJ197),"",$A197-_xlfn.XLOOKUP($BJ197,International!$AF$3:$AF$2000,International!$A$3:$A$2000,NA(),1,1))</f>
        <v/>
      </c>
      <c r="CA197" s="1" t="e">
        <f t="shared" si="358"/>
        <v>#N/A</v>
      </c>
      <c r="CB197" s="1" t="e">
        <f t="shared" si="383"/>
        <v>#N/A</v>
      </c>
      <c r="CC197" s="1" t="e">
        <f t="shared" si="384"/>
        <v>#N/A</v>
      </c>
      <c r="CD197" s="1" t="e">
        <f t="shared" si="385"/>
        <v>#N/A</v>
      </c>
      <c r="CE197" s="1" t="e">
        <f t="shared" si="386"/>
        <v>#N/A</v>
      </c>
      <c r="CF197" s="1" t="e">
        <f t="shared" si="387"/>
        <v>#N/A</v>
      </c>
      <c r="CG197" s="1" t="e">
        <f t="shared" si="388"/>
        <v>#N/A</v>
      </c>
      <c r="CH197" s="1" t="e">
        <f t="shared" si="389"/>
        <v>#N/A</v>
      </c>
      <c r="CI197" s="1" t="e">
        <f t="shared" si="390"/>
        <v>#N/A</v>
      </c>
      <c r="CJ197" s="1" t="e">
        <f t="shared" si="391"/>
        <v>#N/A</v>
      </c>
      <c r="CK197" s="1" t="e">
        <f t="shared" si="413"/>
        <v>#N/A</v>
      </c>
      <c r="CL197" s="1" t="e">
        <f t="shared" si="392"/>
        <v>#N/A</v>
      </c>
      <c r="CM197" s="1" t="e">
        <f>IF(OR(ISNA($A197),$AK197&lt;100),NA(),IF($CA197=0,0,FLOOR((CK197-_xlfn.XLOOKUP(_xlfn.AGGREGATE(5,6,$CA$3:$CA2148),$CA$3:$CA$2000,CK$3:CK$2000,1,1))/_xlfn.XLOOKUP($CA197,$CA$3:$CA$2000,$CA$3:$CA$2000,1,1), 1)))</f>
        <v>#N/A</v>
      </c>
      <c r="CN197" s="1" t="e">
        <f t="shared" si="414"/>
        <v>#N/A</v>
      </c>
      <c r="CO197" s="1" t="e" cm="1">
        <f t="array" ref="CO197">IFERROR(IF(OR(ISNA($A197),$AK197&lt;100,INDEX(International!C$3:C$2000,_xlfn.XMATCH(100,International!C$3:C$2000,1,1)+$CA197)=""),NA(),INDEX(International!C$3:C$2000,_xlfn.XMATCH(100,International!C$3:C$2000,1,1)+$CA197)), NA())</f>
        <v>#N/A</v>
      </c>
      <c r="CP197" s="1" t="e">
        <f t="shared" si="393"/>
        <v>#N/A</v>
      </c>
      <c r="CQ197" s="1" t="e">
        <f>IF(OR(ISNA($A197),$AK197&lt;100),NA(),IF($CA197=0,0,FLOOR((CO197-_xlfn.XLOOKUP(_xlfn.AGGREGATE(5,6,$CA$3:$CA2148),$CA$3:$CA$2000,CO$3:CO$2000,1,1))/_xlfn.XLOOKUP($CA197,$CA$3:$CA$2000,$CA$3:$CA$2000,1,1), 1)))</f>
        <v>#N/A</v>
      </c>
      <c r="CR197" s="1" t="e">
        <f t="shared" si="415"/>
        <v>#N/A</v>
      </c>
      <c r="CS197" s="1" t="e" cm="1">
        <f t="array" ref="CS197">IFERROR(IF(OR(ISNA($A197),$AK197&lt;100,INDEX(International!G$3:G$2000,_xlfn.XMATCH(100,International!G$3:G$2000,1,1)+$CA197)=""),NA(),INDEX(International!G$3:G$2000,_xlfn.XMATCH(100,International!G$3:G$2000,1,1)+$CA197)), NA())</f>
        <v>#N/A</v>
      </c>
      <c r="CT197" s="1" t="e">
        <f t="shared" si="394"/>
        <v>#N/A</v>
      </c>
      <c r="CU197" s="1" t="e">
        <f>IF(OR(ISNA($A197),$AK197&lt;100),NA(),IF($CA197=0,0,FLOOR((CS197-_xlfn.XLOOKUP(_xlfn.AGGREGATE(5,6,$CA$3:$CA2148),$CA$3:$CA$2000,CS$3:CS$2000,1,1))/_xlfn.XLOOKUP($CA197,$CA$3:$CA$2000,$CA$3:$CA$2000,1,1), 1)))</f>
        <v>#N/A</v>
      </c>
      <c r="CV197" s="1" t="e">
        <f t="shared" si="416"/>
        <v>#N/A</v>
      </c>
      <c r="CW197" s="1" t="e" cm="1">
        <f t="array" ref="CW197">IFERROR(IF(OR(ISNA($A197),$AK197&lt;100,INDEX(International!K$3:K$2000,_xlfn.XMATCH(100,International!K$3:K$2000,1,1)+$CA197)=""),NA(),INDEX(International!K$3:K$2000,_xlfn.XMATCH(100,International!K$3:K$2000,1,1)+$CA197)), NA())</f>
        <v>#N/A</v>
      </c>
      <c r="CX197" s="1" t="e">
        <f t="shared" si="395"/>
        <v>#N/A</v>
      </c>
      <c r="CY197" s="1" t="e">
        <f>IF(OR(ISNA($A197),$AK197&lt;100),NA(),IF($CA197=0,0,FLOOR((CW197-_xlfn.XLOOKUP(_xlfn.AGGREGATE(5,6,$CA$3:$CA2148),$CA$3:$CA$2000,CW$3:CW$2000,1,1))/_xlfn.XLOOKUP($CA197,$CA$3:$CA$2000,$CA$3:$CA$2000,1,1), 1)))</f>
        <v>#N/A</v>
      </c>
      <c r="CZ197" s="1" t="e">
        <f t="shared" si="417"/>
        <v>#N/A</v>
      </c>
      <c r="DA197" s="1" t="e" cm="1">
        <f t="array" ref="DA197">IFERROR(IF(OR(ISNA($A197),$AK197&lt;100,INDEX(International!O$3:O$2000,_xlfn.XMATCH(100,International!O$3:O$2000,1,1)+$CA197)=""),NA(),INDEX(International!O$3:O$2000,_xlfn.XMATCH(100,International!O$3:O$2000,1,1)+$CA197)), NA())</f>
        <v>#N/A</v>
      </c>
      <c r="DB197" s="1" t="e">
        <f t="shared" si="396"/>
        <v>#N/A</v>
      </c>
      <c r="DC197" s="1" t="e">
        <f>IF(OR(ISNA($A197),$AK197&lt;100),NA(),IF($CA197=0,0,FLOOR((DA197-_xlfn.XLOOKUP(_xlfn.AGGREGATE(5,6,$CA$3:$CA2148),$CA$3:$CA$2000,DA$3:DA$2000,1,1))/_xlfn.XLOOKUP($CA197,$CA$3:$CA$2000,$CA$3:$CA$2000,1,1), 1)))</f>
        <v>#N/A</v>
      </c>
      <c r="DD197" s="1" t="e">
        <f t="shared" si="418"/>
        <v>#N/A</v>
      </c>
      <c r="DE197" s="1" t="e" cm="1">
        <f t="array" ref="DE197">IFERROR(IF(OR(ISNA($A197),$AK197&lt;100,INDEX(International!S$3:S$2000,_xlfn.XMATCH(100,International!S$3:S$2000,1,1)+$CA197)=""),NA(),INDEX(International!S$3:S$2000,_xlfn.XMATCH(100,International!S$3:S$2000,1,1)+$CA197)), NA())</f>
        <v>#N/A</v>
      </c>
      <c r="DF197" s="1" t="e">
        <f t="shared" si="397"/>
        <v>#N/A</v>
      </c>
      <c r="DG197" s="1" t="e">
        <f>IF(OR(ISNA($A197),$AK197&lt;100),NA(),IF($CA197=0,0,FLOOR((DE197-_xlfn.XLOOKUP(_xlfn.AGGREGATE(5,6,$CA$3:$CA2148),$CA$3:$CA$2000,DE$3:DE$2000,1,1))/_xlfn.XLOOKUP($CA197,$CA$3:$CA$2000,$CA$3:$CA$2000,1,1), 1)))</f>
        <v>#N/A</v>
      </c>
      <c r="DH197" s="1" t="e">
        <f t="shared" si="419"/>
        <v>#N/A</v>
      </c>
      <c r="DI197" s="1" t="e" cm="1">
        <f t="array" ref="DI197">IFERROR(IF(OR(ISNA($A197),$AK197&lt;100,INDEX(International!W$3:W$2000,_xlfn.XMATCH(100,International!W$3:W$2000,1,1)+$CA197)=""),NA(),INDEX(International!W$3:W$2000,_xlfn.XMATCH(100,International!W$3:W$2000,1,1)+$CA197)), NA())</f>
        <v>#N/A</v>
      </c>
      <c r="DJ197" s="1" t="e">
        <f t="shared" si="398"/>
        <v>#N/A</v>
      </c>
      <c r="DK197" s="1" t="e">
        <f>IF(OR(ISNA($A197),$AK197&lt;100),NA(),IF($CA197=0,0,FLOOR((DI197-_xlfn.XLOOKUP(_xlfn.AGGREGATE(5,6,$CA$3:$CA2148),$CA$3:$CA$2000,DI$3:DI$2000,1,1))/_xlfn.XLOOKUP($CA197,$CA$3:$CA$2000,$CA$3:$CA$2000,1,1), 1)))</f>
        <v>#N/A</v>
      </c>
      <c r="DL197" s="1" t="e">
        <f t="shared" si="420"/>
        <v>#N/A</v>
      </c>
      <c r="DM197" s="1" t="e" cm="1">
        <f t="array" ref="DM197">IFERROR(IF(OR(ISNA($A197),$AK197&lt;100,INDEX(International!AA$3:AA$2000,_xlfn.XMATCH(100,International!AA$3:AA$2000,1,1)+$CA197)=""),NA(),INDEX(International!AA$3:AA$2000,_xlfn.XMATCH(100,International!AA$3:AA$2000,1,1)+$CA197)), NA())</f>
        <v>#N/A</v>
      </c>
      <c r="DN197" s="1" t="e">
        <f t="shared" si="399"/>
        <v>#N/A</v>
      </c>
      <c r="DO197" s="1" t="e">
        <f>IF(OR(ISNA($A197),$AK197&lt;100),NA(),IF($CA197=0,0,FLOOR((DM197-_xlfn.XLOOKUP(_xlfn.AGGREGATE(5,6,$CA$3:$CA2148),$CA$3:$CA$2000,DM$3:DM$2000,1,1))/_xlfn.XLOOKUP($CA197,$CA$3:$CA$2000,$CA$3:$CA$2000,1,1), 1)))</f>
        <v>#N/A</v>
      </c>
      <c r="DP197" s="1" t="e">
        <f t="shared" si="421"/>
        <v>#N/A</v>
      </c>
      <c r="DQ197" s="1" t="e" cm="1">
        <f t="array" ref="DQ197">IFERROR(IF(OR(ISNA($A197),$AK197&lt;100,INDEX(International!AE$3:AE$2000,_xlfn.XMATCH(100,International!AE$3:AE$2000,1,1)+$CA197)=""),NA(),INDEX(International!AE$3:AE$2000,_xlfn.XMATCH(100,International!AE$3:AE$2000,1,1)+$CA197)), NA())</f>
        <v>#N/A</v>
      </c>
      <c r="DR197" s="1" t="e">
        <f t="shared" si="400"/>
        <v>#N/A</v>
      </c>
      <c r="DS197" s="1" t="e">
        <f>IF(OR(ISNA($A197),$AK197&lt;100),NA(),IF($CA197=0,0,FLOOR((DQ197-_xlfn.XLOOKUP(_xlfn.AGGREGATE(5,6,$CA$3:$CA2148),$CA$3:$CA$2000,DQ$3:DQ$2000,1,1))/_xlfn.XLOOKUP($CA197,$CA$3:$CA$2000,$CA$3:$CA$2000,1,1), 1)))</f>
        <v>#N/A</v>
      </c>
      <c r="DT197" s="1" t="e">
        <f t="shared" si="382"/>
        <v>#N/A</v>
      </c>
      <c r="DU197" s="1" t="e">
        <f t="shared" si="401"/>
        <v>#N/A</v>
      </c>
      <c r="DV197" s="1" t="e" cm="1">
        <f t="array" ref="DV197">IFERROR(IF(ISNA($A197),NA(),INDEX(B$3:B$2000,_xlfn.XMATCH(Configuration!$B$12,B$3:B$2000,1,1)+ROW()-ROW($A$3))-0), NA())</f>
        <v>#N/A</v>
      </c>
      <c r="DW197" s="1" t="e" cm="1">
        <f t="array" ref="DW197">IFERROR(IF(ISNA($A197),NA(),INDEX(F$3:F$2000,_xlfn.XMATCH(Configuration!$B$12,F$3:F$2000,1,1)+ROW()-ROW($A$3))-0), NA())</f>
        <v>#N/A</v>
      </c>
      <c r="DX197" s="1" t="e" cm="1">
        <f t="array" ref="DX197">IFERROR(IF(ISNA($A197),NA(),INDEX(J$3:J$2000,_xlfn.XMATCH(Configuration!$B$12,J$3:J$2000,1,1)+ROW()-ROW($A$3))-0), NA())</f>
        <v>#N/A</v>
      </c>
      <c r="DY197" s="1" t="e" cm="1">
        <f t="array" ref="DY197">IFERROR(IF(ISNA($A197),NA(),INDEX(N$3:N$2000,_xlfn.XMATCH(Configuration!$B$12,N$3:N$2000,1,1)+ROW()-ROW($A$3))-0), NA())</f>
        <v>#N/A</v>
      </c>
      <c r="DZ197" s="1" t="e" cm="1">
        <f t="array" ref="DZ197">IFERROR(IF(ISNA($A197),NA(),INDEX(R$3:R$2000,_xlfn.XMATCH(Configuration!$B$12,R$3:R$2000,1,1)+ROW()-ROW($A$3))-0), NA())</f>
        <v>#N/A</v>
      </c>
      <c r="EA197" s="1" t="e" cm="1">
        <f t="array" ref="EA197">IFERROR(IF(ISNA($A197),NA(),INDEX(V$3:V$2000,_xlfn.XMATCH(Configuration!$B$12,V$3:V$2000,1,1)+ROW()-ROW($A$3))-0), NA())</f>
        <v>#N/A</v>
      </c>
      <c r="EB197" s="1" t="e" cm="1">
        <f t="array" ref="EB197">IFERROR(IF(ISNA($A197),NA(),INDEX(Z$3:Z$2000,_xlfn.XMATCH(Configuration!$B$12,Z$3:Z$2000,1,1)+ROW()-ROW($A$3))-0), NA())</f>
        <v>#N/A</v>
      </c>
      <c r="EC197" s="1" t="e" cm="1">
        <f t="array" ref="EC197">IFERROR(IF(ISNA($A197),NA(),INDEX(AD$3:AD$2000,_xlfn.XMATCH(Configuration!$B$12,AD$3:AD$2000,1,1)+ROW()-ROW($A$3))-0), NA())</f>
        <v>#N/A</v>
      </c>
      <c r="ED197" s="1" t="e">
        <f t="shared" si="402"/>
        <v>#N/A</v>
      </c>
      <c r="EE197" s="1" t="e">
        <f>IFERROR(IF(ISNA($ED197),NA(),IF(FLOOR(2^($ED197+(LOG(100)/LOG(2))),2)&gt; _xlfn.AGGREGATE(4,6,$EN$3:$GC$2000)+2000,NA(),FLOOR(2^($ED197+(LOG(100)/LOG(2))),2))), NA())</f>
        <v>#N/A</v>
      </c>
      <c r="EF197" s="1" t="e">
        <f>IFERROR(IF(ISNA($ED197),NA(),IF(FLOOR((2^(($ED197+2*LOG(100)/LOG(2))/2)),2)&gt;_xlfn.AGGREGATE(4,6,$EN$3:$GC$2000)+2000,NA(),FLOOR((2^(($ED197+2*LOG(100)/LOG(2))/2)),2))),NA())</f>
        <v>#N/A</v>
      </c>
      <c r="EG197" s="1" t="e">
        <f>IFERROR(IF(ISNA($ED197),NA(),IF(FLOOR((2^(($ED197+3*LOG(100)/LOG(2))/3)),2)&gt;_xlfn.AGGREGATE(4,6,$EN$3:$GC$2000)+2000,NA(),FLOOR((2^(($ED197+3*LOG(100)/LOG(2))/3)),2))),NA())</f>
        <v>#N/A</v>
      </c>
      <c r="EH197" s="1" t="e">
        <f>IFERROR(IF(ISNA($ED197),NA(),IF(FLOOR((2^(($ED197+4*LOG(100)/LOG(2))/4)),2)&gt;_xlfn.AGGREGATE(4,6,$EN$3:$GC$2000)+2000,NA(),FLOOR((2^(($ED197+4*LOG(100)/LOG(2))/4)),2))),NA())</f>
        <v>#N/A</v>
      </c>
      <c r="EI197" s="1" t="e">
        <f>IFERROR(IF(ISNA($ED197),NA(),IF(FLOOR((2^(($ED197+5*LOG(100)/LOG(2))/5)),2)&gt;_xlfn.AGGREGATE(4,6,$EN$3:$GC$2000)+2000,NA(),FLOOR((2^(($ED197+5*LOG(100)/LOG(2))/5)),2))),NA())</f>
        <v>#N/A</v>
      </c>
      <c r="EJ197" s="1" t="e">
        <f>IFERROR(IF(ISNA($ED197),NA(),IF(FLOOR((2^(($ED197+6*LOG(100)/LOG(2))/6)),2)&gt;_xlfn.AGGREGATE(4,6,$EN$3:$GC$2000)+2000,NA(),FLOOR((2^(($ED197+6*LOG(100)/LOG(2))/6)),2))),NA())</f>
        <v>#N/A</v>
      </c>
      <c r="EK197" s="1" t="e">
        <f>IFERROR(IF(ISNA($ED197),NA(),IF(FLOOR((2^(($ED197+7*LOG(100)/LOG(2))/7)),2)&gt;_xlfn.AGGREGATE(4,6,$EN$3:$GC$2000)+2000,NA(),FLOOR((2^(($ED197+7*LOG(100)/LOG(2))/7)),2))),NA())</f>
        <v>#N/A</v>
      </c>
      <c r="EL197" s="1" t="e" cm="1">
        <f t="array" ref="EL197">IFERROR(IF(ISNA($ED197),NA(),IF(FLOOR((2^(($ED197+LOOKUP(2, 1/(ISNA(EP$3:EP$2000)+ISBLANK(EP$3:EP$300)-1),EP$3:EP$2000)*LOG(100)/LOG(2))/LOOKUP(2, 1/(ISNA(EP$3:EP$2000)+ISBLANK(EP$3:EP$300)-1),EP$3:EP$2000))),2)&gt;_xlfn.AGGREGATE(4,6,$EN$3:$GC$2000)+2000,NA(),FLOOR((2^(($ED197+LOOKUP(2, 1/(ISNA(EP$3:EP$2000)+ISBLANK(EP$3:EP$300)-1),EP$3:EP$2000)*LOG(100)/LOG(2))/LOOKUP(2, 1/(ISNA(EP$3:EP$2000)+ISBLANK(EP$3:EP$300)-1),EP$3:EP$2000))),2))),NA())</f>
        <v>#N/A</v>
      </c>
      <c r="EM197" s="1" t="e" cm="1">
        <f t="array" ref="EM197">IF(ISNA($ED197),NA(),FLOOR(EN$3+(LOOKUP(2, 1/(ISNA(EN$3:EN$2000)+ISBLANK(EN$3:EN$300)-1),EN$3:EN$2000)-EN$3)/LOOKUP(2, 1/(ISNA(EN$3:EN$2000)+ISBLANK(EN$3:EN$300)-1),ED$3:ED$2000)*ED197, 1))</f>
        <v>#N/A</v>
      </c>
      <c r="EN197" s="1" t="e" cm="1">
        <f t="array" ref="EN197">IFERROR(IF(ISNA($A197),NA(),INDEX(AK$3:AK$2000,_xlfn.XMATCH(100,AK$3:AK$2000,1,1)+ROW()-ROW($A$3))-0), NA())</f>
        <v>#N/A</v>
      </c>
      <c r="EO197" s="1" t="e" cm="1">
        <f t="array" ref="EO197">IFERROR(IF(ISNA($A197),NA(),INDEX(BD$3:BD$2000,_xlfn.XMATCH(100,AK$3:AK$2000,1,1)+ROW()-ROW($A$3))-0), NA())</f>
        <v>#N/A</v>
      </c>
      <c r="EP197" s="1" t="e">
        <f t="shared" si="422"/>
        <v>#N/A</v>
      </c>
      <c r="EQ197" s="1" t="e">
        <f t="shared" si="423"/>
        <v>#N/A</v>
      </c>
      <c r="ER197" s="1" t="e">
        <f t="shared" si="424"/>
        <v>#N/A</v>
      </c>
      <c r="ES197" s="1" t="e" cm="1">
        <f t="array" ref="ES197">IFERROR(IF(OR(ISNA($A197),INDEX(International!C$3:C$2000,_xlfn.XMATCH(100,International!C$3:C$2000,1,1)+ROW()-ROW($A$3))=""),NA(),INDEX(International!C$3:C$2000,_xlfn.XMATCH(100,International!C$3:C$2000,1,1)+ROW()-ROW($A$3))), NA())</f>
        <v>#N/A</v>
      </c>
      <c r="ET197" s="1" t="e" cm="1">
        <f t="array" ref="ET197">IFERROR(IF(ISNA($A197),NA(),INDEX(International!E$3:E$2000,_xlfn.XMATCH(100,International!C$3:C$2000,1,1)+ROW()-ROW($A$3))-0), NA())</f>
        <v>#N/A</v>
      </c>
      <c r="EU197" s="1" t="e">
        <f t="shared" si="425"/>
        <v>#N/A</v>
      </c>
      <c r="EV197" s="1" t="e">
        <f t="shared" si="426"/>
        <v>#N/A</v>
      </c>
      <c r="EW197" s="1" t="e">
        <f t="shared" si="427"/>
        <v>#N/A</v>
      </c>
      <c r="EX197" s="1" t="e" cm="1">
        <f t="array" ref="EX197">IFERROR(IF(OR(ISNA($A197),INDEX(International!G$3:G$2000,_xlfn.XMATCH(100,International!G$3:G$2000,1,1)+ROW()-ROW($A$3))=""),NA(),INDEX(International!G$3:G$2000,_xlfn.XMATCH(100,International!G$3:G$2000,1,1)+ROW()-ROW($A$3))-0), NA())</f>
        <v>#N/A</v>
      </c>
      <c r="EY197" s="1" t="e" cm="1">
        <f t="array" ref="EY197">IFERROR(IF(ISNA($A197),NA(),INDEX(International!I$3:I$2000,_xlfn.XMATCH(100,International!G$3:G$2000,1,1)+ROW()-ROW($A$3))-0), NA())</f>
        <v>#N/A</v>
      </c>
      <c r="EZ197" s="1" t="e">
        <f t="shared" si="428"/>
        <v>#N/A</v>
      </c>
      <c r="FA197" s="1" t="e">
        <f t="shared" si="429"/>
        <v>#N/A</v>
      </c>
      <c r="FB197" s="1" t="e">
        <f t="shared" si="430"/>
        <v>#N/A</v>
      </c>
      <c r="FC197" s="1" t="e" cm="1">
        <f t="array" ref="FC197">IFERROR(IF(OR(ISNA($A197),INDEX(International!K$3:K$2000,_xlfn.XMATCH(100,International!K$3:K$2000,1,1)+ROW()-ROW($A$3))=""),NA(),INDEX(International!K$3:K$2000,_xlfn.XMATCH(100,International!K$3:K$2000,1,1)+ROW()-ROW($A$3))), NA())</f>
        <v>#N/A</v>
      </c>
      <c r="FD197" s="1" t="e" cm="1">
        <f t="array" ref="FD197">IFERROR(IF(ISNA($A197),NA(),INDEX(International!M$3:M$2000,_xlfn.XMATCH(100,International!K$3:K$2000,1,1)+ROW()-ROW($A$3))-0), NA())</f>
        <v>#N/A</v>
      </c>
      <c r="FE197" s="1" t="e">
        <f t="shared" si="431"/>
        <v>#N/A</v>
      </c>
      <c r="FF197" s="1" t="e">
        <f t="shared" si="432"/>
        <v>#N/A</v>
      </c>
      <c r="FG197" s="1" t="e">
        <f t="shared" si="433"/>
        <v>#N/A</v>
      </c>
      <c r="FH197" s="1" t="e" cm="1">
        <f t="array" ref="FH197">IFERROR(IF(OR(ISNA($A197),INDEX(International!O$3:O$2000,_xlfn.XMATCH(100,International!O$3:O$2000,1,1)+ROW()-ROW($A$3))=""),NA(),INDEX(International!O$3:O$2000,_xlfn.XMATCH(100,International!O$3:O$2000,1,1)+ROW()-ROW($A$3))-0), NA())</f>
        <v>#N/A</v>
      </c>
      <c r="FI197" s="1" t="e" cm="1">
        <f t="array" ref="FI197">IFERROR(IF(ISNA($A197),NA(),INDEX(International!Q$3:Q$2000,_xlfn.XMATCH(100,International!O$3:O$2000,1,1)+ROW()-ROW($A$3))-0), NA())</f>
        <v>#N/A</v>
      </c>
      <c r="FJ197" s="1" t="e">
        <f t="shared" si="434"/>
        <v>#N/A</v>
      </c>
      <c r="FK197" s="1" t="e">
        <f t="shared" si="435"/>
        <v>#N/A</v>
      </c>
      <c r="FL197" s="1" t="e">
        <f t="shared" si="436"/>
        <v>#N/A</v>
      </c>
      <c r="FM197" s="1" t="e" cm="1">
        <f t="array" ref="FM197">IFERROR(IF(OR(ISNA($A197),INDEX(International!S$3:S$2000,_xlfn.XMATCH(100,International!S$3:S$2000,1,1)+ROW()-ROW($A$3))=""),NA(),INDEX(International!S$3:S$2000,_xlfn.XMATCH(100,International!S$3:S$2000,1,1)+ROW()-ROW($A$3))-0), NA())</f>
        <v>#N/A</v>
      </c>
      <c r="FN197" s="1" t="e" cm="1">
        <f t="array" ref="FN197">IFERROR(IF(ISNA($A197),NA(),INDEX(International!U$3:U$2000,_xlfn.XMATCH(100,International!S$3:S$2000,1,1)+ROW()-ROW($A$3))-0), NA())</f>
        <v>#N/A</v>
      </c>
      <c r="FO197" s="1" t="e">
        <f t="shared" si="437"/>
        <v>#N/A</v>
      </c>
      <c r="FP197" s="1" t="e">
        <f t="shared" si="438"/>
        <v>#N/A</v>
      </c>
      <c r="FQ197" s="1" t="e">
        <f t="shared" si="439"/>
        <v>#N/A</v>
      </c>
      <c r="FR197" s="1" t="e" cm="1">
        <f t="array" ref="FR197">IFERROR(IF(OR(ISNA($A197),INDEX(International!W$3:W$2000,_xlfn.XMATCH(100,International!W$3:W$2000,1,1)+ROW()-ROW($A$3))=""),NA(),INDEX(International!W$3:W$2000,_xlfn.XMATCH(100,International!W$3:W$2000,1,1)+ROW()-ROW($A$3))-0), NA())</f>
        <v>#N/A</v>
      </c>
      <c r="FS197" s="1" t="e" cm="1">
        <f t="array" ref="FS197">IFERROR(IF(ISNA($A197),NA(),INDEX(International!Y$3:Y$2000,_xlfn.XMATCH(100,International!W$3:W$2000,1,1)+ROW()-ROW($A$3))-0), NA())</f>
        <v>#N/A</v>
      </c>
      <c r="FT197" s="1" t="e">
        <f t="shared" si="440"/>
        <v>#N/A</v>
      </c>
      <c r="FU197" s="1" t="e">
        <f t="shared" si="441"/>
        <v>#N/A</v>
      </c>
      <c r="FV197" s="1" t="e">
        <f t="shared" si="442"/>
        <v>#N/A</v>
      </c>
      <c r="FW197" s="1" t="e" cm="1">
        <f t="array" ref="FW197">IFERROR(IF(OR(ISNA($A197),INDEX(International!AA$3:AA$2000,_xlfn.XMATCH(100,International!AA$3:AA$2000,1,1)+ROW()-ROW($A$3))=""),NA(),INDEX(International!AA$3:AA$2000,_xlfn.XMATCH(100,International!AA$3:AA$2000,1,1)+ROW()-ROW($A$3))-0), NA())</f>
        <v>#N/A</v>
      </c>
      <c r="FX197" s="1" t="e" cm="1">
        <f t="array" ref="FX197">IFERROR(IF(ISNA($A197),NA(),INDEX(International!AC$3:AC$2000,_xlfn.XMATCH(100,International!AA$3:AA$2000,1,1)+ROW()-ROW($A$3))-0), NA())</f>
        <v>#N/A</v>
      </c>
      <c r="FY197" s="1" t="e">
        <f t="shared" si="443"/>
        <v>#N/A</v>
      </c>
      <c r="FZ197" s="1" t="e">
        <f t="shared" si="444"/>
        <v>#N/A</v>
      </c>
      <c r="GA197" s="1" t="e">
        <f t="shared" si="445"/>
        <v>#N/A</v>
      </c>
      <c r="GB197" s="1" t="e" cm="1">
        <f t="array" ref="GB197">IFERROR(IF(OR(ISNA($A197),INDEX(International!AE$3:AE$2000,_xlfn.XMATCH(100,International!AE$3:AE$2000,1,1)+ROW()-ROW($A$3))=""),NA(),INDEX(International!AE$3:AE$2000,_xlfn.XMATCH(100,International!AE$3:AE$2000,1,1)+ROW()-ROW($A$3))-0), NA())</f>
        <v>#N/A</v>
      </c>
      <c r="GC197" s="1" t="e" cm="1">
        <f t="array" ref="GC197">IFERROR(IF(ISNA($A197),NA(),INDEX(International!AG$3:AG$2000,_xlfn.XMATCH(100,International!AE$3:AE$2000,1,1)+ROW()-ROW($A$3))-0), NA())</f>
        <v>#N/A</v>
      </c>
      <c r="GD197" s="1" t="e">
        <f t="shared" si="446"/>
        <v>#N/A</v>
      </c>
      <c r="GE197" s="1" t="e">
        <f t="shared" si="447"/>
        <v>#N/A</v>
      </c>
      <c r="GF197" s="1" t="e">
        <f t="shared" si="448"/>
        <v>#N/A</v>
      </c>
    </row>
    <row r="198" spans="1:188" x14ac:dyDescent="0.2">
      <c r="A198" s="4" t="e">
        <f>IF(OR(Daily!$A198="",Daily!$B198="*"),NA(),Daily!A198)</f>
        <v>#N/A</v>
      </c>
      <c r="B198" s="1" t="str">
        <f>IF(_xlfn.IFNA($A198,"")="","",Daily!C198+IF(ROW()&gt;ROW($A$3),B197,0))</f>
        <v/>
      </c>
      <c r="C198" s="1" t="str">
        <f>IF(_xlfn.IFNA($A198,"")="","",Daily!D198+IF(ROW()&gt;ROW($A$3),C197,0))</f>
        <v/>
      </c>
      <c r="D198" s="1" t="str">
        <f>IF(_xlfn.IFNA($A198,"")="","",Daily!E198+IF(ROW()&gt;ROW($A$3),D197,0))</f>
        <v/>
      </c>
      <c r="E198" s="1" t="str">
        <f t="shared" si="403"/>
        <v/>
      </c>
      <c r="F198" s="1" t="str">
        <f>IF(_xlfn.IFNA($A198,"")="","",Daily!F198+IF(ROW()&gt;ROW($A$3),F197,0))</f>
        <v/>
      </c>
      <c r="G198" s="1" t="str">
        <f>IF(_xlfn.IFNA($A198,"")="","",Daily!G198+IF(ROW()&gt;ROW($A$3),G197,0))</f>
        <v/>
      </c>
      <c r="H198" s="1" t="str">
        <f>IF(_xlfn.IFNA($A198,"")="","",Daily!H198+IF(ROW()&gt;ROW($A$3),H197,0))</f>
        <v/>
      </c>
      <c r="I198" s="1" t="str">
        <f t="shared" si="404"/>
        <v/>
      </c>
      <c r="J198" s="1" t="str">
        <f>IF(_xlfn.IFNA($A198,"")="","",Daily!I198+IF(ROW()&gt;ROW($A$3),J197,0))</f>
        <v/>
      </c>
      <c r="K198" s="1" t="str">
        <f>IF(_xlfn.IFNA($A198,"")="","",Daily!J198+IF(ROW()&gt;ROW($A$3),K197,0))</f>
        <v/>
      </c>
      <c r="L198" s="1" t="str">
        <f>IF(_xlfn.IFNA($A198,"")="","",Daily!K198+IF(ROW()&gt;ROW($A$3),L197,0))</f>
        <v/>
      </c>
      <c r="M198" s="1" t="str">
        <f t="shared" si="405"/>
        <v/>
      </c>
      <c r="N198" s="1" t="str">
        <f>IF(_xlfn.IFNA($A198,"")="","",Daily!L198+IF(ROW()&gt;ROW($A$3),N197,0))</f>
        <v/>
      </c>
      <c r="O198" s="1" t="str">
        <f>IF(_xlfn.IFNA($A198,"")="","",Daily!M198+IF(ROW()&gt;ROW($A$3),O197,0))</f>
        <v/>
      </c>
      <c r="P198" s="1" t="str">
        <f>IF(_xlfn.IFNA($A198,"")="","",Daily!N198+IF(ROW()&gt;ROW($A$3),P197,0))</f>
        <v/>
      </c>
      <c r="Q198" s="1" t="str">
        <f t="shared" si="406"/>
        <v/>
      </c>
      <c r="R198" s="1" t="str">
        <f>IF(_xlfn.IFNA($A198,"")="","",Daily!O198+IF(ROW()&gt;ROW($A$3),R197,0))</f>
        <v/>
      </c>
      <c r="S198" s="1" t="str">
        <f>IF(_xlfn.IFNA($A198,"")="","",Daily!P198+IF(ROW()&gt;ROW($A$3),S197,0))</f>
        <v/>
      </c>
      <c r="T198" s="1" t="str">
        <f>IF(_xlfn.IFNA($A198,"")="","",Daily!Q198+IF(ROW()&gt;ROW($A$3),T197,0))</f>
        <v/>
      </c>
      <c r="U198" s="1" t="str">
        <f t="shared" si="407"/>
        <v/>
      </c>
      <c r="V198" s="1" t="str">
        <f>IF(_xlfn.IFNA($A198,"")="","",Daily!R198+IF(ROW()&gt;ROW($A$3),V197,0))</f>
        <v/>
      </c>
      <c r="W198" s="1" t="str">
        <f>IF(_xlfn.IFNA($A198,"")="","",Daily!S198+IF(ROW()&gt;ROW($A$3),W197,0))</f>
        <v/>
      </c>
      <c r="X198" s="1" t="str">
        <f>IF(_xlfn.IFNA($A198,"")="","",Daily!T198+IF(ROW()&gt;ROW($A$3),X197,0))</f>
        <v/>
      </c>
      <c r="Y198" s="1" t="str">
        <f t="shared" si="408"/>
        <v/>
      </c>
      <c r="Z198" s="1" t="str">
        <f>IF(_xlfn.IFNA($A198,"")="","",Daily!U198+IF(ROW()&gt;ROW($A$3),Z197,0))</f>
        <v/>
      </c>
      <c r="AA198" s="1" t="str">
        <f>IF(_xlfn.IFNA($A198,"")="","",Daily!V198+IF(ROW()&gt;ROW($A$3),AA197,0))</f>
        <v/>
      </c>
      <c r="AB198" s="1" t="str">
        <f>IF(_xlfn.IFNA($A198,"")="","",Daily!W198+IF(ROW()&gt;ROW($A$3),AB197,0))</f>
        <v/>
      </c>
      <c r="AC198" s="1" t="str">
        <f t="shared" si="409"/>
        <v/>
      </c>
      <c r="AD198" s="1" t="str">
        <f>IF(_xlfn.IFNA($A198,"")="","",Daily!X198+IF(ROW()&gt;ROW($A$3),AD197,0))</f>
        <v/>
      </c>
      <c r="AE198" s="1" t="str">
        <f>IF(_xlfn.IFNA($A198,"")="","",Daily!Y198+IF(ROW()&gt;ROW($A$3),AE197,0))</f>
        <v/>
      </c>
      <c r="AF198" s="1" t="str">
        <f>IF(_xlfn.IFNA($A198,"")="","",Daily!Z198+IF(ROW()&gt;ROW($A$3),AF197,0))</f>
        <v/>
      </c>
      <c r="AG198" s="1" t="str">
        <f t="shared" si="410"/>
        <v/>
      </c>
      <c r="AH198" s="1" t="str">
        <f>IF(_xlfn.IFNA($A198,"")="","",Daily!C198+Daily!F198+Daily!I198+Daily!O198+Daily!L198+Daily!R198+Daily!X198+Daily!U198)</f>
        <v/>
      </c>
      <c r="AI198" s="1" t="str">
        <f>IF(_xlfn.IFNA($A198,"")="","",Daily!D198+Daily!G198+Daily!J198+Daily!P198+Daily!M198+Daily!S198+Daily!Y198+Daily!V198+Daily!AA198)</f>
        <v/>
      </c>
      <c r="AJ198" s="1" t="str">
        <f>IF(_xlfn.IFNA($A198,"")="","",Daily!E198+Daily!H198+Daily!K198+Daily!Q198+Daily!N198+Daily!T198+Daily!Z198+Daily!W198)</f>
        <v/>
      </c>
      <c r="AK198" s="1" t="str">
        <f t="shared" si="359"/>
        <v/>
      </c>
      <c r="AL198" s="1" t="str">
        <f t="shared" si="360"/>
        <v/>
      </c>
      <c r="AM198" s="1" t="str">
        <f t="shared" si="361"/>
        <v/>
      </c>
      <c r="AN198" s="7" t="str">
        <f t="shared" si="362"/>
        <v/>
      </c>
      <c r="AO198" s="1" t="str">
        <f t="shared" si="363"/>
        <v/>
      </c>
      <c r="AP198" s="1" t="str">
        <f t="shared" si="364"/>
        <v/>
      </c>
      <c r="AQ198" s="1" t="str">
        <f t="shared" si="365"/>
        <v/>
      </c>
      <c r="AR198" s="1" t="str">
        <f t="shared" si="366"/>
        <v/>
      </c>
      <c r="AS198" s="1" t="str">
        <f t="shared" si="367"/>
        <v/>
      </c>
      <c r="AT198" s="10" t="str">
        <f t="shared" si="368"/>
        <v/>
      </c>
      <c r="AU198" s="10" t="str">
        <f t="shared" si="369"/>
        <v/>
      </c>
      <c r="AV198" s="10" t="str">
        <f t="shared" si="370"/>
        <v/>
      </c>
      <c r="AW198" s="10" t="str">
        <f t="shared" si="371"/>
        <v/>
      </c>
      <c r="AX198" s="10" t="str">
        <f t="shared" si="372"/>
        <v/>
      </c>
      <c r="AY198" s="10" t="str">
        <f t="shared" si="373"/>
        <v/>
      </c>
      <c r="AZ198" s="10" t="str">
        <f t="shared" si="374"/>
        <v/>
      </c>
      <c r="BA198" s="10" t="str">
        <f t="shared" si="375"/>
        <v/>
      </c>
      <c r="BB198" s="10" t="str">
        <f t="shared" si="376"/>
        <v/>
      </c>
      <c r="BC198" s="10" t="str">
        <f t="shared" si="377"/>
        <v/>
      </c>
      <c r="BD198" s="8" t="str">
        <f t="shared" ca="1" si="411"/>
        <v/>
      </c>
      <c r="BE198" s="9" t="str">
        <f t="shared" ca="1" si="412"/>
        <v/>
      </c>
      <c r="BF198" s="10" t="str">
        <f t="shared" si="378"/>
        <v/>
      </c>
      <c r="BG198" s="10" t="str">
        <f t="shared" si="379"/>
        <v/>
      </c>
      <c r="BH198" s="1" t="str">
        <f t="shared" si="380"/>
        <v/>
      </c>
      <c r="BI198" s="1" t="str">
        <f t="shared" si="381"/>
        <v/>
      </c>
      <c r="BJ198" s="8" t="str">
        <f>IF(_xlfn.IFNA($A198,"")="","",AK198/(Configuration!$B$1/1000000))</f>
        <v/>
      </c>
      <c r="BK198" s="1" t="str">
        <f>IF(OR(_xlfn.IFNA($A198,"")="", ROW()&lt;=ROW($A$3),MAX(International!$C$3:$C$2000)&lt;$AK198),"",$A198-_xlfn.XLOOKUP($AK198,International!$C$3:$C$2000,International!$A$3:$A$2000,NA(),1,1))</f>
        <v/>
      </c>
      <c r="BL198" s="1" t="str">
        <f>IF(OR(_xlfn.IFNA($A198,"")="", ROW()&lt;=ROW($A$3),MAX(International!$D$3:$D$2000)&lt;$BJ198),"",$A198-_xlfn.XLOOKUP($BJ198,International!$D$3:$D$2000,International!$A$3:$A$2000,NA(),1,1))</f>
        <v/>
      </c>
      <c r="BM198" s="1" t="str">
        <f>IF(OR(_xlfn.IFNA($A198,"")="", ROW()&lt;=ROW($A$3),MAX(International!$G$3:$G$2000)&lt;$AK198),"",$A198-_xlfn.XLOOKUP($AK198,International!$G$3:$G$2000,International!$A$3:$A$2000,NA(),1,1))</f>
        <v/>
      </c>
      <c r="BN198" s="1" t="str">
        <f>IF(OR(_xlfn.IFNA($A198,"")="", ROW()&lt;=ROW($A$3),MAX(International!$H$3:$H$2000)&lt;$BJ198),"",$A198-_xlfn.XLOOKUP($BJ198,International!$H$3:$H$2000,International!$A$3:$A$2000,NA(),1,1))</f>
        <v/>
      </c>
      <c r="BO198" s="1" t="str">
        <f>IF(OR(_xlfn.IFNA($A198,"")="", ROW()&lt;=ROW($A$3),MAX(International!$K$3:$K$2000)&lt;$AK198),"",$A198-_xlfn.XLOOKUP($AK198,International!$K$3:$K$2000,International!$A$3:$A$2000,NA(),1,1))</f>
        <v/>
      </c>
      <c r="BP198" s="1" t="str">
        <f>IF(OR(_xlfn.IFNA($A198,"")="", ROW()&lt;=ROW($A$3),MAX(International!$L$3:$L$2000)&lt;$BJ198),"",$A198-_xlfn.XLOOKUP($BJ198,International!$L$3:$L$2000,International!$A$3:$A$2000,NA(),1,1))</f>
        <v/>
      </c>
      <c r="BQ198" s="1" t="str">
        <f>IF(OR(_xlfn.IFNA($A198,"")="", ROW()&lt;=ROW($A$3),MAX(International!$O$3:$O$2000)&lt;$AK198),"",$A198-_xlfn.XLOOKUP($AK198,International!$O$3:$O$2000,International!$A$3:$A$2000,NA(),1,1))</f>
        <v/>
      </c>
      <c r="BR198" s="1" t="str">
        <f>IF(OR(_xlfn.IFNA($A198,"")="", ROW()&lt;=ROW($A$3),MAX(International!$P$3:$P$2000)&lt;$BJ198),"",$A198-_xlfn.XLOOKUP($BJ198,International!$P$3:$P$2000,International!$A$3:$A$2000,NA(),1,1))</f>
        <v/>
      </c>
      <c r="BS198" s="1" t="str">
        <f>IF(OR(_xlfn.IFNA($A198,"")="", ROW()&lt;=ROW($A$3),MAX(International!$S$3:$S$2000)&lt;$AK198),"",$A198-_xlfn.XLOOKUP($AK198,International!$S$3:$S$2000,International!$A$3:$A$2000,NA(),1,1))</f>
        <v/>
      </c>
      <c r="BT198" s="1" t="str">
        <f>IF(OR(_xlfn.IFNA($A198,"")="", ROW()&lt;=ROW($A$3),MAX(International!$T$3:$T$2000)&lt;$BJ198),"",$A198-_xlfn.XLOOKUP($BJ198,International!$T$3:$T$2000,International!$A$3:$A$2000,NA(),1,1))</f>
        <v/>
      </c>
      <c r="BU198" s="1" t="str">
        <f>IF(OR(_xlfn.IFNA($A198,"")="", ROW()&lt;=ROW($A$3),MAX(International!$W$3:$W$2000)&lt;$AK198),"",$A198-_xlfn.XLOOKUP($AK198,International!$W$3:$W$2000,International!$A$3:$A$2000,NA(),1,1))</f>
        <v/>
      </c>
      <c r="BV198" s="1" t="str">
        <f>IF(OR(_xlfn.IFNA($A198,"")="", ROW()&lt;=ROW($A$3),MAX(International!$X$3:$X$2000)&lt;$BJ198),"",$A198-_xlfn.XLOOKUP($BJ198,International!$X$3:$X$2000,International!$A$3:$A$2000,NA(),1,1))</f>
        <v/>
      </c>
      <c r="BW198" s="1" t="str">
        <f>IF(OR(_xlfn.IFNA($A198,"")="", ROW()&lt;=ROW($A$3),MAX(International!$AA$3:$AA$2000)&lt;$AK198),"",$A198-_xlfn.XLOOKUP($AK198,International!$AA$3:$AA$2000,International!$A$3:$A$2000,NA(),1,1))</f>
        <v/>
      </c>
      <c r="BX198" s="1" t="str">
        <f>IF(OR(_xlfn.IFNA($A198,"")="", ROW()&lt;=ROW($A$3),MAX(International!$AB$3:$AB$2000)&lt;$BJ198),"",$A198-_xlfn.XLOOKUP($BJ198,International!$AB$3:$AB$2000,International!$A$3:$A$2000,NA(),1,1))</f>
        <v/>
      </c>
      <c r="BY198" s="1" t="str">
        <f>IF(OR(_xlfn.IFNA($A198,"")="", ROW()&lt;=ROW($A$3),MAX(International!$AE$3:$AE$2000)&lt;$AK198),"",$A198-_xlfn.XLOOKUP($AK198,International!$AE$3:$AE$2000,International!$A$3:$A$2000,NA(),1,1))</f>
        <v/>
      </c>
      <c r="BZ198" s="1" t="str">
        <f>IF(OR(_xlfn.IFNA($A198,"")="", ROW()&lt;=ROW($A$3),MAX(International!$AF$3:$AF$2000)&lt;$BJ198),"",$A198-_xlfn.XLOOKUP($BJ198,International!$AF$3:$AF$2000,International!$A$3:$A$2000,NA(),1,1))</f>
        <v/>
      </c>
      <c r="CA198" s="1" t="e">
        <f t="shared" si="358"/>
        <v>#N/A</v>
      </c>
      <c r="CB198" s="1" t="e">
        <f t="shared" si="383"/>
        <v>#N/A</v>
      </c>
      <c r="CC198" s="1" t="e">
        <f t="shared" si="384"/>
        <v>#N/A</v>
      </c>
      <c r="CD198" s="1" t="e">
        <f t="shared" si="385"/>
        <v>#N/A</v>
      </c>
      <c r="CE198" s="1" t="e">
        <f t="shared" si="386"/>
        <v>#N/A</v>
      </c>
      <c r="CF198" s="1" t="e">
        <f t="shared" si="387"/>
        <v>#N/A</v>
      </c>
      <c r="CG198" s="1" t="e">
        <f t="shared" si="388"/>
        <v>#N/A</v>
      </c>
      <c r="CH198" s="1" t="e">
        <f t="shared" si="389"/>
        <v>#N/A</v>
      </c>
      <c r="CI198" s="1" t="e">
        <f t="shared" si="390"/>
        <v>#N/A</v>
      </c>
      <c r="CJ198" s="1" t="e">
        <f t="shared" si="391"/>
        <v>#N/A</v>
      </c>
      <c r="CK198" s="1" t="e">
        <f t="shared" si="413"/>
        <v>#N/A</v>
      </c>
      <c r="CL198" s="1" t="e">
        <f t="shared" si="392"/>
        <v>#N/A</v>
      </c>
      <c r="CM198" s="1" t="e">
        <f>IF(OR(ISNA($A198),$AK198&lt;100),NA(),IF($CA198=0,0,FLOOR((CK198-_xlfn.XLOOKUP(_xlfn.AGGREGATE(5,6,$CA$3:$CA2149),$CA$3:$CA$2000,CK$3:CK$2000,1,1))/_xlfn.XLOOKUP($CA198,$CA$3:$CA$2000,$CA$3:$CA$2000,1,1), 1)))</f>
        <v>#N/A</v>
      </c>
      <c r="CN198" s="1" t="e">
        <f t="shared" si="414"/>
        <v>#N/A</v>
      </c>
      <c r="CO198" s="1" t="e" cm="1">
        <f t="array" ref="CO198">IFERROR(IF(OR(ISNA($A198),$AK198&lt;100,INDEX(International!C$3:C$2000,_xlfn.XMATCH(100,International!C$3:C$2000,1,1)+$CA198)=""),NA(),INDEX(International!C$3:C$2000,_xlfn.XMATCH(100,International!C$3:C$2000,1,1)+$CA198)), NA())</f>
        <v>#N/A</v>
      </c>
      <c r="CP198" s="1" t="e">
        <f t="shared" si="393"/>
        <v>#N/A</v>
      </c>
      <c r="CQ198" s="1" t="e">
        <f>IF(OR(ISNA($A198),$AK198&lt;100),NA(),IF($CA198=0,0,FLOOR((CO198-_xlfn.XLOOKUP(_xlfn.AGGREGATE(5,6,$CA$3:$CA2149),$CA$3:$CA$2000,CO$3:CO$2000,1,1))/_xlfn.XLOOKUP($CA198,$CA$3:$CA$2000,$CA$3:$CA$2000,1,1), 1)))</f>
        <v>#N/A</v>
      </c>
      <c r="CR198" s="1" t="e">
        <f t="shared" si="415"/>
        <v>#N/A</v>
      </c>
      <c r="CS198" s="1" t="e" cm="1">
        <f t="array" ref="CS198">IFERROR(IF(OR(ISNA($A198),$AK198&lt;100,INDEX(International!G$3:G$2000,_xlfn.XMATCH(100,International!G$3:G$2000,1,1)+$CA198)=""),NA(),INDEX(International!G$3:G$2000,_xlfn.XMATCH(100,International!G$3:G$2000,1,1)+$CA198)), NA())</f>
        <v>#N/A</v>
      </c>
      <c r="CT198" s="1" t="e">
        <f t="shared" si="394"/>
        <v>#N/A</v>
      </c>
      <c r="CU198" s="1" t="e">
        <f>IF(OR(ISNA($A198),$AK198&lt;100),NA(),IF($CA198=0,0,FLOOR((CS198-_xlfn.XLOOKUP(_xlfn.AGGREGATE(5,6,$CA$3:$CA2149),$CA$3:$CA$2000,CS$3:CS$2000,1,1))/_xlfn.XLOOKUP($CA198,$CA$3:$CA$2000,$CA$3:$CA$2000,1,1), 1)))</f>
        <v>#N/A</v>
      </c>
      <c r="CV198" s="1" t="e">
        <f t="shared" si="416"/>
        <v>#N/A</v>
      </c>
      <c r="CW198" s="1" t="e" cm="1">
        <f t="array" ref="CW198">IFERROR(IF(OR(ISNA($A198),$AK198&lt;100,INDEX(International!K$3:K$2000,_xlfn.XMATCH(100,International!K$3:K$2000,1,1)+$CA198)=""),NA(),INDEX(International!K$3:K$2000,_xlfn.XMATCH(100,International!K$3:K$2000,1,1)+$CA198)), NA())</f>
        <v>#N/A</v>
      </c>
      <c r="CX198" s="1" t="e">
        <f t="shared" si="395"/>
        <v>#N/A</v>
      </c>
      <c r="CY198" s="1" t="e">
        <f>IF(OR(ISNA($A198),$AK198&lt;100),NA(),IF($CA198=0,0,FLOOR((CW198-_xlfn.XLOOKUP(_xlfn.AGGREGATE(5,6,$CA$3:$CA2149),$CA$3:$CA$2000,CW$3:CW$2000,1,1))/_xlfn.XLOOKUP($CA198,$CA$3:$CA$2000,$CA$3:$CA$2000,1,1), 1)))</f>
        <v>#N/A</v>
      </c>
      <c r="CZ198" s="1" t="e">
        <f t="shared" si="417"/>
        <v>#N/A</v>
      </c>
      <c r="DA198" s="1" t="e" cm="1">
        <f t="array" ref="DA198">IFERROR(IF(OR(ISNA($A198),$AK198&lt;100,INDEX(International!O$3:O$2000,_xlfn.XMATCH(100,International!O$3:O$2000,1,1)+$CA198)=""),NA(),INDEX(International!O$3:O$2000,_xlfn.XMATCH(100,International!O$3:O$2000,1,1)+$CA198)), NA())</f>
        <v>#N/A</v>
      </c>
      <c r="DB198" s="1" t="e">
        <f t="shared" si="396"/>
        <v>#N/A</v>
      </c>
      <c r="DC198" s="1" t="e">
        <f>IF(OR(ISNA($A198),$AK198&lt;100),NA(),IF($CA198=0,0,FLOOR((DA198-_xlfn.XLOOKUP(_xlfn.AGGREGATE(5,6,$CA$3:$CA2149),$CA$3:$CA$2000,DA$3:DA$2000,1,1))/_xlfn.XLOOKUP($CA198,$CA$3:$CA$2000,$CA$3:$CA$2000,1,1), 1)))</f>
        <v>#N/A</v>
      </c>
      <c r="DD198" s="1" t="e">
        <f t="shared" si="418"/>
        <v>#N/A</v>
      </c>
      <c r="DE198" s="1" t="e" cm="1">
        <f t="array" ref="DE198">IFERROR(IF(OR(ISNA($A198),$AK198&lt;100,INDEX(International!S$3:S$2000,_xlfn.XMATCH(100,International!S$3:S$2000,1,1)+$CA198)=""),NA(),INDEX(International!S$3:S$2000,_xlfn.XMATCH(100,International!S$3:S$2000,1,1)+$CA198)), NA())</f>
        <v>#N/A</v>
      </c>
      <c r="DF198" s="1" t="e">
        <f t="shared" si="397"/>
        <v>#N/A</v>
      </c>
      <c r="DG198" s="1" t="e">
        <f>IF(OR(ISNA($A198),$AK198&lt;100),NA(),IF($CA198=0,0,FLOOR((DE198-_xlfn.XLOOKUP(_xlfn.AGGREGATE(5,6,$CA$3:$CA2149),$CA$3:$CA$2000,DE$3:DE$2000,1,1))/_xlfn.XLOOKUP($CA198,$CA$3:$CA$2000,$CA$3:$CA$2000,1,1), 1)))</f>
        <v>#N/A</v>
      </c>
      <c r="DH198" s="1" t="e">
        <f t="shared" si="419"/>
        <v>#N/A</v>
      </c>
      <c r="DI198" s="1" t="e" cm="1">
        <f t="array" ref="DI198">IFERROR(IF(OR(ISNA($A198),$AK198&lt;100,INDEX(International!W$3:W$2000,_xlfn.XMATCH(100,International!W$3:W$2000,1,1)+$CA198)=""),NA(),INDEX(International!W$3:W$2000,_xlfn.XMATCH(100,International!W$3:W$2000,1,1)+$CA198)), NA())</f>
        <v>#N/A</v>
      </c>
      <c r="DJ198" s="1" t="e">
        <f t="shared" si="398"/>
        <v>#N/A</v>
      </c>
      <c r="DK198" s="1" t="e">
        <f>IF(OR(ISNA($A198),$AK198&lt;100),NA(),IF($CA198=0,0,FLOOR((DI198-_xlfn.XLOOKUP(_xlfn.AGGREGATE(5,6,$CA$3:$CA2149),$CA$3:$CA$2000,DI$3:DI$2000,1,1))/_xlfn.XLOOKUP($CA198,$CA$3:$CA$2000,$CA$3:$CA$2000,1,1), 1)))</f>
        <v>#N/A</v>
      </c>
      <c r="DL198" s="1" t="e">
        <f t="shared" si="420"/>
        <v>#N/A</v>
      </c>
      <c r="DM198" s="1" t="e" cm="1">
        <f t="array" ref="DM198">IFERROR(IF(OR(ISNA($A198),$AK198&lt;100,INDEX(International!AA$3:AA$2000,_xlfn.XMATCH(100,International!AA$3:AA$2000,1,1)+$CA198)=""),NA(),INDEX(International!AA$3:AA$2000,_xlfn.XMATCH(100,International!AA$3:AA$2000,1,1)+$CA198)), NA())</f>
        <v>#N/A</v>
      </c>
      <c r="DN198" s="1" t="e">
        <f t="shared" si="399"/>
        <v>#N/A</v>
      </c>
      <c r="DO198" s="1" t="e">
        <f>IF(OR(ISNA($A198),$AK198&lt;100),NA(),IF($CA198=0,0,FLOOR((DM198-_xlfn.XLOOKUP(_xlfn.AGGREGATE(5,6,$CA$3:$CA2149),$CA$3:$CA$2000,DM$3:DM$2000,1,1))/_xlfn.XLOOKUP($CA198,$CA$3:$CA$2000,$CA$3:$CA$2000,1,1), 1)))</f>
        <v>#N/A</v>
      </c>
      <c r="DP198" s="1" t="e">
        <f t="shared" si="421"/>
        <v>#N/A</v>
      </c>
      <c r="DQ198" s="1" t="e" cm="1">
        <f t="array" ref="DQ198">IFERROR(IF(OR(ISNA($A198),$AK198&lt;100,INDEX(International!AE$3:AE$2000,_xlfn.XMATCH(100,International!AE$3:AE$2000,1,1)+$CA198)=""),NA(),INDEX(International!AE$3:AE$2000,_xlfn.XMATCH(100,International!AE$3:AE$2000,1,1)+$CA198)), NA())</f>
        <v>#N/A</v>
      </c>
      <c r="DR198" s="1" t="e">
        <f t="shared" si="400"/>
        <v>#N/A</v>
      </c>
      <c r="DS198" s="1" t="e">
        <f>IF(OR(ISNA($A198),$AK198&lt;100),NA(),IF($CA198=0,0,FLOOR((DQ198-_xlfn.XLOOKUP(_xlfn.AGGREGATE(5,6,$CA$3:$CA2149),$CA$3:$CA$2000,DQ$3:DQ$2000,1,1))/_xlfn.XLOOKUP($CA198,$CA$3:$CA$2000,$CA$3:$CA$2000,1,1), 1)))</f>
        <v>#N/A</v>
      </c>
      <c r="DT198" s="1" t="e">
        <f t="shared" si="382"/>
        <v>#N/A</v>
      </c>
      <c r="DU198" s="1" t="e">
        <f t="shared" si="401"/>
        <v>#N/A</v>
      </c>
      <c r="DV198" s="1" t="e" cm="1">
        <f t="array" ref="DV198">IFERROR(IF(ISNA($A198),NA(),INDEX(B$3:B$2000,_xlfn.XMATCH(Configuration!$B$12,B$3:B$2000,1,1)+ROW()-ROW($A$3))-0), NA())</f>
        <v>#N/A</v>
      </c>
      <c r="DW198" s="1" t="e" cm="1">
        <f t="array" ref="DW198">IFERROR(IF(ISNA($A198),NA(),INDEX(F$3:F$2000,_xlfn.XMATCH(Configuration!$B$12,F$3:F$2000,1,1)+ROW()-ROW($A$3))-0), NA())</f>
        <v>#N/A</v>
      </c>
      <c r="DX198" s="1" t="e" cm="1">
        <f t="array" ref="DX198">IFERROR(IF(ISNA($A198),NA(),INDEX(J$3:J$2000,_xlfn.XMATCH(Configuration!$B$12,J$3:J$2000,1,1)+ROW()-ROW($A$3))-0), NA())</f>
        <v>#N/A</v>
      </c>
      <c r="DY198" s="1" t="e" cm="1">
        <f t="array" ref="DY198">IFERROR(IF(ISNA($A198),NA(),INDEX(N$3:N$2000,_xlfn.XMATCH(Configuration!$B$12,N$3:N$2000,1,1)+ROW()-ROW($A$3))-0), NA())</f>
        <v>#N/A</v>
      </c>
      <c r="DZ198" s="1" t="e" cm="1">
        <f t="array" ref="DZ198">IFERROR(IF(ISNA($A198),NA(),INDEX(R$3:R$2000,_xlfn.XMATCH(Configuration!$B$12,R$3:R$2000,1,1)+ROW()-ROW($A$3))-0), NA())</f>
        <v>#N/A</v>
      </c>
      <c r="EA198" s="1" t="e" cm="1">
        <f t="array" ref="EA198">IFERROR(IF(ISNA($A198),NA(),INDEX(V$3:V$2000,_xlfn.XMATCH(Configuration!$B$12,V$3:V$2000,1,1)+ROW()-ROW($A$3))-0), NA())</f>
        <v>#N/A</v>
      </c>
      <c r="EB198" s="1" t="e" cm="1">
        <f t="array" ref="EB198">IFERROR(IF(ISNA($A198),NA(),INDEX(Z$3:Z$2000,_xlfn.XMATCH(Configuration!$B$12,Z$3:Z$2000,1,1)+ROW()-ROW($A$3))-0), NA())</f>
        <v>#N/A</v>
      </c>
      <c r="EC198" s="1" t="e" cm="1">
        <f t="array" ref="EC198">IFERROR(IF(ISNA($A198),NA(),INDEX(AD$3:AD$2000,_xlfn.XMATCH(Configuration!$B$12,AD$3:AD$2000,1,1)+ROW()-ROW($A$3))-0), NA())</f>
        <v>#N/A</v>
      </c>
      <c r="ED198" s="1" t="e">
        <f t="shared" si="402"/>
        <v>#N/A</v>
      </c>
      <c r="EE198" s="1" t="e">
        <f>IFERROR(IF(ISNA($ED198),NA(),IF(FLOOR(2^($ED198+(LOG(100)/LOG(2))),2)&gt; _xlfn.AGGREGATE(4,6,$EN$3:$GC$2000)+2000,NA(),FLOOR(2^($ED198+(LOG(100)/LOG(2))),2))), NA())</f>
        <v>#N/A</v>
      </c>
      <c r="EF198" s="1" t="e">
        <f>IFERROR(IF(ISNA($ED198),NA(),IF(FLOOR((2^(($ED198+2*LOG(100)/LOG(2))/2)),2)&gt;_xlfn.AGGREGATE(4,6,$EN$3:$GC$2000)+2000,NA(),FLOOR((2^(($ED198+2*LOG(100)/LOG(2))/2)),2))),NA())</f>
        <v>#N/A</v>
      </c>
      <c r="EG198" s="1" t="e">
        <f>IFERROR(IF(ISNA($ED198),NA(),IF(FLOOR((2^(($ED198+3*LOG(100)/LOG(2))/3)),2)&gt;_xlfn.AGGREGATE(4,6,$EN$3:$GC$2000)+2000,NA(),FLOOR((2^(($ED198+3*LOG(100)/LOG(2))/3)),2))),NA())</f>
        <v>#N/A</v>
      </c>
      <c r="EH198" s="1" t="e">
        <f>IFERROR(IF(ISNA($ED198),NA(),IF(FLOOR((2^(($ED198+4*LOG(100)/LOG(2))/4)),2)&gt;_xlfn.AGGREGATE(4,6,$EN$3:$GC$2000)+2000,NA(),FLOOR((2^(($ED198+4*LOG(100)/LOG(2))/4)),2))),NA())</f>
        <v>#N/A</v>
      </c>
      <c r="EI198" s="1" t="e">
        <f>IFERROR(IF(ISNA($ED198),NA(),IF(FLOOR((2^(($ED198+5*LOG(100)/LOG(2))/5)),2)&gt;_xlfn.AGGREGATE(4,6,$EN$3:$GC$2000)+2000,NA(),FLOOR((2^(($ED198+5*LOG(100)/LOG(2))/5)),2))),NA())</f>
        <v>#N/A</v>
      </c>
      <c r="EJ198" s="1" t="e">
        <f>IFERROR(IF(ISNA($ED198),NA(),IF(FLOOR((2^(($ED198+6*LOG(100)/LOG(2))/6)),2)&gt;_xlfn.AGGREGATE(4,6,$EN$3:$GC$2000)+2000,NA(),FLOOR((2^(($ED198+6*LOG(100)/LOG(2))/6)),2))),NA())</f>
        <v>#N/A</v>
      </c>
      <c r="EK198" s="1" t="e">
        <f>IFERROR(IF(ISNA($ED198),NA(),IF(FLOOR((2^(($ED198+7*LOG(100)/LOG(2))/7)),2)&gt;_xlfn.AGGREGATE(4,6,$EN$3:$GC$2000)+2000,NA(),FLOOR((2^(($ED198+7*LOG(100)/LOG(2))/7)),2))),NA())</f>
        <v>#N/A</v>
      </c>
      <c r="EL198" s="1" t="e" cm="1">
        <f t="array" ref="EL198">IFERROR(IF(ISNA($ED198),NA(),IF(FLOOR((2^(($ED198+LOOKUP(2, 1/(ISNA(EP$3:EP$2000)+ISBLANK(EP$3:EP$300)-1),EP$3:EP$2000)*LOG(100)/LOG(2))/LOOKUP(2, 1/(ISNA(EP$3:EP$2000)+ISBLANK(EP$3:EP$300)-1),EP$3:EP$2000))),2)&gt;_xlfn.AGGREGATE(4,6,$EN$3:$GC$2000)+2000,NA(),FLOOR((2^(($ED198+LOOKUP(2, 1/(ISNA(EP$3:EP$2000)+ISBLANK(EP$3:EP$300)-1),EP$3:EP$2000)*LOG(100)/LOG(2))/LOOKUP(2, 1/(ISNA(EP$3:EP$2000)+ISBLANK(EP$3:EP$300)-1),EP$3:EP$2000))),2))),NA())</f>
        <v>#N/A</v>
      </c>
      <c r="EM198" s="1" t="e" cm="1">
        <f t="array" ref="EM198">IF(ISNA($ED198),NA(),FLOOR(EN$3+(LOOKUP(2, 1/(ISNA(EN$3:EN$2000)+ISBLANK(EN$3:EN$300)-1),EN$3:EN$2000)-EN$3)/LOOKUP(2, 1/(ISNA(EN$3:EN$2000)+ISBLANK(EN$3:EN$300)-1),ED$3:ED$2000)*ED198, 1))</f>
        <v>#N/A</v>
      </c>
      <c r="EN198" s="1" t="e" cm="1">
        <f t="array" ref="EN198">IFERROR(IF(ISNA($A198),NA(),INDEX(AK$3:AK$2000,_xlfn.XMATCH(100,AK$3:AK$2000,1,1)+ROW()-ROW($A$3))-0), NA())</f>
        <v>#N/A</v>
      </c>
      <c r="EO198" s="1" t="e" cm="1">
        <f t="array" ref="EO198">IFERROR(IF(ISNA($A198),NA(),INDEX(BD$3:BD$2000,_xlfn.XMATCH(100,AK$3:AK$2000,1,1)+ROW()-ROW($A$3))-0), NA())</f>
        <v>#N/A</v>
      </c>
      <c r="EP198" s="1" t="e">
        <f t="shared" si="422"/>
        <v>#N/A</v>
      </c>
      <c r="EQ198" s="1" t="e">
        <f t="shared" si="423"/>
        <v>#N/A</v>
      </c>
      <c r="ER198" s="1" t="e">
        <f t="shared" si="424"/>
        <v>#N/A</v>
      </c>
      <c r="ES198" s="1" t="e" cm="1">
        <f t="array" ref="ES198">IFERROR(IF(OR(ISNA($A198),INDEX(International!C$3:C$2000,_xlfn.XMATCH(100,International!C$3:C$2000,1,1)+ROW()-ROW($A$3))=""),NA(),INDEX(International!C$3:C$2000,_xlfn.XMATCH(100,International!C$3:C$2000,1,1)+ROW()-ROW($A$3))), NA())</f>
        <v>#N/A</v>
      </c>
      <c r="ET198" s="1" t="e" cm="1">
        <f t="array" ref="ET198">IFERROR(IF(ISNA($A198),NA(),INDEX(International!E$3:E$2000,_xlfn.XMATCH(100,International!C$3:C$2000,1,1)+ROW()-ROW($A$3))-0), NA())</f>
        <v>#N/A</v>
      </c>
      <c r="EU198" s="1" t="e">
        <f t="shared" si="425"/>
        <v>#N/A</v>
      </c>
      <c r="EV198" s="1" t="e">
        <f t="shared" si="426"/>
        <v>#N/A</v>
      </c>
      <c r="EW198" s="1" t="e">
        <f t="shared" si="427"/>
        <v>#N/A</v>
      </c>
      <c r="EX198" s="1" t="e" cm="1">
        <f t="array" ref="EX198">IFERROR(IF(OR(ISNA($A198),INDEX(International!G$3:G$2000,_xlfn.XMATCH(100,International!G$3:G$2000,1,1)+ROW()-ROW($A$3))=""),NA(),INDEX(International!G$3:G$2000,_xlfn.XMATCH(100,International!G$3:G$2000,1,1)+ROW()-ROW($A$3))-0), NA())</f>
        <v>#N/A</v>
      </c>
      <c r="EY198" s="1" t="e" cm="1">
        <f t="array" ref="EY198">IFERROR(IF(ISNA($A198),NA(),INDEX(International!I$3:I$2000,_xlfn.XMATCH(100,International!G$3:G$2000,1,1)+ROW()-ROW($A$3))-0), NA())</f>
        <v>#N/A</v>
      </c>
      <c r="EZ198" s="1" t="e">
        <f t="shared" si="428"/>
        <v>#N/A</v>
      </c>
      <c r="FA198" s="1" t="e">
        <f t="shared" si="429"/>
        <v>#N/A</v>
      </c>
      <c r="FB198" s="1" t="e">
        <f t="shared" si="430"/>
        <v>#N/A</v>
      </c>
      <c r="FC198" s="1" t="e" cm="1">
        <f t="array" ref="FC198">IFERROR(IF(OR(ISNA($A198),INDEX(International!K$3:K$2000,_xlfn.XMATCH(100,International!K$3:K$2000,1,1)+ROW()-ROW($A$3))=""),NA(),INDEX(International!K$3:K$2000,_xlfn.XMATCH(100,International!K$3:K$2000,1,1)+ROW()-ROW($A$3))), NA())</f>
        <v>#N/A</v>
      </c>
      <c r="FD198" s="1" t="e" cm="1">
        <f t="array" ref="FD198">IFERROR(IF(ISNA($A198),NA(),INDEX(International!M$3:M$2000,_xlfn.XMATCH(100,International!K$3:K$2000,1,1)+ROW()-ROW($A$3))-0), NA())</f>
        <v>#N/A</v>
      </c>
      <c r="FE198" s="1" t="e">
        <f t="shared" si="431"/>
        <v>#N/A</v>
      </c>
      <c r="FF198" s="1" t="e">
        <f t="shared" si="432"/>
        <v>#N/A</v>
      </c>
      <c r="FG198" s="1" t="e">
        <f t="shared" si="433"/>
        <v>#N/A</v>
      </c>
      <c r="FH198" s="1" t="e" cm="1">
        <f t="array" ref="FH198">IFERROR(IF(OR(ISNA($A198),INDEX(International!O$3:O$2000,_xlfn.XMATCH(100,International!O$3:O$2000,1,1)+ROW()-ROW($A$3))=""),NA(),INDEX(International!O$3:O$2000,_xlfn.XMATCH(100,International!O$3:O$2000,1,1)+ROW()-ROW($A$3))-0), NA())</f>
        <v>#N/A</v>
      </c>
      <c r="FI198" s="1" t="e" cm="1">
        <f t="array" ref="FI198">IFERROR(IF(ISNA($A198),NA(),INDEX(International!Q$3:Q$2000,_xlfn.XMATCH(100,International!O$3:O$2000,1,1)+ROW()-ROW($A$3))-0), NA())</f>
        <v>#N/A</v>
      </c>
      <c r="FJ198" s="1" t="e">
        <f t="shared" si="434"/>
        <v>#N/A</v>
      </c>
      <c r="FK198" s="1" t="e">
        <f t="shared" si="435"/>
        <v>#N/A</v>
      </c>
      <c r="FL198" s="1" t="e">
        <f t="shared" si="436"/>
        <v>#N/A</v>
      </c>
      <c r="FM198" s="1" t="e" cm="1">
        <f t="array" ref="FM198">IFERROR(IF(OR(ISNA($A198),INDEX(International!S$3:S$2000,_xlfn.XMATCH(100,International!S$3:S$2000,1,1)+ROW()-ROW($A$3))=""),NA(),INDEX(International!S$3:S$2000,_xlfn.XMATCH(100,International!S$3:S$2000,1,1)+ROW()-ROW($A$3))-0), NA())</f>
        <v>#N/A</v>
      </c>
      <c r="FN198" s="1" t="e" cm="1">
        <f t="array" ref="FN198">IFERROR(IF(ISNA($A198),NA(),INDEX(International!U$3:U$2000,_xlfn.XMATCH(100,International!S$3:S$2000,1,1)+ROW()-ROW($A$3))-0), NA())</f>
        <v>#N/A</v>
      </c>
      <c r="FO198" s="1" t="e">
        <f t="shared" si="437"/>
        <v>#N/A</v>
      </c>
      <c r="FP198" s="1" t="e">
        <f t="shared" si="438"/>
        <v>#N/A</v>
      </c>
      <c r="FQ198" s="1" t="e">
        <f t="shared" si="439"/>
        <v>#N/A</v>
      </c>
      <c r="FR198" s="1" t="e" cm="1">
        <f t="array" ref="FR198">IFERROR(IF(OR(ISNA($A198),INDEX(International!W$3:W$2000,_xlfn.XMATCH(100,International!W$3:W$2000,1,1)+ROW()-ROW($A$3))=""),NA(),INDEX(International!W$3:W$2000,_xlfn.XMATCH(100,International!W$3:W$2000,1,1)+ROW()-ROW($A$3))-0), NA())</f>
        <v>#N/A</v>
      </c>
      <c r="FS198" s="1" t="e" cm="1">
        <f t="array" ref="FS198">IFERROR(IF(ISNA($A198),NA(),INDEX(International!Y$3:Y$2000,_xlfn.XMATCH(100,International!W$3:W$2000,1,1)+ROW()-ROW($A$3))-0), NA())</f>
        <v>#N/A</v>
      </c>
      <c r="FT198" s="1" t="e">
        <f t="shared" si="440"/>
        <v>#N/A</v>
      </c>
      <c r="FU198" s="1" t="e">
        <f t="shared" si="441"/>
        <v>#N/A</v>
      </c>
      <c r="FV198" s="1" t="e">
        <f t="shared" si="442"/>
        <v>#N/A</v>
      </c>
      <c r="FW198" s="1" t="e" cm="1">
        <f t="array" ref="FW198">IFERROR(IF(OR(ISNA($A198),INDEX(International!AA$3:AA$2000,_xlfn.XMATCH(100,International!AA$3:AA$2000,1,1)+ROW()-ROW($A$3))=""),NA(),INDEX(International!AA$3:AA$2000,_xlfn.XMATCH(100,International!AA$3:AA$2000,1,1)+ROW()-ROW($A$3))-0), NA())</f>
        <v>#N/A</v>
      </c>
      <c r="FX198" s="1" t="e" cm="1">
        <f t="array" ref="FX198">IFERROR(IF(ISNA($A198),NA(),INDEX(International!AC$3:AC$2000,_xlfn.XMATCH(100,International!AA$3:AA$2000,1,1)+ROW()-ROW($A$3))-0), NA())</f>
        <v>#N/A</v>
      </c>
      <c r="FY198" s="1" t="e">
        <f t="shared" si="443"/>
        <v>#N/A</v>
      </c>
      <c r="FZ198" s="1" t="e">
        <f t="shared" si="444"/>
        <v>#N/A</v>
      </c>
      <c r="GA198" s="1" t="e">
        <f t="shared" si="445"/>
        <v>#N/A</v>
      </c>
      <c r="GB198" s="1" t="e" cm="1">
        <f t="array" ref="GB198">IFERROR(IF(OR(ISNA($A198),INDEX(International!AE$3:AE$2000,_xlfn.XMATCH(100,International!AE$3:AE$2000,1,1)+ROW()-ROW($A$3))=""),NA(),INDEX(International!AE$3:AE$2000,_xlfn.XMATCH(100,International!AE$3:AE$2000,1,1)+ROW()-ROW($A$3))-0), NA())</f>
        <v>#N/A</v>
      </c>
      <c r="GC198" s="1" t="e" cm="1">
        <f t="array" ref="GC198">IFERROR(IF(ISNA($A198),NA(),INDEX(International!AG$3:AG$2000,_xlfn.XMATCH(100,International!AE$3:AE$2000,1,1)+ROW()-ROW($A$3))-0), NA())</f>
        <v>#N/A</v>
      </c>
      <c r="GD198" s="1" t="e">
        <f t="shared" si="446"/>
        <v>#N/A</v>
      </c>
      <c r="GE198" s="1" t="e">
        <f t="shared" si="447"/>
        <v>#N/A</v>
      </c>
      <c r="GF198" s="1" t="e">
        <f t="shared" si="448"/>
        <v>#N/A</v>
      </c>
    </row>
    <row r="199" spans="1:188" x14ac:dyDescent="0.2">
      <c r="A199" s="4" t="e">
        <f>IF(OR(Daily!$A199="",Daily!$B199="*"),NA(),Daily!A199)</f>
        <v>#N/A</v>
      </c>
      <c r="B199" s="1" t="str">
        <f>IF(_xlfn.IFNA($A199,"")="","",Daily!C199+IF(ROW()&gt;ROW($A$3),B198,0))</f>
        <v/>
      </c>
      <c r="C199" s="1" t="str">
        <f>IF(_xlfn.IFNA($A199,"")="","",Daily!D199+IF(ROW()&gt;ROW($A$3),C198,0))</f>
        <v/>
      </c>
      <c r="D199" s="1" t="str">
        <f>IF(_xlfn.IFNA($A199,"")="","",Daily!E199+IF(ROW()&gt;ROW($A$3),D198,0))</f>
        <v/>
      </c>
      <c r="E199" s="1" t="str">
        <f t="shared" si="403"/>
        <v/>
      </c>
      <c r="F199" s="1" t="str">
        <f>IF(_xlfn.IFNA($A199,"")="","",Daily!F199+IF(ROW()&gt;ROW($A$3),F198,0))</f>
        <v/>
      </c>
      <c r="G199" s="1" t="str">
        <f>IF(_xlfn.IFNA($A199,"")="","",Daily!G199+IF(ROW()&gt;ROW($A$3),G198,0))</f>
        <v/>
      </c>
      <c r="H199" s="1" t="str">
        <f>IF(_xlfn.IFNA($A199,"")="","",Daily!H199+IF(ROW()&gt;ROW($A$3),H198,0))</f>
        <v/>
      </c>
      <c r="I199" s="1" t="str">
        <f t="shared" si="404"/>
        <v/>
      </c>
      <c r="J199" s="1" t="str">
        <f>IF(_xlfn.IFNA($A199,"")="","",Daily!I199+IF(ROW()&gt;ROW($A$3),J198,0))</f>
        <v/>
      </c>
      <c r="K199" s="1" t="str">
        <f>IF(_xlfn.IFNA($A199,"")="","",Daily!J199+IF(ROW()&gt;ROW($A$3),K198,0))</f>
        <v/>
      </c>
      <c r="L199" s="1" t="str">
        <f>IF(_xlfn.IFNA($A199,"")="","",Daily!K199+IF(ROW()&gt;ROW($A$3),L198,0))</f>
        <v/>
      </c>
      <c r="M199" s="1" t="str">
        <f t="shared" si="405"/>
        <v/>
      </c>
      <c r="N199" s="1" t="str">
        <f>IF(_xlfn.IFNA($A199,"")="","",Daily!L199+IF(ROW()&gt;ROW($A$3),N198,0))</f>
        <v/>
      </c>
      <c r="O199" s="1" t="str">
        <f>IF(_xlfn.IFNA($A199,"")="","",Daily!M199+IF(ROW()&gt;ROW($A$3),O198,0))</f>
        <v/>
      </c>
      <c r="P199" s="1" t="str">
        <f>IF(_xlfn.IFNA($A199,"")="","",Daily!N199+IF(ROW()&gt;ROW($A$3),P198,0))</f>
        <v/>
      </c>
      <c r="Q199" s="1" t="str">
        <f t="shared" si="406"/>
        <v/>
      </c>
      <c r="R199" s="1" t="str">
        <f>IF(_xlfn.IFNA($A199,"")="","",Daily!O199+IF(ROW()&gt;ROW($A$3),R198,0))</f>
        <v/>
      </c>
      <c r="S199" s="1" t="str">
        <f>IF(_xlfn.IFNA($A199,"")="","",Daily!P199+IF(ROW()&gt;ROW($A$3),S198,0))</f>
        <v/>
      </c>
      <c r="T199" s="1" t="str">
        <f>IF(_xlfn.IFNA($A199,"")="","",Daily!Q199+IF(ROW()&gt;ROW($A$3),T198,0))</f>
        <v/>
      </c>
      <c r="U199" s="1" t="str">
        <f t="shared" si="407"/>
        <v/>
      </c>
      <c r="V199" s="1" t="str">
        <f>IF(_xlfn.IFNA($A199,"")="","",Daily!R199+IF(ROW()&gt;ROW($A$3),V198,0))</f>
        <v/>
      </c>
      <c r="W199" s="1" t="str">
        <f>IF(_xlfn.IFNA($A199,"")="","",Daily!S199+IF(ROW()&gt;ROW($A$3),W198,0))</f>
        <v/>
      </c>
      <c r="X199" s="1" t="str">
        <f>IF(_xlfn.IFNA($A199,"")="","",Daily!T199+IF(ROW()&gt;ROW($A$3),X198,0))</f>
        <v/>
      </c>
      <c r="Y199" s="1" t="str">
        <f t="shared" si="408"/>
        <v/>
      </c>
      <c r="Z199" s="1" t="str">
        <f>IF(_xlfn.IFNA($A199,"")="","",Daily!U199+IF(ROW()&gt;ROW($A$3),Z198,0))</f>
        <v/>
      </c>
      <c r="AA199" s="1" t="str">
        <f>IF(_xlfn.IFNA($A199,"")="","",Daily!V199+IF(ROW()&gt;ROW($A$3),AA198,0))</f>
        <v/>
      </c>
      <c r="AB199" s="1" t="str">
        <f>IF(_xlfn.IFNA($A199,"")="","",Daily!W199+IF(ROW()&gt;ROW($A$3),AB198,0))</f>
        <v/>
      </c>
      <c r="AC199" s="1" t="str">
        <f t="shared" si="409"/>
        <v/>
      </c>
      <c r="AD199" s="1" t="str">
        <f>IF(_xlfn.IFNA($A199,"")="","",Daily!X199+IF(ROW()&gt;ROW($A$3),AD198,0))</f>
        <v/>
      </c>
      <c r="AE199" s="1" t="str">
        <f>IF(_xlfn.IFNA($A199,"")="","",Daily!Y199+IF(ROW()&gt;ROW($A$3),AE198,0))</f>
        <v/>
      </c>
      <c r="AF199" s="1" t="str">
        <f>IF(_xlfn.IFNA($A199,"")="","",Daily!Z199+IF(ROW()&gt;ROW($A$3),AF198,0))</f>
        <v/>
      </c>
      <c r="AG199" s="1" t="str">
        <f t="shared" si="410"/>
        <v/>
      </c>
      <c r="AH199" s="1" t="str">
        <f>IF(_xlfn.IFNA($A199,"")="","",Daily!C199+Daily!F199+Daily!I199+Daily!O199+Daily!L199+Daily!R199+Daily!X199+Daily!U199)</f>
        <v/>
      </c>
      <c r="AI199" s="1" t="str">
        <f>IF(_xlfn.IFNA($A199,"")="","",Daily!D199+Daily!G199+Daily!J199+Daily!P199+Daily!M199+Daily!S199+Daily!Y199+Daily!V199+Daily!AA199)</f>
        <v/>
      </c>
      <c r="AJ199" s="1" t="str">
        <f>IF(_xlfn.IFNA($A199,"")="","",Daily!E199+Daily!H199+Daily!K199+Daily!Q199+Daily!N199+Daily!T199+Daily!Z199+Daily!W199)</f>
        <v/>
      </c>
      <c r="AK199" s="1" t="str">
        <f t="shared" si="359"/>
        <v/>
      </c>
      <c r="AL199" s="1" t="str">
        <f t="shared" si="360"/>
        <v/>
      </c>
      <c r="AM199" s="1" t="str">
        <f t="shared" si="361"/>
        <v/>
      </c>
      <c r="AN199" s="7" t="str">
        <f t="shared" si="362"/>
        <v/>
      </c>
      <c r="AO199" s="1" t="str">
        <f t="shared" si="363"/>
        <v/>
      </c>
      <c r="AP199" s="1" t="str">
        <f t="shared" si="364"/>
        <v/>
      </c>
      <c r="AQ199" s="1" t="str">
        <f t="shared" si="365"/>
        <v/>
      </c>
      <c r="AR199" s="1" t="str">
        <f t="shared" si="366"/>
        <v/>
      </c>
      <c r="AS199" s="1" t="str">
        <f t="shared" si="367"/>
        <v/>
      </c>
      <c r="AT199" s="10" t="str">
        <f t="shared" si="368"/>
        <v/>
      </c>
      <c r="AU199" s="10" t="str">
        <f t="shared" si="369"/>
        <v/>
      </c>
      <c r="AV199" s="10" t="str">
        <f t="shared" si="370"/>
        <v/>
      </c>
      <c r="AW199" s="10" t="str">
        <f t="shared" si="371"/>
        <v/>
      </c>
      <c r="AX199" s="10" t="str">
        <f t="shared" si="372"/>
        <v/>
      </c>
      <c r="AY199" s="10" t="str">
        <f t="shared" si="373"/>
        <v/>
      </c>
      <c r="AZ199" s="10" t="str">
        <f t="shared" si="374"/>
        <v/>
      </c>
      <c r="BA199" s="10" t="str">
        <f t="shared" si="375"/>
        <v/>
      </c>
      <c r="BB199" s="10" t="str">
        <f t="shared" si="376"/>
        <v/>
      </c>
      <c r="BC199" s="10" t="str">
        <f t="shared" si="377"/>
        <v/>
      </c>
      <c r="BD199" s="8" t="str">
        <f t="shared" ca="1" si="411"/>
        <v/>
      </c>
      <c r="BE199" s="9" t="str">
        <f t="shared" ca="1" si="412"/>
        <v/>
      </c>
      <c r="BF199" s="10" t="str">
        <f t="shared" si="378"/>
        <v/>
      </c>
      <c r="BG199" s="10" t="str">
        <f t="shared" si="379"/>
        <v/>
      </c>
      <c r="BH199" s="1" t="str">
        <f t="shared" si="380"/>
        <v/>
      </c>
      <c r="BI199" s="1" t="str">
        <f t="shared" si="381"/>
        <v/>
      </c>
      <c r="BJ199" s="8" t="str">
        <f>IF(_xlfn.IFNA($A199,"")="","",AK199/(Configuration!$B$1/1000000))</f>
        <v/>
      </c>
      <c r="BK199" s="1" t="str">
        <f>IF(OR(_xlfn.IFNA($A199,"")="", ROW()&lt;=ROW($A$3),MAX(International!$C$3:$C$2000)&lt;$AK199),"",$A199-_xlfn.XLOOKUP($AK199,International!$C$3:$C$2000,International!$A$3:$A$2000,NA(),1,1))</f>
        <v/>
      </c>
      <c r="BL199" s="1" t="str">
        <f>IF(OR(_xlfn.IFNA($A199,"")="", ROW()&lt;=ROW($A$3),MAX(International!$D$3:$D$2000)&lt;$BJ199),"",$A199-_xlfn.XLOOKUP($BJ199,International!$D$3:$D$2000,International!$A$3:$A$2000,NA(),1,1))</f>
        <v/>
      </c>
      <c r="BM199" s="1" t="str">
        <f>IF(OR(_xlfn.IFNA($A199,"")="", ROW()&lt;=ROW($A$3),MAX(International!$G$3:$G$2000)&lt;$AK199),"",$A199-_xlfn.XLOOKUP($AK199,International!$G$3:$G$2000,International!$A$3:$A$2000,NA(),1,1))</f>
        <v/>
      </c>
      <c r="BN199" s="1" t="str">
        <f>IF(OR(_xlfn.IFNA($A199,"")="", ROW()&lt;=ROW($A$3),MAX(International!$H$3:$H$2000)&lt;$BJ199),"",$A199-_xlfn.XLOOKUP($BJ199,International!$H$3:$H$2000,International!$A$3:$A$2000,NA(),1,1))</f>
        <v/>
      </c>
      <c r="BO199" s="1" t="str">
        <f>IF(OR(_xlfn.IFNA($A199,"")="", ROW()&lt;=ROW($A$3),MAX(International!$K$3:$K$2000)&lt;$AK199),"",$A199-_xlfn.XLOOKUP($AK199,International!$K$3:$K$2000,International!$A$3:$A$2000,NA(),1,1))</f>
        <v/>
      </c>
      <c r="BP199" s="1" t="str">
        <f>IF(OR(_xlfn.IFNA($A199,"")="", ROW()&lt;=ROW($A$3),MAX(International!$L$3:$L$2000)&lt;$BJ199),"",$A199-_xlfn.XLOOKUP($BJ199,International!$L$3:$L$2000,International!$A$3:$A$2000,NA(),1,1))</f>
        <v/>
      </c>
      <c r="BQ199" s="1" t="str">
        <f>IF(OR(_xlfn.IFNA($A199,"")="", ROW()&lt;=ROW($A$3),MAX(International!$O$3:$O$2000)&lt;$AK199),"",$A199-_xlfn.XLOOKUP($AK199,International!$O$3:$O$2000,International!$A$3:$A$2000,NA(),1,1))</f>
        <v/>
      </c>
      <c r="BR199" s="1" t="str">
        <f>IF(OR(_xlfn.IFNA($A199,"")="", ROW()&lt;=ROW($A$3),MAX(International!$P$3:$P$2000)&lt;$BJ199),"",$A199-_xlfn.XLOOKUP($BJ199,International!$P$3:$P$2000,International!$A$3:$A$2000,NA(),1,1))</f>
        <v/>
      </c>
      <c r="BS199" s="1" t="str">
        <f>IF(OR(_xlfn.IFNA($A199,"")="", ROW()&lt;=ROW($A$3),MAX(International!$S$3:$S$2000)&lt;$AK199),"",$A199-_xlfn.XLOOKUP($AK199,International!$S$3:$S$2000,International!$A$3:$A$2000,NA(),1,1))</f>
        <v/>
      </c>
      <c r="BT199" s="1" t="str">
        <f>IF(OR(_xlfn.IFNA($A199,"")="", ROW()&lt;=ROW($A$3),MAX(International!$T$3:$T$2000)&lt;$BJ199),"",$A199-_xlfn.XLOOKUP($BJ199,International!$T$3:$T$2000,International!$A$3:$A$2000,NA(),1,1))</f>
        <v/>
      </c>
      <c r="BU199" s="1" t="str">
        <f>IF(OR(_xlfn.IFNA($A199,"")="", ROW()&lt;=ROW($A$3),MAX(International!$W$3:$W$2000)&lt;$AK199),"",$A199-_xlfn.XLOOKUP($AK199,International!$W$3:$W$2000,International!$A$3:$A$2000,NA(),1,1))</f>
        <v/>
      </c>
      <c r="BV199" s="1" t="str">
        <f>IF(OR(_xlfn.IFNA($A199,"")="", ROW()&lt;=ROW($A$3),MAX(International!$X$3:$X$2000)&lt;$BJ199),"",$A199-_xlfn.XLOOKUP($BJ199,International!$X$3:$X$2000,International!$A$3:$A$2000,NA(),1,1))</f>
        <v/>
      </c>
      <c r="BW199" s="1" t="str">
        <f>IF(OR(_xlfn.IFNA($A199,"")="", ROW()&lt;=ROW($A$3),MAX(International!$AA$3:$AA$2000)&lt;$AK199),"",$A199-_xlfn.XLOOKUP($AK199,International!$AA$3:$AA$2000,International!$A$3:$A$2000,NA(),1,1))</f>
        <v/>
      </c>
      <c r="BX199" s="1" t="str">
        <f>IF(OR(_xlfn.IFNA($A199,"")="", ROW()&lt;=ROW($A$3),MAX(International!$AB$3:$AB$2000)&lt;$BJ199),"",$A199-_xlfn.XLOOKUP($BJ199,International!$AB$3:$AB$2000,International!$A$3:$A$2000,NA(),1,1))</f>
        <v/>
      </c>
      <c r="BY199" s="1" t="str">
        <f>IF(OR(_xlfn.IFNA($A199,"")="", ROW()&lt;=ROW($A$3),MAX(International!$AE$3:$AE$2000)&lt;$AK199),"",$A199-_xlfn.XLOOKUP($AK199,International!$AE$3:$AE$2000,International!$A$3:$A$2000,NA(),1,1))</f>
        <v/>
      </c>
      <c r="BZ199" s="1" t="str">
        <f>IF(OR(_xlfn.IFNA($A199,"")="", ROW()&lt;=ROW($A$3),MAX(International!$AF$3:$AF$2000)&lt;$BJ199),"",$A199-_xlfn.XLOOKUP($BJ199,International!$AF$3:$AF$2000,International!$A$3:$A$2000,NA(),1,1))</f>
        <v/>
      </c>
      <c r="CA199" s="1" t="e">
        <f t="shared" si="358"/>
        <v>#N/A</v>
      </c>
      <c r="CB199" s="1" t="e">
        <f t="shared" si="383"/>
        <v>#N/A</v>
      </c>
      <c r="CC199" s="1" t="e">
        <f t="shared" si="384"/>
        <v>#N/A</v>
      </c>
      <c r="CD199" s="1" t="e">
        <f t="shared" si="385"/>
        <v>#N/A</v>
      </c>
      <c r="CE199" s="1" t="e">
        <f t="shared" si="386"/>
        <v>#N/A</v>
      </c>
      <c r="CF199" s="1" t="e">
        <f t="shared" si="387"/>
        <v>#N/A</v>
      </c>
      <c r="CG199" s="1" t="e">
        <f t="shared" si="388"/>
        <v>#N/A</v>
      </c>
      <c r="CH199" s="1" t="e">
        <f t="shared" si="389"/>
        <v>#N/A</v>
      </c>
      <c r="CI199" s="1" t="e">
        <f t="shared" si="390"/>
        <v>#N/A</v>
      </c>
      <c r="CJ199" s="1" t="e">
        <f t="shared" si="391"/>
        <v>#N/A</v>
      </c>
      <c r="CK199" s="1" t="e">
        <f t="shared" si="413"/>
        <v>#N/A</v>
      </c>
      <c r="CL199" s="1" t="e">
        <f t="shared" si="392"/>
        <v>#N/A</v>
      </c>
      <c r="CM199" s="1" t="e">
        <f>IF(OR(ISNA($A199),$AK199&lt;100),NA(),IF($CA199=0,0,FLOOR((CK199-_xlfn.XLOOKUP(_xlfn.AGGREGATE(5,6,$CA$3:$CA2150),$CA$3:$CA$2000,CK$3:CK$2000,1,1))/_xlfn.XLOOKUP($CA199,$CA$3:$CA$2000,$CA$3:$CA$2000,1,1), 1)))</f>
        <v>#N/A</v>
      </c>
      <c r="CN199" s="1" t="e">
        <f t="shared" si="414"/>
        <v>#N/A</v>
      </c>
      <c r="CO199" s="1" t="e" cm="1">
        <f t="array" ref="CO199">IFERROR(IF(OR(ISNA($A199),$AK199&lt;100,INDEX(International!C$3:C$2000,_xlfn.XMATCH(100,International!C$3:C$2000,1,1)+$CA199)=""),NA(),INDEX(International!C$3:C$2000,_xlfn.XMATCH(100,International!C$3:C$2000,1,1)+$CA199)), NA())</f>
        <v>#N/A</v>
      </c>
      <c r="CP199" s="1" t="e">
        <f t="shared" si="393"/>
        <v>#N/A</v>
      </c>
      <c r="CQ199" s="1" t="e">
        <f>IF(OR(ISNA($A199),$AK199&lt;100),NA(),IF($CA199=0,0,FLOOR((CO199-_xlfn.XLOOKUP(_xlfn.AGGREGATE(5,6,$CA$3:$CA2150),$CA$3:$CA$2000,CO$3:CO$2000,1,1))/_xlfn.XLOOKUP($CA199,$CA$3:$CA$2000,$CA$3:$CA$2000,1,1), 1)))</f>
        <v>#N/A</v>
      </c>
      <c r="CR199" s="1" t="e">
        <f t="shared" si="415"/>
        <v>#N/A</v>
      </c>
      <c r="CS199" s="1" t="e" cm="1">
        <f t="array" ref="CS199">IFERROR(IF(OR(ISNA($A199),$AK199&lt;100,INDEX(International!G$3:G$2000,_xlfn.XMATCH(100,International!G$3:G$2000,1,1)+$CA199)=""),NA(),INDEX(International!G$3:G$2000,_xlfn.XMATCH(100,International!G$3:G$2000,1,1)+$CA199)), NA())</f>
        <v>#N/A</v>
      </c>
      <c r="CT199" s="1" t="e">
        <f t="shared" si="394"/>
        <v>#N/A</v>
      </c>
      <c r="CU199" s="1" t="e">
        <f>IF(OR(ISNA($A199),$AK199&lt;100),NA(),IF($CA199=0,0,FLOOR((CS199-_xlfn.XLOOKUP(_xlfn.AGGREGATE(5,6,$CA$3:$CA2150),$CA$3:$CA$2000,CS$3:CS$2000,1,1))/_xlfn.XLOOKUP($CA199,$CA$3:$CA$2000,$CA$3:$CA$2000,1,1), 1)))</f>
        <v>#N/A</v>
      </c>
      <c r="CV199" s="1" t="e">
        <f t="shared" si="416"/>
        <v>#N/A</v>
      </c>
      <c r="CW199" s="1" t="e" cm="1">
        <f t="array" ref="CW199">IFERROR(IF(OR(ISNA($A199),$AK199&lt;100,INDEX(International!K$3:K$2000,_xlfn.XMATCH(100,International!K$3:K$2000,1,1)+$CA199)=""),NA(),INDEX(International!K$3:K$2000,_xlfn.XMATCH(100,International!K$3:K$2000,1,1)+$CA199)), NA())</f>
        <v>#N/A</v>
      </c>
      <c r="CX199" s="1" t="e">
        <f t="shared" si="395"/>
        <v>#N/A</v>
      </c>
      <c r="CY199" s="1" t="e">
        <f>IF(OR(ISNA($A199),$AK199&lt;100),NA(),IF($CA199=0,0,FLOOR((CW199-_xlfn.XLOOKUP(_xlfn.AGGREGATE(5,6,$CA$3:$CA2150),$CA$3:$CA$2000,CW$3:CW$2000,1,1))/_xlfn.XLOOKUP($CA199,$CA$3:$CA$2000,$CA$3:$CA$2000,1,1), 1)))</f>
        <v>#N/A</v>
      </c>
      <c r="CZ199" s="1" t="e">
        <f t="shared" si="417"/>
        <v>#N/A</v>
      </c>
      <c r="DA199" s="1" t="e" cm="1">
        <f t="array" ref="DA199">IFERROR(IF(OR(ISNA($A199),$AK199&lt;100,INDEX(International!O$3:O$2000,_xlfn.XMATCH(100,International!O$3:O$2000,1,1)+$CA199)=""),NA(),INDEX(International!O$3:O$2000,_xlfn.XMATCH(100,International!O$3:O$2000,1,1)+$CA199)), NA())</f>
        <v>#N/A</v>
      </c>
      <c r="DB199" s="1" t="e">
        <f t="shared" si="396"/>
        <v>#N/A</v>
      </c>
      <c r="DC199" s="1" t="e">
        <f>IF(OR(ISNA($A199),$AK199&lt;100),NA(),IF($CA199=0,0,FLOOR((DA199-_xlfn.XLOOKUP(_xlfn.AGGREGATE(5,6,$CA$3:$CA2150),$CA$3:$CA$2000,DA$3:DA$2000,1,1))/_xlfn.XLOOKUP($CA199,$CA$3:$CA$2000,$CA$3:$CA$2000,1,1), 1)))</f>
        <v>#N/A</v>
      </c>
      <c r="DD199" s="1" t="e">
        <f t="shared" si="418"/>
        <v>#N/A</v>
      </c>
      <c r="DE199" s="1" t="e" cm="1">
        <f t="array" ref="DE199">IFERROR(IF(OR(ISNA($A199),$AK199&lt;100,INDEX(International!S$3:S$2000,_xlfn.XMATCH(100,International!S$3:S$2000,1,1)+$CA199)=""),NA(),INDEX(International!S$3:S$2000,_xlfn.XMATCH(100,International!S$3:S$2000,1,1)+$CA199)), NA())</f>
        <v>#N/A</v>
      </c>
      <c r="DF199" s="1" t="e">
        <f t="shared" si="397"/>
        <v>#N/A</v>
      </c>
      <c r="DG199" s="1" t="e">
        <f>IF(OR(ISNA($A199),$AK199&lt;100),NA(),IF($CA199=0,0,FLOOR((DE199-_xlfn.XLOOKUP(_xlfn.AGGREGATE(5,6,$CA$3:$CA2150),$CA$3:$CA$2000,DE$3:DE$2000,1,1))/_xlfn.XLOOKUP($CA199,$CA$3:$CA$2000,$CA$3:$CA$2000,1,1), 1)))</f>
        <v>#N/A</v>
      </c>
      <c r="DH199" s="1" t="e">
        <f t="shared" si="419"/>
        <v>#N/A</v>
      </c>
      <c r="DI199" s="1" t="e" cm="1">
        <f t="array" ref="DI199">IFERROR(IF(OR(ISNA($A199),$AK199&lt;100,INDEX(International!W$3:W$2000,_xlfn.XMATCH(100,International!W$3:W$2000,1,1)+$CA199)=""),NA(),INDEX(International!W$3:W$2000,_xlfn.XMATCH(100,International!W$3:W$2000,1,1)+$CA199)), NA())</f>
        <v>#N/A</v>
      </c>
      <c r="DJ199" s="1" t="e">
        <f t="shared" si="398"/>
        <v>#N/A</v>
      </c>
      <c r="DK199" s="1" t="e">
        <f>IF(OR(ISNA($A199),$AK199&lt;100),NA(),IF($CA199=0,0,FLOOR((DI199-_xlfn.XLOOKUP(_xlfn.AGGREGATE(5,6,$CA$3:$CA2150),$CA$3:$CA$2000,DI$3:DI$2000,1,1))/_xlfn.XLOOKUP($CA199,$CA$3:$CA$2000,$CA$3:$CA$2000,1,1), 1)))</f>
        <v>#N/A</v>
      </c>
      <c r="DL199" s="1" t="e">
        <f t="shared" si="420"/>
        <v>#N/A</v>
      </c>
      <c r="DM199" s="1" t="e" cm="1">
        <f t="array" ref="DM199">IFERROR(IF(OR(ISNA($A199),$AK199&lt;100,INDEX(International!AA$3:AA$2000,_xlfn.XMATCH(100,International!AA$3:AA$2000,1,1)+$CA199)=""),NA(),INDEX(International!AA$3:AA$2000,_xlfn.XMATCH(100,International!AA$3:AA$2000,1,1)+$CA199)), NA())</f>
        <v>#N/A</v>
      </c>
      <c r="DN199" s="1" t="e">
        <f t="shared" si="399"/>
        <v>#N/A</v>
      </c>
      <c r="DO199" s="1" t="e">
        <f>IF(OR(ISNA($A199),$AK199&lt;100),NA(),IF($CA199=0,0,FLOOR((DM199-_xlfn.XLOOKUP(_xlfn.AGGREGATE(5,6,$CA$3:$CA2150),$CA$3:$CA$2000,DM$3:DM$2000,1,1))/_xlfn.XLOOKUP($CA199,$CA$3:$CA$2000,$CA$3:$CA$2000,1,1), 1)))</f>
        <v>#N/A</v>
      </c>
      <c r="DP199" s="1" t="e">
        <f t="shared" si="421"/>
        <v>#N/A</v>
      </c>
      <c r="DQ199" s="1" t="e" cm="1">
        <f t="array" ref="DQ199">IFERROR(IF(OR(ISNA($A199),$AK199&lt;100,INDEX(International!AE$3:AE$2000,_xlfn.XMATCH(100,International!AE$3:AE$2000,1,1)+$CA199)=""),NA(),INDEX(International!AE$3:AE$2000,_xlfn.XMATCH(100,International!AE$3:AE$2000,1,1)+$CA199)), NA())</f>
        <v>#N/A</v>
      </c>
      <c r="DR199" s="1" t="e">
        <f t="shared" si="400"/>
        <v>#N/A</v>
      </c>
      <c r="DS199" s="1" t="e">
        <f>IF(OR(ISNA($A199),$AK199&lt;100),NA(),IF($CA199=0,0,FLOOR((DQ199-_xlfn.XLOOKUP(_xlfn.AGGREGATE(5,6,$CA$3:$CA2150),$CA$3:$CA$2000,DQ$3:DQ$2000,1,1))/_xlfn.XLOOKUP($CA199,$CA$3:$CA$2000,$CA$3:$CA$2000,1,1), 1)))</f>
        <v>#N/A</v>
      </c>
      <c r="DT199" s="1" t="e">
        <f t="shared" si="382"/>
        <v>#N/A</v>
      </c>
      <c r="DU199" s="1" t="e">
        <f t="shared" si="401"/>
        <v>#N/A</v>
      </c>
      <c r="DV199" s="1" t="e" cm="1">
        <f t="array" ref="DV199">IFERROR(IF(ISNA($A199),NA(),INDEX(B$3:B$2000,_xlfn.XMATCH(Configuration!$B$12,B$3:B$2000,1,1)+ROW()-ROW($A$3))-0), NA())</f>
        <v>#N/A</v>
      </c>
      <c r="DW199" s="1" t="e" cm="1">
        <f t="array" ref="DW199">IFERROR(IF(ISNA($A199),NA(),INDEX(F$3:F$2000,_xlfn.XMATCH(Configuration!$B$12,F$3:F$2000,1,1)+ROW()-ROW($A$3))-0), NA())</f>
        <v>#N/A</v>
      </c>
      <c r="DX199" s="1" t="e" cm="1">
        <f t="array" ref="DX199">IFERROR(IF(ISNA($A199),NA(),INDEX(J$3:J$2000,_xlfn.XMATCH(Configuration!$B$12,J$3:J$2000,1,1)+ROW()-ROW($A$3))-0), NA())</f>
        <v>#N/A</v>
      </c>
      <c r="DY199" s="1" t="e" cm="1">
        <f t="array" ref="DY199">IFERROR(IF(ISNA($A199),NA(),INDEX(N$3:N$2000,_xlfn.XMATCH(Configuration!$B$12,N$3:N$2000,1,1)+ROW()-ROW($A$3))-0), NA())</f>
        <v>#N/A</v>
      </c>
      <c r="DZ199" s="1" t="e" cm="1">
        <f t="array" ref="DZ199">IFERROR(IF(ISNA($A199),NA(),INDEX(R$3:R$2000,_xlfn.XMATCH(Configuration!$B$12,R$3:R$2000,1,1)+ROW()-ROW($A$3))-0), NA())</f>
        <v>#N/A</v>
      </c>
      <c r="EA199" s="1" t="e" cm="1">
        <f t="array" ref="EA199">IFERROR(IF(ISNA($A199),NA(),INDEX(V$3:V$2000,_xlfn.XMATCH(Configuration!$B$12,V$3:V$2000,1,1)+ROW()-ROW($A$3))-0), NA())</f>
        <v>#N/A</v>
      </c>
      <c r="EB199" s="1" t="e" cm="1">
        <f t="array" ref="EB199">IFERROR(IF(ISNA($A199),NA(),INDEX(Z$3:Z$2000,_xlfn.XMATCH(Configuration!$B$12,Z$3:Z$2000,1,1)+ROW()-ROW($A$3))-0), NA())</f>
        <v>#N/A</v>
      </c>
      <c r="EC199" s="1" t="e" cm="1">
        <f t="array" ref="EC199">IFERROR(IF(ISNA($A199),NA(),INDEX(AD$3:AD$2000,_xlfn.XMATCH(Configuration!$B$12,AD$3:AD$2000,1,1)+ROW()-ROW($A$3))-0), NA())</f>
        <v>#N/A</v>
      </c>
      <c r="ED199" s="1" t="e">
        <f t="shared" si="402"/>
        <v>#N/A</v>
      </c>
      <c r="EE199" s="1" t="e">
        <f>IFERROR(IF(ISNA($ED199),NA(),IF(FLOOR(2^($ED199+(LOG(100)/LOG(2))),2)&gt; _xlfn.AGGREGATE(4,6,$EN$3:$GC$2000)+2000,NA(),FLOOR(2^($ED199+(LOG(100)/LOG(2))),2))), NA())</f>
        <v>#N/A</v>
      </c>
      <c r="EF199" s="1" t="e">
        <f>IFERROR(IF(ISNA($ED199),NA(),IF(FLOOR((2^(($ED199+2*LOG(100)/LOG(2))/2)),2)&gt;_xlfn.AGGREGATE(4,6,$EN$3:$GC$2000)+2000,NA(),FLOOR((2^(($ED199+2*LOG(100)/LOG(2))/2)),2))),NA())</f>
        <v>#N/A</v>
      </c>
      <c r="EG199" s="1" t="e">
        <f>IFERROR(IF(ISNA($ED199),NA(),IF(FLOOR((2^(($ED199+3*LOG(100)/LOG(2))/3)),2)&gt;_xlfn.AGGREGATE(4,6,$EN$3:$GC$2000)+2000,NA(),FLOOR((2^(($ED199+3*LOG(100)/LOG(2))/3)),2))),NA())</f>
        <v>#N/A</v>
      </c>
      <c r="EH199" s="1" t="e">
        <f>IFERROR(IF(ISNA($ED199),NA(),IF(FLOOR((2^(($ED199+4*LOG(100)/LOG(2))/4)),2)&gt;_xlfn.AGGREGATE(4,6,$EN$3:$GC$2000)+2000,NA(),FLOOR((2^(($ED199+4*LOG(100)/LOG(2))/4)),2))),NA())</f>
        <v>#N/A</v>
      </c>
      <c r="EI199" s="1" t="e">
        <f>IFERROR(IF(ISNA($ED199),NA(),IF(FLOOR((2^(($ED199+5*LOG(100)/LOG(2))/5)),2)&gt;_xlfn.AGGREGATE(4,6,$EN$3:$GC$2000)+2000,NA(),FLOOR((2^(($ED199+5*LOG(100)/LOG(2))/5)),2))),NA())</f>
        <v>#N/A</v>
      </c>
      <c r="EJ199" s="1" t="e">
        <f>IFERROR(IF(ISNA($ED199),NA(),IF(FLOOR((2^(($ED199+6*LOG(100)/LOG(2))/6)),2)&gt;_xlfn.AGGREGATE(4,6,$EN$3:$GC$2000)+2000,NA(),FLOOR((2^(($ED199+6*LOG(100)/LOG(2))/6)),2))),NA())</f>
        <v>#N/A</v>
      </c>
      <c r="EK199" s="1" t="e">
        <f>IFERROR(IF(ISNA($ED199),NA(),IF(FLOOR((2^(($ED199+7*LOG(100)/LOG(2))/7)),2)&gt;_xlfn.AGGREGATE(4,6,$EN$3:$GC$2000)+2000,NA(),FLOOR((2^(($ED199+7*LOG(100)/LOG(2))/7)),2))),NA())</f>
        <v>#N/A</v>
      </c>
      <c r="EL199" s="1" t="e" cm="1">
        <f t="array" ref="EL199">IFERROR(IF(ISNA($ED199),NA(),IF(FLOOR((2^(($ED199+LOOKUP(2, 1/(ISNA(EP$3:EP$2000)+ISBLANK(EP$3:EP$300)-1),EP$3:EP$2000)*LOG(100)/LOG(2))/LOOKUP(2, 1/(ISNA(EP$3:EP$2000)+ISBLANK(EP$3:EP$300)-1),EP$3:EP$2000))),2)&gt;_xlfn.AGGREGATE(4,6,$EN$3:$GC$2000)+2000,NA(),FLOOR((2^(($ED199+LOOKUP(2, 1/(ISNA(EP$3:EP$2000)+ISBLANK(EP$3:EP$300)-1),EP$3:EP$2000)*LOG(100)/LOG(2))/LOOKUP(2, 1/(ISNA(EP$3:EP$2000)+ISBLANK(EP$3:EP$300)-1),EP$3:EP$2000))),2))),NA())</f>
        <v>#N/A</v>
      </c>
      <c r="EM199" s="1" t="e" cm="1">
        <f t="array" ref="EM199">IF(ISNA($ED199),NA(),FLOOR(EN$3+(LOOKUP(2, 1/(ISNA(EN$3:EN$2000)+ISBLANK(EN$3:EN$300)-1),EN$3:EN$2000)-EN$3)/LOOKUP(2, 1/(ISNA(EN$3:EN$2000)+ISBLANK(EN$3:EN$300)-1),ED$3:ED$2000)*ED199, 1))</f>
        <v>#N/A</v>
      </c>
      <c r="EN199" s="1" t="e" cm="1">
        <f t="array" ref="EN199">IFERROR(IF(ISNA($A199),NA(),INDEX(AK$3:AK$2000,_xlfn.XMATCH(100,AK$3:AK$2000,1,1)+ROW()-ROW($A$3))-0), NA())</f>
        <v>#N/A</v>
      </c>
      <c r="EO199" s="1" t="e" cm="1">
        <f t="array" ref="EO199">IFERROR(IF(ISNA($A199),NA(),INDEX(BD$3:BD$2000,_xlfn.XMATCH(100,AK$3:AK$2000,1,1)+ROW()-ROW($A$3))-0), NA())</f>
        <v>#N/A</v>
      </c>
      <c r="EP199" s="1" t="e">
        <f t="shared" si="422"/>
        <v>#N/A</v>
      </c>
      <c r="EQ199" s="1" t="e">
        <f t="shared" si="423"/>
        <v>#N/A</v>
      </c>
      <c r="ER199" s="1" t="e">
        <f t="shared" si="424"/>
        <v>#N/A</v>
      </c>
      <c r="ES199" s="1" t="e" cm="1">
        <f t="array" ref="ES199">IFERROR(IF(OR(ISNA($A199),INDEX(International!C$3:C$2000,_xlfn.XMATCH(100,International!C$3:C$2000,1,1)+ROW()-ROW($A$3))=""),NA(),INDEX(International!C$3:C$2000,_xlfn.XMATCH(100,International!C$3:C$2000,1,1)+ROW()-ROW($A$3))), NA())</f>
        <v>#N/A</v>
      </c>
      <c r="ET199" s="1" t="e" cm="1">
        <f t="array" ref="ET199">IFERROR(IF(ISNA($A199),NA(),INDEX(International!E$3:E$2000,_xlfn.XMATCH(100,International!C$3:C$2000,1,1)+ROW()-ROW($A$3))-0), NA())</f>
        <v>#N/A</v>
      </c>
      <c r="EU199" s="1" t="e">
        <f t="shared" si="425"/>
        <v>#N/A</v>
      </c>
      <c r="EV199" s="1" t="e">
        <f t="shared" si="426"/>
        <v>#N/A</v>
      </c>
      <c r="EW199" s="1" t="e">
        <f t="shared" si="427"/>
        <v>#N/A</v>
      </c>
      <c r="EX199" s="1" t="e" cm="1">
        <f t="array" ref="EX199">IFERROR(IF(OR(ISNA($A199),INDEX(International!G$3:G$2000,_xlfn.XMATCH(100,International!G$3:G$2000,1,1)+ROW()-ROW($A$3))=""),NA(),INDEX(International!G$3:G$2000,_xlfn.XMATCH(100,International!G$3:G$2000,1,1)+ROW()-ROW($A$3))-0), NA())</f>
        <v>#N/A</v>
      </c>
      <c r="EY199" s="1" t="e" cm="1">
        <f t="array" ref="EY199">IFERROR(IF(ISNA($A199),NA(),INDEX(International!I$3:I$2000,_xlfn.XMATCH(100,International!G$3:G$2000,1,1)+ROW()-ROW($A$3))-0), NA())</f>
        <v>#N/A</v>
      </c>
      <c r="EZ199" s="1" t="e">
        <f t="shared" si="428"/>
        <v>#N/A</v>
      </c>
      <c r="FA199" s="1" t="e">
        <f t="shared" si="429"/>
        <v>#N/A</v>
      </c>
      <c r="FB199" s="1" t="e">
        <f t="shared" si="430"/>
        <v>#N/A</v>
      </c>
      <c r="FC199" s="1" t="e" cm="1">
        <f t="array" ref="FC199">IFERROR(IF(OR(ISNA($A199),INDEX(International!K$3:K$2000,_xlfn.XMATCH(100,International!K$3:K$2000,1,1)+ROW()-ROW($A$3))=""),NA(),INDEX(International!K$3:K$2000,_xlfn.XMATCH(100,International!K$3:K$2000,1,1)+ROW()-ROW($A$3))), NA())</f>
        <v>#N/A</v>
      </c>
      <c r="FD199" s="1" t="e" cm="1">
        <f t="array" ref="FD199">IFERROR(IF(ISNA($A199),NA(),INDEX(International!M$3:M$2000,_xlfn.XMATCH(100,International!K$3:K$2000,1,1)+ROW()-ROW($A$3))-0), NA())</f>
        <v>#N/A</v>
      </c>
      <c r="FE199" s="1" t="e">
        <f t="shared" si="431"/>
        <v>#N/A</v>
      </c>
      <c r="FF199" s="1" t="e">
        <f t="shared" si="432"/>
        <v>#N/A</v>
      </c>
      <c r="FG199" s="1" t="e">
        <f t="shared" si="433"/>
        <v>#N/A</v>
      </c>
      <c r="FH199" s="1" t="e" cm="1">
        <f t="array" ref="FH199">IFERROR(IF(OR(ISNA($A199),INDEX(International!O$3:O$2000,_xlfn.XMATCH(100,International!O$3:O$2000,1,1)+ROW()-ROW($A$3))=""),NA(),INDEX(International!O$3:O$2000,_xlfn.XMATCH(100,International!O$3:O$2000,1,1)+ROW()-ROW($A$3))-0), NA())</f>
        <v>#N/A</v>
      </c>
      <c r="FI199" s="1" t="e" cm="1">
        <f t="array" ref="FI199">IFERROR(IF(ISNA($A199),NA(),INDEX(International!Q$3:Q$2000,_xlfn.XMATCH(100,International!O$3:O$2000,1,1)+ROW()-ROW($A$3))-0), NA())</f>
        <v>#N/A</v>
      </c>
      <c r="FJ199" s="1" t="e">
        <f t="shared" si="434"/>
        <v>#N/A</v>
      </c>
      <c r="FK199" s="1" t="e">
        <f t="shared" si="435"/>
        <v>#N/A</v>
      </c>
      <c r="FL199" s="1" t="e">
        <f t="shared" si="436"/>
        <v>#N/A</v>
      </c>
      <c r="FM199" s="1" t="e" cm="1">
        <f t="array" ref="FM199">IFERROR(IF(OR(ISNA($A199),INDEX(International!S$3:S$2000,_xlfn.XMATCH(100,International!S$3:S$2000,1,1)+ROW()-ROW($A$3))=""),NA(),INDEX(International!S$3:S$2000,_xlfn.XMATCH(100,International!S$3:S$2000,1,1)+ROW()-ROW($A$3))-0), NA())</f>
        <v>#N/A</v>
      </c>
      <c r="FN199" s="1" t="e" cm="1">
        <f t="array" ref="FN199">IFERROR(IF(ISNA($A199),NA(),INDEX(International!U$3:U$2000,_xlfn.XMATCH(100,International!S$3:S$2000,1,1)+ROW()-ROW($A$3))-0), NA())</f>
        <v>#N/A</v>
      </c>
      <c r="FO199" s="1" t="e">
        <f t="shared" si="437"/>
        <v>#N/A</v>
      </c>
      <c r="FP199" s="1" t="e">
        <f t="shared" si="438"/>
        <v>#N/A</v>
      </c>
      <c r="FQ199" s="1" t="e">
        <f t="shared" si="439"/>
        <v>#N/A</v>
      </c>
      <c r="FR199" s="1" t="e" cm="1">
        <f t="array" ref="FR199">IFERROR(IF(OR(ISNA($A199),INDEX(International!W$3:W$2000,_xlfn.XMATCH(100,International!W$3:W$2000,1,1)+ROW()-ROW($A$3))=""),NA(),INDEX(International!W$3:W$2000,_xlfn.XMATCH(100,International!W$3:W$2000,1,1)+ROW()-ROW($A$3))-0), NA())</f>
        <v>#N/A</v>
      </c>
      <c r="FS199" s="1" t="e" cm="1">
        <f t="array" ref="FS199">IFERROR(IF(ISNA($A199),NA(),INDEX(International!Y$3:Y$2000,_xlfn.XMATCH(100,International!W$3:W$2000,1,1)+ROW()-ROW($A$3))-0), NA())</f>
        <v>#N/A</v>
      </c>
      <c r="FT199" s="1" t="e">
        <f t="shared" si="440"/>
        <v>#N/A</v>
      </c>
      <c r="FU199" s="1" t="e">
        <f t="shared" si="441"/>
        <v>#N/A</v>
      </c>
      <c r="FV199" s="1" t="e">
        <f t="shared" si="442"/>
        <v>#N/A</v>
      </c>
      <c r="FW199" s="1" t="e" cm="1">
        <f t="array" ref="FW199">IFERROR(IF(OR(ISNA($A199),INDEX(International!AA$3:AA$2000,_xlfn.XMATCH(100,International!AA$3:AA$2000,1,1)+ROW()-ROW($A$3))=""),NA(),INDEX(International!AA$3:AA$2000,_xlfn.XMATCH(100,International!AA$3:AA$2000,1,1)+ROW()-ROW($A$3))-0), NA())</f>
        <v>#N/A</v>
      </c>
      <c r="FX199" s="1" t="e" cm="1">
        <f t="array" ref="FX199">IFERROR(IF(ISNA($A199),NA(),INDEX(International!AC$3:AC$2000,_xlfn.XMATCH(100,International!AA$3:AA$2000,1,1)+ROW()-ROW($A$3))-0), NA())</f>
        <v>#N/A</v>
      </c>
      <c r="FY199" s="1" t="e">
        <f t="shared" si="443"/>
        <v>#N/A</v>
      </c>
      <c r="FZ199" s="1" t="e">
        <f t="shared" si="444"/>
        <v>#N/A</v>
      </c>
      <c r="GA199" s="1" t="e">
        <f t="shared" si="445"/>
        <v>#N/A</v>
      </c>
      <c r="GB199" s="1" t="e" cm="1">
        <f t="array" ref="GB199">IFERROR(IF(OR(ISNA($A199),INDEX(International!AE$3:AE$2000,_xlfn.XMATCH(100,International!AE$3:AE$2000,1,1)+ROW()-ROW($A$3))=""),NA(),INDEX(International!AE$3:AE$2000,_xlfn.XMATCH(100,International!AE$3:AE$2000,1,1)+ROW()-ROW($A$3))-0), NA())</f>
        <v>#N/A</v>
      </c>
      <c r="GC199" s="1" t="e" cm="1">
        <f t="array" ref="GC199">IFERROR(IF(ISNA($A199),NA(),INDEX(International!AG$3:AG$2000,_xlfn.XMATCH(100,International!AE$3:AE$2000,1,1)+ROW()-ROW($A$3))-0), NA())</f>
        <v>#N/A</v>
      </c>
      <c r="GD199" s="1" t="e">
        <f t="shared" si="446"/>
        <v>#N/A</v>
      </c>
      <c r="GE199" s="1" t="e">
        <f t="shared" si="447"/>
        <v>#N/A</v>
      </c>
      <c r="GF199" s="1" t="e">
        <f t="shared" si="448"/>
        <v>#N/A</v>
      </c>
    </row>
    <row r="200" spans="1:188" x14ac:dyDescent="0.2">
      <c r="A200" s="4" t="e">
        <f>IF(OR(Daily!$A200="",Daily!$B200="*"),NA(),Daily!A200)</f>
        <v>#N/A</v>
      </c>
      <c r="B200" s="1" t="str">
        <f>IF(_xlfn.IFNA($A200,"")="","",Daily!C200+IF(ROW()&gt;ROW($A$3),B199,0))</f>
        <v/>
      </c>
      <c r="C200" s="1" t="str">
        <f>IF(_xlfn.IFNA($A200,"")="","",Daily!D200+IF(ROW()&gt;ROW($A$3),C199,0))</f>
        <v/>
      </c>
      <c r="D200" s="1" t="str">
        <f>IF(_xlfn.IFNA($A200,"")="","",Daily!E200+IF(ROW()&gt;ROW($A$3),D199,0))</f>
        <v/>
      </c>
      <c r="E200" s="1" t="str">
        <f t="shared" si="403"/>
        <v/>
      </c>
      <c r="F200" s="1" t="str">
        <f>IF(_xlfn.IFNA($A200,"")="","",Daily!F200+IF(ROW()&gt;ROW($A$3),F199,0))</f>
        <v/>
      </c>
      <c r="G200" s="1" t="str">
        <f>IF(_xlfn.IFNA($A200,"")="","",Daily!G200+IF(ROW()&gt;ROW($A$3),G199,0))</f>
        <v/>
      </c>
      <c r="H200" s="1" t="str">
        <f>IF(_xlfn.IFNA($A200,"")="","",Daily!H200+IF(ROW()&gt;ROW($A$3),H199,0))</f>
        <v/>
      </c>
      <c r="I200" s="1" t="str">
        <f t="shared" si="404"/>
        <v/>
      </c>
      <c r="J200" s="1" t="str">
        <f>IF(_xlfn.IFNA($A200,"")="","",Daily!I200+IF(ROW()&gt;ROW($A$3),J199,0))</f>
        <v/>
      </c>
      <c r="K200" s="1" t="str">
        <f>IF(_xlfn.IFNA($A200,"")="","",Daily!J200+IF(ROW()&gt;ROW($A$3),K199,0))</f>
        <v/>
      </c>
      <c r="L200" s="1" t="str">
        <f>IF(_xlfn.IFNA($A200,"")="","",Daily!K200+IF(ROW()&gt;ROW($A$3),L199,0))</f>
        <v/>
      </c>
      <c r="M200" s="1" t="str">
        <f t="shared" si="405"/>
        <v/>
      </c>
      <c r="N200" s="1" t="str">
        <f>IF(_xlfn.IFNA($A200,"")="","",Daily!L200+IF(ROW()&gt;ROW($A$3),N199,0))</f>
        <v/>
      </c>
      <c r="O200" s="1" t="str">
        <f>IF(_xlfn.IFNA($A200,"")="","",Daily!M200+IF(ROW()&gt;ROW($A$3),O199,0))</f>
        <v/>
      </c>
      <c r="P200" s="1" t="str">
        <f>IF(_xlfn.IFNA($A200,"")="","",Daily!N200+IF(ROW()&gt;ROW($A$3),P199,0))</f>
        <v/>
      </c>
      <c r="Q200" s="1" t="str">
        <f t="shared" si="406"/>
        <v/>
      </c>
      <c r="R200" s="1" t="str">
        <f>IF(_xlfn.IFNA($A200,"")="","",Daily!O200+IF(ROW()&gt;ROW($A$3),R199,0))</f>
        <v/>
      </c>
      <c r="S200" s="1" t="str">
        <f>IF(_xlfn.IFNA($A200,"")="","",Daily!P200+IF(ROW()&gt;ROW($A$3),S199,0))</f>
        <v/>
      </c>
      <c r="T200" s="1" t="str">
        <f>IF(_xlfn.IFNA($A200,"")="","",Daily!Q200+IF(ROW()&gt;ROW($A$3),T199,0))</f>
        <v/>
      </c>
      <c r="U200" s="1" t="str">
        <f t="shared" si="407"/>
        <v/>
      </c>
      <c r="V200" s="1" t="str">
        <f>IF(_xlfn.IFNA($A200,"")="","",Daily!R200+IF(ROW()&gt;ROW($A$3),V199,0))</f>
        <v/>
      </c>
      <c r="W200" s="1" t="str">
        <f>IF(_xlfn.IFNA($A200,"")="","",Daily!S200+IF(ROW()&gt;ROW($A$3),W199,0))</f>
        <v/>
      </c>
      <c r="X200" s="1" t="str">
        <f>IF(_xlfn.IFNA($A200,"")="","",Daily!T200+IF(ROW()&gt;ROW($A$3),X199,0))</f>
        <v/>
      </c>
      <c r="Y200" s="1" t="str">
        <f t="shared" si="408"/>
        <v/>
      </c>
      <c r="Z200" s="1" t="str">
        <f>IF(_xlfn.IFNA($A200,"")="","",Daily!U200+IF(ROW()&gt;ROW($A$3),Z199,0))</f>
        <v/>
      </c>
      <c r="AA200" s="1" t="str">
        <f>IF(_xlfn.IFNA($A200,"")="","",Daily!V200+IF(ROW()&gt;ROW($A$3),AA199,0))</f>
        <v/>
      </c>
      <c r="AB200" s="1" t="str">
        <f>IF(_xlfn.IFNA($A200,"")="","",Daily!W200+IF(ROW()&gt;ROW($A$3),AB199,0))</f>
        <v/>
      </c>
      <c r="AC200" s="1" t="str">
        <f t="shared" si="409"/>
        <v/>
      </c>
      <c r="AD200" s="1" t="str">
        <f>IF(_xlfn.IFNA($A200,"")="","",Daily!X200+IF(ROW()&gt;ROW($A$3),AD199,0))</f>
        <v/>
      </c>
      <c r="AE200" s="1" t="str">
        <f>IF(_xlfn.IFNA($A200,"")="","",Daily!Y200+IF(ROW()&gt;ROW($A$3),AE199,0))</f>
        <v/>
      </c>
      <c r="AF200" s="1" t="str">
        <f>IF(_xlfn.IFNA($A200,"")="","",Daily!Z200+IF(ROW()&gt;ROW($A$3),AF199,0))</f>
        <v/>
      </c>
      <c r="AG200" s="1" t="str">
        <f t="shared" si="410"/>
        <v/>
      </c>
      <c r="AH200" s="1" t="str">
        <f>IF(_xlfn.IFNA($A200,"")="","",Daily!C200+Daily!F200+Daily!I200+Daily!O200+Daily!L200+Daily!R200+Daily!X200+Daily!U200)</f>
        <v/>
      </c>
      <c r="AI200" s="1" t="str">
        <f>IF(_xlfn.IFNA($A200,"")="","",Daily!D200+Daily!G200+Daily!J200+Daily!P200+Daily!M200+Daily!S200+Daily!Y200+Daily!V200+Daily!AA200)</f>
        <v/>
      </c>
      <c r="AJ200" s="1" t="str">
        <f>IF(_xlfn.IFNA($A200,"")="","",Daily!E200+Daily!H200+Daily!K200+Daily!Q200+Daily!N200+Daily!T200+Daily!Z200+Daily!W200)</f>
        <v/>
      </c>
      <c r="AK200" s="1" t="str">
        <f t="shared" si="359"/>
        <v/>
      </c>
      <c r="AL200" s="1" t="str">
        <f t="shared" si="360"/>
        <v/>
      </c>
      <c r="AM200" s="1" t="str">
        <f t="shared" si="361"/>
        <v/>
      </c>
      <c r="AN200" s="7" t="str">
        <f t="shared" si="362"/>
        <v/>
      </c>
      <c r="AO200" s="1" t="str">
        <f t="shared" si="363"/>
        <v/>
      </c>
      <c r="AP200" s="1" t="str">
        <f t="shared" si="364"/>
        <v/>
      </c>
      <c r="AQ200" s="1" t="str">
        <f t="shared" si="365"/>
        <v/>
      </c>
      <c r="AR200" s="1" t="str">
        <f t="shared" si="366"/>
        <v/>
      </c>
      <c r="AS200" s="1" t="str">
        <f t="shared" si="367"/>
        <v/>
      </c>
      <c r="AT200" s="10" t="str">
        <f t="shared" si="368"/>
        <v/>
      </c>
      <c r="AU200" s="10" t="str">
        <f t="shared" si="369"/>
        <v/>
      </c>
      <c r="AV200" s="10" t="str">
        <f t="shared" si="370"/>
        <v/>
      </c>
      <c r="AW200" s="10" t="str">
        <f t="shared" si="371"/>
        <v/>
      </c>
      <c r="AX200" s="10" t="str">
        <f t="shared" si="372"/>
        <v/>
      </c>
      <c r="AY200" s="10" t="str">
        <f t="shared" si="373"/>
        <v/>
      </c>
      <c r="AZ200" s="10" t="str">
        <f t="shared" si="374"/>
        <v/>
      </c>
      <c r="BA200" s="10" t="str">
        <f t="shared" si="375"/>
        <v/>
      </c>
      <c r="BB200" s="10" t="str">
        <f t="shared" si="376"/>
        <v/>
      </c>
      <c r="BC200" s="10" t="str">
        <f t="shared" si="377"/>
        <v/>
      </c>
      <c r="BD200" s="8" t="str">
        <f t="shared" ca="1" si="411"/>
        <v/>
      </c>
      <c r="BE200" s="9" t="str">
        <f t="shared" ca="1" si="412"/>
        <v/>
      </c>
      <c r="BF200" s="10" t="str">
        <f t="shared" si="378"/>
        <v/>
      </c>
      <c r="BG200" s="10" t="str">
        <f t="shared" si="379"/>
        <v/>
      </c>
      <c r="BH200" s="1" t="str">
        <f t="shared" si="380"/>
        <v/>
      </c>
      <c r="BI200" s="1" t="str">
        <f t="shared" si="381"/>
        <v/>
      </c>
      <c r="BJ200" s="8" t="str">
        <f>IF(_xlfn.IFNA($A200,"")="","",AK200/(Configuration!$B$1/1000000))</f>
        <v/>
      </c>
      <c r="BK200" s="1" t="str">
        <f>IF(OR(_xlfn.IFNA($A200,"")="", ROW()&lt;=ROW($A$3),MAX(International!$C$3:$C$2000)&lt;$AK200),"",$A200-_xlfn.XLOOKUP($AK200,International!$C$3:$C$2000,International!$A$3:$A$2000,NA(),1,1))</f>
        <v/>
      </c>
      <c r="BL200" s="1" t="str">
        <f>IF(OR(_xlfn.IFNA($A200,"")="", ROW()&lt;=ROW($A$3),MAX(International!$D$3:$D$2000)&lt;$BJ200),"",$A200-_xlfn.XLOOKUP($BJ200,International!$D$3:$D$2000,International!$A$3:$A$2000,NA(),1,1))</f>
        <v/>
      </c>
      <c r="BM200" s="1" t="str">
        <f>IF(OR(_xlfn.IFNA($A200,"")="", ROW()&lt;=ROW($A$3),MAX(International!$G$3:$G$2000)&lt;$AK200),"",$A200-_xlfn.XLOOKUP($AK200,International!$G$3:$G$2000,International!$A$3:$A$2000,NA(),1,1))</f>
        <v/>
      </c>
      <c r="BN200" s="1" t="str">
        <f>IF(OR(_xlfn.IFNA($A200,"")="", ROW()&lt;=ROW($A$3),MAX(International!$H$3:$H$2000)&lt;$BJ200),"",$A200-_xlfn.XLOOKUP($BJ200,International!$H$3:$H$2000,International!$A$3:$A$2000,NA(),1,1))</f>
        <v/>
      </c>
      <c r="BO200" s="1" t="str">
        <f>IF(OR(_xlfn.IFNA($A200,"")="", ROW()&lt;=ROW($A$3),MAX(International!$K$3:$K$2000)&lt;$AK200),"",$A200-_xlfn.XLOOKUP($AK200,International!$K$3:$K$2000,International!$A$3:$A$2000,NA(),1,1))</f>
        <v/>
      </c>
      <c r="BP200" s="1" t="str">
        <f>IF(OR(_xlfn.IFNA($A200,"")="", ROW()&lt;=ROW($A$3),MAX(International!$L$3:$L$2000)&lt;$BJ200),"",$A200-_xlfn.XLOOKUP($BJ200,International!$L$3:$L$2000,International!$A$3:$A$2000,NA(),1,1))</f>
        <v/>
      </c>
      <c r="BQ200" s="1" t="str">
        <f>IF(OR(_xlfn.IFNA($A200,"")="", ROW()&lt;=ROW($A$3),MAX(International!$O$3:$O$2000)&lt;$AK200),"",$A200-_xlfn.XLOOKUP($AK200,International!$O$3:$O$2000,International!$A$3:$A$2000,NA(),1,1))</f>
        <v/>
      </c>
      <c r="BR200" s="1" t="str">
        <f>IF(OR(_xlfn.IFNA($A200,"")="", ROW()&lt;=ROW($A$3),MAX(International!$P$3:$P$2000)&lt;$BJ200),"",$A200-_xlfn.XLOOKUP($BJ200,International!$P$3:$P$2000,International!$A$3:$A$2000,NA(),1,1))</f>
        <v/>
      </c>
      <c r="BS200" s="1" t="str">
        <f>IF(OR(_xlfn.IFNA($A200,"")="", ROW()&lt;=ROW($A$3),MAX(International!$S$3:$S$2000)&lt;$AK200),"",$A200-_xlfn.XLOOKUP($AK200,International!$S$3:$S$2000,International!$A$3:$A$2000,NA(),1,1))</f>
        <v/>
      </c>
      <c r="BT200" s="1" t="str">
        <f>IF(OR(_xlfn.IFNA($A200,"")="", ROW()&lt;=ROW($A$3),MAX(International!$T$3:$T$2000)&lt;$BJ200),"",$A200-_xlfn.XLOOKUP($BJ200,International!$T$3:$T$2000,International!$A$3:$A$2000,NA(),1,1))</f>
        <v/>
      </c>
      <c r="BU200" s="1" t="str">
        <f>IF(OR(_xlfn.IFNA($A200,"")="", ROW()&lt;=ROW($A$3),MAX(International!$W$3:$W$2000)&lt;$AK200),"",$A200-_xlfn.XLOOKUP($AK200,International!$W$3:$W$2000,International!$A$3:$A$2000,NA(),1,1))</f>
        <v/>
      </c>
      <c r="BV200" s="1" t="str">
        <f>IF(OR(_xlfn.IFNA($A200,"")="", ROW()&lt;=ROW($A$3),MAX(International!$X$3:$X$2000)&lt;$BJ200),"",$A200-_xlfn.XLOOKUP($BJ200,International!$X$3:$X$2000,International!$A$3:$A$2000,NA(),1,1))</f>
        <v/>
      </c>
      <c r="BW200" s="1" t="str">
        <f>IF(OR(_xlfn.IFNA($A200,"")="", ROW()&lt;=ROW($A$3),MAX(International!$AA$3:$AA$2000)&lt;$AK200),"",$A200-_xlfn.XLOOKUP($AK200,International!$AA$3:$AA$2000,International!$A$3:$A$2000,NA(),1,1))</f>
        <v/>
      </c>
      <c r="BX200" s="1" t="str">
        <f>IF(OR(_xlfn.IFNA($A200,"")="", ROW()&lt;=ROW($A$3),MAX(International!$AB$3:$AB$2000)&lt;$BJ200),"",$A200-_xlfn.XLOOKUP($BJ200,International!$AB$3:$AB$2000,International!$A$3:$A$2000,NA(),1,1))</f>
        <v/>
      </c>
      <c r="BY200" s="1" t="str">
        <f>IF(OR(_xlfn.IFNA($A200,"")="", ROW()&lt;=ROW($A$3),MAX(International!$AE$3:$AE$2000)&lt;$AK200),"",$A200-_xlfn.XLOOKUP($AK200,International!$AE$3:$AE$2000,International!$A$3:$A$2000,NA(),1,1))</f>
        <v/>
      </c>
      <c r="BZ200" s="1" t="str">
        <f>IF(OR(_xlfn.IFNA($A200,"")="", ROW()&lt;=ROW($A$3),MAX(International!$AF$3:$AF$2000)&lt;$BJ200),"",$A200-_xlfn.XLOOKUP($BJ200,International!$AF$3:$AF$2000,International!$A$3:$A$2000,NA(),1,1))</f>
        <v/>
      </c>
      <c r="CA200" s="1" t="e">
        <f t="shared" si="358"/>
        <v>#N/A</v>
      </c>
      <c r="CB200" s="1" t="e">
        <f t="shared" si="383"/>
        <v>#N/A</v>
      </c>
      <c r="CC200" s="1" t="e">
        <f t="shared" si="384"/>
        <v>#N/A</v>
      </c>
      <c r="CD200" s="1" t="e">
        <f t="shared" si="385"/>
        <v>#N/A</v>
      </c>
      <c r="CE200" s="1" t="e">
        <f t="shared" si="386"/>
        <v>#N/A</v>
      </c>
      <c r="CF200" s="1" t="e">
        <f t="shared" si="387"/>
        <v>#N/A</v>
      </c>
      <c r="CG200" s="1" t="e">
        <f t="shared" si="388"/>
        <v>#N/A</v>
      </c>
      <c r="CH200" s="1" t="e">
        <f t="shared" si="389"/>
        <v>#N/A</v>
      </c>
      <c r="CI200" s="1" t="e">
        <f t="shared" si="390"/>
        <v>#N/A</v>
      </c>
      <c r="CJ200" s="1" t="e">
        <f t="shared" si="391"/>
        <v>#N/A</v>
      </c>
      <c r="CK200" s="1" t="e">
        <f t="shared" si="413"/>
        <v>#N/A</v>
      </c>
      <c r="CL200" s="1" t="e">
        <f t="shared" si="392"/>
        <v>#N/A</v>
      </c>
      <c r="CM200" s="1" t="e">
        <f>IF(OR(ISNA($A200),$AK200&lt;100),NA(),IF($CA200=0,0,FLOOR((CK200-_xlfn.XLOOKUP(_xlfn.AGGREGATE(5,6,$CA$3:$CA2151),$CA$3:$CA$2000,CK$3:CK$2000,1,1))/_xlfn.XLOOKUP($CA200,$CA$3:$CA$2000,$CA$3:$CA$2000,1,1), 1)))</f>
        <v>#N/A</v>
      </c>
      <c r="CN200" s="1" t="e">
        <f t="shared" si="414"/>
        <v>#N/A</v>
      </c>
      <c r="CO200" s="1" t="e" cm="1">
        <f t="array" ref="CO200">IFERROR(IF(OR(ISNA($A200),$AK200&lt;100,INDEX(International!C$3:C$2000,_xlfn.XMATCH(100,International!C$3:C$2000,1,1)+$CA200)=""),NA(),INDEX(International!C$3:C$2000,_xlfn.XMATCH(100,International!C$3:C$2000,1,1)+$CA200)), NA())</f>
        <v>#N/A</v>
      </c>
      <c r="CP200" s="1" t="e">
        <f t="shared" si="393"/>
        <v>#N/A</v>
      </c>
      <c r="CQ200" s="1" t="e">
        <f>IF(OR(ISNA($A200),$AK200&lt;100),NA(),IF($CA200=0,0,FLOOR((CO200-_xlfn.XLOOKUP(_xlfn.AGGREGATE(5,6,$CA$3:$CA2151),$CA$3:$CA$2000,CO$3:CO$2000,1,1))/_xlfn.XLOOKUP($CA200,$CA$3:$CA$2000,$CA$3:$CA$2000,1,1), 1)))</f>
        <v>#N/A</v>
      </c>
      <c r="CR200" s="1" t="e">
        <f t="shared" si="415"/>
        <v>#N/A</v>
      </c>
      <c r="CS200" s="1" t="e" cm="1">
        <f t="array" ref="CS200">IFERROR(IF(OR(ISNA($A200),$AK200&lt;100,INDEX(International!G$3:G$2000,_xlfn.XMATCH(100,International!G$3:G$2000,1,1)+$CA200)=""),NA(),INDEX(International!G$3:G$2000,_xlfn.XMATCH(100,International!G$3:G$2000,1,1)+$CA200)), NA())</f>
        <v>#N/A</v>
      </c>
      <c r="CT200" s="1" t="e">
        <f t="shared" si="394"/>
        <v>#N/A</v>
      </c>
      <c r="CU200" s="1" t="e">
        <f>IF(OR(ISNA($A200),$AK200&lt;100),NA(),IF($CA200=0,0,FLOOR((CS200-_xlfn.XLOOKUP(_xlfn.AGGREGATE(5,6,$CA$3:$CA2151),$CA$3:$CA$2000,CS$3:CS$2000,1,1))/_xlfn.XLOOKUP($CA200,$CA$3:$CA$2000,$CA$3:$CA$2000,1,1), 1)))</f>
        <v>#N/A</v>
      </c>
      <c r="CV200" s="1" t="e">
        <f t="shared" si="416"/>
        <v>#N/A</v>
      </c>
      <c r="CW200" s="1" t="e" cm="1">
        <f t="array" ref="CW200">IFERROR(IF(OR(ISNA($A200),$AK200&lt;100,INDEX(International!K$3:K$2000,_xlfn.XMATCH(100,International!K$3:K$2000,1,1)+$CA200)=""),NA(),INDEX(International!K$3:K$2000,_xlfn.XMATCH(100,International!K$3:K$2000,1,1)+$CA200)), NA())</f>
        <v>#N/A</v>
      </c>
      <c r="CX200" s="1" t="e">
        <f t="shared" si="395"/>
        <v>#N/A</v>
      </c>
      <c r="CY200" s="1" t="e">
        <f>IF(OR(ISNA($A200),$AK200&lt;100),NA(),IF($CA200=0,0,FLOOR((CW200-_xlfn.XLOOKUP(_xlfn.AGGREGATE(5,6,$CA$3:$CA2151),$CA$3:$CA$2000,CW$3:CW$2000,1,1))/_xlfn.XLOOKUP($CA200,$CA$3:$CA$2000,$CA$3:$CA$2000,1,1), 1)))</f>
        <v>#N/A</v>
      </c>
      <c r="CZ200" s="1" t="e">
        <f t="shared" si="417"/>
        <v>#N/A</v>
      </c>
      <c r="DA200" s="1" t="e" cm="1">
        <f t="array" ref="DA200">IFERROR(IF(OR(ISNA($A200),$AK200&lt;100,INDEX(International!O$3:O$2000,_xlfn.XMATCH(100,International!O$3:O$2000,1,1)+$CA200)=""),NA(),INDEX(International!O$3:O$2000,_xlfn.XMATCH(100,International!O$3:O$2000,1,1)+$CA200)), NA())</f>
        <v>#N/A</v>
      </c>
      <c r="DB200" s="1" t="e">
        <f t="shared" si="396"/>
        <v>#N/A</v>
      </c>
      <c r="DC200" s="1" t="e">
        <f>IF(OR(ISNA($A200),$AK200&lt;100),NA(),IF($CA200=0,0,FLOOR((DA200-_xlfn.XLOOKUP(_xlfn.AGGREGATE(5,6,$CA$3:$CA2151),$CA$3:$CA$2000,DA$3:DA$2000,1,1))/_xlfn.XLOOKUP($CA200,$CA$3:$CA$2000,$CA$3:$CA$2000,1,1), 1)))</f>
        <v>#N/A</v>
      </c>
      <c r="DD200" s="1" t="e">
        <f t="shared" si="418"/>
        <v>#N/A</v>
      </c>
      <c r="DE200" s="1" t="e" cm="1">
        <f t="array" ref="DE200">IFERROR(IF(OR(ISNA($A200),$AK200&lt;100,INDEX(International!S$3:S$2000,_xlfn.XMATCH(100,International!S$3:S$2000,1,1)+$CA200)=""),NA(),INDEX(International!S$3:S$2000,_xlfn.XMATCH(100,International!S$3:S$2000,1,1)+$CA200)), NA())</f>
        <v>#N/A</v>
      </c>
      <c r="DF200" s="1" t="e">
        <f t="shared" si="397"/>
        <v>#N/A</v>
      </c>
      <c r="DG200" s="1" t="e">
        <f>IF(OR(ISNA($A200),$AK200&lt;100),NA(),IF($CA200=0,0,FLOOR((DE200-_xlfn.XLOOKUP(_xlfn.AGGREGATE(5,6,$CA$3:$CA2151),$CA$3:$CA$2000,DE$3:DE$2000,1,1))/_xlfn.XLOOKUP($CA200,$CA$3:$CA$2000,$CA$3:$CA$2000,1,1), 1)))</f>
        <v>#N/A</v>
      </c>
      <c r="DH200" s="1" t="e">
        <f t="shared" si="419"/>
        <v>#N/A</v>
      </c>
      <c r="DI200" s="1" t="e" cm="1">
        <f t="array" ref="DI200">IFERROR(IF(OR(ISNA($A200),$AK200&lt;100,INDEX(International!W$3:W$2000,_xlfn.XMATCH(100,International!W$3:W$2000,1,1)+$CA200)=""),NA(),INDEX(International!W$3:W$2000,_xlfn.XMATCH(100,International!W$3:W$2000,1,1)+$CA200)), NA())</f>
        <v>#N/A</v>
      </c>
      <c r="DJ200" s="1" t="e">
        <f t="shared" si="398"/>
        <v>#N/A</v>
      </c>
      <c r="DK200" s="1" t="e">
        <f>IF(OR(ISNA($A200),$AK200&lt;100),NA(),IF($CA200=0,0,FLOOR((DI200-_xlfn.XLOOKUP(_xlfn.AGGREGATE(5,6,$CA$3:$CA2151),$CA$3:$CA$2000,DI$3:DI$2000,1,1))/_xlfn.XLOOKUP($CA200,$CA$3:$CA$2000,$CA$3:$CA$2000,1,1), 1)))</f>
        <v>#N/A</v>
      </c>
      <c r="DL200" s="1" t="e">
        <f t="shared" si="420"/>
        <v>#N/A</v>
      </c>
      <c r="DM200" s="1" t="e" cm="1">
        <f t="array" ref="DM200">IFERROR(IF(OR(ISNA($A200),$AK200&lt;100,INDEX(International!AA$3:AA$2000,_xlfn.XMATCH(100,International!AA$3:AA$2000,1,1)+$CA200)=""),NA(),INDEX(International!AA$3:AA$2000,_xlfn.XMATCH(100,International!AA$3:AA$2000,1,1)+$CA200)), NA())</f>
        <v>#N/A</v>
      </c>
      <c r="DN200" s="1" t="e">
        <f t="shared" si="399"/>
        <v>#N/A</v>
      </c>
      <c r="DO200" s="1" t="e">
        <f>IF(OR(ISNA($A200),$AK200&lt;100),NA(),IF($CA200=0,0,FLOOR((DM200-_xlfn.XLOOKUP(_xlfn.AGGREGATE(5,6,$CA$3:$CA2151),$CA$3:$CA$2000,DM$3:DM$2000,1,1))/_xlfn.XLOOKUP($CA200,$CA$3:$CA$2000,$CA$3:$CA$2000,1,1), 1)))</f>
        <v>#N/A</v>
      </c>
      <c r="DP200" s="1" t="e">
        <f t="shared" si="421"/>
        <v>#N/A</v>
      </c>
      <c r="DQ200" s="1" t="e" cm="1">
        <f t="array" ref="DQ200">IFERROR(IF(OR(ISNA($A200),$AK200&lt;100,INDEX(International!AE$3:AE$2000,_xlfn.XMATCH(100,International!AE$3:AE$2000,1,1)+$CA200)=""),NA(),INDEX(International!AE$3:AE$2000,_xlfn.XMATCH(100,International!AE$3:AE$2000,1,1)+$CA200)), NA())</f>
        <v>#N/A</v>
      </c>
      <c r="DR200" s="1" t="e">
        <f t="shared" si="400"/>
        <v>#N/A</v>
      </c>
      <c r="DS200" s="1" t="e">
        <f>IF(OR(ISNA($A200),$AK200&lt;100),NA(),IF($CA200=0,0,FLOOR((DQ200-_xlfn.XLOOKUP(_xlfn.AGGREGATE(5,6,$CA$3:$CA2151),$CA$3:$CA$2000,DQ$3:DQ$2000,1,1))/_xlfn.XLOOKUP($CA200,$CA$3:$CA$2000,$CA$3:$CA$2000,1,1), 1)))</f>
        <v>#N/A</v>
      </c>
      <c r="DT200" s="1" t="e">
        <f t="shared" si="382"/>
        <v>#N/A</v>
      </c>
      <c r="DU200" s="1" t="e">
        <f t="shared" si="401"/>
        <v>#N/A</v>
      </c>
      <c r="DV200" s="1" t="e" cm="1">
        <f t="array" ref="DV200">IFERROR(IF(ISNA($A200),NA(),INDEX(B$3:B$2000,_xlfn.XMATCH(Configuration!$B$12,B$3:B$2000,1,1)+ROW()-ROW($A$3))-0), NA())</f>
        <v>#N/A</v>
      </c>
      <c r="DW200" s="1" t="e" cm="1">
        <f t="array" ref="DW200">IFERROR(IF(ISNA($A200),NA(),INDEX(F$3:F$2000,_xlfn.XMATCH(Configuration!$B$12,F$3:F$2000,1,1)+ROW()-ROW($A$3))-0), NA())</f>
        <v>#N/A</v>
      </c>
      <c r="DX200" s="1" t="e" cm="1">
        <f t="array" ref="DX200">IFERROR(IF(ISNA($A200),NA(),INDEX(J$3:J$2000,_xlfn.XMATCH(Configuration!$B$12,J$3:J$2000,1,1)+ROW()-ROW($A$3))-0), NA())</f>
        <v>#N/A</v>
      </c>
      <c r="DY200" s="1" t="e" cm="1">
        <f t="array" ref="DY200">IFERROR(IF(ISNA($A200),NA(),INDEX(N$3:N$2000,_xlfn.XMATCH(Configuration!$B$12,N$3:N$2000,1,1)+ROW()-ROW($A$3))-0), NA())</f>
        <v>#N/A</v>
      </c>
      <c r="DZ200" s="1" t="e" cm="1">
        <f t="array" ref="DZ200">IFERROR(IF(ISNA($A200),NA(),INDEX(R$3:R$2000,_xlfn.XMATCH(Configuration!$B$12,R$3:R$2000,1,1)+ROW()-ROW($A$3))-0), NA())</f>
        <v>#N/A</v>
      </c>
      <c r="EA200" s="1" t="e" cm="1">
        <f t="array" ref="EA200">IFERROR(IF(ISNA($A200),NA(),INDEX(V$3:V$2000,_xlfn.XMATCH(Configuration!$B$12,V$3:V$2000,1,1)+ROW()-ROW($A$3))-0), NA())</f>
        <v>#N/A</v>
      </c>
      <c r="EB200" s="1" t="e" cm="1">
        <f t="array" ref="EB200">IFERROR(IF(ISNA($A200),NA(),INDEX(Z$3:Z$2000,_xlfn.XMATCH(Configuration!$B$12,Z$3:Z$2000,1,1)+ROW()-ROW($A$3))-0), NA())</f>
        <v>#N/A</v>
      </c>
      <c r="EC200" s="1" t="e" cm="1">
        <f t="array" ref="EC200">IFERROR(IF(ISNA($A200),NA(),INDEX(AD$3:AD$2000,_xlfn.XMATCH(Configuration!$B$12,AD$3:AD$2000,1,1)+ROW()-ROW($A$3))-0), NA())</f>
        <v>#N/A</v>
      </c>
      <c r="ED200" s="1" t="e">
        <f t="shared" si="402"/>
        <v>#N/A</v>
      </c>
      <c r="EE200" s="1" t="e">
        <f>IFERROR(IF(ISNA($ED200),NA(),IF(FLOOR(2^($ED200+(LOG(100)/LOG(2))),2)&gt; _xlfn.AGGREGATE(4,6,$EN$3:$GC$2000)+2000,NA(),FLOOR(2^($ED200+(LOG(100)/LOG(2))),2))), NA())</f>
        <v>#N/A</v>
      </c>
      <c r="EF200" s="1" t="e">
        <f>IFERROR(IF(ISNA($ED200),NA(),IF(FLOOR((2^(($ED200+2*LOG(100)/LOG(2))/2)),2)&gt;_xlfn.AGGREGATE(4,6,$EN$3:$GC$2000)+2000,NA(),FLOOR((2^(($ED200+2*LOG(100)/LOG(2))/2)),2))),NA())</f>
        <v>#N/A</v>
      </c>
      <c r="EG200" s="1" t="e">
        <f>IFERROR(IF(ISNA($ED200),NA(),IF(FLOOR((2^(($ED200+3*LOG(100)/LOG(2))/3)),2)&gt;_xlfn.AGGREGATE(4,6,$EN$3:$GC$2000)+2000,NA(),FLOOR((2^(($ED200+3*LOG(100)/LOG(2))/3)),2))),NA())</f>
        <v>#N/A</v>
      </c>
      <c r="EH200" s="1" t="e">
        <f>IFERROR(IF(ISNA($ED200),NA(),IF(FLOOR((2^(($ED200+4*LOG(100)/LOG(2))/4)),2)&gt;_xlfn.AGGREGATE(4,6,$EN$3:$GC$2000)+2000,NA(),FLOOR((2^(($ED200+4*LOG(100)/LOG(2))/4)),2))),NA())</f>
        <v>#N/A</v>
      </c>
      <c r="EI200" s="1" t="e">
        <f>IFERROR(IF(ISNA($ED200),NA(),IF(FLOOR((2^(($ED200+5*LOG(100)/LOG(2))/5)),2)&gt;_xlfn.AGGREGATE(4,6,$EN$3:$GC$2000)+2000,NA(),FLOOR((2^(($ED200+5*LOG(100)/LOG(2))/5)),2))),NA())</f>
        <v>#N/A</v>
      </c>
      <c r="EJ200" s="1" t="e">
        <f>IFERROR(IF(ISNA($ED200),NA(),IF(FLOOR((2^(($ED200+6*LOG(100)/LOG(2))/6)),2)&gt;_xlfn.AGGREGATE(4,6,$EN$3:$GC$2000)+2000,NA(),FLOOR((2^(($ED200+6*LOG(100)/LOG(2))/6)),2))),NA())</f>
        <v>#N/A</v>
      </c>
      <c r="EK200" s="1" t="e">
        <f>IFERROR(IF(ISNA($ED200),NA(),IF(FLOOR((2^(($ED200+7*LOG(100)/LOG(2))/7)),2)&gt;_xlfn.AGGREGATE(4,6,$EN$3:$GC$2000)+2000,NA(),FLOOR((2^(($ED200+7*LOG(100)/LOG(2))/7)),2))),NA())</f>
        <v>#N/A</v>
      </c>
      <c r="EL200" s="1" t="e" cm="1">
        <f t="array" ref="EL200">IFERROR(IF(ISNA($ED200),NA(),IF(FLOOR((2^(($ED200+LOOKUP(2, 1/(ISNA(EP$3:EP$2000)+ISBLANK(EP$3:EP$300)-1),EP$3:EP$2000)*LOG(100)/LOG(2))/LOOKUP(2, 1/(ISNA(EP$3:EP$2000)+ISBLANK(EP$3:EP$300)-1),EP$3:EP$2000))),2)&gt;_xlfn.AGGREGATE(4,6,$EN$3:$GC$2000)+2000,NA(),FLOOR((2^(($ED200+LOOKUP(2, 1/(ISNA(EP$3:EP$2000)+ISBLANK(EP$3:EP$300)-1),EP$3:EP$2000)*LOG(100)/LOG(2))/LOOKUP(2, 1/(ISNA(EP$3:EP$2000)+ISBLANK(EP$3:EP$300)-1),EP$3:EP$2000))),2))),NA())</f>
        <v>#N/A</v>
      </c>
      <c r="EM200" s="1" t="e" cm="1">
        <f t="array" ref="EM200">IF(ISNA($ED200),NA(),FLOOR(EN$3+(LOOKUP(2, 1/(ISNA(EN$3:EN$2000)+ISBLANK(EN$3:EN$300)-1),EN$3:EN$2000)-EN$3)/LOOKUP(2, 1/(ISNA(EN$3:EN$2000)+ISBLANK(EN$3:EN$300)-1),ED$3:ED$2000)*ED200, 1))</f>
        <v>#N/A</v>
      </c>
      <c r="EN200" s="1" t="e" cm="1">
        <f t="array" ref="EN200">IFERROR(IF(ISNA($A200),NA(),INDEX(AK$3:AK$2000,_xlfn.XMATCH(100,AK$3:AK$2000,1,1)+ROW()-ROW($A$3))-0), NA())</f>
        <v>#N/A</v>
      </c>
      <c r="EO200" s="1" t="e" cm="1">
        <f t="array" ref="EO200">IFERROR(IF(ISNA($A200),NA(),INDEX(BD$3:BD$2000,_xlfn.XMATCH(100,AK$3:AK$2000,1,1)+ROW()-ROW($A$3))-0), NA())</f>
        <v>#N/A</v>
      </c>
      <c r="EP200" s="1" t="e">
        <f t="shared" si="422"/>
        <v>#N/A</v>
      </c>
      <c r="EQ200" s="1" t="e">
        <f t="shared" si="423"/>
        <v>#N/A</v>
      </c>
      <c r="ER200" s="1" t="e">
        <f t="shared" si="424"/>
        <v>#N/A</v>
      </c>
      <c r="ES200" s="1" t="e" cm="1">
        <f t="array" ref="ES200">IFERROR(IF(OR(ISNA($A200),INDEX(International!C$3:C$2000,_xlfn.XMATCH(100,International!C$3:C$2000,1,1)+ROW()-ROW($A$3))=""),NA(),INDEX(International!C$3:C$2000,_xlfn.XMATCH(100,International!C$3:C$2000,1,1)+ROW()-ROW($A$3))), NA())</f>
        <v>#N/A</v>
      </c>
      <c r="ET200" s="1" t="e" cm="1">
        <f t="array" ref="ET200">IFERROR(IF(ISNA($A200),NA(),INDEX(International!E$3:E$2000,_xlfn.XMATCH(100,International!C$3:C$2000,1,1)+ROW()-ROW($A$3))-0), NA())</f>
        <v>#N/A</v>
      </c>
      <c r="EU200" s="1" t="e">
        <f t="shared" si="425"/>
        <v>#N/A</v>
      </c>
      <c r="EV200" s="1" t="e">
        <f t="shared" si="426"/>
        <v>#N/A</v>
      </c>
      <c r="EW200" s="1" t="e">
        <f t="shared" si="427"/>
        <v>#N/A</v>
      </c>
      <c r="EX200" s="1" t="e" cm="1">
        <f t="array" ref="EX200">IFERROR(IF(OR(ISNA($A200),INDEX(International!G$3:G$2000,_xlfn.XMATCH(100,International!G$3:G$2000,1,1)+ROW()-ROW($A$3))=""),NA(),INDEX(International!G$3:G$2000,_xlfn.XMATCH(100,International!G$3:G$2000,1,1)+ROW()-ROW($A$3))-0), NA())</f>
        <v>#N/A</v>
      </c>
      <c r="EY200" s="1" t="e" cm="1">
        <f t="array" ref="EY200">IFERROR(IF(ISNA($A200),NA(),INDEX(International!I$3:I$2000,_xlfn.XMATCH(100,International!G$3:G$2000,1,1)+ROW()-ROW($A$3))-0), NA())</f>
        <v>#N/A</v>
      </c>
      <c r="EZ200" s="1" t="e">
        <f t="shared" si="428"/>
        <v>#N/A</v>
      </c>
      <c r="FA200" s="1" t="e">
        <f t="shared" si="429"/>
        <v>#N/A</v>
      </c>
      <c r="FB200" s="1" t="e">
        <f t="shared" si="430"/>
        <v>#N/A</v>
      </c>
      <c r="FC200" s="1" t="e" cm="1">
        <f t="array" ref="FC200">IFERROR(IF(OR(ISNA($A200),INDEX(International!K$3:K$2000,_xlfn.XMATCH(100,International!K$3:K$2000,1,1)+ROW()-ROW($A$3))=""),NA(),INDEX(International!K$3:K$2000,_xlfn.XMATCH(100,International!K$3:K$2000,1,1)+ROW()-ROW($A$3))), NA())</f>
        <v>#N/A</v>
      </c>
      <c r="FD200" s="1" t="e" cm="1">
        <f t="array" ref="FD200">IFERROR(IF(ISNA($A200),NA(),INDEX(International!M$3:M$2000,_xlfn.XMATCH(100,International!K$3:K$2000,1,1)+ROW()-ROW($A$3))-0), NA())</f>
        <v>#N/A</v>
      </c>
      <c r="FE200" s="1" t="e">
        <f t="shared" si="431"/>
        <v>#N/A</v>
      </c>
      <c r="FF200" s="1" t="e">
        <f t="shared" si="432"/>
        <v>#N/A</v>
      </c>
      <c r="FG200" s="1" t="e">
        <f t="shared" si="433"/>
        <v>#N/A</v>
      </c>
      <c r="FH200" s="1" t="e" cm="1">
        <f t="array" ref="FH200">IFERROR(IF(OR(ISNA($A200),INDEX(International!O$3:O$2000,_xlfn.XMATCH(100,International!O$3:O$2000,1,1)+ROW()-ROW($A$3))=""),NA(),INDEX(International!O$3:O$2000,_xlfn.XMATCH(100,International!O$3:O$2000,1,1)+ROW()-ROW($A$3))-0), NA())</f>
        <v>#N/A</v>
      </c>
      <c r="FI200" s="1" t="e" cm="1">
        <f t="array" ref="FI200">IFERROR(IF(ISNA($A200),NA(),INDEX(International!Q$3:Q$2000,_xlfn.XMATCH(100,International!O$3:O$2000,1,1)+ROW()-ROW($A$3))-0), NA())</f>
        <v>#N/A</v>
      </c>
      <c r="FJ200" s="1" t="e">
        <f t="shared" si="434"/>
        <v>#N/A</v>
      </c>
      <c r="FK200" s="1" t="e">
        <f t="shared" si="435"/>
        <v>#N/A</v>
      </c>
      <c r="FL200" s="1" t="e">
        <f t="shared" si="436"/>
        <v>#N/A</v>
      </c>
      <c r="FM200" s="1" t="e" cm="1">
        <f t="array" ref="FM200">IFERROR(IF(OR(ISNA($A200),INDEX(International!S$3:S$2000,_xlfn.XMATCH(100,International!S$3:S$2000,1,1)+ROW()-ROW($A$3))=""),NA(),INDEX(International!S$3:S$2000,_xlfn.XMATCH(100,International!S$3:S$2000,1,1)+ROW()-ROW($A$3))-0), NA())</f>
        <v>#N/A</v>
      </c>
      <c r="FN200" s="1" t="e" cm="1">
        <f t="array" ref="FN200">IFERROR(IF(ISNA($A200),NA(),INDEX(International!U$3:U$2000,_xlfn.XMATCH(100,International!S$3:S$2000,1,1)+ROW()-ROW($A$3))-0), NA())</f>
        <v>#N/A</v>
      </c>
      <c r="FO200" s="1" t="e">
        <f t="shared" si="437"/>
        <v>#N/A</v>
      </c>
      <c r="FP200" s="1" t="e">
        <f t="shared" si="438"/>
        <v>#N/A</v>
      </c>
      <c r="FQ200" s="1" t="e">
        <f t="shared" si="439"/>
        <v>#N/A</v>
      </c>
      <c r="FR200" s="1" t="e" cm="1">
        <f t="array" ref="FR200">IFERROR(IF(OR(ISNA($A200),INDEX(International!W$3:W$2000,_xlfn.XMATCH(100,International!W$3:W$2000,1,1)+ROW()-ROW($A$3))=""),NA(),INDEX(International!W$3:W$2000,_xlfn.XMATCH(100,International!W$3:W$2000,1,1)+ROW()-ROW($A$3))-0), NA())</f>
        <v>#N/A</v>
      </c>
      <c r="FS200" s="1" t="e" cm="1">
        <f t="array" ref="FS200">IFERROR(IF(ISNA($A200),NA(),INDEX(International!Y$3:Y$2000,_xlfn.XMATCH(100,International!W$3:W$2000,1,1)+ROW()-ROW($A$3))-0), NA())</f>
        <v>#N/A</v>
      </c>
      <c r="FT200" s="1" t="e">
        <f t="shared" si="440"/>
        <v>#N/A</v>
      </c>
      <c r="FU200" s="1" t="e">
        <f t="shared" si="441"/>
        <v>#N/A</v>
      </c>
      <c r="FV200" s="1" t="e">
        <f t="shared" si="442"/>
        <v>#N/A</v>
      </c>
      <c r="FW200" s="1" t="e" cm="1">
        <f t="array" ref="FW200">IFERROR(IF(OR(ISNA($A200),INDEX(International!AA$3:AA$2000,_xlfn.XMATCH(100,International!AA$3:AA$2000,1,1)+ROW()-ROW($A$3))=""),NA(),INDEX(International!AA$3:AA$2000,_xlfn.XMATCH(100,International!AA$3:AA$2000,1,1)+ROW()-ROW($A$3))-0), NA())</f>
        <v>#N/A</v>
      </c>
      <c r="FX200" s="1" t="e" cm="1">
        <f t="array" ref="FX200">IFERROR(IF(ISNA($A200),NA(),INDEX(International!AC$3:AC$2000,_xlfn.XMATCH(100,International!AA$3:AA$2000,1,1)+ROW()-ROW($A$3))-0), NA())</f>
        <v>#N/A</v>
      </c>
      <c r="FY200" s="1" t="e">
        <f t="shared" si="443"/>
        <v>#N/A</v>
      </c>
      <c r="FZ200" s="1" t="e">
        <f t="shared" si="444"/>
        <v>#N/A</v>
      </c>
      <c r="GA200" s="1" t="e">
        <f t="shared" si="445"/>
        <v>#N/A</v>
      </c>
      <c r="GB200" s="1" t="e" cm="1">
        <f t="array" ref="GB200">IFERROR(IF(OR(ISNA($A200),INDEX(International!AE$3:AE$2000,_xlfn.XMATCH(100,International!AE$3:AE$2000,1,1)+ROW()-ROW($A$3))=""),NA(),INDEX(International!AE$3:AE$2000,_xlfn.XMATCH(100,International!AE$3:AE$2000,1,1)+ROW()-ROW($A$3))-0), NA())</f>
        <v>#N/A</v>
      </c>
      <c r="GC200" s="1" t="e" cm="1">
        <f t="array" ref="GC200">IFERROR(IF(ISNA($A200),NA(),INDEX(International!AG$3:AG$2000,_xlfn.XMATCH(100,International!AE$3:AE$2000,1,1)+ROW()-ROW($A$3))-0), NA())</f>
        <v>#N/A</v>
      </c>
      <c r="GD200" s="1" t="e">
        <f t="shared" si="446"/>
        <v>#N/A</v>
      </c>
      <c r="GE200" s="1" t="e">
        <f t="shared" si="447"/>
        <v>#N/A</v>
      </c>
      <c r="GF200" s="1" t="e">
        <f t="shared" si="448"/>
        <v>#N/A</v>
      </c>
    </row>
    <row r="201" spans="1:188" x14ac:dyDescent="0.2">
      <c r="A201" s="4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F201" s="10"/>
      <c r="BG201" s="10"/>
      <c r="BJ201" s="8"/>
    </row>
    <row r="202" spans="1:188" x14ac:dyDescent="0.2">
      <c r="A202" s="4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F202" s="10"/>
      <c r="BG202" s="10"/>
      <c r="BJ202" s="8"/>
    </row>
    <row r="203" spans="1:188" x14ac:dyDescent="0.2">
      <c r="A203" s="4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F203" s="10"/>
      <c r="BG203" s="10"/>
      <c r="BJ203" s="8"/>
    </row>
    <row r="204" spans="1:188" x14ac:dyDescent="0.2">
      <c r="A204" s="4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F204" s="10"/>
      <c r="BG204" s="10"/>
      <c r="BJ204" s="8"/>
    </row>
    <row r="205" spans="1:188" x14ac:dyDescent="0.2">
      <c r="A205" s="4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F205" s="10"/>
      <c r="BG205" s="10"/>
      <c r="BJ205" s="8"/>
    </row>
    <row r="206" spans="1:188" x14ac:dyDescent="0.2">
      <c r="A206" s="4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F206" s="10"/>
      <c r="BG206" s="10"/>
      <c r="BJ206" s="8"/>
    </row>
    <row r="207" spans="1:188" x14ac:dyDescent="0.2">
      <c r="A207" s="4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F207" s="10"/>
      <c r="BG207" s="10"/>
      <c r="BJ207" s="8"/>
    </row>
    <row r="208" spans="1:188" x14ac:dyDescent="0.2">
      <c r="A208" s="4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F208" s="10"/>
      <c r="BG208" s="10"/>
      <c r="BJ208" s="8"/>
    </row>
    <row r="209" spans="1:62" x14ac:dyDescent="0.2">
      <c r="A209" s="4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F209" s="10"/>
      <c r="BG209" s="10"/>
      <c r="BJ209" s="8"/>
    </row>
    <row r="210" spans="1:62" x14ac:dyDescent="0.2">
      <c r="A210" s="4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F210" s="10"/>
      <c r="BG210" s="10"/>
      <c r="BJ210" s="8"/>
    </row>
    <row r="211" spans="1:62" x14ac:dyDescent="0.2">
      <c r="A211" s="4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F211" s="10"/>
      <c r="BG211" s="10"/>
      <c r="BJ211" s="8"/>
    </row>
    <row r="212" spans="1:62" x14ac:dyDescent="0.2">
      <c r="A212" s="4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F212" s="10"/>
      <c r="BG212" s="10"/>
      <c r="BJ212" s="8"/>
    </row>
    <row r="213" spans="1:62" x14ac:dyDescent="0.2">
      <c r="A213" s="4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F213" s="10"/>
      <c r="BG213" s="10"/>
      <c r="BJ213" s="8"/>
    </row>
    <row r="214" spans="1:62" x14ac:dyDescent="0.2">
      <c r="A214" s="4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F214" s="10"/>
      <c r="BG214" s="10"/>
      <c r="BJ214" s="8"/>
    </row>
    <row r="215" spans="1:62" x14ac:dyDescent="0.2">
      <c r="A215" s="4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F215" s="10"/>
      <c r="BG215" s="10"/>
      <c r="BJ215" s="8"/>
    </row>
    <row r="216" spans="1:62" x14ac:dyDescent="0.2">
      <c r="A216" s="4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F216" s="10"/>
      <c r="BG216" s="10"/>
      <c r="BJ216" s="8"/>
    </row>
    <row r="217" spans="1:62" x14ac:dyDescent="0.2">
      <c r="A217" s="4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F217" s="10"/>
      <c r="BG217" s="10"/>
      <c r="BJ217" s="8"/>
    </row>
    <row r="218" spans="1:62" x14ac:dyDescent="0.2">
      <c r="A218" s="4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F218" s="10"/>
      <c r="BG218" s="10"/>
      <c r="BJ218" s="8"/>
    </row>
    <row r="219" spans="1:62" x14ac:dyDescent="0.2">
      <c r="A219" s="4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F219" s="10"/>
      <c r="BG219" s="10"/>
      <c r="BJ219" s="8"/>
    </row>
    <row r="220" spans="1:62" x14ac:dyDescent="0.2">
      <c r="A220" s="4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F220" s="10"/>
      <c r="BG220" s="10"/>
      <c r="BJ220" s="8"/>
    </row>
    <row r="221" spans="1:62" x14ac:dyDescent="0.2">
      <c r="A221" s="4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F221" s="10"/>
      <c r="BG221" s="10"/>
      <c r="BJ221" s="8"/>
    </row>
    <row r="222" spans="1:62" x14ac:dyDescent="0.2">
      <c r="A222" s="4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F222" s="10"/>
      <c r="BG222" s="10"/>
      <c r="BJ222" s="8"/>
    </row>
    <row r="223" spans="1:62" x14ac:dyDescent="0.2">
      <c r="A223" s="4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F223" s="10"/>
      <c r="BG223" s="10"/>
      <c r="BJ223" s="8"/>
    </row>
    <row r="224" spans="1:62" x14ac:dyDescent="0.2">
      <c r="A224" s="4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F224" s="10"/>
      <c r="BG224" s="10"/>
      <c r="BJ224" s="8"/>
    </row>
    <row r="225" spans="1:62" x14ac:dyDescent="0.2">
      <c r="A225" s="4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F225" s="10"/>
      <c r="BG225" s="10"/>
      <c r="BJ225" s="8"/>
    </row>
    <row r="226" spans="1:62" x14ac:dyDescent="0.2">
      <c r="A226" s="4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F226" s="10"/>
      <c r="BG226" s="10"/>
      <c r="BJ226" s="8"/>
    </row>
    <row r="227" spans="1:62" x14ac:dyDescent="0.2">
      <c r="A227" s="4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F227" s="10"/>
      <c r="BG227" s="10"/>
      <c r="BJ227" s="8"/>
    </row>
    <row r="228" spans="1:62" x14ac:dyDescent="0.2">
      <c r="A228" s="4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F228" s="10"/>
      <c r="BG228" s="10"/>
      <c r="BJ228" s="8"/>
    </row>
    <row r="229" spans="1:62" x14ac:dyDescent="0.2">
      <c r="A229" s="4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F229" s="10"/>
      <c r="BG229" s="10"/>
      <c r="BJ229" s="8"/>
    </row>
    <row r="230" spans="1:62" x14ac:dyDescent="0.2">
      <c r="A230" s="4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F230" s="10"/>
      <c r="BG230" s="10"/>
      <c r="BJ230" s="8"/>
    </row>
    <row r="231" spans="1:62" x14ac:dyDescent="0.2">
      <c r="A231" s="4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F231" s="10"/>
      <c r="BG231" s="10"/>
      <c r="BJ231" s="8"/>
    </row>
    <row r="232" spans="1:62" x14ac:dyDescent="0.2">
      <c r="A232" s="4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F232" s="10"/>
      <c r="BG232" s="10"/>
      <c r="BJ232" s="8"/>
    </row>
    <row r="233" spans="1:62" x14ac:dyDescent="0.2">
      <c r="A233" s="4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F233" s="10"/>
      <c r="BG233" s="10"/>
      <c r="BJ233" s="8"/>
    </row>
    <row r="234" spans="1:62" x14ac:dyDescent="0.2">
      <c r="A234" s="4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F234" s="10"/>
      <c r="BG234" s="10"/>
      <c r="BJ234" s="8"/>
    </row>
    <row r="235" spans="1:62" x14ac:dyDescent="0.2">
      <c r="A235" s="4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F235" s="10"/>
      <c r="BG235" s="10"/>
      <c r="BJ235" s="8"/>
    </row>
    <row r="236" spans="1:62" x14ac:dyDescent="0.2">
      <c r="A236" s="4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F236" s="10"/>
      <c r="BG236" s="10"/>
      <c r="BJ236" s="8"/>
    </row>
    <row r="237" spans="1:62" x14ac:dyDescent="0.2">
      <c r="A237" s="4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F237" s="10"/>
      <c r="BG237" s="10"/>
      <c r="BJ237" s="8"/>
    </row>
    <row r="238" spans="1:62" x14ac:dyDescent="0.2">
      <c r="A238" s="4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F238" s="10"/>
      <c r="BG238" s="10"/>
      <c r="BJ238" s="8"/>
    </row>
    <row r="239" spans="1:62" x14ac:dyDescent="0.2">
      <c r="A239" s="4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F239" s="10"/>
      <c r="BG239" s="10"/>
      <c r="BJ239" s="8"/>
    </row>
    <row r="240" spans="1:62" x14ac:dyDescent="0.2">
      <c r="A240" s="4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F240" s="10"/>
      <c r="BG240" s="10"/>
      <c r="BJ240" s="8"/>
    </row>
    <row r="241" spans="1:62" x14ac:dyDescent="0.2">
      <c r="A241" s="4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F241" s="10"/>
      <c r="BG241" s="10"/>
      <c r="BJ241" s="8"/>
    </row>
    <row r="242" spans="1:62" x14ac:dyDescent="0.2">
      <c r="A242" s="4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F242" s="10"/>
      <c r="BG242" s="10"/>
      <c r="BJ242" s="8"/>
    </row>
    <row r="243" spans="1:62" x14ac:dyDescent="0.2">
      <c r="A243" s="4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F243" s="10"/>
      <c r="BG243" s="10"/>
      <c r="BJ243" s="8"/>
    </row>
    <row r="244" spans="1:62" x14ac:dyDescent="0.2">
      <c r="A244" s="4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F244" s="10"/>
      <c r="BG244" s="10"/>
      <c r="BJ244" s="8"/>
    </row>
    <row r="245" spans="1:62" x14ac:dyDescent="0.2">
      <c r="A245" s="4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F245" s="10"/>
      <c r="BG245" s="10"/>
      <c r="BJ245" s="8"/>
    </row>
    <row r="246" spans="1:62" x14ac:dyDescent="0.2">
      <c r="A246" s="4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F246" s="10"/>
      <c r="BG246" s="10"/>
      <c r="BJ246" s="8"/>
    </row>
    <row r="247" spans="1:62" x14ac:dyDescent="0.2">
      <c r="A247" s="4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F247" s="10"/>
      <c r="BG247" s="10"/>
      <c r="BJ247" s="8"/>
    </row>
    <row r="248" spans="1:62" x14ac:dyDescent="0.2">
      <c r="A248" s="4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F248" s="10"/>
      <c r="BG248" s="10"/>
      <c r="BJ248" s="8"/>
    </row>
    <row r="249" spans="1:62" x14ac:dyDescent="0.2">
      <c r="A249" s="4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F249" s="10"/>
      <c r="BG249" s="10"/>
      <c r="BJ249" s="8"/>
    </row>
    <row r="250" spans="1:62" x14ac:dyDescent="0.2">
      <c r="A250" s="4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F250" s="10"/>
      <c r="BG250" s="10"/>
      <c r="BJ250" s="8"/>
    </row>
    <row r="251" spans="1:62" x14ac:dyDescent="0.2">
      <c r="A251" s="4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F251" s="10"/>
      <c r="BG251" s="10"/>
      <c r="BJ251" s="8"/>
    </row>
    <row r="252" spans="1:62" x14ac:dyDescent="0.2">
      <c r="A252" s="4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F252" s="10"/>
      <c r="BG252" s="10"/>
      <c r="BJ252" s="8"/>
    </row>
    <row r="253" spans="1:62" x14ac:dyDescent="0.2">
      <c r="A253" s="4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F253" s="10"/>
      <c r="BG253" s="10"/>
      <c r="BJ253" s="8"/>
    </row>
    <row r="254" spans="1:62" x14ac:dyDescent="0.2">
      <c r="A254" s="4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F254" s="10"/>
      <c r="BG254" s="10"/>
      <c r="BJ254" s="8"/>
    </row>
    <row r="255" spans="1:62" x14ac:dyDescent="0.2">
      <c r="A255" s="4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F255" s="10"/>
      <c r="BG255" s="10"/>
      <c r="BJ255" s="8"/>
    </row>
    <row r="256" spans="1:62" x14ac:dyDescent="0.2">
      <c r="A256" s="4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F256" s="10"/>
      <c r="BG256" s="10"/>
      <c r="BJ256" s="8"/>
    </row>
    <row r="257" spans="1:62" x14ac:dyDescent="0.2">
      <c r="A257" s="4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F257" s="10"/>
      <c r="BG257" s="10"/>
      <c r="BJ257" s="8"/>
    </row>
    <row r="258" spans="1:62" x14ac:dyDescent="0.2">
      <c r="A258" s="4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F258" s="10"/>
      <c r="BG258" s="10"/>
      <c r="BJ258" s="8"/>
    </row>
    <row r="259" spans="1:62" x14ac:dyDescent="0.2">
      <c r="A259" s="4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F259" s="10"/>
      <c r="BG259" s="10"/>
      <c r="BJ259" s="8"/>
    </row>
    <row r="260" spans="1:62" x14ac:dyDescent="0.2">
      <c r="A260" s="4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F260" s="10"/>
      <c r="BG260" s="10"/>
      <c r="BJ260" s="8"/>
    </row>
    <row r="261" spans="1:62" x14ac:dyDescent="0.2">
      <c r="A261" s="4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F261" s="10"/>
      <c r="BG261" s="10"/>
      <c r="BJ261" s="8"/>
    </row>
    <row r="262" spans="1:62" x14ac:dyDescent="0.2">
      <c r="A262" s="4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F262" s="10"/>
      <c r="BG262" s="10"/>
      <c r="BJ262" s="8"/>
    </row>
    <row r="263" spans="1:62" x14ac:dyDescent="0.2">
      <c r="A263" s="4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F263" s="10"/>
      <c r="BG263" s="10"/>
      <c r="BJ263" s="8"/>
    </row>
    <row r="264" spans="1:62" x14ac:dyDescent="0.2">
      <c r="A264" s="4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F264" s="10"/>
      <c r="BG264" s="10"/>
      <c r="BJ264" s="8"/>
    </row>
    <row r="265" spans="1:62" x14ac:dyDescent="0.2">
      <c r="A265" s="4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F265" s="10"/>
      <c r="BG265" s="10"/>
      <c r="BJ265" s="8"/>
    </row>
    <row r="266" spans="1:62" x14ac:dyDescent="0.2">
      <c r="A266" s="4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F266" s="10"/>
      <c r="BG266" s="10"/>
      <c r="BJ266" s="8"/>
    </row>
    <row r="267" spans="1:62" x14ac:dyDescent="0.2">
      <c r="A267" s="4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F267" s="10"/>
      <c r="BG267" s="10"/>
      <c r="BJ267" s="8"/>
    </row>
    <row r="268" spans="1:62" x14ac:dyDescent="0.2">
      <c r="A268" s="4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F268" s="10"/>
      <c r="BG268" s="10"/>
      <c r="BJ268" s="8"/>
    </row>
    <row r="269" spans="1:62" x14ac:dyDescent="0.2">
      <c r="A269" s="4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F269" s="10"/>
      <c r="BG269" s="10"/>
      <c r="BJ269" s="8"/>
    </row>
    <row r="270" spans="1:62" x14ac:dyDescent="0.2">
      <c r="A270" s="4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F270" s="10"/>
      <c r="BG270" s="10"/>
      <c r="BJ270" s="8"/>
    </row>
    <row r="271" spans="1:62" x14ac:dyDescent="0.2">
      <c r="A271" s="4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F271" s="10"/>
      <c r="BG271" s="10"/>
      <c r="BJ271" s="8"/>
    </row>
    <row r="272" spans="1:62" x14ac:dyDescent="0.2">
      <c r="A272" s="4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F272" s="10"/>
      <c r="BG272" s="10"/>
      <c r="BJ272" s="8"/>
    </row>
    <row r="273" spans="1:62" x14ac:dyDescent="0.2">
      <c r="A273" s="4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F273" s="10"/>
      <c r="BG273" s="10"/>
      <c r="BJ273" s="8"/>
    </row>
    <row r="274" spans="1:62" x14ac:dyDescent="0.2">
      <c r="A274" s="4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F274" s="10"/>
      <c r="BG274" s="10"/>
      <c r="BJ274" s="8"/>
    </row>
    <row r="275" spans="1:62" x14ac:dyDescent="0.2">
      <c r="A275" s="4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F275" s="10"/>
      <c r="BG275" s="10"/>
      <c r="BJ275" s="8"/>
    </row>
    <row r="276" spans="1:62" x14ac:dyDescent="0.2">
      <c r="A276" s="4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F276" s="10"/>
      <c r="BG276" s="10"/>
      <c r="BJ276" s="8"/>
    </row>
    <row r="277" spans="1:62" x14ac:dyDescent="0.2">
      <c r="A277" s="4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F277" s="10"/>
      <c r="BG277" s="10"/>
      <c r="BJ277" s="8"/>
    </row>
    <row r="278" spans="1:62" x14ac:dyDescent="0.2">
      <c r="A278" s="4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F278" s="10"/>
      <c r="BG278" s="10"/>
      <c r="BJ278" s="8"/>
    </row>
    <row r="279" spans="1:62" x14ac:dyDescent="0.2">
      <c r="A279" s="4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F279" s="10"/>
      <c r="BG279" s="10"/>
      <c r="BJ279" s="8"/>
    </row>
    <row r="280" spans="1:62" x14ac:dyDescent="0.2">
      <c r="A280" s="4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F280" s="10"/>
      <c r="BG280" s="10"/>
      <c r="BJ280" s="8"/>
    </row>
    <row r="281" spans="1:62" x14ac:dyDescent="0.2">
      <c r="A281" s="4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F281" s="10"/>
      <c r="BG281" s="10"/>
      <c r="BJ281" s="8"/>
    </row>
    <row r="282" spans="1:62" x14ac:dyDescent="0.2">
      <c r="A282" s="4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F282" s="10"/>
      <c r="BG282" s="10"/>
      <c r="BJ282" s="8"/>
    </row>
    <row r="283" spans="1:62" x14ac:dyDescent="0.2">
      <c r="A283" s="4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F283" s="10"/>
      <c r="BG283" s="10"/>
      <c r="BJ283" s="8"/>
    </row>
    <row r="284" spans="1:62" x14ac:dyDescent="0.2">
      <c r="A284" s="4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F284" s="10"/>
      <c r="BG284" s="10"/>
      <c r="BJ284" s="8"/>
    </row>
    <row r="285" spans="1:62" x14ac:dyDescent="0.2">
      <c r="A285" s="4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F285" s="10"/>
      <c r="BG285" s="10"/>
      <c r="BJ285" s="8"/>
    </row>
    <row r="286" spans="1:62" x14ac:dyDescent="0.2">
      <c r="A286" s="4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F286" s="10"/>
      <c r="BG286" s="10"/>
      <c r="BJ286" s="8"/>
    </row>
    <row r="287" spans="1:62" x14ac:dyDescent="0.2">
      <c r="A287" s="4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F287" s="10"/>
      <c r="BG287" s="10"/>
      <c r="BJ287" s="8"/>
    </row>
    <row r="288" spans="1:62" x14ac:dyDescent="0.2">
      <c r="A288" s="4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F288" s="10"/>
      <c r="BG288" s="10"/>
      <c r="BJ288" s="8"/>
    </row>
    <row r="289" spans="1:62" x14ac:dyDescent="0.2">
      <c r="A289" s="4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F289" s="10"/>
      <c r="BG289" s="10"/>
      <c r="BJ289" s="8"/>
    </row>
    <row r="290" spans="1:62" x14ac:dyDescent="0.2">
      <c r="A290" s="4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F290" s="10"/>
      <c r="BG290" s="10"/>
      <c r="BJ290" s="8"/>
    </row>
    <row r="291" spans="1:62" x14ac:dyDescent="0.2">
      <c r="A291" s="4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F291" s="10"/>
      <c r="BG291" s="10"/>
      <c r="BJ291" s="8"/>
    </row>
    <row r="292" spans="1:62" x14ac:dyDescent="0.2">
      <c r="A292" s="4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F292" s="10"/>
      <c r="BG292" s="10"/>
      <c r="BJ292" s="8"/>
    </row>
    <row r="293" spans="1:62" x14ac:dyDescent="0.2">
      <c r="A293" s="4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F293" s="10"/>
      <c r="BG293" s="10"/>
      <c r="BJ293" s="8"/>
    </row>
    <row r="294" spans="1:62" x14ac:dyDescent="0.2">
      <c r="A294" s="4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F294" s="10"/>
      <c r="BG294" s="10"/>
      <c r="BJ294" s="8"/>
    </row>
    <row r="295" spans="1:62" x14ac:dyDescent="0.2">
      <c r="A295" s="4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F295" s="10"/>
      <c r="BG295" s="10"/>
      <c r="BJ295" s="8"/>
    </row>
    <row r="296" spans="1:62" x14ac:dyDescent="0.2">
      <c r="A296" s="4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F296" s="10"/>
      <c r="BG296" s="10"/>
      <c r="BJ296" s="8"/>
    </row>
    <row r="297" spans="1:62" x14ac:dyDescent="0.2">
      <c r="A297" s="4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F297" s="10"/>
      <c r="BG297" s="10"/>
      <c r="BJ297" s="8"/>
    </row>
    <row r="298" spans="1:62" x14ac:dyDescent="0.2">
      <c r="A298" s="4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F298" s="10"/>
      <c r="BG298" s="10"/>
      <c r="BJ298" s="8"/>
    </row>
    <row r="299" spans="1:62" x14ac:dyDescent="0.2">
      <c r="A299" s="4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F299" s="10"/>
      <c r="BG299" s="10"/>
      <c r="BJ299" s="8"/>
    </row>
    <row r="300" spans="1:62" x14ac:dyDescent="0.2">
      <c r="A300" s="4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F300" s="10"/>
      <c r="BG300" s="10"/>
      <c r="BJ300" s="8"/>
    </row>
    <row r="301" spans="1:62" x14ac:dyDescent="0.2">
      <c r="A301" s="4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F301" s="10"/>
      <c r="BG301" s="10"/>
      <c r="BJ301" s="8"/>
    </row>
    <row r="302" spans="1:62" x14ac:dyDescent="0.2">
      <c r="A302" s="4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F302" s="10"/>
      <c r="BG302" s="10"/>
      <c r="BJ302" s="8"/>
    </row>
    <row r="303" spans="1:62" x14ac:dyDescent="0.2">
      <c r="A303" s="4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F303" s="10"/>
      <c r="BG303" s="10"/>
      <c r="BJ303" s="8"/>
    </row>
    <row r="304" spans="1:62" x14ac:dyDescent="0.2">
      <c r="A304" s="4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F304" s="10"/>
      <c r="BG304" s="10"/>
      <c r="BJ304" s="8"/>
    </row>
    <row r="305" spans="1:62" x14ac:dyDescent="0.2">
      <c r="A305" s="4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F305" s="10"/>
      <c r="BG305" s="10"/>
      <c r="BJ305" s="8"/>
    </row>
    <row r="306" spans="1:62" x14ac:dyDescent="0.2">
      <c r="A306" s="4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F306" s="10"/>
      <c r="BG306" s="10"/>
      <c r="BJ306" s="8"/>
    </row>
    <row r="307" spans="1:62" x14ac:dyDescent="0.2">
      <c r="A307" s="4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F307" s="10"/>
      <c r="BG307" s="10"/>
      <c r="BJ307" s="8"/>
    </row>
    <row r="308" spans="1:62" x14ac:dyDescent="0.2">
      <c r="A308" s="4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F308" s="10"/>
      <c r="BG308" s="10"/>
      <c r="BJ308" s="8"/>
    </row>
    <row r="309" spans="1:62" x14ac:dyDescent="0.2">
      <c r="A309" s="4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F309" s="10"/>
      <c r="BG309" s="10"/>
      <c r="BJ309" s="8"/>
    </row>
    <row r="310" spans="1:62" x14ac:dyDescent="0.2">
      <c r="A310" s="4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F310" s="10"/>
      <c r="BG310" s="10"/>
      <c r="BJ310" s="8"/>
    </row>
    <row r="311" spans="1:62" x14ac:dyDescent="0.2">
      <c r="A311" s="4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F311" s="10"/>
      <c r="BG311" s="10"/>
      <c r="BJ311" s="8"/>
    </row>
    <row r="312" spans="1:62" x14ac:dyDescent="0.2">
      <c r="A312" s="4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F312" s="10"/>
      <c r="BG312" s="10"/>
      <c r="BJ312" s="8"/>
    </row>
    <row r="313" spans="1:62" x14ac:dyDescent="0.2">
      <c r="A313" s="4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F313" s="10"/>
      <c r="BG313" s="10"/>
      <c r="BJ313" s="8"/>
    </row>
    <row r="314" spans="1:62" x14ac:dyDescent="0.2">
      <c r="A314" s="4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F314" s="10"/>
      <c r="BG314" s="10"/>
      <c r="BJ314" s="8"/>
    </row>
    <row r="315" spans="1:62" x14ac:dyDescent="0.2">
      <c r="A315" s="4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F315" s="10"/>
      <c r="BG315" s="10"/>
      <c r="BJ315" s="8"/>
    </row>
    <row r="316" spans="1:62" x14ac:dyDescent="0.2">
      <c r="A316" s="4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F316" s="10"/>
      <c r="BG316" s="10"/>
      <c r="BJ316" s="8"/>
    </row>
    <row r="317" spans="1:62" x14ac:dyDescent="0.2">
      <c r="A317" s="4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F317" s="10"/>
      <c r="BG317" s="10"/>
      <c r="BJ317" s="8"/>
    </row>
    <row r="318" spans="1:62" x14ac:dyDescent="0.2">
      <c r="A318" s="4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F318" s="10"/>
      <c r="BG318" s="10"/>
      <c r="BJ318" s="8"/>
    </row>
    <row r="319" spans="1:62" x14ac:dyDescent="0.2">
      <c r="A319" s="4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F319" s="10"/>
      <c r="BG319" s="10"/>
      <c r="BJ319" s="8"/>
    </row>
    <row r="320" spans="1:62" x14ac:dyDescent="0.2">
      <c r="A320" s="4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F320" s="10"/>
      <c r="BG320" s="10"/>
      <c r="BJ320" s="8"/>
    </row>
    <row r="321" spans="1:62" x14ac:dyDescent="0.2">
      <c r="A321" s="4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F321" s="10"/>
      <c r="BG321" s="10"/>
      <c r="BJ321" s="8"/>
    </row>
    <row r="322" spans="1:62" x14ac:dyDescent="0.2">
      <c r="A322" s="4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F322" s="10"/>
      <c r="BG322" s="10"/>
      <c r="BJ322" s="8"/>
    </row>
    <row r="323" spans="1:62" x14ac:dyDescent="0.2">
      <c r="A323" s="4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F323" s="10"/>
      <c r="BG323" s="10"/>
      <c r="BJ323" s="8"/>
    </row>
    <row r="324" spans="1:62" x14ac:dyDescent="0.2">
      <c r="A324" s="4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F324" s="10"/>
      <c r="BG324" s="10"/>
      <c r="BJ324" s="8"/>
    </row>
    <row r="325" spans="1:62" x14ac:dyDescent="0.2">
      <c r="A325" s="4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F325" s="10"/>
      <c r="BG325" s="10"/>
      <c r="BJ325" s="8"/>
    </row>
    <row r="326" spans="1:62" x14ac:dyDescent="0.2">
      <c r="A326" s="4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F326" s="10"/>
      <c r="BG326" s="10"/>
      <c r="BJ326" s="8"/>
    </row>
    <row r="327" spans="1:62" x14ac:dyDescent="0.2">
      <c r="A327" s="4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F327" s="10"/>
      <c r="BG327" s="10"/>
      <c r="BJ327" s="8"/>
    </row>
    <row r="328" spans="1:62" x14ac:dyDescent="0.2">
      <c r="A328" s="4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F328" s="10"/>
      <c r="BG328" s="10"/>
      <c r="BJ328" s="8"/>
    </row>
    <row r="329" spans="1:62" x14ac:dyDescent="0.2">
      <c r="A329" s="4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F329" s="10"/>
      <c r="BG329" s="10"/>
      <c r="BJ329" s="8"/>
    </row>
    <row r="330" spans="1:62" x14ac:dyDescent="0.2">
      <c r="A330" s="4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F330" s="10"/>
      <c r="BG330" s="10"/>
      <c r="BJ330" s="8"/>
    </row>
    <row r="331" spans="1:62" x14ac:dyDescent="0.2">
      <c r="A331" s="4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F331" s="10"/>
      <c r="BG331" s="10"/>
      <c r="BJ331" s="8"/>
    </row>
    <row r="332" spans="1:62" x14ac:dyDescent="0.2">
      <c r="A332" s="4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F332" s="10"/>
      <c r="BG332" s="10"/>
      <c r="BJ332" s="8"/>
    </row>
    <row r="333" spans="1:62" x14ac:dyDescent="0.2">
      <c r="A333" s="4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F333" s="10"/>
      <c r="BG333" s="10"/>
      <c r="BJ333" s="8"/>
    </row>
    <row r="334" spans="1:62" x14ac:dyDescent="0.2">
      <c r="A334" s="4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F334" s="10"/>
      <c r="BG334" s="10"/>
      <c r="BJ334" s="8"/>
    </row>
    <row r="335" spans="1:62" x14ac:dyDescent="0.2">
      <c r="A335" s="4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F335" s="10"/>
      <c r="BG335" s="10"/>
      <c r="BJ335" s="8"/>
    </row>
    <row r="336" spans="1:62" x14ac:dyDescent="0.2">
      <c r="A336" s="4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F336" s="10"/>
      <c r="BG336" s="10"/>
      <c r="BJ336" s="8"/>
    </row>
    <row r="337" spans="1:62" x14ac:dyDescent="0.2">
      <c r="A337" s="4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F337" s="10"/>
      <c r="BG337" s="10"/>
      <c r="BJ337" s="8"/>
    </row>
    <row r="338" spans="1:62" x14ac:dyDescent="0.2">
      <c r="A338" s="4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F338" s="10"/>
      <c r="BG338" s="10"/>
      <c r="BJ338" s="8"/>
    </row>
    <row r="339" spans="1:62" x14ac:dyDescent="0.2">
      <c r="A339" s="4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F339" s="10"/>
      <c r="BG339" s="10"/>
      <c r="BJ339" s="8"/>
    </row>
    <row r="340" spans="1:62" x14ac:dyDescent="0.2">
      <c r="A340" s="4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F340" s="10"/>
      <c r="BG340" s="10"/>
      <c r="BJ340" s="8"/>
    </row>
    <row r="341" spans="1:62" x14ac:dyDescent="0.2">
      <c r="A341" s="4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F341" s="10"/>
      <c r="BG341" s="10"/>
      <c r="BJ341" s="8"/>
    </row>
    <row r="342" spans="1:62" x14ac:dyDescent="0.2">
      <c r="A342" s="4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F342" s="10"/>
      <c r="BG342" s="10"/>
      <c r="BJ342" s="8"/>
    </row>
    <row r="343" spans="1:62" x14ac:dyDescent="0.2">
      <c r="A343" s="4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F343" s="10"/>
      <c r="BG343" s="10"/>
      <c r="BJ343" s="8"/>
    </row>
    <row r="344" spans="1:62" x14ac:dyDescent="0.2">
      <c r="A344" s="4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F344" s="10"/>
      <c r="BG344" s="10"/>
      <c r="BJ344" s="8"/>
    </row>
    <row r="345" spans="1:62" x14ac:dyDescent="0.2">
      <c r="A345" s="4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F345" s="10"/>
      <c r="BG345" s="10"/>
      <c r="BJ345" s="8"/>
    </row>
    <row r="346" spans="1:62" x14ac:dyDescent="0.2">
      <c r="A346" s="4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F346" s="10"/>
      <c r="BG346" s="10"/>
      <c r="BJ346" s="8"/>
    </row>
    <row r="347" spans="1:62" x14ac:dyDescent="0.2">
      <c r="A347" s="4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F347" s="10"/>
      <c r="BG347" s="10"/>
      <c r="BJ347" s="8"/>
    </row>
    <row r="348" spans="1:62" x14ac:dyDescent="0.2">
      <c r="A348" s="4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F348" s="10"/>
      <c r="BG348" s="10"/>
      <c r="BJ348" s="8"/>
    </row>
    <row r="349" spans="1:62" x14ac:dyDescent="0.2">
      <c r="A349" s="4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F349" s="10"/>
      <c r="BG349" s="10"/>
      <c r="BJ349" s="8"/>
    </row>
    <row r="350" spans="1:62" x14ac:dyDescent="0.2">
      <c r="A350" s="4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F350" s="10"/>
      <c r="BG350" s="10"/>
      <c r="BJ350" s="8"/>
    </row>
    <row r="351" spans="1:62" x14ac:dyDescent="0.2">
      <c r="A351" s="4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F351" s="10"/>
      <c r="BG351" s="10"/>
      <c r="BJ351" s="8"/>
    </row>
    <row r="352" spans="1:62" x14ac:dyDescent="0.2">
      <c r="A352" s="4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F352" s="10"/>
      <c r="BG352" s="10"/>
      <c r="BJ352" s="8"/>
    </row>
    <row r="353" spans="1:62" x14ac:dyDescent="0.2">
      <c r="A353" s="4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F353" s="10"/>
      <c r="BG353" s="10"/>
      <c r="BJ353" s="8"/>
    </row>
    <row r="354" spans="1:62" x14ac:dyDescent="0.2">
      <c r="A354" s="4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F354" s="10"/>
      <c r="BG354" s="10"/>
      <c r="BJ354" s="8"/>
    </row>
    <row r="355" spans="1:62" x14ac:dyDescent="0.2">
      <c r="A355" s="4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F355" s="10"/>
      <c r="BG355" s="10"/>
      <c r="BJ355" s="8"/>
    </row>
    <row r="356" spans="1:62" x14ac:dyDescent="0.2">
      <c r="A356" s="4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F356" s="10"/>
      <c r="BG356" s="10"/>
      <c r="BJ356" s="8"/>
    </row>
    <row r="357" spans="1:62" x14ac:dyDescent="0.2">
      <c r="A357" s="4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F357" s="10"/>
      <c r="BG357" s="10"/>
      <c r="BJ357" s="8"/>
    </row>
    <row r="358" spans="1:62" x14ac:dyDescent="0.2">
      <c r="A358" s="4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F358" s="10"/>
      <c r="BG358" s="10"/>
      <c r="BJ358" s="8"/>
    </row>
    <row r="359" spans="1:62" x14ac:dyDescent="0.2">
      <c r="A359" s="4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F359" s="10"/>
      <c r="BG359" s="10"/>
      <c r="BJ359" s="8"/>
    </row>
    <row r="360" spans="1:62" x14ac:dyDescent="0.2">
      <c r="A360" s="4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F360" s="10"/>
      <c r="BG360" s="10"/>
      <c r="BJ360" s="8"/>
    </row>
    <row r="361" spans="1:62" x14ac:dyDescent="0.2">
      <c r="A361" s="4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F361" s="10"/>
      <c r="BG361" s="10"/>
      <c r="BJ361" s="8"/>
    </row>
    <row r="362" spans="1:62" x14ac:dyDescent="0.2">
      <c r="A362" s="4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F362" s="10"/>
      <c r="BG362" s="10"/>
      <c r="BJ362" s="8"/>
    </row>
    <row r="363" spans="1:62" x14ac:dyDescent="0.2">
      <c r="A363" s="4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F363" s="10"/>
      <c r="BG363" s="10"/>
      <c r="BJ363" s="8"/>
    </row>
    <row r="364" spans="1:62" x14ac:dyDescent="0.2">
      <c r="A364" s="4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F364" s="10"/>
      <c r="BG364" s="10"/>
      <c r="BJ364" s="8"/>
    </row>
    <row r="365" spans="1:62" x14ac:dyDescent="0.2">
      <c r="A365" s="4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F365" s="10"/>
      <c r="BG365" s="10"/>
      <c r="BJ365" s="8"/>
    </row>
    <row r="366" spans="1:62" x14ac:dyDescent="0.2">
      <c r="A366" s="4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F366" s="10"/>
      <c r="BG366" s="10"/>
      <c r="BJ366" s="8"/>
    </row>
    <row r="367" spans="1:62" x14ac:dyDescent="0.2">
      <c r="A367" s="4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F367" s="10"/>
      <c r="BG367" s="10"/>
      <c r="BJ367" s="8"/>
    </row>
    <row r="368" spans="1:62" x14ac:dyDescent="0.2">
      <c r="A368" s="4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F368" s="10"/>
      <c r="BG368" s="10"/>
      <c r="BJ368" s="8"/>
    </row>
    <row r="369" spans="1:62" x14ac:dyDescent="0.2">
      <c r="A369" s="4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F369" s="10"/>
      <c r="BG369" s="10"/>
      <c r="BJ369" s="8"/>
    </row>
    <row r="370" spans="1:62" x14ac:dyDescent="0.2">
      <c r="A370" s="4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F370" s="10"/>
      <c r="BG370" s="10"/>
      <c r="BJ370" s="8"/>
    </row>
    <row r="371" spans="1:62" x14ac:dyDescent="0.2">
      <c r="A371" s="4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F371" s="10"/>
      <c r="BG371" s="10"/>
      <c r="BJ371" s="8"/>
    </row>
    <row r="372" spans="1:62" x14ac:dyDescent="0.2">
      <c r="A372" s="4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F372" s="10"/>
      <c r="BG372" s="10"/>
      <c r="BJ372" s="8"/>
    </row>
    <row r="373" spans="1:62" x14ac:dyDescent="0.2">
      <c r="A373" s="4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F373" s="10"/>
      <c r="BG373" s="10"/>
      <c r="BJ373" s="8"/>
    </row>
    <row r="374" spans="1:62" x14ac:dyDescent="0.2">
      <c r="A374" s="4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F374" s="10"/>
      <c r="BG374" s="10"/>
      <c r="BJ374" s="8"/>
    </row>
    <row r="375" spans="1:62" x14ac:dyDescent="0.2">
      <c r="A375" s="4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F375" s="10"/>
      <c r="BG375" s="10"/>
      <c r="BJ375" s="8"/>
    </row>
    <row r="376" spans="1:62" x14ac:dyDescent="0.2">
      <c r="A376" s="4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F376" s="10"/>
      <c r="BG376" s="10"/>
      <c r="BJ376" s="8"/>
    </row>
    <row r="377" spans="1:62" x14ac:dyDescent="0.2">
      <c r="A377" s="4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F377" s="10"/>
      <c r="BG377" s="10"/>
      <c r="BJ377" s="8"/>
    </row>
    <row r="378" spans="1:62" x14ac:dyDescent="0.2">
      <c r="A378" s="4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F378" s="10"/>
      <c r="BG378" s="10"/>
      <c r="BJ378" s="8"/>
    </row>
    <row r="379" spans="1:62" x14ac:dyDescent="0.2">
      <c r="A379" s="4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F379" s="10"/>
      <c r="BG379" s="10"/>
      <c r="BJ379" s="8"/>
    </row>
    <row r="380" spans="1:62" x14ac:dyDescent="0.2">
      <c r="A380" s="4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F380" s="10"/>
      <c r="BG380" s="10"/>
      <c r="BJ380" s="8"/>
    </row>
    <row r="381" spans="1:62" x14ac:dyDescent="0.2">
      <c r="A381" s="4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F381" s="10"/>
      <c r="BG381" s="10"/>
      <c r="BJ381" s="8"/>
    </row>
    <row r="382" spans="1:62" x14ac:dyDescent="0.2">
      <c r="A382" s="4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F382" s="10"/>
      <c r="BG382" s="10"/>
      <c r="BJ382" s="8"/>
    </row>
    <row r="383" spans="1:62" x14ac:dyDescent="0.2">
      <c r="A383" s="4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F383" s="10"/>
      <c r="BG383" s="10"/>
      <c r="BJ383" s="8"/>
    </row>
    <row r="384" spans="1:62" x14ac:dyDescent="0.2">
      <c r="A384" s="4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F384" s="10"/>
      <c r="BG384" s="10"/>
      <c r="BJ384" s="8"/>
    </row>
    <row r="385" spans="1:62" x14ac:dyDescent="0.2">
      <c r="A385" s="4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F385" s="10"/>
      <c r="BG385" s="10"/>
      <c r="BJ385" s="8"/>
    </row>
    <row r="386" spans="1:62" x14ac:dyDescent="0.2">
      <c r="A386" s="4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F386" s="10"/>
      <c r="BG386" s="10"/>
      <c r="BJ386" s="8"/>
    </row>
    <row r="387" spans="1:62" x14ac:dyDescent="0.2">
      <c r="A387" s="4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F387" s="10"/>
      <c r="BG387" s="10"/>
      <c r="BJ387" s="8"/>
    </row>
    <row r="388" spans="1:62" x14ac:dyDescent="0.2">
      <c r="A388" s="4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F388" s="10"/>
      <c r="BG388" s="10"/>
      <c r="BJ388" s="8"/>
    </row>
    <row r="389" spans="1:62" x14ac:dyDescent="0.2">
      <c r="A389" s="4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F389" s="10"/>
      <c r="BG389" s="10"/>
      <c r="BJ389" s="8"/>
    </row>
    <row r="390" spans="1:62" x14ac:dyDescent="0.2">
      <c r="A390" s="4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F390" s="10"/>
      <c r="BG390" s="10"/>
      <c r="BJ390" s="8"/>
    </row>
    <row r="391" spans="1:62" x14ac:dyDescent="0.2">
      <c r="A391" s="4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F391" s="10"/>
      <c r="BG391" s="10"/>
      <c r="BJ391" s="8"/>
    </row>
    <row r="392" spans="1:62" x14ac:dyDescent="0.2">
      <c r="A392" s="4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F392" s="10"/>
      <c r="BG392" s="10"/>
      <c r="BJ392" s="8"/>
    </row>
    <row r="393" spans="1:62" x14ac:dyDescent="0.2">
      <c r="A393" s="4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F393" s="10"/>
      <c r="BG393" s="10"/>
      <c r="BJ393" s="8"/>
    </row>
    <row r="394" spans="1:62" x14ac:dyDescent="0.2">
      <c r="A394" s="4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F394" s="10"/>
      <c r="BG394" s="10"/>
      <c r="BJ394" s="8"/>
    </row>
    <row r="395" spans="1:62" x14ac:dyDescent="0.2">
      <c r="A395" s="4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F395" s="10"/>
      <c r="BG395" s="10"/>
      <c r="BJ395" s="8"/>
    </row>
    <row r="396" spans="1:62" x14ac:dyDescent="0.2">
      <c r="A396" s="4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F396" s="10"/>
      <c r="BG396" s="10"/>
      <c r="BJ396" s="8"/>
    </row>
    <row r="397" spans="1:62" x14ac:dyDescent="0.2">
      <c r="A397" s="4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F397" s="10"/>
      <c r="BG397" s="10"/>
      <c r="BJ397" s="8"/>
    </row>
    <row r="398" spans="1:62" x14ac:dyDescent="0.2">
      <c r="A398" s="4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F398" s="10"/>
      <c r="BG398" s="10"/>
      <c r="BJ398" s="8"/>
    </row>
    <row r="399" spans="1:62" x14ac:dyDescent="0.2">
      <c r="A399" s="4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F399" s="10"/>
      <c r="BG399" s="10"/>
      <c r="BJ399" s="8"/>
    </row>
    <row r="400" spans="1:62" x14ac:dyDescent="0.2">
      <c r="A400" s="4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F400" s="10"/>
      <c r="BG400" s="10"/>
      <c r="BJ400" s="8"/>
    </row>
    <row r="401" spans="1:62" x14ac:dyDescent="0.2">
      <c r="A401" s="4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F401" s="10"/>
      <c r="BG401" s="10"/>
      <c r="BJ401" s="8"/>
    </row>
    <row r="402" spans="1:62" x14ac:dyDescent="0.2">
      <c r="A402" s="4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F402" s="10"/>
      <c r="BG402" s="10"/>
      <c r="BJ402" s="8"/>
    </row>
    <row r="403" spans="1:62" x14ac:dyDescent="0.2">
      <c r="A403" s="4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F403" s="10"/>
      <c r="BG403" s="10"/>
      <c r="BJ403" s="8"/>
    </row>
    <row r="404" spans="1:62" x14ac:dyDescent="0.2">
      <c r="A404" s="4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F404" s="10"/>
      <c r="BG404" s="10"/>
      <c r="BJ404" s="8"/>
    </row>
    <row r="405" spans="1:62" x14ac:dyDescent="0.2">
      <c r="A405" s="4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F405" s="10"/>
      <c r="BG405" s="10"/>
      <c r="BJ405" s="8"/>
    </row>
    <row r="406" spans="1:62" x14ac:dyDescent="0.2">
      <c r="A406" s="4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F406" s="10"/>
      <c r="BG406" s="10"/>
      <c r="BJ406" s="8"/>
    </row>
    <row r="407" spans="1:62" x14ac:dyDescent="0.2">
      <c r="A407" s="4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F407" s="10"/>
      <c r="BG407" s="10"/>
      <c r="BJ407" s="8"/>
    </row>
    <row r="408" spans="1:62" x14ac:dyDescent="0.2">
      <c r="A408" s="4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F408" s="10"/>
      <c r="BG408" s="10"/>
      <c r="BJ408" s="8"/>
    </row>
    <row r="409" spans="1:62" x14ac:dyDescent="0.2">
      <c r="A409" s="4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F409" s="10"/>
      <c r="BG409" s="10"/>
      <c r="BJ409" s="8"/>
    </row>
    <row r="410" spans="1:62" x14ac:dyDescent="0.2">
      <c r="A410" s="4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F410" s="10"/>
      <c r="BG410" s="10"/>
      <c r="BJ410" s="8"/>
    </row>
    <row r="411" spans="1:62" x14ac:dyDescent="0.2">
      <c r="A411" s="4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F411" s="10"/>
      <c r="BG411" s="10"/>
      <c r="BJ411" s="8"/>
    </row>
    <row r="412" spans="1:62" x14ac:dyDescent="0.2">
      <c r="A412" s="4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F412" s="10"/>
      <c r="BG412" s="10"/>
      <c r="BJ412" s="8"/>
    </row>
    <row r="413" spans="1:62" x14ac:dyDescent="0.2">
      <c r="A413" s="4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F413" s="10"/>
      <c r="BG413" s="10"/>
      <c r="BJ413" s="8"/>
    </row>
    <row r="414" spans="1:62" x14ac:dyDescent="0.2">
      <c r="A414" s="4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F414" s="10"/>
      <c r="BG414" s="10"/>
      <c r="BJ414" s="8"/>
    </row>
    <row r="415" spans="1:62" x14ac:dyDescent="0.2">
      <c r="A415" s="4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F415" s="10"/>
      <c r="BG415" s="10"/>
      <c r="BJ415" s="8"/>
    </row>
    <row r="416" spans="1:62" x14ac:dyDescent="0.2">
      <c r="A416" s="4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F416" s="10"/>
      <c r="BG416" s="10"/>
      <c r="BJ416" s="8"/>
    </row>
    <row r="417" spans="1:62" x14ac:dyDescent="0.2">
      <c r="A417" s="4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F417" s="10"/>
      <c r="BG417" s="10"/>
      <c r="BJ417" s="8"/>
    </row>
    <row r="418" spans="1:62" x14ac:dyDescent="0.2">
      <c r="A418" s="4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F418" s="10"/>
      <c r="BG418" s="10"/>
      <c r="BJ418" s="8"/>
    </row>
    <row r="419" spans="1:62" x14ac:dyDescent="0.2">
      <c r="A419" s="4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F419" s="10"/>
      <c r="BG419" s="10"/>
      <c r="BJ419" s="8"/>
    </row>
    <row r="420" spans="1:62" x14ac:dyDescent="0.2">
      <c r="A420" s="4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F420" s="10"/>
      <c r="BG420" s="10"/>
      <c r="BJ420" s="8"/>
    </row>
    <row r="421" spans="1:62" x14ac:dyDescent="0.2">
      <c r="A421" s="4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F421" s="10"/>
      <c r="BG421" s="10"/>
      <c r="BJ421" s="8"/>
    </row>
    <row r="422" spans="1:62" x14ac:dyDescent="0.2">
      <c r="A422" s="4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F422" s="10"/>
      <c r="BG422" s="10"/>
      <c r="BJ422" s="8"/>
    </row>
    <row r="423" spans="1:62" x14ac:dyDescent="0.2">
      <c r="A423" s="4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F423" s="10"/>
      <c r="BG423" s="10"/>
      <c r="BJ423" s="8"/>
    </row>
    <row r="424" spans="1:62" x14ac:dyDescent="0.2">
      <c r="A424" s="4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F424" s="10"/>
      <c r="BG424" s="10"/>
      <c r="BJ424" s="8"/>
    </row>
    <row r="425" spans="1:62" x14ac:dyDescent="0.2">
      <c r="A425" s="4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F425" s="10"/>
      <c r="BG425" s="10"/>
      <c r="BJ425" s="8"/>
    </row>
    <row r="426" spans="1:62" x14ac:dyDescent="0.2">
      <c r="A426" s="4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F426" s="10"/>
      <c r="BG426" s="10"/>
      <c r="BJ426" s="8"/>
    </row>
    <row r="427" spans="1:62" x14ac:dyDescent="0.2">
      <c r="A427" s="4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F427" s="10"/>
      <c r="BG427" s="10"/>
      <c r="BJ427" s="8"/>
    </row>
    <row r="428" spans="1:62" x14ac:dyDescent="0.2">
      <c r="A428" s="4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F428" s="10"/>
      <c r="BG428" s="10"/>
      <c r="BJ428" s="8"/>
    </row>
    <row r="429" spans="1:62" x14ac:dyDescent="0.2">
      <c r="A429" s="4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F429" s="10"/>
      <c r="BG429" s="10"/>
      <c r="BJ429" s="8"/>
    </row>
    <row r="430" spans="1:62" x14ac:dyDescent="0.2">
      <c r="A430" s="4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F430" s="10"/>
      <c r="BG430" s="10"/>
      <c r="BJ430" s="8"/>
    </row>
    <row r="431" spans="1:62" x14ac:dyDescent="0.2">
      <c r="A431" s="4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F431" s="10"/>
      <c r="BG431" s="10"/>
      <c r="BJ431" s="8"/>
    </row>
    <row r="432" spans="1:62" x14ac:dyDescent="0.2">
      <c r="A432" s="4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F432" s="10"/>
      <c r="BG432" s="10"/>
      <c r="BJ432" s="8"/>
    </row>
    <row r="433" spans="1:62" x14ac:dyDescent="0.2">
      <c r="A433" s="4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F433" s="10"/>
      <c r="BG433" s="10"/>
      <c r="BJ433" s="8"/>
    </row>
    <row r="434" spans="1:62" x14ac:dyDescent="0.2">
      <c r="A434" s="4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F434" s="10"/>
      <c r="BG434" s="10"/>
      <c r="BJ434" s="8"/>
    </row>
    <row r="435" spans="1:62" x14ac:dyDescent="0.2">
      <c r="A435" s="4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F435" s="10"/>
      <c r="BG435" s="10"/>
      <c r="BJ435" s="8"/>
    </row>
    <row r="436" spans="1:62" x14ac:dyDescent="0.2">
      <c r="A436" s="4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F436" s="10"/>
      <c r="BG436" s="10"/>
      <c r="BJ436" s="8"/>
    </row>
    <row r="437" spans="1:62" x14ac:dyDescent="0.2">
      <c r="A437" s="4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F437" s="10"/>
      <c r="BG437" s="10"/>
      <c r="BJ437" s="8"/>
    </row>
    <row r="438" spans="1:62" x14ac:dyDescent="0.2">
      <c r="A438" s="4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F438" s="10"/>
      <c r="BG438" s="10"/>
      <c r="BJ438" s="8"/>
    </row>
    <row r="439" spans="1:62" x14ac:dyDescent="0.2">
      <c r="A439" s="4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F439" s="10"/>
      <c r="BG439" s="10"/>
      <c r="BJ439" s="8"/>
    </row>
    <row r="440" spans="1:62" x14ac:dyDescent="0.2">
      <c r="A440" s="4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F440" s="10"/>
      <c r="BG440" s="10"/>
      <c r="BJ440" s="8"/>
    </row>
    <row r="441" spans="1:62" x14ac:dyDescent="0.2">
      <c r="A441" s="4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F441" s="10"/>
      <c r="BG441" s="10"/>
      <c r="BJ441" s="8"/>
    </row>
    <row r="442" spans="1:62" x14ac:dyDescent="0.2">
      <c r="A442" s="4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F442" s="10"/>
      <c r="BG442" s="10"/>
      <c r="BJ442" s="8"/>
    </row>
    <row r="443" spans="1:62" x14ac:dyDescent="0.2">
      <c r="A443" s="4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F443" s="10"/>
      <c r="BG443" s="10"/>
      <c r="BJ443" s="8"/>
    </row>
    <row r="444" spans="1:62" x14ac:dyDescent="0.2">
      <c r="A444" s="4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F444" s="10"/>
      <c r="BG444" s="10"/>
      <c r="BJ444" s="8"/>
    </row>
    <row r="445" spans="1:62" x14ac:dyDescent="0.2">
      <c r="A445" s="4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F445" s="10"/>
      <c r="BG445" s="10"/>
      <c r="BJ445" s="8"/>
    </row>
    <row r="446" spans="1:62" x14ac:dyDescent="0.2">
      <c r="A446" s="4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F446" s="10"/>
      <c r="BG446" s="10"/>
      <c r="BJ446" s="8"/>
    </row>
    <row r="447" spans="1:62" x14ac:dyDescent="0.2">
      <c r="A447" s="4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F447" s="10"/>
      <c r="BG447" s="10"/>
      <c r="BJ447" s="8"/>
    </row>
    <row r="448" spans="1:62" x14ac:dyDescent="0.2">
      <c r="A448" s="4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F448" s="10"/>
      <c r="BG448" s="10"/>
      <c r="BJ448" s="8"/>
    </row>
    <row r="449" spans="1:62" x14ac:dyDescent="0.2">
      <c r="A449" s="4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F449" s="10"/>
      <c r="BG449" s="10"/>
      <c r="BJ449" s="8"/>
    </row>
    <row r="450" spans="1:62" x14ac:dyDescent="0.2">
      <c r="A450" s="4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F450" s="10"/>
      <c r="BG450" s="10"/>
      <c r="BJ450" s="8"/>
    </row>
    <row r="451" spans="1:62" x14ac:dyDescent="0.2">
      <c r="A451" s="4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F451" s="10"/>
      <c r="BG451" s="10"/>
      <c r="BJ451" s="8"/>
    </row>
    <row r="452" spans="1:62" x14ac:dyDescent="0.2">
      <c r="A452" s="4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F452" s="10"/>
      <c r="BG452" s="10"/>
      <c r="BJ452" s="8"/>
    </row>
    <row r="453" spans="1:62" x14ac:dyDescent="0.2">
      <c r="A453" s="4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F453" s="10"/>
      <c r="BG453" s="10"/>
      <c r="BJ453" s="8"/>
    </row>
    <row r="454" spans="1:62" x14ac:dyDescent="0.2">
      <c r="A454" s="4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F454" s="10"/>
      <c r="BG454" s="10"/>
      <c r="BJ454" s="8"/>
    </row>
    <row r="455" spans="1:62" x14ac:dyDescent="0.2">
      <c r="A455" s="4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F455" s="10"/>
      <c r="BG455" s="10"/>
      <c r="BJ455" s="8"/>
    </row>
    <row r="456" spans="1:62" x14ac:dyDescent="0.2">
      <c r="A456" s="4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F456" s="10"/>
      <c r="BG456" s="10"/>
      <c r="BJ456" s="8"/>
    </row>
    <row r="457" spans="1:62" x14ac:dyDescent="0.2">
      <c r="A457" s="4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F457" s="10"/>
      <c r="BG457" s="10"/>
      <c r="BJ457" s="8"/>
    </row>
    <row r="458" spans="1:62" x14ac:dyDescent="0.2">
      <c r="A458" s="4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F458" s="10"/>
      <c r="BG458" s="10"/>
      <c r="BJ458" s="8"/>
    </row>
    <row r="459" spans="1:62" x14ac:dyDescent="0.2">
      <c r="A459" s="4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F459" s="10"/>
      <c r="BG459" s="10"/>
      <c r="BJ459" s="8"/>
    </row>
    <row r="460" spans="1:62" x14ac:dyDescent="0.2">
      <c r="A460" s="4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F460" s="10"/>
      <c r="BG460" s="10"/>
      <c r="BJ460" s="8"/>
    </row>
    <row r="461" spans="1:62" x14ac:dyDescent="0.2">
      <c r="A461" s="4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F461" s="10"/>
      <c r="BG461" s="10"/>
      <c r="BJ461" s="8"/>
    </row>
    <row r="462" spans="1:62" x14ac:dyDescent="0.2">
      <c r="A462" s="4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F462" s="10"/>
      <c r="BG462" s="10"/>
      <c r="BJ462" s="8"/>
    </row>
    <row r="463" spans="1:62" x14ac:dyDescent="0.2">
      <c r="A463" s="4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F463" s="10"/>
      <c r="BG463" s="10"/>
      <c r="BJ463" s="8"/>
    </row>
    <row r="464" spans="1:62" x14ac:dyDescent="0.2">
      <c r="A464" s="4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F464" s="10"/>
      <c r="BG464" s="10"/>
      <c r="BJ464" s="8"/>
    </row>
    <row r="465" spans="1:62" x14ac:dyDescent="0.2">
      <c r="A465" s="4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F465" s="10"/>
      <c r="BG465" s="10"/>
      <c r="BJ465" s="8"/>
    </row>
    <row r="466" spans="1:62" x14ac:dyDescent="0.2">
      <c r="A466" s="4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F466" s="10"/>
      <c r="BG466" s="10"/>
      <c r="BJ466" s="8"/>
    </row>
    <row r="467" spans="1:62" x14ac:dyDescent="0.2">
      <c r="A467" s="4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F467" s="10"/>
      <c r="BG467" s="10"/>
      <c r="BJ467" s="8"/>
    </row>
    <row r="468" spans="1:62" x14ac:dyDescent="0.2">
      <c r="A468" s="4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F468" s="10"/>
      <c r="BG468" s="10"/>
      <c r="BJ468" s="8"/>
    </row>
    <row r="469" spans="1:62" x14ac:dyDescent="0.2">
      <c r="A469" s="4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F469" s="10"/>
      <c r="BG469" s="10"/>
      <c r="BJ469" s="8"/>
    </row>
    <row r="470" spans="1:62" x14ac:dyDescent="0.2">
      <c r="A470" s="4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F470" s="10"/>
      <c r="BG470" s="10"/>
      <c r="BJ470" s="8"/>
    </row>
    <row r="471" spans="1:62" x14ac:dyDescent="0.2">
      <c r="A471" s="4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F471" s="10"/>
      <c r="BG471" s="10"/>
      <c r="BJ471" s="8"/>
    </row>
    <row r="472" spans="1:62" x14ac:dyDescent="0.2">
      <c r="A472" s="4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F472" s="10"/>
      <c r="BG472" s="10"/>
      <c r="BJ472" s="8"/>
    </row>
    <row r="473" spans="1:62" x14ac:dyDescent="0.2">
      <c r="A473" s="4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F473" s="10"/>
      <c r="BG473" s="10"/>
      <c r="BJ473" s="8"/>
    </row>
    <row r="474" spans="1:62" x14ac:dyDescent="0.2">
      <c r="A474" s="4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F474" s="10"/>
      <c r="BG474" s="10"/>
      <c r="BJ474" s="8"/>
    </row>
    <row r="475" spans="1:62" x14ac:dyDescent="0.2">
      <c r="A475" s="4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F475" s="10"/>
      <c r="BG475" s="10"/>
      <c r="BJ475" s="8"/>
    </row>
    <row r="476" spans="1:62" x14ac:dyDescent="0.2">
      <c r="A476" s="4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F476" s="10"/>
      <c r="BG476" s="10"/>
      <c r="BJ476" s="8"/>
    </row>
    <row r="477" spans="1:62" x14ac:dyDescent="0.2">
      <c r="A477" s="4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F477" s="10"/>
      <c r="BG477" s="10"/>
      <c r="BJ477" s="8"/>
    </row>
    <row r="478" spans="1:62" x14ac:dyDescent="0.2">
      <c r="A478" s="4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F478" s="10"/>
      <c r="BG478" s="10"/>
      <c r="BJ478" s="8"/>
    </row>
    <row r="479" spans="1:62" x14ac:dyDescent="0.2">
      <c r="A479" s="4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F479" s="10"/>
      <c r="BG479" s="10"/>
      <c r="BJ479" s="8"/>
    </row>
    <row r="480" spans="1:62" x14ac:dyDescent="0.2">
      <c r="A480" s="4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F480" s="10"/>
      <c r="BG480" s="10"/>
      <c r="BJ480" s="8"/>
    </row>
    <row r="481" spans="1:62" x14ac:dyDescent="0.2">
      <c r="A481" s="4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F481" s="10"/>
      <c r="BG481" s="10"/>
      <c r="BJ481" s="8"/>
    </row>
    <row r="482" spans="1:62" x14ac:dyDescent="0.2">
      <c r="A482" s="4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F482" s="10"/>
      <c r="BG482" s="10"/>
      <c r="BJ482" s="8"/>
    </row>
    <row r="483" spans="1:62" x14ac:dyDescent="0.2">
      <c r="A483" s="4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F483" s="10"/>
      <c r="BG483" s="10"/>
      <c r="BJ483" s="8"/>
    </row>
    <row r="484" spans="1:62" x14ac:dyDescent="0.2">
      <c r="A484" s="4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F484" s="10"/>
      <c r="BG484" s="10"/>
      <c r="BJ484" s="8"/>
    </row>
    <row r="485" spans="1:62" x14ac:dyDescent="0.2">
      <c r="A485" s="4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F485" s="10"/>
      <c r="BG485" s="10"/>
      <c r="BJ485" s="8"/>
    </row>
    <row r="486" spans="1:62" x14ac:dyDescent="0.2">
      <c r="A486" s="4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F486" s="10"/>
      <c r="BG486" s="10"/>
      <c r="BJ486" s="8"/>
    </row>
    <row r="487" spans="1:62" x14ac:dyDescent="0.2">
      <c r="A487" s="4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F487" s="10"/>
      <c r="BG487" s="10"/>
      <c r="BJ487" s="8"/>
    </row>
    <row r="488" spans="1:62" x14ac:dyDescent="0.2">
      <c r="A488" s="4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F488" s="10"/>
      <c r="BG488" s="10"/>
      <c r="BJ488" s="8"/>
    </row>
    <row r="489" spans="1:62" x14ac:dyDescent="0.2">
      <c r="A489" s="4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F489" s="10"/>
      <c r="BG489" s="10"/>
      <c r="BJ489" s="8"/>
    </row>
    <row r="490" spans="1:62" x14ac:dyDescent="0.2">
      <c r="A490" s="4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F490" s="10"/>
      <c r="BG490" s="10"/>
      <c r="BJ490" s="8"/>
    </row>
    <row r="491" spans="1:62" x14ac:dyDescent="0.2">
      <c r="A491" s="4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F491" s="10"/>
      <c r="BG491" s="10"/>
      <c r="BJ491" s="8"/>
    </row>
    <row r="492" spans="1:62" x14ac:dyDescent="0.2">
      <c r="A492" s="4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F492" s="10"/>
      <c r="BG492" s="10"/>
      <c r="BJ492" s="8"/>
    </row>
    <row r="493" spans="1:62" x14ac:dyDescent="0.2">
      <c r="A493" s="4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F493" s="10"/>
      <c r="BG493" s="10"/>
      <c r="BJ493" s="8"/>
    </row>
    <row r="494" spans="1:62" x14ac:dyDescent="0.2">
      <c r="A494" s="4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F494" s="10"/>
      <c r="BG494" s="10"/>
      <c r="BJ494" s="8"/>
    </row>
    <row r="495" spans="1:62" x14ac:dyDescent="0.2">
      <c r="A495" s="4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F495" s="10"/>
      <c r="BG495" s="10"/>
      <c r="BJ495" s="8"/>
    </row>
    <row r="496" spans="1:62" x14ac:dyDescent="0.2">
      <c r="A496" s="4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F496" s="10"/>
      <c r="BG496" s="10"/>
      <c r="BJ496" s="8"/>
    </row>
    <row r="497" spans="1:62" x14ac:dyDescent="0.2">
      <c r="A497" s="4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F497" s="10"/>
      <c r="BG497" s="10"/>
      <c r="BJ497" s="8"/>
    </row>
    <row r="498" spans="1:62" x14ac:dyDescent="0.2">
      <c r="A498" s="4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F498" s="10"/>
      <c r="BG498" s="10"/>
      <c r="BJ498" s="8"/>
    </row>
    <row r="499" spans="1:62" x14ac:dyDescent="0.2">
      <c r="A499" s="4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F499" s="10"/>
      <c r="BG499" s="10"/>
      <c r="BJ499" s="8"/>
    </row>
    <row r="500" spans="1:62" x14ac:dyDescent="0.2">
      <c r="A500" s="4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F500" s="10"/>
      <c r="BG500" s="10"/>
      <c r="BJ500" s="8"/>
    </row>
    <row r="501" spans="1:62" x14ac:dyDescent="0.2">
      <c r="A501" s="4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F501" s="10"/>
      <c r="BG501" s="10"/>
      <c r="BJ501" s="8"/>
    </row>
    <row r="502" spans="1:62" x14ac:dyDescent="0.2">
      <c r="A502" s="4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F502" s="10"/>
      <c r="BG502" s="10"/>
      <c r="BJ502" s="8"/>
    </row>
    <row r="503" spans="1:62" x14ac:dyDescent="0.2">
      <c r="A503" s="4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F503" s="10"/>
      <c r="BG503" s="10"/>
      <c r="BJ503" s="8"/>
    </row>
    <row r="504" spans="1:62" x14ac:dyDescent="0.2">
      <c r="A504" s="4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F504" s="10"/>
      <c r="BG504" s="10"/>
      <c r="BJ504" s="8"/>
    </row>
    <row r="505" spans="1:62" x14ac:dyDescent="0.2">
      <c r="A505" s="4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F505" s="10"/>
      <c r="BG505" s="10"/>
      <c r="BJ505" s="8"/>
    </row>
    <row r="506" spans="1:62" x14ac:dyDescent="0.2">
      <c r="A506" s="4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F506" s="10"/>
      <c r="BG506" s="10"/>
      <c r="BJ506" s="8"/>
    </row>
    <row r="507" spans="1:62" x14ac:dyDescent="0.2">
      <c r="A507" s="4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F507" s="10"/>
      <c r="BG507" s="10"/>
      <c r="BJ507" s="8"/>
    </row>
    <row r="508" spans="1:62" x14ac:dyDescent="0.2">
      <c r="A508" s="4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F508" s="10"/>
      <c r="BG508" s="10"/>
      <c r="BJ508" s="8"/>
    </row>
    <row r="509" spans="1:62" x14ac:dyDescent="0.2">
      <c r="A509" s="4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F509" s="10"/>
      <c r="BG509" s="10"/>
      <c r="BJ509" s="8"/>
    </row>
    <row r="510" spans="1:62" x14ac:dyDescent="0.2">
      <c r="A510" s="4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F510" s="10"/>
      <c r="BG510" s="10"/>
      <c r="BJ510" s="8"/>
    </row>
    <row r="511" spans="1:62" x14ac:dyDescent="0.2">
      <c r="A511" s="4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F511" s="10"/>
      <c r="BG511" s="10"/>
      <c r="BJ511" s="8"/>
    </row>
    <row r="512" spans="1:62" x14ac:dyDescent="0.2">
      <c r="A512" s="4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F512" s="10"/>
      <c r="BG512" s="10"/>
      <c r="BJ512" s="8"/>
    </row>
    <row r="513" spans="1:62" x14ac:dyDescent="0.2">
      <c r="A513" s="4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F513" s="10"/>
      <c r="BG513" s="10"/>
      <c r="BJ513" s="8"/>
    </row>
    <row r="514" spans="1:62" x14ac:dyDescent="0.2">
      <c r="A514" s="4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F514" s="10"/>
      <c r="BG514" s="10"/>
      <c r="BJ514" s="8"/>
    </row>
    <row r="515" spans="1:62" x14ac:dyDescent="0.2">
      <c r="A515" s="4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F515" s="10"/>
      <c r="BG515" s="10"/>
      <c r="BJ515" s="8"/>
    </row>
    <row r="516" spans="1:62" x14ac:dyDescent="0.2">
      <c r="A516" s="4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F516" s="10"/>
      <c r="BG516" s="10"/>
      <c r="BJ516" s="8"/>
    </row>
    <row r="517" spans="1:62" x14ac:dyDescent="0.2">
      <c r="A517" s="4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F517" s="10"/>
      <c r="BG517" s="10"/>
      <c r="BJ517" s="8"/>
    </row>
    <row r="518" spans="1:62" x14ac:dyDescent="0.2">
      <c r="A518" s="4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F518" s="10"/>
      <c r="BG518" s="10"/>
      <c r="BJ518" s="8"/>
    </row>
    <row r="519" spans="1:62" x14ac:dyDescent="0.2">
      <c r="A519" s="4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F519" s="10"/>
      <c r="BG519" s="10"/>
      <c r="BJ519" s="8"/>
    </row>
    <row r="520" spans="1:62" x14ac:dyDescent="0.2">
      <c r="A520" s="4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F520" s="10"/>
      <c r="BG520" s="10"/>
      <c r="BJ520" s="8"/>
    </row>
    <row r="521" spans="1:62" x14ac:dyDescent="0.2">
      <c r="A521" s="4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F521" s="10"/>
      <c r="BG521" s="10"/>
      <c r="BJ521" s="8"/>
    </row>
    <row r="522" spans="1:62" x14ac:dyDescent="0.2">
      <c r="A522" s="4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F522" s="10"/>
      <c r="BG522" s="10"/>
      <c r="BJ522" s="8"/>
    </row>
    <row r="523" spans="1:62" x14ac:dyDescent="0.2">
      <c r="A523" s="4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F523" s="10"/>
      <c r="BG523" s="10"/>
      <c r="BJ523" s="8"/>
    </row>
    <row r="524" spans="1:62" x14ac:dyDescent="0.2">
      <c r="A524" s="4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F524" s="10"/>
      <c r="BG524" s="10"/>
      <c r="BJ524" s="8"/>
    </row>
    <row r="525" spans="1:62" x14ac:dyDescent="0.2">
      <c r="A525" s="4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F525" s="10"/>
      <c r="BG525" s="10"/>
      <c r="BJ525" s="8"/>
    </row>
    <row r="526" spans="1:62" x14ac:dyDescent="0.2">
      <c r="A526" s="4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F526" s="10"/>
      <c r="BG526" s="10"/>
      <c r="BJ526" s="8"/>
    </row>
    <row r="527" spans="1:62" x14ac:dyDescent="0.2">
      <c r="A527" s="4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F527" s="10"/>
      <c r="BG527" s="10"/>
      <c r="BJ527" s="8"/>
    </row>
    <row r="528" spans="1:62" x14ac:dyDescent="0.2">
      <c r="A528" s="4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F528" s="10"/>
      <c r="BG528" s="10"/>
      <c r="BJ528" s="8"/>
    </row>
    <row r="529" spans="1:62" x14ac:dyDescent="0.2">
      <c r="A529" s="4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F529" s="10"/>
      <c r="BG529" s="10"/>
      <c r="BJ529" s="8"/>
    </row>
    <row r="530" spans="1:62" x14ac:dyDescent="0.2">
      <c r="A530" s="4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F530" s="10"/>
      <c r="BG530" s="10"/>
      <c r="BJ530" s="8"/>
    </row>
    <row r="531" spans="1:62" x14ac:dyDescent="0.2">
      <c r="A531" s="4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F531" s="10"/>
      <c r="BG531" s="10"/>
      <c r="BJ531" s="8"/>
    </row>
    <row r="532" spans="1:62" x14ac:dyDescent="0.2">
      <c r="A532" s="4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F532" s="10"/>
      <c r="BG532" s="10"/>
      <c r="BJ532" s="8"/>
    </row>
    <row r="533" spans="1:62" x14ac:dyDescent="0.2">
      <c r="A533" s="4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F533" s="10"/>
      <c r="BG533" s="10"/>
      <c r="BJ533" s="8"/>
    </row>
    <row r="534" spans="1:62" x14ac:dyDescent="0.2">
      <c r="A534" s="4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F534" s="10"/>
      <c r="BG534" s="10"/>
      <c r="BJ534" s="8"/>
    </row>
    <row r="535" spans="1:62" x14ac:dyDescent="0.2">
      <c r="A535" s="4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F535" s="10"/>
      <c r="BG535" s="10"/>
      <c r="BJ535" s="8"/>
    </row>
    <row r="536" spans="1:62" x14ac:dyDescent="0.2">
      <c r="A536" s="4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F536" s="10"/>
      <c r="BG536" s="10"/>
      <c r="BJ536" s="8"/>
    </row>
    <row r="537" spans="1:62" x14ac:dyDescent="0.2">
      <c r="A537" s="4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F537" s="10"/>
      <c r="BG537" s="10"/>
      <c r="BJ537" s="8"/>
    </row>
    <row r="538" spans="1:62" x14ac:dyDescent="0.2">
      <c r="A538" s="4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F538" s="10"/>
      <c r="BG538" s="10"/>
      <c r="BJ538" s="8"/>
    </row>
    <row r="539" spans="1:62" x14ac:dyDescent="0.2">
      <c r="A539" s="4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F539" s="10"/>
      <c r="BG539" s="10"/>
      <c r="BJ539" s="8"/>
    </row>
    <row r="540" spans="1:62" x14ac:dyDescent="0.2">
      <c r="A540" s="4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F540" s="10"/>
      <c r="BG540" s="10"/>
      <c r="BJ540" s="8"/>
    </row>
    <row r="541" spans="1:62" x14ac:dyDescent="0.2">
      <c r="A541" s="4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F541" s="10"/>
      <c r="BG541" s="10"/>
      <c r="BJ541" s="8"/>
    </row>
    <row r="542" spans="1:62" x14ac:dyDescent="0.2">
      <c r="A542" s="4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F542" s="10"/>
      <c r="BG542" s="10"/>
      <c r="BJ542" s="8"/>
    </row>
    <row r="543" spans="1:62" x14ac:dyDescent="0.2">
      <c r="A543" s="4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F543" s="10"/>
      <c r="BG543" s="10"/>
      <c r="BJ543" s="8"/>
    </row>
    <row r="544" spans="1:62" x14ac:dyDescent="0.2">
      <c r="A544" s="4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F544" s="10"/>
      <c r="BG544" s="10"/>
      <c r="BJ544" s="8"/>
    </row>
    <row r="545" spans="1:62" x14ac:dyDescent="0.2">
      <c r="A545" s="4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F545" s="10"/>
      <c r="BG545" s="10"/>
      <c r="BJ545" s="8"/>
    </row>
    <row r="546" spans="1:62" x14ac:dyDescent="0.2">
      <c r="A546" s="4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F546" s="10"/>
      <c r="BG546" s="10"/>
      <c r="BJ546" s="8"/>
    </row>
    <row r="547" spans="1:62" x14ac:dyDescent="0.2">
      <c r="A547" s="4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F547" s="10"/>
      <c r="BG547" s="10"/>
      <c r="BJ547" s="8"/>
    </row>
    <row r="548" spans="1:62" x14ac:dyDescent="0.2">
      <c r="A548" s="4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F548" s="10"/>
      <c r="BG548" s="10"/>
      <c r="BJ548" s="8"/>
    </row>
    <row r="549" spans="1:62" x14ac:dyDescent="0.2">
      <c r="A549" s="4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F549" s="10"/>
      <c r="BG549" s="10"/>
      <c r="BJ549" s="8"/>
    </row>
    <row r="550" spans="1:62" x14ac:dyDescent="0.2">
      <c r="A550" s="4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F550" s="10"/>
      <c r="BG550" s="10"/>
      <c r="BJ550" s="8"/>
    </row>
    <row r="551" spans="1:62" x14ac:dyDescent="0.2">
      <c r="A551" s="4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F551" s="10"/>
      <c r="BG551" s="10"/>
      <c r="BJ551" s="8"/>
    </row>
    <row r="552" spans="1:62" x14ac:dyDescent="0.2">
      <c r="A552" s="4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F552" s="10"/>
      <c r="BG552" s="10"/>
      <c r="BJ552" s="8"/>
    </row>
    <row r="553" spans="1:62" x14ac:dyDescent="0.2">
      <c r="A553" s="4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F553" s="10"/>
      <c r="BG553" s="10"/>
      <c r="BJ553" s="8"/>
    </row>
    <row r="554" spans="1:62" x14ac:dyDescent="0.2">
      <c r="A554" s="4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F554" s="10"/>
      <c r="BG554" s="10"/>
      <c r="BJ554" s="8"/>
    </row>
    <row r="555" spans="1:62" x14ac:dyDescent="0.2">
      <c r="A555" s="4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F555" s="10"/>
      <c r="BG555" s="10"/>
      <c r="BJ555" s="8"/>
    </row>
    <row r="556" spans="1:62" x14ac:dyDescent="0.2">
      <c r="A556" s="4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F556" s="10"/>
      <c r="BG556" s="10"/>
      <c r="BJ556" s="8"/>
    </row>
    <row r="557" spans="1:62" x14ac:dyDescent="0.2">
      <c r="A557" s="4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F557" s="10"/>
      <c r="BG557" s="10"/>
      <c r="BJ557" s="8"/>
    </row>
    <row r="558" spans="1:62" x14ac:dyDescent="0.2">
      <c r="A558" s="4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F558" s="10"/>
      <c r="BG558" s="10"/>
      <c r="BJ558" s="8"/>
    </row>
    <row r="559" spans="1:62" x14ac:dyDescent="0.2">
      <c r="A559" s="4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F559" s="10"/>
      <c r="BG559" s="10"/>
      <c r="BJ559" s="8"/>
    </row>
    <row r="560" spans="1:62" x14ac:dyDescent="0.2">
      <c r="A560" s="4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F560" s="10"/>
      <c r="BG560" s="10"/>
      <c r="BJ560" s="8"/>
    </row>
    <row r="561" spans="1:62" x14ac:dyDescent="0.2">
      <c r="A561" s="4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F561" s="10"/>
      <c r="BG561" s="10"/>
      <c r="BJ561" s="8"/>
    </row>
    <row r="562" spans="1:62" x14ac:dyDescent="0.2">
      <c r="A562" s="4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F562" s="10"/>
      <c r="BG562" s="10"/>
      <c r="BJ562" s="8"/>
    </row>
    <row r="563" spans="1:62" x14ac:dyDescent="0.2">
      <c r="A563" s="4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F563" s="10"/>
      <c r="BG563" s="10"/>
      <c r="BJ563" s="8"/>
    </row>
    <row r="564" spans="1:62" x14ac:dyDescent="0.2">
      <c r="A564" s="4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F564" s="10"/>
      <c r="BG564" s="10"/>
      <c r="BJ564" s="8"/>
    </row>
    <row r="565" spans="1:62" x14ac:dyDescent="0.2">
      <c r="A565" s="4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F565" s="10"/>
      <c r="BG565" s="10"/>
      <c r="BJ565" s="8"/>
    </row>
    <row r="566" spans="1:62" x14ac:dyDescent="0.2">
      <c r="A566" s="4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F566" s="10"/>
      <c r="BG566" s="10"/>
      <c r="BJ566" s="8"/>
    </row>
    <row r="567" spans="1:62" x14ac:dyDescent="0.2">
      <c r="A567" s="4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F567" s="10"/>
      <c r="BG567" s="10"/>
      <c r="BJ567" s="8"/>
    </row>
    <row r="568" spans="1:62" x14ac:dyDescent="0.2">
      <c r="A568" s="4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F568" s="10"/>
      <c r="BG568" s="10"/>
      <c r="BJ568" s="8"/>
    </row>
    <row r="569" spans="1:62" x14ac:dyDescent="0.2">
      <c r="A569" s="4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F569" s="10"/>
      <c r="BG569" s="10"/>
      <c r="BJ569" s="8"/>
    </row>
    <row r="570" spans="1:62" x14ac:dyDescent="0.2">
      <c r="A570" s="4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F570" s="10"/>
      <c r="BG570" s="10"/>
      <c r="BJ570" s="8"/>
    </row>
    <row r="571" spans="1:62" x14ac:dyDescent="0.2">
      <c r="A571" s="4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F571" s="10"/>
      <c r="BG571" s="10"/>
      <c r="BJ571" s="8"/>
    </row>
    <row r="572" spans="1:62" x14ac:dyDescent="0.2">
      <c r="A572" s="4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F572" s="10"/>
      <c r="BG572" s="10"/>
      <c r="BJ572" s="8"/>
    </row>
    <row r="573" spans="1:62" x14ac:dyDescent="0.2">
      <c r="A573" s="4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F573" s="10"/>
      <c r="BG573" s="10"/>
      <c r="BJ573" s="8"/>
    </row>
    <row r="574" spans="1:62" x14ac:dyDescent="0.2">
      <c r="A574" s="4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F574" s="10"/>
      <c r="BG574" s="10"/>
      <c r="BJ574" s="8"/>
    </row>
    <row r="575" spans="1:62" x14ac:dyDescent="0.2">
      <c r="A575" s="4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F575" s="10"/>
      <c r="BG575" s="10"/>
      <c r="BJ575" s="8"/>
    </row>
    <row r="576" spans="1:62" x14ac:dyDescent="0.2">
      <c r="A576" s="4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F576" s="10"/>
      <c r="BG576" s="10"/>
      <c r="BJ576" s="8"/>
    </row>
    <row r="577" spans="1:62" x14ac:dyDescent="0.2">
      <c r="A577" s="4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F577" s="10"/>
      <c r="BG577" s="10"/>
      <c r="BJ577" s="8"/>
    </row>
    <row r="578" spans="1:62" x14ac:dyDescent="0.2">
      <c r="A578" s="4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F578" s="10"/>
      <c r="BG578" s="10"/>
      <c r="BJ578" s="8"/>
    </row>
    <row r="579" spans="1:62" x14ac:dyDescent="0.2">
      <c r="A579" s="4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F579" s="10"/>
      <c r="BG579" s="10"/>
      <c r="BJ579" s="8"/>
    </row>
    <row r="580" spans="1:62" x14ac:dyDescent="0.2">
      <c r="A580" s="4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F580" s="10"/>
      <c r="BG580" s="10"/>
      <c r="BJ580" s="8"/>
    </row>
    <row r="581" spans="1:62" x14ac:dyDescent="0.2">
      <c r="A581" s="4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F581" s="10"/>
      <c r="BG581" s="10"/>
      <c r="BJ581" s="8"/>
    </row>
    <row r="582" spans="1:62" x14ac:dyDescent="0.2">
      <c r="A582" s="4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F582" s="10"/>
      <c r="BG582" s="10"/>
      <c r="BJ582" s="8"/>
    </row>
    <row r="583" spans="1:62" x14ac:dyDescent="0.2">
      <c r="A583" s="4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F583" s="10"/>
      <c r="BG583" s="10"/>
      <c r="BJ583" s="8"/>
    </row>
    <row r="584" spans="1:62" x14ac:dyDescent="0.2">
      <c r="A584" s="4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F584" s="10"/>
      <c r="BG584" s="10"/>
      <c r="BJ584" s="8"/>
    </row>
    <row r="585" spans="1:62" x14ac:dyDescent="0.2">
      <c r="A585" s="4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F585" s="10"/>
      <c r="BG585" s="10"/>
      <c r="BJ585" s="8"/>
    </row>
    <row r="586" spans="1:62" x14ac:dyDescent="0.2">
      <c r="A586" s="4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F586" s="10"/>
      <c r="BG586" s="10"/>
      <c r="BJ586" s="8"/>
    </row>
    <row r="587" spans="1:62" x14ac:dyDescent="0.2">
      <c r="A587" s="4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F587" s="10"/>
      <c r="BG587" s="10"/>
      <c r="BJ587" s="8"/>
    </row>
    <row r="588" spans="1:62" x14ac:dyDescent="0.2">
      <c r="A588" s="4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F588" s="10"/>
      <c r="BG588" s="10"/>
      <c r="BJ588" s="8"/>
    </row>
    <row r="589" spans="1:62" x14ac:dyDescent="0.2">
      <c r="A589" s="4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F589" s="10"/>
      <c r="BG589" s="10"/>
      <c r="BJ589" s="8"/>
    </row>
    <row r="590" spans="1:62" x14ac:dyDescent="0.2">
      <c r="A590" s="4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F590" s="10"/>
      <c r="BG590" s="10"/>
      <c r="BJ590" s="8"/>
    </row>
    <row r="591" spans="1:62" x14ac:dyDescent="0.2">
      <c r="A591" s="4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F591" s="10"/>
      <c r="BG591" s="10"/>
      <c r="BJ591" s="8"/>
    </row>
    <row r="592" spans="1:62" x14ac:dyDescent="0.2">
      <c r="A592" s="4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F592" s="10"/>
      <c r="BG592" s="10"/>
      <c r="BJ592" s="8"/>
    </row>
    <row r="593" spans="1:62" x14ac:dyDescent="0.2">
      <c r="A593" s="4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F593" s="10"/>
      <c r="BG593" s="10"/>
      <c r="BJ593" s="8"/>
    </row>
    <row r="594" spans="1:62" x14ac:dyDescent="0.2">
      <c r="A594" s="4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F594" s="10"/>
      <c r="BG594" s="10"/>
      <c r="BJ594" s="8"/>
    </row>
    <row r="595" spans="1:62" x14ac:dyDescent="0.2">
      <c r="A595" s="4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F595" s="10"/>
      <c r="BG595" s="10"/>
      <c r="BJ595" s="8"/>
    </row>
    <row r="596" spans="1:62" x14ac:dyDescent="0.2">
      <c r="A596" s="4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F596" s="10"/>
      <c r="BG596" s="10"/>
      <c r="BJ596" s="8"/>
    </row>
    <row r="597" spans="1:62" x14ac:dyDescent="0.2">
      <c r="A597" s="4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F597" s="10"/>
      <c r="BG597" s="10"/>
      <c r="BJ597" s="8"/>
    </row>
    <row r="598" spans="1:62" x14ac:dyDescent="0.2">
      <c r="A598" s="4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F598" s="10"/>
      <c r="BG598" s="10"/>
      <c r="BJ598" s="8"/>
    </row>
    <row r="599" spans="1:62" x14ac:dyDescent="0.2">
      <c r="A599" s="4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F599" s="10"/>
      <c r="BG599" s="10"/>
      <c r="BJ599" s="8"/>
    </row>
    <row r="600" spans="1:62" x14ac:dyDescent="0.2">
      <c r="A600" s="4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F600" s="10"/>
      <c r="BG600" s="10"/>
      <c r="BJ600" s="8"/>
    </row>
    <row r="601" spans="1:62" x14ac:dyDescent="0.2">
      <c r="A601" s="4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F601" s="10"/>
      <c r="BG601" s="10"/>
      <c r="BJ601" s="8"/>
    </row>
    <row r="602" spans="1:62" x14ac:dyDescent="0.2">
      <c r="A602" s="4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F602" s="10"/>
      <c r="BG602" s="10"/>
      <c r="BJ602" s="8"/>
    </row>
    <row r="603" spans="1:62" x14ac:dyDescent="0.2">
      <c r="A603" s="4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F603" s="10"/>
      <c r="BG603" s="10"/>
      <c r="BJ603" s="8"/>
    </row>
    <row r="604" spans="1:62" x14ac:dyDescent="0.2">
      <c r="A604" s="4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F604" s="10"/>
      <c r="BG604" s="10"/>
      <c r="BJ604" s="8"/>
    </row>
    <row r="605" spans="1:62" x14ac:dyDescent="0.2">
      <c r="A605" s="4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F605" s="10"/>
      <c r="BG605" s="10"/>
      <c r="BJ605" s="8"/>
    </row>
    <row r="606" spans="1:62" x14ac:dyDescent="0.2">
      <c r="A606" s="4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F606" s="10"/>
      <c r="BG606" s="10"/>
      <c r="BJ606" s="8"/>
    </row>
    <row r="607" spans="1:62" x14ac:dyDescent="0.2">
      <c r="A607" s="4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F607" s="10"/>
      <c r="BG607" s="10"/>
      <c r="BJ607" s="8"/>
    </row>
    <row r="608" spans="1:62" x14ac:dyDescent="0.2">
      <c r="A608" s="4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F608" s="10"/>
      <c r="BG608" s="10"/>
      <c r="BJ608" s="8"/>
    </row>
    <row r="609" spans="1:62" x14ac:dyDescent="0.2">
      <c r="A609" s="4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F609" s="10"/>
      <c r="BG609" s="10"/>
      <c r="BJ609" s="8"/>
    </row>
    <row r="610" spans="1:62" x14ac:dyDescent="0.2">
      <c r="A610" s="4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F610" s="10"/>
      <c r="BG610" s="10"/>
      <c r="BJ610" s="8"/>
    </row>
    <row r="611" spans="1:62" x14ac:dyDescent="0.2">
      <c r="A611" s="4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F611" s="10"/>
      <c r="BG611" s="10"/>
      <c r="BJ611" s="8"/>
    </row>
    <row r="612" spans="1:62" x14ac:dyDescent="0.2">
      <c r="A612" s="4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F612" s="10"/>
      <c r="BG612" s="10"/>
      <c r="BJ612" s="8"/>
    </row>
    <row r="613" spans="1:62" x14ac:dyDescent="0.2">
      <c r="A613" s="4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F613" s="10"/>
      <c r="BG613" s="10"/>
      <c r="BJ613" s="8"/>
    </row>
    <row r="614" spans="1:62" x14ac:dyDescent="0.2">
      <c r="A614" s="4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F614" s="10"/>
      <c r="BG614" s="10"/>
      <c r="BJ614" s="8"/>
    </row>
    <row r="615" spans="1:62" x14ac:dyDescent="0.2">
      <c r="A615" s="4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F615" s="10"/>
      <c r="BG615" s="10"/>
      <c r="BJ615" s="8"/>
    </row>
    <row r="616" spans="1:62" x14ac:dyDescent="0.2">
      <c r="A616" s="4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F616" s="10"/>
      <c r="BG616" s="10"/>
      <c r="BJ616" s="8"/>
    </row>
    <row r="617" spans="1:62" x14ac:dyDescent="0.2">
      <c r="A617" s="4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F617" s="10"/>
      <c r="BG617" s="10"/>
      <c r="BJ617" s="8"/>
    </row>
    <row r="618" spans="1:62" x14ac:dyDescent="0.2">
      <c r="A618" s="4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F618" s="10"/>
      <c r="BG618" s="10"/>
      <c r="BJ618" s="8"/>
    </row>
    <row r="619" spans="1:62" x14ac:dyDescent="0.2">
      <c r="A619" s="4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F619" s="10"/>
      <c r="BG619" s="10"/>
      <c r="BJ619" s="8"/>
    </row>
    <row r="620" spans="1:62" x14ac:dyDescent="0.2">
      <c r="A620" s="4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F620" s="10"/>
      <c r="BG620" s="10"/>
      <c r="BJ620" s="8"/>
    </row>
    <row r="621" spans="1:62" x14ac:dyDescent="0.2">
      <c r="A621" s="4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F621" s="10"/>
      <c r="BG621" s="10"/>
      <c r="BJ621" s="8"/>
    </row>
    <row r="622" spans="1:62" x14ac:dyDescent="0.2">
      <c r="A622" s="4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F622" s="10"/>
      <c r="BG622" s="10"/>
      <c r="BJ622" s="8"/>
    </row>
    <row r="623" spans="1:62" x14ac:dyDescent="0.2">
      <c r="A623" s="4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F623" s="10"/>
      <c r="BG623" s="10"/>
      <c r="BJ623" s="8"/>
    </row>
    <row r="624" spans="1:62" x14ac:dyDescent="0.2">
      <c r="A624" s="4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F624" s="10"/>
      <c r="BG624" s="10"/>
      <c r="BJ624" s="8"/>
    </row>
    <row r="625" spans="1:62" x14ac:dyDescent="0.2">
      <c r="A625" s="4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F625" s="10"/>
      <c r="BG625" s="10"/>
      <c r="BJ625" s="8"/>
    </row>
    <row r="626" spans="1:62" x14ac:dyDescent="0.2">
      <c r="A626" s="4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F626" s="10"/>
      <c r="BG626" s="10"/>
      <c r="BJ626" s="8"/>
    </row>
    <row r="627" spans="1:62" x14ac:dyDescent="0.2">
      <c r="A627" s="4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F627" s="10"/>
      <c r="BG627" s="10"/>
      <c r="BJ627" s="8"/>
    </row>
    <row r="628" spans="1:62" x14ac:dyDescent="0.2">
      <c r="A628" s="4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F628" s="10"/>
      <c r="BG628" s="10"/>
      <c r="BJ628" s="8"/>
    </row>
    <row r="629" spans="1:62" x14ac:dyDescent="0.2">
      <c r="A629" s="4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F629" s="10"/>
      <c r="BG629" s="10"/>
      <c r="BJ629" s="8"/>
    </row>
    <row r="630" spans="1:62" x14ac:dyDescent="0.2">
      <c r="A630" s="4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F630" s="10"/>
      <c r="BG630" s="10"/>
      <c r="BJ630" s="8"/>
    </row>
    <row r="631" spans="1:62" x14ac:dyDescent="0.2">
      <c r="A631" s="4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F631" s="10"/>
      <c r="BG631" s="10"/>
      <c r="BJ631" s="8"/>
    </row>
    <row r="632" spans="1:62" x14ac:dyDescent="0.2">
      <c r="A632" s="4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F632" s="10"/>
      <c r="BG632" s="10"/>
      <c r="BJ632" s="8"/>
    </row>
    <row r="633" spans="1:62" x14ac:dyDescent="0.2">
      <c r="A633" s="4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F633" s="10"/>
      <c r="BG633" s="10"/>
      <c r="BJ633" s="8"/>
    </row>
    <row r="634" spans="1:62" x14ac:dyDescent="0.2">
      <c r="A634" s="4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F634" s="10"/>
      <c r="BG634" s="10"/>
      <c r="BJ634" s="8"/>
    </row>
    <row r="635" spans="1:62" x14ac:dyDescent="0.2">
      <c r="A635" s="4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F635" s="10"/>
      <c r="BG635" s="10"/>
      <c r="BJ635" s="8"/>
    </row>
    <row r="636" spans="1:62" x14ac:dyDescent="0.2">
      <c r="A636" s="4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F636" s="10"/>
      <c r="BG636" s="10"/>
      <c r="BJ636" s="8"/>
    </row>
    <row r="637" spans="1:62" x14ac:dyDescent="0.2">
      <c r="A637" s="4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F637" s="10"/>
      <c r="BG637" s="10"/>
      <c r="BJ637" s="8"/>
    </row>
    <row r="638" spans="1:62" x14ac:dyDescent="0.2">
      <c r="A638" s="4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F638" s="10"/>
      <c r="BG638" s="10"/>
      <c r="BJ638" s="8"/>
    </row>
    <row r="639" spans="1:62" x14ac:dyDescent="0.2">
      <c r="A639" s="4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F639" s="10"/>
      <c r="BG639" s="10"/>
      <c r="BJ639" s="8"/>
    </row>
    <row r="640" spans="1:62" x14ac:dyDescent="0.2">
      <c r="A640" s="4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F640" s="10"/>
      <c r="BG640" s="10"/>
      <c r="BJ640" s="8"/>
    </row>
    <row r="641" spans="1:62" x14ac:dyDescent="0.2">
      <c r="A641" s="4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F641" s="10"/>
      <c r="BG641" s="10"/>
      <c r="BJ641" s="8"/>
    </row>
    <row r="642" spans="1:62" x14ac:dyDescent="0.2">
      <c r="A642" s="4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F642" s="10"/>
      <c r="BG642" s="10"/>
      <c r="BJ642" s="8"/>
    </row>
    <row r="643" spans="1:62" x14ac:dyDescent="0.2">
      <c r="A643" s="4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F643" s="10"/>
      <c r="BG643" s="10"/>
      <c r="BJ643" s="8"/>
    </row>
    <row r="644" spans="1:62" x14ac:dyDescent="0.2">
      <c r="A644" s="4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F644" s="10"/>
      <c r="BG644" s="10"/>
      <c r="BJ644" s="8"/>
    </row>
    <row r="645" spans="1:62" x14ac:dyDescent="0.2">
      <c r="A645" s="4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F645" s="10"/>
      <c r="BG645" s="10"/>
      <c r="BJ645" s="8"/>
    </row>
    <row r="646" spans="1:62" x14ac:dyDescent="0.2">
      <c r="A646" s="4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F646" s="10"/>
      <c r="BG646" s="10"/>
      <c r="BJ646" s="8"/>
    </row>
    <row r="647" spans="1:62" x14ac:dyDescent="0.2">
      <c r="A647" s="4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F647" s="10"/>
      <c r="BG647" s="10"/>
      <c r="BJ647" s="8"/>
    </row>
    <row r="648" spans="1:62" x14ac:dyDescent="0.2">
      <c r="A648" s="4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F648" s="10"/>
      <c r="BG648" s="10"/>
      <c r="BJ648" s="8"/>
    </row>
    <row r="649" spans="1:62" x14ac:dyDescent="0.2">
      <c r="A649" s="4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F649" s="10"/>
      <c r="BG649" s="10"/>
      <c r="BJ649" s="8"/>
    </row>
    <row r="650" spans="1:62" x14ac:dyDescent="0.2">
      <c r="A650" s="4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F650" s="10"/>
      <c r="BG650" s="10"/>
      <c r="BJ650" s="8"/>
    </row>
    <row r="651" spans="1:62" x14ac:dyDescent="0.2">
      <c r="A651" s="4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F651" s="10"/>
      <c r="BG651" s="10"/>
      <c r="BJ651" s="8"/>
    </row>
    <row r="652" spans="1:62" x14ac:dyDescent="0.2">
      <c r="A652" s="4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F652" s="10"/>
      <c r="BG652" s="10"/>
      <c r="BJ652" s="8"/>
    </row>
    <row r="653" spans="1:62" x14ac:dyDescent="0.2">
      <c r="A653" s="4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F653" s="10"/>
      <c r="BG653" s="10"/>
      <c r="BJ653" s="8"/>
    </row>
    <row r="654" spans="1:62" x14ac:dyDescent="0.2">
      <c r="A654" s="4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F654" s="10"/>
      <c r="BG654" s="10"/>
      <c r="BJ654" s="8"/>
    </row>
    <row r="655" spans="1:62" x14ac:dyDescent="0.2">
      <c r="A655" s="4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F655" s="10"/>
      <c r="BG655" s="10"/>
      <c r="BJ655" s="8"/>
    </row>
    <row r="656" spans="1:62" x14ac:dyDescent="0.2">
      <c r="A656" s="4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F656" s="10"/>
      <c r="BG656" s="10"/>
      <c r="BJ656" s="8"/>
    </row>
    <row r="657" spans="1:62" x14ac:dyDescent="0.2">
      <c r="A657" s="4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F657" s="10"/>
      <c r="BG657" s="10"/>
      <c r="BJ657" s="8"/>
    </row>
    <row r="658" spans="1:62" x14ac:dyDescent="0.2">
      <c r="A658" s="4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F658" s="10"/>
      <c r="BG658" s="10"/>
      <c r="BJ658" s="8"/>
    </row>
    <row r="659" spans="1:62" x14ac:dyDescent="0.2">
      <c r="A659" s="4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F659" s="10"/>
      <c r="BG659" s="10"/>
      <c r="BJ659" s="8"/>
    </row>
    <row r="660" spans="1:62" x14ac:dyDescent="0.2">
      <c r="A660" s="4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F660" s="10"/>
      <c r="BG660" s="10"/>
      <c r="BJ660" s="8"/>
    </row>
    <row r="661" spans="1:62" x14ac:dyDescent="0.2">
      <c r="A661" s="4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F661" s="10"/>
      <c r="BG661" s="10"/>
      <c r="BJ661" s="8"/>
    </row>
    <row r="662" spans="1:62" x14ac:dyDescent="0.2">
      <c r="A662" s="4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F662" s="10"/>
      <c r="BG662" s="10"/>
      <c r="BJ662" s="8"/>
    </row>
    <row r="663" spans="1:62" x14ac:dyDescent="0.2">
      <c r="A663" s="4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F663" s="10"/>
      <c r="BG663" s="10"/>
      <c r="BJ663" s="8"/>
    </row>
    <row r="664" spans="1:62" x14ac:dyDescent="0.2">
      <c r="A664" s="4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F664" s="10"/>
      <c r="BG664" s="10"/>
      <c r="BJ664" s="8"/>
    </row>
    <row r="665" spans="1:62" x14ac:dyDescent="0.2">
      <c r="A665" s="4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F665" s="10"/>
      <c r="BG665" s="10"/>
      <c r="BJ665" s="8"/>
    </row>
    <row r="666" spans="1:62" x14ac:dyDescent="0.2">
      <c r="A666" s="4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F666" s="10"/>
      <c r="BG666" s="10"/>
      <c r="BJ666" s="8"/>
    </row>
    <row r="667" spans="1:62" x14ac:dyDescent="0.2">
      <c r="A667" s="4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F667" s="10"/>
      <c r="BG667" s="10"/>
      <c r="BJ667" s="8"/>
    </row>
    <row r="668" spans="1:62" x14ac:dyDescent="0.2">
      <c r="A668" s="4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F668" s="10"/>
      <c r="BG668" s="10"/>
      <c r="BJ668" s="8"/>
    </row>
    <row r="669" spans="1:62" x14ac:dyDescent="0.2">
      <c r="A669" s="4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F669" s="10"/>
      <c r="BG669" s="10"/>
      <c r="BJ669" s="8"/>
    </row>
    <row r="670" spans="1:62" x14ac:dyDescent="0.2">
      <c r="A670" s="4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F670" s="10"/>
      <c r="BG670" s="10"/>
      <c r="BJ670" s="8"/>
    </row>
    <row r="671" spans="1:62" x14ac:dyDescent="0.2">
      <c r="A671" s="4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F671" s="10"/>
      <c r="BG671" s="10"/>
      <c r="BJ671" s="8"/>
    </row>
    <row r="672" spans="1:62" x14ac:dyDescent="0.2">
      <c r="A672" s="4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F672" s="10"/>
      <c r="BG672" s="10"/>
      <c r="BJ672" s="8"/>
    </row>
    <row r="673" spans="1:62" x14ac:dyDescent="0.2">
      <c r="A673" s="4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F673" s="10"/>
      <c r="BG673" s="10"/>
      <c r="BJ673" s="8"/>
    </row>
    <row r="674" spans="1:62" x14ac:dyDescent="0.2">
      <c r="A674" s="4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F674" s="10"/>
      <c r="BG674" s="10"/>
      <c r="BJ674" s="8"/>
    </row>
    <row r="675" spans="1:62" x14ac:dyDescent="0.2">
      <c r="A675" s="4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F675" s="10"/>
      <c r="BG675" s="10"/>
      <c r="BJ675" s="8"/>
    </row>
    <row r="676" spans="1:62" x14ac:dyDescent="0.2">
      <c r="A676" s="4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F676" s="10"/>
      <c r="BG676" s="10"/>
      <c r="BJ676" s="8"/>
    </row>
    <row r="677" spans="1:62" x14ac:dyDescent="0.2">
      <c r="A677" s="4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F677" s="10"/>
      <c r="BG677" s="10"/>
      <c r="BJ677" s="8"/>
    </row>
    <row r="678" spans="1:62" x14ac:dyDescent="0.2">
      <c r="A678" s="4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F678" s="10"/>
      <c r="BG678" s="10"/>
      <c r="BJ678" s="8"/>
    </row>
    <row r="679" spans="1:62" x14ac:dyDescent="0.2">
      <c r="A679" s="4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F679" s="10"/>
      <c r="BG679" s="10"/>
      <c r="BJ679" s="8"/>
    </row>
    <row r="680" spans="1:62" x14ac:dyDescent="0.2">
      <c r="A680" s="4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F680" s="10"/>
      <c r="BG680" s="10"/>
      <c r="BJ680" s="8"/>
    </row>
    <row r="681" spans="1:62" x14ac:dyDescent="0.2">
      <c r="A681" s="4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F681" s="10"/>
      <c r="BG681" s="10"/>
      <c r="BJ681" s="8"/>
    </row>
    <row r="682" spans="1:62" x14ac:dyDescent="0.2">
      <c r="A682" s="4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F682" s="10"/>
      <c r="BG682" s="10"/>
      <c r="BJ682" s="8"/>
    </row>
    <row r="683" spans="1:62" x14ac:dyDescent="0.2">
      <c r="A683" s="4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F683" s="10"/>
      <c r="BG683" s="10"/>
      <c r="BJ683" s="8"/>
    </row>
    <row r="684" spans="1:62" x14ac:dyDescent="0.2">
      <c r="A684" s="4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F684" s="10"/>
      <c r="BG684" s="10"/>
      <c r="BJ684" s="8"/>
    </row>
    <row r="685" spans="1:62" x14ac:dyDescent="0.2">
      <c r="A685" s="4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F685" s="10"/>
      <c r="BG685" s="10"/>
      <c r="BJ685" s="8"/>
    </row>
    <row r="686" spans="1:62" x14ac:dyDescent="0.2">
      <c r="A686" s="4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F686" s="10"/>
      <c r="BG686" s="10"/>
      <c r="BJ686" s="8"/>
    </row>
    <row r="687" spans="1:62" x14ac:dyDescent="0.2">
      <c r="A687" s="4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F687" s="10"/>
      <c r="BG687" s="10"/>
      <c r="BJ687" s="8"/>
    </row>
    <row r="688" spans="1:62" x14ac:dyDescent="0.2">
      <c r="A688" s="4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F688" s="10"/>
      <c r="BG688" s="10"/>
      <c r="BJ688" s="8"/>
    </row>
    <row r="689" spans="1:62" x14ac:dyDescent="0.2">
      <c r="A689" s="4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F689" s="10"/>
      <c r="BG689" s="10"/>
      <c r="BJ689" s="8"/>
    </row>
    <row r="690" spans="1:62" x14ac:dyDescent="0.2">
      <c r="A690" s="4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F690" s="10"/>
      <c r="BG690" s="10"/>
      <c r="BJ690" s="8"/>
    </row>
    <row r="691" spans="1:62" x14ac:dyDescent="0.2">
      <c r="A691" s="4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F691" s="10"/>
      <c r="BG691" s="10"/>
      <c r="BJ691" s="8"/>
    </row>
    <row r="692" spans="1:62" x14ac:dyDescent="0.2">
      <c r="A692" s="4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F692" s="10"/>
      <c r="BG692" s="10"/>
      <c r="BJ692" s="8"/>
    </row>
    <row r="693" spans="1:62" x14ac:dyDescent="0.2">
      <c r="A693" s="4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F693" s="10"/>
      <c r="BG693" s="10"/>
      <c r="BJ693" s="8"/>
    </row>
    <row r="694" spans="1:62" x14ac:dyDescent="0.2">
      <c r="A694" s="4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F694" s="10"/>
      <c r="BG694" s="10"/>
      <c r="BJ694" s="8"/>
    </row>
    <row r="695" spans="1:62" x14ac:dyDescent="0.2">
      <c r="A695" s="4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F695" s="10"/>
      <c r="BG695" s="10"/>
      <c r="BJ695" s="8"/>
    </row>
    <row r="696" spans="1:62" x14ac:dyDescent="0.2">
      <c r="A696" s="4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F696" s="10"/>
      <c r="BG696" s="10"/>
      <c r="BJ696" s="8"/>
    </row>
    <row r="697" spans="1:62" x14ac:dyDescent="0.2">
      <c r="A697" s="4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F697" s="10"/>
      <c r="BG697" s="10"/>
      <c r="BJ697" s="8"/>
    </row>
    <row r="698" spans="1:62" x14ac:dyDescent="0.2">
      <c r="A698" s="4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F698" s="10"/>
      <c r="BG698" s="10"/>
      <c r="BJ698" s="8"/>
    </row>
    <row r="699" spans="1:62" x14ac:dyDescent="0.2">
      <c r="A699" s="4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F699" s="10"/>
      <c r="BG699" s="10"/>
      <c r="BJ699" s="8"/>
    </row>
    <row r="700" spans="1:62" x14ac:dyDescent="0.2">
      <c r="A700" s="4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F700" s="10"/>
      <c r="BG700" s="10"/>
      <c r="BJ700" s="8"/>
    </row>
    <row r="701" spans="1:62" x14ac:dyDescent="0.2">
      <c r="A701" s="4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F701" s="10"/>
      <c r="BG701" s="10"/>
      <c r="BJ701" s="8"/>
    </row>
    <row r="702" spans="1:62" x14ac:dyDescent="0.2">
      <c r="A702" s="4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F702" s="10"/>
      <c r="BG702" s="10"/>
      <c r="BJ702" s="8"/>
    </row>
    <row r="703" spans="1:62" x14ac:dyDescent="0.2">
      <c r="A703" s="4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F703" s="10"/>
      <c r="BG703" s="10"/>
      <c r="BJ703" s="8"/>
    </row>
    <row r="704" spans="1:62" x14ac:dyDescent="0.2">
      <c r="A704" s="4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F704" s="10"/>
      <c r="BG704" s="10"/>
      <c r="BJ704" s="8"/>
    </row>
    <row r="705" spans="1:62" x14ac:dyDescent="0.2">
      <c r="A705" s="4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F705" s="10"/>
      <c r="BG705" s="10"/>
      <c r="BJ705" s="8"/>
    </row>
    <row r="706" spans="1:62" x14ac:dyDescent="0.2">
      <c r="A706" s="4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F706" s="10"/>
      <c r="BG706" s="10"/>
      <c r="BJ706" s="8"/>
    </row>
    <row r="707" spans="1:62" x14ac:dyDescent="0.2">
      <c r="A707" s="4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F707" s="10"/>
      <c r="BG707" s="10"/>
      <c r="BJ707" s="8"/>
    </row>
    <row r="708" spans="1:62" x14ac:dyDescent="0.2">
      <c r="A708" s="4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F708" s="10"/>
      <c r="BG708" s="10"/>
      <c r="BJ708" s="8"/>
    </row>
    <row r="709" spans="1:62" x14ac:dyDescent="0.2">
      <c r="A709" s="4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F709" s="10"/>
      <c r="BG709" s="10"/>
      <c r="BJ709" s="8"/>
    </row>
    <row r="710" spans="1:62" x14ac:dyDescent="0.2">
      <c r="A710" s="4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F710" s="10"/>
      <c r="BG710" s="10"/>
      <c r="BJ710" s="8"/>
    </row>
    <row r="711" spans="1:62" x14ac:dyDescent="0.2">
      <c r="A711" s="4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F711" s="10"/>
      <c r="BG711" s="10"/>
      <c r="BJ711" s="8"/>
    </row>
    <row r="712" spans="1:62" x14ac:dyDescent="0.2">
      <c r="A712" s="4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F712" s="10"/>
      <c r="BG712" s="10"/>
      <c r="BJ712" s="8"/>
    </row>
    <row r="713" spans="1:62" x14ac:dyDescent="0.2">
      <c r="A713" s="4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F713" s="10"/>
      <c r="BG713" s="10"/>
      <c r="BJ713" s="8"/>
    </row>
    <row r="714" spans="1:62" x14ac:dyDescent="0.2">
      <c r="A714" s="4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F714" s="10"/>
      <c r="BG714" s="10"/>
      <c r="BJ714" s="8"/>
    </row>
    <row r="715" spans="1:62" x14ac:dyDescent="0.2">
      <c r="A715" s="4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F715" s="10"/>
      <c r="BG715" s="10"/>
      <c r="BJ715" s="8"/>
    </row>
    <row r="716" spans="1:62" x14ac:dyDescent="0.2">
      <c r="A716" s="4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F716" s="10"/>
      <c r="BG716" s="10"/>
      <c r="BJ716" s="8"/>
    </row>
    <row r="717" spans="1:62" x14ac:dyDescent="0.2">
      <c r="A717" s="4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F717" s="10"/>
      <c r="BG717" s="10"/>
      <c r="BJ717" s="8"/>
    </row>
    <row r="718" spans="1:62" x14ac:dyDescent="0.2">
      <c r="A718" s="4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F718" s="10"/>
      <c r="BG718" s="10"/>
      <c r="BJ718" s="8"/>
    </row>
    <row r="719" spans="1:62" x14ac:dyDescent="0.2">
      <c r="A719" s="4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F719" s="10"/>
      <c r="BG719" s="10"/>
      <c r="BJ719" s="8"/>
    </row>
    <row r="720" spans="1:62" x14ac:dyDescent="0.2">
      <c r="A720" s="4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F720" s="10"/>
      <c r="BG720" s="10"/>
      <c r="BJ720" s="8"/>
    </row>
    <row r="721" spans="1:62" x14ac:dyDescent="0.2">
      <c r="A721" s="4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F721" s="10"/>
      <c r="BG721" s="10"/>
      <c r="BJ721" s="8"/>
    </row>
    <row r="722" spans="1:62" x14ac:dyDescent="0.2">
      <c r="A722" s="4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F722" s="10"/>
      <c r="BG722" s="10"/>
      <c r="BJ722" s="8"/>
    </row>
    <row r="723" spans="1:62" x14ac:dyDescent="0.2">
      <c r="A723" s="4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F723" s="10"/>
      <c r="BG723" s="10"/>
      <c r="BJ723" s="8"/>
    </row>
    <row r="724" spans="1:62" x14ac:dyDescent="0.2">
      <c r="A724" s="4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F724" s="10"/>
      <c r="BG724" s="10"/>
      <c r="BJ724" s="8"/>
    </row>
    <row r="725" spans="1:62" x14ac:dyDescent="0.2">
      <c r="A725" s="4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F725" s="10"/>
      <c r="BG725" s="10"/>
      <c r="BJ725" s="8"/>
    </row>
    <row r="726" spans="1:62" x14ac:dyDescent="0.2">
      <c r="A726" s="4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F726" s="10"/>
      <c r="BG726" s="10"/>
      <c r="BJ726" s="8"/>
    </row>
    <row r="727" spans="1:62" x14ac:dyDescent="0.2">
      <c r="A727" s="4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F727" s="10"/>
      <c r="BG727" s="10"/>
      <c r="BJ727" s="8"/>
    </row>
    <row r="728" spans="1:62" x14ac:dyDescent="0.2">
      <c r="A728" s="4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F728" s="10"/>
      <c r="BG728" s="10"/>
      <c r="BJ728" s="8"/>
    </row>
    <row r="729" spans="1:62" x14ac:dyDescent="0.2">
      <c r="A729" s="4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F729" s="10"/>
      <c r="BG729" s="10"/>
      <c r="BJ729" s="8"/>
    </row>
    <row r="730" spans="1:62" x14ac:dyDescent="0.2">
      <c r="A730" s="4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F730" s="10"/>
      <c r="BG730" s="10"/>
      <c r="BJ730" s="8"/>
    </row>
    <row r="731" spans="1:62" x14ac:dyDescent="0.2">
      <c r="A731" s="4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F731" s="10"/>
      <c r="BG731" s="10"/>
      <c r="BJ731" s="8"/>
    </row>
    <row r="732" spans="1:62" x14ac:dyDescent="0.2">
      <c r="A732" s="4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F732" s="10"/>
      <c r="BG732" s="10"/>
      <c r="BJ732" s="8"/>
    </row>
    <row r="733" spans="1:62" x14ac:dyDescent="0.2">
      <c r="A733" s="4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F733" s="10"/>
      <c r="BG733" s="10"/>
      <c r="BJ733" s="8"/>
    </row>
    <row r="734" spans="1:62" x14ac:dyDescent="0.2">
      <c r="A734" s="4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F734" s="10"/>
      <c r="BG734" s="10"/>
      <c r="BJ734" s="8"/>
    </row>
    <row r="735" spans="1:62" x14ac:dyDescent="0.2">
      <c r="A735" s="4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F735" s="10"/>
      <c r="BG735" s="10"/>
      <c r="BJ735" s="8"/>
    </row>
    <row r="736" spans="1:62" x14ac:dyDescent="0.2">
      <c r="A736" s="4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F736" s="10"/>
      <c r="BG736" s="10"/>
      <c r="BJ736" s="8"/>
    </row>
    <row r="737" spans="1:62" x14ac:dyDescent="0.2">
      <c r="A737" s="4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F737" s="10"/>
      <c r="BG737" s="10"/>
      <c r="BJ737" s="8"/>
    </row>
    <row r="738" spans="1:62" x14ac:dyDescent="0.2">
      <c r="A738" s="4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F738" s="10"/>
      <c r="BG738" s="10"/>
      <c r="BJ738" s="8"/>
    </row>
    <row r="739" spans="1:62" x14ac:dyDescent="0.2">
      <c r="A739" s="4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F739" s="10"/>
      <c r="BG739" s="10"/>
      <c r="BJ739" s="8"/>
    </row>
    <row r="740" spans="1:62" x14ac:dyDescent="0.2">
      <c r="A740" s="4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F740" s="10"/>
      <c r="BG740" s="10"/>
      <c r="BJ740" s="8"/>
    </row>
    <row r="741" spans="1:62" x14ac:dyDescent="0.2">
      <c r="A741" s="4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F741" s="10"/>
      <c r="BG741" s="10"/>
      <c r="BJ741" s="8"/>
    </row>
    <row r="742" spans="1:62" x14ac:dyDescent="0.2">
      <c r="A742" s="4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F742" s="10"/>
      <c r="BG742" s="10"/>
      <c r="BJ742" s="8"/>
    </row>
    <row r="743" spans="1:62" x14ac:dyDescent="0.2">
      <c r="A743" s="4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F743" s="10"/>
      <c r="BG743" s="10"/>
      <c r="BJ743" s="8"/>
    </row>
    <row r="744" spans="1:62" x14ac:dyDescent="0.2">
      <c r="A744" s="4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F744" s="10"/>
      <c r="BG744" s="10"/>
      <c r="BJ744" s="8"/>
    </row>
    <row r="745" spans="1:62" x14ac:dyDescent="0.2">
      <c r="A745" s="4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F745" s="10"/>
      <c r="BG745" s="10"/>
      <c r="BJ745" s="8"/>
    </row>
    <row r="746" spans="1:62" x14ac:dyDescent="0.2">
      <c r="A746" s="4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F746" s="10"/>
      <c r="BG746" s="10"/>
      <c r="BJ746" s="8"/>
    </row>
    <row r="747" spans="1:62" x14ac:dyDescent="0.2">
      <c r="A747" s="4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F747" s="10"/>
      <c r="BG747" s="10"/>
      <c r="BJ747" s="8"/>
    </row>
    <row r="748" spans="1:62" x14ac:dyDescent="0.2">
      <c r="A748" s="4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F748" s="10"/>
      <c r="BG748" s="10"/>
      <c r="BJ748" s="8"/>
    </row>
    <row r="749" spans="1:62" x14ac:dyDescent="0.2">
      <c r="A749" s="4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F749" s="10"/>
      <c r="BG749" s="10"/>
      <c r="BJ749" s="8"/>
    </row>
    <row r="750" spans="1:62" x14ac:dyDescent="0.2">
      <c r="A750" s="4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F750" s="10"/>
      <c r="BG750" s="10"/>
      <c r="BJ750" s="8"/>
    </row>
    <row r="751" spans="1:62" x14ac:dyDescent="0.2">
      <c r="A751" s="4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F751" s="10"/>
      <c r="BG751" s="10"/>
      <c r="BJ751" s="8"/>
    </row>
    <row r="752" spans="1:62" x14ac:dyDescent="0.2">
      <c r="A752" s="4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F752" s="10"/>
      <c r="BG752" s="10"/>
      <c r="BJ752" s="8"/>
    </row>
    <row r="753" spans="1:62" x14ac:dyDescent="0.2">
      <c r="A753" s="4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F753" s="10"/>
      <c r="BG753" s="10"/>
      <c r="BJ753" s="8"/>
    </row>
    <row r="754" spans="1:62" x14ac:dyDescent="0.2">
      <c r="A754" s="4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F754" s="10"/>
      <c r="BG754" s="10"/>
      <c r="BJ754" s="8"/>
    </row>
    <row r="755" spans="1:62" x14ac:dyDescent="0.2">
      <c r="A755" s="4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F755" s="10"/>
      <c r="BG755" s="10"/>
      <c r="BJ755" s="8"/>
    </row>
    <row r="756" spans="1:62" x14ac:dyDescent="0.2">
      <c r="A756" s="4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F756" s="10"/>
      <c r="BG756" s="10"/>
      <c r="BJ756" s="8"/>
    </row>
    <row r="757" spans="1:62" x14ac:dyDescent="0.2">
      <c r="A757" s="4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F757" s="10"/>
      <c r="BG757" s="10"/>
      <c r="BJ757" s="8"/>
    </row>
    <row r="758" spans="1:62" x14ac:dyDescent="0.2">
      <c r="A758" s="4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F758" s="10"/>
      <c r="BG758" s="10"/>
      <c r="BJ758" s="8"/>
    </row>
    <row r="759" spans="1:62" x14ac:dyDescent="0.2">
      <c r="A759" s="4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F759" s="10"/>
      <c r="BG759" s="10"/>
      <c r="BJ759" s="8"/>
    </row>
    <row r="760" spans="1:62" x14ac:dyDescent="0.2">
      <c r="A760" s="4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F760" s="10"/>
      <c r="BG760" s="10"/>
      <c r="BJ760" s="8"/>
    </row>
    <row r="761" spans="1:62" x14ac:dyDescent="0.2">
      <c r="A761" s="4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F761" s="10"/>
      <c r="BG761" s="10"/>
      <c r="BJ761" s="8"/>
    </row>
    <row r="762" spans="1:62" x14ac:dyDescent="0.2">
      <c r="A762" s="4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F762" s="10"/>
      <c r="BG762" s="10"/>
      <c r="BJ762" s="8"/>
    </row>
    <row r="763" spans="1:62" x14ac:dyDescent="0.2">
      <c r="A763" s="4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F763" s="10"/>
      <c r="BG763" s="10"/>
      <c r="BJ763" s="8"/>
    </row>
    <row r="764" spans="1:62" x14ac:dyDescent="0.2">
      <c r="A764" s="4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F764" s="10"/>
      <c r="BG764" s="10"/>
      <c r="BJ764" s="8"/>
    </row>
    <row r="765" spans="1:62" x14ac:dyDescent="0.2">
      <c r="A765" s="4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F765" s="10"/>
      <c r="BG765" s="10"/>
      <c r="BJ765" s="8"/>
    </row>
    <row r="766" spans="1:62" x14ac:dyDescent="0.2">
      <c r="A766" s="4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F766" s="10"/>
      <c r="BG766" s="10"/>
      <c r="BJ766" s="8"/>
    </row>
    <row r="767" spans="1:62" x14ac:dyDescent="0.2">
      <c r="A767" s="4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F767" s="10"/>
      <c r="BG767" s="10"/>
      <c r="BJ767" s="8"/>
    </row>
    <row r="768" spans="1:62" x14ac:dyDescent="0.2">
      <c r="A768" s="4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F768" s="10"/>
      <c r="BG768" s="10"/>
      <c r="BJ768" s="8"/>
    </row>
    <row r="769" spans="1:62" x14ac:dyDescent="0.2">
      <c r="A769" s="4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F769" s="10"/>
      <c r="BG769" s="10"/>
      <c r="BJ769" s="8"/>
    </row>
    <row r="770" spans="1:62" x14ac:dyDescent="0.2">
      <c r="A770" s="4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F770" s="10"/>
      <c r="BG770" s="10"/>
      <c r="BJ770" s="8"/>
    </row>
    <row r="771" spans="1:62" x14ac:dyDescent="0.2">
      <c r="A771" s="4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F771" s="10"/>
      <c r="BG771" s="10"/>
      <c r="BJ771" s="8"/>
    </row>
    <row r="772" spans="1:62" x14ac:dyDescent="0.2">
      <c r="A772" s="4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F772" s="10"/>
      <c r="BG772" s="10"/>
      <c r="BJ772" s="8"/>
    </row>
    <row r="773" spans="1:62" x14ac:dyDescent="0.2">
      <c r="A773" s="4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F773" s="10"/>
      <c r="BG773" s="10"/>
      <c r="BJ773" s="8"/>
    </row>
    <row r="774" spans="1:62" x14ac:dyDescent="0.2">
      <c r="A774" s="4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F774" s="10"/>
      <c r="BG774" s="10"/>
      <c r="BJ774" s="8"/>
    </row>
    <row r="775" spans="1:62" x14ac:dyDescent="0.2">
      <c r="A775" s="4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F775" s="10"/>
      <c r="BG775" s="10"/>
      <c r="BJ775" s="8"/>
    </row>
    <row r="776" spans="1:62" x14ac:dyDescent="0.2">
      <c r="A776" s="4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F776" s="10"/>
      <c r="BG776" s="10"/>
      <c r="BJ776" s="8"/>
    </row>
    <row r="777" spans="1:62" x14ac:dyDescent="0.2">
      <c r="A777" s="4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F777" s="10"/>
      <c r="BG777" s="10"/>
      <c r="BJ777" s="8"/>
    </row>
    <row r="778" spans="1:62" x14ac:dyDescent="0.2">
      <c r="A778" s="4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F778" s="10"/>
      <c r="BG778" s="10"/>
      <c r="BJ778" s="8"/>
    </row>
    <row r="779" spans="1:62" x14ac:dyDescent="0.2">
      <c r="A779" s="4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F779" s="10"/>
      <c r="BG779" s="10"/>
      <c r="BJ779" s="8"/>
    </row>
    <row r="780" spans="1:62" x14ac:dyDescent="0.2">
      <c r="A780" s="4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F780" s="10"/>
      <c r="BG780" s="10"/>
      <c r="BJ780" s="8"/>
    </row>
    <row r="781" spans="1:62" x14ac:dyDescent="0.2">
      <c r="A781" s="4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F781" s="10"/>
      <c r="BG781" s="10"/>
      <c r="BJ781" s="8"/>
    </row>
    <row r="782" spans="1:62" x14ac:dyDescent="0.2">
      <c r="A782" s="4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F782" s="10"/>
      <c r="BG782" s="10"/>
      <c r="BJ782" s="8"/>
    </row>
    <row r="783" spans="1:62" x14ac:dyDescent="0.2">
      <c r="A783" s="4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F783" s="10"/>
      <c r="BG783" s="10"/>
      <c r="BJ783" s="8"/>
    </row>
    <row r="784" spans="1:62" x14ac:dyDescent="0.2">
      <c r="A784" s="4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F784" s="10"/>
      <c r="BG784" s="10"/>
      <c r="BJ784" s="8"/>
    </row>
    <row r="785" spans="1:62" x14ac:dyDescent="0.2">
      <c r="A785" s="4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F785" s="10"/>
      <c r="BG785" s="10"/>
      <c r="BJ785" s="8"/>
    </row>
    <row r="786" spans="1:62" x14ac:dyDescent="0.2">
      <c r="A786" s="4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F786" s="10"/>
      <c r="BG786" s="10"/>
      <c r="BJ786" s="8"/>
    </row>
    <row r="787" spans="1:62" x14ac:dyDescent="0.2">
      <c r="A787" s="4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F787" s="10"/>
      <c r="BG787" s="10"/>
      <c r="BJ787" s="8"/>
    </row>
    <row r="788" spans="1:62" x14ac:dyDescent="0.2">
      <c r="A788" s="4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F788" s="10"/>
      <c r="BG788" s="10"/>
      <c r="BJ788" s="8"/>
    </row>
    <row r="789" spans="1:62" x14ac:dyDescent="0.2">
      <c r="A789" s="4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F789" s="10"/>
      <c r="BG789" s="10"/>
      <c r="BJ789" s="8"/>
    </row>
    <row r="790" spans="1:62" x14ac:dyDescent="0.2">
      <c r="A790" s="4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F790" s="10"/>
      <c r="BG790" s="10"/>
      <c r="BJ790" s="8"/>
    </row>
    <row r="791" spans="1:62" x14ac:dyDescent="0.2">
      <c r="A791" s="4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F791" s="10"/>
      <c r="BG791" s="10"/>
      <c r="BJ791" s="8"/>
    </row>
    <row r="792" spans="1:62" x14ac:dyDescent="0.2">
      <c r="A792" s="4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F792" s="10"/>
      <c r="BG792" s="10"/>
      <c r="BJ792" s="8"/>
    </row>
    <row r="793" spans="1:62" x14ac:dyDescent="0.2">
      <c r="A793" s="4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F793" s="10"/>
      <c r="BG793" s="10"/>
      <c r="BJ793" s="8"/>
    </row>
    <row r="794" spans="1:62" x14ac:dyDescent="0.2">
      <c r="A794" s="4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F794" s="10"/>
      <c r="BG794" s="10"/>
      <c r="BJ794" s="8"/>
    </row>
    <row r="795" spans="1:62" x14ac:dyDescent="0.2">
      <c r="A795" s="4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F795" s="10"/>
      <c r="BG795" s="10"/>
      <c r="BJ795" s="8"/>
    </row>
    <row r="796" spans="1:62" x14ac:dyDescent="0.2">
      <c r="A796" s="4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F796" s="10"/>
      <c r="BG796" s="10"/>
      <c r="BJ796" s="8"/>
    </row>
    <row r="797" spans="1:62" x14ac:dyDescent="0.2">
      <c r="A797" s="4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F797" s="10"/>
      <c r="BG797" s="10"/>
      <c r="BJ797" s="8"/>
    </row>
    <row r="798" spans="1:62" x14ac:dyDescent="0.2">
      <c r="A798" s="4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F798" s="10"/>
      <c r="BG798" s="10"/>
      <c r="BJ798" s="8"/>
    </row>
    <row r="799" spans="1:62" x14ac:dyDescent="0.2">
      <c r="A799" s="4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F799" s="10"/>
      <c r="BG799" s="10"/>
      <c r="BJ799" s="8"/>
    </row>
    <row r="800" spans="1:62" x14ac:dyDescent="0.2">
      <c r="A800" s="4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F800" s="10"/>
      <c r="BG800" s="10"/>
      <c r="BJ800" s="8"/>
    </row>
    <row r="801" spans="1:62" x14ac:dyDescent="0.2">
      <c r="A801" s="4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F801" s="10"/>
      <c r="BG801" s="10"/>
      <c r="BJ801" s="8"/>
    </row>
    <row r="802" spans="1:62" x14ac:dyDescent="0.2">
      <c r="A802" s="4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F802" s="10"/>
      <c r="BG802" s="10"/>
      <c r="BJ802" s="8"/>
    </row>
    <row r="803" spans="1:62" x14ac:dyDescent="0.2">
      <c r="A803" s="4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F803" s="10"/>
      <c r="BG803" s="10"/>
      <c r="BJ803" s="8"/>
    </row>
    <row r="804" spans="1:62" x14ac:dyDescent="0.2">
      <c r="A804" s="4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F804" s="10"/>
      <c r="BG804" s="10"/>
      <c r="BJ804" s="8"/>
    </row>
    <row r="805" spans="1:62" x14ac:dyDescent="0.2">
      <c r="A805" s="4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F805" s="10"/>
      <c r="BG805" s="10"/>
      <c r="BJ805" s="8"/>
    </row>
    <row r="806" spans="1:62" x14ac:dyDescent="0.2">
      <c r="A806" s="4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F806" s="10"/>
      <c r="BG806" s="10"/>
      <c r="BJ806" s="8"/>
    </row>
    <row r="807" spans="1:62" x14ac:dyDescent="0.2">
      <c r="A807" s="4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F807" s="10"/>
      <c r="BG807" s="10"/>
      <c r="BJ807" s="8"/>
    </row>
    <row r="808" spans="1:62" x14ac:dyDescent="0.2">
      <c r="A808" s="4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F808" s="10"/>
      <c r="BG808" s="10"/>
      <c r="BJ808" s="8"/>
    </row>
    <row r="809" spans="1:62" x14ac:dyDescent="0.2">
      <c r="A809" s="4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F809" s="10"/>
      <c r="BG809" s="10"/>
      <c r="BJ809" s="8"/>
    </row>
    <row r="810" spans="1:62" x14ac:dyDescent="0.2">
      <c r="A810" s="4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F810" s="10"/>
      <c r="BG810" s="10"/>
      <c r="BJ810" s="8"/>
    </row>
    <row r="811" spans="1:62" x14ac:dyDescent="0.2">
      <c r="A811" s="4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F811" s="10"/>
      <c r="BG811" s="10"/>
      <c r="BJ811" s="8"/>
    </row>
    <row r="812" spans="1:62" x14ac:dyDescent="0.2">
      <c r="A812" s="4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F812" s="10"/>
      <c r="BG812" s="10"/>
      <c r="BJ812" s="8"/>
    </row>
    <row r="813" spans="1:62" x14ac:dyDescent="0.2">
      <c r="A813" s="4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F813" s="10"/>
      <c r="BG813" s="10"/>
      <c r="BJ813" s="8"/>
    </row>
    <row r="814" spans="1:62" x14ac:dyDescent="0.2">
      <c r="A814" s="4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F814" s="10"/>
      <c r="BG814" s="10"/>
      <c r="BJ814" s="8"/>
    </row>
    <row r="815" spans="1:62" x14ac:dyDescent="0.2">
      <c r="A815" s="4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F815" s="10"/>
      <c r="BG815" s="10"/>
      <c r="BJ815" s="8"/>
    </row>
    <row r="816" spans="1:62" x14ac:dyDescent="0.2">
      <c r="A816" s="4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F816" s="10"/>
      <c r="BG816" s="10"/>
      <c r="BJ816" s="8"/>
    </row>
    <row r="817" spans="1:62" x14ac:dyDescent="0.2">
      <c r="A817" s="4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F817" s="10"/>
      <c r="BG817" s="10"/>
      <c r="BJ817" s="8"/>
    </row>
    <row r="818" spans="1:62" x14ac:dyDescent="0.2">
      <c r="A818" s="4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F818" s="10"/>
      <c r="BG818" s="10"/>
      <c r="BJ818" s="8"/>
    </row>
    <row r="819" spans="1:62" x14ac:dyDescent="0.2">
      <c r="A819" s="4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F819" s="10"/>
      <c r="BG819" s="10"/>
      <c r="BJ819" s="8"/>
    </row>
    <row r="820" spans="1:62" x14ac:dyDescent="0.2">
      <c r="A820" s="4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F820" s="10"/>
      <c r="BG820" s="10"/>
      <c r="BJ820" s="8"/>
    </row>
    <row r="821" spans="1:62" x14ac:dyDescent="0.2">
      <c r="A821" s="4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F821" s="10"/>
      <c r="BG821" s="10"/>
      <c r="BJ821" s="8"/>
    </row>
    <row r="822" spans="1:62" x14ac:dyDescent="0.2">
      <c r="A822" s="4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F822" s="10"/>
      <c r="BG822" s="10"/>
      <c r="BJ822" s="8"/>
    </row>
    <row r="823" spans="1:62" x14ac:dyDescent="0.2">
      <c r="A823" s="4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F823" s="10"/>
      <c r="BG823" s="10"/>
      <c r="BJ823" s="8"/>
    </row>
    <row r="824" spans="1:62" x14ac:dyDescent="0.2">
      <c r="A824" s="4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F824" s="10"/>
      <c r="BG824" s="10"/>
      <c r="BJ824" s="8"/>
    </row>
    <row r="825" spans="1:62" x14ac:dyDescent="0.2">
      <c r="A825" s="4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F825" s="10"/>
      <c r="BG825" s="10"/>
      <c r="BJ825" s="8"/>
    </row>
    <row r="826" spans="1:62" x14ac:dyDescent="0.2">
      <c r="A826" s="4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F826" s="10"/>
      <c r="BG826" s="10"/>
      <c r="BJ826" s="8"/>
    </row>
    <row r="827" spans="1:62" x14ac:dyDescent="0.2">
      <c r="A827" s="4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F827" s="10"/>
      <c r="BG827" s="10"/>
      <c r="BJ827" s="8"/>
    </row>
    <row r="828" spans="1:62" x14ac:dyDescent="0.2">
      <c r="A828" s="4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F828" s="10"/>
      <c r="BG828" s="10"/>
      <c r="BJ828" s="8"/>
    </row>
    <row r="829" spans="1:62" x14ac:dyDescent="0.2">
      <c r="A829" s="4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F829" s="10"/>
      <c r="BG829" s="10"/>
      <c r="BJ829" s="8"/>
    </row>
    <row r="830" spans="1:62" x14ac:dyDescent="0.2">
      <c r="A830" s="4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F830" s="10"/>
      <c r="BG830" s="10"/>
      <c r="BJ830" s="8"/>
    </row>
    <row r="831" spans="1:62" x14ac:dyDescent="0.2">
      <c r="A831" s="4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F831" s="10"/>
      <c r="BG831" s="10"/>
      <c r="BJ831" s="8"/>
    </row>
    <row r="832" spans="1:62" x14ac:dyDescent="0.2">
      <c r="A832" s="4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F832" s="10"/>
      <c r="BG832" s="10"/>
      <c r="BJ832" s="8"/>
    </row>
    <row r="833" spans="1:62" x14ac:dyDescent="0.2">
      <c r="A833" s="4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F833" s="10"/>
      <c r="BG833" s="10"/>
      <c r="BJ833" s="8"/>
    </row>
    <row r="834" spans="1:62" x14ac:dyDescent="0.2">
      <c r="A834" s="4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F834" s="10"/>
      <c r="BG834" s="10"/>
      <c r="BJ834" s="8"/>
    </row>
    <row r="835" spans="1:62" x14ac:dyDescent="0.2">
      <c r="A835" s="4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F835" s="10"/>
      <c r="BG835" s="10"/>
      <c r="BJ835" s="8"/>
    </row>
    <row r="836" spans="1:62" x14ac:dyDescent="0.2">
      <c r="A836" s="4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F836" s="10"/>
      <c r="BG836" s="10"/>
      <c r="BJ836" s="8"/>
    </row>
    <row r="837" spans="1:62" x14ac:dyDescent="0.2">
      <c r="A837" s="4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F837" s="10"/>
      <c r="BG837" s="10"/>
      <c r="BJ837" s="8"/>
    </row>
    <row r="838" spans="1:62" x14ac:dyDescent="0.2">
      <c r="A838" s="4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F838" s="10"/>
      <c r="BG838" s="10"/>
      <c r="BJ838" s="8"/>
    </row>
    <row r="839" spans="1:62" x14ac:dyDescent="0.2">
      <c r="A839" s="4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F839" s="10"/>
      <c r="BG839" s="10"/>
      <c r="BJ839" s="8"/>
    </row>
    <row r="840" spans="1:62" x14ac:dyDescent="0.2">
      <c r="A840" s="4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F840" s="10"/>
      <c r="BG840" s="10"/>
      <c r="BJ840" s="8"/>
    </row>
    <row r="841" spans="1:62" x14ac:dyDescent="0.2">
      <c r="A841" s="4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F841" s="10"/>
      <c r="BG841" s="10"/>
      <c r="BJ841" s="8"/>
    </row>
    <row r="842" spans="1:62" x14ac:dyDescent="0.2">
      <c r="A842" s="4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F842" s="10"/>
      <c r="BG842" s="10"/>
      <c r="BJ842" s="8"/>
    </row>
    <row r="843" spans="1:62" x14ac:dyDescent="0.2">
      <c r="A843" s="4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F843" s="10"/>
      <c r="BG843" s="10"/>
      <c r="BJ843" s="8"/>
    </row>
    <row r="844" spans="1:62" x14ac:dyDescent="0.2">
      <c r="A844" s="4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F844" s="10"/>
      <c r="BG844" s="10"/>
      <c r="BJ844" s="8"/>
    </row>
    <row r="845" spans="1:62" x14ac:dyDescent="0.2">
      <c r="A845" s="4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F845" s="10"/>
      <c r="BG845" s="10"/>
      <c r="BJ845" s="8"/>
    </row>
    <row r="846" spans="1:62" x14ac:dyDescent="0.2">
      <c r="A846" s="4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F846" s="10"/>
      <c r="BG846" s="10"/>
      <c r="BJ846" s="8"/>
    </row>
    <row r="847" spans="1:62" x14ac:dyDescent="0.2">
      <c r="A847" s="4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F847" s="10"/>
      <c r="BG847" s="10"/>
      <c r="BJ847" s="8"/>
    </row>
    <row r="848" spans="1:62" x14ac:dyDescent="0.2">
      <c r="A848" s="4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F848" s="10"/>
      <c r="BG848" s="10"/>
      <c r="BJ848" s="8"/>
    </row>
    <row r="849" spans="1:62" x14ac:dyDescent="0.2">
      <c r="A849" s="4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F849" s="10"/>
      <c r="BG849" s="10"/>
      <c r="BJ849" s="8"/>
    </row>
    <row r="850" spans="1:62" x14ac:dyDescent="0.2">
      <c r="A850" s="4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F850" s="10"/>
      <c r="BG850" s="10"/>
      <c r="BJ850" s="8"/>
    </row>
    <row r="851" spans="1:62" x14ac:dyDescent="0.2">
      <c r="A851" s="4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F851" s="10"/>
      <c r="BG851" s="10"/>
      <c r="BJ851" s="8"/>
    </row>
    <row r="852" spans="1:62" x14ac:dyDescent="0.2">
      <c r="A852" s="4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F852" s="10"/>
      <c r="BG852" s="10"/>
      <c r="BJ852" s="8"/>
    </row>
    <row r="853" spans="1:62" x14ac:dyDescent="0.2">
      <c r="A853" s="4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F853" s="10"/>
      <c r="BG853" s="10"/>
      <c r="BJ853" s="8"/>
    </row>
    <row r="854" spans="1:62" x14ac:dyDescent="0.2">
      <c r="A854" s="4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F854" s="10"/>
      <c r="BG854" s="10"/>
      <c r="BJ854" s="8"/>
    </row>
    <row r="855" spans="1:62" x14ac:dyDescent="0.2">
      <c r="A855" s="4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F855" s="10"/>
      <c r="BG855" s="10"/>
      <c r="BJ855" s="8"/>
    </row>
    <row r="856" spans="1:62" x14ac:dyDescent="0.2">
      <c r="A856" s="4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F856" s="10"/>
      <c r="BG856" s="10"/>
      <c r="BJ856" s="8"/>
    </row>
    <row r="857" spans="1:62" x14ac:dyDescent="0.2">
      <c r="A857" s="4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F857" s="10"/>
      <c r="BG857" s="10"/>
      <c r="BJ857" s="8"/>
    </row>
    <row r="858" spans="1:62" x14ac:dyDescent="0.2">
      <c r="A858" s="4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F858" s="10"/>
      <c r="BG858" s="10"/>
      <c r="BJ858" s="8"/>
    </row>
    <row r="859" spans="1:62" x14ac:dyDescent="0.2">
      <c r="A859" s="4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F859" s="10"/>
      <c r="BG859" s="10"/>
      <c r="BJ859" s="8"/>
    </row>
    <row r="860" spans="1:62" x14ac:dyDescent="0.2">
      <c r="A860" s="4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F860" s="10"/>
      <c r="BG860" s="10"/>
      <c r="BJ860" s="8"/>
    </row>
    <row r="861" spans="1:62" x14ac:dyDescent="0.2">
      <c r="A861" s="4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F861" s="10"/>
      <c r="BG861" s="10"/>
      <c r="BJ861" s="8"/>
    </row>
    <row r="862" spans="1:62" x14ac:dyDescent="0.2">
      <c r="A862" s="4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F862" s="10"/>
      <c r="BG862" s="10"/>
      <c r="BJ862" s="8"/>
    </row>
    <row r="863" spans="1:62" x14ac:dyDescent="0.2">
      <c r="A863" s="4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F863" s="10"/>
      <c r="BG863" s="10"/>
      <c r="BJ863" s="8"/>
    </row>
    <row r="864" spans="1:62" x14ac:dyDescent="0.2">
      <c r="A864" s="4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F864" s="10"/>
      <c r="BG864" s="10"/>
      <c r="BJ864" s="8"/>
    </row>
    <row r="865" spans="1:62" x14ac:dyDescent="0.2">
      <c r="A865" s="4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F865" s="10"/>
      <c r="BG865" s="10"/>
      <c r="BJ865" s="8"/>
    </row>
    <row r="866" spans="1:62" x14ac:dyDescent="0.2">
      <c r="A866" s="4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F866" s="10"/>
      <c r="BG866" s="10"/>
      <c r="BJ866" s="8"/>
    </row>
    <row r="867" spans="1:62" x14ac:dyDescent="0.2">
      <c r="A867" s="4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F867" s="10"/>
      <c r="BG867" s="10"/>
      <c r="BJ867" s="8"/>
    </row>
    <row r="868" spans="1:62" x14ac:dyDescent="0.2">
      <c r="A868" s="4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F868" s="10"/>
      <c r="BG868" s="10"/>
      <c r="BJ868" s="8"/>
    </row>
    <row r="869" spans="1:62" x14ac:dyDescent="0.2">
      <c r="A869" s="4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F869" s="10"/>
      <c r="BG869" s="10"/>
      <c r="BJ869" s="8"/>
    </row>
    <row r="870" spans="1:62" x14ac:dyDescent="0.2">
      <c r="A870" s="4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F870" s="10"/>
      <c r="BG870" s="10"/>
      <c r="BJ870" s="8"/>
    </row>
    <row r="871" spans="1:62" x14ac:dyDescent="0.2">
      <c r="A871" s="4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F871" s="10"/>
      <c r="BG871" s="10"/>
      <c r="BJ871" s="8"/>
    </row>
    <row r="872" spans="1:62" x14ac:dyDescent="0.2">
      <c r="A872" s="4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F872" s="10"/>
      <c r="BG872" s="10"/>
      <c r="BJ872" s="8"/>
    </row>
    <row r="873" spans="1:62" x14ac:dyDescent="0.2">
      <c r="A873" s="4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F873" s="10"/>
      <c r="BG873" s="10"/>
      <c r="BJ873" s="8"/>
    </row>
    <row r="874" spans="1:62" x14ac:dyDescent="0.2">
      <c r="A874" s="4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F874" s="10"/>
      <c r="BG874" s="10"/>
      <c r="BJ874" s="8"/>
    </row>
    <row r="875" spans="1:62" x14ac:dyDescent="0.2">
      <c r="A875" s="4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F875" s="10"/>
      <c r="BG875" s="10"/>
      <c r="BJ875" s="8"/>
    </row>
    <row r="876" spans="1:62" x14ac:dyDescent="0.2">
      <c r="A876" s="4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F876" s="10"/>
      <c r="BG876" s="10"/>
      <c r="BJ876" s="8"/>
    </row>
    <row r="877" spans="1:62" x14ac:dyDescent="0.2">
      <c r="A877" s="4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F877" s="10"/>
      <c r="BG877" s="10"/>
      <c r="BJ877" s="8"/>
    </row>
    <row r="878" spans="1:62" x14ac:dyDescent="0.2">
      <c r="A878" s="4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F878" s="10"/>
      <c r="BG878" s="10"/>
      <c r="BJ878" s="8"/>
    </row>
    <row r="879" spans="1:62" x14ac:dyDescent="0.2">
      <c r="A879" s="4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F879" s="10"/>
      <c r="BG879" s="10"/>
      <c r="BJ879" s="8"/>
    </row>
    <row r="880" spans="1:62" x14ac:dyDescent="0.2">
      <c r="A880" s="4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F880" s="10"/>
      <c r="BG880" s="10"/>
      <c r="BJ880" s="8"/>
    </row>
    <row r="881" spans="1:62" x14ac:dyDescent="0.2">
      <c r="A881" s="4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F881" s="10"/>
      <c r="BG881" s="10"/>
      <c r="BJ881" s="8"/>
    </row>
    <row r="882" spans="1:62" x14ac:dyDescent="0.2">
      <c r="A882" s="4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F882" s="10"/>
      <c r="BG882" s="10"/>
      <c r="BJ882" s="8"/>
    </row>
    <row r="883" spans="1:62" x14ac:dyDescent="0.2">
      <c r="A883" s="4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F883" s="10"/>
      <c r="BG883" s="10"/>
      <c r="BJ883" s="8"/>
    </row>
    <row r="884" spans="1:62" x14ac:dyDescent="0.2">
      <c r="A884" s="4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F884" s="10"/>
      <c r="BG884" s="10"/>
      <c r="BJ884" s="8"/>
    </row>
    <row r="885" spans="1:62" x14ac:dyDescent="0.2">
      <c r="A885" s="4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F885" s="10"/>
      <c r="BG885" s="10"/>
      <c r="BJ885" s="8"/>
    </row>
    <row r="886" spans="1:62" x14ac:dyDescent="0.2">
      <c r="A886" s="4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F886" s="10"/>
      <c r="BG886" s="10"/>
      <c r="BJ886" s="8"/>
    </row>
    <row r="887" spans="1:62" x14ac:dyDescent="0.2">
      <c r="A887" s="4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F887" s="10"/>
      <c r="BG887" s="10"/>
      <c r="BJ887" s="8"/>
    </row>
    <row r="888" spans="1:62" x14ac:dyDescent="0.2">
      <c r="A888" s="4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F888" s="10"/>
      <c r="BG888" s="10"/>
      <c r="BJ888" s="8"/>
    </row>
    <row r="889" spans="1:62" x14ac:dyDescent="0.2">
      <c r="A889" s="4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F889" s="10"/>
      <c r="BG889" s="10"/>
      <c r="BJ889" s="8"/>
    </row>
    <row r="890" spans="1:62" x14ac:dyDescent="0.2">
      <c r="A890" s="4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F890" s="10"/>
      <c r="BG890" s="10"/>
      <c r="BJ890" s="8"/>
    </row>
    <row r="891" spans="1:62" x14ac:dyDescent="0.2">
      <c r="A891" s="4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F891" s="10"/>
      <c r="BG891" s="10"/>
      <c r="BJ891" s="8"/>
    </row>
    <row r="892" spans="1:62" x14ac:dyDescent="0.2">
      <c r="A892" s="4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F892" s="10"/>
      <c r="BG892" s="10"/>
      <c r="BJ892" s="8"/>
    </row>
    <row r="893" spans="1:62" x14ac:dyDescent="0.2">
      <c r="A893" s="4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F893" s="10"/>
      <c r="BG893" s="10"/>
      <c r="BJ893" s="8"/>
    </row>
    <row r="894" spans="1:62" x14ac:dyDescent="0.2">
      <c r="A894" s="4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F894" s="10"/>
      <c r="BG894" s="10"/>
      <c r="BJ894" s="8"/>
    </row>
    <row r="895" spans="1:62" x14ac:dyDescent="0.2">
      <c r="A895" s="4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F895" s="10"/>
      <c r="BG895" s="10"/>
      <c r="BJ895" s="8"/>
    </row>
    <row r="896" spans="1:62" x14ac:dyDescent="0.2">
      <c r="A896" s="4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F896" s="10"/>
      <c r="BG896" s="10"/>
      <c r="BJ896" s="8"/>
    </row>
    <row r="897" spans="1:62" x14ac:dyDescent="0.2">
      <c r="A897" s="4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F897" s="10"/>
      <c r="BG897" s="10"/>
      <c r="BJ897" s="8"/>
    </row>
    <row r="898" spans="1:62" x14ac:dyDescent="0.2">
      <c r="A898" s="4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F898" s="10"/>
      <c r="BG898" s="10"/>
      <c r="BJ898" s="8"/>
    </row>
    <row r="899" spans="1:62" x14ac:dyDescent="0.2">
      <c r="A899" s="4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F899" s="10"/>
      <c r="BG899" s="10"/>
      <c r="BJ899" s="8"/>
    </row>
    <row r="900" spans="1:62" x14ac:dyDescent="0.2">
      <c r="A900" s="4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F900" s="10"/>
      <c r="BG900" s="10"/>
      <c r="BJ900" s="8"/>
    </row>
    <row r="901" spans="1:62" x14ac:dyDescent="0.2">
      <c r="A901" s="4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F901" s="10"/>
      <c r="BG901" s="10"/>
      <c r="BJ901" s="8"/>
    </row>
    <row r="902" spans="1:62" x14ac:dyDescent="0.2">
      <c r="A902" s="4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F902" s="10"/>
      <c r="BG902" s="10"/>
      <c r="BJ902" s="8"/>
    </row>
    <row r="903" spans="1:62" x14ac:dyDescent="0.2">
      <c r="A903" s="4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F903" s="10"/>
      <c r="BG903" s="10"/>
      <c r="BJ903" s="8"/>
    </row>
    <row r="904" spans="1:62" x14ac:dyDescent="0.2">
      <c r="A904" s="4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F904" s="10"/>
      <c r="BG904" s="10"/>
      <c r="BJ904" s="8"/>
    </row>
    <row r="905" spans="1:62" x14ac:dyDescent="0.2">
      <c r="A905" s="4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F905" s="10"/>
      <c r="BG905" s="10"/>
      <c r="BJ905" s="8"/>
    </row>
    <row r="906" spans="1:62" x14ac:dyDescent="0.2">
      <c r="A906" s="4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F906" s="10"/>
      <c r="BG906" s="10"/>
      <c r="BJ906" s="8"/>
    </row>
    <row r="907" spans="1:62" x14ac:dyDescent="0.2">
      <c r="A907" s="4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F907" s="10"/>
      <c r="BG907" s="10"/>
      <c r="BJ907" s="8"/>
    </row>
    <row r="908" spans="1:62" x14ac:dyDescent="0.2">
      <c r="A908" s="4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F908" s="10"/>
      <c r="BG908" s="10"/>
      <c r="BJ908" s="8"/>
    </row>
    <row r="909" spans="1:62" x14ac:dyDescent="0.2">
      <c r="A909" s="4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F909" s="10"/>
      <c r="BG909" s="10"/>
      <c r="BJ909" s="8"/>
    </row>
    <row r="910" spans="1:62" x14ac:dyDescent="0.2">
      <c r="A910" s="4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F910" s="10"/>
      <c r="BG910" s="10"/>
      <c r="BJ910" s="8"/>
    </row>
    <row r="911" spans="1:62" x14ac:dyDescent="0.2">
      <c r="A911" s="4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F911" s="10"/>
      <c r="BG911" s="10"/>
      <c r="BJ911" s="8"/>
    </row>
    <row r="912" spans="1:62" x14ac:dyDescent="0.2">
      <c r="A912" s="4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F912" s="10"/>
      <c r="BG912" s="10"/>
      <c r="BJ912" s="8"/>
    </row>
    <row r="913" spans="1:62" x14ac:dyDescent="0.2">
      <c r="A913" s="4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F913" s="10"/>
      <c r="BG913" s="10"/>
      <c r="BJ913" s="8"/>
    </row>
    <row r="914" spans="1:62" x14ac:dyDescent="0.2">
      <c r="A914" s="4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F914" s="10"/>
      <c r="BG914" s="10"/>
      <c r="BJ914" s="8"/>
    </row>
    <row r="915" spans="1:62" x14ac:dyDescent="0.2">
      <c r="A915" s="4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F915" s="10"/>
      <c r="BG915" s="10"/>
      <c r="BJ915" s="8"/>
    </row>
    <row r="916" spans="1:62" x14ac:dyDescent="0.2">
      <c r="A916" s="4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F916" s="10"/>
      <c r="BG916" s="10"/>
      <c r="BJ916" s="8"/>
    </row>
    <row r="917" spans="1:62" x14ac:dyDescent="0.2">
      <c r="A917" s="4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F917" s="10"/>
      <c r="BG917" s="10"/>
      <c r="BJ917" s="8"/>
    </row>
    <row r="918" spans="1:62" x14ac:dyDescent="0.2">
      <c r="A918" s="4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F918" s="10"/>
      <c r="BG918" s="10"/>
      <c r="BJ918" s="8"/>
    </row>
    <row r="919" spans="1:62" x14ac:dyDescent="0.2">
      <c r="A919" s="4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F919" s="10"/>
      <c r="BG919" s="10"/>
      <c r="BJ919" s="8"/>
    </row>
    <row r="920" spans="1:62" x14ac:dyDescent="0.2">
      <c r="A920" s="4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F920" s="10"/>
      <c r="BG920" s="10"/>
      <c r="BJ920" s="8"/>
    </row>
    <row r="921" spans="1:62" x14ac:dyDescent="0.2">
      <c r="A921" s="4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F921" s="10"/>
      <c r="BG921" s="10"/>
      <c r="BJ921" s="8"/>
    </row>
    <row r="922" spans="1:62" x14ac:dyDescent="0.2">
      <c r="A922" s="4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F922" s="10"/>
      <c r="BG922" s="10"/>
      <c r="BJ922" s="8"/>
    </row>
    <row r="923" spans="1:62" x14ac:dyDescent="0.2">
      <c r="A923" s="4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F923" s="10"/>
      <c r="BG923" s="10"/>
      <c r="BJ923" s="8"/>
    </row>
    <row r="924" spans="1:62" x14ac:dyDescent="0.2">
      <c r="A924" s="4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F924" s="10"/>
      <c r="BG924" s="10"/>
      <c r="BJ924" s="8"/>
    </row>
    <row r="925" spans="1:62" x14ac:dyDescent="0.2">
      <c r="A925" s="4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F925" s="10"/>
      <c r="BG925" s="10"/>
      <c r="BJ925" s="8"/>
    </row>
    <row r="926" spans="1:62" x14ac:dyDescent="0.2">
      <c r="A926" s="4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F926" s="10"/>
      <c r="BG926" s="10"/>
      <c r="BJ926" s="8"/>
    </row>
    <row r="927" spans="1:62" x14ac:dyDescent="0.2">
      <c r="A927" s="4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F927" s="10"/>
      <c r="BG927" s="10"/>
      <c r="BJ927" s="8"/>
    </row>
    <row r="928" spans="1:62" x14ac:dyDescent="0.2">
      <c r="A928" s="4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F928" s="10"/>
      <c r="BG928" s="10"/>
      <c r="BJ928" s="8"/>
    </row>
    <row r="929" spans="1:62" x14ac:dyDescent="0.2">
      <c r="A929" s="4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F929" s="10"/>
      <c r="BG929" s="10"/>
      <c r="BJ929" s="8"/>
    </row>
    <row r="930" spans="1:62" x14ac:dyDescent="0.2">
      <c r="A930" s="4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F930" s="10"/>
      <c r="BG930" s="10"/>
      <c r="BJ930" s="8"/>
    </row>
    <row r="931" spans="1:62" x14ac:dyDescent="0.2">
      <c r="A931" s="4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F931" s="10"/>
      <c r="BG931" s="10"/>
      <c r="BJ931" s="8"/>
    </row>
    <row r="932" spans="1:62" x14ac:dyDescent="0.2">
      <c r="A932" s="4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F932" s="10"/>
      <c r="BG932" s="10"/>
      <c r="BJ932" s="8"/>
    </row>
    <row r="933" spans="1:62" x14ac:dyDescent="0.2">
      <c r="A933" s="4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F933" s="10"/>
      <c r="BG933" s="10"/>
      <c r="BJ933" s="8"/>
    </row>
    <row r="934" spans="1:62" x14ac:dyDescent="0.2">
      <c r="A934" s="4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F934" s="10"/>
      <c r="BG934" s="10"/>
      <c r="BJ934" s="8"/>
    </row>
    <row r="935" spans="1:62" x14ac:dyDescent="0.2">
      <c r="A935" s="4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F935" s="10"/>
      <c r="BG935" s="10"/>
      <c r="BJ935" s="8"/>
    </row>
    <row r="936" spans="1:62" x14ac:dyDescent="0.2">
      <c r="A936" s="4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F936" s="10"/>
      <c r="BG936" s="10"/>
      <c r="BJ936" s="8"/>
    </row>
    <row r="937" spans="1:62" x14ac:dyDescent="0.2">
      <c r="A937" s="4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F937" s="10"/>
      <c r="BG937" s="10"/>
      <c r="BJ937" s="8"/>
    </row>
    <row r="938" spans="1:62" x14ac:dyDescent="0.2">
      <c r="A938" s="4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F938" s="10"/>
      <c r="BG938" s="10"/>
      <c r="BJ938" s="8"/>
    </row>
    <row r="939" spans="1:62" x14ac:dyDescent="0.2">
      <c r="A939" s="4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F939" s="10"/>
      <c r="BG939" s="10"/>
      <c r="BJ939" s="8"/>
    </row>
    <row r="940" spans="1:62" x14ac:dyDescent="0.2">
      <c r="A940" s="4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F940" s="10"/>
      <c r="BG940" s="10"/>
      <c r="BJ940" s="8"/>
    </row>
    <row r="941" spans="1:62" x14ac:dyDescent="0.2">
      <c r="A941" s="4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F941" s="10"/>
      <c r="BG941" s="10"/>
      <c r="BJ941" s="8"/>
    </row>
    <row r="942" spans="1:62" x14ac:dyDescent="0.2">
      <c r="A942" s="4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F942" s="10"/>
      <c r="BG942" s="10"/>
      <c r="BJ942" s="8"/>
    </row>
    <row r="943" spans="1:62" x14ac:dyDescent="0.2">
      <c r="A943" s="4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F943" s="10"/>
      <c r="BG943" s="10"/>
      <c r="BJ943" s="8"/>
    </row>
    <row r="944" spans="1:62" x14ac:dyDescent="0.2">
      <c r="A944" s="4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F944" s="10"/>
      <c r="BG944" s="10"/>
      <c r="BJ944" s="8"/>
    </row>
    <row r="945" spans="1:62" x14ac:dyDescent="0.2">
      <c r="A945" s="4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F945" s="10"/>
      <c r="BG945" s="10"/>
      <c r="BJ945" s="8"/>
    </row>
    <row r="946" spans="1:62" x14ac:dyDescent="0.2">
      <c r="A946" s="4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F946" s="10"/>
      <c r="BG946" s="10"/>
      <c r="BJ946" s="8"/>
    </row>
    <row r="947" spans="1:62" x14ac:dyDescent="0.2">
      <c r="A947" s="4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F947" s="10"/>
      <c r="BG947" s="10"/>
      <c r="BJ947" s="8"/>
    </row>
    <row r="948" spans="1:62" x14ac:dyDescent="0.2">
      <c r="A948" s="4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F948" s="10"/>
      <c r="BG948" s="10"/>
      <c r="BJ948" s="8"/>
    </row>
    <row r="949" spans="1:62" x14ac:dyDescent="0.2">
      <c r="A949" s="4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F949" s="10"/>
      <c r="BG949" s="10"/>
      <c r="BJ949" s="8"/>
    </row>
    <row r="950" spans="1:62" x14ac:dyDescent="0.2">
      <c r="A950" s="4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F950" s="10"/>
      <c r="BG950" s="10"/>
      <c r="BJ950" s="8"/>
    </row>
    <row r="951" spans="1:62" x14ac:dyDescent="0.2">
      <c r="A951" s="4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F951" s="10"/>
      <c r="BG951" s="10"/>
      <c r="BJ951" s="8"/>
    </row>
    <row r="952" spans="1:62" x14ac:dyDescent="0.2">
      <c r="A952" s="4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F952" s="10"/>
      <c r="BG952" s="10"/>
      <c r="BJ952" s="8"/>
    </row>
    <row r="953" spans="1:62" x14ac:dyDescent="0.2">
      <c r="A953" s="4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F953" s="10"/>
      <c r="BG953" s="10"/>
      <c r="BJ953" s="8"/>
    </row>
    <row r="954" spans="1:62" x14ac:dyDescent="0.2">
      <c r="A954" s="4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F954" s="10"/>
      <c r="BG954" s="10"/>
      <c r="BJ954" s="8"/>
    </row>
    <row r="955" spans="1:62" x14ac:dyDescent="0.2">
      <c r="A955" s="4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F955" s="10"/>
      <c r="BG955" s="10"/>
      <c r="BJ955" s="8"/>
    </row>
    <row r="956" spans="1:62" x14ac:dyDescent="0.2">
      <c r="A956" s="4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F956" s="10"/>
      <c r="BG956" s="10"/>
      <c r="BJ956" s="8"/>
    </row>
    <row r="957" spans="1:62" x14ac:dyDescent="0.2">
      <c r="A957" s="4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F957" s="10"/>
      <c r="BG957" s="10"/>
      <c r="BJ957" s="8"/>
    </row>
    <row r="958" spans="1:62" x14ac:dyDescent="0.2">
      <c r="A958" s="4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F958" s="10"/>
      <c r="BG958" s="10"/>
      <c r="BJ958" s="8"/>
    </row>
    <row r="959" spans="1:62" x14ac:dyDescent="0.2">
      <c r="A959" s="4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F959" s="10"/>
      <c r="BG959" s="10"/>
      <c r="BJ959" s="8"/>
    </row>
    <row r="960" spans="1:62" x14ac:dyDescent="0.2">
      <c r="A960" s="4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F960" s="10"/>
      <c r="BG960" s="10"/>
      <c r="BJ960" s="8"/>
    </row>
    <row r="961" spans="1:62" x14ac:dyDescent="0.2">
      <c r="A961" s="4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F961" s="10"/>
      <c r="BG961" s="10"/>
      <c r="BJ961" s="8"/>
    </row>
    <row r="962" spans="1:62" x14ac:dyDescent="0.2">
      <c r="A962" s="4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F962" s="10"/>
      <c r="BG962" s="10"/>
      <c r="BJ962" s="8"/>
    </row>
    <row r="963" spans="1:62" x14ac:dyDescent="0.2">
      <c r="A963" s="4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F963" s="10"/>
      <c r="BG963" s="10"/>
      <c r="BJ963" s="8"/>
    </row>
    <row r="964" spans="1:62" x14ac:dyDescent="0.2">
      <c r="A964" s="4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F964" s="10"/>
      <c r="BG964" s="10"/>
      <c r="BJ964" s="8"/>
    </row>
    <row r="965" spans="1:62" x14ac:dyDescent="0.2">
      <c r="A965" s="4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F965" s="10"/>
      <c r="BG965" s="10"/>
      <c r="BJ965" s="8"/>
    </row>
    <row r="966" spans="1:62" x14ac:dyDescent="0.2">
      <c r="A966" s="4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F966" s="10"/>
      <c r="BG966" s="10"/>
      <c r="BJ966" s="8"/>
    </row>
    <row r="967" spans="1:62" x14ac:dyDescent="0.2">
      <c r="A967" s="4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F967" s="10"/>
      <c r="BG967" s="10"/>
      <c r="BJ967" s="8"/>
    </row>
    <row r="968" spans="1:62" x14ac:dyDescent="0.2">
      <c r="A968" s="4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F968" s="10"/>
      <c r="BG968" s="10"/>
      <c r="BJ968" s="8"/>
    </row>
    <row r="969" spans="1:62" x14ac:dyDescent="0.2">
      <c r="A969" s="4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F969" s="10"/>
      <c r="BG969" s="10"/>
      <c r="BJ969" s="8"/>
    </row>
    <row r="970" spans="1:62" x14ac:dyDescent="0.2">
      <c r="A970" s="4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F970" s="10"/>
      <c r="BG970" s="10"/>
      <c r="BJ970" s="8"/>
    </row>
    <row r="971" spans="1:62" x14ac:dyDescent="0.2">
      <c r="A971" s="4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F971" s="10"/>
      <c r="BG971" s="10"/>
      <c r="BJ971" s="8"/>
    </row>
    <row r="972" spans="1:62" x14ac:dyDescent="0.2">
      <c r="A972" s="4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F972" s="10"/>
      <c r="BG972" s="10"/>
      <c r="BJ972" s="8"/>
    </row>
    <row r="973" spans="1:62" x14ac:dyDescent="0.2">
      <c r="A973" s="4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F973" s="10"/>
      <c r="BG973" s="10"/>
      <c r="BJ973" s="8"/>
    </row>
    <row r="974" spans="1:62" x14ac:dyDescent="0.2">
      <c r="A974" s="4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F974" s="10"/>
      <c r="BG974" s="10"/>
      <c r="BJ974" s="8"/>
    </row>
    <row r="975" spans="1:62" x14ac:dyDescent="0.2">
      <c r="A975" s="4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F975" s="10"/>
      <c r="BG975" s="10"/>
      <c r="BJ975" s="8"/>
    </row>
    <row r="976" spans="1:62" x14ac:dyDescent="0.2">
      <c r="A976" s="4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F976" s="10"/>
      <c r="BG976" s="10"/>
      <c r="BJ976" s="8"/>
    </row>
    <row r="977" spans="1:62" x14ac:dyDescent="0.2">
      <c r="A977" s="4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F977" s="10"/>
      <c r="BG977" s="10"/>
      <c r="BJ977" s="8"/>
    </row>
    <row r="978" spans="1:62" x14ac:dyDescent="0.2">
      <c r="A978" s="4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F978" s="10"/>
      <c r="BG978" s="10"/>
      <c r="BJ978" s="8"/>
    </row>
    <row r="979" spans="1:62" x14ac:dyDescent="0.2">
      <c r="A979" s="4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F979" s="10"/>
      <c r="BG979" s="10"/>
      <c r="BJ979" s="8"/>
    </row>
    <row r="980" spans="1:62" x14ac:dyDescent="0.2">
      <c r="A980" s="4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F980" s="10"/>
      <c r="BG980" s="10"/>
      <c r="BJ980" s="8"/>
    </row>
    <row r="981" spans="1:62" x14ac:dyDescent="0.2">
      <c r="A981" s="4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F981" s="10"/>
      <c r="BG981" s="10"/>
      <c r="BJ981" s="8"/>
    </row>
    <row r="982" spans="1:62" x14ac:dyDescent="0.2">
      <c r="A982" s="4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F982" s="10"/>
      <c r="BG982" s="10"/>
      <c r="BJ982" s="8"/>
    </row>
    <row r="983" spans="1:62" x14ac:dyDescent="0.2">
      <c r="A983" s="4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F983" s="10"/>
      <c r="BG983" s="10"/>
      <c r="BJ983" s="8"/>
    </row>
    <row r="984" spans="1:62" x14ac:dyDescent="0.2">
      <c r="A984" s="4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F984" s="10"/>
      <c r="BG984" s="10"/>
      <c r="BJ984" s="8"/>
    </row>
    <row r="985" spans="1:62" x14ac:dyDescent="0.2">
      <c r="A985" s="4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F985" s="10"/>
      <c r="BG985" s="10"/>
      <c r="BJ985" s="8"/>
    </row>
    <row r="986" spans="1:62" x14ac:dyDescent="0.2">
      <c r="A986" s="4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F986" s="10"/>
      <c r="BG986" s="10"/>
      <c r="BJ986" s="8"/>
    </row>
    <row r="987" spans="1:62" x14ac:dyDescent="0.2">
      <c r="A987" s="4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F987" s="10"/>
      <c r="BG987" s="10"/>
      <c r="BJ987" s="8"/>
    </row>
    <row r="988" spans="1:62" x14ac:dyDescent="0.2">
      <c r="A988" s="4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F988" s="10"/>
      <c r="BG988" s="10"/>
      <c r="BJ988" s="8"/>
    </row>
    <row r="989" spans="1:62" x14ac:dyDescent="0.2">
      <c r="A989" s="4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F989" s="10"/>
      <c r="BG989" s="10"/>
      <c r="BJ989" s="8"/>
    </row>
    <row r="990" spans="1:62" x14ac:dyDescent="0.2">
      <c r="A990" s="4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F990" s="10"/>
      <c r="BG990" s="10"/>
      <c r="BJ990" s="8"/>
    </row>
    <row r="991" spans="1:62" x14ac:dyDescent="0.2">
      <c r="A991" s="4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F991" s="10"/>
      <c r="BG991" s="10"/>
      <c r="BJ991" s="8"/>
    </row>
    <row r="992" spans="1:62" x14ac:dyDescent="0.2">
      <c r="A992" s="4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F992" s="10"/>
      <c r="BG992" s="10"/>
      <c r="BJ992" s="8"/>
    </row>
    <row r="993" spans="1:62" x14ac:dyDescent="0.2">
      <c r="A993" s="4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F993" s="10"/>
      <c r="BG993" s="10"/>
      <c r="BJ993" s="8"/>
    </row>
    <row r="994" spans="1:62" x14ac:dyDescent="0.2">
      <c r="A994" s="4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F994" s="10"/>
      <c r="BG994" s="10"/>
      <c r="BJ994" s="8"/>
    </row>
    <row r="995" spans="1:62" x14ac:dyDescent="0.2">
      <c r="A995" s="4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F995" s="10"/>
      <c r="BG995" s="10"/>
      <c r="BJ995" s="8"/>
    </row>
    <row r="996" spans="1:62" x14ac:dyDescent="0.2">
      <c r="A996" s="4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F996" s="10"/>
      <c r="BG996" s="10"/>
      <c r="BJ996" s="8"/>
    </row>
    <row r="997" spans="1:62" x14ac:dyDescent="0.2">
      <c r="A997" s="4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F997" s="10"/>
      <c r="BG997" s="10"/>
      <c r="BJ997" s="8"/>
    </row>
    <row r="998" spans="1:62" x14ac:dyDescent="0.2">
      <c r="A998" s="4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F998" s="10"/>
      <c r="BG998" s="10"/>
      <c r="BJ998" s="8"/>
    </row>
    <row r="999" spans="1:62" x14ac:dyDescent="0.2">
      <c r="A999" s="4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F999" s="10"/>
      <c r="BG999" s="10"/>
      <c r="BJ999" s="8"/>
    </row>
    <row r="1000" spans="1:62" x14ac:dyDescent="0.2">
      <c r="A1000" s="4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F1000" s="10"/>
      <c r="BG1000" s="10"/>
      <c r="BJ1000" s="8"/>
    </row>
    <row r="1001" spans="1:62" x14ac:dyDescent="0.2">
      <c r="A1001" s="4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F1001" s="10"/>
      <c r="BG1001" s="10"/>
      <c r="BJ1001" s="8"/>
    </row>
    <row r="1002" spans="1:62" x14ac:dyDescent="0.2">
      <c r="A1002" s="4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F1002" s="10"/>
      <c r="BG1002" s="10"/>
      <c r="BJ1002" s="8"/>
    </row>
    <row r="1003" spans="1:62" x14ac:dyDescent="0.2">
      <c r="A1003" s="4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F1003" s="10"/>
      <c r="BG1003" s="10"/>
      <c r="BJ1003" s="8"/>
    </row>
    <row r="1004" spans="1:62" x14ac:dyDescent="0.2">
      <c r="A1004" s="4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F1004" s="10"/>
      <c r="BG1004" s="10"/>
      <c r="BJ1004" s="8"/>
    </row>
    <row r="1005" spans="1:62" x14ac:dyDescent="0.2">
      <c r="A1005" s="4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F1005" s="10"/>
      <c r="BG1005" s="10"/>
      <c r="BJ1005" s="8"/>
    </row>
    <row r="1006" spans="1:62" x14ac:dyDescent="0.2">
      <c r="A1006" s="4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F1006" s="10"/>
      <c r="BG1006" s="10"/>
      <c r="BJ1006" s="8"/>
    </row>
    <row r="1007" spans="1:62" x14ac:dyDescent="0.2">
      <c r="A1007" s="4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F1007" s="10"/>
      <c r="BG1007" s="10"/>
      <c r="BJ1007" s="8"/>
    </row>
    <row r="1008" spans="1:62" x14ac:dyDescent="0.2">
      <c r="A1008" s="4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F1008" s="10"/>
      <c r="BG1008" s="10"/>
      <c r="BJ1008" s="8"/>
    </row>
    <row r="1009" spans="1:62" x14ac:dyDescent="0.2">
      <c r="A1009" s="4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F1009" s="10"/>
      <c r="BG1009" s="10"/>
      <c r="BJ1009" s="8"/>
    </row>
    <row r="1010" spans="1:62" x14ac:dyDescent="0.2">
      <c r="A1010" s="4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F1010" s="10"/>
      <c r="BG1010" s="10"/>
      <c r="BJ1010" s="8"/>
    </row>
    <row r="1011" spans="1:62" x14ac:dyDescent="0.2">
      <c r="A1011" s="4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F1011" s="10"/>
      <c r="BG1011" s="10"/>
      <c r="BJ1011" s="8"/>
    </row>
    <row r="1012" spans="1:62" x14ac:dyDescent="0.2">
      <c r="A1012" s="4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F1012" s="10"/>
      <c r="BG1012" s="10"/>
      <c r="BJ1012" s="8"/>
    </row>
    <row r="1013" spans="1:62" x14ac:dyDescent="0.2">
      <c r="A1013" s="4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F1013" s="10"/>
      <c r="BG1013" s="10"/>
      <c r="BJ1013" s="8"/>
    </row>
    <row r="1014" spans="1:62" x14ac:dyDescent="0.2">
      <c r="A1014" s="4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F1014" s="10"/>
      <c r="BG1014" s="10"/>
      <c r="BJ1014" s="8"/>
    </row>
    <row r="1015" spans="1:62" x14ac:dyDescent="0.2">
      <c r="A1015" s="4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F1015" s="10"/>
      <c r="BG1015" s="10"/>
      <c r="BJ1015" s="8"/>
    </row>
    <row r="1016" spans="1:62" x14ac:dyDescent="0.2">
      <c r="A1016" s="4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F1016" s="10"/>
      <c r="BG1016" s="10"/>
      <c r="BJ1016" s="8"/>
    </row>
    <row r="1017" spans="1:62" x14ac:dyDescent="0.2">
      <c r="A1017" s="4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F1017" s="10"/>
      <c r="BG1017" s="10"/>
      <c r="BJ1017" s="8"/>
    </row>
    <row r="1018" spans="1:62" x14ac:dyDescent="0.2">
      <c r="A1018" s="4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F1018" s="10"/>
      <c r="BG1018" s="10"/>
      <c r="BJ1018" s="8"/>
    </row>
    <row r="1019" spans="1:62" x14ac:dyDescent="0.2">
      <c r="A1019" s="4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F1019" s="10"/>
      <c r="BG1019" s="10"/>
      <c r="BJ1019" s="8"/>
    </row>
    <row r="1020" spans="1:62" x14ac:dyDescent="0.2">
      <c r="A1020" s="4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F1020" s="10"/>
      <c r="BG1020" s="10"/>
      <c r="BJ1020" s="8"/>
    </row>
    <row r="1021" spans="1:62" x14ac:dyDescent="0.2">
      <c r="A1021" s="4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F1021" s="10"/>
      <c r="BG1021" s="10"/>
      <c r="BJ1021" s="8"/>
    </row>
    <row r="1022" spans="1:62" x14ac:dyDescent="0.2">
      <c r="A1022" s="4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F1022" s="10"/>
      <c r="BG1022" s="10"/>
      <c r="BJ1022" s="8"/>
    </row>
    <row r="1023" spans="1:62" x14ac:dyDescent="0.2">
      <c r="A1023" s="4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F1023" s="10"/>
      <c r="BG1023" s="10"/>
      <c r="BJ1023" s="8"/>
    </row>
    <row r="1024" spans="1:62" x14ac:dyDescent="0.2">
      <c r="A1024" s="4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F1024" s="10"/>
      <c r="BG1024" s="10"/>
      <c r="BJ1024" s="8"/>
    </row>
    <row r="1025" spans="1:62" x14ac:dyDescent="0.2">
      <c r="A1025" s="4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F1025" s="10"/>
      <c r="BG1025" s="10"/>
      <c r="BJ1025" s="8"/>
    </row>
    <row r="1026" spans="1:62" x14ac:dyDescent="0.2">
      <c r="A1026" s="4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F1026" s="10"/>
      <c r="BG1026" s="10"/>
      <c r="BJ1026" s="8"/>
    </row>
    <row r="1027" spans="1:62" x14ac:dyDescent="0.2">
      <c r="A1027" s="4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F1027" s="10"/>
      <c r="BG1027" s="10"/>
      <c r="BJ1027" s="8"/>
    </row>
    <row r="1028" spans="1:62" x14ac:dyDescent="0.2">
      <c r="A1028" s="4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F1028" s="10"/>
      <c r="BG1028" s="10"/>
      <c r="BJ1028" s="8"/>
    </row>
    <row r="1029" spans="1:62" x14ac:dyDescent="0.2">
      <c r="A1029" s="4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F1029" s="10"/>
      <c r="BG1029" s="10"/>
      <c r="BJ1029" s="8"/>
    </row>
    <row r="1030" spans="1:62" x14ac:dyDescent="0.2">
      <c r="A1030" s="4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F1030" s="10"/>
      <c r="BG1030" s="10"/>
      <c r="BJ1030" s="8"/>
    </row>
    <row r="1031" spans="1:62" x14ac:dyDescent="0.2">
      <c r="A1031" s="4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F1031" s="10"/>
      <c r="BG1031" s="10"/>
      <c r="BJ1031" s="8"/>
    </row>
    <row r="1032" spans="1:62" x14ac:dyDescent="0.2">
      <c r="A1032" s="4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F1032" s="10"/>
      <c r="BG1032" s="10"/>
      <c r="BJ1032" s="8"/>
    </row>
    <row r="1033" spans="1:62" x14ac:dyDescent="0.2">
      <c r="A1033" s="4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F1033" s="10"/>
      <c r="BG1033" s="10"/>
      <c r="BJ1033" s="8"/>
    </row>
    <row r="1034" spans="1:62" x14ac:dyDescent="0.2">
      <c r="A1034" s="4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F1034" s="10"/>
      <c r="BG1034" s="10"/>
      <c r="BJ1034" s="8"/>
    </row>
    <row r="1035" spans="1:62" x14ac:dyDescent="0.2">
      <c r="A1035" s="4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F1035" s="10"/>
      <c r="BG1035" s="10"/>
      <c r="BJ1035" s="8"/>
    </row>
    <row r="1036" spans="1:62" x14ac:dyDescent="0.2">
      <c r="A1036" s="4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F1036" s="10"/>
      <c r="BG1036" s="10"/>
      <c r="BJ1036" s="8"/>
    </row>
    <row r="1037" spans="1:62" x14ac:dyDescent="0.2">
      <c r="A1037" s="4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F1037" s="10"/>
      <c r="BG1037" s="10"/>
      <c r="BJ1037" s="8"/>
    </row>
    <row r="1038" spans="1:62" x14ac:dyDescent="0.2">
      <c r="A1038" s="4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F1038" s="10"/>
      <c r="BG1038" s="10"/>
      <c r="BJ1038" s="8"/>
    </row>
    <row r="1039" spans="1:62" x14ac:dyDescent="0.2">
      <c r="A1039" s="4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F1039" s="10"/>
      <c r="BG1039" s="10"/>
      <c r="BJ1039" s="8"/>
    </row>
    <row r="1040" spans="1:62" x14ac:dyDescent="0.2">
      <c r="A1040" s="4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F1040" s="10"/>
      <c r="BG1040" s="10"/>
      <c r="BJ1040" s="8"/>
    </row>
    <row r="1041" spans="1:62" x14ac:dyDescent="0.2">
      <c r="A1041" s="4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F1041" s="10"/>
      <c r="BG1041" s="10"/>
      <c r="BJ1041" s="8"/>
    </row>
    <row r="1042" spans="1:62" x14ac:dyDescent="0.2">
      <c r="A1042" s="4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F1042" s="10"/>
      <c r="BG1042" s="10"/>
      <c r="BJ1042" s="8"/>
    </row>
    <row r="1043" spans="1:62" x14ac:dyDescent="0.2">
      <c r="A1043" s="4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F1043" s="10"/>
      <c r="BG1043" s="10"/>
      <c r="BJ1043" s="8"/>
    </row>
    <row r="1044" spans="1:62" x14ac:dyDescent="0.2">
      <c r="A1044" s="4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F1044" s="10"/>
      <c r="BG1044" s="10"/>
      <c r="BJ1044" s="8"/>
    </row>
    <row r="1045" spans="1:62" x14ac:dyDescent="0.2">
      <c r="A1045" s="4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F1045" s="10"/>
      <c r="BG1045" s="10"/>
      <c r="BJ1045" s="8"/>
    </row>
    <row r="1046" spans="1:62" x14ac:dyDescent="0.2">
      <c r="A1046" s="4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F1046" s="10"/>
      <c r="BG1046" s="10"/>
      <c r="BJ1046" s="8"/>
    </row>
    <row r="1047" spans="1:62" x14ac:dyDescent="0.2">
      <c r="A1047" s="4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F1047" s="10"/>
      <c r="BG1047" s="10"/>
      <c r="BJ1047" s="8"/>
    </row>
    <row r="1048" spans="1:62" x14ac:dyDescent="0.2">
      <c r="A1048" s="4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F1048" s="10"/>
      <c r="BG1048" s="10"/>
      <c r="BJ1048" s="8"/>
    </row>
    <row r="1049" spans="1:62" x14ac:dyDescent="0.2">
      <c r="A1049" s="4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F1049" s="10"/>
      <c r="BG1049" s="10"/>
      <c r="BJ1049" s="8"/>
    </row>
    <row r="1050" spans="1:62" x14ac:dyDescent="0.2">
      <c r="A1050" s="4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F1050" s="10"/>
      <c r="BG1050" s="10"/>
      <c r="BJ1050" s="8"/>
    </row>
    <row r="1051" spans="1:62" x14ac:dyDescent="0.2">
      <c r="A1051" s="4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F1051" s="10"/>
      <c r="BG1051" s="10"/>
      <c r="BJ1051" s="8"/>
    </row>
    <row r="1052" spans="1:62" x14ac:dyDescent="0.2">
      <c r="A1052" s="4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F1052" s="10"/>
      <c r="BG1052" s="10"/>
      <c r="BJ1052" s="8"/>
    </row>
    <row r="1053" spans="1:62" x14ac:dyDescent="0.2">
      <c r="A1053" s="4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F1053" s="10"/>
      <c r="BG1053" s="10"/>
      <c r="BJ1053" s="8"/>
    </row>
    <row r="1054" spans="1:62" x14ac:dyDescent="0.2">
      <c r="A1054" s="4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F1054" s="10"/>
      <c r="BG1054" s="10"/>
      <c r="BJ1054" s="8"/>
    </row>
    <row r="1055" spans="1:62" x14ac:dyDescent="0.2">
      <c r="A1055" s="4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F1055" s="10"/>
      <c r="BG1055" s="10"/>
      <c r="BJ1055" s="8"/>
    </row>
    <row r="1056" spans="1:62" x14ac:dyDescent="0.2">
      <c r="A1056" s="4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F1056" s="10"/>
      <c r="BG1056" s="10"/>
      <c r="BJ1056" s="8"/>
    </row>
    <row r="1057" spans="1:62" x14ac:dyDescent="0.2">
      <c r="A1057" s="4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F1057" s="10"/>
      <c r="BG1057" s="10"/>
      <c r="BJ1057" s="8"/>
    </row>
    <row r="1058" spans="1:62" x14ac:dyDescent="0.2">
      <c r="A1058" s="4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F1058" s="10"/>
      <c r="BG1058" s="10"/>
      <c r="BJ1058" s="8"/>
    </row>
    <row r="1059" spans="1:62" x14ac:dyDescent="0.2">
      <c r="A1059" s="4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F1059" s="10"/>
      <c r="BG1059" s="10"/>
      <c r="BJ1059" s="8"/>
    </row>
    <row r="1060" spans="1:62" x14ac:dyDescent="0.2">
      <c r="A1060" s="4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F1060" s="10"/>
      <c r="BG1060" s="10"/>
      <c r="BJ1060" s="8"/>
    </row>
    <row r="1061" spans="1:62" x14ac:dyDescent="0.2">
      <c r="A1061" s="4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F1061" s="10"/>
      <c r="BG1061" s="10"/>
      <c r="BJ1061" s="8"/>
    </row>
    <row r="1062" spans="1:62" x14ac:dyDescent="0.2">
      <c r="A1062" s="4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F1062" s="10"/>
      <c r="BG1062" s="10"/>
      <c r="BJ1062" s="8"/>
    </row>
    <row r="1063" spans="1:62" x14ac:dyDescent="0.2">
      <c r="A1063" s="4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F1063" s="10"/>
      <c r="BG1063" s="10"/>
      <c r="BJ1063" s="8"/>
    </row>
    <row r="1064" spans="1:62" x14ac:dyDescent="0.2">
      <c r="A1064" s="4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F1064" s="10"/>
      <c r="BG1064" s="10"/>
      <c r="BJ1064" s="8"/>
    </row>
    <row r="1065" spans="1:62" x14ac:dyDescent="0.2">
      <c r="A1065" s="4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F1065" s="10"/>
      <c r="BG1065" s="10"/>
      <c r="BJ1065" s="8"/>
    </row>
    <row r="1066" spans="1:62" x14ac:dyDescent="0.2">
      <c r="A1066" s="4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F1066" s="10"/>
      <c r="BG1066" s="10"/>
      <c r="BJ1066" s="8"/>
    </row>
    <row r="1067" spans="1:62" x14ac:dyDescent="0.2">
      <c r="A1067" s="4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F1067" s="10"/>
      <c r="BG1067" s="10"/>
      <c r="BJ1067" s="8"/>
    </row>
    <row r="1068" spans="1:62" x14ac:dyDescent="0.2">
      <c r="A1068" s="4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F1068" s="10"/>
      <c r="BG1068" s="10"/>
      <c r="BJ1068" s="8"/>
    </row>
    <row r="1069" spans="1:62" x14ac:dyDescent="0.2">
      <c r="A1069" s="4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F1069" s="10"/>
      <c r="BG1069" s="10"/>
      <c r="BJ1069" s="8"/>
    </row>
    <row r="1070" spans="1:62" x14ac:dyDescent="0.2">
      <c r="A1070" s="4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F1070" s="10"/>
      <c r="BG1070" s="10"/>
      <c r="BJ1070" s="8"/>
    </row>
    <row r="1071" spans="1:62" x14ac:dyDescent="0.2">
      <c r="A1071" s="4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F1071" s="10"/>
      <c r="BG1071" s="10"/>
      <c r="BJ1071" s="8"/>
    </row>
    <row r="1072" spans="1:62" x14ac:dyDescent="0.2">
      <c r="A1072" s="4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F1072" s="10"/>
      <c r="BG1072" s="10"/>
      <c r="BJ1072" s="8"/>
    </row>
    <row r="1073" spans="1:62" x14ac:dyDescent="0.2">
      <c r="A1073" s="4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F1073" s="10"/>
      <c r="BG1073" s="10"/>
      <c r="BJ1073" s="8"/>
    </row>
    <row r="1074" spans="1:62" x14ac:dyDescent="0.2">
      <c r="A1074" s="4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F1074" s="10"/>
      <c r="BG1074" s="10"/>
      <c r="BJ1074" s="8"/>
    </row>
    <row r="1075" spans="1:62" x14ac:dyDescent="0.2">
      <c r="A1075" s="4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F1075" s="10"/>
      <c r="BG1075" s="10"/>
      <c r="BJ1075" s="8"/>
    </row>
    <row r="1076" spans="1:62" x14ac:dyDescent="0.2">
      <c r="A1076" s="4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F1076" s="10"/>
      <c r="BG1076" s="10"/>
      <c r="BJ1076" s="8"/>
    </row>
    <row r="1077" spans="1:62" x14ac:dyDescent="0.2">
      <c r="A1077" s="4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F1077" s="10"/>
      <c r="BG1077" s="10"/>
      <c r="BJ1077" s="8"/>
    </row>
    <row r="1078" spans="1:62" x14ac:dyDescent="0.2">
      <c r="A1078" s="4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F1078" s="10"/>
      <c r="BG1078" s="10"/>
      <c r="BJ1078" s="8"/>
    </row>
    <row r="1079" spans="1:62" x14ac:dyDescent="0.2">
      <c r="A1079" s="4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F1079" s="10"/>
      <c r="BG1079" s="10"/>
      <c r="BJ1079" s="8"/>
    </row>
    <row r="1080" spans="1:62" x14ac:dyDescent="0.2">
      <c r="A1080" s="4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F1080" s="10"/>
      <c r="BG1080" s="10"/>
      <c r="BJ1080" s="8"/>
    </row>
    <row r="1081" spans="1:62" x14ac:dyDescent="0.2">
      <c r="A1081" s="4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F1081" s="10"/>
      <c r="BG1081" s="10"/>
      <c r="BJ1081" s="8"/>
    </row>
    <row r="1082" spans="1:62" x14ac:dyDescent="0.2">
      <c r="A1082" s="4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F1082" s="10"/>
      <c r="BG1082" s="10"/>
      <c r="BJ1082" s="8"/>
    </row>
    <row r="1083" spans="1:62" x14ac:dyDescent="0.2">
      <c r="A1083" s="4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F1083" s="10"/>
      <c r="BG1083" s="10"/>
      <c r="BJ1083" s="8"/>
    </row>
    <row r="1084" spans="1:62" x14ac:dyDescent="0.2">
      <c r="A1084" s="4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F1084" s="10"/>
      <c r="BG1084" s="10"/>
      <c r="BJ1084" s="8"/>
    </row>
    <row r="1085" spans="1:62" x14ac:dyDescent="0.2">
      <c r="A1085" s="4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F1085" s="10"/>
      <c r="BG1085" s="10"/>
      <c r="BJ1085" s="8"/>
    </row>
    <row r="1086" spans="1:62" x14ac:dyDescent="0.2">
      <c r="A1086" s="4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F1086" s="10"/>
      <c r="BG1086" s="10"/>
      <c r="BJ1086" s="8"/>
    </row>
    <row r="1087" spans="1:62" x14ac:dyDescent="0.2">
      <c r="A1087" s="4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F1087" s="10"/>
      <c r="BG1087" s="10"/>
      <c r="BJ1087" s="8"/>
    </row>
    <row r="1088" spans="1:62" x14ac:dyDescent="0.2">
      <c r="A1088" s="4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F1088" s="10"/>
      <c r="BG1088" s="10"/>
      <c r="BJ1088" s="8"/>
    </row>
    <row r="1089" spans="1:62" x14ac:dyDescent="0.2">
      <c r="A1089" s="4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F1089" s="10"/>
      <c r="BG1089" s="10"/>
      <c r="BJ1089" s="8"/>
    </row>
    <row r="1090" spans="1:62" x14ac:dyDescent="0.2">
      <c r="A1090" s="4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F1090" s="10"/>
      <c r="BG1090" s="10"/>
      <c r="BJ1090" s="8"/>
    </row>
    <row r="1091" spans="1:62" x14ac:dyDescent="0.2">
      <c r="A1091" s="4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F1091" s="10"/>
      <c r="BG1091" s="10"/>
      <c r="BJ1091" s="8"/>
    </row>
    <row r="1092" spans="1:62" x14ac:dyDescent="0.2">
      <c r="A1092" s="4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F1092" s="10"/>
      <c r="BG1092" s="10"/>
      <c r="BJ1092" s="8"/>
    </row>
    <row r="1093" spans="1:62" x14ac:dyDescent="0.2">
      <c r="A1093" s="4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F1093" s="10"/>
      <c r="BG1093" s="10"/>
      <c r="BJ1093" s="8"/>
    </row>
    <row r="1094" spans="1:62" x14ac:dyDescent="0.2">
      <c r="A1094" s="4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F1094" s="10"/>
      <c r="BG1094" s="10"/>
      <c r="BJ1094" s="8"/>
    </row>
    <row r="1095" spans="1:62" x14ac:dyDescent="0.2">
      <c r="A1095" s="4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F1095" s="10"/>
      <c r="BG1095" s="10"/>
      <c r="BJ1095" s="8"/>
    </row>
    <row r="1096" spans="1:62" x14ac:dyDescent="0.2">
      <c r="A1096" s="4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F1096" s="10"/>
      <c r="BG1096" s="10"/>
      <c r="BJ1096" s="8"/>
    </row>
    <row r="1097" spans="1:62" x14ac:dyDescent="0.2">
      <c r="A1097" s="4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F1097" s="10"/>
      <c r="BG1097" s="10"/>
      <c r="BJ1097" s="8"/>
    </row>
    <row r="1098" spans="1:62" x14ac:dyDescent="0.2">
      <c r="A1098" s="4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F1098" s="10"/>
      <c r="BG1098" s="10"/>
      <c r="BJ1098" s="8"/>
    </row>
    <row r="1099" spans="1:62" x14ac:dyDescent="0.2">
      <c r="A1099" s="4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F1099" s="10"/>
      <c r="BG1099" s="10"/>
      <c r="BJ1099" s="8"/>
    </row>
    <row r="1100" spans="1:62" x14ac:dyDescent="0.2">
      <c r="A1100" s="4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F1100" s="10"/>
      <c r="BG1100" s="10"/>
      <c r="BJ1100" s="8"/>
    </row>
    <row r="1101" spans="1:62" x14ac:dyDescent="0.2">
      <c r="A1101" s="4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F1101" s="10"/>
      <c r="BG1101" s="10"/>
      <c r="BJ1101" s="8"/>
    </row>
    <row r="1102" spans="1:62" x14ac:dyDescent="0.2">
      <c r="A1102" s="4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F1102" s="10"/>
      <c r="BG1102" s="10"/>
      <c r="BJ1102" s="8"/>
    </row>
    <row r="1103" spans="1:62" x14ac:dyDescent="0.2">
      <c r="A1103" s="4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F1103" s="10"/>
      <c r="BG1103" s="10"/>
      <c r="BJ1103" s="8"/>
    </row>
    <row r="1104" spans="1:62" x14ac:dyDescent="0.2">
      <c r="A1104" s="4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F1104" s="10"/>
      <c r="BG1104" s="10"/>
      <c r="BJ1104" s="8"/>
    </row>
    <row r="1105" spans="1:62" x14ac:dyDescent="0.2">
      <c r="A1105" s="4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F1105" s="10"/>
      <c r="BG1105" s="10"/>
      <c r="BJ1105" s="8"/>
    </row>
    <row r="1106" spans="1:62" x14ac:dyDescent="0.2">
      <c r="A1106" s="4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F1106" s="10"/>
      <c r="BG1106" s="10"/>
      <c r="BJ1106" s="8"/>
    </row>
    <row r="1107" spans="1:62" x14ac:dyDescent="0.2">
      <c r="A1107" s="4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F1107" s="10"/>
      <c r="BG1107" s="10"/>
      <c r="BJ1107" s="8"/>
    </row>
    <row r="1108" spans="1:62" x14ac:dyDescent="0.2">
      <c r="A1108" s="4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F1108" s="10"/>
      <c r="BG1108" s="10"/>
      <c r="BJ1108" s="8"/>
    </row>
    <row r="1109" spans="1:62" x14ac:dyDescent="0.2">
      <c r="A1109" s="4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F1109" s="10"/>
      <c r="BG1109" s="10"/>
      <c r="BJ1109" s="8"/>
    </row>
    <row r="1110" spans="1:62" x14ac:dyDescent="0.2">
      <c r="A1110" s="4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F1110" s="10"/>
      <c r="BG1110" s="10"/>
      <c r="BJ1110" s="8"/>
    </row>
    <row r="1111" spans="1:62" x14ac:dyDescent="0.2">
      <c r="A1111" s="4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F1111" s="10"/>
      <c r="BG1111" s="10"/>
      <c r="BJ1111" s="8"/>
    </row>
    <row r="1112" spans="1:62" x14ac:dyDescent="0.2">
      <c r="A1112" s="4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F1112" s="10"/>
      <c r="BG1112" s="10"/>
      <c r="BJ1112" s="8"/>
    </row>
    <row r="1113" spans="1:62" x14ac:dyDescent="0.2">
      <c r="A1113" s="4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F1113" s="10"/>
      <c r="BG1113" s="10"/>
      <c r="BJ1113" s="8"/>
    </row>
    <row r="1114" spans="1:62" x14ac:dyDescent="0.2">
      <c r="A1114" s="4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F1114" s="10"/>
      <c r="BG1114" s="10"/>
      <c r="BJ1114" s="8"/>
    </row>
    <row r="1115" spans="1:62" x14ac:dyDescent="0.2">
      <c r="A1115" s="4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F1115" s="10"/>
      <c r="BG1115" s="10"/>
      <c r="BJ1115" s="8"/>
    </row>
    <row r="1116" spans="1:62" x14ac:dyDescent="0.2">
      <c r="A1116" s="4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F1116" s="10"/>
      <c r="BG1116" s="10"/>
      <c r="BJ1116" s="8"/>
    </row>
    <row r="1117" spans="1:62" x14ac:dyDescent="0.2">
      <c r="A1117" s="4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F1117" s="10"/>
      <c r="BG1117" s="10"/>
      <c r="BJ1117" s="8"/>
    </row>
    <row r="1118" spans="1:62" x14ac:dyDescent="0.2">
      <c r="A1118" s="4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F1118" s="10"/>
      <c r="BG1118" s="10"/>
      <c r="BJ1118" s="8"/>
    </row>
    <row r="1119" spans="1:62" x14ac:dyDescent="0.2">
      <c r="A1119" s="4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F1119" s="10"/>
      <c r="BG1119" s="10"/>
      <c r="BJ1119" s="8"/>
    </row>
    <row r="1120" spans="1:62" x14ac:dyDescent="0.2">
      <c r="A1120" s="4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F1120" s="10"/>
      <c r="BG1120" s="10"/>
      <c r="BJ1120" s="8"/>
    </row>
    <row r="1121" spans="1:62" x14ac:dyDescent="0.2">
      <c r="A1121" s="4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F1121" s="10"/>
      <c r="BG1121" s="10"/>
      <c r="BJ1121" s="8"/>
    </row>
    <row r="1122" spans="1:62" x14ac:dyDescent="0.2">
      <c r="A1122" s="4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F1122" s="10"/>
      <c r="BG1122" s="10"/>
      <c r="BJ1122" s="8"/>
    </row>
    <row r="1123" spans="1:62" x14ac:dyDescent="0.2">
      <c r="A1123" s="4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F1123" s="10"/>
      <c r="BG1123" s="10"/>
      <c r="BJ1123" s="8"/>
    </row>
    <row r="1124" spans="1:62" x14ac:dyDescent="0.2">
      <c r="A1124" s="4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F1124" s="10"/>
      <c r="BG1124" s="10"/>
      <c r="BJ1124" s="8"/>
    </row>
    <row r="1125" spans="1:62" x14ac:dyDescent="0.2">
      <c r="A1125" s="4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F1125" s="10"/>
      <c r="BG1125" s="10"/>
      <c r="BJ1125" s="8"/>
    </row>
    <row r="1126" spans="1:62" x14ac:dyDescent="0.2">
      <c r="A1126" s="4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F1126" s="10"/>
      <c r="BG1126" s="10"/>
      <c r="BJ1126" s="8"/>
    </row>
    <row r="1127" spans="1:62" x14ac:dyDescent="0.2">
      <c r="A1127" s="4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F1127" s="10"/>
      <c r="BG1127" s="10"/>
      <c r="BJ1127" s="8"/>
    </row>
    <row r="1128" spans="1:62" x14ac:dyDescent="0.2">
      <c r="A1128" s="4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F1128" s="10"/>
      <c r="BG1128" s="10"/>
      <c r="BJ1128" s="8"/>
    </row>
    <row r="1129" spans="1:62" x14ac:dyDescent="0.2">
      <c r="A1129" s="4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F1129" s="10"/>
      <c r="BG1129" s="10"/>
      <c r="BJ1129" s="8"/>
    </row>
    <row r="1130" spans="1:62" x14ac:dyDescent="0.2">
      <c r="A1130" s="4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F1130" s="10"/>
      <c r="BG1130" s="10"/>
      <c r="BJ1130" s="8"/>
    </row>
    <row r="1131" spans="1:62" x14ac:dyDescent="0.2">
      <c r="A1131" s="4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F1131" s="10"/>
      <c r="BG1131" s="10"/>
      <c r="BJ1131" s="8"/>
    </row>
    <row r="1132" spans="1:62" x14ac:dyDescent="0.2">
      <c r="A1132" s="4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F1132" s="10"/>
      <c r="BG1132" s="10"/>
      <c r="BJ1132" s="8"/>
    </row>
    <row r="1133" spans="1:62" x14ac:dyDescent="0.2">
      <c r="A1133" s="4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F1133" s="10"/>
      <c r="BG1133" s="10"/>
      <c r="BJ1133" s="8"/>
    </row>
    <row r="1134" spans="1:62" x14ac:dyDescent="0.2">
      <c r="A1134" s="4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F1134" s="10"/>
      <c r="BG1134" s="10"/>
      <c r="BJ1134" s="8"/>
    </row>
    <row r="1135" spans="1:62" x14ac:dyDescent="0.2">
      <c r="A1135" s="4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F1135" s="10"/>
      <c r="BG1135" s="10"/>
      <c r="BJ1135" s="8"/>
    </row>
    <row r="1136" spans="1:62" x14ac:dyDescent="0.2">
      <c r="A1136" s="4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F1136" s="10"/>
      <c r="BG1136" s="10"/>
      <c r="BJ1136" s="8"/>
    </row>
    <row r="1137" spans="1:62" x14ac:dyDescent="0.2">
      <c r="A1137" s="4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F1137" s="10"/>
      <c r="BG1137" s="10"/>
      <c r="BJ1137" s="8"/>
    </row>
    <row r="1138" spans="1:62" x14ac:dyDescent="0.2">
      <c r="A1138" s="4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F1138" s="10"/>
      <c r="BG1138" s="10"/>
      <c r="BJ1138" s="8"/>
    </row>
    <row r="1139" spans="1:62" x14ac:dyDescent="0.2">
      <c r="A1139" s="4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F1139" s="10"/>
      <c r="BG1139" s="10"/>
      <c r="BJ1139" s="8"/>
    </row>
    <row r="1140" spans="1:62" x14ac:dyDescent="0.2">
      <c r="A1140" s="4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F1140" s="10"/>
      <c r="BG1140" s="10"/>
      <c r="BJ1140" s="8"/>
    </row>
    <row r="1141" spans="1:62" x14ac:dyDescent="0.2">
      <c r="A1141" s="4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F1141" s="10"/>
      <c r="BG1141" s="10"/>
      <c r="BJ1141" s="8"/>
    </row>
    <row r="1142" spans="1:62" x14ac:dyDescent="0.2">
      <c r="A1142" s="4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F1142" s="10"/>
      <c r="BG1142" s="10"/>
      <c r="BJ1142" s="8"/>
    </row>
    <row r="1143" spans="1:62" x14ac:dyDescent="0.2">
      <c r="A1143" s="4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F1143" s="10"/>
      <c r="BG1143" s="10"/>
      <c r="BJ1143" s="8"/>
    </row>
    <row r="1144" spans="1:62" x14ac:dyDescent="0.2">
      <c r="A1144" s="4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F1144" s="10"/>
      <c r="BG1144" s="10"/>
      <c r="BJ1144" s="8"/>
    </row>
    <row r="1145" spans="1:62" x14ac:dyDescent="0.2">
      <c r="A1145" s="4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F1145" s="10"/>
      <c r="BG1145" s="10"/>
      <c r="BJ1145" s="8"/>
    </row>
    <row r="1146" spans="1:62" x14ac:dyDescent="0.2">
      <c r="A1146" s="4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F1146" s="10"/>
      <c r="BG1146" s="10"/>
      <c r="BJ1146" s="8"/>
    </row>
    <row r="1147" spans="1:62" x14ac:dyDescent="0.2">
      <c r="A1147" s="4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F1147" s="10"/>
      <c r="BG1147" s="10"/>
      <c r="BJ1147" s="8"/>
    </row>
    <row r="1148" spans="1:62" x14ac:dyDescent="0.2">
      <c r="A1148" s="4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F1148" s="10"/>
      <c r="BG1148" s="10"/>
      <c r="BJ1148" s="8"/>
    </row>
    <row r="1149" spans="1:62" x14ac:dyDescent="0.2">
      <c r="A1149" s="4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F1149" s="10"/>
      <c r="BG1149" s="10"/>
      <c r="BJ1149" s="8"/>
    </row>
    <row r="1150" spans="1:62" x14ac:dyDescent="0.2">
      <c r="A1150" s="4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F1150" s="10"/>
      <c r="BG1150" s="10"/>
      <c r="BJ1150" s="8"/>
    </row>
    <row r="1151" spans="1:62" x14ac:dyDescent="0.2">
      <c r="A1151" s="4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F1151" s="10"/>
      <c r="BG1151" s="10"/>
      <c r="BJ1151" s="8"/>
    </row>
    <row r="1152" spans="1:62" x14ac:dyDescent="0.2">
      <c r="A1152" s="4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F1152" s="10"/>
      <c r="BG1152" s="10"/>
      <c r="BJ1152" s="8"/>
    </row>
    <row r="1153" spans="1:62" x14ac:dyDescent="0.2">
      <c r="A1153" s="4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F1153" s="10"/>
      <c r="BG1153" s="10"/>
      <c r="BJ1153" s="8"/>
    </row>
    <row r="1154" spans="1:62" x14ac:dyDescent="0.2">
      <c r="A1154" s="4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F1154" s="10"/>
      <c r="BG1154" s="10"/>
      <c r="BJ1154" s="8"/>
    </row>
    <row r="1155" spans="1:62" x14ac:dyDescent="0.2">
      <c r="A1155" s="4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F1155" s="10"/>
      <c r="BG1155" s="10"/>
      <c r="BJ1155" s="8"/>
    </row>
    <row r="1156" spans="1:62" x14ac:dyDescent="0.2">
      <c r="A1156" s="4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F1156" s="10"/>
      <c r="BG1156" s="10"/>
      <c r="BJ1156" s="8"/>
    </row>
    <row r="1157" spans="1:62" x14ac:dyDescent="0.2">
      <c r="A1157" s="4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F1157" s="10"/>
      <c r="BG1157" s="10"/>
      <c r="BJ1157" s="8"/>
    </row>
    <row r="1158" spans="1:62" x14ac:dyDescent="0.2">
      <c r="A1158" s="4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F1158" s="10"/>
      <c r="BG1158" s="10"/>
      <c r="BJ1158" s="8"/>
    </row>
    <row r="1159" spans="1:62" x14ac:dyDescent="0.2">
      <c r="A1159" s="4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F1159" s="10"/>
      <c r="BG1159" s="10"/>
      <c r="BJ1159" s="8"/>
    </row>
    <row r="1160" spans="1:62" x14ac:dyDescent="0.2">
      <c r="A1160" s="4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F1160" s="10"/>
      <c r="BG1160" s="10"/>
      <c r="BJ1160" s="8"/>
    </row>
    <row r="1161" spans="1:62" x14ac:dyDescent="0.2">
      <c r="A1161" s="4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F1161" s="10"/>
      <c r="BG1161" s="10"/>
      <c r="BJ1161" s="8"/>
    </row>
    <row r="1162" spans="1:62" x14ac:dyDescent="0.2">
      <c r="A1162" s="4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F1162" s="10"/>
      <c r="BG1162" s="10"/>
      <c r="BJ1162" s="8"/>
    </row>
    <row r="1163" spans="1:62" x14ac:dyDescent="0.2">
      <c r="A1163" s="4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F1163" s="10"/>
      <c r="BG1163" s="10"/>
      <c r="BJ1163" s="8"/>
    </row>
    <row r="1164" spans="1:62" x14ac:dyDescent="0.2">
      <c r="A1164" s="4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F1164" s="10"/>
      <c r="BG1164" s="10"/>
      <c r="BJ1164" s="8"/>
    </row>
    <row r="1165" spans="1:62" x14ac:dyDescent="0.2">
      <c r="A1165" s="4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F1165" s="10"/>
      <c r="BG1165" s="10"/>
      <c r="BJ1165" s="8"/>
    </row>
    <row r="1166" spans="1:62" x14ac:dyDescent="0.2">
      <c r="A1166" s="4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F1166" s="10"/>
      <c r="BG1166" s="10"/>
      <c r="BJ1166" s="8"/>
    </row>
    <row r="1167" spans="1:62" x14ac:dyDescent="0.2">
      <c r="A1167" s="4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F1167" s="10"/>
      <c r="BG1167" s="10"/>
      <c r="BJ1167" s="8"/>
    </row>
    <row r="1168" spans="1:62" x14ac:dyDescent="0.2">
      <c r="A1168" s="4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F1168" s="10"/>
      <c r="BG1168" s="10"/>
      <c r="BJ1168" s="8"/>
    </row>
    <row r="1169" spans="1:62" x14ac:dyDescent="0.2">
      <c r="A1169" s="4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F1169" s="10"/>
      <c r="BG1169" s="10"/>
      <c r="BJ1169" s="8"/>
    </row>
    <row r="1170" spans="1:62" x14ac:dyDescent="0.2">
      <c r="A1170" s="4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F1170" s="10"/>
      <c r="BG1170" s="10"/>
      <c r="BJ1170" s="8"/>
    </row>
    <row r="1171" spans="1:62" x14ac:dyDescent="0.2">
      <c r="A1171" s="4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F1171" s="10"/>
      <c r="BG1171" s="10"/>
      <c r="BJ1171" s="8"/>
    </row>
    <row r="1172" spans="1:62" x14ac:dyDescent="0.2">
      <c r="A1172" s="4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F1172" s="10"/>
      <c r="BG1172" s="10"/>
      <c r="BJ1172" s="8"/>
    </row>
    <row r="1173" spans="1:62" x14ac:dyDescent="0.2">
      <c r="A1173" s="4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F1173" s="10"/>
      <c r="BG1173" s="10"/>
      <c r="BJ1173" s="8"/>
    </row>
    <row r="1174" spans="1:62" x14ac:dyDescent="0.2">
      <c r="A1174" s="4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F1174" s="10"/>
      <c r="BG1174" s="10"/>
      <c r="BJ1174" s="8"/>
    </row>
    <row r="1175" spans="1:62" x14ac:dyDescent="0.2">
      <c r="A1175" s="4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F1175" s="10"/>
      <c r="BG1175" s="10"/>
      <c r="BJ1175" s="8"/>
    </row>
    <row r="1176" spans="1:62" x14ac:dyDescent="0.2">
      <c r="A1176" s="4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F1176" s="10"/>
      <c r="BG1176" s="10"/>
      <c r="BJ1176" s="8"/>
    </row>
    <row r="1177" spans="1:62" x14ac:dyDescent="0.2">
      <c r="A1177" s="4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F1177" s="10"/>
      <c r="BG1177" s="10"/>
      <c r="BJ1177" s="8"/>
    </row>
    <row r="1178" spans="1:62" x14ac:dyDescent="0.2">
      <c r="A1178" s="4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F1178" s="10"/>
      <c r="BG1178" s="10"/>
      <c r="BJ1178" s="8"/>
    </row>
    <row r="1179" spans="1:62" x14ac:dyDescent="0.2">
      <c r="A1179" s="4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F1179" s="10"/>
      <c r="BG1179" s="10"/>
      <c r="BJ1179" s="8"/>
    </row>
    <row r="1180" spans="1:62" x14ac:dyDescent="0.2">
      <c r="A1180" s="4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F1180" s="10"/>
      <c r="BG1180" s="10"/>
      <c r="BJ1180" s="8"/>
    </row>
    <row r="1181" spans="1:62" x14ac:dyDescent="0.2">
      <c r="A1181" s="4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F1181" s="10"/>
      <c r="BG1181" s="10"/>
      <c r="BJ1181" s="8"/>
    </row>
    <row r="1182" spans="1:62" x14ac:dyDescent="0.2">
      <c r="A1182" s="4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F1182" s="10"/>
      <c r="BG1182" s="10"/>
      <c r="BJ1182" s="8"/>
    </row>
    <row r="1183" spans="1:62" x14ac:dyDescent="0.2">
      <c r="A1183" s="4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F1183" s="10"/>
      <c r="BG1183" s="10"/>
      <c r="BJ1183" s="8"/>
    </row>
    <row r="1184" spans="1:62" x14ac:dyDescent="0.2">
      <c r="A1184" s="4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F1184" s="10"/>
      <c r="BG1184" s="10"/>
      <c r="BJ1184" s="8"/>
    </row>
    <row r="1185" spans="1:62" x14ac:dyDescent="0.2">
      <c r="A1185" s="4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F1185" s="10"/>
      <c r="BG1185" s="10"/>
      <c r="BJ1185" s="8"/>
    </row>
    <row r="1186" spans="1:62" x14ac:dyDescent="0.2">
      <c r="A1186" s="4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F1186" s="10"/>
      <c r="BG1186" s="10"/>
      <c r="BJ1186" s="8"/>
    </row>
    <row r="1187" spans="1:62" x14ac:dyDescent="0.2">
      <c r="A1187" s="4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F1187" s="10"/>
      <c r="BG1187" s="10"/>
      <c r="BJ1187" s="8"/>
    </row>
    <row r="1188" spans="1:62" x14ac:dyDescent="0.2">
      <c r="A1188" s="4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F1188" s="10"/>
      <c r="BG1188" s="10"/>
      <c r="BJ1188" s="8"/>
    </row>
    <row r="1189" spans="1:62" x14ac:dyDescent="0.2">
      <c r="A1189" s="4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F1189" s="10"/>
      <c r="BG1189" s="10"/>
      <c r="BJ1189" s="8"/>
    </row>
    <row r="1190" spans="1:62" x14ac:dyDescent="0.2">
      <c r="A1190" s="4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F1190" s="10"/>
      <c r="BG1190" s="10"/>
      <c r="BJ1190" s="8"/>
    </row>
    <row r="1191" spans="1:62" x14ac:dyDescent="0.2">
      <c r="A1191" s="4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F1191" s="10"/>
      <c r="BG1191" s="10"/>
      <c r="BJ1191" s="8"/>
    </row>
    <row r="1192" spans="1:62" x14ac:dyDescent="0.2">
      <c r="A1192" s="4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F1192" s="10"/>
      <c r="BG1192" s="10"/>
      <c r="BJ1192" s="8"/>
    </row>
    <row r="1193" spans="1:62" x14ac:dyDescent="0.2">
      <c r="A1193" s="4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F1193" s="10"/>
      <c r="BG1193" s="10"/>
      <c r="BJ1193" s="8"/>
    </row>
    <row r="1194" spans="1:62" x14ac:dyDescent="0.2">
      <c r="A1194" s="4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F1194" s="10"/>
      <c r="BG1194" s="10"/>
      <c r="BJ1194" s="8"/>
    </row>
    <row r="1195" spans="1:62" x14ac:dyDescent="0.2">
      <c r="A1195" s="4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F1195" s="10"/>
      <c r="BG1195" s="10"/>
      <c r="BJ1195" s="8"/>
    </row>
    <row r="1196" spans="1:62" x14ac:dyDescent="0.2">
      <c r="A1196" s="4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F1196" s="10"/>
      <c r="BG1196" s="10"/>
      <c r="BJ1196" s="8"/>
    </row>
    <row r="1197" spans="1:62" x14ac:dyDescent="0.2">
      <c r="A1197" s="4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F1197" s="10"/>
      <c r="BG1197" s="10"/>
      <c r="BJ1197" s="8"/>
    </row>
    <row r="1198" spans="1:62" x14ac:dyDescent="0.2">
      <c r="A1198" s="4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F1198" s="10"/>
      <c r="BG1198" s="10"/>
      <c r="BJ1198" s="8"/>
    </row>
    <row r="1199" spans="1:62" x14ac:dyDescent="0.2">
      <c r="A1199" s="4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F1199" s="10"/>
      <c r="BG1199" s="10"/>
      <c r="BJ1199" s="8"/>
    </row>
    <row r="1200" spans="1:62" x14ac:dyDescent="0.2">
      <c r="A1200" s="4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F1200" s="10"/>
      <c r="BG1200" s="10"/>
      <c r="BJ1200" s="8"/>
    </row>
    <row r="1201" spans="1:62" x14ac:dyDescent="0.2">
      <c r="A1201" s="4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F1201" s="10"/>
      <c r="BG1201" s="10"/>
      <c r="BJ1201" s="8"/>
    </row>
    <row r="1202" spans="1:62" x14ac:dyDescent="0.2">
      <c r="A1202" s="4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F1202" s="10"/>
      <c r="BG1202" s="10"/>
      <c r="BJ1202" s="8"/>
    </row>
    <row r="1203" spans="1:62" x14ac:dyDescent="0.2">
      <c r="A1203" s="4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F1203" s="10"/>
      <c r="BG1203" s="10"/>
      <c r="BJ1203" s="8"/>
    </row>
    <row r="1204" spans="1:62" x14ac:dyDescent="0.2">
      <c r="A1204" s="4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F1204" s="10"/>
      <c r="BG1204" s="10"/>
      <c r="BJ1204" s="8"/>
    </row>
    <row r="1205" spans="1:62" x14ac:dyDescent="0.2">
      <c r="A1205" s="4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F1205" s="10"/>
      <c r="BG1205" s="10"/>
      <c r="BJ1205" s="8"/>
    </row>
    <row r="1206" spans="1:62" x14ac:dyDescent="0.2">
      <c r="A1206" s="4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F1206" s="10"/>
      <c r="BG1206" s="10"/>
      <c r="BJ1206" s="8"/>
    </row>
    <row r="1207" spans="1:62" x14ac:dyDescent="0.2">
      <c r="A1207" s="4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F1207" s="10"/>
      <c r="BG1207" s="10"/>
      <c r="BJ1207" s="8"/>
    </row>
    <row r="1208" spans="1:62" x14ac:dyDescent="0.2">
      <c r="A1208" s="4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F1208" s="10"/>
      <c r="BG1208" s="10"/>
      <c r="BJ1208" s="8"/>
    </row>
    <row r="1209" spans="1:62" x14ac:dyDescent="0.2">
      <c r="A1209" s="4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F1209" s="10"/>
      <c r="BG1209" s="10"/>
      <c r="BJ1209" s="8"/>
    </row>
    <row r="1210" spans="1:62" x14ac:dyDescent="0.2">
      <c r="A1210" s="4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F1210" s="10"/>
      <c r="BG1210" s="10"/>
      <c r="BJ1210" s="8"/>
    </row>
    <row r="1211" spans="1:62" x14ac:dyDescent="0.2">
      <c r="A1211" s="4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F1211" s="10"/>
      <c r="BG1211" s="10"/>
      <c r="BJ1211" s="8"/>
    </row>
    <row r="1212" spans="1:62" x14ac:dyDescent="0.2">
      <c r="A1212" s="4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F1212" s="10"/>
      <c r="BG1212" s="10"/>
      <c r="BJ1212" s="8"/>
    </row>
    <row r="1213" spans="1:62" x14ac:dyDescent="0.2">
      <c r="A1213" s="4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F1213" s="10"/>
      <c r="BG1213" s="10"/>
      <c r="BJ1213" s="8"/>
    </row>
    <row r="1214" spans="1:62" x14ac:dyDescent="0.2">
      <c r="A1214" s="4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F1214" s="10"/>
      <c r="BG1214" s="10"/>
      <c r="BJ1214" s="8"/>
    </row>
    <row r="1215" spans="1:62" x14ac:dyDescent="0.2">
      <c r="A1215" s="4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F1215" s="10"/>
      <c r="BG1215" s="10"/>
      <c r="BJ1215" s="8"/>
    </row>
    <row r="1216" spans="1:62" x14ac:dyDescent="0.2">
      <c r="A1216" s="4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F1216" s="10"/>
      <c r="BG1216" s="10"/>
      <c r="BJ1216" s="8"/>
    </row>
    <row r="1217" spans="1:62" x14ac:dyDescent="0.2">
      <c r="A1217" s="4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F1217" s="10"/>
      <c r="BG1217" s="10"/>
      <c r="BJ1217" s="8"/>
    </row>
    <row r="1218" spans="1:62" x14ac:dyDescent="0.2">
      <c r="A1218" s="4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F1218" s="10"/>
      <c r="BG1218" s="10"/>
      <c r="BJ1218" s="8"/>
    </row>
    <row r="1219" spans="1:62" x14ac:dyDescent="0.2">
      <c r="A1219" s="4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F1219" s="10"/>
      <c r="BG1219" s="10"/>
      <c r="BJ1219" s="8"/>
    </row>
    <row r="1220" spans="1:62" x14ac:dyDescent="0.2">
      <c r="A1220" s="4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F1220" s="10"/>
      <c r="BG1220" s="10"/>
      <c r="BJ1220" s="8"/>
    </row>
    <row r="1221" spans="1:62" x14ac:dyDescent="0.2">
      <c r="A1221" s="4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F1221" s="10"/>
      <c r="BG1221" s="10"/>
      <c r="BJ1221" s="8"/>
    </row>
    <row r="1222" spans="1:62" x14ac:dyDescent="0.2">
      <c r="A1222" s="4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F1222" s="10"/>
      <c r="BG1222" s="10"/>
      <c r="BJ1222" s="8"/>
    </row>
    <row r="1223" spans="1:62" x14ac:dyDescent="0.2">
      <c r="A1223" s="4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F1223" s="10"/>
      <c r="BG1223" s="10"/>
      <c r="BJ1223" s="8"/>
    </row>
    <row r="1224" spans="1:62" x14ac:dyDescent="0.2">
      <c r="A1224" s="4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F1224" s="10"/>
      <c r="BG1224" s="10"/>
      <c r="BJ1224" s="8"/>
    </row>
    <row r="1225" spans="1:62" x14ac:dyDescent="0.2">
      <c r="A1225" s="4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F1225" s="10"/>
      <c r="BG1225" s="10"/>
      <c r="BJ1225" s="8"/>
    </row>
    <row r="1226" spans="1:62" x14ac:dyDescent="0.2">
      <c r="A1226" s="4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F1226" s="10"/>
      <c r="BG1226" s="10"/>
      <c r="BJ1226" s="8"/>
    </row>
    <row r="1227" spans="1:62" x14ac:dyDescent="0.2">
      <c r="A1227" s="4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F1227" s="10"/>
      <c r="BG1227" s="10"/>
      <c r="BJ1227" s="8"/>
    </row>
    <row r="1228" spans="1:62" x14ac:dyDescent="0.2">
      <c r="A1228" s="4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F1228" s="10"/>
      <c r="BG1228" s="10"/>
      <c r="BJ1228" s="8"/>
    </row>
    <row r="1229" spans="1:62" x14ac:dyDescent="0.2">
      <c r="A1229" s="4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F1229" s="10"/>
      <c r="BG1229" s="10"/>
      <c r="BJ1229" s="8"/>
    </row>
    <row r="1230" spans="1:62" x14ac:dyDescent="0.2">
      <c r="A1230" s="4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F1230" s="10"/>
      <c r="BG1230" s="10"/>
      <c r="BJ1230" s="8"/>
    </row>
    <row r="1231" spans="1:62" x14ac:dyDescent="0.2">
      <c r="A1231" s="4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F1231" s="10"/>
      <c r="BG1231" s="10"/>
      <c r="BJ1231" s="8"/>
    </row>
    <row r="1232" spans="1:62" x14ac:dyDescent="0.2">
      <c r="A1232" s="4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F1232" s="10"/>
      <c r="BG1232" s="10"/>
      <c r="BJ1232" s="8"/>
    </row>
    <row r="1233" spans="1:62" x14ac:dyDescent="0.2">
      <c r="A1233" s="4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F1233" s="10"/>
      <c r="BG1233" s="10"/>
      <c r="BJ1233" s="8"/>
    </row>
    <row r="1234" spans="1:62" x14ac:dyDescent="0.2">
      <c r="A1234" s="4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F1234" s="10"/>
      <c r="BG1234" s="10"/>
      <c r="BJ1234" s="8"/>
    </row>
    <row r="1235" spans="1:62" x14ac:dyDescent="0.2">
      <c r="A1235" s="4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F1235" s="10"/>
      <c r="BG1235" s="10"/>
      <c r="BJ1235" s="8"/>
    </row>
    <row r="1236" spans="1:62" x14ac:dyDescent="0.2">
      <c r="A1236" s="4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F1236" s="10"/>
      <c r="BG1236" s="10"/>
      <c r="BJ1236" s="8"/>
    </row>
    <row r="1237" spans="1:62" x14ac:dyDescent="0.2">
      <c r="A1237" s="4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F1237" s="10"/>
      <c r="BG1237" s="10"/>
      <c r="BJ1237" s="8"/>
    </row>
    <row r="1238" spans="1:62" x14ac:dyDescent="0.2">
      <c r="A1238" s="4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F1238" s="10"/>
      <c r="BG1238" s="10"/>
      <c r="BJ1238" s="8"/>
    </row>
    <row r="1239" spans="1:62" x14ac:dyDescent="0.2">
      <c r="A1239" s="4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F1239" s="10"/>
      <c r="BG1239" s="10"/>
      <c r="BJ1239" s="8"/>
    </row>
    <row r="1240" spans="1:62" x14ac:dyDescent="0.2">
      <c r="A1240" s="4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F1240" s="10"/>
      <c r="BG1240" s="10"/>
      <c r="BJ1240" s="8"/>
    </row>
    <row r="1241" spans="1:62" x14ac:dyDescent="0.2">
      <c r="A1241" s="4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F1241" s="10"/>
      <c r="BG1241" s="10"/>
      <c r="BJ1241" s="8"/>
    </row>
    <row r="1242" spans="1:62" x14ac:dyDescent="0.2">
      <c r="A1242" s="4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F1242" s="10"/>
      <c r="BG1242" s="10"/>
      <c r="BJ1242" s="8"/>
    </row>
    <row r="1243" spans="1:62" x14ac:dyDescent="0.2">
      <c r="A1243" s="4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F1243" s="10"/>
      <c r="BG1243" s="10"/>
      <c r="BJ1243" s="8"/>
    </row>
    <row r="1244" spans="1:62" x14ac:dyDescent="0.2">
      <c r="A1244" s="4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F1244" s="10"/>
      <c r="BG1244" s="10"/>
      <c r="BJ1244" s="8"/>
    </row>
    <row r="1245" spans="1:62" x14ac:dyDescent="0.2">
      <c r="A1245" s="4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F1245" s="10"/>
      <c r="BG1245" s="10"/>
      <c r="BJ1245" s="8"/>
    </row>
    <row r="1246" spans="1:62" x14ac:dyDescent="0.2">
      <c r="A1246" s="4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F1246" s="10"/>
      <c r="BG1246" s="10"/>
      <c r="BJ1246" s="8"/>
    </row>
    <row r="1247" spans="1:62" x14ac:dyDescent="0.2">
      <c r="A1247" s="4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F1247" s="10"/>
      <c r="BG1247" s="10"/>
      <c r="BJ1247" s="8"/>
    </row>
    <row r="1248" spans="1:62" x14ac:dyDescent="0.2">
      <c r="A1248" s="4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F1248" s="10"/>
      <c r="BG1248" s="10"/>
      <c r="BJ1248" s="8"/>
    </row>
    <row r="1249" spans="1:62" x14ac:dyDescent="0.2">
      <c r="A1249" s="4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F1249" s="10"/>
      <c r="BG1249" s="10"/>
      <c r="BJ1249" s="8"/>
    </row>
    <row r="1250" spans="1:62" x14ac:dyDescent="0.2">
      <c r="A1250" s="4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F1250" s="10"/>
      <c r="BG1250" s="10"/>
      <c r="BJ1250" s="8"/>
    </row>
    <row r="1251" spans="1:62" x14ac:dyDescent="0.2">
      <c r="A1251" s="4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F1251" s="10"/>
      <c r="BG1251" s="10"/>
      <c r="BJ1251" s="8"/>
    </row>
    <row r="1252" spans="1:62" x14ac:dyDescent="0.2">
      <c r="A1252" s="4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F1252" s="10"/>
      <c r="BG1252" s="10"/>
      <c r="BJ1252" s="8"/>
    </row>
    <row r="1253" spans="1:62" x14ac:dyDescent="0.2">
      <c r="A1253" s="4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F1253" s="10"/>
      <c r="BG1253" s="10"/>
      <c r="BJ1253" s="8"/>
    </row>
    <row r="1254" spans="1:62" x14ac:dyDescent="0.2">
      <c r="A1254" s="4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F1254" s="10"/>
      <c r="BG1254" s="10"/>
      <c r="BJ1254" s="8"/>
    </row>
    <row r="1255" spans="1:62" x14ac:dyDescent="0.2">
      <c r="A1255" s="4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F1255" s="10"/>
      <c r="BG1255" s="10"/>
      <c r="BJ1255" s="8"/>
    </row>
    <row r="1256" spans="1:62" x14ac:dyDescent="0.2">
      <c r="A1256" s="4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F1256" s="10"/>
      <c r="BG1256" s="10"/>
      <c r="BJ1256" s="8"/>
    </row>
    <row r="1257" spans="1:62" x14ac:dyDescent="0.2">
      <c r="A1257" s="4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F1257" s="10"/>
      <c r="BG1257" s="10"/>
      <c r="BJ1257" s="8"/>
    </row>
    <row r="1258" spans="1:62" x14ac:dyDescent="0.2">
      <c r="A1258" s="4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F1258" s="10"/>
      <c r="BG1258" s="10"/>
      <c r="BJ1258" s="8"/>
    </row>
    <row r="1259" spans="1:62" x14ac:dyDescent="0.2">
      <c r="A1259" s="4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F1259" s="10"/>
      <c r="BG1259" s="10"/>
      <c r="BJ1259" s="8"/>
    </row>
    <row r="1260" spans="1:62" x14ac:dyDescent="0.2">
      <c r="A1260" s="4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F1260" s="10"/>
      <c r="BG1260" s="10"/>
      <c r="BJ1260" s="8"/>
    </row>
    <row r="1261" spans="1:62" x14ac:dyDescent="0.2">
      <c r="A1261" s="4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F1261" s="10"/>
      <c r="BG1261" s="10"/>
      <c r="BJ1261" s="8"/>
    </row>
    <row r="1262" spans="1:62" x14ac:dyDescent="0.2">
      <c r="A1262" s="4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F1262" s="10"/>
      <c r="BG1262" s="10"/>
      <c r="BJ1262" s="8"/>
    </row>
    <row r="1263" spans="1:62" x14ac:dyDescent="0.2">
      <c r="A1263" s="4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F1263" s="10"/>
      <c r="BG1263" s="10"/>
      <c r="BJ1263" s="8"/>
    </row>
    <row r="1264" spans="1:62" x14ac:dyDescent="0.2">
      <c r="A1264" s="4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F1264" s="10"/>
      <c r="BG1264" s="10"/>
      <c r="BJ1264" s="8"/>
    </row>
    <row r="1265" spans="1:62" x14ac:dyDescent="0.2">
      <c r="A1265" s="4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F1265" s="10"/>
      <c r="BG1265" s="10"/>
      <c r="BJ1265" s="8"/>
    </row>
    <row r="1266" spans="1:62" x14ac:dyDescent="0.2">
      <c r="A1266" s="4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F1266" s="10"/>
      <c r="BG1266" s="10"/>
      <c r="BJ1266" s="8"/>
    </row>
    <row r="1267" spans="1:62" x14ac:dyDescent="0.2">
      <c r="A1267" s="4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F1267" s="10"/>
      <c r="BG1267" s="10"/>
      <c r="BJ1267" s="8"/>
    </row>
    <row r="1268" spans="1:62" x14ac:dyDescent="0.2">
      <c r="A1268" s="4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F1268" s="10"/>
      <c r="BG1268" s="10"/>
      <c r="BJ1268" s="8"/>
    </row>
    <row r="1269" spans="1:62" x14ac:dyDescent="0.2">
      <c r="A1269" s="4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F1269" s="10"/>
      <c r="BG1269" s="10"/>
      <c r="BJ1269" s="8"/>
    </row>
    <row r="1270" spans="1:62" x14ac:dyDescent="0.2">
      <c r="A1270" s="4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F1270" s="10"/>
      <c r="BG1270" s="10"/>
      <c r="BJ1270" s="8"/>
    </row>
    <row r="1271" spans="1:62" x14ac:dyDescent="0.2">
      <c r="A1271" s="4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F1271" s="10"/>
      <c r="BG1271" s="10"/>
      <c r="BJ1271" s="8"/>
    </row>
    <row r="1272" spans="1:62" x14ac:dyDescent="0.2">
      <c r="A1272" s="4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F1272" s="10"/>
      <c r="BG1272" s="10"/>
      <c r="BJ1272" s="8"/>
    </row>
    <row r="1273" spans="1:62" x14ac:dyDescent="0.2">
      <c r="A1273" s="4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F1273" s="10"/>
      <c r="BG1273" s="10"/>
      <c r="BJ1273" s="8"/>
    </row>
    <row r="1274" spans="1:62" x14ac:dyDescent="0.2">
      <c r="A1274" s="4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F1274" s="10"/>
      <c r="BG1274" s="10"/>
      <c r="BJ1274" s="8"/>
    </row>
    <row r="1275" spans="1:62" x14ac:dyDescent="0.2">
      <c r="A1275" s="4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F1275" s="10"/>
      <c r="BG1275" s="10"/>
      <c r="BJ1275" s="8"/>
    </row>
    <row r="1276" spans="1:62" x14ac:dyDescent="0.2">
      <c r="A1276" s="4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F1276" s="10"/>
      <c r="BG1276" s="10"/>
      <c r="BJ1276" s="8"/>
    </row>
    <row r="1277" spans="1:62" x14ac:dyDescent="0.2">
      <c r="A1277" s="4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F1277" s="10"/>
      <c r="BG1277" s="10"/>
      <c r="BJ1277" s="8"/>
    </row>
    <row r="1278" spans="1:62" x14ac:dyDescent="0.2">
      <c r="A1278" s="4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F1278" s="10"/>
      <c r="BG1278" s="10"/>
      <c r="BJ1278" s="8"/>
    </row>
    <row r="1279" spans="1:62" x14ac:dyDescent="0.2">
      <c r="A1279" s="4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F1279" s="10"/>
      <c r="BG1279" s="10"/>
      <c r="BJ1279" s="8"/>
    </row>
    <row r="1280" spans="1:62" x14ac:dyDescent="0.2">
      <c r="A1280" s="4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F1280" s="10"/>
      <c r="BG1280" s="10"/>
      <c r="BJ1280" s="8"/>
    </row>
    <row r="1281" spans="1:62" x14ac:dyDescent="0.2">
      <c r="A1281" s="4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F1281" s="10"/>
      <c r="BG1281" s="10"/>
      <c r="BJ1281" s="8"/>
    </row>
    <row r="1282" spans="1:62" x14ac:dyDescent="0.2">
      <c r="A1282" s="4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F1282" s="10"/>
      <c r="BG1282" s="10"/>
      <c r="BJ1282" s="8"/>
    </row>
    <row r="1283" spans="1:62" x14ac:dyDescent="0.2">
      <c r="A1283" s="4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F1283" s="10"/>
      <c r="BG1283" s="10"/>
      <c r="BJ1283" s="8"/>
    </row>
    <row r="1284" spans="1:62" x14ac:dyDescent="0.2">
      <c r="A1284" s="4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F1284" s="10"/>
      <c r="BG1284" s="10"/>
      <c r="BJ1284" s="8"/>
    </row>
    <row r="1285" spans="1:62" x14ac:dyDescent="0.2">
      <c r="A1285" s="4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F1285" s="10"/>
      <c r="BG1285" s="10"/>
      <c r="BJ1285" s="8"/>
    </row>
    <row r="1286" spans="1:62" x14ac:dyDescent="0.2">
      <c r="A1286" s="4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F1286" s="10"/>
      <c r="BG1286" s="10"/>
      <c r="BJ1286" s="8"/>
    </row>
    <row r="1287" spans="1:62" x14ac:dyDescent="0.2">
      <c r="A1287" s="4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F1287" s="10"/>
      <c r="BG1287" s="10"/>
      <c r="BJ1287" s="8"/>
    </row>
    <row r="1288" spans="1:62" x14ac:dyDescent="0.2">
      <c r="A1288" s="4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F1288" s="10"/>
      <c r="BG1288" s="10"/>
      <c r="BJ1288" s="8"/>
    </row>
    <row r="1289" spans="1:62" x14ac:dyDescent="0.2">
      <c r="A1289" s="4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F1289" s="10"/>
      <c r="BG1289" s="10"/>
      <c r="BJ1289" s="8"/>
    </row>
    <row r="1290" spans="1:62" x14ac:dyDescent="0.2">
      <c r="A1290" s="4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F1290" s="10"/>
      <c r="BG1290" s="10"/>
      <c r="BJ1290" s="8"/>
    </row>
    <row r="1291" spans="1:62" x14ac:dyDescent="0.2">
      <c r="A1291" s="4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F1291" s="10"/>
      <c r="BG1291" s="10"/>
      <c r="BJ1291" s="8"/>
    </row>
    <row r="1292" spans="1:62" x14ac:dyDescent="0.2">
      <c r="A1292" s="4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F1292" s="10"/>
      <c r="BG1292" s="10"/>
      <c r="BJ1292" s="8"/>
    </row>
    <row r="1293" spans="1:62" x14ac:dyDescent="0.2">
      <c r="A1293" s="4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F1293" s="10"/>
      <c r="BG1293" s="10"/>
      <c r="BJ1293" s="8"/>
    </row>
    <row r="1294" spans="1:62" x14ac:dyDescent="0.2">
      <c r="A1294" s="4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F1294" s="10"/>
      <c r="BG1294" s="10"/>
      <c r="BJ1294" s="8"/>
    </row>
    <row r="1295" spans="1:62" x14ac:dyDescent="0.2">
      <c r="A1295" s="4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F1295" s="10"/>
      <c r="BG1295" s="10"/>
      <c r="BJ1295" s="8"/>
    </row>
    <row r="1296" spans="1:62" x14ac:dyDescent="0.2">
      <c r="A1296" s="4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F1296" s="10"/>
      <c r="BG1296" s="10"/>
      <c r="BJ1296" s="8"/>
    </row>
    <row r="1297" spans="1:62" x14ac:dyDescent="0.2">
      <c r="A1297" s="4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F1297" s="10"/>
      <c r="BG1297" s="10"/>
      <c r="BJ1297" s="8"/>
    </row>
    <row r="1298" spans="1:62" x14ac:dyDescent="0.2">
      <c r="A1298" s="4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F1298" s="10"/>
      <c r="BG1298" s="10"/>
      <c r="BJ1298" s="8"/>
    </row>
    <row r="1299" spans="1:62" x14ac:dyDescent="0.2">
      <c r="A1299" s="4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F1299" s="10"/>
      <c r="BG1299" s="10"/>
      <c r="BJ1299" s="8"/>
    </row>
    <row r="1300" spans="1:62" x14ac:dyDescent="0.2">
      <c r="A1300" s="4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F1300" s="10"/>
      <c r="BG1300" s="10"/>
      <c r="BJ1300" s="8"/>
    </row>
    <row r="1301" spans="1:62" x14ac:dyDescent="0.2">
      <c r="A1301" s="4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F1301" s="10"/>
      <c r="BG1301" s="10"/>
      <c r="BJ1301" s="8"/>
    </row>
    <row r="1302" spans="1:62" x14ac:dyDescent="0.2">
      <c r="A1302" s="4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F1302" s="10"/>
      <c r="BG1302" s="10"/>
      <c r="BJ1302" s="8"/>
    </row>
    <row r="1303" spans="1:62" x14ac:dyDescent="0.2">
      <c r="A1303" s="4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F1303" s="10"/>
      <c r="BG1303" s="10"/>
      <c r="BJ1303" s="8"/>
    </row>
    <row r="1304" spans="1:62" x14ac:dyDescent="0.2">
      <c r="A1304" s="4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F1304" s="10"/>
      <c r="BG1304" s="10"/>
      <c r="BJ1304" s="8"/>
    </row>
    <row r="1305" spans="1:62" x14ac:dyDescent="0.2">
      <c r="A1305" s="4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F1305" s="10"/>
      <c r="BG1305" s="10"/>
      <c r="BJ1305" s="8"/>
    </row>
    <row r="1306" spans="1:62" x14ac:dyDescent="0.2">
      <c r="A1306" s="4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F1306" s="10"/>
      <c r="BG1306" s="10"/>
      <c r="BJ1306" s="8"/>
    </row>
    <row r="1307" spans="1:62" x14ac:dyDescent="0.2">
      <c r="A1307" s="4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F1307" s="10"/>
      <c r="BG1307" s="10"/>
      <c r="BJ1307" s="8"/>
    </row>
    <row r="1308" spans="1:62" x14ac:dyDescent="0.2">
      <c r="A1308" s="4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F1308" s="10"/>
      <c r="BG1308" s="10"/>
      <c r="BJ1308" s="8"/>
    </row>
    <row r="1309" spans="1:62" x14ac:dyDescent="0.2">
      <c r="A1309" s="4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F1309" s="10"/>
      <c r="BG1309" s="10"/>
      <c r="BJ1309" s="8"/>
    </row>
    <row r="1310" spans="1:62" x14ac:dyDescent="0.2">
      <c r="A1310" s="4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F1310" s="10"/>
      <c r="BG1310" s="10"/>
      <c r="BJ1310" s="8"/>
    </row>
    <row r="1311" spans="1:62" x14ac:dyDescent="0.2">
      <c r="A1311" s="4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F1311" s="10"/>
      <c r="BG1311" s="10"/>
      <c r="BJ1311" s="8"/>
    </row>
    <row r="1312" spans="1:62" x14ac:dyDescent="0.2">
      <c r="A1312" s="4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F1312" s="10"/>
      <c r="BG1312" s="10"/>
      <c r="BJ1312" s="8"/>
    </row>
    <row r="1313" spans="1:62" x14ac:dyDescent="0.2">
      <c r="A1313" s="4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F1313" s="10"/>
      <c r="BG1313" s="10"/>
      <c r="BJ1313" s="8"/>
    </row>
    <row r="1314" spans="1:62" x14ac:dyDescent="0.2">
      <c r="A1314" s="4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F1314" s="10"/>
      <c r="BG1314" s="10"/>
      <c r="BJ1314" s="8"/>
    </row>
    <row r="1315" spans="1:62" x14ac:dyDescent="0.2">
      <c r="A1315" s="4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F1315" s="10"/>
      <c r="BG1315" s="10"/>
      <c r="BJ1315" s="8"/>
    </row>
    <row r="1316" spans="1:62" x14ac:dyDescent="0.2">
      <c r="A1316" s="4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F1316" s="10"/>
      <c r="BG1316" s="10"/>
      <c r="BJ1316" s="8"/>
    </row>
    <row r="1317" spans="1:62" x14ac:dyDescent="0.2">
      <c r="A1317" s="4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F1317" s="10"/>
      <c r="BG1317" s="10"/>
      <c r="BJ1317" s="8"/>
    </row>
    <row r="1318" spans="1:62" x14ac:dyDescent="0.2">
      <c r="A1318" s="4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F1318" s="10"/>
      <c r="BG1318" s="10"/>
      <c r="BJ1318" s="8"/>
    </row>
    <row r="1319" spans="1:62" x14ac:dyDescent="0.2">
      <c r="A1319" s="4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F1319" s="10"/>
      <c r="BG1319" s="10"/>
      <c r="BJ1319" s="8"/>
    </row>
    <row r="1320" spans="1:62" x14ac:dyDescent="0.2">
      <c r="A1320" s="4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F1320" s="10"/>
      <c r="BG1320" s="10"/>
      <c r="BJ1320" s="8"/>
    </row>
    <row r="1321" spans="1:62" x14ac:dyDescent="0.2">
      <c r="A1321" s="4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F1321" s="10"/>
      <c r="BG1321" s="10"/>
      <c r="BJ1321" s="8"/>
    </row>
    <row r="1322" spans="1:62" x14ac:dyDescent="0.2">
      <c r="A1322" s="4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F1322" s="10"/>
      <c r="BG1322" s="10"/>
      <c r="BJ1322" s="8"/>
    </row>
    <row r="1323" spans="1:62" x14ac:dyDescent="0.2">
      <c r="A1323" s="4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F1323" s="10"/>
      <c r="BG1323" s="10"/>
      <c r="BJ1323" s="8"/>
    </row>
    <row r="1324" spans="1:62" x14ac:dyDescent="0.2">
      <c r="A1324" s="4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F1324" s="10"/>
      <c r="BG1324" s="10"/>
      <c r="BJ1324" s="8"/>
    </row>
    <row r="1325" spans="1:62" x14ac:dyDescent="0.2">
      <c r="A1325" s="4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F1325" s="10"/>
      <c r="BG1325" s="10"/>
      <c r="BJ1325" s="8"/>
    </row>
    <row r="1326" spans="1:62" x14ac:dyDescent="0.2">
      <c r="A1326" s="4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F1326" s="10"/>
      <c r="BG1326" s="10"/>
      <c r="BJ1326" s="8"/>
    </row>
    <row r="1327" spans="1:62" x14ac:dyDescent="0.2">
      <c r="A1327" s="4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F1327" s="10"/>
      <c r="BG1327" s="10"/>
      <c r="BJ1327" s="8"/>
    </row>
    <row r="1328" spans="1:62" x14ac:dyDescent="0.2">
      <c r="A1328" s="4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F1328" s="10"/>
      <c r="BG1328" s="10"/>
      <c r="BJ1328" s="8"/>
    </row>
    <row r="1329" spans="1:62" x14ac:dyDescent="0.2">
      <c r="A1329" s="4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F1329" s="10"/>
      <c r="BG1329" s="10"/>
      <c r="BJ1329" s="8"/>
    </row>
    <row r="1330" spans="1:62" x14ac:dyDescent="0.2">
      <c r="A1330" s="4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F1330" s="10"/>
      <c r="BG1330" s="10"/>
      <c r="BJ1330" s="8"/>
    </row>
    <row r="1331" spans="1:62" x14ac:dyDescent="0.2">
      <c r="A1331" s="4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F1331" s="10"/>
      <c r="BG1331" s="10"/>
      <c r="BJ1331" s="8"/>
    </row>
    <row r="1332" spans="1:62" x14ac:dyDescent="0.2">
      <c r="A1332" s="4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F1332" s="10"/>
      <c r="BG1332" s="10"/>
      <c r="BJ1332" s="8"/>
    </row>
    <row r="1333" spans="1:62" x14ac:dyDescent="0.2">
      <c r="A1333" s="4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F1333" s="10"/>
      <c r="BG1333" s="10"/>
      <c r="BJ1333" s="8"/>
    </row>
    <row r="1334" spans="1:62" x14ac:dyDescent="0.2">
      <c r="A1334" s="4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F1334" s="10"/>
      <c r="BG1334" s="10"/>
      <c r="BJ1334" s="8"/>
    </row>
    <row r="1335" spans="1:62" x14ac:dyDescent="0.2">
      <c r="A1335" s="4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F1335" s="10"/>
      <c r="BG1335" s="10"/>
      <c r="BJ1335" s="8"/>
    </row>
    <row r="1336" spans="1:62" x14ac:dyDescent="0.2">
      <c r="A1336" s="4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F1336" s="10"/>
      <c r="BG1336" s="10"/>
      <c r="BJ1336" s="8"/>
    </row>
    <row r="1337" spans="1:62" x14ac:dyDescent="0.2">
      <c r="A1337" s="4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F1337" s="10"/>
      <c r="BG1337" s="10"/>
      <c r="BJ1337" s="8"/>
    </row>
    <row r="1338" spans="1:62" x14ac:dyDescent="0.2">
      <c r="A1338" s="4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F1338" s="10"/>
      <c r="BG1338" s="10"/>
      <c r="BJ1338" s="8"/>
    </row>
    <row r="1339" spans="1:62" x14ac:dyDescent="0.2">
      <c r="A1339" s="4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F1339" s="10"/>
      <c r="BG1339" s="10"/>
      <c r="BJ1339" s="8"/>
    </row>
    <row r="1340" spans="1:62" x14ac:dyDescent="0.2">
      <c r="A1340" s="4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F1340" s="10"/>
      <c r="BG1340" s="10"/>
      <c r="BJ1340" s="8"/>
    </row>
    <row r="1341" spans="1:62" x14ac:dyDescent="0.2">
      <c r="A1341" s="4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F1341" s="10"/>
      <c r="BG1341" s="10"/>
      <c r="BJ1341" s="8"/>
    </row>
    <row r="1342" spans="1:62" x14ac:dyDescent="0.2">
      <c r="A1342" s="4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F1342" s="10"/>
      <c r="BG1342" s="10"/>
      <c r="BJ1342" s="8"/>
    </row>
    <row r="1343" spans="1:62" x14ac:dyDescent="0.2">
      <c r="A1343" s="4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F1343" s="10"/>
      <c r="BG1343" s="10"/>
      <c r="BJ1343" s="8"/>
    </row>
    <row r="1344" spans="1:62" x14ac:dyDescent="0.2">
      <c r="A1344" s="4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F1344" s="10"/>
      <c r="BG1344" s="10"/>
      <c r="BJ1344" s="8"/>
    </row>
    <row r="1345" spans="1:62" x14ac:dyDescent="0.2">
      <c r="A1345" s="4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F1345" s="10"/>
      <c r="BG1345" s="10"/>
      <c r="BJ1345" s="8"/>
    </row>
    <row r="1346" spans="1:62" x14ac:dyDescent="0.2">
      <c r="A1346" s="4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F1346" s="10"/>
      <c r="BG1346" s="10"/>
      <c r="BJ1346" s="8"/>
    </row>
    <row r="1347" spans="1:62" x14ac:dyDescent="0.2">
      <c r="A1347" s="4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F1347" s="10"/>
      <c r="BG1347" s="10"/>
      <c r="BJ1347" s="8"/>
    </row>
    <row r="1348" spans="1:62" x14ac:dyDescent="0.2">
      <c r="A1348" s="4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F1348" s="10"/>
      <c r="BG1348" s="10"/>
      <c r="BJ1348" s="8"/>
    </row>
    <row r="1349" spans="1:62" x14ac:dyDescent="0.2">
      <c r="A1349" s="4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F1349" s="10"/>
      <c r="BG1349" s="10"/>
      <c r="BJ1349" s="8"/>
    </row>
    <row r="1350" spans="1:62" x14ac:dyDescent="0.2">
      <c r="A1350" s="4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F1350" s="10"/>
      <c r="BG1350" s="10"/>
      <c r="BJ1350" s="8"/>
    </row>
    <row r="1351" spans="1:62" x14ac:dyDescent="0.2">
      <c r="A1351" s="4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F1351" s="10"/>
      <c r="BG1351" s="10"/>
      <c r="BJ1351" s="8"/>
    </row>
    <row r="1352" spans="1:62" x14ac:dyDescent="0.2">
      <c r="A1352" s="4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F1352" s="10"/>
      <c r="BG1352" s="10"/>
      <c r="BJ1352" s="8"/>
    </row>
    <row r="1353" spans="1:62" x14ac:dyDescent="0.2">
      <c r="A1353" s="4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F1353" s="10"/>
      <c r="BG1353" s="10"/>
      <c r="BJ1353" s="8"/>
    </row>
    <row r="1354" spans="1:62" x14ac:dyDescent="0.2">
      <c r="A1354" s="4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F1354" s="10"/>
      <c r="BG1354" s="10"/>
      <c r="BJ1354" s="8"/>
    </row>
    <row r="1355" spans="1:62" x14ac:dyDescent="0.2">
      <c r="A1355" s="4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F1355" s="10"/>
      <c r="BG1355" s="10"/>
      <c r="BJ1355" s="8"/>
    </row>
    <row r="1356" spans="1:62" x14ac:dyDescent="0.2">
      <c r="A1356" s="4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F1356" s="10"/>
      <c r="BG1356" s="10"/>
      <c r="BJ1356" s="8"/>
    </row>
    <row r="1357" spans="1:62" x14ac:dyDescent="0.2">
      <c r="A1357" s="4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F1357" s="10"/>
      <c r="BG1357" s="10"/>
      <c r="BJ1357" s="8"/>
    </row>
    <row r="1358" spans="1:62" x14ac:dyDescent="0.2">
      <c r="A1358" s="4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F1358" s="10"/>
      <c r="BG1358" s="10"/>
      <c r="BJ1358" s="8"/>
    </row>
    <row r="1359" spans="1:62" x14ac:dyDescent="0.2">
      <c r="A1359" s="4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F1359" s="10"/>
      <c r="BG1359" s="10"/>
      <c r="BJ1359" s="8"/>
    </row>
    <row r="1360" spans="1:62" x14ac:dyDescent="0.2">
      <c r="A1360" s="4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F1360" s="10"/>
      <c r="BG1360" s="10"/>
      <c r="BJ1360" s="8"/>
    </row>
    <row r="1361" spans="1:62" x14ac:dyDescent="0.2">
      <c r="A1361" s="4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F1361" s="10"/>
      <c r="BG1361" s="10"/>
      <c r="BJ1361" s="8"/>
    </row>
    <row r="1362" spans="1:62" x14ac:dyDescent="0.2">
      <c r="A1362" s="4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F1362" s="10"/>
      <c r="BG1362" s="10"/>
      <c r="BJ1362" s="8"/>
    </row>
    <row r="1363" spans="1:62" x14ac:dyDescent="0.2">
      <c r="A1363" s="4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F1363" s="10"/>
      <c r="BG1363" s="10"/>
      <c r="BJ1363" s="8"/>
    </row>
    <row r="1364" spans="1:62" x14ac:dyDescent="0.2">
      <c r="A1364" s="4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F1364" s="10"/>
      <c r="BG1364" s="10"/>
      <c r="BJ1364" s="8"/>
    </row>
    <row r="1365" spans="1:62" x14ac:dyDescent="0.2">
      <c r="A1365" s="4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F1365" s="10"/>
      <c r="BG1365" s="10"/>
      <c r="BJ1365" s="8"/>
    </row>
    <row r="1366" spans="1:62" x14ac:dyDescent="0.2">
      <c r="A1366" s="4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F1366" s="10"/>
      <c r="BG1366" s="10"/>
      <c r="BJ1366" s="8"/>
    </row>
    <row r="1367" spans="1:62" x14ac:dyDescent="0.2">
      <c r="A1367" s="4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F1367" s="10"/>
      <c r="BG1367" s="10"/>
      <c r="BJ1367" s="8"/>
    </row>
    <row r="1368" spans="1:62" x14ac:dyDescent="0.2">
      <c r="A1368" s="4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F1368" s="10"/>
      <c r="BG1368" s="10"/>
      <c r="BJ1368" s="8"/>
    </row>
    <row r="1369" spans="1:62" x14ac:dyDescent="0.2">
      <c r="A1369" s="4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F1369" s="10"/>
      <c r="BG1369" s="10"/>
      <c r="BJ1369" s="8"/>
    </row>
    <row r="1370" spans="1:62" x14ac:dyDescent="0.2">
      <c r="A1370" s="4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F1370" s="10"/>
      <c r="BG1370" s="10"/>
      <c r="BJ1370" s="8"/>
    </row>
    <row r="1371" spans="1:62" x14ac:dyDescent="0.2">
      <c r="A1371" s="4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F1371" s="10"/>
      <c r="BG1371" s="10"/>
      <c r="BJ1371" s="8"/>
    </row>
    <row r="1372" spans="1:62" x14ac:dyDescent="0.2">
      <c r="A1372" s="4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F1372" s="10"/>
      <c r="BG1372" s="10"/>
      <c r="BJ1372" s="8"/>
    </row>
    <row r="1373" spans="1:62" x14ac:dyDescent="0.2">
      <c r="A1373" s="4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F1373" s="10"/>
      <c r="BG1373" s="10"/>
      <c r="BJ1373" s="8"/>
    </row>
    <row r="1374" spans="1:62" x14ac:dyDescent="0.2">
      <c r="A1374" s="4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F1374" s="10"/>
      <c r="BG1374" s="10"/>
      <c r="BJ1374" s="8"/>
    </row>
    <row r="1375" spans="1:62" x14ac:dyDescent="0.2">
      <c r="A1375" s="4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F1375" s="10"/>
      <c r="BG1375" s="10"/>
      <c r="BJ1375" s="8"/>
    </row>
    <row r="1376" spans="1:62" x14ac:dyDescent="0.2">
      <c r="A1376" s="4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F1376" s="10"/>
      <c r="BG1376" s="10"/>
      <c r="BJ1376" s="8"/>
    </row>
    <row r="1377" spans="1:62" x14ac:dyDescent="0.2">
      <c r="A1377" s="4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F1377" s="10"/>
      <c r="BG1377" s="10"/>
      <c r="BJ1377" s="8"/>
    </row>
    <row r="1378" spans="1:62" x14ac:dyDescent="0.2">
      <c r="A1378" s="4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F1378" s="10"/>
      <c r="BG1378" s="10"/>
      <c r="BJ1378" s="8"/>
    </row>
    <row r="1379" spans="1:62" x14ac:dyDescent="0.2">
      <c r="A1379" s="4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F1379" s="10"/>
      <c r="BG1379" s="10"/>
      <c r="BJ1379" s="8"/>
    </row>
    <row r="1380" spans="1:62" x14ac:dyDescent="0.2">
      <c r="A1380" s="4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F1380" s="10"/>
      <c r="BG1380" s="10"/>
      <c r="BJ1380" s="8"/>
    </row>
    <row r="1381" spans="1:62" x14ac:dyDescent="0.2">
      <c r="A1381" s="4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F1381" s="10"/>
      <c r="BG1381" s="10"/>
      <c r="BJ1381" s="8"/>
    </row>
    <row r="1382" spans="1:62" x14ac:dyDescent="0.2">
      <c r="A1382" s="4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F1382" s="10"/>
      <c r="BG1382" s="10"/>
      <c r="BJ1382" s="8"/>
    </row>
    <row r="1383" spans="1:62" x14ac:dyDescent="0.2">
      <c r="A1383" s="4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F1383" s="10"/>
      <c r="BG1383" s="10"/>
      <c r="BJ1383" s="8"/>
    </row>
    <row r="1384" spans="1:62" x14ac:dyDescent="0.2">
      <c r="A1384" s="4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F1384" s="10"/>
      <c r="BG1384" s="10"/>
      <c r="BJ1384" s="8"/>
    </row>
    <row r="1385" spans="1:62" x14ac:dyDescent="0.2">
      <c r="A1385" s="4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F1385" s="10"/>
      <c r="BG1385" s="10"/>
      <c r="BJ1385" s="8"/>
    </row>
    <row r="1386" spans="1:62" x14ac:dyDescent="0.2">
      <c r="A1386" s="4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F1386" s="10"/>
      <c r="BG1386" s="10"/>
      <c r="BJ1386" s="8"/>
    </row>
    <row r="1387" spans="1:62" x14ac:dyDescent="0.2">
      <c r="A1387" s="4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F1387" s="10"/>
      <c r="BG1387" s="10"/>
      <c r="BJ1387" s="8"/>
    </row>
    <row r="1388" spans="1:62" x14ac:dyDescent="0.2">
      <c r="A1388" s="4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F1388" s="10"/>
      <c r="BG1388" s="10"/>
      <c r="BJ1388" s="8"/>
    </row>
    <row r="1389" spans="1:62" x14ac:dyDescent="0.2">
      <c r="A1389" s="4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F1389" s="10"/>
      <c r="BG1389" s="10"/>
      <c r="BJ1389" s="8"/>
    </row>
    <row r="1390" spans="1:62" x14ac:dyDescent="0.2">
      <c r="A1390" s="4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F1390" s="10"/>
      <c r="BG1390" s="10"/>
      <c r="BJ1390" s="8"/>
    </row>
    <row r="1391" spans="1:62" x14ac:dyDescent="0.2">
      <c r="A1391" s="4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F1391" s="10"/>
      <c r="BG1391" s="10"/>
      <c r="BJ1391" s="8"/>
    </row>
    <row r="1392" spans="1:62" x14ac:dyDescent="0.2">
      <c r="A1392" s="4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F1392" s="10"/>
      <c r="BG1392" s="10"/>
      <c r="BJ1392" s="8"/>
    </row>
    <row r="1393" spans="1:62" x14ac:dyDescent="0.2">
      <c r="A1393" s="4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F1393" s="10"/>
      <c r="BG1393" s="10"/>
      <c r="BJ1393" s="8"/>
    </row>
    <row r="1394" spans="1:62" x14ac:dyDescent="0.2">
      <c r="A1394" s="4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F1394" s="10"/>
      <c r="BG1394" s="10"/>
      <c r="BJ1394" s="8"/>
    </row>
    <row r="1395" spans="1:62" x14ac:dyDescent="0.2">
      <c r="A1395" s="4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F1395" s="10"/>
      <c r="BG1395" s="10"/>
      <c r="BJ1395" s="8"/>
    </row>
    <row r="1396" spans="1:62" x14ac:dyDescent="0.2">
      <c r="A1396" s="4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F1396" s="10"/>
      <c r="BG1396" s="10"/>
      <c r="BJ1396" s="8"/>
    </row>
    <row r="1397" spans="1:62" x14ac:dyDescent="0.2">
      <c r="A1397" s="4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F1397" s="10"/>
      <c r="BG1397" s="10"/>
      <c r="BJ1397" s="8"/>
    </row>
    <row r="1398" spans="1:62" x14ac:dyDescent="0.2">
      <c r="A1398" s="4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F1398" s="10"/>
      <c r="BG1398" s="10"/>
      <c r="BJ1398" s="8"/>
    </row>
    <row r="1399" spans="1:62" x14ac:dyDescent="0.2">
      <c r="A1399" s="4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F1399" s="10"/>
      <c r="BG1399" s="10"/>
      <c r="BJ1399" s="8"/>
    </row>
    <row r="1400" spans="1:62" x14ac:dyDescent="0.2">
      <c r="A1400" s="4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F1400" s="10"/>
      <c r="BG1400" s="10"/>
      <c r="BJ1400" s="8"/>
    </row>
    <row r="1401" spans="1:62" x14ac:dyDescent="0.2">
      <c r="A1401" s="4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F1401" s="10"/>
      <c r="BG1401" s="10"/>
      <c r="BJ1401" s="8"/>
    </row>
    <row r="1402" spans="1:62" x14ac:dyDescent="0.2">
      <c r="A1402" s="4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F1402" s="10"/>
      <c r="BG1402" s="10"/>
      <c r="BJ1402" s="8"/>
    </row>
    <row r="1403" spans="1:62" x14ac:dyDescent="0.2">
      <c r="A1403" s="4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F1403" s="10"/>
      <c r="BG1403" s="10"/>
      <c r="BJ1403" s="8"/>
    </row>
    <row r="1404" spans="1:62" x14ac:dyDescent="0.2">
      <c r="A1404" s="4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F1404" s="10"/>
      <c r="BG1404" s="10"/>
      <c r="BJ1404" s="8"/>
    </row>
    <row r="1405" spans="1:62" x14ac:dyDescent="0.2">
      <c r="A1405" s="4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F1405" s="10"/>
      <c r="BG1405" s="10"/>
      <c r="BJ1405" s="8"/>
    </row>
    <row r="1406" spans="1:62" x14ac:dyDescent="0.2">
      <c r="A1406" s="4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F1406" s="10"/>
      <c r="BG1406" s="10"/>
      <c r="BJ1406" s="8"/>
    </row>
    <row r="1407" spans="1:62" x14ac:dyDescent="0.2">
      <c r="A1407" s="4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F1407" s="10"/>
      <c r="BG1407" s="10"/>
      <c r="BJ1407" s="8"/>
    </row>
    <row r="1408" spans="1:62" x14ac:dyDescent="0.2">
      <c r="A1408" s="4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F1408" s="10"/>
      <c r="BG1408" s="10"/>
      <c r="BJ1408" s="8"/>
    </row>
    <row r="1409" spans="1:62" x14ac:dyDescent="0.2">
      <c r="A1409" s="4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F1409" s="10"/>
      <c r="BG1409" s="10"/>
      <c r="BJ1409" s="8"/>
    </row>
    <row r="1410" spans="1:62" x14ac:dyDescent="0.2">
      <c r="A1410" s="4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F1410" s="10"/>
      <c r="BG1410" s="10"/>
      <c r="BJ1410" s="8"/>
    </row>
    <row r="1411" spans="1:62" x14ac:dyDescent="0.2">
      <c r="A1411" s="4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F1411" s="10"/>
      <c r="BG1411" s="10"/>
      <c r="BJ1411" s="8"/>
    </row>
    <row r="1412" spans="1:62" x14ac:dyDescent="0.2">
      <c r="A1412" s="4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F1412" s="10"/>
      <c r="BG1412" s="10"/>
      <c r="BJ1412" s="8"/>
    </row>
    <row r="1413" spans="1:62" x14ac:dyDescent="0.2">
      <c r="A1413" s="4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F1413" s="10"/>
      <c r="BG1413" s="10"/>
      <c r="BJ1413" s="8"/>
    </row>
    <row r="1414" spans="1:62" x14ac:dyDescent="0.2">
      <c r="A1414" s="4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F1414" s="10"/>
      <c r="BG1414" s="10"/>
      <c r="BJ1414" s="8"/>
    </row>
    <row r="1415" spans="1:62" x14ac:dyDescent="0.2">
      <c r="A1415" s="4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F1415" s="10"/>
      <c r="BG1415" s="10"/>
      <c r="BJ1415" s="8"/>
    </row>
    <row r="1416" spans="1:62" x14ac:dyDescent="0.2">
      <c r="A1416" s="4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F1416" s="10"/>
      <c r="BG1416" s="10"/>
      <c r="BJ1416" s="8"/>
    </row>
    <row r="1417" spans="1:62" x14ac:dyDescent="0.2">
      <c r="A1417" s="4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F1417" s="10"/>
      <c r="BG1417" s="10"/>
      <c r="BJ1417" s="8"/>
    </row>
    <row r="1418" spans="1:62" x14ac:dyDescent="0.2">
      <c r="A1418" s="4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F1418" s="10"/>
      <c r="BG1418" s="10"/>
      <c r="BJ1418" s="8"/>
    </row>
    <row r="1419" spans="1:62" x14ac:dyDescent="0.2">
      <c r="A1419" s="4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F1419" s="10"/>
      <c r="BG1419" s="10"/>
      <c r="BJ1419" s="8"/>
    </row>
    <row r="1420" spans="1:62" x14ac:dyDescent="0.2">
      <c r="A1420" s="4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F1420" s="10"/>
      <c r="BG1420" s="10"/>
      <c r="BJ1420" s="8"/>
    </row>
    <row r="1421" spans="1:62" x14ac:dyDescent="0.2">
      <c r="A1421" s="4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F1421" s="10"/>
      <c r="BG1421" s="10"/>
      <c r="BJ1421" s="8"/>
    </row>
    <row r="1422" spans="1:62" x14ac:dyDescent="0.2">
      <c r="A1422" s="4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F1422" s="10"/>
      <c r="BG1422" s="10"/>
      <c r="BJ1422" s="8"/>
    </row>
    <row r="1423" spans="1:62" x14ac:dyDescent="0.2">
      <c r="A1423" s="4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F1423" s="10"/>
      <c r="BG1423" s="10"/>
      <c r="BJ1423" s="8"/>
    </row>
    <row r="1424" spans="1:62" x14ac:dyDescent="0.2">
      <c r="A1424" s="4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F1424" s="10"/>
      <c r="BG1424" s="10"/>
      <c r="BJ1424" s="8"/>
    </row>
    <row r="1425" spans="1:62" x14ac:dyDescent="0.2">
      <c r="A1425" s="4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F1425" s="10"/>
      <c r="BG1425" s="10"/>
      <c r="BJ1425" s="8"/>
    </row>
    <row r="1426" spans="1:62" x14ac:dyDescent="0.2">
      <c r="A1426" s="4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F1426" s="10"/>
      <c r="BG1426" s="10"/>
      <c r="BJ1426" s="8"/>
    </row>
    <row r="1427" spans="1:62" x14ac:dyDescent="0.2">
      <c r="A1427" s="4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F1427" s="10"/>
      <c r="BG1427" s="10"/>
      <c r="BJ1427" s="8"/>
    </row>
    <row r="1428" spans="1:62" x14ac:dyDescent="0.2">
      <c r="A1428" s="4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F1428" s="10"/>
      <c r="BG1428" s="10"/>
      <c r="BJ1428" s="8"/>
    </row>
    <row r="1429" spans="1:62" x14ac:dyDescent="0.2">
      <c r="A1429" s="4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F1429" s="10"/>
      <c r="BG1429" s="10"/>
      <c r="BJ1429" s="8"/>
    </row>
    <row r="1430" spans="1:62" x14ac:dyDescent="0.2">
      <c r="A1430" s="4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F1430" s="10"/>
      <c r="BG1430" s="10"/>
      <c r="BJ1430" s="8"/>
    </row>
    <row r="1431" spans="1:62" x14ac:dyDescent="0.2">
      <c r="A1431" s="4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F1431" s="10"/>
      <c r="BG1431" s="10"/>
      <c r="BJ1431" s="8"/>
    </row>
    <row r="1432" spans="1:62" x14ac:dyDescent="0.2">
      <c r="A1432" s="4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F1432" s="10"/>
      <c r="BG1432" s="10"/>
      <c r="BJ1432" s="8"/>
    </row>
    <row r="1433" spans="1:62" x14ac:dyDescent="0.2">
      <c r="A1433" s="4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F1433" s="10"/>
      <c r="BG1433" s="10"/>
      <c r="BJ1433" s="8"/>
    </row>
    <row r="1434" spans="1:62" x14ac:dyDescent="0.2">
      <c r="A1434" s="4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F1434" s="10"/>
      <c r="BG1434" s="10"/>
      <c r="BJ1434" s="8"/>
    </row>
    <row r="1435" spans="1:62" x14ac:dyDescent="0.2">
      <c r="A1435" s="4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F1435" s="10"/>
      <c r="BG1435" s="10"/>
      <c r="BJ1435" s="8"/>
    </row>
    <row r="1436" spans="1:62" x14ac:dyDescent="0.2">
      <c r="A1436" s="4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F1436" s="10"/>
      <c r="BG1436" s="10"/>
      <c r="BJ1436" s="8"/>
    </row>
    <row r="1437" spans="1:62" x14ac:dyDescent="0.2">
      <c r="A1437" s="4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F1437" s="10"/>
      <c r="BG1437" s="10"/>
      <c r="BJ1437" s="8"/>
    </row>
    <row r="1438" spans="1:62" x14ac:dyDescent="0.2">
      <c r="A1438" s="4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F1438" s="10"/>
      <c r="BG1438" s="10"/>
      <c r="BJ1438" s="8"/>
    </row>
    <row r="1439" spans="1:62" x14ac:dyDescent="0.2">
      <c r="A1439" s="4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F1439" s="10"/>
      <c r="BG1439" s="10"/>
      <c r="BJ1439" s="8"/>
    </row>
    <row r="1440" spans="1:62" x14ac:dyDescent="0.2">
      <c r="A1440" s="4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F1440" s="10"/>
      <c r="BG1440" s="10"/>
      <c r="BJ1440" s="8"/>
    </row>
    <row r="1441" spans="1:62" x14ac:dyDescent="0.2">
      <c r="A1441" s="4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F1441" s="10"/>
      <c r="BG1441" s="10"/>
      <c r="BJ1441" s="8"/>
    </row>
    <row r="1442" spans="1:62" x14ac:dyDescent="0.2">
      <c r="A1442" s="4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F1442" s="10"/>
      <c r="BG1442" s="10"/>
      <c r="BJ1442" s="8"/>
    </row>
    <row r="1443" spans="1:62" x14ac:dyDescent="0.2">
      <c r="A1443" s="4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F1443" s="10"/>
      <c r="BG1443" s="10"/>
      <c r="BJ1443" s="8"/>
    </row>
    <row r="1444" spans="1:62" x14ac:dyDescent="0.2">
      <c r="A1444" s="4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F1444" s="10"/>
      <c r="BG1444" s="10"/>
      <c r="BJ1444" s="8"/>
    </row>
    <row r="1445" spans="1:62" x14ac:dyDescent="0.2">
      <c r="A1445" s="4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F1445" s="10"/>
      <c r="BG1445" s="10"/>
      <c r="BJ1445" s="8"/>
    </row>
    <row r="1446" spans="1:62" x14ac:dyDescent="0.2">
      <c r="A1446" s="4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F1446" s="10"/>
      <c r="BG1446" s="10"/>
      <c r="BJ1446" s="8"/>
    </row>
    <row r="1447" spans="1:62" x14ac:dyDescent="0.2">
      <c r="A1447" s="4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F1447" s="10"/>
      <c r="BG1447" s="10"/>
      <c r="BJ1447" s="8"/>
    </row>
    <row r="1448" spans="1:62" x14ac:dyDescent="0.2">
      <c r="A1448" s="4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F1448" s="10"/>
      <c r="BG1448" s="10"/>
      <c r="BJ1448" s="8"/>
    </row>
    <row r="1449" spans="1:62" x14ac:dyDescent="0.2">
      <c r="A1449" s="4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F1449" s="10"/>
      <c r="BG1449" s="10"/>
      <c r="BJ1449" s="8"/>
    </row>
    <row r="1450" spans="1:62" x14ac:dyDescent="0.2">
      <c r="A1450" s="4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F1450" s="10"/>
      <c r="BG1450" s="10"/>
      <c r="BJ1450" s="8"/>
    </row>
    <row r="1451" spans="1:62" x14ac:dyDescent="0.2">
      <c r="A1451" s="4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F1451" s="10"/>
      <c r="BG1451" s="10"/>
      <c r="BJ1451" s="8"/>
    </row>
    <row r="1452" spans="1:62" x14ac:dyDescent="0.2">
      <c r="A1452" s="4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F1452" s="10"/>
      <c r="BG1452" s="10"/>
      <c r="BJ1452" s="8"/>
    </row>
    <row r="1453" spans="1:62" x14ac:dyDescent="0.2">
      <c r="A1453" s="4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F1453" s="10"/>
      <c r="BG1453" s="10"/>
      <c r="BJ1453" s="8"/>
    </row>
    <row r="1454" spans="1:62" x14ac:dyDescent="0.2">
      <c r="A1454" s="4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F1454" s="10"/>
      <c r="BG1454" s="10"/>
      <c r="BJ1454" s="8"/>
    </row>
    <row r="1455" spans="1:62" x14ac:dyDescent="0.2">
      <c r="A1455" s="4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F1455" s="10"/>
      <c r="BG1455" s="10"/>
      <c r="BJ1455" s="8"/>
    </row>
    <row r="1456" spans="1:62" x14ac:dyDescent="0.2">
      <c r="A1456" s="4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F1456" s="10"/>
      <c r="BG1456" s="10"/>
      <c r="BJ1456" s="8"/>
    </row>
    <row r="1457" spans="1:62" x14ac:dyDescent="0.2">
      <c r="A1457" s="4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F1457" s="10"/>
      <c r="BG1457" s="10"/>
      <c r="BJ1457" s="8"/>
    </row>
    <row r="1458" spans="1:62" x14ac:dyDescent="0.2">
      <c r="A1458" s="4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F1458" s="10"/>
      <c r="BG1458" s="10"/>
      <c r="BJ1458" s="8"/>
    </row>
    <row r="1459" spans="1:62" x14ac:dyDescent="0.2">
      <c r="A1459" s="4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F1459" s="10"/>
      <c r="BG1459" s="10"/>
      <c r="BJ1459" s="8"/>
    </row>
    <row r="1460" spans="1:62" x14ac:dyDescent="0.2">
      <c r="A1460" s="4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F1460" s="10"/>
      <c r="BG1460" s="10"/>
      <c r="BJ1460" s="8"/>
    </row>
    <row r="1461" spans="1:62" x14ac:dyDescent="0.2">
      <c r="A1461" s="4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F1461" s="10"/>
      <c r="BG1461" s="10"/>
      <c r="BJ1461" s="8"/>
    </row>
    <row r="1462" spans="1:62" x14ac:dyDescent="0.2">
      <c r="A1462" s="4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F1462" s="10"/>
      <c r="BG1462" s="10"/>
      <c r="BJ1462" s="8"/>
    </row>
    <row r="1463" spans="1:62" x14ac:dyDescent="0.2">
      <c r="A1463" s="4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F1463" s="10"/>
      <c r="BG1463" s="10"/>
      <c r="BJ1463" s="8"/>
    </row>
    <row r="1464" spans="1:62" x14ac:dyDescent="0.2">
      <c r="A1464" s="4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F1464" s="10"/>
      <c r="BG1464" s="10"/>
      <c r="BJ1464" s="8"/>
    </row>
    <row r="1465" spans="1:62" x14ac:dyDescent="0.2">
      <c r="A1465" s="4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F1465" s="10"/>
      <c r="BG1465" s="10"/>
      <c r="BJ1465" s="8"/>
    </row>
    <row r="1466" spans="1:62" x14ac:dyDescent="0.2">
      <c r="A1466" s="4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F1466" s="10"/>
      <c r="BG1466" s="10"/>
      <c r="BJ1466" s="8"/>
    </row>
    <row r="1467" spans="1:62" x14ac:dyDescent="0.2">
      <c r="A1467" s="4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F1467" s="10"/>
      <c r="BG1467" s="10"/>
      <c r="BJ1467" s="8"/>
    </row>
    <row r="1468" spans="1:62" x14ac:dyDescent="0.2">
      <c r="A1468" s="4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F1468" s="10"/>
      <c r="BG1468" s="10"/>
      <c r="BJ1468" s="8"/>
    </row>
    <row r="1469" spans="1:62" x14ac:dyDescent="0.2">
      <c r="A1469" s="4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F1469" s="10"/>
      <c r="BG1469" s="10"/>
      <c r="BJ1469" s="8"/>
    </row>
    <row r="1470" spans="1:62" x14ac:dyDescent="0.2">
      <c r="A1470" s="4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F1470" s="10"/>
      <c r="BG1470" s="10"/>
      <c r="BJ1470" s="8"/>
    </row>
    <row r="1471" spans="1:62" x14ac:dyDescent="0.2">
      <c r="A1471" s="4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F1471" s="10"/>
      <c r="BG1471" s="10"/>
      <c r="BJ1471" s="8"/>
    </row>
    <row r="1472" spans="1:62" x14ac:dyDescent="0.2">
      <c r="A1472" s="4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F1472" s="10"/>
      <c r="BG1472" s="10"/>
      <c r="BJ1472" s="8"/>
    </row>
    <row r="1473" spans="1:62" x14ac:dyDescent="0.2">
      <c r="A1473" s="4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F1473" s="10"/>
      <c r="BG1473" s="10"/>
      <c r="BJ1473" s="8"/>
    </row>
    <row r="1474" spans="1:62" x14ac:dyDescent="0.2">
      <c r="A1474" s="4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F1474" s="10"/>
      <c r="BG1474" s="10"/>
      <c r="BJ1474" s="8"/>
    </row>
    <row r="1475" spans="1:62" x14ac:dyDescent="0.2">
      <c r="A1475" s="4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F1475" s="10"/>
      <c r="BG1475" s="10"/>
      <c r="BJ1475" s="8"/>
    </row>
    <row r="1476" spans="1:62" x14ac:dyDescent="0.2">
      <c r="A1476" s="4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F1476" s="10"/>
      <c r="BG1476" s="10"/>
      <c r="BJ1476" s="8"/>
    </row>
    <row r="1477" spans="1:62" x14ac:dyDescent="0.2">
      <c r="A1477" s="4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F1477" s="10"/>
      <c r="BG1477" s="10"/>
      <c r="BJ1477" s="8"/>
    </row>
    <row r="1478" spans="1:62" x14ac:dyDescent="0.2">
      <c r="A1478" s="4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F1478" s="10"/>
      <c r="BG1478" s="10"/>
      <c r="BJ1478" s="8"/>
    </row>
    <row r="1479" spans="1:62" x14ac:dyDescent="0.2">
      <c r="A1479" s="4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F1479" s="10"/>
      <c r="BG1479" s="10"/>
      <c r="BJ1479" s="8"/>
    </row>
    <row r="1480" spans="1:62" x14ac:dyDescent="0.2">
      <c r="A1480" s="4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F1480" s="10"/>
      <c r="BG1480" s="10"/>
      <c r="BJ1480" s="8"/>
    </row>
    <row r="1481" spans="1:62" x14ac:dyDescent="0.2">
      <c r="A1481" s="4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F1481" s="10"/>
      <c r="BG1481" s="10"/>
      <c r="BJ1481" s="8"/>
    </row>
    <row r="1482" spans="1:62" x14ac:dyDescent="0.2">
      <c r="A1482" s="4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F1482" s="10"/>
      <c r="BG1482" s="10"/>
      <c r="BJ1482" s="8"/>
    </row>
    <row r="1483" spans="1:62" x14ac:dyDescent="0.2">
      <c r="A1483" s="4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F1483" s="10"/>
      <c r="BG1483" s="10"/>
      <c r="BJ1483" s="8"/>
    </row>
    <row r="1484" spans="1:62" x14ac:dyDescent="0.2">
      <c r="A1484" s="4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F1484" s="10"/>
      <c r="BG1484" s="10"/>
      <c r="BJ1484" s="8"/>
    </row>
    <row r="1485" spans="1:62" x14ac:dyDescent="0.2">
      <c r="A1485" s="4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F1485" s="10"/>
      <c r="BG1485" s="10"/>
      <c r="BJ1485" s="8"/>
    </row>
    <row r="1486" spans="1:62" x14ac:dyDescent="0.2">
      <c r="A1486" s="4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F1486" s="10"/>
      <c r="BG1486" s="10"/>
      <c r="BJ1486" s="8"/>
    </row>
    <row r="1487" spans="1:62" x14ac:dyDescent="0.2">
      <c r="A1487" s="4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F1487" s="10"/>
      <c r="BG1487" s="10"/>
      <c r="BJ1487" s="8"/>
    </row>
    <row r="1488" spans="1:62" x14ac:dyDescent="0.2">
      <c r="A1488" s="4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F1488" s="10"/>
      <c r="BG1488" s="10"/>
      <c r="BJ1488" s="8"/>
    </row>
    <row r="1489" spans="1:62" x14ac:dyDescent="0.2">
      <c r="A1489" s="4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F1489" s="10"/>
      <c r="BG1489" s="10"/>
      <c r="BJ1489" s="8"/>
    </row>
    <row r="1490" spans="1:62" x14ac:dyDescent="0.2">
      <c r="A1490" s="4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F1490" s="10"/>
      <c r="BG1490" s="10"/>
      <c r="BJ1490" s="8"/>
    </row>
    <row r="1491" spans="1:62" x14ac:dyDescent="0.2">
      <c r="A1491" s="4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F1491" s="10"/>
      <c r="BG1491" s="10"/>
      <c r="BJ1491" s="8"/>
    </row>
    <row r="1492" spans="1:62" x14ac:dyDescent="0.2">
      <c r="A1492" s="4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F1492" s="10"/>
      <c r="BG1492" s="10"/>
      <c r="BJ1492" s="8"/>
    </row>
    <row r="1493" spans="1:62" x14ac:dyDescent="0.2">
      <c r="A1493" s="4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F1493" s="10"/>
      <c r="BG1493" s="10"/>
      <c r="BJ1493" s="8"/>
    </row>
    <row r="1494" spans="1:62" x14ac:dyDescent="0.2">
      <c r="A1494" s="4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F1494" s="10"/>
      <c r="BG1494" s="10"/>
      <c r="BJ1494" s="8"/>
    </row>
    <row r="1495" spans="1:62" x14ac:dyDescent="0.2">
      <c r="A1495" s="4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F1495" s="10"/>
      <c r="BG1495" s="10"/>
      <c r="BJ1495" s="8"/>
    </row>
    <row r="1496" spans="1:62" x14ac:dyDescent="0.2">
      <c r="A1496" s="4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F1496" s="10"/>
      <c r="BG1496" s="10"/>
      <c r="BJ1496" s="8"/>
    </row>
    <row r="1497" spans="1:62" x14ac:dyDescent="0.2">
      <c r="A1497" s="4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F1497" s="10"/>
      <c r="BG1497" s="10"/>
      <c r="BJ1497" s="8"/>
    </row>
    <row r="1498" spans="1:62" x14ac:dyDescent="0.2">
      <c r="A1498" s="4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F1498" s="10"/>
      <c r="BG1498" s="10"/>
      <c r="BJ1498" s="8"/>
    </row>
    <row r="1499" spans="1:62" x14ac:dyDescent="0.2">
      <c r="A1499" s="4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F1499" s="10"/>
      <c r="BG1499" s="10"/>
      <c r="BJ1499" s="8"/>
    </row>
    <row r="1500" spans="1:62" x14ac:dyDescent="0.2">
      <c r="A1500" s="4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F1500" s="10"/>
      <c r="BG1500" s="10"/>
      <c r="BJ1500" s="8"/>
    </row>
    <row r="1501" spans="1:62" x14ac:dyDescent="0.2">
      <c r="A1501" s="4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F1501" s="10"/>
      <c r="BG1501" s="10"/>
      <c r="BJ1501" s="8"/>
    </row>
    <row r="1502" spans="1:62" x14ac:dyDescent="0.2">
      <c r="A1502" s="4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F1502" s="10"/>
      <c r="BG1502" s="10"/>
      <c r="BJ1502" s="8"/>
    </row>
    <row r="1503" spans="1:62" x14ac:dyDescent="0.2">
      <c r="A1503" s="4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F1503" s="10"/>
      <c r="BG1503" s="10"/>
      <c r="BJ1503" s="8"/>
    </row>
    <row r="1504" spans="1:62" x14ac:dyDescent="0.2">
      <c r="A1504" s="4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F1504" s="10"/>
      <c r="BG1504" s="10"/>
      <c r="BJ1504" s="8"/>
    </row>
    <row r="1505" spans="1:62" x14ac:dyDescent="0.2">
      <c r="A1505" s="4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F1505" s="10"/>
      <c r="BG1505" s="10"/>
      <c r="BJ1505" s="8"/>
    </row>
    <row r="1506" spans="1:62" x14ac:dyDescent="0.2">
      <c r="A1506" s="4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F1506" s="10"/>
      <c r="BG1506" s="10"/>
      <c r="BJ1506" s="8"/>
    </row>
    <row r="1507" spans="1:62" x14ac:dyDescent="0.2">
      <c r="A1507" s="4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F1507" s="10"/>
      <c r="BG1507" s="10"/>
      <c r="BJ1507" s="8"/>
    </row>
    <row r="1508" spans="1:62" x14ac:dyDescent="0.2">
      <c r="A1508" s="4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F1508" s="10"/>
      <c r="BG1508" s="10"/>
      <c r="BJ1508" s="8"/>
    </row>
    <row r="1509" spans="1:62" x14ac:dyDescent="0.2">
      <c r="A1509" s="4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F1509" s="10"/>
      <c r="BG1509" s="10"/>
      <c r="BJ1509" s="8"/>
    </row>
    <row r="1510" spans="1:62" x14ac:dyDescent="0.2">
      <c r="A1510" s="4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F1510" s="10"/>
      <c r="BG1510" s="10"/>
      <c r="BJ1510" s="8"/>
    </row>
    <row r="1511" spans="1:62" x14ac:dyDescent="0.2">
      <c r="A1511" s="4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F1511" s="10"/>
      <c r="BG1511" s="10"/>
      <c r="BJ1511" s="8"/>
    </row>
    <row r="1512" spans="1:62" x14ac:dyDescent="0.2">
      <c r="A1512" s="4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F1512" s="10"/>
      <c r="BG1512" s="10"/>
      <c r="BJ1512" s="8"/>
    </row>
    <row r="1513" spans="1:62" x14ac:dyDescent="0.2">
      <c r="A1513" s="4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F1513" s="10"/>
      <c r="BG1513" s="10"/>
      <c r="BJ1513" s="8"/>
    </row>
    <row r="1514" spans="1:62" x14ac:dyDescent="0.2">
      <c r="A1514" s="4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F1514" s="10"/>
      <c r="BG1514" s="10"/>
      <c r="BJ1514" s="8"/>
    </row>
    <row r="1515" spans="1:62" x14ac:dyDescent="0.2">
      <c r="A1515" s="4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F1515" s="10"/>
      <c r="BG1515" s="10"/>
      <c r="BJ1515" s="8"/>
    </row>
    <row r="1516" spans="1:62" x14ac:dyDescent="0.2">
      <c r="A1516" s="4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F1516" s="10"/>
      <c r="BG1516" s="10"/>
      <c r="BJ1516" s="8"/>
    </row>
    <row r="1517" spans="1:62" x14ac:dyDescent="0.2">
      <c r="A1517" s="4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F1517" s="10"/>
      <c r="BG1517" s="10"/>
      <c r="BJ1517" s="8"/>
    </row>
    <row r="1518" spans="1:62" x14ac:dyDescent="0.2">
      <c r="A1518" s="4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F1518" s="10"/>
      <c r="BG1518" s="10"/>
      <c r="BJ1518" s="8"/>
    </row>
    <row r="1519" spans="1:62" x14ac:dyDescent="0.2">
      <c r="A1519" s="4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F1519" s="10"/>
      <c r="BG1519" s="10"/>
      <c r="BJ1519" s="8"/>
    </row>
    <row r="1520" spans="1:62" x14ac:dyDescent="0.2">
      <c r="A1520" s="4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F1520" s="10"/>
      <c r="BG1520" s="10"/>
      <c r="BJ1520" s="8"/>
    </row>
    <row r="1521" spans="1:62" x14ac:dyDescent="0.2">
      <c r="A1521" s="4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F1521" s="10"/>
      <c r="BG1521" s="10"/>
      <c r="BJ1521" s="8"/>
    </row>
    <row r="1522" spans="1:62" x14ac:dyDescent="0.2">
      <c r="A1522" s="4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F1522" s="10"/>
      <c r="BG1522" s="10"/>
      <c r="BJ1522" s="8"/>
    </row>
    <row r="1523" spans="1:62" x14ac:dyDescent="0.2">
      <c r="A1523" s="4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F1523" s="10"/>
      <c r="BG1523" s="10"/>
      <c r="BJ1523" s="8"/>
    </row>
    <row r="1524" spans="1:62" x14ac:dyDescent="0.2">
      <c r="A1524" s="4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F1524" s="10"/>
      <c r="BG1524" s="10"/>
      <c r="BJ1524" s="8"/>
    </row>
    <row r="1525" spans="1:62" x14ac:dyDescent="0.2">
      <c r="A1525" s="4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F1525" s="10"/>
      <c r="BG1525" s="10"/>
      <c r="BJ1525" s="8"/>
    </row>
    <row r="1526" spans="1:62" x14ac:dyDescent="0.2">
      <c r="A1526" s="4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F1526" s="10"/>
      <c r="BG1526" s="10"/>
      <c r="BJ1526" s="8"/>
    </row>
    <row r="1527" spans="1:62" x14ac:dyDescent="0.2">
      <c r="A1527" s="4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F1527" s="10"/>
      <c r="BG1527" s="10"/>
      <c r="BJ1527" s="8"/>
    </row>
    <row r="1528" spans="1:62" x14ac:dyDescent="0.2">
      <c r="A1528" s="4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F1528" s="10"/>
      <c r="BG1528" s="10"/>
      <c r="BJ1528" s="8"/>
    </row>
    <row r="1529" spans="1:62" x14ac:dyDescent="0.2">
      <c r="A1529" s="4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F1529" s="10"/>
      <c r="BG1529" s="10"/>
      <c r="BJ1529" s="8"/>
    </row>
    <row r="1530" spans="1:62" x14ac:dyDescent="0.2">
      <c r="A1530" s="4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F1530" s="10"/>
      <c r="BG1530" s="10"/>
      <c r="BJ1530" s="8"/>
    </row>
    <row r="1531" spans="1:62" x14ac:dyDescent="0.2">
      <c r="A1531" s="4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F1531" s="10"/>
      <c r="BG1531" s="10"/>
      <c r="BJ1531" s="8"/>
    </row>
    <row r="1532" spans="1:62" x14ac:dyDescent="0.2">
      <c r="A1532" s="4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F1532" s="10"/>
      <c r="BG1532" s="10"/>
      <c r="BJ1532" s="8"/>
    </row>
    <row r="1533" spans="1:62" x14ac:dyDescent="0.2">
      <c r="A1533" s="4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F1533" s="10"/>
      <c r="BG1533" s="10"/>
      <c r="BJ1533" s="8"/>
    </row>
    <row r="1534" spans="1:62" x14ac:dyDescent="0.2">
      <c r="A1534" s="4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F1534" s="10"/>
      <c r="BG1534" s="10"/>
      <c r="BJ1534" s="8"/>
    </row>
    <row r="1535" spans="1:62" x14ac:dyDescent="0.2">
      <c r="A1535" s="4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F1535" s="10"/>
      <c r="BG1535" s="10"/>
      <c r="BJ1535" s="8"/>
    </row>
    <row r="1536" spans="1:62" x14ac:dyDescent="0.2">
      <c r="A1536" s="4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F1536" s="10"/>
      <c r="BG1536" s="10"/>
      <c r="BJ1536" s="8"/>
    </row>
    <row r="1537" spans="1:62" x14ac:dyDescent="0.2">
      <c r="A1537" s="4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F1537" s="10"/>
      <c r="BG1537" s="10"/>
      <c r="BJ1537" s="8"/>
    </row>
    <row r="1538" spans="1:62" x14ac:dyDescent="0.2">
      <c r="A1538" s="4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F1538" s="10"/>
      <c r="BG1538" s="10"/>
      <c r="BJ1538" s="8"/>
    </row>
    <row r="1539" spans="1:62" x14ac:dyDescent="0.2">
      <c r="A1539" s="4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F1539" s="10"/>
      <c r="BG1539" s="10"/>
      <c r="BJ1539" s="8"/>
    </row>
    <row r="1540" spans="1:62" x14ac:dyDescent="0.2">
      <c r="A1540" s="4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F1540" s="10"/>
      <c r="BG1540" s="10"/>
      <c r="BJ1540" s="8"/>
    </row>
    <row r="1541" spans="1:62" x14ac:dyDescent="0.2">
      <c r="A1541" s="4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F1541" s="10"/>
      <c r="BG1541" s="10"/>
      <c r="BJ1541" s="8"/>
    </row>
    <row r="1542" spans="1:62" x14ac:dyDescent="0.2">
      <c r="A1542" s="4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F1542" s="10"/>
      <c r="BG1542" s="10"/>
      <c r="BJ1542" s="8"/>
    </row>
    <row r="1543" spans="1:62" x14ac:dyDescent="0.2">
      <c r="A1543" s="4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F1543" s="10"/>
      <c r="BG1543" s="10"/>
      <c r="BJ1543" s="8"/>
    </row>
    <row r="1544" spans="1:62" x14ac:dyDescent="0.2">
      <c r="A1544" s="4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F1544" s="10"/>
      <c r="BG1544" s="10"/>
      <c r="BJ1544" s="8"/>
    </row>
    <row r="1545" spans="1:62" x14ac:dyDescent="0.2">
      <c r="A1545" s="4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F1545" s="10"/>
      <c r="BG1545" s="10"/>
      <c r="BJ1545" s="8"/>
    </row>
    <row r="1546" spans="1:62" x14ac:dyDescent="0.2">
      <c r="A1546" s="4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F1546" s="10"/>
      <c r="BG1546" s="10"/>
      <c r="BJ1546" s="8"/>
    </row>
    <row r="1547" spans="1:62" x14ac:dyDescent="0.2">
      <c r="A1547" s="4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F1547" s="10"/>
      <c r="BG1547" s="10"/>
      <c r="BJ1547" s="8"/>
    </row>
    <row r="1548" spans="1:62" x14ac:dyDescent="0.2">
      <c r="A1548" s="4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F1548" s="10"/>
      <c r="BG1548" s="10"/>
      <c r="BJ1548" s="8"/>
    </row>
    <row r="1549" spans="1:62" x14ac:dyDescent="0.2">
      <c r="A1549" s="4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F1549" s="10"/>
      <c r="BG1549" s="10"/>
      <c r="BJ1549" s="8"/>
    </row>
    <row r="1550" spans="1:62" x14ac:dyDescent="0.2">
      <c r="A1550" s="4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F1550" s="10"/>
      <c r="BG1550" s="10"/>
      <c r="BJ1550" s="8"/>
    </row>
    <row r="1551" spans="1:62" x14ac:dyDescent="0.2">
      <c r="A1551" s="4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F1551" s="10"/>
      <c r="BG1551" s="10"/>
      <c r="BJ1551" s="8"/>
    </row>
    <row r="1552" spans="1:62" x14ac:dyDescent="0.2">
      <c r="A1552" s="4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F1552" s="10"/>
      <c r="BG1552" s="10"/>
      <c r="BJ1552" s="8"/>
    </row>
    <row r="1553" spans="1:62" x14ac:dyDescent="0.2">
      <c r="A1553" s="4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F1553" s="10"/>
      <c r="BG1553" s="10"/>
      <c r="BJ1553" s="8"/>
    </row>
    <row r="1554" spans="1:62" x14ac:dyDescent="0.2">
      <c r="A1554" s="4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F1554" s="10"/>
      <c r="BG1554" s="10"/>
      <c r="BJ1554" s="8"/>
    </row>
    <row r="1555" spans="1:62" x14ac:dyDescent="0.2">
      <c r="A1555" s="4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F1555" s="10"/>
      <c r="BG1555" s="10"/>
      <c r="BJ1555" s="8"/>
    </row>
    <row r="1556" spans="1:62" x14ac:dyDescent="0.2">
      <c r="A1556" s="4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F1556" s="10"/>
      <c r="BG1556" s="10"/>
      <c r="BJ1556" s="8"/>
    </row>
    <row r="1557" spans="1:62" x14ac:dyDescent="0.2">
      <c r="A1557" s="4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F1557" s="10"/>
      <c r="BG1557" s="10"/>
      <c r="BJ1557" s="8"/>
    </row>
    <row r="1558" spans="1:62" x14ac:dyDescent="0.2">
      <c r="A1558" s="4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F1558" s="10"/>
      <c r="BG1558" s="10"/>
      <c r="BJ1558" s="8"/>
    </row>
    <row r="1559" spans="1:62" x14ac:dyDescent="0.2">
      <c r="A1559" s="4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F1559" s="10"/>
      <c r="BG1559" s="10"/>
      <c r="BJ1559" s="8"/>
    </row>
    <row r="1560" spans="1:62" x14ac:dyDescent="0.2">
      <c r="A1560" s="4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F1560" s="10"/>
      <c r="BG1560" s="10"/>
      <c r="BJ1560" s="8"/>
    </row>
    <row r="1561" spans="1:62" x14ac:dyDescent="0.2">
      <c r="A1561" s="4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F1561" s="10"/>
      <c r="BG1561" s="10"/>
      <c r="BJ1561" s="8"/>
    </row>
    <row r="1562" spans="1:62" x14ac:dyDescent="0.2">
      <c r="A1562" s="4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F1562" s="10"/>
      <c r="BG1562" s="10"/>
      <c r="BJ1562" s="8"/>
    </row>
    <row r="1563" spans="1:62" x14ac:dyDescent="0.2">
      <c r="A1563" s="4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F1563" s="10"/>
      <c r="BG1563" s="10"/>
      <c r="BJ1563" s="8"/>
    </row>
    <row r="1564" spans="1:62" x14ac:dyDescent="0.2">
      <c r="A1564" s="4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F1564" s="10"/>
      <c r="BG1564" s="10"/>
      <c r="BJ1564" s="8"/>
    </row>
    <row r="1565" spans="1:62" x14ac:dyDescent="0.2">
      <c r="A1565" s="4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F1565" s="10"/>
      <c r="BG1565" s="10"/>
      <c r="BJ1565" s="8"/>
    </row>
    <row r="1566" spans="1:62" x14ac:dyDescent="0.2">
      <c r="A1566" s="4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F1566" s="10"/>
      <c r="BG1566" s="10"/>
      <c r="BJ1566" s="8"/>
    </row>
    <row r="1567" spans="1:62" x14ac:dyDescent="0.2">
      <c r="A1567" s="4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F1567" s="10"/>
      <c r="BG1567" s="10"/>
      <c r="BJ1567" s="8"/>
    </row>
    <row r="1568" spans="1:62" x14ac:dyDescent="0.2">
      <c r="A1568" s="4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F1568" s="10"/>
      <c r="BG1568" s="10"/>
      <c r="BJ1568" s="8"/>
    </row>
    <row r="1569" spans="1:62" x14ac:dyDescent="0.2">
      <c r="A1569" s="4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F1569" s="10"/>
      <c r="BG1569" s="10"/>
      <c r="BJ1569" s="8"/>
    </row>
    <row r="1570" spans="1:62" x14ac:dyDescent="0.2">
      <c r="A1570" s="4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F1570" s="10"/>
      <c r="BG1570" s="10"/>
      <c r="BJ1570" s="8"/>
    </row>
    <row r="1571" spans="1:62" x14ac:dyDescent="0.2">
      <c r="A1571" s="4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F1571" s="10"/>
      <c r="BG1571" s="10"/>
      <c r="BJ1571" s="8"/>
    </row>
    <row r="1572" spans="1:62" x14ac:dyDescent="0.2">
      <c r="A1572" s="4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F1572" s="10"/>
      <c r="BG1572" s="10"/>
      <c r="BJ1572" s="8"/>
    </row>
    <row r="1573" spans="1:62" x14ac:dyDescent="0.2">
      <c r="A1573" s="4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F1573" s="10"/>
      <c r="BG1573" s="10"/>
      <c r="BJ1573" s="8"/>
    </row>
    <row r="1574" spans="1:62" x14ac:dyDescent="0.2">
      <c r="A1574" s="4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F1574" s="10"/>
      <c r="BG1574" s="10"/>
      <c r="BJ1574" s="8"/>
    </row>
    <row r="1575" spans="1:62" x14ac:dyDescent="0.2">
      <c r="A1575" s="4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F1575" s="10"/>
      <c r="BG1575" s="10"/>
      <c r="BJ1575" s="8"/>
    </row>
    <row r="1576" spans="1:62" x14ac:dyDescent="0.2">
      <c r="A1576" s="4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F1576" s="10"/>
      <c r="BG1576" s="10"/>
      <c r="BJ1576" s="8"/>
    </row>
    <row r="1577" spans="1:62" x14ac:dyDescent="0.2">
      <c r="A1577" s="4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F1577" s="10"/>
      <c r="BG1577" s="10"/>
      <c r="BJ1577" s="8"/>
    </row>
    <row r="1578" spans="1:62" x14ac:dyDescent="0.2">
      <c r="A1578" s="4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F1578" s="10"/>
      <c r="BG1578" s="10"/>
      <c r="BJ1578" s="8"/>
    </row>
    <row r="1579" spans="1:62" x14ac:dyDescent="0.2">
      <c r="A1579" s="4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F1579" s="10"/>
      <c r="BG1579" s="10"/>
      <c r="BJ1579" s="8"/>
    </row>
    <row r="1580" spans="1:62" x14ac:dyDescent="0.2">
      <c r="A1580" s="4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F1580" s="10"/>
      <c r="BG1580" s="10"/>
      <c r="BJ1580" s="8"/>
    </row>
    <row r="1581" spans="1:62" x14ac:dyDescent="0.2">
      <c r="A1581" s="4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F1581" s="10"/>
      <c r="BG1581" s="10"/>
      <c r="BJ1581" s="8"/>
    </row>
    <row r="1582" spans="1:62" x14ac:dyDescent="0.2">
      <c r="A1582" s="4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F1582" s="10"/>
      <c r="BG1582" s="10"/>
      <c r="BJ1582" s="8"/>
    </row>
    <row r="1583" spans="1:62" x14ac:dyDescent="0.2">
      <c r="A1583" s="4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F1583" s="10"/>
      <c r="BG1583" s="10"/>
      <c r="BJ1583" s="8"/>
    </row>
    <row r="1584" spans="1:62" x14ac:dyDescent="0.2">
      <c r="A1584" s="4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F1584" s="10"/>
      <c r="BG1584" s="10"/>
      <c r="BJ1584" s="8"/>
    </row>
    <row r="1585" spans="1:62" x14ac:dyDescent="0.2">
      <c r="A1585" s="4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F1585" s="10"/>
      <c r="BG1585" s="10"/>
      <c r="BJ1585" s="8"/>
    </row>
    <row r="1586" spans="1:62" x14ac:dyDescent="0.2">
      <c r="A1586" s="4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F1586" s="10"/>
      <c r="BG1586" s="10"/>
      <c r="BJ1586" s="8"/>
    </row>
    <row r="1587" spans="1:62" x14ac:dyDescent="0.2">
      <c r="A1587" s="4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F1587" s="10"/>
      <c r="BG1587" s="10"/>
      <c r="BJ1587" s="8"/>
    </row>
    <row r="1588" spans="1:62" x14ac:dyDescent="0.2">
      <c r="A1588" s="4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F1588" s="10"/>
      <c r="BG1588" s="10"/>
      <c r="BJ1588" s="8"/>
    </row>
    <row r="1589" spans="1:62" x14ac:dyDescent="0.2">
      <c r="A1589" s="4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F1589" s="10"/>
      <c r="BG1589" s="10"/>
      <c r="BJ1589" s="8"/>
    </row>
    <row r="1590" spans="1:62" x14ac:dyDescent="0.2">
      <c r="A1590" s="4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F1590" s="10"/>
      <c r="BG1590" s="10"/>
      <c r="BJ1590" s="8"/>
    </row>
    <row r="1591" spans="1:62" x14ac:dyDescent="0.2">
      <c r="A1591" s="4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F1591" s="10"/>
      <c r="BG1591" s="10"/>
      <c r="BJ1591" s="8"/>
    </row>
    <row r="1592" spans="1:62" x14ac:dyDescent="0.2">
      <c r="A1592" s="4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F1592" s="10"/>
      <c r="BG1592" s="10"/>
      <c r="BJ1592" s="8"/>
    </row>
    <row r="1593" spans="1:62" x14ac:dyDescent="0.2">
      <c r="A1593" s="4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F1593" s="10"/>
      <c r="BG1593" s="10"/>
      <c r="BJ1593" s="8"/>
    </row>
    <row r="1594" spans="1:62" x14ac:dyDescent="0.2">
      <c r="A1594" s="4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F1594" s="10"/>
      <c r="BG1594" s="10"/>
      <c r="BJ1594" s="8"/>
    </row>
    <row r="1595" spans="1:62" x14ac:dyDescent="0.2">
      <c r="A1595" s="4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F1595" s="10"/>
      <c r="BG1595" s="10"/>
      <c r="BJ1595" s="8"/>
    </row>
    <row r="1596" spans="1:62" x14ac:dyDescent="0.2">
      <c r="A1596" s="4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F1596" s="10"/>
      <c r="BG1596" s="10"/>
      <c r="BJ1596" s="8"/>
    </row>
    <row r="1597" spans="1:62" x14ac:dyDescent="0.2">
      <c r="A1597" s="4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F1597" s="10"/>
      <c r="BG1597" s="10"/>
      <c r="BJ1597" s="8"/>
    </row>
    <row r="1598" spans="1:62" x14ac:dyDescent="0.2">
      <c r="A1598" s="4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F1598" s="10"/>
      <c r="BG1598" s="10"/>
      <c r="BJ1598" s="8"/>
    </row>
    <row r="1599" spans="1:62" x14ac:dyDescent="0.2">
      <c r="A1599" s="4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F1599" s="10"/>
      <c r="BG1599" s="10"/>
      <c r="BJ1599" s="8"/>
    </row>
    <row r="1600" spans="1:62" x14ac:dyDescent="0.2">
      <c r="A1600" s="4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F1600" s="10"/>
      <c r="BG1600" s="10"/>
      <c r="BJ1600" s="8"/>
    </row>
    <row r="1601" spans="1:62" x14ac:dyDescent="0.2">
      <c r="A1601" s="4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F1601" s="10"/>
      <c r="BG1601" s="10"/>
      <c r="BJ1601" s="8"/>
    </row>
    <row r="1602" spans="1:62" x14ac:dyDescent="0.2">
      <c r="A1602" s="4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F1602" s="10"/>
      <c r="BG1602" s="10"/>
      <c r="BJ1602" s="8"/>
    </row>
    <row r="1603" spans="1:62" x14ac:dyDescent="0.2">
      <c r="A1603" s="4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F1603" s="10"/>
      <c r="BG1603" s="10"/>
      <c r="BJ1603" s="8"/>
    </row>
    <row r="1604" spans="1:62" x14ac:dyDescent="0.2">
      <c r="A1604" s="4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F1604" s="10"/>
      <c r="BG1604" s="10"/>
      <c r="BJ1604" s="8"/>
    </row>
    <row r="1605" spans="1:62" x14ac:dyDescent="0.2">
      <c r="A1605" s="4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F1605" s="10"/>
      <c r="BG1605" s="10"/>
      <c r="BJ1605" s="8"/>
    </row>
    <row r="1606" spans="1:62" x14ac:dyDescent="0.2">
      <c r="A1606" s="4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F1606" s="10"/>
      <c r="BG1606" s="10"/>
      <c r="BJ1606" s="8"/>
    </row>
    <row r="1607" spans="1:62" x14ac:dyDescent="0.2">
      <c r="A1607" s="4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F1607" s="10"/>
      <c r="BG1607" s="10"/>
      <c r="BJ1607" s="8"/>
    </row>
    <row r="1608" spans="1:62" x14ac:dyDescent="0.2">
      <c r="A1608" s="4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F1608" s="10"/>
      <c r="BG1608" s="10"/>
      <c r="BJ1608" s="8"/>
    </row>
    <row r="1609" spans="1:62" x14ac:dyDescent="0.2">
      <c r="A1609" s="4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F1609" s="10"/>
      <c r="BG1609" s="10"/>
      <c r="BJ1609" s="8"/>
    </row>
    <row r="1610" spans="1:62" x14ac:dyDescent="0.2">
      <c r="A1610" s="4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F1610" s="10"/>
      <c r="BG1610" s="10"/>
      <c r="BJ1610" s="8"/>
    </row>
    <row r="1611" spans="1:62" x14ac:dyDescent="0.2">
      <c r="A1611" s="4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F1611" s="10"/>
      <c r="BG1611" s="10"/>
      <c r="BJ1611" s="8"/>
    </row>
    <row r="1612" spans="1:62" x14ac:dyDescent="0.2">
      <c r="A1612" s="4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F1612" s="10"/>
      <c r="BG1612" s="10"/>
      <c r="BJ1612" s="8"/>
    </row>
    <row r="1613" spans="1:62" x14ac:dyDescent="0.2">
      <c r="A1613" s="4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F1613" s="10"/>
      <c r="BG1613" s="10"/>
      <c r="BJ1613" s="8"/>
    </row>
    <row r="1614" spans="1:62" x14ac:dyDescent="0.2">
      <c r="A1614" s="4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F1614" s="10"/>
      <c r="BG1614" s="10"/>
      <c r="BJ1614" s="8"/>
    </row>
    <row r="1615" spans="1:62" x14ac:dyDescent="0.2">
      <c r="A1615" s="4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F1615" s="10"/>
      <c r="BG1615" s="10"/>
      <c r="BJ1615" s="8"/>
    </row>
    <row r="1616" spans="1:62" x14ac:dyDescent="0.2">
      <c r="A1616" s="4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F1616" s="10"/>
      <c r="BG1616" s="10"/>
      <c r="BJ1616" s="8"/>
    </row>
    <row r="1617" spans="1:62" x14ac:dyDescent="0.2">
      <c r="A1617" s="4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F1617" s="10"/>
      <c r="BG1617" s="10"/>
      <c r="BJ1617" s="8"/>
    </row>
    <row r="1618" spans="1:62" x14ac:dyDescent="0.2">
      <c r="A1618" s="4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F1618" s="10"/>
      <c r="BG1618" s="10"/>
      <c r="BJ1618" s="8"/>
    </row>
    <row r="1619" spans="1:62" x14ac:dyDescent="0.2">
      <c r="A1619" s="4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F1619" s="10"/>
      <c r="BG1619" s="10"/>
      <c r="BJ1619" s="8"/>
    </row>
    <row r="1620" spans="1:62" x14ac:dyDescent="0.2">
      <c r="A1620" s="4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F1620" s="10"/>
      <c r="BG1620" s="10"/>
      <c r="BJ1620" s="8"/>
    </row>
    <row r="1621" spans="1:62" x14ac:dyDescent="0.2">
      <c r="A1621" s="4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F1621" s="10"/>
      <c r="BG1621" s="10"/>
      <c r="BJ1621" s="8"/>
    </row>
    <row r="1622" spans="1:62" x14ac:dyDescent="0.2">
      <c r="A1622" s="4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F1622" s="10"/>
      <c r="BG1622" s="10"/>
      <c r="BJ1622" s="8"/>
    </row>
    <row r="1623" spans="1:62" x14ac:dyDescent="0.2">
      <c r="A1623" s="4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F1623" s="10"/>
      <c r="BG1623" s="10"/>
      <c r="BJ1623" s="8"/>
    </row>
    <row r="1624" spans="1:62" x14ac:dyDescent="0.2">
      <c r="A1624" s="4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F1624" s="10"/>
      <c r="BG1624" s="10"/>
      <c r="BJ1624" s="8"/>
    </row>
    <row r="1625" spans="1:62" x14ac:dyDescent="0.2">
      <c r="A1625" s="4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F1625" s="10"/>
      <c r="BG1625" s="10"/>
      <c r="BJ1625" s="8"/>
    </row>
    <row r="1626" spans="1:62" x14ac:dyDescent="0.2">
      <c r="A1626" s="4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F1626" s="10"/>
      <c r="BG1626" s="10"/>
      <c r="BJ1626" s="8"/>
    </row>
    <row r="1627" spans="1:62" x14ac:dyDescent="0.2">
      <c r="A1627" s="4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F1627" s="10"/>
      <c r="BG1627" s="10"/>
      <c r="BJ1627" s="8"/>
    </row>
    <row r="1628" spans="1:62" x14ac:dyDescent="0.2">
      <c r="A1628" s="4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F1628" s="10"/>
      <c r="BG1628" s="10"/>
      <c r="BJ1628" s="8"/>
    </row>
    <row r="1629" spans="1:62" x14ac:dyDescent="0.2">
      <c r="A1629" s="4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F1629" s="10"/>
      <c r="BG1629" s="10"/>
      <c r="BJ1629" s="8"/>
    </row>
    <row r="1630" spans="1:62" x14ac:dyDescent="0.2">
      <c r="A1630" s="4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F1630" s="10"/>
      <c r="BG1630" s="10"/>
      <c r="BJ1630" s="8"/>
    </row>
    <row r="1631" spans="1:62" x14ac:dyDescent="0.2">
      <c r="A1631" s="4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F1631" s="10"/>
      <c r="BG1631" s="10"/>
      <c r="BJ1631" s="8"/>
    </row>
    <row r="1632" spans="1:62" x14ac:dyDescent="0.2">
      <c r="A1632" s="4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F1632" s="10"/>
      <c r="BG1632" s="10"/>
      <c r="BJ1632" s="8"/>
    </row>
    <row r="1633" spans="1:62" x14ac:dyDescent="0.2">
      <c r="A1633" s="4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F1633" s="10"/>
      <c r="BG1633" s="10"/>
      <c r="BJ1633" s="8"/>
    </row>
    <row r="1634" spans="1:62" x14ac:dyDescent="0.2">
      <c r="A1634" s="4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F1634" s="10"/>
      <c r="BG1634" s="10"/>
      <c r="BJ1634" s="8"/>
    </row>
    <row r="1635" spans="1:62" x14ac:dyDescent="0.2">
      <c r="A1635" s="4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F1635" s="10"/>
      <c r="BG1635" s="10"/>
      <c r="BJ1635" s="8"/>
    </row>
    <row r="1636" spans="1:62" x14ac:dyDescent="0.2">
      <c r="A1636" s="4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F1636" s="10"/>
      <c r="BG1636" s="10"/>
      <c r="BJ1636" s="8"/>
    </row>
    <row r="1637" spans="1:62" x14ac:dyDescent="0.2">
      <c r="A1637" s="4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F1637" s="10"/>
      <c r="BG1637" s="10"/>
      <c r="BJ1637" s="8"/>
    </row>
    <row r="1638" spans="1:62" x14ac:dyDescent="0.2">
      <c r="A1638" s="4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F1638" s="10"/>
      <c r="BG1638" s="10"/>
      <c r="BJ1638" s="8"/>
    </row>
    <row r="1639" spans="1:62" x14ac:dyDescent="0.2">
      <c r="A1639" s="4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F1639" s="10"/>
      <c r="BG1639" s="10"/>
      <c r="BJ1639" s="8"/>
    </row>
    <row r="1640" spans="1:62" x14ac:dyDescent="0.2">
      <c r="A1640" s="4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F1640" s="10"/>
      <c r="BG1640" s="10"/>
      <c r="BJ1640" s="8"/>
    </row>
    <row r="1641" spans="1:62" x14ac:dyDescent="0.2">
      <c r="A1641" s="4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F1641" s="10"/>
      <c r="BG1641" s="10"/>
      <c r="BJ1641" s="8"/>
    </row>
    <row r="1642" spans="1:62" x14ac:dyDescent="0.2">
      <c r="A1642" s="4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F1642" s="10"/>
      <c r="BG1642" s="10"/>
      <c r="BJ1642" s="8"/>
    </row>
    <row r="1643" spans="1:62" x14ac:dyDescent="0.2">
      <c r="A1643" s="4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F1643" s="10"/>
      <c r="BG1643" s="10"/>
      <c r="BJ1643" s="8"/>
    </row>
    <row r="1644" spans="1:62" x14ac:dyDescent="0.2">
      <c r="A1644" s="4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F1644" s="10"/>
      <c r="BG1644" s="10"/>
      <c r="BJ1644" s="8"/>
    </row>
    <row r="1645" spans="1:62" x14ac:dyDescent="0.2">
      <c r="A1645" s="4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F1645" s="10"/>
      <c r="BG1645" s="10"/>
      <c r="BJ1645" s="8"/>
    </row>
    <row r="1646" spans="1:62" x14ac:dyDescent="0.2">
      <c r="A1646" s="4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F1646" s="10"/>
      <c r="BG1646" s="10"/>
      <c r="BJ1646" s="8"/>
    </row>
    <row r="1647" spans="1:62" x14ac:dyDescent="0.2">
      <c r="A1647" s="4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F1647" s="10"/>
      <c r="BG1647" s="10"/>
      <c r="BJ1647" s="8"/>
    </row>
    <row r="1648" spans="1:62" x14ac:dyDescent="0.2">
      <c r="A1648" s="4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F1648" s="10"/>
      <c r="BG1648" s="10"/>
      <c r="BJ1648" s="8"/>
    </row>
    <row r="1649" spans="1:62" x14ac:dyDescent="0.2">
      <c r="A1649" s="4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F1649" s="10"/>
      <c r="BG1649" s="10"/>
      <c r="BJ1649" s="8"/>
    </row>
    <row r="1650" spans="1:62" x14ac:dyDescent="0.2">
      <c r="A1650" s="4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F1650" s="10"/>
      <c r="BG1650" s="10"/>
      <c r="BJ1650" s="8"/>
    </row>
    <row r="1651" spans="1:62" x14ac:dyDescent="0.2">
      <c r="A1651" s="4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F1651" s="10"/>
      <c r="BG1651" s="10"/>
      <c r="BJ1651" s="8"/>
    </row>
    <row r="1652" spans="1:62" x14ac:dyDescent="0.2">
      <c r="A1652" s="4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F1652" s="10"/>
      <c r="BG1652" s="10"/>
      <c r="BJ1652" s="8"/>
    </row>
    <row r="1653" spans="1:62" x14ac:dyDescent="0.2">
      <c r="A1653" s="4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F1653" s="10"/>
      <c r="BG1653" s="10"/>
      <c r="BJ1653" s="8"/>
    </row>
    <row r="1654" spans="1:62" x14ac:dyDescent="0.2">
      <c r="A1654" s="4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F1654" s="10"/>
      <c r="BG1654" s="10"/>
      <c r="BJ1654" s="8"/>
    </row>
    <row r="1655" spans="1:62" x14ac:dyDescent="0.2">
      <c r="A1655" s="4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F1655" s="10"/>
      <c r="BG1655" s="10"/>
      <c r="BJ1655" s="8"/>
    </row>
    <row r="1656" spans="1:62" x14ac:dyDescent="0.2">
      <c r="A1656" s="4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F1656" s="10"/>
      <c r="BG1656" s="10"/>
      <c r="BJ1656" s="8"/>
    </row>
    <row r="1657" spans="1:62" x14ac:dyDescent="0.2">
      <c r="A1657" s="4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F1657" s="10"/>
      <c r="BG1657" s="10"/>
      <c r="BJ1657" s="8"/>
    </row>
    <row r="1658" spans="1:62" x14ac:dyDescent="0.2">
      <c r="A1658" s="4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F1658" s="10"/>
      <c r="BG1658" s="10"/>
      <c r="BJ1658" s="8"/>
    </row>
    <row r="1659" spans="1:62" x14ac:dyDescent="0.2">
      <c r="A1659" s="4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F1659" s="10"/>
      <c r="BG1659" s="10"/>
      <c r="BJ1659" s="8"/>
    </row>
    <row r="1660" spans="1:62" x14ac:dyDescent="0.2">
      <c r="A1660" s="4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F1660" s="10"/>
      <c r="BG1660" s="10"/>
      <c r="BJ1660" s="8"/>
    </row>
    <row r="1661" spans="1:62" x14ac:dyDescent="0.2">
      <c r="A1661" s="4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F1661" s="10"/>
      <c r="BG1661" s="10"/>
      <c r="BJ1661" s="8"/>
    </row>
    <row r="1662" spans="1:62" x14ac:dyDescent="0.2">
      <c r="A1662" s="4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F1662" s="10"/>
      <c r="BG1662" s="10"/>
      <c r="BJ1662" s="8"/>
    </row>
    <row r="1663" spans="1:62" x14ac:dyDescent="0.2">
      <c r="A1663" s="4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F1663" s="10"/>
      <c r="BG1663" s="10"/>
      <c r="BJ1663" s="8"/>
    </row>
    <row r="1664" spans="1:62" x14ac:dyDescent="0.2">
      <c r="A1664" s="4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F1664" s="10"/>
      <c r="BG1664" s="10"/>
      <c r="BJ1664" s="8"/>
    </row>
    <row r="1665" spans="1:62" x14ac:dyDescent="0.2">
      <c r="A1665" s="4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F1665" s="10"/>
      <c r="BG1665" s="10"/>
      <c r="BJ1665" s="8"/>
    </row>
    <row r="1666" spans="1:62" x14ac:dyDescent="0.2">
      <c r="A1666" s="4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F1666" s="10"/>
      <c r="BG1666" s="10"/>
      <c r="BJ1666" s="8"/>
    </row>
    <row r="1667" spans="1:62" x14ac:dyDescent="0.2">
      <c r="A1667" s="4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F1667" s="10"/>
      <c r="BG1667" s="10"/>
      <c r="BJ1667" s="8"/>
    </row>
    <row r="1668" spans="1:62" x14ac:dyDescent="0.2">
      <c r="A1668" s="4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F1668" s="10"/>
      <c r="BG1668" s="10"/>
      <c r="BJ1668" s="8"/>
    </row>
    <row r="1669" spans="1:62" x14ac:dyDescent="0.2">
      <c r="A1669" s="4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F1669" s="10"/>
      <c r="BG1669" s="10"/>
      <c r="BJ1669" s="8"/>
    </row>
    <row r="1670" spans="1:62" x14ac:dyDescent="0.2">
      <c r="A1670" s="4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F1670" s="10"/>
      <c r="BG1670" s="10"/>
      <c r="BJ1670" s="8"/>
    </row>
    <row r="1671" spans="1:62" x14ac:dyDescent="0.2">
      <c r="A1671" s="4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F1671" s="10"/>
      <c r="BG1671" s="10"/>
      <c r="BJ1671" s="8"/>
    </row>
    <row r="1672" spans="1:62" x14ac:dyDescent="0.2">
      <c r="A1672" s="4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F1672" s="10"/>
      <c r="BG1672" s="10"/>
      <c r="BJ1672" s="8"/>
    </row>
    <row r="1673" spans="1:62" x14ac:dyDescent="0.2">
      <c r="A1673" s="4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F1673" s="10"/>
      <c r="BG1673" s="10"/>
      <c r="BJ1673" s="8"/>
    </row>
    <row r="1674" spans="1:62" x14ac:dyDescent="0.2">
      <c r="A1674" s="4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F1674" s="10"/>
      <c r="BG1674" s="10"/>
      <c r="BJ1674" s="8"/>
    </row>
    <row r="1675" spans="1:62" x14ac:dyDescent="0.2">
      <c r="A1675" s="4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F1675" s="10"/>
      <c r="BG1675" s="10"/>
      <c r="BJ1675" s="8"/>
    </row>
    <row r="1676" spans="1:62" x14ac:dyDescent="0.2">
      <c r="A1676" s="4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F1676" s="10"/>
      <c r="BG1676" s="10"/>
      <c r="BJ1676" s="8"/>
    </row>
    <row r="1677" spans="1:62" x14ac:dyDescent="0.2">
      <c r="A1677" s="4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F1677" s="10"/>
      <c r="BG1677" s="10"/>
      <c r="BJ1677" s="8"/>
    </row>
    <row r="1678" spans="1:62" x14ac:dyDescent="0.2">
      <c r="A1678" s="4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F1678" s="10"/>
      <c r="BG1678" s="10"/>
      <c r="BJ1678" s="8"/>
    </row>
    <row r="1679" spans="1:62" x14ac:dyDescent="0.2">
      <c r="A1679" s="4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F1679" s="10"/>
      <c r="BG1679" s="10"/>
      <c r="BJ1679" s="8"/>
    </row>
    <row r="1680" spans="1:62" x14ac:dyDescent="0.2">
      <c r="A1680" s="4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F1680" s="10"/>
      <c r="BG1680" s="10"/>
      <c r="BJ1680" s="8"/>
    </row>
    <row r="1681" spans="1:62" x14ac:dyDescent="0.2">
      <c r="A1681" s="4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F1681" s="10"/>
      <c r="BG1681" s="10"/>
      <c r="BJ1681" s="8"/>
    </row>
    <row r="1682" spans="1:62" x14ac:dyDescent="0.2">
      <c r="A1682" s="4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F1682" s="10"/>
      <c r="BG1682" s="10"/>
      <c r="BJ1682" s="8"/>
    </row>
    <row r="1683" spans="1:62" x14ac:dyDescent="0.2">
      <c r="A1683" s="4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F1683" s="10"/>
      <c r="BG1683" s="10"/>
      <c r="BJ1683" s="8"/>
    </row>
    <row r="1684" spans="1:62" x14ac:dyDescent="0.2">
      <c r="A1684" s="4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F1684" s="10"/>
      <c r="BG1684" s="10"/>
      <c r="BJ1684" s="8"/>
    </row>
    <row r="1685" spans="1:62" x14ac:dyDescent="0.2">
      <c r="A1685" s="4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F1685" s="10"/>
      <c r="BG1685" s="10"/>
      <c r="BJ1685" s="8"/>
    </row>
    <row r="1686" spans="1:62" x14ac:dyDescent="0.2">
      <c r="A1686" s="4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F1686" s="10"/>
      <c r="BG1686" s="10"/>
      <c r="BJ1686" s="8"/>
    </row>
    <row r="1687" spans="1:62" x14ac:dyDescent="0.2">
      <c r="A1687" s="4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F1687" s="10"/>
      <c r="BG1687" s="10"/>
      <c r="BJ1687" s="8"/>
    </row>
    <row r="1688" spans="1:62" x14ac:dyDescent="0.2">
      <c r="A1688" s="4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F1688" s="10"/>
      <c r="BG1688" s="10"/>
      <c r="BJ1688" s="8"/>
    </row>
    <row r="1689" spans="1:62" x14ac:dyDescent="0.2">
      <c r="A1689" s="4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F1689" s="10"/>
      <c r="BG1689" s="10"/>
      <c r="BJ1689" s="8"/>
    </row>
    <row r="1690" spans="1:62" x14ac:dyDescent="0.2">
      <c r="A1690" s="4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F1690" s="10"/>
      <c r="BG1690" s="10"/>
      <c r="BJ1690" s="8"/>
    </row>
    <row r="1691" spans="1:62" x14ac:dyDescent="0.2">
      <c r="A1691" s="4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F1691" s="10"/>
      <c r="BG1691" s="10"/>
      <c r="BJ1691" s="8"/>
    </row>
    <row r="1692" spans="1:62" x14ac:dyDescent="0.2">
      <c r="A1692" s="4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F1692" s="10"/>
      <c r="BG1692" s="10"/>
      <c r="BJ1692" s="8"/>
    </row>
    <row r="1693" spans="1:62" x14ac:dyDescent="0.2">
      <c r="A1693" s="4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F1693" s="10"/>
      <c r="BG1693" s="10"/>
      <c r="BJ1693" s="8"/>
    </row>
    <row r="1694" spans="1:62" x14ac:dyDescent="0.2">
      <c r="A1694" s="4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F1694" s="10"/>
      <c r="BG1694" s="10"/>
      <c r="BJ1694" s="8"/>
    </row>
    <row r="1695" spans="1:62" x14ac:dyDescent="0.2">
      <c r="A1695" s="4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F1695" s="10"/>
      <c r="BG1695" s="10"/>
      <c r="BJ1695" s="8"/>
    </row>
    <row r="1696" spans="1:62" x14ac:dyDescent="0.2">
      <c r="A1696" s="4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F1696" s="10"/>
      <c r="BG1696" s="10"/>
      <c r="BJ1696" s="8"/>
    </row>
    <row r="1697" spans="1:62" x14ac:dyDescent="0.2">
      <c r="A1697" s="4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F1697" s="10"/>
      <c r="BG1697" s="10"/>
      <c r="BJ1697" s="8"/>
    </row>
    <row r="1698" spans="1:62" x14ac:dyDescent="0.2">
      <c r="A1698" s="4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F1698" s="10"/>
      <c r="BG1698" s="10"/>
      <c r="BJ1698" s="8"/>
    </row>
    <row r="1699" spans="1:62" x14ac:dyDescent="0.2">
      <c r="A1699" s="4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F1699" s="10"/>
      <c r="BG1699" s="10"/>
      <c r="BJ1699" s="8"/>
    </row>
    <row r="1700" spans="1:62" x14ac:dyDescent="0.2">
      <c r="A1700" s="4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F1700" s="10"/>
      <c r="BG1700" s="10"/>
      <c r="BJ1700" s="8"/>
    </row>
    <row r="1701" spans="1:62" x14ac:dyDescent="0.2">
      <c r="A1701" s="4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F1701" s="10"/>
      <c r="BG1701" s="10"/>
      <c r="BJ1701" s="8"/>
    </row>
    <row r="1702" spans="1:62" x14ac:dyDescent="0.2">
      <c r="A1702" s="4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F1702" s="10"/>
      <c r="BG1702" s="10"/>
      <c r="BJ1702" s="8"/>
    </row>
    <row r="1703" spans="1:62" x14ac:dyDescent="0.2">
      <c r="A1703" s="4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F1703" s="10"/>
      <c r="BG1703" s="10"/>
      <c r="BJ1703" s="8"/>
    </row>
    <row r="1704" spans="1:62" x14ac:dyDescent="0.2">
      <c r="A1704" s="4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F1704" s="10"/>
      <c r="BG1704" s="10"/>
      <c r="BJ1704" s="8"/>
    </row>
    <row r="1705" spans="1:62" x14ac:dyDescent="0.2">
      <c r="A1705" s="4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F1705" s="10"/>
      <c r="BG1705" s="10"/>
      <c r="BJ1705" s="8"/>
    </row>
    <row r="1706" spans="1:62" x14ac:dyDescent="0.2">
      <c r="A1706" s="4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F1706" s="10"/>
      <c r="BG1706" s="10"/>
      <c r="BJ1706" s="8"/>
    </row>
    <row r="1707" spans="1:62" x14ac:dyDescent="0.2">
      <c r="A1707" s="4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F1707" s="10"/>
      <c r="BG1707" s="10"/>
      <c r="BJ1707" s="8"/>
    </row>
    <row r="1708" spans="1:62" x14ac:dyDescent="0.2">
      <c r="A1708" s="4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F1708" s="10"/>
      <c r="BG1708" s="10"/>
      <c r="BJ1708" s="8"/>
    </row>
    <row r="1709" spans="1:62" x14ac:dyDescent="0.2">
      <c r="A1709" s="4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F1709" s="10"/>
      <c r="BG1709" s="10"/>
      <c r="BJ1709" s="8"/>
    </row>
    <row r="1710" spans="1:62" x14ac:dyDescent="0.2">
      <c r="A1710" s="4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F1710" s="10"/>
      <c r="BG1710" s="10"/>
      <c r="BJ1710" s="8"/>
    </row>
    <row r="1711" spans="1:62" x14ac:dyDescent="0.2">
      <c r="A1711" s="4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F1711" s="10"/>
      <c r="BG1711" s="10"/>
      <c r="BJ1711" s="8"/>
    </row>
    <row r="1712" spans="1:62" x14ac:dyDescent="0.2">
      <c r="A1712" s="4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F1712" s="10"/>
      <c r="BG1712" s="10"/>
      <c r="BJ1712" s="8"/>
    </row>
    <row r="1713" spans="1:62" x14ac:dyDescent="0.2">
      <c r="A1713" s="4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F1713" s="10"/>
      <c r="BG1713" s="10"/>
      <c r="BJ1713" s="8"/>
    </row>
    <row r="1714" spans="1:62" x14ac:dyDescent="0.2">
      <c r="A1714" s="4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F1714" s="10"/>
      <c r="BG1714" s="10"/>
      <c r="BJ1714" s="8"/>
    </row>
    <row r="1715" spans="1:62" x14ac:dyDescent="0.2">
      <c r="A1715" s="4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F1715" s="10"/>
      <c r="BG1715" s="10"/>
      <c r="BJ1715" s="8"/>
    </row>
    <row r="1716" spans="1:62" x14ac:dyDescent="0.2">
      <c r="A1716" s="4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F1716" s="10"/>
      <c r="BG1716" s="10"/>
      <c r="BJ1716" s="8"/>
    </row>
    <row r="1717" spans="1:62" x14ac:dyDescent="0.2">
      <c r="A1717" s="4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F1717" s="10"/>
      <c r="BG1717" s="10"/>
      <c r="BJ1717" s="8"/>
    </row>
    <row r="1718" spans="1:62" x14ac:dyDescent="0.2">
      <c r="A1718" s="4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F1718" s="10"/>
      <c r="BG1718" s="10"/>
      <c r="BJ1718" s="8"/>
    </row>
    <row r="1719" spans="1:62" x14ac:dyDescent="0.2">
      <c r="A1719" s="4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F1719" s="10"/>
      <c r="BG1719" s="10"/>
      <c r="BJ1719" s="8"/>
    </row>
    <row r="1720" spans="1:62" x14ac:dyDescent="0.2">
      <c r="A1720" s="4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F1720" s="10"/>
      <c r="BG1720" s="10"/>
      <c r="BJ1720" s="8"/>
    </row>
    <row r="1721" spans="1:62" x14ac:dyDescent="0.2">
      <c r="A1721" s="4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F1721" s="10"/>
      <c r="BG1721" s="10"/>
      <c r="BJ1721" s="8"/>
    </row>
    <row r="1722" spans="1:62" x14ac:dyDescent="0.2">
      <c r="A1722" s="4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F1722" s="10"/>
      <c r="BG1722" s="10"/>
      <c r="BJ1722" s="8"/>
    </row>
    <row r="1723" spans="1:62" x14ac:dyDescent="0.2">
      <c r="A1723" s="4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F1723" s="10"/>
      <c r="BG1723" s="10"/>
      <c r="BJ1723" s="8"/>
    </row>
    <row r="1724" spans="1:62" x14ac:dyDescent="0.2">
      <c r="A1724" s="4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F1724" s="10"/>
      <c r="BG1724" s="10"/>
      <c r="BJ1724" s="8"/>
    </row>
    <row r="1725" spans="1:62" x14ac:dyDescent="0.2">
      <c r="A1725" s="4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F1725" s="10"/>
      <c r="BG1725" s="10"/>
      <c r="BJ1725" s="8"/>
    </row>
    <row r="1726" spans="1:62" x14ac:dyDescent="0.2">
      <c r="A1726" s="4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F1726" s="10"/>
      <c r="BG1726" s="10"/>
      <c r="BJ1726" s="8"/>
    </row>
    <row r="1727" spans="1:62" x14ac:dyDescent="0.2">
      <c r="A1727" s="4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F1727" s="10"/>
      <c r="BG1727" s="10"/>
      <c r="BJ1727" s="8"/>
    </row>
    <row r="1728" spans="1:62" x14ac:dyDescent="0.2">
      <c r="A1728" s="4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F1728" s="10"/>
      <c r="BG1728" s="10"/>
      <c r="BJ1728" s="8"/>
    </row>
    <row r="1729" spans="1:62" x14ac:dyDescent="0.2">
      <c r="A1729" s="4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F1729" s="10"/>
      <c r="BG1729" s="10"/>
      <c r="BJ1729" s="8"/>
    </row>
    <row r="1730" spans="1:62" x14ac:dyDescent="0.2">
      <c r="A1730" s="4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F1730" s="10"/>
      <c r="BG1730" s="10"/>
      <c r="BJ1730" s="8"/>
    </row>
    <row r="1731" spans="1:62" x14ac:dyDescent="0.2">
      <c r="A1731" s="4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F1731" s="10"/>
      <c r="BG1731" s="10"/>
      <c r="BJ1731" s="8"/>
    </row>
    <row r="1732" spans="1:62" x14ac:dyDescent="0.2">
      <c r="A1732" s="4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F1732" s="10"/>
      <c r="BG1732" s="10"/>
      <c r="BJ1732" s="8"/>
    </row>
    <row r="1733" spans="1:62" x14ac:dyDescent="0.2">
      <c r="A1733" s="4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F1733" s="10"/>
      <c r="BG1733" s="10"/>
      <c r="BJ1733" s="8"/>
    </row>
    <row r="1734" spans="1:62" x14ac:dyDescent="0.2">
      <c r="A1734" s="4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F1734" s="10"/>
      <c r="BG1734" s="10"/>
      <c r="BJ1734" s="8"/>
    </row>
    <row r="1735" spans="1:62" x14ac:dyDescent="0.2">
      <c r="A1735" s="4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F1735" s="10"/>
      <c r="BG1735" s="10"/>
      <c r="BJ1735" s="8"/>
    </row>
    <row r="1736" spans="1:62" x14ac:dyDescent="0.2">
      <c r="A1736" s="4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F1736" s="10"/>
      <c r="BG1736" s="10"/>
      <c r="BJ1736" s="8"/>
    </row>
    <row r="1737" spans="1:62" x14ac:dyDescent="0.2">
      <c r="A1737" s="4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F1737" s="10"/>
      <c r="BG1737" s="10"/>
      <c r="BJ1737" s="8"/>
    </row>
    <row r="1738" spans="1:62" x14ac:dyDescent="0.2">
      <c r="A1738" s="4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F1738" s="10"/>
      <c r="BG1738" s="10"/>
      <c r="BJ1738" s="8"/>
    </row>
    <row r="1739" spans="1:62" x14ac:dyDescent="0.2">
      <c r="A1739" s="4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F1739" s="10"/>
      <c r="BG1739" s="10"/>
      <c r="BJ1739" s="8"/>
    </row>
    <row r="1740" spans="1:62" x14ac:dyDescent="0.2">
      <c r="A1740" s="4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F1740" s="10"/>
      <c r="BG1740" s="10"/>
      <c r="BJ1740" s="8"/>
    </row>
    <row r="1741" spans="1:62" x14ac:dyDescent="0.2">
      <c r="A1741" s="4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F1741" s="10"/>
      <c r="BG1741" s="10"/>
      <c r="BJ1741" s="8"/>
    </row>
    <row r="1742" spans="1:62" x14ac:dyDescent="0.2">
      <c r="A1742" s="4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F1742" s="10"/>
      <c r="BG1742" s="10"/>
      <c r="BJ1742" s="8"/>
    </row>
    <row r="1743" spans="1:62" x14ac:dyDescent="0.2">
      <c r="A1743" s="4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F1743" s="10"/>
      <c r="BG1743" s="10"/>
      <c r="BJ1743" s="8"/>
    </row>
    <row r="1744" spans="1:62" x14ac:dyDescent="0.2">
      <c r="A1744" s="4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F1744" s="10"/>
      <c r="BG1744" s="10"/>
      <c r="BJ1744" s="8"/>
    </row>
    <row r="1745" spans="1:62" x14ac:dyDescent="0.2">
      <c r="A1745" s="4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F1745" s="10"/>
      <c r="BG1745" s="10"/>
      <c r="BJ1745" s="8"/>
    </row>
    <row r="1746" spans="1:62" x14ac:dyDescent="0.2">
      <c r="A1746" s="4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F1746" s="10"/>
      <c r="BG1746" s="10"/>
      <c r="BJ1746" s="8"/>
    </row>
    <row r="1747" spans="1:62" x14ac:dyDescent="0.2">
      <c r="A1747" s="4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F1747" s="10"/>
      <c r="BG1747" s="10"/>
      <c r="BJ1747" s="8"/>
    </row>
    <row r="1748" spans="1:62" x14ac:dyDescent="0.2">
      <c r="A1748" s="4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F1748" s="10"/>
      <c r="BG1748" s="10"/>
      <c r="BJ1748" s="8"/>
    </row>
    <row r="1749" spans="1:62" x14ac:dyDescent="0.2">
      <c r="A1749" s="4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F1749" s="10"/>
      <c r="BG1749" s="10"/>
      <c r="BJ1749" s="8"/>
    </row>
    <row r="1750" spans="1:62" x14ac:dyDescent="0.2">
      <c r="A1750" s="4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F1750" s="10"/>
      <c r="BG1750" s="10"/>
      <c r="BJ1750" s="8"/>
    </row>
    <row r="1751" spans="1:62" x14ac:dyDescent="0.2">
      <c r="A1751" s="4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F1751" s="10"/>
      <c r="BG1751" s="10"/>
      <c r="BJ1751" s="8"/>
    </row>
    <row r="1752" spans="1:62" x14ac:dyDescent="0.2">
      <c r="A1752" s="4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F1752" s="10"/>
      <c r="BG1752" s="10"/>
      <c r="BJ1752" s="8"/>
    </row>
    <row r="1753" spans="1:62" x14ac:dyDescent="0.2">
      <c r="A1753" s="4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F1753" s="10"/>
      <c r="BG1753" s="10"/>
      <c r="BJ1753" s="8"/>
    </row>
    <row r="1754" spans="1:62" x14ac:dyDescent="0.2">
      <c r="A1754" s="4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F1754" s="10"/>
      <c r="BG1754" s="10"/>
      <c r="BJ1754" s="8"/>
    </row>
    <row r="1755" spans="1:62" x14ac:dyDescent="0.2">
      <c r="A1755" s="4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F1755" s="10"/>
      <c r="BG1755" s="10"/>
      <c r="BJ1755" s="8"/>
    </row>
    <row r="1756" spans="1:62" x14ac:dyDescent="0.2">
      <c r="A1756" s="4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F1756" s="10"/>
      <c r="BG1756" s="10"/>
      <c r="BJ1756" s="8"/>
    </row>
    <row r="1757" spans="1:62" x14ac:dyDescent="0.2">
      <c r="A1757" s="4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F1757" s="10"/>
      <c r="BG1757" s="10"/>
      <c r="BJ1757" s="8"/>
    </row>
    <row r="1758" spans="1:62" x14ac:dyDescent="0.2">
      <c r="A1758" s="4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F1758" s="10"/>
      <c r="BG1758" s="10"/>
      <c r="BJ1758" s="8"/>
    </row>
    <row r="1759" spans="1:62" x14ac:dyDescent="0.2">
      <c r="A1759" s="4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F1759" s="10"/>
      <c r="BG1759" s="10"/>
      <c r="BJ1759" s="8"/>
    </row>
    <row r="1760" spans="1:62" x14ac:dyDescent="0.2">
      <c r="A1760" s="4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F1760" s="10"/>
      <c r="BG1760" s="10"/>
      <c r="BJ1760" s="8"/>
    </row>
    <row r="1761" spans="1:62" x14ac:dyDescent="0.2">
      <c r="A1761" s="4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F1761" s="10"/>
      <c r="BG1761" s="10"/>
      <c r="BJ1761" s="8"/>
    </row>
    <row r="1762" spans="1:62" x14ac:dyDescent="0.2">
      <c r="A1762" s="4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F1762" s="10"/>
      <c r="BG1762" s="10"/>
      <c r="BJ1762" s="8"/>
    </row>
    <row r="1763" spans="1:62" x14ac:dyDescent="0.2">
      <c r="A1763" s="4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F1763" s="10"/>
      <c r="BG1763" s="10"/>
      <c r="BJ1763" s="8"/>
    </row>
    <row r="1764" spans="1:62" x14ac:dyDescent="0.2">
      <c r="A1764" s="4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F1764" s="10"/>
      <c r="BG1764" s="10"/>
      <c r="BJ1764" s="8"/>
    </row>
    <row r="1765" spans="1:62" x14ac:dyDescent="0.2">
      <c r="A1765" s="4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F1765" s="10"/>
      <c r="BG1765" s="10"/>
      <c r="BJ1765" s="8"/>
    </row>
    <row r="1766" spans="1:62" x14ac:dyDescent="0.2">
      <c r="A1766" s="4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F1766" s="10"/>
      <c r="BG1766" s="10"/>
      <c r="BJ1766" s="8"/>
    </row>
    <row r="1767" spans="1:62" x14ac:dyDescent="0.2">
      <c r="A1767" s="4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F1767" s="10"/>
      <c r="BG1767" s="10"/>
      <c r="BJ1767" s="8"/>
    </row>
    <row r="1768" spans="1:62" x14ac:dyDescent="0.2">
      <c r="A1768" s="4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F1768" s="10"/>
      <c r="BG1768" s="10"/>
      <c r="BJ1768" s="8"/>
    </row>
    <row r="1769" spans="1:62" x14ac:dyDescent="0.2">
      <c r="A1769" s="4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F1769" s="10"/>
      <c r="BG1769" s="10"/>
      <c r="BJ1769" s="8"/>
    </row>
    <row r="1770" spans="1:62" x14ac:dyDescent="0.2">
      <c r="A1770" s="4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F1770" s="10"/>
      <c r="BG1770" s="10"/>
      <c r="BJ1770" s="8"/>
    </row>
    <row r="1771" spans="1:62" x14ac:dyDescent="0.2">
      <c r="A1771" s="4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F1771" s="10"/>
      <c r="BG1771" s="10"/>
      <c r="BJ1771" s="8"/>
    </row>
    <row r="1772" spans="1:62" x14ac:dyDescent="0.2">
      <c r="A1772" s="4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F1772" s="10"/>
      <c r="BG1772" s="10"/>
      <c r="BJ1772" s="8"/>
    </row>
    <row r="1773" spans="1:62" x14ac:dyDescent="0.2">
      <c r="A1773" s="4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F1773" s="10"/>
      <c r="BG1773" s="10"/>
      <c r="BJ1773" s="8"/>
    </row>
    <row r="1774" spans="1:62" x14ac:dyDescent="0.2">
      <c r="A1774" s="4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F1774" s="10"/>
      <c r="BG1774" s="10"/>
      <c r="BJ1774" s="8"/>
    </row>
    <row r="1775" spans="1:62" x14ac:dyDescent="0.2">
      <c r="A1775" s="4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F1775" s="10"/>
      <c r="BG1775" s="10"/>
      <c r="BJ1775" s="8"/>
    </row>
    <row r="1776" spans="1:62" x14ac:dyDescent="0.2">
      <c r="A1776" s="4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F1776" s="10"/>
      <c r="BG1776" s="10"/>
      <c r="BJ1776" s="8"/>
    </row>
    <row r="1777" spans="1:62" x14ac:dyDescent="0.2">
      <c r="A1777" s="4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F1777" s="10"/>
      <c r="BG1777" s="10"/>
      <c r="BJ1777" s="8"/>
    </row>
    <row r="1778" spans="1:62" x14ac:dyDescent="0.2">
      <c r="A1778" s="4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F1778" s="10"/>
      <c r="BG1778" s="10"/>
      <c r="BJ1778" s="8"/>
    </row>
    <row r="1779" spans="1:62" x14ac:dyDescent="0.2">
      <c r="A1779" s="4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F1779" s="10"/>
      <c r="BG1779" s="10"/>
      <c r="BJ1779" s="8"/>
    </row>
    <row r="1780" spans="1:62" x14ac:dyDescent="0.2">
      <c r="A1780" s="4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F1780" s="10"/>
      <c r="BG1780" s="10"/>
      <c r="BJ1780" s="8"/>
    </row>
    <row r="1781" spans="1:62" x14ac:dyDescent="0.2">
      <c r="A1781" s="4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F1781" s="10"/>
      <c r="BG1781" s="10"/>
      <c r="BJ1781" s="8"/>
    </row>
    <row r="1782" spans="1:62" x14ac:dyDescent="0.2">
      <c r="A1782" s="4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F1782" s="10"/>
      <c r="BG1782" s="10"/>
      <c r="BJ1782" s="8"/>
    </row>
    <row r="1783" spans="1:62" x14ac:dyDescent="0.2">
      <c r="A1783" s="4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F1783" s="10"/>
      <c r="BG1783" s="10"/>
      <c r="BJ1783" s="8"/>
    </row>
    <row r="1784" spans="1:62" x14ac:dyDescent="0.2">
      <c r="A1784" s="4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F1784" s="10"/>
      <c r="BG1784" s="10"/>
      <c r="BJ1784" s="8"/>
    </row>
    <row r="1785" spans="1:62" x14ac:dyDescent="0.2">
      <c r="A1785" s="4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F1785" s="10"/>
      <c r="BG1785" s="10"/>
      <c r="BJ1785" s="8"/>
    </row>
    <row r="1786" spans="1:62" x14ac:dyDescent="0.2">
      <c r="A1786" s="4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F1786" s="10"/>
      <c r="BG1786" s="10"/>
      <c r="BJ1786" s="8"/>
    </row>
    <row r="1787" spans="1:62" x14ac:dyDescent="0.2">
      <c r="A1787" s="4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F1787" s="10"/>
      <c r="BG1787" s="10"/>
      <c r="BJ1787" s="8"/>
    </row>
    <row r="1788" spans="1:62" x14ac:dyDescent="0.2">
      <c r="A1788" s="4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F1788" s="10"/>
      <c r="BG1788" s="10"/>
      <c r="BJ1788" s="8"/>
    </row>
    <row r="1789" spans="1:62" x14ac:dyDescent="0.2">
      <c r="A1789" s="4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F1789" s="10"/>
      <c r="BG1789" s="10"/>
      <c r="BJ1789" s="8"/>
    </row>
    <row r="1790" spans="1:62" x14ac:dyDescent="0.2">
      <c r="A1790" s="4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F1790" s="10"/>
      <c r="BG1790" s="10"/>
      <c r="BJ1790" s="8"/>
    </row>
    <row r="1791" spans="1:62" x14ac:dyDescent="0.2">
      <c r="A1791" s="4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F1791" s="10"/>
      <c r="BG1791" s="10"/>
      <c r="BJ1791" s="8"/>
    </row>
    <row r="1792" spans="1:62" x14ac:dyDescent="0.2">
      <c r="A1792" s="4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F1792" s="10"/>
      <c r="BG1792" s="10"/>
      <c r="BJ1792" s="8"/>
    </row>
    <row r="1793" spans="1:62" x14ac:dyDescent="0.2">
      <c r="A1793" s="4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F1793" s="10"/>
      <c r="BG1793" s="10"/>
      <c r="BJ1793" s="8"/>
    </row>
    <row r="1794" spans="1:62" x14ac:dyDescent="0.2">
      <c r="A1794" s="4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F1794" s="10"/>
      <c r="BG1794" s="10"/>
      <c r="BJ1794" s="8"/>
    </row>
    <row r="1795" spans="1:62" x14ac:dyDescent="0.2">
      <c r="A1795" s="4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F1795" s="10"/>
      <c r="BG1795" s="10"/>
      <c r="BJ1795" s="8"/>
    </row>
    <row r="1796" spans="1:62" x14ac:dyDescent="0.2">
      <c r="A1796" s="4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F1796" s="10"/>
      <c r="BG1796" s="10"/>
      <c r="BJ1796" s="8"/>
    </row>
    <row r="1797" spans="1:62" x14ac:dyDescent="0.2">
      <c r="A1797" s="4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F1797" s="10"/>
      <c r="BG1797" s="10"/>
      <c r="BJ1797" s="8"/>
    </row>
    <row r="1798" spans="1:62" x14ac:dyDescent="0.2">
      <c r="A1798" s="4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F1798" s="10"/>
      <c r="BG1798" s="10"/>
      <c r="BJ1798" s="8"/>
    </row>
    <row r="1799" spans="1:62" x14ac:dyDescent="0.2">
      <c r="A1799" s="4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F1799" s="10"/>
      <c r="BG1799" s="10"/>
      <c r="BJ1799" s="8"/>
    </row>
    <row r="1800" spans="1:62" x14ac:dyDescent="0.2">
      <c r="A1800" s="4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F1800" s="10"/>
      <c r="BG1800" s="10"/>
      <c r="BJ1800" s="8"/>
    </row>
    <row r="1801" spans="1:62" x14ac:dyDescent="0.2">
      <c r="A1801" s="4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F1801" s="10"/>
      <c r="BG1801" s="10"/>
      <c r="BJ1801" s="8"/>
    </row>
    <row r="1802" spans="1:62" x14ac:dyDescent="0.2">
      <c r="A1802" s="4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F1802" s="10"/>
      <c r="BG1802" s="10"/>
      <c r="BJ1802" s="8"/>
    </row>
    <row r="1803" spans="1:62" x14ac:dyDescent="0.2">
      <c r="A1803" s="4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F1803" s="10"/>
      <c r="BG1803" s="10"/>
      <c r="BJ1803" s="8"/>
    </row>
    <row r="1804" spans="1:62" x14ac:dyDescent="0.2">
      <c r="A1804" s="4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F1804" s="10"/>
      <c r="BG1804" s="10"/>
      <c r="BJ1804" s="8"/>
    </row>
    <row r="1805" spans="1:62" x14ac:dyDescent="0.2">
      <c r="A1805" s="4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F1805" s="10"/>
      <c r="BG1805" s="10"/>
      <c r="BJ1805" s="8"/>
    </row>
    <row r="1806" spans="1:62" x14ac:dyDescent="0.2">
      <c r="A1806" s="4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F1806" s="10"/>
      <c r="BG1806" s="10"/>
      <c r="BJ1806" s="8"/>
    </row>
    <row r="1807" spans="1:62" x14ac:dyDescent="0.2">
      <c r="A1807" s="4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F1807" s="10"/>
      <c r="BG1807" s="10"/>
      <c r="BJ1807" s="8"/>
    </row>
    <row r="1808" spans="1:62" x14ac:dyDescent="0.2">
      <c r="A1808" s="4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F1808" s="10"/>
      <c r="BG1808" s="10"/>
      <c r="BJ1808" s="8"/>
    </row>
    <row r="1809" spans="1:62" x14ac:dyDescent="0.2">
      <c r="A1809" s="4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F1809" s="10"/>
      <c r="BG1809" s="10"/>
      <c r="BJ1809" s="8"/>
    </row>
    <row r="1810" spans="1:62" x14ac:dyDescent="0.2">
      <c r="A1810" s="4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F1810" s="10"/>
      <c r="BG1810" s="10"/>
      <c r="BJ1810" s="8"/>
    </row>
    <row r="1811" spans="1:62" x14ac:dyDescent="0.2">
      <c r="A1811" s="4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F1811" s="10"/>
      <c r="BG1811" s="10"/>
      <c r="BJ1811" s="8"/>
    </row>
    <row r="1812" spans="1:62" x14ac:dyDescent="0.2">
      <c r="A1812" s="4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F1812" s="10"/>
      <c r="BG1812" s="10"/>
      <c r="BJ1812" s="8"/>
    </row>
    <row r="1813" spans="1:62" x14ac:dyDescent="0.2">
      <c r="A1813" s="4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F1813" s="10"/>
      <c r="BG1813" s="10"/>
      <c r="BJ1813" s="8"/>
    </row>
    <row r="1814" spans="1:62" x14ac:dyDescent="0.2">
      <c r="A1814" s="4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F1814" s="10"/>
      <c r="BG1814" s="10"/>
      <c r="BJ1814" s="8"/>
    </row>
    <row r="1815" spans="1:62" x14ac:dyDescent="0.2">
      <c r="A1815" s="4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F1815" s="10"/>
      <c r="BG1815" s="10"/>
      <c r="BJ1815" s="8"/>
    </row>
    <row r="1816" spans="1:62" x14ac:dyDescent="0.2">
      <c r="A1816" s="4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F1816" s="10"/>
      <c r="BG1816" s="10"/>
      <c r="BJ1816" s="8"/>
    </row>
    <row r="1817" spans="1:62" x14ac:dyDescent="0.2">
      <c r="A1817" s="4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F1817" s="10"/>
      <c r="BG1817" s="10"/>
      <c r="BJ1817" s="8"/>
    </row>
    <row r="1818" spans="1:62" x14ac:dyDescent="0.2">
      <c r="A1818" s="4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F1818" s="10"/>
      <c r="BG1818" s="10"/>
      <c r="BJ1818" s="8"/>
    </row>
    <row r="1819" spans="1:62" x14ac:dyDescent="0.2">
      <c r="A1819" s="4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F1819" s="10"/>
      <c r="BG1819" s="10"/>
      <c r="BJ1819" s="8"/>
    </row>
    <row r="1820" spans="1:62" x14ac:dyDescent="0.2">
      <c r="A1820" s="4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F1820" s="10"/>
      <c r="BG1820" s="10"/>
      <c r="BJ1820" s="8"/>
    </row>
    <row r="1821" spans="1:62" x14ac:dyDescent="0.2">
      <c r="A1821" s="4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F1821" s="10"/>
      <c r="BG1821" s="10"/>
      <c r="BJ1821" s="8"/>
    </row>
    <row r="1822" spans="1:62" x14ac:dyDescent="0.2">
      <c r="A1822" s="4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F1822" s="10"/>
      <c r="BG1822" s="10"/>
      <c r="BJ1822" s="8"/>
    </row>
    <row r="1823" spans="1:62" x14ac:dyDescent="0.2">
      <c r="A1823" s="4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F1823" s="10"/>
      <c r="BG1823" s="10"/>
      <c r="BJ1823" s="8"/>
    </row>
    <row r="1824" spans="1:62" x14ac:dyDescent="0.2">
      <c r="A1824" s="4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F1824" s="10"/>
      <c r="BG1824" s="10"/>
      <c r="BJ1824" s="8"/>
    </row>
    <row r="1825" spans="1:62" x14ac:dyDescent="0.2">
      <c r="A1825" s="4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F1825" s="10"/>
      <c r="BG1825" s="10"/>
      <c r="BJ1825" s="8"/>
    </row>
    <row r="1826" spans="1:62" x14ac:dyDescent="0.2">
      <c r="A1826" s="4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F1826" s="10"/>
      <c r="BG1826" s="10"/>
      <c r="BJ1826" s="8"/>
    </row>
    <row r="1827" spans="1:62" x14ac:dyDescent="0.2">
      <c r="A1827" s="4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F1827" s="10"/>
      <c r="BG1827" s="10"/>
      <c r="BJ1827" s="8"/>
    </row>
    <row r="1828" spans="1:62" x14ac:dyDescent="0.2">
      <c r="A1828" s="4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F1828" s="10"/>
      <c r="BG1828" s="10"/>
      <c r="BJ1828" s="8"/>
    </row>
    <row r="1829" spans="1:62" x14ac:dyDescent="0.2">
      <c r="A1829" s="4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F1829" s="10"/>
      <c r="BG1829" s="10"/>
      <c r="BJ1829" s="8"/>
    </row>
    <row r="1830" spans="1:62" x14ac:dyDescent="0.2">
      <c r="A1830" s="4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F1830" s="10"/>
      <c r="BG1830" s="10"/>
      <c r="BJ1830" s="8"/>
    </row>
    <row r="1831" spans="1:62" x14ac:dyDescent="0.2">
      <c r="A1831" s="4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F1831" s="10"/>
      <c r="BG1831" s="10"/>
      <c r="BJ1831" s="8"/>
    </row>
    <row r="1832" spans="1:62" x14ac:dyDescent="0.2">
      <c r="A1832" s="4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F1832" s="10"/>
      <c r="BG1832" s="10"/>
      <c r="BJ1832" s="8"/>
    </row>
    <row r="1833" spans="1:62" x14ac:dyDescent="0.2">
      <c r="A1833" s="4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F1833" s="10"/>
      <c r="BG1833" s="10"/>
      <c r="BJ1833" s="8"/>
    </row>
    <row r="1834" spans="1:62" x14ac:dyDescent="0.2">
      <c r="A1834" s="4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F1834" s="10"/>
      <c r="BG1834" s="10"/>
      <c r="BJ1834" s="8"/>
    </row>
    <row r="1835" spans="1:62" x14ac:dyDescent="0.2">
      <c r="A1835" s="4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F1835" s="10"/>
      <c r="BG1835" s="10"/>
      <c r="BJ1835" s="8"/>
    </row>
    <row r="1836" spans="1:62" x14ac:dyDescent="0.2">
      <c r="A1836" s="4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F1836" s="10"/>
      <c r="BG1836" s="10"/>
      <c r="BJ1836" s="8"/>
    </row>
    <row r="1837" spans="1:62" x14ac:dyDescent="0.2">
      <c r="A1837" s="4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F1837" s="10"/>
      <c r="BG1837" s="10"/>
      <c r="BJ1837" s="8"/>
    </row>
    <row r="1838" spans="1:62" x14ac:dyDescent="0.2">
      <c r="A1838" s="4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F1838" s="10"/>
      <c r="BG1838" s="10"/>
      <c r="BJ1838" s="8"/>
    </row>
    <row r="1839" spans="1:62" x14ac:dyDescent="0.2">
      <c r="A1839" s="4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F1839" s="10"/>
      <c r="BG1839" s="10"/>
      <c r="BJ1839" s="8"/>
    </row>
    <row r="1840" spans="1:62" x14ac:dyDescent="0.2">
      <c r="A1840" s="4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F1840" s="10"/>
      <c r="BG1840" s="10"/>
      <c r="BJ1840" s="8"/>
    </row>
    <row r="1841" spans="1:62" x14ac:dyDescent="0.2">
      <c r="A1841" s="4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F1841" s="10"/>
      <c r="BG1841" s="10"/>
      <c r="BJ1841" s="8"/>
    </row>
    <row r="1842" spans="1:62" x14ac:dyDescent="0.2">
      <c r="A1842" s="4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F1842" s="10"/>
      <c r="BG1842" s="10"/>
      <c r="BJ1842" s="8"/>
    </row>
    <row r="1843" spans="1:62" x14ac:dyDescent="0.2">
      <c r="A1843" s="4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F1843" s="10"/>
      <c r="BG1843" s="10"/>
      <c r="BJ1843" s="8"/>
    </row>
    <row r="1844" spans="1:62" x14ac:dyDescent="0.2">
      <c r="A1844" s="4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F1844" s="10"/>
      <c r="BG1844" s="10"/>
      <c r="BJ1844" s="8"/>
    </row>
    <row r="1845" spans="1:62" x14ac:dyDescent="0.2">
      <c r="A1845" s="4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F1845" s="10"/>
      <c r="BG1845" s="10"/>
      <c r="BJ1845" s="8"/>
    </row>
    <row r="1846" spans="1:62" x14ac:dyDescent="0.2">
      <c r="A1846" s="4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F1846" s="10"/>
      <c r="BG1846" s="10"/>
      <c r="BJ1846" s="8"/>
    </row>
    <row r="1847" spans="1:62" x14ac:dyDescent="0.2">
      <c r="A1847" s="4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F1847" s="10"/>
      <c r="BG1847" s="10"/>
      <c r="BJ1847" s="8"/>
    </row>
    <row r="1848" spans="1:62" x14ac:dyDescent="0.2">
      <c r="A1848" s="4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F1848" s="10"/>
      <c r="BG1848" s="10"/>
      <c r="BJ1848" s="8"/>
    </row>
    <row r="1849" spans="1:62" x14ac:dyDescent="0.2">
      <c r="A1849" s="4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F1849" s="10"/>
      <c r="BG1849" s="10"/>
      <c r="BJ1849" s="8"/>
    </row>
    <row r="1850" spans="1:62" x14ac:dyDescent="0.2">
      <c r="A1850" s="4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F1850" s="10"/>
      <c r="BG1850" s="10"/>
      <c r="BJ1850" s="8"/>
    </row>
    <row r="1851" spans="1:62" x14ac:dyDescent="0.2">
      <c r="A1851" s="4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F1851" s="10"/>
      <c r="BG1851" s="10"/>
      <c r="BJ1851" s="8"/>
    </row>
    <row r="1852" spans="1:62" x14ac:dyDescent="0.2">
      <c r="A1852" s="4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F1852" s="10"/>
      <c r="BG1852" s="10"/>
      <c r="BJ1852" s="8"/>
    </row>
    <row r="1853" spans="1:62" x14ac:dyDescent="0.2">
      <c r="A1853" s="4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F1853" s="10"/>
      <c r="BG1853" s="10"/>
      <c r="BJ1853" s="8"/>
    </row>
    <row r="1854" spans="1:62" x14ac:dyDescent="0.2">
      <c r="A1854" s="4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F1854" s="10"/>
      <c r="BG1854" s="10"/>
      <c r="BJ1854" s="8"/>
    </row>
    <row r="1855" spans="1:62" x14ac:dyDescent="0.2">
      <c r="A1855" s="4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F1855" s="10"/>
      <c r="BG1855" s="10"/>
      <c r="BJ1855" s="8"/>
    </row>
    <row r="1856" spans="1:62" x14ac:dyDescent="0.2">
      <c r="A1856" s="4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F1856" s="10"/>
      <c r="BG1856" s="10"/>
      <c r="BJ1856" s="8"/>
    </row>
    <row r="1857" spans="1:62" x14ac:dyDescent="0.2">
      <c r="A1857" s="4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F1857" s="10"/>
      <c r="BG1857" s="10"/>
      <c r="BJ1857" s="8"/>
    </row>
    <row r="1858" spans="1:62" x14ac:dyDescent="0.2">
      <c r="A1858" s="4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F1858" s="10"/>
      <c r="BG1858" s="10"/>
      <c r="BJ1858" s="8"/>
    </row>
    <row r="1859" spans="1:62" x14ac:dyDescent="0.2">
      <c r="A1859" s="4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F1859" s="10"/>
      <c r="BG1859" s="10"/>
      <c r="BJ1859" s="8"/>
    </row>
    <row r="1860" spans="1:62" x14ac:dyDescent="0.2">
      <c r="A1860" s="4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F1860" s="10"/>
      <c r="BG1860" s="10"/>
      <c r="BJ1860" s="8"/>
    </row>
    <row r="1861" spans="1:62" x14ac:dyDescent="0.2">
      <c r="A1861" s="4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F1861" s="10"/>
      <c r="BG1861" s="10"/>
      <c r="BJ1861" s="8"/>
    </row>
    <row r="1862" spans="1:62" x14ac:dyDescent="0.2">
      <c r="A1862" s="4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F1862" s="10"/>
      <c r="BG1862" s="10"/>
      <c r="BJ1862" s="8"/>
    </row>
    <row r="1863" spans="1:62" x14ac:dyDescent="0.2">
      <c r="A1863" s="4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F1863" s="10"/>
      <c r="BG1863" s="10"/>
      <c r="BJ1863" s="8"/>
    </row>
    <row r="1864" spans="1:62" x14ac:dyDescent="0.2">
      <c r="A1864" s="4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F1864" s="10"/>
      <c r="BG1864" s="10"/>
      <c r="BJ1864" s="8"/>
    </row>
    <row r="1865" spans="1:62" x14ac:dyDescent="0.2">
      <c r="A1865" s="4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F1865" s="10"/>
      <c r="BG1865" s="10"/>
      <c r="BJ1865" s="8"/>
    </row>
    <row r="1866" spans="1:62" x14ac:dyDescent="0.2">
      <c r="A1866" s="4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F1866" s="10"/>
      <c r="BG1866" s="10"/>
      <c r="BJ1866" s="8"/>
    </row>
    <row r="1867" spans="1:62" x14ac:dyDescent="0.2">
      <c r="A1867" s="4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F1867" s="10"/>
      <c r="BG1867" s="10"/>
      <c r="BJ1867" s="8"/>
    </row>
    <row r="1868" spans="1:62" x14ac:dyDescent="0.2">
      <c r="A1868" s="4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F1868" s="10"/>
      <c r="BG1868" s="10"/>
      <c r="BJ1868" s="8"/>
    </row>
    <row r="1869" spans="1:62" x14ac:dyDescent="0.2">
      <c r="A1869" s="4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F1869" s="10"/>
      <c r="BG1869" s="10"/>
      <c r="BJ1869" s="8"/>
    </row>
    <row r="1870" spans="1:62" x14ac:dyDescent="0.2">
      <c r="A1870" s="4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F1870" s="10"/>
      <c r="BG1870" s="10"/>
      <c r="BJ1870" s="8"/>
    </row>
    <row r="1871" spans="1:62" x14ac:dyDescent="0.2">
      <c r="A1871" s="4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F1871" s="10"/>
      <c r="BG1871" s="10"/>
      <c r="BJ1871" s="8"/>
    </row>
    <row r="1872" spans="1:62" x14ac:dyDescent="0.2">
      <c r="A1872" s="4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F1872" s="10"/>
      <c r="BG1872" s="10"/>
      <c r="BJ1872" s="8"/>
    </row>
    <row r="1873" spans="1:62" x14ac:dyDescent="0.2">
      <c r="A1873" s="4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F1873" s="10"/>
      <c r="BG1873" s="10"/>
      <c r="BJ1873" s="8"/>
    </row>
    <row r="1874" spans="1:62" x14ac:dyDescent="0.2">
      <c r="A1874" s="4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F1874" s="10"/>
      <c r="BG1874" s="10"/>
      <c r="BJ1874" s="8"/>
    </row>
    <row r="1875" spans="1:62" x14ac:dyDescent="0.2">
      <c r="A1875" s="4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F1875" s="10"/>
      <c r="BG1875" s="10"/>
      <c r="BJ1875" s="8"/>
    </row>
    <row r="1876" spans="1:62" x14ac:dyDescent="0.2">
      <c r="A1876" s="4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F1876" s="10"/>
      <c r="BG1876" s="10"/>
      <c r="BJ1876" s="8"/>
    </row>
    <row r="1877" spans="1:62" x14ac:dyDescent="0.2">
      <c r="A1877" s="4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F1877" s="10"/>
      <c r="BG1877" s="10"/>
      <c r="BJ1877" s="8"/>
    </row>
    <row r="1878" spans="1:62" x14ac:dyDescent="0.2">
      <c r="A1878" s="4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F1878" s="10"/>
      <c r="BG1878" s="10"/>
      <c r="BJ1878" s="8"/>
    </row>
    <row r="1879" spans="1:62" x14ac:dyDescent="0.2">
      <c r="A1879" s="4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F1879" s="10"/>
      <c r="BG1879" s="10"/>
      <c r="BJ1879" s="8"/>
    </row>
    <row r="1880" spans="1:62" x14ac:dyDescent="0.2">
      <c r="A1880" s="4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F1880" s="10"/>
      <c r="BG1880" s="10"/>
      <c r="BJ1880" s="8"/>
    </row>
    <row r="1881" spans="1:62" x14ac:dyDescent="0.2">
      <c r="A1881" s="4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F1881" s="10"/>
      <c r="BG1881" s="10"/>
      <c r="BJ1881" s="8"/>
    </row>
    <row r="1882" spans="1:62" x14ac:dyDescent="0.2">
      <c r="A1882" s="4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F1882" s="10"/>
      <c r="BG1882" s="10"/>
      <c r="BJ1882" s="8"/>
    </row>
    <row r="1883" spans="1:62" x14ac:dyDescent="0.2">
      <c r="A1883" s="4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F1883" s="10"/>
      <c r="BG1883" s="10"/>
      <c r="BJ1883" s="8"/>
    </row>
    <row r="1884" spans="1:62" x14ac:dyDescent="0.2">
      <c r="A1884" s="4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F1884" s="10"/>
      <c r="BG1884" s="10"/>
      <c r="BJ1884" s="8"/>
    </row>
    <row r="1885" spans="1:62" x14ac:dyDescent="0.2">
      <c r="A1885" s="4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F1885" s="10"/>
      <c r="BG1885" s="10"/>
      <c r="BJ1885" s="8"/>
    </row>
    <row r="1886" spans="1:62" x14ac:dyDescent="0.2">
      <c r="A1886" s="4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F1886" s="10"/>
      <c r="BG1886" s="10"/>
      <c r="BJ1886" s="8"/>
    </row>
    <row r="1887" spans="1:62" x14ac:dyDescent="0.2">
      <c r="A1887" s="4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F1887" s="10"/>
      <c r="BG1887" s="10"/>
      <c r="BJ1887" s="8"/>
    </row>
    <row r="1888" spans="1:62" x14ac:dyDescent="0.2">
      <c r="A1888" s="4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F1888" s="10"/>
      <c r="BG1888" s="10"/>
      <c r="BJ1888" s="8"/>
    </row>
    <row r="1889" spans="1:62" x14ac:dyDescent="0.2">
      <c r="A1889" s="4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F1889" s="10"/>
      <c r="BG1889" s="10"/>
      <c r="BJ1889" s="8"/>
    </row>
    <row r="1890" spans="1:62" x14ac:dyDescent="0.2">
      <c r="A1890" s="4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F1890" s="10"/>
      <c r="BG1890" s="10"/>
      <c r="BJ1890" s="8"/>
    </row>
    <row r="1891" spans="1:62" x14ac:dyDescent="0.2">
      <c r="A1891" s="4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F1891" s="10"/>
      <c r="BG1891" s="10"/>
      <c r="BJ1891" s="8"/>
    </row>
    <row r="1892" spans="1:62" x14ac:dyDescent="0.2">
      <c r="A1892" s="4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F1892" s="10"/>
      <c r="BG1892" s="10"/>
      <c r="BJ1892" s="8"/>
    </row>
    <row r="1893" spans="1:62" x14ac:dyDescent="0.2">
      <c r="A1893" s="4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F1893" s="10"/>
      <c r="BG1893" s="10"/>
      <c r="BJ1893" s="8"/>
    </row>
    <row r="1894" spans="1:62" x14ac:dyDescent="0.2">
      <c r="A1894" s="4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F1894" s="10"/>
      <c r="BG1894" s="10"/>
      <c r="BJ1894" s="8"/>
    </row>
    <row r="1895" spans="1:62" x14ac:dyDescent="0.2">
      <c r="A1895" s="4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F1895" s="10"/>
      <c r="BG1895" s="10"/>
      <c r="BJ1895" s="8"/>
    </row>
    <row r="1896" spans="1:62" x14ac:dyDescent="0.2">
      <c r="A1896" s="4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F1896" s="10"/>
      <c r="BG1896" s="10"/>
      <c r="BJ1896" s="8"/>
    </row>
    <row r="1897" spans="1:62" x14ac:dyDescent="0.2">
      <c r="A1897" s="4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F1897" s="10"/>
      <c r="BG1897" s="10"/>
      <c r="BJ1897" s="8"/>
    </row>
    <row r="1898" spans="1:62" x14ac:dyDescent="0.2">
      <c r="A1898" s="4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F1898" s="10"/>
      <c r="BG1898" s="10"/>
      <c r="BJ1898" s="8"/>
    </row>
    <row r="1899" spans="1:62" x14ac:dyDescent="0.2">
      <c r="A1899" s="4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F1899" s="10"/>
      <c r="BG1899" s="10"/>
      <c r="BJ1899" s="8"/>
    </row>
    <row r="1900" spans="1:62" x14ac:dyDescent="0.2">
      <c r="A1900" s="4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F1900" s="10"/>
      <c r="BG1900" s="10"/>
      <c r="BJ1900" s="8"/>
    </row>
    <row r="1901" spans="1:62" x14ac:dyDescent="0.2">
      <c r="A1901" s="4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F1901" s="10"/>
      <c r="BG1901" s="10"/>
      <c r="BJ1901" s="8"/>
    </row>
    <row r="1902" spans="1:62" x14ac:dyDescent="0.2">
      <c r="A1902" s="4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F1902" s="10"/>
      <c r="BG1902" s="10"/>
      <c r="BJ1902" s="8"/>
    </row>
    <row r="1903" spans="1:62" x14ac:dyDescent="0.2">
      <c r="A1903" s="4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F1903" s="10"/>
      <c r="BG1903" s="10"/>
      <c r="BJ1903" s="8"/>
    </row>
    <row r="1904" spans="1:62" x14ac:dyDescent="0.2">
      <c r="A1904" s="4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F1904" s="10"/>
      <c r="BG1904" s="10"/>
      <c r="BJ1904" s="8"/>
    </row>
    <row r="1905" spans="1:62" x14ac:dyDescent="0.2">
      <c r="A1905" s="4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F1905" s="10"/>
      <c r="BG1905" s="10"/>
      <c r="BJ1905" s="8"/>
    </row>
    <row r="1906" spans="1:62" x14ac:dyDescent="0.2">
      <c r="A1906" s="4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F1906" s="10"/>
      <c r="BG1906" s="10"/>
      <c r="BJ1906" s="8"/>
    </row>
    <row r="1907" spans="1:62" x14ac:dyDescent="0.2">
      <c r="A1907" s="4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F1907" s="10"/>
      <c r="BG1907" s="10"/>
      <c r="BJ1907" s="8"/>
    </row>
    <row r="1908" spans="1:62" x14ac:dyDescent="0.2">
      <c r="A1908" s="4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F1908" s="10"/>
      <c r="BG1908" s="10"/>
      <c r="BJ1908" s="8"/>
    </row>
    <row r="1909" spans="1:62" x14ac:dyDescent="0.2">
      <c r="A1909" s="4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F1909" s="10"/>
      <c r="BG1909" s="10"/>
      <c r="BJ1909" s="8"/>
    </row>
    <row r="1910" spans="1:62" x14ac:dyDescent="0.2">
      <c r="A1910" s="4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F1910" s="10"/>
      <c r="BG1910" s="10"/>
      <c r="BJ1910" s="8"/>
    </row>
    <row r="1911" spans="1:62" x14ac:dyDescent="0.2">
      <c r="A1911" s="4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F1911" s="10"/>
      <c r="BG1911" s="10"/>
      <c r="BJ1911" s="8"/>
    </row>
    <row r="1912" spans="1:62" x14ac:dyDescent="0.2">
      <c r="A1912" s="4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F1912" s="10"/>
      <c r="BG1912" s="10"/>
      <c r="BJ1912" s="8"/>
    </row>
    <row r="1913" spans="1:62" x14ac:dyDescent="0.2">
      <c r="A1913" s="4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F1913" s="10"/>
      <c r="BG1913" s="10"/>
      <c r="BJ1913" s="8"/>
    </row>
    <row r="1914" spans="1:62" x14ac:dyDescent="0.2">
      <c r="A1914" s="4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F1914" s="10"/>
      <c r="BG1914" s="10"/>
      <c r="BJ1914" s="8"/>
    </row>
    <row r="1915" spans="1:62" x14ac:dyDescent="0.2">
      <c r="A1915" s="4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F1915" s="10"/>
      <c r="BG1915" s="10"/>
      <c r="BJ1915" s="8"/>
    </row>
    <row r="1916" spans="1:62" x14ac:dyDescent="0.2">
      <c r="A1916" s="4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F1916" s="10"/>
      <c r="BG1916" s="10"/>
      <c r="BJ1916" s="8"/>
    </row>
    <row r="1917" spans="1:62" x14ac:dyDescent="0.2">
      <c r="A1917" s="4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F1917" s="10"/>
      <c r="BG1917" s="10"/>
      <c r="BJ1917" s="8"/>
    </row>
    <row r="1918" spans="1:62" x14ac:dyDescent="0.2">
      <c r="A1918" s="4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F1918" s="10"/>
      <c r="BG1918" s="10"/>
      <c r="BJ1918" s="8"/>
    </row>
    <row r="1919" spans="1:62" x14ac:dyDescent="0.2">
      <c r="A1919" s="4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F1919" s="10"/>
      <c r="BG1919" s="10"/>
      <c r="BJ1919" s="8"/>
    </row>
    <row r="1920" spans="1:62" x14ac:dyDescent="0.2">
      <c r="A1920" s="4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F1920" s="10"/>
      <c r="BG1920" s="10"/>
      <c r="BJ1920" s="8"/>
    </row>
    <row r="1921" spans="1:62" x14ac:dyDescent="0.2">
      <c r="A1921" s="4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F1921" s="10"/>
      <c r="BG1921" s="10"/>
      <c r="BJ1921" s="8"/>
    </row>
    <row r="1922" spans="1:62" x14ac:dyDescent="0.2">
      <c r="A1922" s="4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F1922" s="10"/>
      <c r="BG1922" s="10"/>
      <c r="BJ1922" s="8"/>
    </row>
    <row r="1923" spans="1:62" x14ac:dyDescent="0.2">
      <c r="A1923" s="4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F1923" s="10"/>
      <c r="BG1923" s="10"/>
      <c r="BJ1923" s="8"/>
    </row>
    <row r="1924" spans="1:62" x14ac:dyDescent="0.2">
      <c r="A1924" s="4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F1924" s="10"/>
      <c r="BG1924" s="10"/>
      <c r="BJ1924" s="8"/>
    </row>
    <row r="1925" spans="1:62" x14ac:dyDescent="0.2">
      <c r="A1925" s="4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F1925" s="10"/>
      <c r="BG1925" s="10"/>
      <c r="BJ1925" s="8"/>
    </row>
    <row r="1926" spans="1:62" x14ac:dyDescent="0.2">
      <c r="A1926" s="4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F1926" s="10"/>
      <c r="BG1926" s="10"/>
      <c r="BJ1926" s="8"/>
    </row>
    <row r="1927" spans="1:62" x14ac:dyDescent="0.2">
      <c r="A1927" s="4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F1927" s="10"/>
      <c r="BG1927" s="10"/>
      <c r="BJ1927" s="8"/>
    </row>
    <row r="1928" spans="1:62" x14ac:dyDescent="0.2">
      <c r="A1928" s="4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F1928" s="10"/>
      <c r="BG1928" s="10"/>
      <c r="BJ1928" s="8"/>
    </row>
    <row r="1929" spans="1:62" x14ac:dyDescent="0.2">
      <c r="A1929" s="4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F1929" s="10"/>
      <c r="BG1929" s="10"/>
      <c r="BJ1929" s="8"/>
    </row>
    <row r="1930" spans="1:62" x14ac:dyDescent="0.2">
      <c r="A1930" s="4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F1930" s="10"/>
      <c r="BG1930" s="10"/>
      <c r="BJ1930" s="8"/>
    </row>
    <row r="1931" spans="1:62" x14ac:dyDescent="0.2">
      <c r="A1931" s="4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F1931" s="10"/>
      <c r="BG1931" s="10"/>
      <c r="BJ1931" s="8"/>
    </row>
    <row r="1932" spans="1:62" x14ac:dyDescent="0.2">
      <c r="A1932" s="4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F1932" s="10"/>
      <c r="BG1932" s="10"/>
      <c r="BJ1932" s="8"/>
    </row>
    <row r="1933" spans="1:62" x14ac:dyDescent="0.2">
      <c r="A1933" s="4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F1933" s="10"/>
      <c r="BG1933" s="10"/>
      <c r="BJ1933" s="8"/>
    </row>
    <row r="1934" spans="1:62" x14ac:dyDescent="0.2">
      <c r="A1934" s="4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F1934" s="10"/>
      <c r="BG1934" s="10"/>
      <c r="BJ1934" s="8"/>
    </row>
    <row r="1935" spans="1:62" x14ac:dyDescent="0.2">
      <c r="A1935" s="4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F1935" s="10"/>
      <c r="BG1935" s="10"/>
      <c r="BJ1935" s="8"/>
    </row>
    <row r="1936" spans="1:62" x14ac:dyDescent="0.2">
      <c r="A1936" s="4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F1936" s="10"/>
      <c r="BG1936" s="10"/>
      <c r="BJ1936" s="8"/>
    </row>
    <row r="1937" spans="1:62" x14ac:dyDescent="0.2">
      <c r="A1937" s="4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F1937" s="10"/>
      <c r="BG1937" s="10"/>
      <c r="BJ1937" s="8"/>
    </row>
    <row r="1938" spans="1:62" x14ac:dyDescent="0.2">
      <c r="A1938" s="4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F1938" s="10"/>
      <c r="BG1938" s="10"/>
      <c r="BJ1938" s="8"/>
    </row>
    <row r="1939" spans="1:62" x14ac:dyDescent="0.2">
      <c r="A1939" s="4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F1939" s="10"/>
      <c r="BG1939" s="10"/>
      <c r="BJ1939" s="8"/>
    </row>
    <row r="1940" spans="1:62" x14ac:dyDescent="0.2">
      <c r="A1940" s="4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F1940" s="10"/>
      <c r="BG1940" s="10"/>
      <c r="BJ1940" s="8"/>
    </row>
    <row r="1941" spans="1:62" x14ac:dyDescent="0.2">
      <c r="A1941" s="4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F1941" s="10"/>
      <c r="BG1941" s="10"/>
      <c r="BJ1941" s="8"/>
    </row>
    <row r="1942" spans="1:62" x14ac:dyDescent="0.2">
      <c r="A1942" s="4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F1942" s="10"/>
      <c r="BG1942" s="10"/>
      <c r="BJ1942" s="8"/>
    </row>
    <row r="1943" spans="1:62" x14ac:dyDescent="0.2">
      <c r="A1943" s="4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F1943" s="10"/>
      <c r="BG1943" s="10"/>
      <c r="BJ1943" s="8"/>
    </row>
    <row r="1944" spans="1:62" x14ac:dyDescent="0.2">
      <c r="A1944" s="4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F1944" s="10"/>
      <c r="BG1944" s="10"/>
      <c r="BJ1944" s="8"/>
    </row>
    <row r="1945" spans="1:62" x14ac:dyDescent="0.2">
      <c r="A1945" s="4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F1945" s="10"/>
      <c r="BG1945" s="10"/>
      <c r="BJ1945" s="8"/>
    </row>
    <row r="1946" spans="1:62" x14ac:dyDescent="0.2">
      <c r="A1946" s="4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F1946" s="10"/>
      <c r="BG1946" s="10"/>
      <c r="BJ1946" s="8"/>
    </row>
    <row r="1947" spans="1:62" x14ac:dyDescent="0.2">
      <c r="A1947" s="4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F1947" s="10"/>
      <c r="BG1947" s="10"/>
      <c r="BJ1947" s="8"/>
    </row>
    <row r="1948" spans="1:62" x14ac:dyDescent="0.2">
      <c r="A1948" s="4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F1948" s="10"/>
      <c r="BG1948" s="10"/>
      <c r="BJ1948" s="8"/>
    </row>
    <row r="1949" spans="1:62" x14ac:dyDescent="0.2">
      <c r="A1949" s="4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F1949" s="10"/>
      <c r="BG1949" s="10"/>
      <c r="BJ1949" s="8"/>
    </row>
    <row r="1950" spans="1:62" x14ac:dyDescent="0.2">
      <c r="A1950" s="4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F1950" s="10"/>
      <c r="BG1950" s="10"/>
      <c r="BJ1950" s="8"/>
    </row>
    <row r="1951" spans="1:62" x14ac:dyDescent="0.2">
      <c r="A1951" s="4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F1951" s="10"/>
      <c r="BG1951" s="10"/>
      <c r="BJ1951" s="8"/>
    </row>
    <row r="1952" spans="1:62" x14ac:dyDescent="0.2">
      <c r="A1952" s="4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F1952" s="10"/>
      <c r="BG1952" s="10"/>
      <c r="BJ1952" s="8"/>
    </row>
    <row r="1953" spans="1:62" x14ac:dyDescent="0.2">
      <c r="A1953" s="4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F1953" s="10"/>
      <c r="BG1953" s="10"/>
      <c r="BJ1953" s="8"/>
    </row>
    <row r="1954" spans="1:62" x14ac:dyDescent="0.2">
      <c r="A1954" s="4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F1954" s="10"/>
      <c r="BG1954" s="10"/>
      <c r="BJ1954" s="8"/>
    </row>
    <row r="1955" spans="1:62" x14ac:dyDescent="0.2">
      <c r="A1955" s="4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F1955" s="10"/>
      <c r="BG1955" s="10"/>
      <c r="BJ1955" s="8"/>
    </row>
    <row r="1956" spans="1:62" x14ac:dyDescent="0.2">
      <c r="A1956" s="4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F1956" s="10"/>
      <c r="BG1956" s="10"/>
      <c r="BJ1956" s="8"/>
    </row>
    <row r="1957" spans="1:62" x14ac:dyDescent="0.2">
      <c r="A1957" s="4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F1957" s="10"/>
      <c r="BG1957" s="10"/>
      <c r="BJ1957" s="8"/>
    </row>
    <row r="1958" spans="1:62" x14ac:dyDescent="0.2">
      <c r="A1958" s="4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F1958" s="10"/>
      <c r="BG1958" s="10"/>
      <c r="BJ1958" s="8"/>
    </row>
    <row r="1959" spans="1:62" x14ac:dyDescent="0.2">
      <c r="A1959" s="4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F1959" s="10"/>
      <c r="BG1959" s="10"/>
      <c r="BJ1959" s="8"/>
    </row>
    <row r="1960" spans="1:62" x14ac:dyDescent="0.2">
      <c r="A1960" s="4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F1960" s="10"/>
      <c r="BG1960" s="10"/>
      <c r="BJ1960" s="8"/>
    </row>
    <row r="1961" spans="1:62" x14ac:dyDescent="0.2">
      <c r="A1961" s="4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F1961" s="10"/>
      <c r="BG1961" s="10"/>
      <c r="BJ1961" s="8"/>
    </row>
    <row r="1962" spans="1:62" x14ac:dyDescent="0.2">
      <c r="A1962" s="4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F1962" s="10"/>
      <c r="BG1962" s="10"/>
      <c r="BJ1962" s="8"/>
    </row>
    <row r="1963" spans="1:62" x14ac:dyDescent="0.2">
      <c r="A1963" s="4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F1963" s="10"/>
      <c r="BG1963" s="10"/>
      <c r="BJ1963" s="8"/>
    </row>
    <row r="1964" spans="1:62" x14ac:dyDescent="0.2">
      <c r="A1964" s="4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F1964" s="10"/>
      <c r="BG1964" s="10"/>
      <c r="BJ1964" s="8"/>
    </row>
    <row r="1965" spans="1:62" x14ac:dyDescent="0.2">
      <c r="A1965" s="4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F1965" s="10"/>
      <c r="BG1965" s="10"/>
      <c r="BJ1965" s="8"/>
    </row>
    <row r="1966" spans="1:62" x14ac:dyDescent="0.2">
      <c r="A1966" s="4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F1966" s="10"/>
      <c r="BG1966" s="10"/>
      <c r="BJ1966" s="8"/>
    </row>
    <row r="1967" spans="1:62" x14ac:dyDescent="0.2">
      <c r="A1967" s="4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F1967" s="10"/>
      <c r="BG1967" s="10"/>
      <c r="BJ1967" s="8"/>
    </row>
    <row r="1968" spans="1:62" x14ac:dyDescent="0.2">
      <c r="A1968" s="4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F1968" s="10"/>
      <c r="BG1968" s="10"/>
      <c r="BJ1968" s="8"/>
    </row>
    <row r="1969" spans="1:62" x14ac:dyDescent="0.2">
      <c r="A1969" s="4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F1969" s="10"/>
      <c r="BG1969" s="10"/>
      <c r="BJ1969" s="8"/>
    </row>
    <row r="1970" spans="1:62" x14ac:dyDescent="0.2">
      <c r="A1970" s="4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F1970" s="10"/>
      <c r="BG1970" s="10"/>
      <c r="BJ1970" s="8"/>
    </row>
    <row r="1971" spans="1:62" x14ac:dyDescent="0.2">
      <c r="A1971" s="4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F1971" s="10"/>
      <c r="BG1971" s="10"/>
      <c r="BJ1971" s="8"/>
    </row>
    <row r="1972" spans="1:62" x14ac:dyDescent="0.2">
      <c r="A1972" s="4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F1972" s="10"/>
      <c r="BG1972" s="10"/>
      <c r="BJ1972" s="8"/>
    </row>
    <row r="1973" spans="1:62" x14ac:dyDescent="0.2">
      <c r="A1973" s="4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F1973" s="10"/>
      <c r="BG1973" s="10"/>
      <c r="BJ1973" s="8"/>
    </row>
    <row r="1974" spans="1:62" x14ac:dyDescent="0.2">
      <c r="A1974" s="4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F1974" s="10"/>
      <c r="BG1974" s="10"/>
      <c r="BJ1974" s="8"/>
    </row>
    <row r="1975" spans="1:62" x14ac:dyDescent="0.2">
      <c r="A1975" s="4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F1975" s="10"/>
      <c r="BG1975" s="10"/>
      <c r="BJ1975" s="8"/>
    </row>
    <row r="1976" spans="1:62" x14ac:dyDescent="0.2">
      <c r="A1976" s="4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F1976" s="10"/>
      <c r="BG1976" s="10"/>
      <c r="BJ1976" s="8"/>
    </row>
    <row r="1977" spans="1:62" x14ac:dyDescent="0.2">
      <c r="A1977" s="4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F1977" s="10"/>
      <c r="BG1977" s="10"/>
      <c r="BJ1977" s="8"/>
    </row>
    <row r="1978" spans="1:62" x14ac:dyDescent="0.2">
      <c r="A1978" s="4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F1978" s="10"/>
      <c r="BG1978" s="10"/>
      <c r="BJ1978" s="8"/>
    </row>
    <row r="1979" spans="1:62" x14ac:dyDescent="0.2">
      <c r="A1979" s="4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F1979" s="10"/>
      <c r="BG1979" s="10"/>
      <c r="BJ1979" s="8"/>
    </row>
    <row r="1980" spans="1:62" x14ac:dyDescent="0.2">
      <c r="A1980" s="4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F1980" s="10"/>
      <c r="BG1980" s="10"/>
      <c r="BJ1980" s="8"/>
    </row>
    <row r="1981" spans="1:62" x14ac:dyDescent="0.2">
      <c r="A1981" s="4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F1981" s="10"/>
      <c r="BG1981" s="10"/>
      <c r="BJ1981" s="8"/>
    </row>
    <row r="1982" spans="1:62" x14ac:dyDescent="0.2">
      <c r="A1982" s="4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F1982" s="10"/>
      <c r="BG1982" s="10"/>
      <c r="BJ1982" s="8"/>
    </row>
    <row r="1983" spans="1:62" x14ac:dyDescent="0.2">
      <c r="A1983" s="4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F1983" s="10"/>
      <c r="BG1983" s="10"/>
      <c r="BJ1983" s="8"/>
    </row>
    <row r="1984" spans="1:62" x14ac:dyDescent="0.2">
      <c r="A1984" s="4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F1984" s="10"/>
      <c r="BG1984" s="10"/>
      <c r="BJ1984" s="8"/>
    </row>
    <row r="1985" spans="1:62" x14ac:dyDescent="0.2">
      <c r="A1985" s="4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F1985" s="10"/>
      <c r="BG1985" s="10"/>
      <c r="BJ1985" s="8"/>
    </row>
    <row r="1986" spans="1:62" x14ac:dyDescent="0.2">
      <c r="A1986" s="4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F1986" s="10"/>
      <c r="BG1986" s="10"/>
      <c r="BJ1986" s="8"/>
    </row>
    <row r="1987" spans="1:62" x14ac:dyDescent="0.2">
      <c r="A1987" s="4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F1987" s="10"/>
      <c r="BG1987" s="10"/>
      <c r="BJ1987" s="8"/>
    </row>
    <row r="1988" spans="1:62" x14ac:dyDescent="0.2">
      <c r="A1988" s="4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F1988" s="10"/>
      <c r="BG1988" s="10"/>
      <c r="BJ1988" s="8"/>
    </row>
    <row r="1989" spans="1:62" x14ac:dyDescent="0.2">
      <c r="A1989" s="4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F1989" s="10"/>
      <c r="BG1989" s="10"/>
      <c r="BJ1989" s="8"/>
    </row>
    <row r="1990" spans="1:62" x14ac:dyDescent="0.2">
      <c r="A1990" s="4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F1990" s="10"/>
      <c r="BG1990" s="10"/>
      <c r="BJ1990" s="8"/>
    </row>
    <row r="1991" spans="1:62" x14ac:dyDescent="0.2">
      <c r="A1991" s="4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F1991" s="10"/>
      <c r="BG1991" s="10"/>
      <c r="BJ1991" s="8"/>
    </row>
    <row r="1992" spans="1:62" x14ac:dyDescent="0.2">
      <c r="A1992" s="4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F1992" s="10"/>
      <c r="BG1992" s="10"/>
      <c r="BJ1992" s="8"/>
    </row>
    <row r="1993" spans="1:62" x14ac:dyDescent="0.2">
      <c r="A1993" s="4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F1993" s="10"/>
      <c r="BG1993" s="10"/>
      <c r="BJ1993" s="8"/>
    </row>
    <row r="1994" spans="1:62" x14ac:dyDescent="0.2">
      <c r="A1994" s="4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F1994" s="10"/>
      <c r="BG1994" s="10"/>
      <c r="BJ1994" s="8"/>
    </row>
    <row r="1995" spans="1:62" x14ac:dyDescent="0.2">
      <c r="A1995" s="4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F1995" s="10"/>
      <c r="BG1995" s="10"/>
      <c r="BJ1995" s="8"/>
    </row>
    <row r="1996" spans="1:62" x14ac:dyDescent="0.2">
      <c r="A1996" s="4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F1996" s="10"/>
      <c r="BG1996" s="10"/>
      <c r="BJ1996" s="8"/>
    </row>
    <row r="1997" spans="1:62" x14ac:dyDescent="0.2">
      <c r="A1997" s="4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F1997" s="10"/>
      <c r="BG1997" s="10"/>
      <c r="BJ1997" s="8"/>
    </row>
    <row r="1998" spans="1:62" x14ac:dyDescent="0.2">
      <c r="A1998" s="4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F1998" s="10"/>
      <c r="BG1998" s="10"/>
      <c r="BJ1998" s="8"/>
    </row>
    <row r="1999" spans="1:62" x14ac:dyDescent="0.2">
      <c r="A1999" s="4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F1999" s="10"/>
      <c r="BG1999" s="10"/>
      <c r="BJ1999" s="8"/>
    </row>
    <row r="2000" spans="1:62" x14ac:dyDescent="0.2">
      <c r="A2000" s="4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F2000" s="10"/>
      <c r="BG2000" s="10"/>
      <c r="BJ2000" s="8"/>
    </row>
  </sheetData>
  <mergeCells count="43">
    <mergeCell ref="BK1:BL1"/>
    <mergeCell ref="BM1:BN1"/>
    <mergeCell ref="BY1:BZ1"/>
    <mergeCell ref="BU1:BV1"/>
    <mergeCell ref="BS1:BT1"/>
    <mergeCell ref="BQ1:BR1"/>
    <mergeCell ref="BO1:BP1"/>
    <mergeCell ref="BH1:BI1"/>
    <mergeCell ref="AT1:AU1"/>
    <mergeCell ref="AH1:AJ1"/>
    <mergeCell ref="AK1:AM1"/>
    <mergeCell ref="AV1:BC1"/>
    <mergeCell ref="AP1:AS1"/>
    <mergeCell ref="V1:Y1"/>
    <mergeCell ref="Z1:AC1"/>
    <mergeCell ref="AD1:AG1"/>
    <mergeCell ref="B1:E1"/>
    <mergeCell ref="F1:I1"/>
    <mergeCell ref="J1:M1"/>
    <mergeCell ref="N1:Q1"/>
    <mergeCell ref="R1:U1"/>
    <mergeCell ref="DI1:DL1"/>
    <mergeCell ref="DE1:DH1"/>
    <mergeCell ref="DU1:EC1"/>
    <mergeCell ref="BW1:BX1"/>
    <mergeCell ref="CB1:CJ1"/>
    <mergeCell ref="CK1:CN1"/>
    <mergeCell ref="DA1:DD1"/>
    <mergeCell ref="CW1:CZ1"/>
    <mergeCell ref="CS1:CV1"/>
    <mergeCell ref="CO1:CR1"/>
    <mergeCell ref="DQ1:DT1"/>
    <mergeCell ref="DM1:DP1"/>
    <mergeCell ref="EN1:ER1"/>
    <mergeCell ref="EE1:EM1"/>
    <mergeCell ref="GB1:GF1"/>
    <mergeCell ref="FW1:GA1"/>
    <mergeCell ref="FR1:FV1"/>
    <mergeCell ref="FM1:FQ1"/>
    <mergeCell ref="FH1:FL1"/>
    <mergeCell ref="FC1:FG1"/>
    <mergeCell ref="EX1:FB1"/>
    <mergeCell ref="ES1:EW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635E-BD04-3446-9D5E-4D9FA141D81D}">
  <sheetPr codeName="Sheet5"/>
  <dimension ref="A1:AG203"/>
  <sheetViews>
    <sheetView zoomScale="120" zoomScaleNormal="120" workbookViewId="0">
      <pane xSplit="1" ySplit="2" topLeftCell="B106" activePane="bottomRight" state="frozen"/>
      <selection pane="topRight" activeCell="B1" sqref="B1"/>
      <selection pane="bottomLeft" activeCell="A3" sqref="A3"/>
      <selection pane="bottomRight" activeCell="A131" sqref="A131"/>
    </sheetView>
  </sheetViews>
  <sheetFormatPr baseColWidth="10" defaultColWidth="10.83203125" defaultRowHeight="16" x14ac:dyDescent="0.2"/>
  <cols>
    <col min="1" max="1" width="7.83203125" style="1" bestFit="1" customWidth="1"/>
    <col min="2" max="2" width="6.83203125" style="1" bestFit="1" customWidth="1"/>
    <col min="3" max="3" width="7" style="1" bestFit="1" customWidth="1"/>
    <col min="4" max="4" width="9.83203125" style="1" bestFit="1" customWidth="1"/>
    <col min="5" max="5" width="12.83203125" style="1" bestFit="1" customWidth="1"/>
    <col min="6" max="6" width="6.83203125" style="1" bestFit="1" customWidth="1"/>
    <col min="7" max="7" width="7" style="1" bestFit="1" customWidth="1"/>
    <col min="8" max="8" width="9.83203125" style="1" bestFit="1" customWidth="1"/>
    <col min="9" max="9" width="13.83203125" style="1" bestFit="1" customWidth="1"/>
    <col min="10" max="10" width="7.83203125" style="1" bestFit="1" customWidth="1"/>
    <col min="11" max="11" width="8.1640625" style="1" bestFit="1" customWidth="1"/>
    <col min="12" max="12" width="9.83203125" style="8" bestFit="1" customWidth="1"/>
    <col min="13" max="13" width="12.6640625" style="8" customWidth="1"/>
    <col min="14" max="14" width="7.83203125" style="1" bestFit="1" customWidth="1"/>
    <col min="15" max="15" width="8.1640625" style="1" bestFit="1" customWidth="1"/>
    <col min="16" max="16" width="9.83203125" style="8" bestFit="1" customWidth="1"/>
    <col min="17" max="17" width="12.83203125" style="8" bestFit="1" customWidth="1"/>
    <col min="18" max="18" width="5.1640625" style="1" bestFit="1" customWidth="1"/>
    <col min="19" max="19" width="7" style="1" bestFit="1" customWidth="1"/>
    <col min="20" max="20" width="9.83203125" style="1" bestFit="1" customWidth="1"/>
    <col min="21" max="21" width="12.1640625" style="1" bestFit="1" customWidth="1"/>
    <col min="22" max="22" width="6.83203125" style="1" bestFit="1" customWidth="1"/>
    <col min="23" max="23" width="7" style="1" bestFit="1" customWidth="1"/>
    <col min="24" max="24" width="9.83203125" style="1" bestFit="1" customWidth="1"/>
    <col min="25" max="25" width="12.1640625" style="1" bestFit="1" customWidth="1"/>
    <col min="26" max="26" width="7.83203125" style="1" bestFit="1" customWidth="1"/>
    <col min="27" max="27" width="8.1640625" style="1" bestFit="1" customWidth="1"/>
    <col min="28" max="28" width="9.83203125" style="1" bestFit="1" customWidth="1"/>
    <col min="29" max="29" width="12.1640625" style="1" bestFit="1" customWidth="1"/>
    <col min="30" max="30" width="6.1640625" style="1" bestFit="1" customWidth="1"/>
    <col min="31" max="31" width="9.33203125" style="1" bestFit="1" customWidth="1"/>
    <col min="32" max="32" width="9.83203125" style="1" bestFit="1" customWidth="1"/>
    <col min="33" max="33" width="12.1640625" style="1" bestFit="1" customWidth="1"/>
    <col min="34" max="16384" width="10.83203125" style="1"/>
  </cols>
  <sheetData>
    <row r="1" spans="1:33" x14ac:dyDescent="0.2">
      <c r="B1" s="5" t="s">
        <v>131</v>
      </c>
      <c r="C1" s="5"/>
      <c r="D1" s="5"/>
      <c r="E1" s="5"/>
      <c r="F1" s="5" t="s">
        <v>116</v>
      </c>
      <c r="G1" s="5"/>
      <c r="H1" s="5"/>
      <c r="I1" s="5"/>
      <c r="J1" s="5" t="s">
        <v>76</v>
      </c>
      <c r="K1" s="5"/>
      <c r="L1" s="5"/>
      <c r="M1" s="5"/>
      <c r="N1" s="5" t="s">
        <v>71</v>
      </c>
      <c r="O1" s="5"/>
      <c r="P1" s="5"/>
      <c r="Q1" s="5"/>
      <c r="R1" s="5" t="s">
        <v>149</v>
      </c>
      <c r="S1" s="5"/>
      <c r="T1" s="5"/>
      <c r="U1" s="5"/>
      <c r="V1" s="5" t="s">
        <v>143</v>
      </c>
      <c r="W1" s="5"/>
      <c r="X1" s="5"/>
      <c r="Y1" s="5"/>
      <c r="Z1" s="5" t="s">
        <v>153</v>
      </c>
      <c r="AA1" s="5"/>
      <c r="AB1" s="5"/>
      <c r="AC1" s="5"/>
      <c r="AD1" s="5" t="s">
        <v>122</v>
      </c>
      <c r="AE1" s="5"/>
      <c r="AF1" s="5"/>
      <c r="AG1" s="5"/>
    </row>
    <row r="2" spans="1:33" ht="51" x14ac:dyDescent="0.2">
      <c r="A2" s="1" t="s">
        <v>0</v>
      </c>
      <c r="B2" s="2" t="s">
        <v>68</v>
      </c>
      <c r="C2" s="1" t="s">
        <v>5</v>
      </c>
      <c r="D2" s="14" t="s">
        <v>72</v>
      </c>
      <c r="E2" s="2" t="s">
        <v>254</v>
      </c>
      <c r="F2" s="2" t="s">
        <v>68</v>
      </c>
      <c r="G2" s="1" t="s">
        <v>5</v>
      </c>
      <c r="H2" s="14" t="s">
        <v>72</v>
      </c>
      <c r="I2" s="2" t="s">
        <v>254</v>
      </c>
      <c r="J2" s="2" t="s">
        <v>68</v>
      </c>
      <c r="K2" s="1" t="s">
        <v>5</v>
      </c>
      <c r="L2" s="14" t="s">
        <v>72</v>
      </c>
      <c r="M2" s="2" t="s">
        <v>254</v>
      </c>
      <c r="N2" s="2" t="s">
        <v>68</v>
      </c>
      <c r="O2" s="1" t="s">
        <v>5</v>
      </c>
      <c r="P2" s="14" t="s">
        <v>72</v>
      </c>
      <c r="Q2" s="2" t="s">
        <v>254</v>
      </c>
      <c r="R2" s="2" t="s">
        <v>68</v>
      </c>
      <c r="S2" s="1" t="s">
        <v>5</v>
      </c>
      <c r="T2" s="14" t="s">
        <v>72</v>
      </c>
      <c r="U2" s="2" t="s">
        <v>254</v>
      </c>
      <c r="V2" s="2" t="s">
        <v>68</v>
      </c>
      <c r="W2" s="1" t="s">
        <v>5</v>
      </c>
      <c r="X2" s="14" t="s">
        <v>72</v>
      </c>
      <c r="Y2" s="2" t="s">
        <v>254</v>
      </c>
      <c r="Z2" s="2" t="s">
        <v>68</v>
      </c>
      <c r="AA2" s="1" t="s">
        <v>5</v>
      </c>
      <c r="AB2" s="14" t="s">
        <v>72</v>
      </c>
      <c r="AC2" s="2" t="s">
        <v>254</v>
      </c>
      <c r="AD2" s="2" t="s">
        <v>68</v>
      </c>
      <c r="AE2" s="1" t="s">
        <v>5</v>
      </c>
      <c r="AF2" s="14" t="s">
        <v>72</v>
      </c>
      <c r="AG2" s="2" t="s">
        <v>254</v>
      </c>
    </row>
    <row r="3" spans="1:33" x14ac:dyDescent="0.2">
      <c r="A3" s="4">
        <v>43851</v>
      </c>
      <c r="B3" s="1">
        <f t="shared" ref="B3:B34" si="0">IF(AF3="","",IF(ROW()&lt;=3,C3,C3-C2))</f>
        <v>0</v>
      </c>
      <c r="C3" s="13">
        <v>0</v>
      </c>
      <c r="D3" s="8">
        <f>IF($A3="","",C3/(Configuration!$B$6/1000000))</f>
        <v>0</v>
      </c>
      <c r="E3" s="1">
        <f ca="1">IF($A3="","",AVERAGE(INDIRECT("B"&amp;MAX(ROW()-6,ROW($A$3))&amp;":B"&amp;ROW())))</f>
        <v>0</v>
      </c>
      <c r="F3" s="1">
        <f t="shared" ref="F3:F34" si="1">IF(L3="","",IF(ROW()&lt;=3,G3,G3-G2))</f>
        <v>0</v>
      </c>
      <c r="G3" s="13">
        <v>0</v>
      </c>
      <c r="H3" s="8">
        <f>IF($A3="","",G3/(Configuration!$B$4/1000000))</f>
        <v>0</v>
      </c>
      <c r="I3" s="1">
        <f ca="1">IF($A3="","",AVERAGE(INDIRECT("F"&amp;MAX(ROW()-6,ROW($A$3))&amp;":F"&amp;ROW())))</f>
        <v>0</v>
      </c>
      <c r="J3" s="1">
        <f t="shared" ref="J3:J34" si="2">IF(P3="","",IF(ROW()&lt;=3,K3,K3-K2))</f>
        <v>0</v>
      </c>
      <c r="K3" s="13">
        <v>0</v>
      </c>
      <c r="L3" s="8">
        <f>IF($A3="","",K3/(Configuration!$B$3/1000000))</f>
        <v>0</v>
      </c>
      <c r="M3" s="1">
        <f ca="1">IF($A3="","",AVERAGE(INDIRECT("J"&amp;MAX(ROW()-6,ROW($A$3))&amp;":J"&amp;ROW())))</f>
        <v>0</v>
      </c>
      <c r="N3" s="1">
        <f>IF(A3="","",IF(ROW()&lt;=3,O3,O3-O2))</f>
        <v>0</v>
      </c>
      <c r="O3" s="13">
        <v>0</v>
      </c>
      <c r="P3" s="8">
        <f>IF($A3="","",O3/(Configuration!$B$2/1000000))</f>
        <v>0</v>
      </c>
      <c r="Q3" s="1">
        <f ca="1">IF($A3="","",AVERAGE(INDIRECT("N"&amp;MAX(ROW()-6,ROW($A$3))&amp;":N"&amp;ROW())))</f>
        <v>0</v>
      </c>
      <c r="R3" s="1">
        <f t="shared" ref="R3:R34" si="3">IF(X3="","",IF(ROW()&lt;=3,S3,S3-S2))</f>
        <v>0</v>
      </c>
      <c r="S3" s="1">
        <v>0</v>
      </c>
      <c r="T3" s="8">
        <f>IF($A3="","",S3/(Configuration!$B$8/1000000))</f>
        <v>0</v>
      </c>
      <c r="U3" s="1">
        <f ca="1">IF($A3="","",AVERAGE(INDIRECT("R"&amp;MAX(ROW()-6,ROW($A$3))&amp;":R"&amp;ROW())))</f>
        <v>0</v>
      </c>
      <c r="V3" s="1">
        <f t="shared" ref="V3:V34" si="4">IF(D3="","",IF(ROW()&lt;=3,W3,W3-W2))</f>
        <v>0</v>
      </c>
      <c r="W3" s="1">
        <v>0</v>
      </c>
      <c r="X3" s="8">
        <f>IF($A3="","",W3/(Configuration!$B$7/1000000))</f>
        <v>0</v>
      </c>
      <c r="Y3" s="1">
        <f ca="1">IF($A3="","",AVERAGE(INDIRECT("V"&amp;MAX(ROW()-6,ROW($A$3))&amp;":V"&amp;ROW())))</f>
        <v>0</v>
      </c>
      <c r="Z3" s="1">
        <f t="shared" ref="Z3:Z34" si="5">IF(T3="","",IF(ROW()&lt;=3,AA3,AA3-AA2))</f>
        <v>0</v>
      </c>
      <c r="AA3" s="1">
        <v>0</v>
      </c>
      <c r="AB3" s="8">
        <f>IF($A3="","",AA3/(Configuration!$B$9/1000000))</f>
        <v>0</v>
      </c>
      <c r="AC3" s="1">
        <f ca="1">IF($A3="","",AVERAGE(INDIRECT("Z"&amp;MAX(ROW()-6,ROW($A$3))&amp;":Z"&amp;ROW())))</f>
        <v>0</v>
      </c>
      <c r="AD3" s="1">
        <f t="shared" ref="AD3:AD34" si="6">IF(H3="","",IF(ROW()&lt;=3,AE3,AE3-AE2))</f>
        <v>0</v>
      </c>
      <c r="AE3" s="1">
        <v>0</v>
      </c>
      <c r="AF3" s="8">
        <f>IF($A3="","",AE3/(Configuration!$B$5/1000000))</f>
        <v>0</v>
      </c>
      <c r="AG3" s="1">
        <f ca="1">IF($A3="","",AVERAGE(INDIRECT("AD"&amp;MAX(ROW()-6,ROW($A$3))&amp;":AD"&amp;ROW())))</f>
        <v>0</v>
      </c>
    </row>
    <row r="4" spans="1:33" x14ac:dyDescent="0.2">
      <c r="A4" s="4">
        <v>43852</v>
      </c>
      <c r="B4" s="1">
        <f t="shared" si="0"/>
        <v>0</v>
      </c>
      <c r="C4" s="13">
        <v>0</v>
      </c>
      <c r="D4" s="8">
        <f>IF($A4="","",C4/(Configuration!$B$6/1000000))</f>
        <v>0</v>
      </c>
      <c r="E4" s="1">
        <f t="shared" ref="E4:E67" ca="1" si="7">IF($A4="","",AVERAGE(INDIRECT("B"&amp;MAX(ROW()-6,ROW($A$3))&amp;":B"&amp;ROW())))</f>
        <v>0</v>
      </c>
      <c r="F4" s="1">
        <f t="shared" si="1"/>
        <v>0</v>
      </c>
      <c r="G4" s="13">
        <v>0</v>
      </c>
      <c r="H4" s="8">
        <f>IF($A4="","",G4/(Configuration!$B$4/1000000))</f>
        <v>0</v>
      </c>
      <c r="I4" s="1">
        <f t="shared" ref="I4:I67" ca="1" si="8">IF($A4="","",AVERAGE(INDIRECT("F"&amp;MAX(ROW()-6,ROW($A$3))&amp;":F"&amp;ROW())))</f>
        <v>0</v>
      </c>
      <c r="J4" s="1">
        <f t="shared" si="2"/>
        <v>0</v>
      </c>
      <c r="K4" s="13">
        <v>0</v>
      </c>
      <c r="L4" s="8">
        <f>IF($A4="","",K4/(Configuration!$B$3/1000000))</f>
        <v>0</v>
      </c>
      <c r="M4" s="1">
        <f t="shared" ref="M4:M67" ca="1" si="9">IF($A4="","",AVERAGE(INDIRECT("J"&amp;MAX(ROW()-6,ROW($A$3))&amp;":J"&amp;ROW())))</f>
        <v>0</v>
      </c>
      <c r="N4" s="1">
        <f t="shared" ref="N4:N67" si="10">IF(A4="","",IF(ROW()&lt;=3,O4,O4-O3))</f>
        <v>0</v>
      </c>
      <c r="O4" s="13">
        <v>0</v>
      </c>
      <c r="P4" s="8">
        <f>IF($A4="","",O4/(Configuration!$B$2/1000000))</f>
        <v>0</v>
      </c>
      <c r="Q4" s="1">
        <f t="shared" ref="Q4:Q67" ca="1" si="11">IF($A4="","",AVERAGE(INDIRECT("N"&amp;MAX(ROW()-6,ROW($A$3))&amp;":N"&amp;ROW())))</f>
        <v>0</v>
      </c>
      <c r="R4" s="1">
        <f t="shared" si="3"/>
        <v>1</v>
      </c>
      <c r="S4" s="13">
        <v>1</v>
      </c>
      <c r="T4" s="8">
        <f>IF($A4="","",S4/(Configuration!$B$8/1000000))</f>
        <v>1.9312259911191801E-2</v>
      </c>
      <c r="U4" s="1">
        <f t="shared" ref="U4:U67" ca="1" si="12">IF($A4="","",AVERAGE(INDIRECT("R"&amp;MAX(ROW()-6,ROW($A$3))&amp;":R"&amp;ROW())))</f>
        <v>0.5</v>
      </c>
      <c r="V4" s="1">
        <f t="shared" si="4"/>
        <v>0</v>
      </c>
      <c r="W4" s="13">
        <v>0</v>
      </c>
      <c r="X4" s="8">
        <f>IF($A4="","",W4/(Configuration!$B$7/1000000))</f>
        <v>0</v>
      </c>
      <c r="Y4" s="1">
        <f t="shared" ref="Y4:Y67" ca="1" si="13">IF($A4="","",AVERAGE(INDIRECT("V"&amp;MAX(ROW()-6,ROW($A$3))&amp;":V"&amp;ROW())))</f>
        <v>0</v>
      </c>
      <c r="Z4" s="1">
        <f t="shared" si="5"/>
        <v>0</v>
      </c>
      <c r="AA4" s="13">
        <v>0</v>
      </c>
      <c r="AB4" s="8">
        <f>IF($A4="","",AA4/(Configuration!$B$9/1000000))</f>
        <v>0</v>
      </c>
      <c r="AC4" s="1">
        <f t="shared" ref="AC4:AC67" ca="1" si="14">IF($A4="","",AVERAGE(INDIRECT("Z"&amp;MAX(ROW()-6,ROW($A$3))&amp;":Z"&amp;ROW())))</f>
        <v>0</v>
      </c>
      <c r="AD4" s="1">
        <f t="shared" si="6"/>
        <v>1</v>
      </c>
      <c r="AE4" s="13">
        <v>1</v>
      </c>
      <c r="AF4" s="8">
        <f>IF($A4="","",AE4/(Configuration!$B$5/1000000))</f>
        <v>3.0357943959915469E-3</v>
      </c>
      <c r="AG4" s="1">
        <f t="shared" ref="AG4:AG67" ca="1" si="15">IF($A4="","",AVERAGE(INDIRECT("AD"&amp;MAX(ROW()-6,ROW($A$3))&amp;":AD"&amp;ROW())))</f>
        <v>0.5</v>
      </c>
    </row>
    <row r="5" spans="1:33" x14ac:dyDescent="0.2">
      <c r="A5" s="4">
        <v>43853</v>
      </c>
      <c r="B5" s="1">
        <f t="shared" si="0"/>
        <v>0</v>
      </c>
      <c r="C5" s="13">
        <v>0</v>
      </c>
      <c r="D5" s="8">
        <f>IF($A5="","",C5/(Configuration!$B$6/1000000))</f>
        <v>0</v>
      </c>
      <c r="E5" s="1">
        <f t="shared" ca="1" si="7"/>
        <v>0</v>
      </c>
      <c r="F5" s="1">
        <f t="shared" si="1"/>
        <v>0</v>
      </c>
      <c r="G5" s="13">
        <v>0</v>
      </c>
      <c r="H5" s="8">
        <f>IF($A5="","",G5/(Configuration!$B$4/1000000))</f>
        <v>0</v>
      </c>
      <c r="I5" s="1">
        <f t="shared" ca="1" si="8"/>
        <v>0</v>
      </c>
      <c r="J5" s="1">
        <f t="shared" si="2"/>
        <v>0</v>
      </c>
      <c r="K5" s="13">
        <v>0</v>
      </c>
      <c r="L5" s="8">
        <f>IF($A5="","",K5/(Configuration!$B$3/1000000))</f>
        <v>0</v>
      </c>
      <c r="M5" s="1">
        <f t="shared" ca="1" si="9"/>
        <v>0</v>
      </c>
      <c r="N5" s="1">
        <f t="shared" si="10"/>
        <v>0</v>
      </c>
      <c r="O5" s="13">
        <v>0</v>
      </c>
      <c r="P5" s="8">
        <f>IF($A5="","",O5/(Configuration!$B$2/1000000))</f>
        <v>0</v>
      </c>
      <c r="Q5" s="1">
        <f t="shared" ca="1" si="11"/>
        <v>0</v>
      </c>
      <c r="R5" s="1">
        <f t="shared" si="3"/>
        <v>0</v>
      </c>
      <c r="S5" s="13">
        <v>1</v>
      </c>
      <c r="T5" s="8">
        <f>IF($A5="","",S5/(Configuration!$B$8/1000000))</f>
        <v>1.9312259911191801E-2</v>
      </c>
      <c r="U5" s="1">
        <f t="shared" ca="1" si="12"/>
        <v>0.33333333333333331</v>
      </c>
      <c r="V5" s="1">
        <f t="shared" si="4"/>
        <v>1</v>
      </c>
      <c r="W5" s="13">
        <v>1</v>
      </c>
      <c r="X5" s="8">
        <f>IF($A5="","",W5/(Configuration!$B$7/1000000))</f>
        <v>0.1753278631040045</v>
      </c>
      <c r="Y5" s="1">
        <f t="shared" ca="1" si="13"/>
        <v>0.33333333333333331</v>
      </c>
      <c r="Z5" s="1">
        <f t="shared" si="5"/>
        <v>0</v>
      </c>
      <c r="AA5" s="13">
        <v>0</v>
      </c>
      <c r="AB5" s="8">
        <f>IF($A5="","",AA5/(Configuration!$B$9/1000000))</f>
        <v>0</v>
      </c>
      <c r="AC5" s="1">
        <f t="shared" ca="1" si="14"/>
        <v>0</v>
      </c>
      <c r="AD5" s="1">
        <f t="shared" si="6"/>
        <v>0</v>
      </c>
      <c r="AE5" s="13">
        <v>1</v>
      </c>
      <c r="AF5" s="8">
        <f>IF($A5="","",AE5/(Configuration!$B$5/1000000))</f>
        <v>3.0357943959915469E-3</v>
      </c>
      <c r="AG5" s="1">
        <f t="shared" ca="1" si="15"/>
        <v>0.33333333333333331</v>
      </c>
    </row>
    <row r="6" spans="1:33" x14ac:dyDescent="0.2">
      <c r="A6" s="4">
        <v>43854</v>
      </c>
      <c r="B6" s="1">
        <f t="shared" si="0"/>
        <v>0</v>
      </c>
      <c r="C6" s="13">
        <v>0</v>
      </c>
      <c r="D6" s="8">
        <f>IF($A6="","",C6/(Configuration!$B$6/1000000))</f>
        <v>0</v>
      </c>
      <c r="E6" s="1">
        <f t="shared" ca="1" si="7"/>
        <v>0</v>
      </c>
      <c r="F6" s="1">
        <f t="shared" si="1"/>
        <v>0</v>
      </c>
      <c r="G6" s="13">
        <v>0</v>
      </c>
      <c r="H6" s="8">
        <f>IF($A6="","",G6/(Configuration!$B$4/1000000))</f>
        <v>0</v>
      </c>
      <c r="I6" s="1">
        <f t="shared" ca="1" si="8"/>
        <v>0</v>
      </c>
      <c r="J6" s="1">
        <f t="shared" si="2"/>
        <v>2</v>
      </c>
      <c r="K6" s="13">
        <v>2</v>
      </c>
      <c r="L6" s="8">
        <f>IF($A6="","",K6/(Configuration!$B$3/1000000))</f>
        <v>2.9820036082243657E-2</v>
      </c>
      <c r="M6" s="1">
        <f t="shared" ca="1" si="9"/>
        <v>0.5</v>
      </c>
      <c r="N6" s="1">
        <f t="shared" si="10"/>
        <v>0</v>
      </c>
      <c r="O6" s="13">
        <v>0</v>
      </c>
      <c r="P6" s="8">
        <f>IF($A6="","",O6/(Configuration!$B$2/1000000))</f>
        <v>0</v>
      </c>
      <c r="Q6" s="1">
        <f t="shared" ca="1" si="11"/>
        <v>0</v>
      </c>
      <c r="R6" s="1">
        <f t="shared" si="3"/>
        <v>1</v>
      </c>
      <c r="S6" s="13">
        <v>2</v>
      </c>
      <c r="T6" s="8">
        <f>IF($A6="","",S6/(Configuration!$B$8/1000000))</f>
        <v>3.8624519822383602E-2</v>
      </c>
      <c r="U6" s="1">
        <f t="shared" ca="1" si="12"/>
        <v>0.5</v>
      </c>
      <c r="V6" s="1">
        <f t="shared" si="4"/>
        <v>2</v>
      </c>
      <c r="W6" s="13">
        <v>3</v>
      </c>
      <c r="X6" s="8">
        <f>IF($A6="","",W6/(Configuration!$B$7/1000000))</f>
        <v>0.5259835893120135</v>
      </c>
      <c r="Y6" s="1">
        <f t="shared" ca="1" si="13"/>
        <v>0.75</v>
      </c>
      <c r="Z6" s="1">
        <f t="shared" si="5"/>
        <v>0</v>
      </c>
      <c r="AA6" s="13">
        <v>0</v>
      </c>
      <c r="AB6" s="8">
        <f>IF($A6="","",AA6/(Configuration!$B$9/1000000))</f>
        <v>0</v>
      </c>
      <c r="AC6" s="1">
        <f t="shared" ca="1" si="14"/>
        <v>0</v>
      </c>
      <c r="AD6" s="1">
        <f t="shared" si="6"/>
        <v>1</v>
      </c>
      <c r="AE6" s="13">
        <v>2</v>
      </c>
      <c r="AF6" s="8">
        <f>IF($A6="","",AE6/(Configuration!$B$5/1000000))</f>
        <v>6.0715887919830938E-3</v>
      </c>
      <c r="AG6" s="1">
        <f t="shared" ca="1" si="15"/>
        <v>0.5</v>
      </c>
    </row>
    <row r="7" spans="1:33" x14ac:dyDescent="0.2">
      <c r="A7" s="4">
        <v>43855</v>
      </c>
      <c r="B7" s="1">
        <f t="shared" si="0"/>
        <v>0</v>
      </c>
      <c r="C7" s="13">
        <v>0</v>
      </c>
      <c r="D7" s="8">
        <f>IF($A7="","",C7/(Configuration!$B$6/1000000))</f>
        <v>0</v>
      </c>
      <c r="E7" s="1">
        <f t="shared" ca="1" si="7"/>
        <v>0</v>
      </c>
      <c r="F7" s="1">
        <f t="shared" si="1"/>
        <v>0</v>
      </c>
      <c r="G7" s="13">
        <v>0</v>
      </c>
      <c r="H7" s="8">
        <f>IF($A7="","",G7/(Configuration!$B$4/1000000))</f>
        <v>0</v>
      </c>
      <c r="I7" s="1">
        <f t="shared" ca="1" si="8"/>
        <v>0</v>
      </c>
      <c r="J7" s="1">
        <f t="shared" si="2"/>
        <v>1</v>
      </c>
      <c r="K7" s="13">
        <v>3</v>
      </c>
      <c r="L7" s="8">
        <f>IF($A7="","",K7/(Configuration!$B$3/1000000))</f>
        <v>4.473005412336549E-2</v>
      </c>
      <c r="M7" s="1">
        <f t="shared" ca="1" si="9"/>
        <v>0.6</v>
      </c>
      <c r="N7" s="1">
        <f t="shared" si="10"/>
        <v>0</v>
      </c>
      <c r="O7" s="13">
        <v>0</v>
      </c>
      <c r="P7" s="8">
        <f>IF($A7="","",O7/(Configuration!$B$2/1000000))</f>
        <v>0</v>
      </c>
      <c r="Q7" s="1">
        <f t="shared" ca="1" si="11"/>
        <v>0</v>
      </c>
      <c r="R7" s="1">
        <f t="shared" si="3"/>
        <v>0</v>
      </c>
      <c r="S7" s="13">
        <v>2</v>
      </c>
      <c r="T7" s="8">
        <f>IF($A7="","",S7/(Configuration!$B$8/1000000))</f>
        <v>3.8624519822383602E-2</v>
      </c>
      <c r="U7" s="1">
        <f t="shared" ca="1" si="12"/>
        <v>0.4</v>
      </c>
      <c r="V7" s="1">
        <f t="shared" si="4"/>
        <v>0</v>
      </c>
      <c r="W7" s="13">
        <v>3</v>
      </c>
      <c r="X7" s="8">
        <f>IF($A7="","",W7/(Configuration!$B$7/1000000))</f>
        <v>0.5259835893120135</v>
      </c>
      <c r="Y7" s="1">
        <f t="shared" ca="1" si="13"/>
        <v>0.6</v>
      </c>
      <c r="Z7" s="1">
        <f t="shared" si="5"/>
        <v>0</v>
      </c>
      <c r="AA7" s="13">
        <v>0</v>
      </c>
      <c r="AB7" s="8">
        <f>IF($A7="","",AA7/(Configuration!$B$9/1000000))</f>
        <v>0</v>
      </c>
      <c r="AC7" s="1">
        <f t="shared" ca="1" si="14"/>
        <v>0</v>
      </c>
      <c r="AD7" s="1">
        <f t="shared" si="6"/>
        <v>0</v>
      </c>
      <c r="AE7" s="13">
        <v>2</v>
      </c>
      <c r="AF7" s="8">
        <f>IF($A7="","",AE7/(Configuration!$B$5/1000000))</f>
        <v>6.0715887919830938E-3</v>
      </c>
      <c r="AG7" s="1">
        <f t="shared" ca="1" si="15"/>
        <v>0.4</v>
      </c>
    </row>
    <row r="8" spans="1:33" x14ac:dyDescent="0.2">
      <c r="A8" s="4">
        <v>43856</v>
      </c>
      <c r="B8" s="1">
        <f t="shared" si="0"/>
        <v>0</v>
      </c>
      <c r="C8" s="13">
        <v>0</v>
      </c>
      <c r="D8" s="8">
        <f>IF($A8="","",C8/(Configuration!$B$6/1000000))</f>
        <v>0</v>
      </c>
      <c r="E8" s="1">
        <f t="shared" ca="1" si="7"/>
        <v>0</v>
      </c>
      <c r="F8" s="1">
        <f t="shared" si="1"/>
        <v>0</v>
      </c>
      <c r="G8" s="13">
        <v>0</v>
      </c>
      <c r="H8" s="8">
        <f>IF($A8="","",G8/(Configuration!$B$4/1000000))</f>
        <v>0</v>
      </c>
      <c r="I8" s="1">
        <f t="shared" ca="1" si="8"/>
        <v>0</v>
      </c>
      <c r="J8" s="1">
        <f t="shared" si="2"/>
        <v>0</v>
      </c>
      <c r="K8" s="13">
        <v>3</v>
      </c>
      <c r="L8" s="8">
        <f>IF($A8="","",K8/(Configuration!$B$3/1000000))</f>
        <v>4.473005412336549E-2</v>
      </c>
      <c r="M8" s="1">
        <f t="shared" ca="1" si="9"/>
        <v>0.5</v>
      </c>
      <c r="N8" s="1">
        <f t="shared" si="10"/>
        <v>0</v>
      </c>
      <c r="O8" s="13">
        <v>0</v>
      </c>
      <c r="P8" s="8">
        <f>IF($A8="","",O8/(Configuration!$B$2/1000000))</f>
        <v>0</v>
      </c>
      <c r="Q8" s="1">
        <f t="shared" ca="1" si="11"/>
        <v>0</v>
      </c>
      <c r="R8" s="1">
        <f t="shared" si="3"/>
        <v>1</v>
      </c>
      <c r="S8" s="13">
        <v>3</v>
      </c>
      <c r="T8" s="8">
        <f>IF($A8="","",S8/(Configuration!$B$8/1000000))</f>
        <v>5.7936779733575396E-2</v>
      </c>
      <c r="U8" s="1">
        <f t="shared" ca="1" si="12"/>
        <v>0.5</v>
      </c>
      <c r="V8" s="1">
        <f t="shared" si="4"/>
        <v>1</v>
      </c>
      <c r="W8" s="13">
        <v>4</v>
      </c>
      <c r="X8" s="8">
        <f>IF($A8="","",W8/(Configuration!$B$7/1000000))</f>
        <v>0.701311452416018</v>
      </c>
      <c r="Y8" s="1">
        <f t="shared" ca="1" si="13"/>
        <v>0.66666666666666663</v>
      </c>
      <c r="Z8" s="1">
        <f t="shared" si="5"/>
        <v>0</v>
      </c>
      <c r="AA8" s="13">
        <v>0</v>
      </c>
      <c r="AB8" s="8">
        <f>IF($A8="","",AA8/(Configuration!$B$9/1000000))</f>
        <v>0</v>
      </c>
      <c r="AC8" s="1">
        <f t="shared" ca="1" si="14"/>
        <v>0</v>
      </c>
      <c r="AD8" s="1">
        <f t="shared" si="6"/>
        <v>3</v>
      </c>
      <c r="AE8" s="13">
        <v>5</v>
      </c>
      <c r="AF8" s="8">
        <f>IF($A8="","",AE8/(Configuration!$B$5/1000000))</f>
        <v>1.5178971979957734E-2</v>
      </c>
      <c r="AG8" s="1">
        <f t="shared" ca="1" si="15"/>
        <v>0.83333333333333337</v>
      </c>
    </row>
    <row r="9" spans="1:33" x14ac:dyDescent="0.2">
      <c r="A9" s="4">
        <v>43857</v>
      </c>
      <c r="B9" s="1">
        <f t="shared" si="0"/>
        <v>0</v>
      </c>
      <c r="C9" s="13">
        <v>0</v>
      </c>
      <c r="D9" s="8">
        <f>IF($A9="","",C9/(Configuration!$B$6/1000000))</f>
        <v>0</v>
      </c>
      <c r="E9" s="1">
        <f t="shared" ca="1" si="7"/>
        <v>0</v>
      </c>
      <c r="F9" s="1">
        <f t="shared" si="1"/>
        <v>0</v>
      </c>
      <c r="G9" s="13">
        <v>0</v>
      </c>
      <c r="H9" s="8">
        <f>IF($A9="","",G9/(Configuration!$B$4/1000000))</f>
        <v>0</v>
      </c>
      <c r="I9" s="1">
        <f t="shared" ca="1" si="8"/>
        <v>0</v>
      </c>
      <c r="J9" s="1">
        <f t="shared" si="2"/>
        <v>0</v>
      </c>
      <c r="K9" s="13">
        <v>3</v>
      </c>
      <c r="L9" s="8">
        <f>IF($A9="","",K9/(Configuration!$B$3/1000000))</f>
        <v>4.473005412336549E-2</v>
      </c>
      <c r="M9" s="1">
        <f t="shared" ca="1" si="9"/>
        <v>0.42857142857142855</v>
      </c>
      <c r="N9" s="1">
        <f t="shared" si="10"/>
        <v>0</v>
      </c>
      <c r="O9" s="13">
        <v>0</v>
      </c>
      <c r="P9" s="8">
        <f>IF($A9="","",O9/(Configuration!$B$2/1000000))</f>
        <v>0</v>
      </c>
      <c r="Q9" s="1">
        <f t="shared" ca="1" si="11"/>
        <v>0</v>
      </c>
      <c r="R9" s="1">
        <f t="shared" si="3"/>
        <v>1</v>
      </c>
      <c r="S9" s="13">
        <v>4</v>
      </c>
      <c r="T9" s="8">
        <f>IF($A9="","",S9/(Configuration!$B$8/1000000))</f>
        <v>7.7249039644767203E-2</v>
      </c>
      <c r="U9" s="1">
        <f t="shared" ca="1" si="12"/>
        <v>0.5714285714285714</v>
      </c>
      <c r="V9" s="1">
        <f t="shared" si="4"/>
        <v>1</v>
      </c>
      <c r="W9" s="13">
        <v>5</v>
      </c>
      <c r="X9" s="8">
        <f>IF($A9="","",W9/(Configuration!$B$7/1000000))</f>
        <v>0.8766393155200225</v>
      </c>
      <c r="Y9" s="1">
        <f t="shared" ca="1" si="13"/>
        <v>0.7142857142857143</v>
      </c>
      <c r="Z9" s="1">
        <f t="shared" si="5"/>
        <v>0</v>
      </c>
      <c r="AA9" s="13">
        <v>0</v>
      </c>
      <c r="AB9" s="8">
        <f>IF($A9="","",AA9/(Configuration!$B$9/1000000))</f>
        <v>0</v>
      </c>
      <c r="AC9" s="1">
        <f t="shared" ca="1" si="14"/>
        <v>0</v>
      </c>
      <c r="AD9" s="1">
        <f t="shared" si="6"/>
        <v>0</v>
      </c>
      <c r="AE9" s="13">
        <v>5</v>
      </c>
      <c r="AF9" s="8">
        <f>IF($A9="","",AE9/(Configuration!$B$5/1000000))</f>
        <v>1.5178971979957734E-2</v>
      </c>
      <c r="AG9" s="1">
        <f t="shared" ca="1" si="15"/>
        <v>0.7142857142857143</v>
      </c>
    </row>
    <row r="10" spans="1:33" x14ac:dyDescent="0.2">
      <c r="A10" s="4">
        <v>43858</v>
      </c>
      <c r="B10" s="1">
        <f t="shared" si="0"/>
        <v>0</v>
      </c>
      <c r="C10" s="13">
        <v>0</v>
      </c>
      <c r="D10" s="8">
        <f>IF($A10="","",C10/(Configuration!$B$6/1000000))</f>
        <v>0</v>
      </c>
      <c r="E10" s="1">
        <f t="shared" ca="1" si="7"/>
        <v>0</v>
      </c>
      <c r="F10" s="1">
        <f t="shared" si="1"/>
        <v>0</v>
      </c>
      <c r="G10" s="13">
        <v>0</v>
      </c>
      <c r="H10" s="8">
        <f>IF($A10="","",G10/(Configuration!$B$4/1000000))</f>
        <v>0</v>
      </c>
      <c r="I10" s="1">
        <f t="shared" ca="1" si="8"/>
        <v>0</v>
      </c>
      <c r="J10" s="1">
        <f t="shared" si="2"/>
        <v>1</v>
      </c>
      <c r="K10" s="13">
        <v>4</v>
      </c>
      <c r="L10" s="8">
        <f>IF($A10="","",K10/(Configuration!$B$3/1000000))</f>
        <v>5.9640072164487315E-2</v>
      </c>
      <c r="M10" s="1">
        <f t="shared" ca="1" si="9"/>
        <v>0.5714285714285714</v>
      </c>
      <c r="N10" s="1">
        <f t="shared" si="10"/>
        <v>0</v>
      </c>
      <c r="O10" s="13">
        <v>0</v>
      </c>
      <c r="P10" s="8">
        <f>IF($A10="","",O10/(Configuration!$B$2/1000000))</f>
        <v>0</v>
      </c>
      <c r="Q10" s="1">
        <f t="shared" ca="1" si="11"/>
        <v>0</v>
      </c>
      <c r="R10" s="1">
        <f t="shared" si="3"/>
        <v>0</v>
      </c>
      <c r="S10" s="13">
        <v>4</v>
      </c>
      <c r="T10" s="8">
        <f>IF($A10="","",S10/(Configuration!$B$8/1000000))</f>
        <v>7.7249039644767203E-2</v>
      </c>
      <c r="U10" s="1">
        <f t="shared" ca="1" si="12"/>
        <v>0.5714285714285714</v>
      </c>
      <c r="V10" s="1">
        <f t="shared" si="4"/>
        <v>2</v>
      </c>
      <c r="W10" s="13">
        <v>7</v>
      </c>
      <c r="X10" s="8">
        <f>IF($A10="","",W10/(Configuration!$B$7/1000000))</f>
        <v>1.2272950417280315</v>
      </c>
      <c r="Y10" s="1">
        <f t="shared" ca="1" si="13"/>
        <v>1</v>
      </c>
      <c r="Z10" s="1">
        <f t="shared" si="5"/>
        <v>0</v>
      </c>
      <c r="AA10" s="13">
        <v>0</v>
      </c>
      <c r="AB10" s="8">
        <f>IF($A10="","",AA10/(Configuration!$B$9/1000000))</f>
        <v>0</v>
      </c>
      <c r="AC10" s="1">
        <f t="shared" ca="1" si="14"/>
        <v>0</v>
      </c>
      <c r="AD10" s="1">
        <f t="shared" si="6"/>
        <v>0</v>
      </c>
      <c r="AE10" s="13">
        <v>5</v>
      </c>
      <c r="AF10" s="8">
        <f>IF($A10="","",AE10/(Configuration!$B$5/1000000))</f>
        <v>1.5178971979957734E-2</v>
      </c>
      <c r="AG10" s="1">
        <f t="shared" ca="1" si="15"/>
        <v>0.7142857142857143</v>
      </c>
    </row>
    <row r="11" spans="1:33" x14ac:dyDescent="0.2">
      <c r="A11" s="4">
        <v>43859</v>
      </c>
      <c r="B11" s="1">
        <f t="shared" si="0"/>
        <v>0</v>
      </c>
      <c r="C11" s="13">
        <v>0</v>
      </c>
      <c r="D11" s="8">
        <f>IF($A11="","",C11/(Configuration!$B$6/1000000))</f>
        <v>0</v>
      </c>
      <c r="E11" s="1">
        <f t="shared" ca="1" si="7"/>
        <v>0</v>
      </c>
      <c r="F11" s="1">
        <f t="shared" si="1"/>
        <v>0</v>
      </c>
      <c r="G11" s="13">
        <v>0</v>
      </c>
      <c r="H11" s="8">
        <f>IF($A11="","",G11/(Configuration!$B$4/1000000))</f>
        <v>0</v>
      </c>
      <c r="I11" s="1">
        <f t="shared" ca="1" si="8"/>
        <v>0</v>
      </c>
      <c r="J11" s="1">
        <f t="shared" si="2"/>
        <v>1</v>
      </c>
      <c r="K11" s="13">
        <v>5</v>
      </c>
      <c r="L11" s="8">
        <f>IF($A11="","",K11/(Configuration!$B$3/1000000))</f>
        <v>7.455009020560914E-2</v>
      </c>
      <c r="M11" s="1">
        <f t="shared" ca="1" si="9"/>
        <v>0.7142857142857143</v>
      </c>
      <c r="N11" s="1">
        <f t="shared" si="10"/>
        <v>0</v>
      </c>
      <c r="O11" s="13">
        <v>0</v>
      </c>
      <c r="P11" s="8">
        <f>IF($A11="","",O11/(Configuration!$B$2/1000000))</f>
        <v>0</v>
      </c>
      <c r="Q11" s="1">
        <f t="shared" ca="1" si="11"/>
        <v>0</v>
      </c>
      <c r="R11" s="1">
        <f t="shared" si="3"/>
        <v>0</v>
      </c>
      <c r="S11" s="13">
        <v>4</v>
      </c>
      <c r="T11" s="8">
        <f>IF($A11="","",S11/(Configuration!$B$8/1000000))</f>
        <v>7.7249039644767203E-2</v>
      </c>
      <c r="U11" s="1">
        <f t="shared" ca="1" si="12"/>
        <v>0.42857142857142855</v>
      </c>
      <c r="V11" s="1">
        <f t="shared" si="4"/>
        <v>0</v>
      </c>
      <c r="W11" s="13">
        <v>7</v>
      </c>
      <c r="X11" s="8">
        <f>IF($A11="","",W11/(Configuration!$B$7/1000000))</f>
        <v>1.2272950417280315</v>
      </c>
      <c r="Y11" s="1">
        <f t="shared" ca="1" si="13"/>
        <v>1</v>
      </c>
      <c r="Z11" s="1">
        <f t="shared" si="5"/>
        <v>0</v>
      </c>
      <c r="AA11" s="13">
        <v>0</v>
      </c>
      <c r="AB11" s="8">
        <f>IF($A11="","",AA11/(Configuration!$B$9/1000000))</f>
        <v>0</v>
      </c>
      <c r="AC11" s="1">
        <f t="shared" ca="1" si="14"/>
        <v>0</v>
      </c>
      <c r="AD11" s="1">
        <f t="shared" si="6"/>
        <v>0</v>
      </c>
      <c r="AE11" s="13">
        <v>5</v>
      </c>
      <c r="AF11" s="8">
        <f>IF($A11="","",AE11/(Configuration!$B$5/1000000))</f>
        <v>1.5178971979957734E-2</v>
      </c>
      <c r="AG11" s="1">
        <f t="shared" ca="1" si="15"/>
        <v>0.5714285714285714</v>
      </c>
    </row>
    <row r="12" spans="1:33" x14ac:dyDescent="0.2">
      <c r="A12" s="4">
        <v>43860</v>
      </c>
      <c r="B12" s="1">
        <f t="shared" si="0"/>
        <v>0</v>
      </c>
      <c r="C12" s="13">
        <v>0</v>
      </c>
      <c r="D12" s="8">
        <f>IF($A12="","",C12/(Configuration!$B$6/1000000))</f>
        <v>0</v>
      </c>
      <c r="E12" s="1">
        <f t="shared" ca="1" si="7"/>
        <v>0</v>
      </c>
      <c r="F12" s="1">
        <f t="shared" si="1"/>
        <v>0</v>
      </c>
      <c r="G12" s="13">
        <v>0</v>
      </c>
      <c r="H12" s="8">
        <f>IF($A12="","",G12/(Configuration!$B$4/1000000))</f>
        <v>0</v>
      </c>
      <c r="I12" s="1">
        <f t="shared" ca="1" si="8"/>
        <v>0</v>
      </c>
      <c r="J12" s="1">
        <f t="shared" si="2"/>
        <v>0</v>
      </c>
      <c r="K12" s="13">
        <v>5</v>
      </c>
      <c r="L12" s="8">
        <f>IF($A12="","",K12/(Configuration!$B$3/1000000))</f>
        <v>7.455009020560914E-2</v>
      </c>
      <c r="M12" s="1">
        <f t="shared" ca="1" si="9"/>
        <v>0.7142857142857143</v>
      </c>
      <c r="N12" s="1">
        <f t="shared" si="10"/>
        <v>0</v>
      </c>
      <c r="O12" s="13">
        <v>0</v>
      </c>
      <c r="P12" s="8">
        <f>IF($A12="","",O12/(Configuration!$B$2/1000000))</f>
        <v>0</v>
      </c>
      <c r="Q12" s="1">
        <f t="shared" ca="1" si="11"/>
        <v>0</v>
      </c>
      <c r="R12" s="1">
        <f t="shared" si="3"/>
        <v>0</v>
      </c>
      <c r="S12" s="13">
        <v>4</v>
      </c>
      <c r="T12" s="8">
        <f>IF($A12="","",S12/(Configuration!$B$8/1000000))</f>
        <v>7.7249039644767203E-2</v>
      </c>
      <c r="U12" s="1">
        <f t="shared" ca="1" si="12"/>
        <v>0.42857142857142855</v>
      </c>
      <c r="V12" s="1">
        <f t="shared" si="4"/>
        <v>3</v>
      </c>
      <c r="W12" s="13">
        <v>10</v>
      </c>
      <c r="X12" s="8">
        <f>IF($A12="","",W12/(Configuration!$B$7/1000000))</f>
        <v>1.753278631040045</v>
      </c>
      <c r="Y12" s="1">
        <f t="shared" ca="1" si="13"/>
        <v>1.2857142857142858</v>
      </c>
      <c r="Z12" s="1">
        <f t="shared" si="5"/>
        <v>0</v>
      </c>
      <c r="AA12" s="13">
        <v>0</v>
      </c>
      <c r="AB12" s="8">
        <f>IF($A12="","",AA12/(Configuration!$B$9/1000000))</f>
        <v>0</v>
      </c>
      <c r="AC12" s="1">
        <f t="shared" ca="1" si="14"/>
        <v>0</v>
      </c>
      <c r="AD12" s="1">
        <f t="shared" si="6"/>
        <v>0</v>
      </c>
      <c r="AE12" s="13">
        <v>5</v>
      </c>
      <c r="AF12" s="8">
        <f>IF($A12="","",AE12/(Configuration!$B$5/1000000))</f>
        <v>1.5178971979957734E-2</v>
      </c>
      <c r="AG12" s="1">
        <f t="shared" ca="1" si="15"/>
        <v>0.5714285714285714</v>
      </c>
    </row>
    <row r="13" spans="1:33" x14ac:dyDescent="0.2">
      <c r="A13" s="4">
        <v>43861</v>
      </c>
      <c r="B13" s="1">
        <f t="shared" si="0"/>
        <v>0</v>
      </c>
      <c r="C13" s="13">
        <v>0</v>
      </c>
      <c r="D13" s="8">
        <f>IF($A13="","",C13/(Configuration!$B$6/1000000))</f>
        <v>0</v>
      </c>
      <c r="E13" s="1">
        <f t="shared" ca="1" si="7"/>
        <v>0</v>
      </c>
      <c r="F13" s="1">
        <f t="shared" si="1"/>
        <v>0</v>
      </c>
      <c r="G13" s="13">
        <v>0</v>
      </c>
      <c r="H13" s="8">
        <f>IF($A13="","",G13/(Configuration!$B$4/1000000))</f>
        <v>0</v>
      </c>
      <c r="I13" s="1">
        <f t="shared" ca="1" si="8"/>
        <v>0</v>
      </c>
      <c r="J13" s="1">
        <f t="shared" si="2"/>
        <v>0</v>
      </c>
      <c r="K13" s="13">
        <v>5</v>
      </c>
      <c r="L13" s="8">
        <f>IF($A13="","",K13/(Configuration!$B$3/1000000))</f>
        <v>7.455009020560914E-2</v>
      </c>
      <c r="M13" s="1">
        <f t="shared" ca="1" si="9"/>
        <v>0.42857142857142855</v>
      </c>
      <c r="N13" s="1">
        <f t="shared" si="10"/>
        <v>2</v>
      </c>
      <c r="O13" s="13">
        <v>2</v>
      </c>
      <c r="P13" s="8">
        <f>IF($A13="","",O13/(Configuration!$B$2/1000000))</f>
        <v>3.313477540072949E-2</v>
      </c>
      <c r="Q13" s="1">
        <f t="shared" ca="1" si="11"/>
        <v>0.2857142857142857</v>
      </c>
      <c r="R13" s="1">
        <f t="shared" si="3"/>
        <v>7</v>
      </c>
      <c r="S13" s="13">
        <v>11</v>
      </c>
      <c r="T13" s="8">
        <f>IF($A13="","",S13/(Configuration!$B$8/1000000))</f>
        <v>0.2124348590231098</v>
      </c>
      <c r="U13" s="1">
        <f t="shared" ca="1" si="12"/>
        <v>1.2857142857142858</v>
      </c>
      <c r="V13" s="1">
        <f t="shared" si="4"/>
        <v>3</v>
      </c>
      <c r="W13" s="13">
        <v>13</v>
      </c>
      <c r="X13" s="8">
        <f>IF($A13="","",W13/(Configuration!$B$7/1000000))</f>
        <v>2.2792622203520585</v>
      </c>
      <c r="Y13" s="1">
        <f t="shared" ca="1" si="13"/>
        <v>1.4285714285714286</v>
      </c>
      <c r="Z13" s="1">
        <f t="shared" si="5"/>
        <v>2</v>
      </c>
      <c r="AA13" s="13">
        <v>2</v>
      </c>
      <c r="AB13" s="8">
        <f>IF($A13="","",AA13/(Configuration!$B$9/1000000))</f>
        <v>3.165449598777681E-2</v>
      </c>
      <c r="AC13" s="1">
        <f t="shared" ca="1" si="14"/>
        <v>0.2857142857142857</v>
      </c>
      <c r="AD13" s="1">
        <f t="shared" si="6"/>
        <v>2</v>
      </c>
      <c r="AE13" s="13">
        <v>7</v>
      </c>
      <c r="AF13" s="8">
        <f>IF($A13="","",AE13/(Configuration!$B$5/1000000))</f>
        <v>2.1250560771940825E-2</v>
      </c>
      <c r="AG13" s="1">
        <f t="shared" ca="1" si="15"/>
        <v>0.7142857142857143</v>
      </c>
    </row>
    <row r="14" spans="1:33" x14ac:dyDescent="0.2">
      <c r="A14" s="4">
        <v>43862</v>
      </c>
      <c r="B14" s="1">
        <f t="shared" si="0"/>
        <v>0</v>
      </c>
      <c r="C14" s="13">
        <v>0</v>
      </c>
      <c r="D14" s="8">
        <f>IF($A14="","",C14/(Configuration!$B$6/1000000))</f>
        <v>0</v>
      </c>
      <c r="E14" s="1">
        <f t="shared" ca="1" si="7"/>
        <v>0</v>
      </c>
      <c r="F14" s="1">
        <f t="shared" si="1"/>
        <v>0</v>
      </c>
      <c r="G14" s="13">
        <v>0</v>
      </c>
      <c r="H14" s="8">
        <f>IF($A14="","",G14/(Configuration!$B$4/1000000))</f>
        <v>0</v>
      </c>
      <c r="I14" s="1">
        <f t="shared" ca="1" si="8"/>
        <v>0</v>
      </c>
      <c r="J14" s="1">
        <f t="shared" si="2"/>
        <v>1</v>
      </c>
      <c r="K14" s="13">
        <v>6</v>
      </c>
      <c r="L14" s="8">
        <f>IF($A14="","",K14/(Configuration!$B$3/1000000))</f>
        <v>8.9460108246730979E-2</v>
      </c>
      <c r="M14" s="1">
        <f t="shared" ca="1" si="9"/>
        <v>0.42857142857142855</v>
      </c>
      <c r="N14" s="1">
        <f t="shared" si="10"/>
        <v>0</v>
      </c>
      <c r="O14" s="13">
        <v>2</v>
      </c>
      <c r="P14" s="8">
        <f>IF($A14="","",O14/(Configuration!$B$2/1000000))</f>
        <v>3.313477540072949E-2</v>
      </c>
      <c r="Q14" s="1">
        <f t="shared" ca="1" si="11"/>
        <v>0.2857142857142857</v>
      </c>
      <c r="R14" s="1">
        <f t="shared" si="3"/>
        <v>1</v>
      </c>
      <c r="S14" s="13">
        <v>12</v>
      </c>
      <c r="T14" s="8">
        <f>IF($A14="","",S14/(Configuration!$B$8/1000000))</f>
        <v>0.23174711893430158</v>
      </c>
      <c r="U14" s="1">
        <f t="shared" ca="1" si="12"/>
        <v>1.4285714285714286</v>
      </c>
      <c r="V14" s="1">
        <f t="shared" si="4"/>
        <v>3</v>
      </c>
      <c r="W14" s="13">
        <v>16</v>
      </c>
      <c r="X14" s="8">
        <f>IF($A14="","",W14/(Configuration!$B$7/1000000))</f>
        <v>2.805245809664072</v>
      </c>
      <c r="Y14" s="1">
        <f t="shared" ca="1" si="13"/>
        <v>1.8571428571428572</v>
      </c>
      <c r="Z14" s="1">
        <f t="shared" si="5"/>
        <v>0</v>
      </c>
      <c r="AA14" s="13">
        <v>2</v>
      </c>
      <c r="AB14" s="8">
        <f>IF($A14="","",AA14/(Configuration!$B$9/1000000))</f>
        <v>3.165449598777681E-2</v>
      </c>
      <c r="AC14" s="1">
        <f t="shared" ca="1" si="14"/>
        <v>0.2857142857142857</v>
      </c>
      <c r="AD14" s="1">
        <f t="shared" si="6"/>
        <v>1</v>
      </c>
      <c r="AE14" s="13">
        <v>8</v>
      </c>
      <c r="AF14" s="8">
        <f>IF($A14="","",AE14/(Configuration!$B$5/1000000))</f>
        <v>2.4286355167932375E-2</v>
      </c>
      <c r="AG14" s="1">
        <f t="shared" ca="1" si="15"/>
        <v>0.8571428571428571</v>
      </c>
    </row>
    <row r="15" spans="1:33" x14ac:dyDescent="0.2">
      <c r="A15" s="4">
        <v>43863</v>
      </c>
      <c r="B15" s="1">
        <f t="shared" si="0"/>
        <v>0</v>
      </c>
      <c r="C15" s="13">
        <v>0</v>
      </c>
      <c r="D15" s="8">
        <f>IF($A15="","",C15/(Configuration!$B$6/1000000))</f>
        <v>0</v>
      </c>
      <c r="E15" s="1">
        <f t="shared" ca="1" si="7"/>
        <v>0</v>
      </c>
      <c r="F15" s="1">
        <f t="shared" si="1"/>
        <v>0</v>
      </c>
      <c r="G15" s="13">
        <v>0</v>
      </c>
      <c r="H15" s="8">
        <f>IF($A15="","",G15/(Configuration!$B$4/1000000))</f>
        <v>0</v>
      </c>
      <c r="I15" s="1">
        <f t="shared" ca="1" si="8"/>
        <v>0</v>
      </c>
      <c r="J15" s="1">
        <f t="shared" si="2"/>
        <v>0</v>
      </c>
      <c r="K15" s="13">
        <v>6</v>
      </c>
      <c r="L15" s="8">
        <f>IF($A15="","",K15/(Configuration!$B$3/1000000))</f>
        <v>8.9460108246730979E-2</v>
      </c>
      <c r="M15" s="1">
        <f t="shared" ca="1" si="9"/>
        <v>0.42857142857142855</v>
      </c>
      <c r="N15" s="1">
        <f t="shared" si="10"/>
        <v>0</v>
      </c>
      <c r="O15" s="13">
        <v>2</v>
      </c>
      <c r="P15" s="8">
        <f>IF($A15="","",O15/(Configuration!$B$2/1000000))</f>
        <v>3.313477540072949E-2</v>
      </c>
      <c r="Q15" s="1">
        <f t="shared" ca="1" si="11"/>
        <v>0.2857142857142857</v>
      </c>
      <c r="R15" s="1">
        <f t="shared" si="3"/>
        <v>3</v>
      </c>
      <c r="S15" s="13">
        <v>15</v>
      </c>
      <c r="T15" s="8">
        <f>IF($A15="","",S15/(Configuration!$B$8/1000000))</f>
        <v>0.28968389866787697</v>
      </c>
      <c r="U15" s="1">
        <f t="shared" ca="1" si="12"/>
        <v>1.7142857142857142</v>
      </c>
      <c r="V15" s="1">
        <f t="shared" si="4"/>
        <v>2</v>
      </c>
      <c r="W15" s="13">
        <v>18</v>
      </c>
      <c r="X15" s="8">
        <f>IF($A15="","",W15/(Configuration!$B$7/1000000))</f>
        <v>3.155901535872081</v>
      </c>
      <c r="Y15" s="1">
        <f t="shared" ca="1" si="13"/>
        <v>2</v>
      </c>
      <c r="Z15" s="1">
        <f t="shared" si="5"/>
        <v>0</v>
      </c>
      <c r="AA15" s="13">
        <v>2</v>
      </c>
      <c r="AB15" s="8">
        <f>IF($A15="","",AA15/(Configuration!$B$9/1000000))</f>
        <v>3.165449598777681E-2</v>
      </c>
      <c r="AC15" s="1">
        <f t="shared" ca="1" si="14"/>
        <v>0.2857142857142857</v>
      </c>
      <c r="AD15" s="1">
        <f t="shared" si="6"/>
        <v>0</v>
      </c>
      <c r="AE15" s="13">
        <v>8</v>
      </c>
      <c r="AF15" s="8">
        <f>IF($A15="","",AE15/(Configuration!$B$5/1000000))</f>
        <v>2.4286355167932375E-2</v>
      </c>
      <c r="AG15" s="1">
        <f t="shared" ca="1" si="15"/>
        <v>0.42857142857142855</v>
      </c>
    </row>
    <row r="16" spans="1:33" x14ac:dyDescent="0.2">
      <c r="A16" s="4">
        <v>43864</v>
      </c>
      <c r="B16" s="1">
        <f t="shared" si="0"/>
        <v>0</v>
      </c>
      <c r="C16" s="13">
        <v>0</v>
      </c>
      <c r="D16" s="8">
        <f>IF($A16="","",C16/(Configuration!$B$6/1000000))</f>
        <v>0</v>
      </c>
      <c r="E16" s="1">
        <f t="shared" ca="1" si="7"/>
        <v>0</v>
      </c>
      <c r="F16" s="1">
        <f t="shared" si="1"/>
        <v>0</v>
      </c>
      <c r="G16" s="13">
        <v>0</v>
      </c>
      <c r="H16" s="8">
        <f>IF($A16="","",G16/(Configuration!$B$4/1000000))</f>
        <v>0</v>
      </c>
      <c r="I16" s="1">
        <f t="shared" ca="1" si="8"/>
        <v>0</v>
      </c>
      <c r="J16" s="1">
        <f t="shared" si="2"/>
        <v>0</v>
      </c>
      <c r="K16" s="13">
        <v>6</v>
      </c>
      <c r="L16" s="8">
        <f>IF($A16="","",K16/(Configuration!$B$3/1000000))</f>
        <v>8.9460108246730979E-2</v>
      </c>
      <c r="M16" s="1">
        <f t="shared" ca="1" si="9"/>
        <v>0.42857142857142855</v>
      </c>
      <c r="N16" s="1">
        <f t="shared" si="10"/>
        <v>0</v>
      </c>
      <c r="O16" s="13">
        <v>2</v>
      </c>
      <c r="P16" s="8">
        <f>IF($A16="","",O16/(Configuration!$B$2/1000000))</f>
        <v>3.313477540072949E-2</v>
      </c>
      <c r="Q16" s="1">
        <f t="shared" ca="1" si="11"/>
        <v>0.2857142857142857</v>
      </c>
      <c r="R16" s="1">
        <f t="shared" si="3"/>
        <v>0</v>
      </c>
      <c r="S16" s="13">
        <v>15</v>
      </c>
      <c r="T16" s="8">
        <f>IF($A16="","",S16/(Configuration!$B$8/1000000))</f>
        <v>0.28968389866787697</v>
      </c>
      <c r="U16" s="1">
        <f t="shared" ca="1" si="12"/>
        <v>1.5714285714285714</v>
      </c>
      <c r="V16" s="1">
        <f t="shared" si="4"/>
        <v>0</v>
      </c>
      <c r="W16" s="13">
        <v>18</v>
      </c>
      <c r="X16" s="8">
        <f>IF($A16="","",W16/(Configuration!$B$7/1000000))</f>
        <v>3.155901535872081</v>
      </c>
      <c r="Y16" s="1">
        <f t="shared" ca="1" si="13"/>
        <v>1.8571428571428572</v>
      </c>
      <c r="Z16" s="1">
        <f t="shared" si="5"/>
        <v>0</v>
      </c>
      <c r="AA16" s="13">
        <v>2</v>
      </c>
      <c r="AB16" s="8">
        <f>IF($A16="","",AA16/(Configuration!$B$9/1000000))</f>
        <v>3.165449598777681E-2</v>
      </c>
      <c r="AC16" s="1">
        <f t="shared" ca="1" si="14"/>
        <v>0.2857142857142857</v>
      </c>
      <c r="AD16" s="1">
        <f t="shared" si="6"/>
        <v>3</v>
      </c>
      <c r="AE16" s="13">
        <v>11</v>
      </c>
      <c r="AF16" s="8">
        <f>IF($A16="","",AE16/(Configuration!$B$5/1000000))</f>
        <v>3.3393738355907011E-2</v>
      </c>
      <c r="AG16" s="1">
        <f t="shared" ca="1" si="15"/>
        <v>0.8571428571428571</v>
      </c>
    </row>
    <row r="17" spans="1:33" x14ac:dyDescent="0.2">
      <c r="A17" s="4">
        <v>43865</v>
      </c>
      <c r="B17" s="1">
        <f t="shared" si="0"/>
        <v>1</v>
      </c>
      <c r="C17" s="13">
        <v>1</v>
      </c>
      <c r="D17" s="8">
        <f>IF($A17="","",C17/(Configuration!$B$6/1000000))</f>
        <v>8.7478303193850332E-2</v>
      </c>
      <c r="E17" s="1">
        <f t="shared" ca="1" si="7"/>
        <v>0.14285714285714285</v>
      </c>
      <c r="F17" s="1">
        <f t="shared" si="1"/>
        <v>0</v>
      </c>
      <c r="G17" s="13">
        <v>0</v>
      </c>
      <c r="H17" s="8">
        <f>IF($A17="","",G17/(Configuration!$B$4/1000000))</f>
        <v>0</v>
      </c>
      <c r="I17" s="1">
        <f t="shared" ca="1" si="8"/>
        <v>0</v>
      </c>
      <c r="J17" s="1">
        <f t="shared" si="2"/>
        <v>0</v>
      </c>
      <c r="K17" s="13">
        <v>6</v>
      </c>
      <c r="L17" s="8">
        <f>IF($A17="","",K17/(Configuration!$B$3/1000000))</f>
        <v>8.9460108246730979E-2</v>
      </c>
      <c r="M17" s="1">
        <f t="shared" ca="1" si="9"/>
        <v>0.2857142857142857</v>
      </c>
      <c r="N17" s="1">
        <f t="shared" si="10"/>
        <v>0</v>
      </c>
      <c r="O17" s="13">
        <v>2</v>
      </c>
      <c r="P17" s="8">
        <f>IF($A17="","",O17/(Configuration!$B$2/1000000))</f>
        <v>3.313477540072949E-2</v>
      </c>
      <c r="Q17" s="1">
        <f t="shared" ca="1" si="11"/>
        <v>0.2857142857142857</v>
      </c>
      <c r="R17" s="1">
        <f t="shared" si="3"/>
        <v>1</v>
      </c>
      <c r="S17" s="13">
        <v>16</v>
      </c>
      <c r="T17" s="8">
        <f>IF($A17="","",S17/(Configuration!$B$8/1000000))</f>
        <v>0.30899615857906881</v>
      </c>
      <c r="U17" s="1">
        <f t="shared" ca="1" si="12"/>
        <v>1.7142857142857142</v>
      </c>
      <c r="V17" s="1">
        <f t="shared" si="4"/>
        <v>6</v>
      </c>
      <c r="W17" s="13">
        <v>24</v>
      </c>
      <c r="X17" s="8">
        <f>IF($A17="","",W17/(Configuration!$B$7/1000000))</f>
        <v>4.207868714496108</v>
      </c>
      <c r="Y17" s="1">
        <f t="shared" ca="1" si="13"/>
        <v>2.4285714285714284</v>
      </c>
      <c r="Z17" s="1">
        <f t="shared" si="5"/>
        <v>0</v>
      </c>
      <c r="AA17" s="13">
        <v>2</v>
      </c>
      <c r="AB17" s="8">
        <f>IF($A17="","",AA17/(Configuration!$B$9/1000000))</f>
        <v>3.165449598777681E-2</v>
      </c>
      <c r="AC17" s="1">
        <f t="shared" ca="1" si="14"/>
        <v>0.2857142857142857</v>
      </c>
      <c r="AD17" s="1">
        <f t="shared" si="6"/>
        <v>0</v>
      </c>
      <c r="AE17" s="13">
        <v>11</v>
      </c>
      <c r="AF17" s="8">
        <f>IF($A17="","",AE17/(Configuration!$B$5/1000000))</f>
        <v>3.3393738355907011E-2</v>
      </c>
      <c r="AG17" s="1">
        <f t="shared" ca="1" si="15"/>
        <v>0.8571428571428571</v>
      </c>
    </row>
    <row r="18" spans="1:33" x14ac:dyDescent="0.2">
      <c r="A18" s="4">
        <v>43866</v>
      </c>
      <c r="B18" s="1">
        <f t="shared" si="0"/>
        <v>0</v>
      </c>
      <c r="C18" s="13">
        <v>1</v>
      </c>
      <c r="D18" s="8">
        <f>IF($A18="","",C18/(Configuration!$B$6/1000000))</f>
        <v>8.7478303193850332E-2</v>
      </c>
      <c r="E18" s="1">
        <f t="shared" ca="1" si="7"/>
        <v>0.14285714285714285</v>
      </c>
      <c r="F18" s="1">
        <f t="shared" si="1"/>
        <v>0</v>
      </c>
      <c r="G18" s="13">
        <v>0</v>
      </c>
      <c r="H18" s="8">
        <f>IF($A18="","",G18/(Configuration!$B$4/1000000))</f>
        <v>0</v>
      </c>
      <c r="I18" s="1">
        <f t="shared" ca="1" si="8"/>
        <v>0</v>
      </c>
      <c r="J18" s="1">
        <f t="shared" si="2"/>
        <v>0</v>
      </c>
      <c r="K18" s="13">
        <v>6</v>
      </c>
      <c r="L18" s="8">
        <f>IF($A18="","",K18/(Configuration!$B$3/1000000))</f>
        <v>8.9460108246730979E-2</v>
      </c>
      <c r="M18" s="1">
        <f t="shared" ca="1" si="9"/>
        <v>0.14285714285714285</v>
      </c>
      <c r="N18" s="1">
        <f t="shared" si="10"/>
        <v>0</v>
      </c>
      <c r="O18" s="13">
        <v>2</v>
      </c>
      <c r="P18" s="8">
        <f>IF($A18="","",O18/(Configuration!$B$2/1000000))</f>
        <v>3.313477540072949E-2</v>
      </c>
      <c r="Q18" s="1">
        <f t="shared" ca="1" si="11"/>
        <v>0.2857142857142857</v>
      </c>
      <c r="R18" s="1">
        <f t="shared" si="3"/>
        <v>3</v>
      </c>
      <c r="S18" s="13">
        <v>19</v>
      </c>
      <c r="T18" s="8">
        <f>IF($A18="","",S18/(Configuration!$B$8/1000000))</f>
        <v>0.36693293831264417</v>
      </c>
      <c r="U18" s="1">
        <f t="shared" ca="1" si="12"/>
        <v>2.1428571428571428</v>
      </c>
      <c r="V18" s="1">
        <f t="shared" si="4"/>
        <v>4</v>
      </c>
      <c r="W18" s="13">
        <v>28</v>
      </c>
      <c r="X18" s="8">
        <f>IF($A18="","",W18/(Configuration!$B$7/1000000))</f>
        <v>4.909180166912126</v>
      </c>
      <c r="Y18" s="1">
        <f t="shared" ca="1" si="13"/>
        <v>3</v>
      </c>
      <c r="Z18" s="1">
        <f t="shared" si="5"/>
        <v>0</v>
      </c>
      <c r="AA18" s="13">
        <v>2</v>
      </c>
      <c r="AB18" s="8">
        <f>IF($A18="","",AA18/(Configuration!$B$9/1000000))</f>
        <v>3.165449598777681E-2</v>
      </c>
      <c r="AC18" s="1">
        <f t="shared" ca="1" si="14"/>
        <v>0.2857142857142857</v>
      </c>
      <c r="AD18" s="1">
        <f t="shared" si="6"/>
        <v>0</v>
      </c>
      <c r="AE18" s="13">
        <v>11</v>
      </c>
      <c r="AF18" s="8">
        <f>IF($A18="","",AE18/(Configuration!$B$5/1000000))</f>
        <v>3.3393738355907011E-2</v>
      </c>
      <c r="AG18" s="1">
        <f t="shared" ca="1" si="15"/>
        <v>0.8571428571428571</v>
      </c>
    </row>
    <row r="19" spans="1:33" x14ac:dyDescent="0.2">
      <c r="A19" s="4">
        <v>43867</v>
      </c>
      <c r="B19" s="1">
        <f t="shared" si="0"/>
        <v>0</v>
      </c>
      <c r="C19" s="13">
        <v>1</v>
      </c>
      <c r="D19" s="8">
        <f>IF($A19="","",C19/(Configuration!$B$6/1000000))</f>
        <v>8.7478303193850332E-2</v>
      </c>
      <c r="E19" s="1">
        <f t="shared" ca="1" si="7"/>
        <v>0.14285714285714285</v>
      </c>
      <c r="F19" s="1">
        <f t="shared" si="1"/>
        <v>0</v>
      </c>
      <c r="G19" s="13">
        <v>0</v>
      </c>
      <c r="H19" s="8">
        <f>IF($A19="","",G19/(Configuration!$B$4/1000000))</f>
        <v>0</v>
      </c>
      <c r="I19" s="1">
        <f t="shared" ca="1" si="8"/>
        <v>0</v>
      </c>
      <c r="J19" s="1">
        <f t="shared" si="2"/>
        <v>0</v>
      </c>
      <c r="K19" s="13">
        <v>6</v>
      </c>
      <c r="L19" s="8">
        <f>IF($A19="","",K19/(Configuration!$B$3/1000000))</f>
        <v>8.9460108246730979E-2</v>
      </c>
      <c r="M19" s="1">
        <f t="shared" ca="1" si="9"/>
        <v>0.14285714285714285</v>
      </c>
      <c r="N19" s="1">
        <f t="shared" si="10"/>
        <v>0</v>
      </c>
      <c r="O19" s="13">
        <v>2</v>
      </c>
      <c r="P19" s="8">
        <f>IF($A19="","",O19/(Configuration!$B$2/1000000))</f>
        <v>3.313477540072949E-2</v>
      </c>
      <c r="Q19" s="1">
        <f t="shared" ca="1" si="11"/>
        <v>0.2857142857142857</v>
      </c>
      <c r="R19" s="1">
        <f t="shared" si="3"/>
        <v>4</v>
      </c>
      <c r="S19" s="13">
        <v>23</v>
      </c>
      <c r="T19" s="8">
        <f>IF($A19="","",S19/(Configuration!$B$8/1000000))</f>
        <v>0.44418197795741138</v>
      </c>
      <c r="U19" s="1">
        <f t="shared" ca="1" si="12"/>
        <v>2.7142857142857144</v>
      </c>
      <c r="V19" s="1">
        <f t="shared" si="4"/>
        <v>0</v>
      </c>
      <c r="W19" s="13">
        <v>28</v>
      </c>
      <c r="X19" s="8">
        <f>IF($A19="","",W19/(Configuration!$B$7/1000000))</f>
        <v>4.909180166912126</v>
      </c>
      <c r="Y19" s="1">
        <f t="shared" ca="1" si="13"/>
        <v>2.5714285714285716</v>
      </c>
      <c r="Z19" s="1">
        <f t="shared" si="5"/>
        <v>0</v>
      </c>
      <c r="AA19" s="13">
        <v>2</v>
      </c>
      <c r="AB19" s="8">
        <f>IF($A19="","",AA19/(Configuration!$B$9/1000000))</f>
        <v>3.165449598777681E-2</v>
      </c>
      <c r="AC19" s="1">
        <f t="shared" ca="1" si="14"/>
        <v>0.2857142857142857</v>
      </c>
      <c r="AD19" s="1">
        <f t="shared" si="6"/>
        <v>0</v>
      </c>
      <c r="AE19" s="13">
        <v>11</v>
      </c>
      <c r="AF19" s="8">
        <f>IF($A19="","",AE19/(Configuration!$B$5/1000000))</f>
        <v>3.3393738355907011E-2</v>
      </c>
      <c r="AG19" s="1">
        <f t="shared" ca="1" si="15"/>
        <v>0.8571428571428571</v>
      </c>
    </row>
    <row r="20" spans="1:33" x14ac:dyDescent="0.2">
      <c r="A20" s="4">
        <v>43868</v>
      </c>
      <c r="B20" s="1">
        <f t="shared" si="0"/>
        <v>0</v>
      </c>
      <c r="C20" s="13">
        <v>1</v>
      </c>
      <c r="D20" s="8">
        <f>IF($A20="","",C20/(Configuration!$B$6/1000000))</f>
        <v>8.7478303193850332E-2</v>
      </c>
      <c r="E20" s="1">
        <f t="shared" ca="1" si="7"/>
        <v>0.14285714285714285</v>
      </c>
      <c r="F20" s="1">
        <f t="shared" si="1"/>
        <v>0</v>
      </c>
      <c r="G20" s="13">
        <v>0</v>
      </c>
      <c r="H20" s="8">
        <f>IF($A20="","",G20/(Configuration!$B$4/1000000))</f>
        <v>0</v>
      </c>
      <c r="I20" s="1">
        <f t="shared" ca="1" si="8"/>
        <v>0</v>
      </c>
      <c r="J20" s="1">
        <f t="shared" si="2"/>
        <v>0</v>
      </c>
      <c r="K20" s="13">
        <v>6</v>
      </c>
      <c r="L20" s="8">
        <f>IF($A20="","",K20/(Configuration!$B$3/1000000))</f>
        <v>8.9460108246730979E-2</v>
      </c>
      <c r="M20" s="1">
        <f t="shared" ca="1" si="9"/>
        <v>0.14285714285714285</v>
      </c>
      <c r="N20" s="1">
        <f t="shared" si="10"/>
        <v>1</v>
      </c>
      <c r="O20" s="13">
        <v>3</v>
      </c>
      <c r="P20" s="8">
        <f>IF($A20="","",O20/(Configuration!$B$2/1000000))</f>
        <v>4.9702163101094231E-2</v>
      </c>
      <c r="Q20" s="1">
        <f t="shared" ca="1" si="11"/>
        <v>0.14285714285714285</v>
      </c>
      <c r="R20" s="1">
        <f t="shared" si="3"/>
        <v>1</v>
      </c>
      <c r="S20" s="13">
        <v>24</v>
      </c>
      <c r="T20" s="8">
        <f>IF($A20="","",S20/(Configuration!$B$8/1000000))</f>
        <v>0.46349423786860316</v>
      </c>
      <c r="U20" s="1">
        <f t="shared" ca="1" si="12"/>
        <v>1.8571428571428572</v>
      </c>
      <c r="V20" s="1">
        <f t="shared" si="4"/>
        <v>2</v>
      </c>
      <c r="W20" s="13">
        <v>30</v>
      </c>
      <c r="X20" s="8">
        <f>IF($A20="","",W20/(Configuration!$B$7/1000000))</f>
        <v>5.259835893120135</v>
      </c>
      <c r="Y20" s="1">
        <f t="shared" ca="1" si="13"/>
        <v>2.4285714285714284</v>
      </c>
      <c r="Z20" s="1">
        <f t="shared" si="5"/>
        <v>1</v>
      </c>
      <c r="AA20" s="13">
        <v>3</v>
      </c>
      <c r="AB20" s="8">
        <f>IF($A20="","",AA20/(Configuration!$B$9/1000000))</f>
        <v>4.7481743981665207E-2</v>
      </c>
      <c r="AC20" s="1">
        <f t="shared" ca="1" si="14"/>
        <v>0.14285714285714285</v>
      </c>
      <c r="AD20" s="1">
        <f t="shared" si="6"/>
        <v>0</v>
      </c>
      <c r="AE20" s="13">
        <v>11</v>
      </c>
      <c r="AF20" s="8">
        <f>IF($A20="","",AE20/(Configuration!$B$5/1000000))</f>
        <v>3.3393738355907011E-2</v>
      </c>
      <c r="AG20" s="1">
        <f t="shared" ca="1" si="15"/>
        <v>0.5714285714285714</v>
      </c>
    </row>
    <row r="21" spans="1:33" x14ac:dyDescent="0.2">
      <c r="A21" s="4">
        <v>43869</v>
      </c>
      <c r="B21" s="1">
        <f t="shared" si="0"/>
        <v>0</v>
      </c>
      <c r="C21" s="13">
        <v>1</v>
      </c>
      <c r="D21" s="8">
        <f>IF($A21="","",C21/(Configuration!$B$6/1000000))</f>
        <v>8.7478303193850332E-2</v>
      </c>
      <c r="E21" s="1">
        <f t="shared" ca="1" si="7"/>
        <v>0.14285714285714285</v>
      </c>
      <c r="F21" s="1">
        <f t="shared" si="1"/>
        <v>0</v>
      </c>
      <c r="G21" s="13">
        <v>0</v>
      </c>
      <c r="H21" s="8">
        <f>IF($A21="","",G21/(Configuration!$B$4/1000000))</f>
        <v>0</v>
      </c>
      <c r="I21" s="1">
        <f t="shared" ca="1" si="8"/>
        <v>0</v>
      </c>
      <c r="J21" s="1">
        <f t="shared" si="2"/>
        <v>5</v>
      </c>
      <c r="K21" s="13">
        <v>11</v>
      </c>
      <c r="L21" s="8">
        <f>IF($A21="","",K21/(Configuration!$B$3/1000000))</f>
        <v>0.16401019845234013</v>
      </c>
      <c r="M21" s="1">
        <f t="shared" ca="1" si="9"/>
        <v>0.7142857142857143</v>
      </c>
      <c r="N21" s="1">
        <f t="shared" si="10"/>
        <v>0</v>
      </c>
      <c r="O21" s="13">
        <v>3</v>
      </c>
      <c r="P21" s="8">
        <f>IF($A21="","",O21/(Configuration!$B$2/1000000))</f>
        <v>4.9702163101094231E-2</v>
      </c>
      <c r="Q21" s="1">
        <f t="shared" ca="1" si="11"/>
        <v>0.14285714285714285</v>
      </c>
      <c r="R21" s="1">
        <f t="shared" si="3"/>
        <v>0</v>
      </c>
      <c r="S21" s="13">
        <v>24</v>
      </c>
      <c r="T21" s="8">
        <f>IF($A21="","",S21/(Configuration!$B$8/1000000))</f>
        <v>0.46349423786860316</v>
      </c>
      <c r="U21" s="1">
        <f t="shared" ca="1" si="12"/>
        <v>1.7142857142857142</v>
      </c>
      <c r="V21" s="1">
        <f t="shared" si="4"/>
        <v>3</v>
      </c>
      <c r="W21" s="13">
        <v>33</v>
      </c>
      <c r="X21" s="8">
        <f>IF($A21="","",W21/(Configuration!$B$7/1000000))</f>
        <v>5.7858194824321485</v>
      </c>
      <c r="Y21" s="1">
        <f t="shared" ca="1" si="13"/>
        <v>2.4285714285714284</v>
      </c>
      <c r="Z21" s="1">
        <f t="shared" si="5"/>
        <v>0</v>
      </c>
      <c r="AA21" s="13">
        <v>3</v>
      </c>
      <c r="AB21" s="8">
        <f>IF($A21="","",AA21/(Configuration!$B$9/1000000))</f>
        <v>4.7481743981665207E-2</v>
      </c>
      <c r="AC21" s="1">
        <f t="shared" ca="1" si="14"/>
        <v>0.14285714285714285</v>
      </c>
      <c r="AD21" s="1">
        <f t="shared" si="6"/>
        <v>0</v>
      </c>
      <c r="AE21" s="13">
        <v>11</v>
      </c>
      <c r="AF21" s="8">
        <f>IF($A21="","",AE21/(Configuration!$B$5/1000000))</f>
        <v>3.3393738355907011E-2</v>
      </c>
      <c r="AG21" s="1">
        <f t="shared" ca="1" si="15"/>
        <v>0.42857142857142855</v>
      </c>
    </row>
    <row r="22" spans="1:33" x14ac:dyDescent="0.2">
      <c r="A22" s="4">
        <v>43870</v>
      </c>
      <c r="B22" s="1">
        <f t="shared" si="0"/>
        <v>0</v>
      </c>
      <c r="C22" s="13">
        <v>1</v>
      </c>
      <c r="D22" s="8">
        <f>IF($A22="","",C22/(Configuration!$B$6/1000000))</f>
        <v>8.7478303193850332E-2</v>
      </c>
      <c r="E22" s="1">
        <f t="shared" ca="1" si="7"/>
        <v>0.14285714285714285</v>
      </c>
      <c r="F22" s="1">
        <f t="shared" si="1"/>
        <v>0</v>
      </c>
      <c r="G22" s="13">
        <v>0</v>
      </c>
      <c r="H22" s="8">
        <f>IF($A22="","",G22/(Configuration!$B$4/1000000))</f>
        <v>0</v>
      </c>
      <c r="I22" s="1">
        <f t="shared" ca="1" si="8"/>
        <v>0</v>
      </c>
      <c r="J22" s="1">
        <f t="shared" si="2"/>
        <v>0</v>
      </c>
      <c r="K22" s="13">
        <v>11</v>
      </c>
      <c r="L22" s="8">
        <f>IF($A22="","",K22/(Configuration!$B$3/1000000))</f>
        <v>0.16401019845234013</v>
      </c>
      <c r="M22" s="1">
        <f t="shared" ca="1" si="9"/>
        <v>0.7142857142857143</v>
      </c>
      <c r="N22" s="1">
        <f t="shared" si="10"/>
        <v>0</v>
      </c>
      <c r="O22" s="13">
        <v>3</v>
      </c>
      <c r="P22" s="8">
        <f>IF($A22="","",O22/(Configuration!$B$2/1000000))</f>
        <v>4.9702163101094231E-2</v>
      </c>
      <c r="Q22" s="1">
        <f t="shared" ca="1" si="11"/>
        <v>0.14285714285714285</v>
      </c>
      <c r="R22" s="1">
        <f t="shared" si="3"/>
        <v>1</v>
      </c>
      <c r="S22" s="13">
        <v>25</v>
      </c>
      <c r="T22" s="8">
        <f>IF($A22="","",S22/(Configuration!$B$8/1000000))</f>
        <v>0.48280649777979495</v>
      </c>
      <c r="U22" s="1">
        <f t="shared" ca="1" si="12"/>
        <v>1.4285714285714286</v>
      </c>
      <c r="V22" s="1">
        <f t="shared" si="4"/>
        <v>7</v>
      </c>
      <c r="W22" s="13">
        <v>40</v>
      </c>
      <c r="X22" s="8">
        <f>IF($A22="","",W22/(Configuration!$B$7/1000000))</f>
        <v>7.01311452416018</v>
      </c>
      <c r="Y22" s="1">
        <f t="shared" ca="1" si="13"/>
        <v>3.1428571428571428</v>
      </c>
      <c r="Z22" s="1">
        <f t="shared" si="5"/>
        <v>0</v>
      </c>
      <c r="AA22" s="13">
        <v>3</v>
      </c>
      <c r="AB22" s="8">
        <f>IF($A22="","",AA22/(Configuration!$B$9/1000000))</f>
        <v>4.7481743981665207E-2</v>
      </c>
      <c r="AC22" s="1">
        <f t="shared" ca="1" si="14"/>
        <v>0.14285714285714285</v>
      </c>
      <c r="AD22" s="1">
        <f t="shared" si="6"/>
        <v>0</v>
      </c>
      <c r="AE22" s="13">
        <v>11</v>
      </c>
      <c r="AF22" s="8">
        <f>IF($A22="","",AE22/(Configuration!$B$5/1000000))</f>
        <v>3.3393738355907011E-2</v>
      </c>
      <c r="AG22" s="1">
        <f t="shared" ca="1" si="15"/>
        <v>0.42857142857142855</v>
      </c>
    </row>
    <row r="23" spans="1:33" x14ac:dyDescent="0.2">
      <c r="A23" s="4">
        <v>43871</v>
      </c>
      <c r="B23" s="1">
        <f t="shared" si="0"/>
        <v>0</v>
      </c>
      <c r="C23" s="13">
        <v>1</v>
      </c>
      <c r="D23" s="8">
        <f>IF($A23="","",C23/(Configuration!$B$6/1000000))</f>
        <v>8.7478303193850332E-2</v>
      </c>
      <c r="E23" s="1">
        <f t="shared" ca="1" si="7"/>
        <v>0.14285714285714285</v>
      </c>
      <c r="F23" s="1">
        <f t="shared" si="1"/>
        <v>0</v>
      </c>
      <c r="G23" s="13">
        <v>0</v>
      </c>
      <c r="H23" s="8">
        <f>IF($A23="","",G23/(Configuration!$B$4/1000000))</f>
        <v>0</v>
      </c>
      <c r="I23" s="1">
        <f t="shared" ca="1" si="8"/>
        <v>0</v>
      </c>
      <c r="J23" s="1">
        <f t="shared" si="2"/>
        <v>0</v>
      </c>
      <c r="K23" s="13">
        <v>11</v>
      </c>
      <c r="L23" s="8">
        <f>IF($A23="","",K23/(Configuration!$B$3/1000000))</f>
        <v>0.16401019845234013</v>
      </c>
      <c r="M23" s="1">
        <f t="shared" ca="1" si="9"/>
        <v>0.7142857142857143</v>
      </c>
      <c r="N23" s="1">
        <f t="shared" si="10"/>
        <v>0</v>
      </c>
      <c r="O23" s="13">
        <v>3</v>
      </c>
      <c r="P23" s="8">
        <f>IF($A23="","",O23/(Configuration!$B$2/1000000))</f>
        <v>4.9702163101094231E-2</v>
      </c>
      <c r="Q23" s="1">
        <f t="shared" ca="1" si="11"/>
        <v>0.14285714285714285</v>
      </c>
      <c r="R23" s="1">
        <f t="shared" si="3"/>
        <v>2</v>
      </c>
      <c r="S23" s="13">
        <v>27</v>
      </c>
      <c r="T23" s="8">
        <f>IF($A23="","",S23/(Configuration!$B$8/1000000))</f>
        <v>0.52143101760217858</v>
      </c>
      <c r="U23" s="1">
        <f t="shared" ca="1" si="12"/>
        <v>1.7142857142857142</v>
      </c>
      <c r="V23" s="1">
        <f t="shared" si="4"/>
        <v>5</v>
      </c>
      <c r="W23" s="13">
        <v>45</v>
      </c>
      <c r="X23" s="8">
        <f>IF($A23="","",W23/(Configuration!$B$7/1000000))</f>
        <v>7.8897538396802025</v>
      </c>
      <c r="Y23" s="1">
        <f t="shared" ca="1" si="13"/>
        <v>3.8571428571428572</v>
      </c>
      <c r="Z23" s="1">
        <f t="shared" si="5"/>
        <v>5</v>
      </c>
      <c r="AA23" s="13">
        <v>8</v>
      </c>
      <c r="AB23" s="8">
        <f>IF($A23="","",AA23/(Configuration!$B$9/1000000))</f>
        <v>0.12661798395110724</v>
      </c>
      <c r="AC23" s="1">
        <f t="shared" ca="1" si="14"/>
        <v>0.8571428571428571</v>
      </c>
      <c r="AD23" s="1">
        <f t="shared" si="6"/>
        <v>0</v>
      </c>
      <c r="AE23" s="13">
        <v>11</v>
      </c>
      <c r="AF23" s="8">
        <f>IF($A23="","",AE23/(Configuration!$B$5/1000000))</f>
        <v>3.3393738355907011E-2</v>
      </c>
      <c r="AG23" s="1">
        <f t="shared" ca="1" si="15"/>
        <v>0</v>
      </c>
    </row>
    <row r="24" spans="1:33" x14ac:dyDescent="0.2">
      <c r="A24" s="4">
        <v>43872</v>
      </c>
      <c r="B24" s="1">
        <f t="shared" si="0"/>
        <v>0</v>
      </c>
      <c r="C24" s="13">
        <v>1</v>
      </c>
      <c r="D24" s="8">
        <f>IF($A24="","",C24/(Configuration!$B$6/1000000))</f>
        <v>8.7478303193850332E-2</v>
      </c>
      <c r="E24" s="1">
        <f t="shared" ca="1" si="7"/>
        <v>0</v>
      </c>
      <c r="F24" s="1">
        <f t="shared" si="1"/>
        <v>0</v>
      </c>
      <c r="G24" s="13">
        <v>0</v>
      </c>
      <c r="H24" s="8">
        <f>IF($A24="","",G24/(Configuration!$B$4/1000000))</f>
        <v>0</v>
      </c>
      <c r="I24" s="1">
        <f t="shared" ca="1" si="8"/>
        <v>0</v>
      </c>
      <c r="J24" s="1">
        <f t="shared" si="2"/>
        <v>0</v>
      </c>
      <c r="K24" s="13">
        <v>11</v>
      </c>
      <c r="L24" s="8">
        <f>IF($A24="","",K24/(Configuration!$B$3/1000000))</f>
        <v>0.16401019845234013</v>
      </c>
      <c r="M24" s="1">
        <f t="shared" ca="1" si="9"/>
        <v>0.7142857142857143</v>
      </c>
      <c r="N24" s="1">
        <f t="shared" si="10"/>
        <v>0</v>
      </c>
      <c r="O24" s="13">
        <v>3</v>
      </c>
      <c r="P24" s="8">
        <f>IF($A24="","",O24/(Configuration!$B$2/1000000))</f>
        <v>4.9702163101094231E-2</v>
      </c>
      <c r="Q24" s="1">
        <f t="shared" ca="1" si="11"/>
        <v>0.14285714285714285</v>
      </c>
      <c r="R24" s="1">
        <f t="shared" si="3"/>
        <v>1</v>
      </c>
      <c r="S24" s="13">
        <v>28</v>
      </c>
      <c r="T24" s="8">
        <f>IF($A24="","",S24/(Configuration!$B$8/1000000))</f>
        <v>0.54074327751337037</v>
      </c>
      <c r="U24" s="1">
        <f t="shared" ca="1" si="12"/>
        <v>1.7142857142857142</v>
      </c>
      <c r="V24" s="1">
        <f t="shared" si="4"/>
        <v>2</v>
      </c>
      <c r="W24" s="13">
        <v>47</v>
      </c>
      <c r="X24" s="8">
        <f>IF($A24="","",W24/(Configuration!$B$7/1000000))</f>
        <v>8.2404095658882106</v>
      </c>
      <c r="Y24" s="1">
        <f t="shared" ca="1" si="13"/>
        <v>3.2857142857142856</v>
      </c>
      <c r="Z24" s="1">
        <f t="shared" si="5"/>
        <v>0</v>
      </c>
      <c r="AA24" s="13">
        <v>8</v>
      </c>
      <c r="AB24" s="8">
        <f>IF($A24="","",AA24/(Configuration!$B$9/1000000))</f>
        <v>0.12661798395110724</v>
      </c>
      <c r="AC24" s="1">
        <f t="shared" ca="1" si="14"/>
        <v>0.8571428571428571</v>
      </c>
      <c r="AD24" s="1">
        <f t="shared" si="6"/>
        <v>1</v>
      </c>
      <c r="AE24" s="13">
        <v>12</v>
      </c>
      <c r="AF24" s="8">
        <f>IF($A24="","",AE24/(Configuration!$B$5/1000000))</f>
        <v>3.6429532751898558E-2</v>
      </c>
      <c r="AG24" s="1">
        <f t="shared" ca="1" si="15"/>
        <v>0.14285714285714285</v>
      </c>
    </row>
    <row r="25" spans="1:33" x14ac:dyDescent="0.2">
      <c r="A25" s="4">
        <v>43873</v>
      </c>
      <c r="B25" s="1">
        <f t="shared" si="0"/>
        <v>0</v>
      </c>
      <c r="C25" s="13">
        <v>1</v>
      </c>
      <c r="D25" s="8">
        <f>IF($A25="","",C25/(Configuration!$B$6/1000000))</f>
        <v>8.7478303193850332E-2</v>
      </c>
      <c r="E25" s="1">
        <f t="shared" ca="1" si="7"/>
        <v>0</v>
      </c>
      <c r="F25" s="1">
        <f t="shared" si="1"/>
        <v>0</v>
      </c>
      <c r="G25" s="13">
        <v>0</v>
      </c>
      <c r="H25" s="8">
        <f>IF($A25="","",G25/(Configuration!$B$4/1000000))</f>
        <v>0</v>
      </c>
      <c r="I25" s="1">
        <f t="shared" ca="1" si="8"/>
        <v>0</v>
      </c>
      <c r="J25" s="1">
        <f t="shared" si="2"/>
        <v>0</v>
      </c>
      <c r="K25" s="13">
        <v>11</v>
      </c>
      <c r="L25" s="8">
        <f>IF($A25="","",K25/(Configuration!$B$3/1000000))</f>
        <v>0.16401019845234013</v>
      </c>
      <c r="M25" s="1">
        <f t="shared" ca="1" si="9"/>
        <v>0.7142857142857143</v>
      </c>
      <c r="N25" s="1">
        <f t="shared" si="10"/>
        <v>0</v>
      </c>
      <c r="O25" s="13">
        <v>3</v>
      </c>
      <c r="P25" s="8">
        <f>IF($A25="","",O25/(Configuration!$B$2/1000000))</f>
        <v>4.9702163101094231E-2</v>
      </c>
      <c r="Q25" s="1">
        <f t="shared" ca="1" si="11"/>
        <v>0.14285714285714285</v>
      </c>
      <c r="R25" s="1">
        <f t="shared" si="3"/>
        <v>0</v>
      </c>
      <c r="S25" s="13">
        <v>28</v>
      </c>
      <c r="T25" s="8">
        <f>IF($A25="","",S25/(Configuration!$B$8/1000000))</f>
        <v>0.54074327751337037</v>
      </c>
      <c r="U25" s="1">
        <f t="shared" ca="1" si="12"/>
        <v>1.2857142857142858</v>
      </c>
      <c r="V25" s="1">
        <f t="shared" si="4"/>
        <v>3</v>
      </c>
      <c r="W25" s="13">
        <v>50</v>
      </c>
      <c r="X25" s="8">
        <f>IF($A25="","",W25/(Configuration!$B$7/1000000))</f>
        <v>8.766393155200225</v>
      </c>
      <c r="Y25" s="1">
        <f t="shared" ca="1" si="13"/>
        <v>3.1428571428571428</v>
      </c>
      <c r="Z25" s="1">
        <f t="shared" si="5"/>
        <v>1</v>
      </c>
      <c r="AA25" s="13">
        <v>9</v>
      </c>
      <c r="AB25" s="8">
        <f>IF($A25="","",AA25/(Configuration!$B$9/1000000))</f>
        <v>0.14244523194499562</v>
      </c>
      <c r="AC25" s="1">
        <f t="shared" ca="1" si="14"/>
        <v>1</v>
      </c>
      <c r="AD25" s="1">
        <f t="shared" si="6"/>
        <v>0</v>
      </c>
      <c r="AE25" s="13">
        <v>12</v>
      </c>
      <c r="AF25" s="8">
        <f>IF($A25="","",AE25/(Configuration!$B$5/1000000))</f>
        <v>3.6429532751898558E-2</v>
      </c>
      <c r="AG25" s="1">
        <f t="shared" ca="1" si="15"/>
        <v>0.14285714285714285</v>
      </c>
    </row>
    <row r="26" spans="1:33" x14ac:dyDescent="0.2">
      <c r="A26" s="4">
        <v>43874</v>
      </c>
      <c r="B26" s="1">
        <f t="shared" si="0"/>
        <v>0</v>
      </c>
      <c r="C26" s="13">
        <v>1</v>
      </c>
      <c r="D26" s="8">
        <f>IF($A26="","",C26/(Configuration!$B$6/1000000))</f>
        <v>8.7478303193850332E-2</v>
      </c>
      <c r="E26" s="1">
        <f t="shared" ca="1" si="7"/>
        <v>0</v>
      </c>
      <c r="F26" s="1">
        <f t="shared" si="1"/>
        <v>0</v>
      </c>
      <c r="G26" s="13">
        <v>0</v>
      </c>
      <c r="H26" s="8">
        <f>IF($A26="","",G26/(Configuration!$B$4/1000000))</f>
        <v>0</v>
      </c>
      <c r="I26" s="1">
        <f t="shared" ca="1" si="8"/>
        <v>0</v>
      </c>
      <c r="J26" s="1">
        <f t="shared" si="2"/>
        <v>0</v>
      </c>
      <c r="K26" s="13">
        <v>11</v>
      </c>
      <c r="L26" s="8">
        <f>IF($A26="","",K26/(Configuration!$B$3/1000000))</f>
        <v>0.16401019845234013</v>
      </c>
      <c r="M26" s="1">
        <f t="shared" ca="1" si="9"/>
        <v>0.7142857142857143</v>
      </c>
      <c r="N26" s="1">
        <f t="shared" si="10"/>
        <v>0</v>
      </c>
      <c r="O26" s="13">
        <v>3</v>
      </c>
      <c r="P26" s="8">
        <f>IF($A26="","",O26/(Configuration!$B$2/1000000))</f>
        <v>4.9702163101094231E-2</v>
      </c>
      <c r="Q26" s="1">
        <f t="shared" ca="1" si="11"/>
        <v>0.14285714285714285</v>
      </c>
      <c r="R26" s="1">
        <f t="shared" si="3"/>
        <v>0</v>
      </c>
      <c r="S26" s="13">
        <v>28</v>
      </c>
      <c r="T26" s="8">
        <f>IF($A26="","",S26/(Configuration!$B$8/1000000))</f>
        <v>0.54074327751337037</v>
      </c>
      <c r="U26" s="1">
        <f t="shared" ca="1" si="12"/>
        <v>0.7142857142857143</v>
      </c>
      <c r="V26" s="1">
        <f t="shared" si="4"/>
        <v>8</v>
      </c>
      <c r="W26" s="13">
        <v>58</v>
      </c>
      <c r="X26" s="8">
        <f>IF($A26="","",W26/(Configuration!$B$7/1000000))</f>
        <v>10.169016060032261</v>
      </c>
      <c r="Y26" s="1">
        <f t="shared" ca="1" si="13"/>
        <v>4.2857142857142856</v>
      </c>
      <c r="Z26" s="1">
        <f t="shared" si="5"/>
        <v>0</v>
      </c>
      <c r="AA26" s="13">
        <v>9</v>
      </c>
      <c r="AB26" s="8">
        <f>IF($A26="","",AA26/(Configuration!$B$9/1000000))</f>
        <v>0.14244523194499562</v>
      </c>
      <c r="AC26" s="1">
        <f t="shared" ca="1" si="14"/>
        <v>1</v>
      </c>
      <c r="AD26" s="1">
        <f t="shared" si="6"/>
        <v>1</v>
      </c>
      <c r="AE26" s="13">
        <v>13</v>
      </c>
      <c r="AF26" s="8">
        <f>IF($A26="","",AE26/(Configuration!$B$5/1000000))</f>
        <v>3.9465327147890104E-2</v>
      </c>
      <c r="AG26" s="1">
        <f t="shared" ca="1" si="15"/>
        <v>0.2857142857142857</v>
      </c>
    </row>
    <row r="27" spans="1:33" x14ac:dyDescent="0.2">
      <c r="A27" s="4">
        <v>43875</v>
      </c>
      <c r="B27" s="1">
        <f t="shared" si="0"/>
        <v>0</v>
      </c>
      <c r="C27" s="13">
        <v>1</v>
      </c>
      <c r="D27" s="8">
        <f>IF($A27="","",C27/(Configuration!$B$6/1000000))</f>
        <v>8.7478303193850332E-2</v>
      </c>
      <c r="E27" s="1">
        <f t="shared" ca="1" si="7"/>
        <v>0</v>
      </c>
      <c r="F27" s="1">
        <f t="shared" si="1"/>
        <v>0</v>
      </c>
      <c r="G27" s="13">
        <v>0</v>
      </c>
      <c r="H27" s="8">
        <f>IF($A27="","",G27/(Configuration!$B$4/1000000))</f>
        <v>0</v>
      </c>
      <c r="I27" s="1">
        <f t="shared" ca="1" si="8"/>
        <v>0</v>
      </c>
      <c r="J27" s="1">
        <f t="shared" si="2"/>
        <v>0</v>
      </c>
      <c r="K27" s="13">
        <v>11</v>
      </c>
      <c r="L27" s="8">
        <f>IF($A27="","",K27/(Configuration!$B$3/1000000))</f>
        <v>0.16401019845234013</v>
      </c>
      <c r="M27" s="1">
        <f t="shared" ca="1" si="9"/>
        <v>0.7142857142857143</v>
      </c>
      <c r="N27" s="1">
        <f t="shared" si="10"/>
        <v>0</v>
      </c>
      <c r="O27" s="13">
        <v>3</v>
      </c>
      <c r="P27" s="8">
        <f>IF($A27="","",O27/(Configuration!$B$2/1000000))</f>
        <v>4.9702163101094231E-2</v>
      </c>
      <c r="Q27" s="1">
        <f t="shared" ca="1" si="11"/>
        <v>0</v>
      </c>
      <c r="R27" s="1">
        <f t="shared" si="3"/>
        <v>0</v>
      </c>
      <c r="S27" s="13">
        <v>28</v>
      </c>
      <c r="T27" s="8">
        <f>IF($A27="","",S27/(Configuration!$B$8/1000000))</f>
        <v>0.54074327751337037</v>
      </c>
      <c r="U27" s="1">
        <f t="shared" ca="1" si="12"/>
        <v>0.5714285714285714</v>
      </c>
      <c r="V27" s="1">
        <f t="shared" si="4"/>
        <v>9</v>
      </c>
      <c r="W27" s="13">
        <v>67</v>
      </c>
      <c r="X27" s="8">
        <f>IF($A27="","",W27/(Configuration!$B$7/1000000))</f>
        <v>11.746966827968301</v>
      </c>
      <c r="Y27" s="1">
        <f t="shared" ca="1" si="13"/>
        <v>5.2857142857142856</v>
      </c>
      <c r="Z27" s="1">
        <f t="shared" si="5"/>
        <v>0</v>
      </c>
      <c r="AA27" s="13">
        <v>9</v>
      </c>
      <c r="AB27" s="8">
        <f>IF($A27="","",AA27/(Configuration!$B$9/1000000))</f>
        <v>0.14244523194499562</v>
      </c>
      <c r="AC27" s="1">
        <f t="shared" ca="1" si="14"/>
        <v>0.8571428571428571</v>
      </c>
      <c r="AD27" s="1">
        <f t="shared" si="6"/>
        <v>0</v>
      </c>
      <c r="AE27" s="13">
        <v>13</v>
      </c>
      <c r="AF27" s="8">
        <f>IF($A27="","",AE27/(Configuration!$B$5/1000000))</f>
        <v>3.9465327147890104E-2</v>
      </c>
      <c r="AG27" s="1">
        <f t="shared" ca="1" si="15"/>
        <v>0.2857142857142857</v>
      </c>
    </row>
    <row r="28" spans="1:33" x14ac:dyDescent="0.2">
      <c r="A28" s="4">
        <v>43876</v>
      </c>
      <c r="B28" s="1">
        <f t="shared" si="0"/>
        <v>0</v>
      </c>
      <c r="C28" s="13">
        <v>1</v>
      </c>
      <c r="D28" s="8">
        <f>IF($A28="","",C28/(Configuration!$B$6/1000000))</f>
        <v>8.7478303193850332E-2</v>
      </c>
      <c r="E28" s="1">
        <f t="shared" ca="1" si="7"/>
        <v>0</v>
      </c>
      <c r="F28" s="1">
        <f t="shared" si="1"/>
        <v>0</v>
      </c>
      <c r="G28" s="13">
        <v>0</v>
      </c>
      <c r="H28" s="8">
        <f>IF($A28="","",G28/(Configuration!$B$4/1000000))</f>
        <v>0</v>
      </c>
      <c r="I28" s="1">
        <f t="shared" ca="1" si="8"/>
        <v>0</v>
      </c>
      <c r="J28" s="1">
        <f t="shared" si="2"/>
        <v>1</v>
      </c>
      <c r="K28" s="13">
        <v>12</v>
      </c>
      <c r="L28" s="8">
        <f>IF($A28="","",K28/(Configuration!$B$3/1000000))</f>
        <v>0.17892021649346196</v>
      </c>
      <c r="M28" s="1">
        <f t="shared" ca="1" si="9"/>
        <v>0.14285714285714285</v>
      </c>
      <c r="N28" s="1">
        <f t="shared" si="10"/>
        <v>0</v>
      </c>
      <c r="O28" s="13">
        <v>3</v>
      </c>
      <c r="P28" s="8">
        <f>IF($A28="","",O28/(Configuration!$B$2/1000000))</f>
        <v>4.9702163101094231E-2</v>
      </c>
      <c r="Q28" s="1">
        <f t="shared" ca="1" si="11"/>
        <v>0</v>
      </c>
      <c r="R28" s="1">
        <f t="shared" si="3"/>
        <v>0</v>
      </c>
      <c r="S28" s="13">
        <v>28</v>
      </c>
      <c r="T28" s="8">
        <f>IF($A28="","",S28/(Configuration!$B$8/1000000))</f>
        <v>0.54074327751337037</v>
      </c>
      <c r="U28" s="1">
        <f t="shared" ca="1" si="12"/>
        <v>0.5714285714285714</v>
      </c>
      <c r="V28" s="1">
        <f t="shared" si="4"/>
        <v>5</v>
      </c>
      <c r="W28" s="13">
        <v>72</v>
      </c>
      <c r="X28" s="8">
        <f>IF($A28="","",W28/(Configuration!$B$7/1000000))</f>
        <v>12.623606143488324</v>
      </c>
      <c r="Y28" s="1">
        <f t="shared" ca="1" si="13"/>
        <v>5.5714285714285712</v>
      </c>
      <c r="Z28" s="1">
        <f t="shared" si="5"/>
        <v>0</v>
      </c>
      <c r="AA28" s="13">
        <v>9</v>
      </c>
      <c r="AB28" s="8">
        <f>IF($A28="","",AA28/(Configuration!$B$9/1000000))</f>
        <v>0.14244523194499562</v>
      </c>
      <c r="AC28" s="1">
        <f t="shared" ca="1" si="14"/>
        <v>0.8571428571428571</v>
      </c>
      <c r="AD28" s="1">
        <f t="shared" si="6"/>
        <v>0</v>
      </c>
      <c r="AE28" s="13">
        <v>13</v>
      </c>
      <c r="AF28" s="8">
        <f>IF($A28="","",AE28/(Configuration!$B$5/1000000))</f>
        <v>3.9465327147890104E-2</v>
      </c>
      <c r="AG28" s="1">
        <f t="shared" ca="1" si="15"/>
        <v>0.2857142857142857</v>
      </c>
    </row>
    <row r="29" spans="1:33" x14ac:dyDescent="0.2">
      <c r="A29" s="4">
        <v>43877</v>
      </c>
      <c r="B29" s="1">
        <f t="shared" si="0"/>
        <v>0</v>
      </c>
      <c r="C29" s="13">
        <v>1</v>
      </c>
      <c r="D29" s="8">
        <f>IF($A29="","",C29/(Configuration!$B$6/1000000))</f>
        <v>8.7478303193850332E-2</v>
      </c>
      <c r="E29" s="1">
        <f t="shared" ca="1" si="7"/>
        <v>0</v>
      </c>
      <c r="F29" s="1">
        <f t="shared" si="1"/>
        <v>0</v>
      </c>
      <c r="G29" s="13">
        <v>0</v>
      </c>
      <c r="H29" s="8">
        <f>IF($A29="","",G29/(Configuration!$B$4/1000000))</f>
        <v>0</v>
      </c>
      <c r="I29" s="1">
        <f t="shared" ca="1" si="8"/>
        <v>0</v>
      </c>
      <c r="J29" s="1">
        <f t="shared" si="2"/>
        <v>0</v>
      </c>
      <c r="K29" s="13">
        <v>12</v>
      </c>
      <c r="L29" s="8">
        <f>IF($A29="","",K29/(Configuration!$B$3/1000000))</f>
        <v>0.17892021649346196</v>
      </c>
      <c r="M29" s="1">
        <f t="shared" ca="1" si="9"/>
        <v>0.14285714285714285</v>
      </c>
      <c r="N29" s="1">
        <f t="shared" si="10"/>
        <v>0</v>
      </c>
      <c r="O29" s="13">
        <v>3</v>
      </c>
      <c r="P29" s="8">
        <f>IF($A29="","",O29/(Configuration!$B$2/1000000))</f>
        <v>4.9702163101094231E-2</v>
      </c>
      <c r="Q29" s="1">
        <f t="shared" ca="1" si="11"/>
        <v>0</v>
      </c>
      <c r="R29" s="1">
        <f t="shared" si="3"/>
        <v>1</v>
      </c>
      <c r="S29" s="13">
        <v>29</v>
      </c>
      <c r="T29" s="8">
        <f>IF($A29="","",S29/(Configuration!$B$8/1000000))</f>
        <v>0.56005553742456216</v>
      </c>
      <c r="U29" s="1">
        <f t="shared" ca="1" si="12"/>
        <v>0.5714285714285714</v>
      </c>
      <c r="V29" s="1">
        <f t="shared" si="4"/>
        <v>3</v>
      </c>
      <c r="W29" s="13">
        <v>75</v>
      </c>
      <c r="X29" s="8">
        <f>IF($A29="","",W29/(Configuration!$B$7/1000000))</f>
        <v>13.149589732800337</v>
      </c>
      <c r="Y29" s="1">
        <f t="shared" ca="1" si="13"/>
        <v>5</v>
      </c>
      <c r="Z29" s="1">
        <f t="shared" si="5"/>
        <v>0</v>
      </c>
      <c r="AA29" s="13">
        <v>9</v>
      </c>
      <c r="AB29" s="8">
        <f>IF($A29="","",AA29/(Configuration!$B$9/1000000))</f>
        <v>0.14244523194499562</v>
      </c>
      <c r="AC29" s="1">
        <f t="shared" ca="1" si="14"/>
        <v>0.8571428571428571</v>
      </c>
      <c r="AD29" s="1">
        <f t="shared" si="6"/>
        <v>0</v>
      </c>
      <c r="AE29" s="13">
        <v>13</v>
      </c>
      <c r="AF29" s="8">
        <f>IF($A29="","",AE29/(Configuration!$B$5/1000000))</f>
        <v>3.9465327147890104E-2</v>
      </c>
      <c r="AG29" s="1">
        <f t="shared" ca="1" si="15"/>
        <v>0.2857142857142857</v>
      </c>
    </row>
    <row r="30" spans="1:33" x14ac:dyDescent="0.2">
      <c r="A30" s="4">
        <v>43878</v>
      </c>
      <c r="B30" s="1">
        <f t="shared" si="0"/>
        <v>0</v>
      </c>
      <c r="C30" s="13">
        <v>1</v>
      </c>
      <c r="D30" s="8">
        <f>IF($A30="","",C30/(Configuration!$B$6/1000000))</f>
        <v>8.7478303193850332E-2</v>
      </c>
      <c r="E30" s="1">
        <f t="shared" ca="1" si="7"/>
        <v>0</v>
      </c>
      <c r="F30" s="1">
        <f t="shared" si="1"/>
        <v>0</v>
      </c>
      <c r="G30" s="13">
        <v>0</v>
      </c>
      <c r="H30" s="8">
        <f>IF($A30="","",G30/(Configuration!$B$4/1000000))</f>
        <v>0</v>
      </c>
      <c r="I30" s="1">
        <f t="shared" ca="1" si="8"/>
        <v>0</v>
      </c>
      <c r="J30" s="1">
        <f t="shared" si="2"/>
        <v>0</v>
      </c>
      <c r="K30" s="13">
        <v>12</v>
      </c>
      <c r="L30" s="8">
        <f>IF($A30="","",K30/(Configuration!$B$3/1000000))</f>
        <v>0.17892021649346196</v>
      </c>
      <c r="M30" s="1">
        <f t="shared" ca="1" si="9"/>
        <v>0.14285714285714285</v>
      </c>
      <c r="N30" s="1">
        <f t="shared" si="10"/>
        <v>0</v>
      </c>
      <c r="O30" s="13">
        <v>3</v>
      </c>
      <c r="P30" s="8">
        <f>IF($A30="","",O30/(Configuration!$B$2/1000000))</f>
        <v>4.9702163101094231E-2</v>
      </c>
      <c r="Q30" s="1">
        <f t="shared" ca="1" si="11"/>
        <v>0</v>
      </c>
      <c r="R30" s="1">
        <f t="shared" si="3"/>
        <v>1</v>
      </c>
      <c r="S30" s="13">
        <v>30</v>
      </c>
      <c r="T30" s="8">
        <f>IF($A30="","",S30/(Configuration!$B$8/1000000))</f>
        <v>0.57936779733575394</v>
      </c>
      <c r="U30" s="1">
        <f t="shared" ca="1" si="12"/>
        <v>0.42857142857142855</v>
      </c>
      <c r="V30" s="1">
        <f t="shared" si="4"/>
        <v>2</v>
      </c>
      <c r="W30" s="13">
        <v>77</v>
      </c>
      <c r="X30" s="8">
        <f>IF($A30="","",W30/(Configuration!$B$7/1000000))</f>
        <v>13.500245459008346</v>
      </c>
      <c r="Y30" s="1">
        <f t="shared" ca="1" si="13"/>
        <v>4.5714285714285712</v>
      </c>
      <c r="Z30" s="1">
        <f t="shared" si="5"/>
        <v>0</v>
      </c>
      <c r="AA30" s="13">
        <v>9</v>
      </c>
      <c r="AB30" s="8">
        <f>IF($A30="","",AA30/(Configuration!$B$9/1000000))</f>
        <v>0.14244523194499562</v>
      </c>
      <c r="AC30" s="1">
        <f t="shared" ca="1" si="14"/>
        <v>0.14285714285714285</v>
      </c>
      <c r="AD30" s="1">
        <f t="shared" si="6"/>
        <v>0</v>
      </c>
      <c r="AE30" s="13">
        <v>13</v>
      </c>
      <c r="AF30" s="8">
        <f>IF($A30="","",AE30/(Configuration!$B$5/1000000))</f>
        <v>3.9465327147890104E-2</v>
      </c>
      <c r="AG30" s="1">
        <f t="shared" ca="1" si="15"/>
        <v>0.2857142857142857</v>
      </c>
    </row>
    <row r="31" spans="1:33" x14ac:dyDescent="0.2">
      <c r="A31" s="4">
        <v>43879</v>
      </c>
      <c r="B31" s="1">
        <f t="shared" si="0"/>
        <v>0</v>
      </c>
      <c r="C31" s="13">
        <v>1</v>
      </c>
      <c r="D31" s="8">
        <f>IF($A31="","",C31/(Configuration!$B$6/1000000))</f>
        <v>8.7478303193850332E-2</v>
      </c>
      <c r="E31" s="1">
        <f t="shared" ca="1" si="7"/>
        <v>0</v>
      </c>
      <c r="F31" s="1">
        <f t="shared" si="1"/>
        <v>0</v>
      </c>
      <c r="G31" s="13">
        <v>0</v>
      </c>
      <c r="H31" s="8">
        <f>IF($A31="","",G31/(Configuration!$B$4/1000000))</f>
        <v>0</v>
      </c>
      <c r="I31" s="1">
        <f t="shared" ca="1" si="8"/>
        <v>0</v>
      </c>
      <c r="J31" s="1">
        <f t="shared" si="2"/>
        <v>0</v>
      </c>
      <c r="K31" s="13">
        <v>12</v>
      </c>
      <c r="L31" s="8">
        <f>IF($A31="","",K31/(Configuration!$B$3/1000000))</f>
        <v>0.17892021649346196</v>
      </c>
      <c r="M31" s="1">
        <f t="shared" ca="1" si="9"/>
        <v>0.14285714285714285</v>
      </c>
      <c r="N31" s="1">
        <f t="shared" si="10"/>
        <v>0</v>
      </c>
      <c r="O31" s="13">
        <v>3</v>
      </c>
      <c r="P31" s="8">
        <f>IF($A31="","",O31/(Configuration!$B$2/1000000))</f>
        <v>4.9702163101094231E-2</v>
      </c>
      <c r="Q31" s="1">
        <f t="shared" ca="1" si="11"/>
        <v>0</v>
      </c>
      <c r="R31" s="1">
        <f t="shared" si="3"/>
        <v>1</v>
      </c>
      <c r="S31" s="13">
        <v>31</v>
      </c>
      <c r="T31" s="8">
        <f>IF($A31="","",S31/(Configuration!$B$8/1000000))</f>
        <v>0.59868005724694573</v>
      </c>
      <c r="U31" s="1">
        <f t="shared" ca="1" si="12"/>
        <v>0.42857142857142855</v>
      </c>
      <c r="V31" s="1">
        <f t="shared" si="4"/>
        <v>4</v>
      </c>
      <c r="W31" s="13">
        <v>81</v>
      </c>
      <c r="X31" s="8">
        <f>IF($A31="","",W31/(Configuration!$B$7/1000000))</f>
        <v>14.201556911424364</v>
      </c>
      <c r="Y31" s="1">
        <f t="shared" ca="1" si="13"/>
        <v>4.8571428571428568</v>
      </c>
      <c r="Z31" s="1">
        <f t="shared" si="5"/>
        <v>0</v>
      </c>
      <c r="AA31" s="13">
        <v>9</v>
      </c>
      <c r="AB31" s="8">
        <f>IF($A31="","",AA31/(Configuration!$B$9/1000000))</f>
        <v>0.14244523194499562</v>
      </c>
      <c r="AC31" s="1">
        <f t="shared" ca="1" si="14"/>
        <v>0.14285714285714285</v>
      </c>
      <c r="AD31" s="1">
        <f t="shared" si="6"/>
        <v>0</v>
      </c>
      <c r="AE31" s="13">
        <v>13</v>
      </c>
      <c r="AF31" s="8">
        <f>IF($A31="","",AE31/(Configuration!$B$5/1000000))</f>
        <v>3.9465327147890104E-2</v>
      </c>
      <c r="AG31" s="1">
        <f t="shared" ca="1" si="15"/>
        <v>0.14285714285714285</v>
      </c>
    </row>
    <row r="32" spans="1:33" x14ac:dyDescent="0.2">
      <c r="A32" s="4">
        <v>43880</v>
      </c>
      <c r="B32" s="1">
        <f t="shared" si="0"/>
        <v>0</v>
      </c>
      <c r="C32" s="13">
        <v>1</v>
      </c>
      <c r="D32" s="8">
        <f>IF($A32="","",C32/(Configuration!$B$6/1000000))</f>
        <v>8.7478303193850332E-2</v>
      </c>
      <c r="E32" s="1">
        <f t="shared" ca="1" si="7"/>
        <v>0</v>
      </c>
      <c r="F32" s="1">
        <f t="shared" si="1"/>
        <v>0</v>
      </c>
      <c r="G32" s="13">
        <v>0</v>
      </c>
      <c r="H32" s="8">
        <f>IF($A32="","",G32/(Configuration!$B$4/1000000))</f>
        <v>0</v>
      </c>
      <c r="I32" s="1">
        <f t="shared" ca="1" si="8"/>
        <v>0</v>
      </c>
      <c r="J32" s="1">
        <f t="shared" si="2"/>
        <v>0</v>
      </c>
      <c r="K32" s="13">
        <v>12</v>
      </c>
      <c r="L32" s="8">
        <f>IF($A32="","",K32/(Configuration!$B$3/1000000))</f>
        <v>0.17892021649346196</v>
      </c>
      <c r="M32" s="1">
        <f t="shared" ca="1" si="9"/>
        <v>0.14285714285714285</v>
      </c>
      <c r="N32" s="1">
        <f t="shared" si="10"/>
        <v>0</v>
      </c>
      <c r="O32" s="13">
        <v>3</v>
      </c>
      <c r="P32" s="8">
        <f>IF($A32="","",O32/(Configuration!$B$2/1000000))</f>
        <v>4.9702163101094231E-2</v>
      </c>
      <c r="Q32" s="1">
        <f t="shared" ca="1" si="11"/>
        <v>0</v>
      </c>
      <c r="R32" s="1">
        <f t="shared" si="3"/>
        <v>0</v>
      </c>
      <c r="S32" s="13">
        <v>31</v>
      </c>
      <c r="T32" s="8">
        <f>IF($A32="","",S32/(Configuration!$B$8/1000000))</f>
        <v>0.59868005724694573</v>
      </c>
      <c r="U32" s="1">
        <f t="shared" ca="1" si="12"/>
        <v>0.42857142857142855</v>
      </c>
      <c r="V32" s="1">
        <f t="shared" si="4"/>
        <v>3</v>
      </c>
      <c r="W32" s="13">
        <v>84</v>
      </c>
      <c r="X32" s="8">
        <f>IF($A32="","",W32/(Configuration!$B$7/1000000))</f>
        <v>14.727540500736378</v>
      </c>
      <c r="Y32" s="1">
        <f t="shared" ca="1" si="13"/>
        <v>4.8571428571428568</v>
      </c>
      <c r="Z32" s="1">
        <f t="shared" si="5"/>
        <v>0</v>
      </c>
      <c r="AA32" s="13">
        <v>9</v>
      </c>
      <c r="AB32" s="8">
        <f>IF($A32="","",AA32/(Configuration!$B$9/1000000))</f>
        <v>0.14244523194499562</v>
      </c>
      <c r="AC32" s="1">
        <f t="shared" ca="1" si="14"/>
        <v>0</v>
      </c>
      <c r="AD32" s="1">
        <f t="shared" si="6"/>
        <v>0</v>
      </c>
      <c r="AE32" s="13">
        <v>13</v>
      </c>
      <c r="AF32" s="8">
        <f>IF($A32="","",AE32/(Configuration!$B$5/1000000))</f>
        <v>3.9465327147890104E-2</v>
      </c>
      <c r="AG32" s="1">
        <f t="shared" ca="1" si="15"/>
        <v>0.14285714285714285</v>
      </c>
    </row>
    <row r="33" spans="1:33" x14ac:dyDescent="0.2">
      <c r="A33" s="4">
        <v>43881</v>
      </c>
      <c r="B33" s="1">
        <f t="shared" si="0"/>
        <v>0</v>
      </c>
      <c r="C33" s="13">
        <v>1</v>
      </c>
      <c r="D33" s="8">
        <f>IF($A33="","",C33/(Configuration!$B$6/1000000))</f>
        <v>8.7478303193850332E-2</v>
      </c>
      <c r="E33" s="1">
        <f t="shared" ca="1" si="7"/>
        <v>0</v>
      </c>
      <c r="F33" s="1">
        <f t="shared" si="1"/>
        <v>0</v>
      </c>
      <c r="G33" s="13">
        <v>0</v>
      </c>
      <c r="H33" s="8">
        <f>IF($A33="","",G33/(Configuration!$B$4/1000000))</f>
        <v>0</v>
      </c>
      <c r="I33" s="1">
        <f t="shared" ca="1" si="8"/>
        <v>0</v>
      </c>
      <c r="J33" s="1">
        <f t="shared" si="2"/>
        <v>0</v>
      </c>
      <c r="K33" s="13">
        <v>12</v>
      </c>
      <c r="L33" s="8">
        <f>IF($A33="","",K33/(Configuration!$B$3/1000000))</f>
        <v>0.17892021649346196</v>
      </c>
      <c r="M33" s="1">
        <f t="shared" ca="1" si="9"/>
        <v>0.14285714285714285</v>
      </c>
      <c r="N33" s="1">
        <f t="shared" si="10"/>
        <v>0</v>
      </c>
      <c r="O33" s="13">
        <v>3</v>
      </c>
      <c r="P33" s="8">
        <f>IF($A33="","",O33/(Configuration!$B$2/1000000))</f>
        <v>4.9702163101094231E-2</v>
      </c>
      <c r="Q33" s="1">
        <f t="shared" ca="1" si="11"/>
        <v>0</v>
      </c>
      <c r="R33" s="1">
        <f t="shared" si="3"/>
        <v>73</v>
      </c>
      <c r="S33" s="13">
        <v>104</v>
      </c>
      <c r="T33" s="8">
        <f>IF($A33="","",S33/(Configuration!$B$8/1000000))</f>
        <v>2.0084750307639472</v>
      </c>
      <c r="U33" s="1">
        <f t="shared" ca="1" si="12"/>
        <v>10.857142857142858</v>
      </c>
      <c r="V33" s="1">
        <f t="shared" si="4"/>
        <v>0</v>
      </c>
      <c r="W33" s="13">
        <v>84</v>
      </c>
      <c r="X33" s="8">
        <f>IF($A33="","",W33/(Configuration!$B$7/1000000))</f>
        <v>14.727540500736378</v>
      </c>
      <c r="Y33" s="1">
        <f t="shared" ca="1" si="13"/>
        <v>3.7142857142857144</v>
      </c>
      <c r="Z33" s="1">
        <f t="shared" si="5"/>
        <v>0</v>
      </c>
      <c r="AA33" s="13">
        <v>9</v>
      </c>
      <c r="AB33" s="8">
        <f>IF($A33="","",AA33/(Configuration!$B$9/1000000))</f>
        <v>0.14244523194499562</v>
      </c>
      <c r="AC33" s="1">
        <f t="shared" ca="1" si="14"/>
        <v>0</v>
      </c>
      <c r="AD33" s="1">
        <f t="shared" si="6"/>
        <v>0</v>
      </c>
      <c r="AE33" s="13">
        <v>13</v>
      </c>
      <c r="AF33" s="8">
        <f>IF($A33="","",AE33/(Configuration!$B$5/1000000))</f>
        <v>3.9465327147890104E-2</v>
      </c>
      <c r="AG33" s="1">
        <f t="shared" ca="1" si="15"/>
        <v>0</v>
      </c>
    </row>
    <row r="34" spans="1:33" x14ac:dyDescent="0.2">
      <c r="A34" s="4">
        <v>43882</v>
      </c>
      <c r="B34" s="1">
        <f t="shared" si="0"/>
        <v>0</v>
      </c>
      <c r="C34" s="13">
        <v>1</v>
      </c>
      <c r="D34" s="8">
        <f>IF($A34="","",C34/(Configuration!$B$6/1000000))</f>
        <v>8.7478303193850332E-2</v>
      </c>
      <c r="E34" s="1">
        <f t="shared" ca="1" si="7"/>
        <v>0</v>
      </c>
      <c r="F34" s="1">
        <f t="shared" si="1"/>
        <v>0</v>
      </c>
      <c r="G34" s="13">
        <v>0</v>
      </c>
      <c r="H34" s="8">
        <f>IF($A34="","",G34/(Configuration!$B$4/1000000))</f>
        <v>0</v>
      </c>
      <c r="I34" s="1">
        <f t="shared" ca="1" si="8"/>
        <v>0</v>
      </c>
      <c r="J34" s="1">
        <f t="shared" si="2"/>
        <v>0</v>
      </c>
      <c r="K34" s="13">
        <v>12</v>
      </c>
      <c r="L34" s="8">
        <f>IF($A34="","",K34/(Configuration!$B$3/1000000))</f>
        <v>0.17892021649346196</v>
      </c>
      <c r="M34" s="1">
        <f t="shared" ca="1" si="9"/>
        <v>0.14285714285714285</v>
      </c>
      <c r="N34" s="1">
        <f t="shared" si="10"/>
        <v>17</v>
      </c>
      <c r="O34" s="13">
        <v>20</v>
      </c>
      <c r="P34" s="8">
        <f>IF($A34="","",O34/(Configuration!$B$2/1000000))</f>
        <v>0.33134775400729488</v>
      </c>
      <c r="Q34" s="1">
        <f t="shared" ca="1" si="11"/>
        <v>2.4285714285714284</v>
      </c>
      <c r="R34" s="1">
        <f t="shared" si="3"/>
        <v>100</v>
      </c>
      <c r="S34" s="13">
        <v>204</v>
      </c>
      <c r="T34" s="8">
        <f>IF($A34="","",S34/(Configuration!$B$8/1000000))</f>
        <v>3.9397010218831272</v>
      </c>
      <c r="U34" s="1">
        <f t="shared" ca="1" si="12"/>
        <v>25.142857142857142</v>
      </c>
      <c r="V34" s="1">
        <f t="shared" si="4"/>
        <v>1</v>
      </c>
      <c r="W34" s="13">
        <v>85</v>
      </c>
      <c r="X34" s="8">
        <f>IF($A34="","",W34/(Configuration!$B$7/1000000))</f>
        <v>14.902868363840382</v>
      </c>
      <c r="Y34" s="1">
        <f t="shared" ca="1" si="13"/>
        <v>2.5714285714285716</v>
      </c>
      <c r="Z34" s="1">
        <f t="shared" si="5"/>
        <v>0</v>
      </c>
      <c r="AA34" s="13">
        <v>9</v>
      </c>
      <c r="AB34" s="8">
        <f>IF($A34="","",AA34/(Configuration!$B$9/1000000))</f>
        <v>0.14244523194499562</v>
      </c>
      <c r="AC34" s="1">
        <f t="shared" ca="1" si="14"/>
        <v>0</v>
      </c>
      <c r="AD34" s="1">
        <f t="shared" si="6"/>
        <v>2</v>
      </c>
      <c r="AE34" s="13">
        <v>15</v>
      </c>
      <c r="AF34" s="8">
        <f>IF($A34="","",AE34/(Configuration!$B$5/1000000))</f>
        <v>4.5536915939873197E-2</v>
      </c>
      <c r="AG34" s="1">
        <f t="shared" ca="1" si="15"/>
        <v>0.2857142857142857</v>
      </c>
    </row>
    <row r="35" spans="1:33" x14ac:dyDescent="0.2">
      <c r="A35" s="4">
        <v>43883</v>
      </c>
      <c r="B35" s="1">
        <f t="shared" ref="B35:B66" si="16">IF(AF35="","",IF(ROW()&lt;=3,C35,C35-C34))</f>
        <v>0</v>
      </c>
      <c r="C35" s="13">
        <v>1</v>
      </c>
      <c r="D35" s="8">
        <f>IF($A35="","",C35/(Configuration!$B$6/1000000))</f>
        <v>8.7478303193850332E-2</v>
      </c>
      <c r="E35" s="1">
        <f t="shared" ca="1" si="7"/>
        <v>0</v>
      </c>
      <c r="F35" s="1">
        <f t="shared" ref="F35:F66" si="17">IF(L35="","",IF(ROW()&lt;=3,G35,G35-G34))</f>
        <v>0</v>
      </c>
      <c r="G35" s="13">
        <v>0</v>
      </c>
      <c r="H35" s="8">
        <f>IF($A35="","",G35/(Configuration!$B$4/1000000))</f>
        <v>0</v>
      </c>
      <c r="I35" s="1">
        <f t="shared" ca="1" si="8"/>
        <v>0</v>
      </c>
      <c r="J35" s="1">
        <f t="shared" ref="J35:J66" si="18">IF(P35="","",IF(ROW()&lt;=3,K35,K35-K34))</f>
        <v>0</v>
      </c>
      <c r="K35" s="13">
        <v>12</v>
      </c>
      <c r="L35" s="8">
        <f>IF($A35="","",K35/(Configuration!$B$3/1000000))</f>
        <v>0.17892021649346196</v>
      </c>
      <c r="M35" s="1">
        <f t="shared" ca="1" si="9"/>
        <v>0</v>
      </c>
      <c r="N35" s="1">
        <f t="shared" si="10"/>
        <v>42</v>
      </c>
      <c r="O35" s="13">
        <v>62</v>
      </c>
      <c r="P35" s="8">
        <f>IF($A35="","",O35/(Configuration!$B$2/1000000))</f>
        <v>1.027178037422614</v>
      </c>
      <c r="Q35" s="1">
        <f t="shared" ca="1" si="11"/>
        <v>8.4285714285714288</v>
      </c>
      <c r="R35" s="1">
        <f t="shared" ref="R35:R66" si="19">IF(X35="","",IF(ROW()&lt;=3,S35,S35-S34))</f>
        <v>229</v>
      </c>
      <c r="S35" s="13">
        <v>433</v>
      </c>
      <c r="T35" s="8">
        <f>IF($A35="","",S35/(Configuration!$B$8/1000000))</f>
        <v>8.3622085415460496</v>
      </c>
      <c r="U35" s="1">
        <f t="shared" ca="1" si="12"/>
        <v>57.857142857142854</v>
      </c>
      <c r="V35" s="1">
        <f t="shared" ref="V35:V66" si="20">IF(D35="","",IF(ROW()&lt;=3,W35,W35-W34))</f>
        <v>0</v>
      </c>
      <c r="W35" s="13">
        <v>85</v>
      </c>
      <c r="X35" s="8">
        <f>IF($A35="","",W35/(Configuration!$B$7/1000000))</f>
        <v>14.902868363840382</v>
      </c>
      <c r="Y35" s="1">
        <f t="shared" ca="1" si="13"/>
        <v>1.8571428571428572</v>
      </c>
      <c r="Z35" s="1">
        <f t="shared" ref="Z35:Z66" si="21">IF(T35="","",IF(ROW()&lt;=3,AA35,AA35-AA34))</f>
        <v>0</v>
      </c>
      <c r="AA35" s="13">
        <v>9</v>
      </c>
      <c r="AB35" s="8">
        <f>IF($A35="","",AA35/(Configuration!$B$9/1000000))</f>
        <v>0.14244523194499562</v>
      </c>
      <c r="AC35" s="1">
        <f t="shared" ca="1" si="14"/>
        <v>0</v>
      </c>
      <c r="AD35" s="1">
        <f t="shared" ref="AD35:AD66" si="22">IF(H35="","",IF(ROW()&lt;=3,AE35,AE35-AE34))</f>
        <v>0</v>
      </c>
      <c r="AE35" s="13">
        <v>15</v>
      </c>
      <c r="AF35" s="8">
        <f>IF($A35="","",AE35/(Configuration!$B$5/1000000))</f>
        <v>4.5536915939873197E-2</v>
      </c>
      <c r="AG35" s="1">
        <f t="shared" ca="1" si="15"/>
        <v>0.2857142857142857</v>
      </c>
    </row>
    <row r="36" spans="1:33" x14ac:dyDescent="0.2">
      <c r="A36" s="4">
        <v>43884</v>
      </c>
      <c r="B36" s="1">
        <f t="shared" si="16"/>
        <v>0</v>
      </c>
      <c r="C36" s="13">
        <v>1</v>
      </c>
      <c r="D36" s="8">
        <f>IF($A36="","",C36/(Configuration!$B$6/1000000))</f>
        <v>8.7478303193850332E-2</v>
      </c>
      <c r="E36" s="1">
        <f t="shared" ca="1" si="7"/>
        <v>0</v>
      </c>
      <c r="F36" s="1">
        <f t="shared" si="17"/>
        <v>0</v>
      </c>
      <c r="G36" s="13">
        <v>0</v>
      </c>
      <c r="H36" s="8">
        <f>IF($A36="","",G36/(Configuration!$B$4/1000000))</f>
        <v>0</v>
      </c>
      <c r="I36" s="1">
        <f t="shared" ca="1" si="8"/>
        <v>0</v>
      </c>
      <c r="J36" s="1">
        <f t="shared" si="18"/>
        <v>0</v>
      </c>
      <c r="K36" s="13">
        <v>12</v>
      </c>
      <c r="L36" s="8">
        <f>IF($A36="","",K36/(Configuration!$B$3/1000000))</f>
        <v>0.17892021649346196</v>
      </c>
      <c r="M36" s="1">
        <f t="shared" ca="1" si="9"/>
        <v>0</v>
      </c>
      <c r="N36" s="1">
        <f t="shared" si="10"/>
        <v>93</v>
      </c>
      <c r="O36" s="13">
        <v>155</v>
      </c>
      <c r="P36" s="8">
        <f>IF($A36="","",O36/(Configuration!$B$2/1000000))</f>
        <v>2.5679450935565353</v>
      </c>
      <c r="Q36" s="1">
        <f t="shared" ca="1" si="11"/>
        <v>21.714285714285715</v>
      </c>
      <c r="R36" s="1">
        <f t="shared" si="19"/>
        <v>169</v>
      </c>
      <c r="S36" s="13">
        <v>602</v>
      </c>
      <c r="T36" s="8">
        <f>IF($A36="","",S36/(Configuration!$B$8/1000000))</f>
        <v>11.625980466537463</v>
      </c>
      <c r="U36" s="1">
        <f t="shared" ca="1" si="12"/>
        <v>81.857142857142861</v>
      </c>
      <c r="V36" s="1">
        <f t="shared" si="20"/>
        <v>4</v>
      </c>
      <c r="W36" s="13">
        <v>89</v>
      </c>
      <c r="X36" s="8">
        <f>IF($A36="","",W36/(Configuration!$B$7/1000000))</f>
        <v>15.6041798162564</v>
      </c>
      <c r="Y36" s="1">
        <f t="shared" ca="1" si="13"/>
        <v>2</v>
      </c>
      <c r="Z36" s="1">
        <f t="shared" si="21"/>
        <v>0</v>
      </c>
      <c r="AA36" s="13">
        <v>9</v>
      </c>
      <c r="AB36" s="8">
        <f>IF($A36="","",AA36/(Configuration!$B$9/1000000))</f>
        <v>0.14244523194499562</v>
      </c>
      <c r="AC36" s="1">
        <f t="shared" ca="1" si="14"/>
        <v>0</v>
      </c>
      <c r="AD36" s="1">
        <f t="shared" si="22"/>
        <v>0</v>
      </c>
      <c r="AE36" s="13">
        <v>15</v>
      </c>
      <c r="AF36" s="8">
        <f>IF($A36="","",AE36/(Configuration!$B$5/1000000))</f>
        <v>4.5536915939873197E-2</v>
      </c>
      <c r="AG36" s="1">
        <f t="shared" ca="1" si="15"/>
        <v>0.2857142857142857</v>
      </c>
    </row>
    <row r="37" spans="1:33" x14ac:dyDescent="0.2">
      <c r="A37" s="4">
        <v>43885</v>
      </c>
      <c r="B37" s="1">
        <f t="shared" si="16"/>
        <v>0</v>
      </c>
      <c r="C37" s="13">
        <v>1</v>
      </c>
      <c r="D37" s="8">
        <f>IF($A37="","",C37/(Configuration!$B$6/1000000))</f>
        <v>8.7478303193850332E-2</v>
      </c>
      <c r="E37" s="1">
        <f t="shared" ca="1" si="7"/>
        <v>0</v>
      </c>
      <c r="F37" s="1">
        <f t="shared" si="17"/>
        <v>0</v>
      </c>
      <c r="G37" s="13">
        <v>0</v>
      </c>
      <c r="H37" s="8">
        <f>IF($A37="","",G37/(Configuration!$B$4/1000000))</f>
        <v>0</v>
      </c>
      <c r="I37" s="1">
        <f t="shared" ca="1" si="8"/>
        <v>0</v>
      </c>
      <c r="J37" s="1">
        <f t="shared" si="18"/>
        <v>0</v>
      </c>
      <c r="K37" s="13">
        <v>12</v>
      </c>
      <c r="L37" s="8">
        <f>IF($A37="","",K37/(Configuration!$B$3/1000000))</f>
        <v>0.17892021649346196</v>
      </c>
      <c r="M37" s="1">
        <f t="shared" ca="1" si="9"/>
        <v>0</v>
      </c>
      <c r="N37" s="1">
        <f t="shared" si="10"/>
        <v>74</v>
      </c>
      <c r="O37" s="13">
        <v>229</v>
      </c>
      <c r="P37" s="8">
        <f>IF($A37="","",O37/(Configuration!$B$2/1000000))</f>
        <v>3.7939317833835262</v>
      </c>
      <c r="Q37" s="1">
        <f t="shared" ca="1" si="11"/>
        <v>32.285714285714285</v>
      </c>
      <c r="R37" s="1">
        <f t="shared" si="19"/>
        <v>231</v>
      </c>
      <c r="S37" s="13">
        <v>833</v>
      </c>
      <c r="T37" s="8">
        <f>IF($A37="","",S37/(Configuration!$B$8/1000000))</f>
        <v>16.08711250602277</v>
      </c>
      <c r="U37" s="1">
        <f t="shared" ca="1" si="12"/>
        <v>114.71428571428571</v>
      </c>
      <c r="V37" s="1">
        <f t="shared" si="20"/>
        <v>0</v>
      </c>
      <c r="W37" s="13">
        <v>89</v>
      </c>
      <c r="X37" s="8">
        <f>IF($A37="","",W37/(Configuration!$B$7/1000000))</f>
        <v>15.6041798162564</v>
      </c>
      <c r="Y37" s="1">
        <f t="shared" ca="1" si="13"/>
        <v>1.7142857142857142</v>
      </c>
      <c r="Z37" s="1">
        <f t="shared" si="21"/>
        <v>4</v>
      </c>
      <c r="AA37" s="13">
        <v>13</v>
      </c>
      <c r="AB37" s="8">
        <f>IF($A37="","",AA37/(Configuration!$B$9/1000000))</f>
        <v>0.20575422392054923</v>
      </c>
      <c r="AC37" s="1">
        <f t="shared" ca="1" si="14"/>
        <v>0.5714285714285714</v>
      </c>
      <c r="AD37" s="1">
        <f t="shared" si="22"/>
        <v>36</v>
      </c>
      <c r="AE37" s="13">
        <v>51</v>
      </c>
      <c r="AF37" s="8">
        <f>IF($A37="","",AE37/(Configuration!$B$5/1000000))</f>
        <v>0.15482551419556889</v>
      </c>
      <c r="AG37" s="1">
        <f t="shared" ca="1" si="15"/>
        <v>5.4285714285714288</v>
      </c>
    </row>
    <row r="38" spans="1:33" x14ac:dyDescent="0.2">
      <c r="A38" s="4">
        <v>43886</v>
      </c>
      <c r="B38" s="1">
        <f t="shared" si="16"/>
        <v>0</v>
      </c>
      <c r="C38" s="13">
        <v>1</v>
      </c>
      <c r="D38" s="8">
        <f>IF($A38="","",C38/(Configuration!$B$6/1000000))</f>
        <v>8.7478303193850332E-2</v>
      </c>
      <c r="E38" s="1">
        <f t="shared" ca="1" si="7"/>
        <v>0</v>
      </c>
      <c r="F38" s="1">
        <f t="shared" si="17"/>
        <v>0</v>
      </c>
      <c r="G38" s="13">
        <v>0</v>
      </c>
      <c r="H38" s="8">
        <f>IF($A38="","",G38/(Configuration!$B$4/1000000))</f>
        <v>0</v>
      </c>
      <c r="I38" s="1">
        <f t="shared" ca="1" si="8"/>
        <v>0</v>
      </c>
      <c r="J38" s="1">
        <f t="shared" si="18"/>
        <v>2</v>
      </c>
      <c r="K38" s="13">
        <v>14</v>
      </c>
      <c r="L38" s="8">
        <f>IF($A38="","",K38/(Configuration!$B$3/1000000))</f>
        <v>0.20874025257570561</v>
      </c>
      <c r="M38" s="1">
        <f t="shared" ca="1" si="9"/>
        <v>0.2857142857142857</v>
      </c>
      <c r="N38" s="1">
        <f t="shared" si="10"/>
        <v>93</v>
      </c>
      <c r="O38" s="13">
        <v>322</v>
      </c>
      <c r="P38" s="8">
        <f>IF($A38="","",O38/(Configuration!$B$2/1000000))</f>
        <v>5.3346988395174479</v>
      </c>
      <c r="Q38" s="1">
        <f t="shared" ca="1" si="11"/>
        <v>45.571428571428569</v>
      </c>
      <c r="R38" s="1">
        <f t="shared" si="19"/>
        <v>144</v>
      </c>
      <c r="S38" s="13">
        <v>977</v>
      </c>
      <c r="T38" s="8">
        <f>IF($A38="","",S38/(Configuration!$B$8/1000000))</f>
        <v>18.868077933234389</v>
      </c>
      <c r="U38" s="1">
        <f t="shared" ca="1" si="12"/>
        <v>135.14285714285714</v>
      </c>
      <c r="V38" s="1">
        <f t="shared" si="20"/>
        <v>2</v>
      </c>
      <c r="W38" s="13">
        <v>91</v>
      </c>
      <c r="X38" s="8">
        <f>IF($A38="","",W38/(Configuration!$B$7/1000000))</f>
        <v>15.954835542464409</v>
      </c>
      <c r="Y38" s="1">
        <f t="shared" ca="1" si="13"/>
        <v>1.4285714285714286</v>
      </c>
      <c r="Z38" s="1">
        <f t="shared" si="21"/>
        <v>0</v>
      </c>
      <c r="AA38" s="13">
        <v>13</v>
      </c>
      <c r="AB38" s="8">
        <f>IF($A38="","",AA38/(Configuration!$B$9/1000000))</f>
        <v>0.20575422392054923</v>
      </c>
      <c r="AC38" s="1">
        <f t="shared" ca="1" si="14"/>
        <v>0.5714285714285714</v>
      </c>
      <c r="AD38" s="1">
        <f t="shared" si="22"/>
        <v>0</v>
      </c>
      <c r="AE38" s="13">
        <v>51</v>
      </c>
      <c r="AF38" s="8">
        <f>IF($A38="","",AE38/(Configuration!$B$5/1000000))</f>
        <v>0.15482551419556889</v>
      </c>
      <c r="AG38" s="1">
        <f t="shared" ca="1" si="15"/>
        <v>5.4285714285714288</v>
      </c>
    </row>
    <row r="39" spans="1:33" x14ac:dyDescent="0.2">
      <c r="A39" s="4">
        <v>43887</v>
      </c>
      <c r="B39" s="1">
        <f t="shared" si="16"/>
        <v>0</v>
      </c>
      <c r="C39" s="13">
        <v>1</v>
      </c>
      <c r="D39" s="8">
        <f>IF($A39="","",C39/(Configuration!$B$6/1000000))</f>
        <v>8.7478303193850332E-2</v>
      </c>
      <c r="E39" s="1">
        <f t="shared" ca="1" si="7"/>
        <v>0</v>
      </c>
      <c r="F39" s="1">
        <f t="shared" si="17"/>
        <v>0</v>
      </c>
      <c r="G39" s="13">
        <v>0</v>
      </c>
      <c r="H39" s="8">
        <f>IF($A39="","",G39/(Configuration!$B$4/1000000))</f>
        <v>0</v>
      </c>
      <c r="I39" s="1">
        <f t="shared" ca="1" si="8"/>
        <v>0</v>
      </c>
      <c r="J39" s="1">
        <f t="shared" si="18"/>
        <v>4</v>
      </c>
      <c r="K39" s="13">
        <v>18</v>
      </c>
      <c r="L39" s="8">
        <f>IF($A39="","",K39/(Configuration!$B$3/1000000))</f>
        <v>0.26838032474019291</v>
      </c>
      <c r="M39" s="1">
        <f t="shared" ca="1" si="9"/>
        <v>0.8571428571428571</v>
      </c>
      <c r="N39" s="1">
        <f t="shared" si="10"/>
        <v>131</v>
      </c>
      <c r="O39" s="13">
        <v>453</v>
      </c>
      <c r="P39" s="8">
        <f>IF($A39="","",O39/(Configuration!$B$2/1000000))</f>
        <v>7.5050266282652291</v>
      </c>
      <c r="Q39" s="1">
        <f t="shared" ca="1" si="11"/>
        <v>64.285714285714292</v>
      </c>
      <c r="R39" s="1">
        <f t="shared" si="19"/>
        <v>284</v>
      </c>
      <c r="S39" s="13">
        <v>1261</v>
      </c>
      <c r="T39" s="8">
        <f>IF($A39="","",S39/(Configuration!$B$8/1000000))</f>
        <v>24.352759748012858</v>
      </c>
      <c r="U39" s="1">
        <f t="shared" ca="1" si="12"/>
        <v>175.71428571428572</v>
      </c>
      <c r="V39" s="1">
        <f t="shared" si="20"/>
        <v>2</v>
      </c>
      <c r="W39" s="13">
        <v>93</v>
      </c>
      <c r="X39" s="8">
        <f>IF($A39="","",W39/(Configuration!$B$7/1000000))</f>
        <v>16.305491268672419</v>
      </c>
      <c r="Y39" s="1">
        <f t="shared" ca="1" si="13"/>
        <v>1.2857142857142858</v>
      </c>
      <c r="Z39" s="1">
        <f t="shared" si="21"/>
        <v>0</v>
      </c>
      <c r="AA39" s="13">
        <v>13</v>
      </c>
      <c r="AB39" s="8">
        <f>IF($A39="","",AA39/(Configuration!$B$9/1000000))</f>
        <v>0.20575422392054923</v>
      </c>
      <c r="AC39" s="1">
        <f t="shared" ca="1" si="14"/>
        <v>0.5714285714285714</v>
      </c>
      <c r="AD39" s="1">
        <f t="shared" si="22"/>
        <v>6</v>
      </c>
      <c r="AE39" s="13">
        <v>57</v>
      </c>
      <c r="AF39" s="8">
        <f>IF($A39="","",AE39/(Configuration!$B$5/1000000))</f>
        <v>0.17304028057151816</v>
      </c>
      <c r="AG39" s="1">
        <f t="shared" ca="1" si="15"/>
        <v>6.2857142857142856</v>
      </c>
    </row>
    <row r="40" spans="1:33" x14ac:dyDescent="0.2">
      <c r="A40" s="4">
        <v>43888</v>
      </c>
      <c r="B40" s="1">
        <f t="shared" si="16"/>
        <v>0</v>
      </c>
      <c r="C40" s="13">
        <v>1</v>
      </c>
      <c r="D40" s="8">
        <f>IF($A40="","",C40/(Configuration!$B$6/1000000))</f>
        <v>8.7478303193850332E-2</v>
      </c>
      <c r="E40" s="1">
        <f t="shared" ca="1" si="7"/>
        <v>0</v>
      </c>
      <c r="F40" s="1">
        <f t="shared" si="17"/>
        <v>1</v>
      </c>
      <c r="G40" s="13">
        <v>1</v>
      </c>
      <c r="H40" s="8">
        <f>IF($A40="","",G40/(Configuration!$B$4/1000000))</f>
        <v>0.17173977371223936</v>
      </c>
      <c r="I40" s="1">
        <f t="shared" ca="1" si="8"/>
        <v>0.14285714285714285</v>
      </c>
      <c r="J40" s="1">
        <f t="shared" si="18"/>
        <v>20</v>
      </c>
      <c r="K40" s="13">
        <v>38</v>
      </c>
      <c r="L40" s="8">
        <f>IF($A40="","",K40/(Configuration!$B$3/1000000))</f>
        <v>0.56658068556262953</v>
      </c>
      <c r="M40" s="1">
        <f t="shared" ca="1" si="9"/>
        <v>3.7142857142857144</v>
      </c>
      <c r="N40" s="1">
        <f t="shared" si="10"/>
        <v>202</v>
      </c>
      <c r="O40" s="13">
        <v>655</v>
      </c>
      <c r="P40" s="8">
        <f>IF($A40="","",O40/(Configuration!$B$2/1000000))</f>
        <v>10.851638943738907</v>
      </c>
      <c r="Q40" s="1">
        <f t="shared" ca="1" si="11"/>
        <v>93.142857142857139</v>
      </c>
      <c r="R40" s="1">
        <f t="shared" si="19"/>
        <v>505</v>
      </c>
      <c r="S40" s="13">
        <v>1766</v>
      </c>
      <c r="T40" s="8">
        <f>IF($A40="","",S40/(Configuration!$B$8/1000000))</f>
        <v>34.105451003164717</v>
      </c>
      <c r="U40" s="1">
        <f t="shared" ca="1" si="12"/>
        <v>237.42857142857142</v>
      </c>
      <c r="V40" s="1">
        <f t="shared" si="20"/>
        <v>0</v>
      </c>
      <c r="W40" s="13">
        <v>93</v>
      </c>
      <c r="X40" s="8">
        <f>IF($A40="","",W40/(Configuration!$B$7/1000000))</f>
        <v>16.305491268672419</v>
      </c>
      <c r="Y40" s="1">
        <f t="shared" ca="1" si="13"/>
        <v>1.2857142857142858</v>
      </c>
      <c r="Z40" s="1">
        <f t="shared" si="21"/>
        <v>2</v>
      </c>
      <c r="AA40" s="13">
        <v>15</v>
      </c>
      <c r="AB40" s="8">
        <f>IF($A40="","",AA40/(Configuration!$B$9/1000000))</f>
        <v>0.23740871990832604</v>
      </c>
      <c r="AC40" s="1">
        <f t="shared" ca="1" si="14"/>
        <v>0.8571428571428571</v>
      </c>
      <c r="AD40" s="1">
        <f t="shared" si="22"/>
        <v>1</v>
      </c>
      <c r="AE40" s="13">
        <v>58</v>
      </c>
      <c r="AF40" s="8">
        <f>IF($A40="","",AE40/(Configuration!$B$5/1000000))</f>
        <v>0.17607607496750971</v>
      </c>
      <c r="AG40" s="1">
        <f t="shared" ca="1" si="15"/>
        <v>6.4285714285714288</v>
      </c>
    </row>
    <row r="41" spans="1:33" x14ac:dyDescent="0.2">
      <c r="A41" s="4">
        <v>43889</v>
      </c>
      <c r="B41" s="1">
        <f t="shared" si="16"/>
        <v>0</v>
      </c>
      <c r="C41" s="13">
        <v>1</v>
      </c>
      <c r="D41" s="8">
        <f>IF($A41="","",C41/(Configuration!$B$6/1000000))</f>
        <v>8.7478303193850332E-2</v>
      </c>
      <c r="E41" s="1">
        <f t="shared" ca="1" si="7"/>
        <v>0</v>
      </c>
      <c r="F41" s="1">
        <f t="shared" si="17"/>
        <v>0</v>
      </c>
      <c r="G41" s="13">
        <v>1</v>
      </c>
      <c r="H41" s="8">
        <f>IF($A41="","",G41/(Configuration!$B$4/1000000))</f>
        <v>0.17173977371223936</v>
      </c>
      <c r="I41" s="1">
        <f t="shared" ca="1" si="8"/>
        <v>0.14285714285714285</v>
      </c>
      <c r="J41" s="1">
        <f t="shared" si="18"/>
        <v>19</v>
      </c>
      <c r="K41" s="13">
        <v>57</v>
      </c>
      <c r="L41" s="8">
        <f>IF($A41="","",K41/(Configuration!$B$3/1000000))</f>
        <v>0.84987102834394423</v>
      </c>
      <c r="M41" s="1">
        <f t="shared" ca="1" si="9"/>
        <v>6.4285714285714288</v>
      </c>
      <c r="N41" s="1">
        <f t="shared" si="10"/>
        <v>233</v>
      </c>
      <c r="O41" s="13">
        <v>888</v>
      </c>
      <c r="P41" s="8">
        <f>IF($A41="","",O41/(Configuration!$B$2/1000000))</f>
        <v>14.711840277923892</v>
      </c>
      <c r="Q41" s="1">
        <f t="shared" ca="1" si="11"/>
        <v>124</v>
      </c>
      <c r="R41" s="1">
        <f t="shared" si="19"/>
        <v>571</v>
      </c>
      <c r="S41" s="13">
        <v>2337</v>
      </c>
      <c r="T41" s="8">
        <f>IF($A41="","",S41/(Configuration!$B$8/1000000))</f>
        <v>45.132751412455235</v>
      </c>
      <c r="U41" s="1">
        <f t="shared" ca="1" si="12"/>
        <v>304.71428571428572</v>
      </c>
      <c r="V41" s="1">
        <f t="shared" si="20"/>
        <v>0</v>
      </c>
      <c r="W41" s="13">
        <v>93</v>
      </c>
      <c r="X41" s="8">
        <f>IF($A41="","",W41/(Configuration!$B$7/1000000))</f>
        <v>16.305491268672419</v>
      </c>
      <c r="Y41" s="1">
        <f t="shared" ca="1" si="13"/>
        <v>1.1428571428571428</v>
      </c>
      <c r="Z41" s="1">
        <f t="shared" si="21"/>
        <v>5</v>
      </c>
      <c r="AA41" s="13">
        <v>20</v>
      </c>
      <c r="AB41" s="8">
        <f>IF($A41="","",AA41/(Configuration!$B$9/1000000))</f>
        <v>0.31654495987776804</v>
      </c>
      <c r="AC41" s="1">
        <f t="shared" ca="1" si="14"/>
        <v>1.5714285714285714</v>
      </c>
      <c r="AD41" s="1">
        <f t="shared" si="22"/>
        <v>2</v>
      </c>
      <c r="AE41" s="13">
        <v>60</v>
      </c>
      <c r="AF41" s="8">
        <f>IF($A41="","",AE41/(Configuration!$B$5/1000000))</f>
        <v>0.18214766375949279</v>
      </c>
      <c r="AG41" s="1">
        <f t="shared" ca="1" si="15"/>
        <v>6.4285714285714288</v>
      </c>
    </row>
    <row r="42" spans="1:33" x14ac:dyDescent="0.2">
      <c r="A42" s="4">
        <v>43890</v>
      </c>
      <c r="B42" s="1">
        <f t="shared" si="16"/>
        <v>0</v>
      </c>
      <c r="C42" s="13">
        <v>1</v>
      </c>
      <c r="D42" s="8">
        <f>IF($A42="","",C42/(Configuration!$B$6/1000000))</f>
        <v>8.7478303193850332E-2</v>
      </c>
      <c r="E42" s="1">
        <f t="shared" ca="1" si="7"/>
        <v>0</v>
      </c>
      <c r="F42" s="1">
        <f t="shared" si="17"/>
        <v>2</v>
      </c>
      <c r="G42" s="13">
        <v>3</v>
      </c>
      <c r="H42" s="8">
        <f>IF($A42="","",G42/(Configuration!$B$4/1000000))</f>
        <v>0.51521932113671809</v>
      </c>
      <c r="I42" s="1">
        <f t="shared" ca="1" si="8"/>
        <v>0.42857142857142855</v>
      </c>
      <c r="J42" s="1">
        <f t="shared" si="18"/>
        <v>43</v>
      </c>
      <c r="K42" s="13">
        <v>100</v>
      </c>
      <c r="L42" s="8">
        <f>IF($A42="","",K42/(Configuration!$B$3/1000000))</f>
        <v>1.4910018041121829</v>
      </c>
      <c r="M42" s="1">
        <f t="shared" ca="1" si="9"/>
        <v>12.571428571428571</v>
      </c>
      <c r="N42" s="1">
        <f t="shared" si="10"/>
        <v>240</v>
      </c>
      <c r="O42" s="13">
        <v>1128</v>
      </c>
      <c r="P42" s="8">
        <f>IF($A42="","",O42/(Configuration!$B$2/1000000))</f>
        <v>18.688013326011433</v>
      </c>
      <c r="Q42" s="1">
        <f t="shared" ca="1" si="11"/>
        <v>152.28571428571428</v>
      </c>
      <c r="R42" s="1">
        <f t="shared" si="19"/>
        <v>813</v>
      </c>
      <c r="S42" s="13">
        <v>3150</v>
      </c>
      <c r="T42" s="8">
        <f>IF($A42="","",S42/(Configuration!$B$8/1000000))</f>
        <v>60.833618720254165</v>
      </c>
      <c r="U42" s="1">
        <f t="shared" ca="1" si="12"/>
        <v>388.14285714285717</v>
      </c>
      <c r="V42" s="1">
        <f t="shared" si="20"/>
        <v>9</v>
      </c>
      <c r="W42" s="13">
        <v>102</v>
      </c>
      <c r="X42" s="8">
        <f>IF($A42="","",W42/(Configuration!$B$7/1000000))</f>
        <v>17.883442036608457</v>
      </c>
      <c r="Y42" s="1">
        <f t="shared" ca="1" si="13"/>
        <v>2.4285714285714284</v>
      </c>
      <c r="Z42" s="1">
        <f t="shared" si="21"/>
        <v>3</v>
      </c>
      <c r="AA42" s="13">
        <v>23</v>
      </c>
      <c r="AB42" s="8">
        <f>IF($A42="","",AA42/(Configuration!$B$9/1000000))</f>
        <v>0.36402670385943325</v>
      </c>
      <c r="AC42" s="1">
        <f t="shared" ca="1" si="14"/>
        <v>2</v>
      </c>
      <c r="AD42" s="1">
        <f t="shared" si="22"/>
        <v>8</v>
      </c>
      <c r="AE42" s="13">
        <v>68</v>
      </c>
      <c r="AF42" s="8">
        <f>IF($A42="","",AE42/(Configuration!$B$5/1000000))</f>
        <v>0.20643401892742519</v>
      </c>
      <c r="AG42" s="1">
        <f t="shared" ca="1" si="15"/>
        <v>7.5714285714285712</v>
      </c>
    </row>
    <row r="43" spans="1:33" x14ac:dyDescent="0.2">
      <c r="A43" s="4">
        <v>43891</v>
      </c>
      <c r="B43" s="1">
        <f t="shared" si="16"/>
        <v>1</v>
      </c>
      <c r="C43" s="13">
        <v>2</v>
      </c>
      <c r="D43" s="8">
        <f>IF($A43="","",C43/(Configuration!$B$6/1000000))</f>
        <v>0.17495660638770066</v>
      </c>
      <c r="E43" s="1">
        <f t="shared" ca="1" si="7"/>
        <v>0.14285714285714285</v>
      </c>
      <c r="F43" s="1">
        <f t="shared" si="17"/>
        <v>1</v>
      </c>
      <c r="G43" s="13">
        <v>4</v>
      </c>
      <c r="H43" s="8">
        <f>IF($A43="","",G43/(Configuration!$B$4/1000000))</f>
        <v>0.68695909484895745</v>
      </c>
      <c r="I43" s="1">
        <f t="shared" ca="1" si="8"/>
        <v>0.5714285714285714</v>
      </c>
      <c r="J43" s="1">
        <f t="shared" si="18"/>
        <v>30</v>
      </c>
      <c r="K43" s="13">
        <v>130</v>
      </c>
      <c r="L43" s="8">
        <f>IF($A43="","",K43/(Configuration!$B$3/1000000))</f>
        <v>1.9383023453458379</v>
      </c>
      <c r="M43" s="1">
        <f t="shared" ca="1" si="9"/>
        <v>16.857142857142858</v>
      </c>
      <c r="N43" s="1">
        <f t="shared" si="10"/>
        <v>566</v>
      </c>
      <c r="O43" s="13">
        <v>1694</v>
      </c>
      <c r="P43" s="8">
        <f>IF($A43="","",O43/(Configuration!$B$2/1000000))</f>
        <v>28.065154764417876</v>
      </c>
      <c r="Q43" s="1">
        <f t="shared" ca="1" si="11"/>
        <v>219.85714285714286</v>
      </c>
      <c r="R43" s="1">
        <f t="shared" si="19"/>
        <v>586</v>
      </c>
      <c r="S43" s="13">
        <v>3736</v>
      </c>
      <c r="T43" s="8">
        <f>IF($A43="","",S43/(Configuration!$B$8/1000000))</f>
        <v>72.150603028212558</v>
      </c>
      <c r="U43" s="1">
        <f t="shared" ca="1" si="12"/>
        <v>447.71428571428572</v>
      </c>
      <c r="V43" s="1">
        <f t="shared" si="20"/>
        <v>4</v>
      </c>
      <c r="W43" s="13">
        <v>106</v>
      </c>
      <c r="X43" s="8">
        <f>IF($A43="","",W43/(Configuration!$B$7/1000000))</f>
        <v>18.584753489024475</v>
      </c>
      <c r="Y43" s="1">
        <f t="shared" ca="1" si="13"/>
        <v>2.4285714285714284</v>
      </c>
      <c r="Z43" s="1">
        <f t="shared" si="21"/>
        <v>13</v>
      </c>
      <c r="AA43" s="13">
        <v>36</v>
      </c>
      <c r="AB43" s="8">
        <f>IF($A43="","",AA43/(Configuration!$B$9/1000000))</f>
        <v>0.56978092777998246</v>
      </c>
      <c r="AC43" s="1">
        <f t="shared" ca="1" si="14"/>
        <v>3.8571428571428572</v>
      </c>
      <c r="AD43" s="1">
        <f t="shared" si="22"/>
        <v>6</v>
      </c>
      <c r="AE43" s="13">
        <v>74</v>
      </c>
      <c r="AF43" s="8">
        <f>IF($A43="","",AE43/(Configuration!$B$5/1000000))</f>
        <v>0.22464878530337445</v>
      </c>
      <c r="AG43" s="1">
        <f t="shared" ca="1" si="15"/>
        <v>8.4285714285714288</v>
      </c>
    </row>
    <row r="44" spans="1:33" x14ac:dyDescent="0.2">
      <c r="A44" s="4">
        <v>43892</v>
      </c>
      <c r="B44" s="1">
        <f t="shared" si="16"/>
        <v>6</v>
      </c>
      <c r="C44" s="13">
        <v>8</v>
      </c>
      <c r="D44" s="8">
        <f>IF($A44="","",C44/(Configuration!$B$6/1000000))</f>
        <v>0.69982642555080266</v>
      </c>
      <c r="E44" s="1">
        <f t="shared" ca="1" si="7"/>
        <v>1</v>
      </c>
      <c r="F44" s="1">
        <f t="shared" si="17"/>
        <v>0</v>
      </c>
      <c r="G44" s="13">
        <v>4</v>
      </c>
      <c r="H44" s="8">
        <f>IF($A44="","",G44/(Configuration!$B$4/1000000))</f>
        <v>0.68695909484895745</v>
      </c>
      <c r="I44" s="1">
        <f t="shared" ca="1" si="8"/>
        <v>0.5714285714285714</v>
      </c>
      <c r="J44" s="1">
        <f t="shared" si="18"/>
        <v>61</v>
      </c>
      <c r="K44" s="13">
        <v>191</v>
      </c>
      <c r="L44" s="8">
        <f>IF($A44="","",K44/(Configuration!$B$3/1000000))</f>
        <v>2.8478134458542694</v>
      </c>
      <c r="M44" s="1">
        <f t="shared" ca="1" si="9"/>
        <v>25.571428571428573</v>
      </c>
      <c r="N44" s="1">
        <f t="shared" si="10"/>
        <v>342</v>
      </c>
      <c r="O44" s="13">
        <v>2036</v>
      </c>
      <c r="P44" s="8">
        <f>IF($A44="","",O44/(Configuration!$B$2/1000000))</f>
        <v>33.731201357942616</v>
      </c>
      <c r="Q44" s="1">
        <f t="shared" ca="1" si="11"/>
        <v>258.14285714285717</v>
      </c>
      <c r="R44" s="1">
        <f t="shared" si="19"/>
        <v>599</v>
      </c>
      <c r="S44" s="13">
        <v>4335</v>
      </c>
      <c r="T44" s="8">
        <f>IF($A44="","",S44/(Configuration!$B$8/1000000))</f>
        <v>83.718646715016448</v>
      </c>
      <c r="U44" s="1">
        <f t="shared" ca="1" si="12"/>
        <v>500.28571428571428</v>
      </c>
      <c r="V44" s="1">
        <f t="shared" si="20"/>
        <v>2</v>
      </c>
      <c r="W44" s="13">
        <v>108</v>
      </c>
      <c r="X44" s="8">
        <f>IF($A44="","",W44/(Configuration!$B$7/1000000))</f>
        <v>18.935409215232486</v>
      </c>
      <c r="Y44" s="1">
        <f t="shared" ca="1" si="13"/>
        <v>2.7142857142857144</v>
      </c>
      <c r="Z44" s="1">
        <f t="shared" si="21"/>
        <v>4</v>
      </c>
      <c r="AA44" s="13">
        <v>40</v>
      </c>
      <c r="AB44" s="8">
        <f>IF($A44="","",AA44/(Configuration!$B$9/1000000))</f>
        <v>0.63308991975553608</v>
      </c>
      <c r="AC44" s="1">
        <f t="shared" ca="1" si="14"/>
        <v>3.8571428571428572</v>
      </c>
      <c r="AD44" s="1">
        <f t="shared" si="22"/>
        <v>24</v>
      </c>
      <c r="AE44" s="13">
        <v>98</v>
      </c>
      <c r="AF44" s="8">
        <f>IF($A44="","",AE44/(Configuration!$B$5/1000000))</f>
        <v>0.29750785080717157</v>
      </c>
      <c r="AG44" s="1">
        <f t="shared" ca="1" si="15"/>
        <v>6.7142857142857144</v>
      </c>
    </row>
    <row r="45" spans="1:33" x14ac:dyDescent="0.2">
      <c r="A45" s="4">
        <v>43893</v>
      </c>
      <c r="B45" s="1">
        <f t="shared" si="16"/>
        <v>5</v>
      </c>
      <c r="C45" s="13">
        <v>13</v>
      </c>
      <c r="D45" s="8">
        <f>IF($A45="","",C45/(Configuration!$B$6/1000000))</f>
        <v>1.1372179415200545</v>
      </c>
      <c r="E45" s="1">
        <f t="shared" ca="1" si="7"/>
        <v>1.7142857142857142</v>
      </c>
      <c r="F45" s="1">
        <f t="shared" si="17"/>
        <v>2</v>
      </c>
      <c r="G45" s="13">
        <v>6</v>
      </c>
      <c r="H45" s="8">
        <f>IF($A45="","",G45/(Configuration!$B$4/1000000))</f>
        <v>1.0304386422734362</v>
      </c>
      <c r="I45" s="1">
        <f t="shared" ca="1" si="8"/>
        <v>0.8571428571428571</v>
      </c>
      <c r="J45" s="1">
        <f t="shared" si="18"/>
        <v>13</v>
      </c>
      <c r="K45" s="13">
        <v>204</v>
      </c>
      <c r="L45" s="8">
        <f>IF($A45="","",K45/(Configuration!$B$3/1000000))</f>
        <v>3.0416436803888534</v>
      </c>
      <c r="M45" s="1">
        <f t="shared" ca="1" si="9"/>
        <v>27.142857142857142</v>
      </c>
      <c r="N45" s="1">
        <f t="shared" si="10"/>
        <v>466</v>
      </c>
      <c r="O45" s="13">
        <v>2502</v>
      </c>
      <c r="P45" s="8">
        <f>IF($A45="","",O45/(Configuration!$B$2/1000000))</f>
        <v>41.451604026312587</v>
      </c>
      <c r="Q45" s="1">
        <f t="shared" ca="1" si="11"/>
        <v>311.42857142857144</v>
      </c>
      <c r="R45" s="1">
        <f t="shared" si="19"/>
        <v>851</v>
      </c>
      <c r="S45" s="13">
        <v>5186</v>
      </c>
      <c r="T45" s="8">
        <f>IF($A45="","",S45/(Configuration!$B$8/1000000))</f>
        <v>100.15337989944067</v>
      </c>
      <c r="U45" s="1">
        <f t="shared" ca="1" si="12"/>
        <v>601.28571428571433</v>
      </c>
      <c r="V45" s="1">
        <f t="shared" si="20"/>
        <v>2</v>
      </c>
      <c r="W45" s="13">
        <v>110</v>
      </c>
      <c r="X45" s="8">
        <f>IF($A45="","",W45/(Configuration!$B$7/1000000))</f>
        <v>19.286064941440493</v>
      </c>
      <c r="Y45" s="1">
        <f t="shared" ca="1" si="13"/>
        <v>2.7142857142857144</v>
      </c>
      <c r="Z45" s="1">
        <f t="shared" si="21"/>
        <v>11</v>
      </c>
      <c r="AA45" s="13">
        <v>51</v>
      </c>
      <c r="AB45" s="8">
        <f>IF($A45="","",AA45/(Configuration!$B$9/1000000))</f>
        <v>0.80718964768830859</v>
      </c>
      <c r="AC45" s="1">
        <f t="shared" ca="1" si="14"/>
        <v>5.4285714285714288</v>
      </c>
      <c r="AD45" s="1">
        <f t="shared" si="22"/>
        <v>20</v>
      </c>
      <c r="AE45" s="13">
        <v>118</v>
      </c>
      <c r="AF45" s="8">
        <f>IF($A45="","",AE45/(Configuration!$B$5/1000000))</f>
        <v>0.35822373872700253</v>
      </c>
      <c r="AG45" s="1">
        <f t="shared" ca="1" si="15"/>
        <v>9.5714285714285712</v>
      </c>
    </row>
    <row r="46" spans="1:33" x14ac:dyDescent="0.2">
      <c r="A46" s="4">
        <v>43894</v>
      </c>
      <c r="B46" s="1">
        <f t="shared" si="16"/>
        <v>10</v>
      </c>
      <c r="C46" s="13">
        <v>23</v>
      </c>
      <c r="D46" s="8">
        <f>IF($A46="","",C46/(Configuration!$B$6/1000000))</f>
        <v>2.0120009734585578</v>
      </c>
      <c r="E46" s="1">
        <f t="shared" ca="1" si="7"/>
        <v>3.1428571428571428</v>
      </c>
      <c r="F46" s="1">
        <f t="shared" si="17"/>
        <v>4</v>
      </c>
      <c r="G46" s="13">
        <v>10</v>
      </c>
      <c r="H46" s="8">
        <f>IF($A46="","",G46/(Configuration!$B$4/1000000))</f>
        <v>1.7173977371223936</v>
      </c>
      <c r="I46" s="1">
        <f t="shared" ca="1" si="8"/>
        <v>1.4285714285714286</v>
      </c>
      <c r="J46" s="1">
        <f t="shared" si="18"/>
        <v>81</v>
      </c>
      <c r="K46" s="13">
        <v>285</v>
      </c>
      <c r="L46" s="8">
        <f>IF($A46="","",K46/(Configuration!$B$3/1000000))</f>
        <v>4.2493551417197217</v>
      </c>
      <c r="M46" s="1">
        <f t="shared" ca="1" si="9"/>
        <v>38.142857142857146</v>
      </c>
      <c r="N46" s="1">
        <f t="shared" si="10"/>
        <v>587</v>
      </c>
      <c r="O46" s="13">
        <v>3089</v>
      </c>
      <c r="P46" s="8">
        <f>IF($A46="","",O46/(Configuration!$B$2/1000000))</f>
        <v>51.176660606426694</v>
      </c>
      <c r="Q46" s="1">
        <f t="shared" ca="1" si="11"/>
        <v>376.57142857142856</v>
      </c>
      <c r="R46" s="1">
        <f t="shared" si="19"/>
        <v>435</v>
      </c>
      <c r="S46" s="13">
        <v>5621</v>
      </c>
      <c r="T46" s="8">
        <f>IF($A46="","",S46/(Configuration!$B$8/1000000))</f>
        <v>108.55421296080911</v>
      </c>
      <c r="U46" s="1">
        <f t="shared" ca="1" si="12"/>
        <v>622.85714285714289</v>
      </c>
      <c r="V46" s="1">
        <f t="shared" si="20"/>
        <v>0</v>
      </c>
      <c r="W46" s="13">
        <v>110</v>
      </c>
      <c r="X46" s="8">
        <f>IF($A46="","",W46/(Configuration!$B$7/1000000))</f>
        <v>19.286064941440493</v>
      </c>
      <c r="Y46" s="1">
        <f t="shared" ca="1" si="13"/>
        <v>2.4285714285714284</v>
      </c>
      <c r="Z46" s="1">
        <f t="shared" si="21"/>
        <v>34</v>
      </c>
      <c r="AA46" s="13">
        <v>85</v>
      </c>
      <c r="AB46" s="8">
        <f>IF($A46="","",AA46/(Configuration!$B$9/1000000))</f>
        <v>1.3453160794805143</v>
      </c>
      <c r="AC46" s="1">
        <f t="shared" ca="1" si="14"/>
        <v>10.285714285714286</v>
      </c>
      <c r="AD46" s="1">
        <f t="shared" si="22"/>
        <v>31</v>
      </c>
      <c r="AE46" s="13">
        <v>149</v>
      </c>
      <c r="AF46" s="8">
        <f>IF($A46="","",AE46/(Configuration!$B$5/1000000))</f>
        <v>0.45233336500274046</v>
      </c>
      <c r="AG46" s="1">
        <f t="shared" ca="1" si="15"/>
        <v>13.142857142857142</v>
      </c>
    </row>
    <row r="47" spans="1:33" x14ac:dyDescent="0.2">
      <c r="A47" s="4">
        <v>43895</v>
      </c>
      <c r="B47" s="1">
        <f t="shared" si="16"/>
        <v>27</v>
      </c>
      <c r="C47" s="13">
        <v>50</v>
      </c>
      <c r="D47" s="8">
        <f>IF($A47="","",C47/(Configuration!$B$6/1000000))</f>
        <v>4.3739151596925172</v>
      </c>
      <c r="E47" s="1">
        <f t="shared" ca="1" si="7"/>
        <v>7</v>
      </c>
      <c r="F47" s="1">
        <f t="shared" si="17"/>
        <v>0</v>
      </c>
      <c r="G47" s="13">
        <v>10</v>
      </c>
      <c r="H47" s="8">
        <f>IF($A47="","",G47/(Configuration!$B$4/1000000))</f>
        <v>1.7173977371223936</v>
      </c>
      <c r="I47" s="1">
        <f t="shared" ca="1" si="8"/>
        <v>1.2857142857142858</v>
      </c>
      <c r="J47" s="1">
        <f t="shared" si="18"/>
        <v>92</v>
      </c>
      <c r="K47" s="13">
        <v>377</v>
      </c>
      <c r="L47" s="8">
        <f>IF($A47="","",K47/(Configuration!$B$3/1000000))</f>
        <v>5.6210768015029293</v>
      </c>
      <c r="M47" s="1">
        <f t="shared" ca="1" si="9"/>
        <v>48.428571428571431</v>
      </c>
      <c r="N47" s="1">
        <f t="shared" si="10"/>
        <v>769</v>
      </c>
      <c r="O47" s="13">
        <v>3858</v>
      </c>
      <c r="P47" s="8">
        <f>IF($A47="","",O47/(Configuration!$B$2/1000000))</f>
        <v>63.916981748007181</v>
      </c>
      <c r="Q47" s="1">
        <f t="shared" ca="1" si="11"/>
        <v>457.57142857142856</v>
      </c>
      <c r="R47" s="1">
        <f t="shared" si="19"/>
        <v>467</v>
      </c>
      <c r="S47" s="13">
        <v>6088</v>
      </c>
      <c r="T47" s="8">
        <f>IF($A47="","",S47/(Configuration!$B$8/1000000))</f>
        <v>117.57303833933567</v>
      </c>
      <c r="U47" s="1">
        <f t="shared" ca="1" si="12"/>
        <v>617.42857142857144</v>
      </c>
      <c r="V47" s="1">
        <f t="shared" si="20"/>
        <v>7</v>
      </c>
      <c r="W47" s="13">
        <v>117</v>
      </c>
      <c r="X47" s="8">
        <f>IF($A47="","",W47/(Configuration!$B$7/1000000))</f>
        <v>20.513359983168527</v>
      </c>
      <c r="Y47" s="1">
        <f t="shared" ca="1" si="13"/>
        <v>3.4285714285714284</v>
      </c>
      <c r="Z47" s="1">
        <f t="shared" si="21"/>
        <v>30</v>
      </c>
      <c r="AA47" s="13">
        <v>115</v>
      </c>
      <c r="AB47" s="8">
        <f>IF($A47="","",AA47/(Configuration!$B$9/1000000))</f>
        <v>1.8201335192971664</v>
      </c>
      <c r="AC47" s="1">
        <f t="shared" ca="1" si="14"/>
        <v>14.285714285714286</v>
      </c>
      <c r="AD47" s="1">
        <f t="shared" si="22"/>
        <v>70</v>
      </c>
      <c r="AE47" s="13">
        <v>219</v>
      </c>
      <c r="AF47" s="8">
        <f>IF($A47="","",AE47/(Configuration!$B$5/1000000))</f>
        <v>0.66483897272214876</v>
      </c>
      <c r="AG47" s="1">
        <f t="shared" ca="1" si="15"/>
        <v>23</v>
      </c>
    </row>
    <row r="48" spans="1:33" x14ac:dyDescent="0.2">
      <c r="A48" s="4">
        <v>43896</v>
      </c>
      <c r="B48" s="1">
        <f t="shared" si="16"/>
        <v>59</v>
      </c>
      <c r="C48" s="13">
        <v>109</v>
      </c>
      <c r="D48" s="8">
        <f>IF($A48="","",C48/(Configuration!$B$6/1000000))</f>
        <v>9.5351350481296873</v>
      </c>
      <c r="E48" s="1">
        <f t="shared" ca="1" si="7"/>
        <v>15.428571428571429</v>
      </c>
      <c r="F48" s="1">
        <f t="shared" si="17"/>
        <v>13</v>
      </c>
      <c r="G48" s="13">
        <v>23</v>
      </c>
      <c r="H48" s="8">
        <f>IF($A48="","",G48/(Configuration!$B$4/1000000))</f>
        <v>3.950014795381505</v>
      </c>
      <c r="I48" s="1">
        <f t="shared" ca="1" si="8"/>
        <v>3.1428571428571428</v>
      </c>
      <c r="J48" s="1">
        <f t="shared" si="18"/>
        <v>276</v>
      </c>
      <c r="K48" s="13">
        <v>653</v>
      </c>
      <c r="L48" s="8">
        <f>IF($A48="","",K48/(Configuration!$B$3/1000000))</f>
        <v>9.7362417808525539</v>
      </c>
      <c r="M48" s="1">
        <f t="shared" ca="1" si="9"/>
        <v>85.142857142857139</v>
      </c>
      <c r="N48" s="1">
        <f t="shared" si="10"/>
        <v>778</v>
      </c>
      <c r="O48" s="13">
        <v>4636</v>
      </c>
      <c r="P48" s="8">
        <f>IF($A48="","",O48/(Configuration!$B$2/1000000))</f>
        <v>76.806409378890947</v>
      </c>
      <c r="Q48" s="1">
        <f t="shared" ca="1" si="11"/>
        <v>535.42857142857144</v>
      </c>
      <c r="R48" s="1">
        <f t="shared" si="19"/>
        <v>505</v>
      </c>
      <c r="S48" s="13">
        <v>6593</v>
      </c>
      <c r="T48" s="8">
        <f>IF($A48="","",S48/(Configuration!$B$8/1000000))</f>
        <v>127.32572959448753</v>
      </c>
      <c r="U48" s="1">
        <f t="shared" ca="1" si="12"/>
        <v>608</v>
      </c>
      <c r="V48" s="1">
        <f t="shared" si="20"/>
        <v>13</v>
      </c>
      <c r="W48" s="13">
        <v>130</v>
      </c>
      <c r="X48" s="8">
        <f>IF($A48="","",W48/(Configuration!$B$7/1000000))</f>
        <v>22.792622203520583</v>
      </c>
      <c r="Y48" s="1">
        <f t="shared" ca="1" si="13"/>
        <v>5.2857142857142856</v>
      </c>
      <c r="Z48" s="1">
        <f t="shared" si="21"/>
        <v>48</v>
      </c>
      <c r="AA48" s="13">
        <v>163</v>
      </c>
      <c r="AB48" s="8">
        <f>IF($A48="","",AA48/(Configuration!$B$9/1000000))</f>
        <v>2.5798414230038098</v>
      </c>
      <c r="AC48" s="1">
        <f t="shared" ca="1" si="14"/>
        <v>20.428571428571427</v>
      </c>
      <c r="AD48" s="1">
        <f t="shared" si="22"/>
        <v>48</v>
      </c>
      <c r="AE48" s="13">
        <v>267</v>
      </c>
      <c r="AF48" s="8">
        <f>IF($A48="","",AE48/(Configuration!$B$5/1000000))</f>
        <v>0.81055710372974299</v>
      </c>
      <c r="AG48" s="1">
        <f t="shared" ca="1" si="15"/>
        <v>29.571428571428573</v>
      </c>
    </row>
    <row r="49" spans="1:33" x14ac:dyDescent="0.2">
      <c r="A49" s="4">
        <v>43897</v>
      </c>
      <c r="B49" s="1">
        <f t="shared" si="16"/>
        <v>60</v>
      </c>
      <c r="C49" s="13">
        <v>169</v>
      </c>
      <c r="D49" s="8">
        <f>IF($A49="","",C49/(Configuration!$B$6/1000000))</f>
        <v>14.783833239760707</v>
      </c>
      <c r="E49" s="1">
        <f t="shared" ca="1" si="7"/>
        <v>24</v>
      </c>
      <c r="F49" s="1">
        <f t="shared" si="17"/>
        <v>0</v>
      </c>
      <c r="G49" s="13">
        <v>23</v>
      </c>
      <c r="H49" s="8">
        <f>IF($A49="","",G49/(Configuration!$B$4/1000000))</f>
        <v>3.950014795381505</v>
      </c>
      <c r="I49" s="1">
        <f t="shared" ca="1" si="8"/>
        <v>2.8571428571428572</v>
      </c>
      <c r="J49" s="1">
        <f t="shared" si="18"/>
        <v>296</v>
      </c>
      <c r="K49" s="13">
        <v>949</v>
      </c>
      <c r="L49" s="8">
        <f>IF($A49="","",K49/(Configuration!$B$3/1000000))</f>
        <v>14.149607121024616</v>
      </c>
      <c r="M49" s="1">
        <f t="shared" ca="1" si="9"/>
        <v>121.28571428571429</v>
      </c>
      <c r="N49" s="1">
        <f t="shared" si="10"/>
        <v>1247</v>
      </c>
      <c r="O49" s="13">
        <v>5883</v>
      </c>
      <c r="P49" s="8">
        <f>IF($A49="","",O49/(Configuration!$B$2/1000000))</f>
        <v>97.465941841245794</v>
      </c>
      <c r="Q49" s="1">
        <f t="shared" ca="1" si="11"/>
        <v>679.28571428571433</v>
      </c>
      <c r="R49" s="1">
        <f t="shared" si="19"/>
        <v>448</v>
      </c>
      <c r="S49" s="13">
        <v>7041</v>
      </c>
      <c r="T49" s="8">
        <f>IF($A49="","",S49/(Configuration!$B$8/1000000))</f>
        <v>135.97762203470145</v>
      </c>
      <c r="U49" s="1">
        <f t="shared" ca="1" si="12"/>
        <v>555.85714285714289</v>
      </c>
      <c r="V49" s="1">
        <f t="shared" si="20"/>
        <v>8</v>
      </c>
      <c r="W49" s="13">
        <v>138</v>
      </c>
      <c r="X49" s="8">
        <f>IF($A49="","",W49/(Configuration!$B$7/1000000))</f>
        <v>24.195245108352619</v>
      </c>
      <c r="Y49" s="1">
        <f t="shared" ca="1" si="13"/>
        <v>5.1428571428571432</v>
      </c>
      <c r="Z49" s="1">
        <f t="shared" si="21"/>
        <v>43</v>
      </c>
      <c r="AA49" s="13">
        <v>206</v>
      </c>
      <c r="AB49" s="8">
        <f>IF($A49="","",AA49/(Configuration!$B$9/1000000))</f>
        <v>3.260413086741011</v>
      </c>
      <c r="AC49" s="1">
        <f t="shared" ca="1" si="14"/>
        <v>26.142857142857142</v>
      </c>
      <c r="AD49" s="1">
        <f t="shared" si="22"/>
        <v>136</v>
      </c>
      <c r="AE49" s="13">
        <v>403</v>
      </c>
      <c r="AF49" s="8">
        <f>IF($A49="","",AE49/(Configuration!$B$5/1000000))</f>
        <v>1.2234251415845934</v>
      </c>
      <c r="AG49" s="1">
        <f t="shared" ca="1" si="15"/>
        <v>47.857142857142854</v>
      </c>
    </row>
    <row r="50" spans="1:33" x14ac:dyDescent="0.2">
      <c r="A50" s="4">
        <v>43898</v>
      </c>
      <c r="B50" s="1">
        <f t="shared" si="16"/>
        <v>31</v>
      </c>
      <c r="C50" s="13">
        <v>200</v>
      </c>
      <c r="D50" s="8">
        <f>IF($A50="","",C50/(Configuration!$B$6/1000000))</f>
        <v>17.495660638770069</v>
      </c>
      <c r="E50" s="1">
        <f t="shared" ca="1" si="7"/>
        <v>28.285714285714285</v>
      </c>
      <c r="F50" s="1">
        <f t="shared" si="17"/>
        <v>12</v>
      </c>
      <c r="G50" s="13">
        <v>35</v>
      </c>
      <c r="H50" s="8">
        <f>IF($A50="","",G50/(Configuration!$B$4/1000000))</f>
        <v>6.0108920799283778</v>
      </c>
      <c r="I50" s="1">
        <f t="shared" ca="1" si="8"/>
        <v>4.4285714285714288</v>
      </c>
      <c r="J50" s="1">
        <f t="shared" si="18"/>
        <v>177</v>
      </c>
      <c r="K50" s="13">
        <v>1126</v>
      </c>
      <c r="L50" s="8">
        <f>IF($A50="","",K50/(Configuration!$B$3/1000000))</f>
        <v>16.788680314303178</v>
      </c>
      <c r="M50" s="1">
        <f t="shared" ca="1" si="9"/>
        <v>142.28571428571428</v>
      </c>
      <c r="N50" s="1">
        <f t="shared" si="10"/>
        <v>1492</v>
      </c>
      <c r="O50" s="13">
        <v>7375</v>
      </c>
      <c r="P50" s="8">
        <f>IF($A50="","",O50/(Configuration!$B$2/1000000))</f>
        <v>122.18448429018999</v>
      </c>
      <c r="Q50" s="1">
        <f t="shared" ca="1" si="11"/>
        <v>811.57142857142856</v>
      </c>
      <c r="R50" s="1">
        <f t="shared" si="19"/>
        <v>273</v>
      </c>
      <c r="S50" s="13">
        <v>7314</v>
      </c>
      <c r="T50" s="8">
        <f>IF($A50="","",S50/(Configuration!$B$8/1000000))</f>
        <v>141.24986899045683</v>
      </c>
      <c r="U50" s="1">
        <f t="shared" ca="1" si="12"/>
        <v>511.14285714285717</v>
      </c>
      <c r="V50" s="1">
        <f t="shared" si="20"/>
        <v>12</v>
      </c>
      <c r="W50" s="13">
        <v>150</v>
      </c>
      <c r="X50" s="8">
        <f>IF($A50="","",W50/(Configuration!$B$7/1000000))</f>
        <v>26.299179465600673</v>
      </c>
      <c r="Y50" s="1">
        <f t="shared" ca="1" si="13"/>
        <v>6.2857142857142856</v>
      </c>
      <c r="Z50" s="1">
        <f t="shared" si="21"/>
        <v>67</v>
      </c>
      <c r="AA50" s="13">
        <v>273</v>
      </c>
      <c r="AB50" s="8">
        <f>IF($A50="","",AA50/(Configuration!$B$9/1000000))</f>
        <v>4.3208387023315344</v>
      </c>
      <c r="AC50" s="1">
        <f t="shared" ca="1" si="14"/>
        <v>33.857142857142854</v>
      </c>
      <c r="AD50" s="1">
        <f t="shared" si="22"/>
        <v>116</v>
      </c>
      <c r="AE50" s="13">
        <v>519</v>
      </c>
      <c r="AF50" s="8">
        <f>IF($A50="","",AE50/(Configuration!$B$5/1000000))</f>
        <v>1.5755772915196127</v>
      </c>
      <c r="AG50" s="1">
        <f t="shared" ca="1" si="15"/>
        <v>63.571428571428569</v>
      </c>
    </row>
    <row r="51" spans="1:33" x14ac:dyDescent="0.2">
      <c r="A51" s="4">
        <v>43899</v>
      </c>
      <c r="B51" s="1">
        <f t="shared" si="16"/>
        <v>39</v>
      </c>
      <c r="C51" s="13">
        <v>239</v>
      </c>
      <c r="D51" s="8">
        <f>IF($A51="","",C51/(Configuration!$B$6/1000000))</f>
        <v>20.907314463330231</v>
      </c>
      <c r="E51" s="1">
        <f t="shared" ca="1" si="7"/>
        <v>33</v>
      </c>
      <c r="F51" s="1">
        <f t="shared" si="17"/>
        <v>55</v>
      </c>
      <c r="G51" s="13">
        <v>90</v>
      </c>
      <c r="H51" s="8">
        <f>IF($A51="","",G51/(Configuration!$B$4/1000000))</f>
        <v>15.456579634101542</v>
      </c>
      <c r="I51" s="1">
        <f t="shared" ca="1" si="8"/>
        <v>12.285714285714286</v>
      </c>
      <c r="J51" s="1">
        <f t="shared" si="18"/>
        <v>83</v>
      </c>
      <c r="K51" s="13">
        <v>1209</v>
      </c>
      <c r="L51" s="8">
        <f>IF($A51="","",K51/(Configuration!$B$3/1000000))</f>
        <v>18.026211811716291</v>
      </c>
      <c r="M51" s="1">
        <f t="shared" ca="1" si="9"/>
        <v>145.42857142857142</v>
      </c>
      <c r="N51" s="1">
        <f t="shared" si="10"/>
        <v>1797</v>
      </c>
      <c r="O51" s="13">
        <v>9172</v>
      </c>
      <c r="P51" s="8">
        <f>IF($A51="","",O51/(Configuration!$B$2/1000000))</f>
        <v>151.95607998774543</v>
      </c>
      <c r="Q51" s="1">
        <f t="shared" ca="1" si="11"/>
        <v>1019.4285714285714</v>
      </c>
      <c r="R51" s="1">
        <f t="shared" si="19"/>
        <v>164</v>
      </c>
      <c r="S51" s="13">
        <v>7478</v>
      </c>
      <c r="T51" s="8">
        <f>IF($A51="","",S51/(Configuration!$B$8/1000000))</f>
        <v>144.41707961589228</v>
      </c>
      <c r="U51" s="1">
        <f t="shared" ca="1" si="12"/>
        <v>449</v>
      </c>
      <c r="V51" s="1">
        <f t="shared" si="20"/>
        <v>0</v>
      </c>
      <c r="W51" s="13">
        <v>150</v>
      </c>
      <c r="X51" s="8">
        <f>IF($A51="","",W51/(Configuration!$B$7/1000000))</f>
        <v>26.299179465600673</v>
      </c>
      <c r="Y51" s="1">
        <f t="shared" ca="1" si="13"/>
        <v>6</v>
      </c>
      <c r="Z51" s="1">
        <f t="shared" si="21"/>
        <v>48</v>
      </c>
      <c r="AA51" s="13">
        <v>321</v>
      </c>
      <c r="AB51" s="8">
        <f>IF($A51="","",AA51/(Configuration!$B$9/1000000))</f>
        <v>5.080546606038177</v>
      </c>
      <c r="AC51" s="1">
        <f t="shared" ca="1" si="14"/>
        <v>40.142857142857146</v>
      </c>
      <c r="AD51" s="1">
        <f t="shared" si="22"/>
        <v>69</v>
      </c>
      <c r="AE51" s="13">
        <v>588</v>
      </c>
      <c r="AF51" s="8">
        <f>IF($A51="","",AE51/(Configuration!$B$5/1000000))</f>
        <v>1.7850471048430294</v>
      </c>
      <c r="AG51" s="1">
        <f t="shared" ca="1" si="15"/>
        <v>70</v>
      </c>
    </row>
    <row r="52" spans="1:33" x14ac:dyDescent="0.2">
      <c r="A52" s="4">
        <v>43900</v>
      </c>
      <c r="B52" s="1">
        <f t="shared" si="16"/>
        <v>28</v>
      </c>
      <c r="C52" s="13">
        <v>267</v>
      </c>
      <c r="D52" s="8">
        <f>IF($A52="","",C52/(Configuration!$B$6/1000000))</f>
        <v>23.356706952758042</v>
      </c>
      <c r="E52" s="1">
        <f t="shared" ca="1" si="7"/>
        <v>36.285714285714285</v>
      </c>
      <c r="F52" s="1">
        <f t="shared" si="17"/>
        <v>172</v>
      </c>
      <c r="G52" s="13">
        <v>262</v>
      </c>
      <c r="H52" s="8">
        <f>IF($A52="","",G52/(Configuration!$B$4/1000000))</f>
        <v>44.995820712606715</v>
      </c>
      <c r="I52" s="1">
        <f t="shared" ca="1" si="8"/>
        <v>36.571428571428569</v>
      </c>
      <c r="J52" s="1">
        <f t="shared" si="18"/>
        <v>575</v>
      </c>
      <c r="K52" s="13">
        <v>1784</v>
      </c>
      <c r="L52" s="8">
        <f>IF($A52="","",K52/(Configuration!$B$3/1000000))</f>
        <v>26.599472185361343</v>
      </c>
      <c r="M52" s="1">
        <f t="shared" ca="1" si="9"/>
        <v>225.71428571428572</v>
      </c>
      <c r="N52" s="1">
        <f t="shared" si="10"/>
        <v>977</v>
      </c>
      <c r="O52" s="13">
        <v>10149</v>
      </c>
      <c r="P52" s="8">
        <f>IF($A52="","",O52/(Configuration!$B$2/1000000))</f>
        <v>168.14241777100179</v>
      </c>
      <c r="Q52" s="1">
        <f t="shared" ca="1" si="11"/>
        <v>1092.4285714285713</v>
      </c>
      <c r="R52" s="1">
        <f t="shared" si="19"/>
        <v>35</v>
      </c>
      <c r="S52" s="13">
        <v>7513</v>
      </c>
      <c r="T52" s="8">
        <f>IF($A52="","",S52/(Configuration!$B$8/1000000))</f>
        <v>145.09300871278398</v>
      </c>
      <c r="U52" s="1">
        <f t="shared" ca="1" si="12"/>
        <v>332.42857142857144</v>
      </c>
      <c r="V52" s="1">
        <f t="shared" si="20"/>
        <v>10</v>
      </c>
      <c r="W52" s="13">
        <v>160</v>
      </c>
      <c r="X52" s="8">
        <f>IF($A52="","",W52/(Configuration!$B$7/1000000))</f>
        <v>28.05245809664072</v>
      </c>
      <c r="Y52" s="1">
        <f t="shared" ca="1" si="13"/>
        <v>7.1428571428571432</v>
      </c>
      <c r="Z52" s="1">
        <f t="shared" si="21"/>
        <v>61</v>
      </c>
      <c r="AA52" s="13">
        <v>382</v>
      </c>
      <c r="AB52" s="8">
        <f>IF($A52="","",AA52/(Configuration!$B$9/1000000))</f>
        <v>6.0460087336653698</v>
      </c>
      <c r="AC52" s="1">
        <f t="shared" ca="1" si="14"/>
        <v>47.285714285714285</v>
      </c>
      <c r="AD52" s="1">
        <f t="shared" si="22"/>
        <v>374</v>
      </c>
      <c r="AE52" s="13">
        <v>962</v>
      </c>
      <c r="AF52" s="8">
        <f>IF($A52="","",AE52/(Configuration!$B$5/1000000))</f>
        <v>2.9204342089438677</v>
      </c>
      <c r="AG52" s="1">
        <f t="shared" ca="1" si="15"/>
        <v>120.57142857142857</v>
      </c>
    </row>
    <row r="53" spans="1:33" x14ac:dyDescent="0.2">
      <c r="A53" s="4">
        <v>43901</v>
      </c>
      <c r="B53" s="1">
        <f t="shared" si="16"/>
        <v>47</v>
      </c>
      <c r="C53" s="13">
        <v>314</v>
      </c>
      <c r="D53" s="8">
        <f>IF($A53="","",C53/(Configuration!$B$6/1000000))</f>
        <v>27.468187202869007</v>
      </c>
      <c r="E53" s="1">
        <f t="shared" ca="1" si="7"/>
        <v>41.571428571428569</v>
      </c>
      <c r="F53" s="1">
        <f t="shared" si="17"/>
        <v>180</v>
      </c>
      <c r="G53" s="13">
        <v>442</v>
      </c>
      <c r="H53" s="8">
        <f>IF($A53="","",G53/(Configuration!$B$4/1000000))</f>
        <v>75.908979980809789</v>
      </c>
      <c r="I53" s="1">
        <f t="shared" ca="1" si="8"/>
        <v>61.714285714285715</v>
      </c>
      <c r="J53" s="1">
        <f t="shared" si="18"/>
        <v>497</v>
      </c>
      <c r="K53" s="13">
        <v>2281</v>
      </c>
      <c r="L53" s="8">
        <f>IF($A53="","",K53/(Configuration!$B$3/1000000))</f>
        <v>34.009751151798895</v>
      </c>
      <c r="M53" s="1">
        <f t="shared" ca="1" si="9"/>
        <v>285.14285714285717</v>
      </c>
      <c r="N53" s="1">
        <f t="shared" si="10"/>
        <v>2313</v>
      </c>
      <c r="O53" s="13">
        <v>12462</v>
      </c>
      <c r="P53" s="8">
        <f>IF($A53="","",O53/(Configuration!$B$2/1000000))</f>
        <v>206.46278552194545</v>
      </c>
      <c r="Q53" s="1">
        <f t="shared" ca="1" si="11"/>
        <v>1339</v>
      </c>
      <c r="R53" s="1">
        <f t="shared" si="19"/>
        <v>242</v>
      </c>
      <c r="S53" s="13">
        <v>7755</v>
      </c>
      <c r="T53" s="8">
        <f>IF($A53="","",S53/(Configuration!$B$8/1000000))</f>
        <v>149.76657561129241</v>
      </c>
      <c r="U53" s="1">
        <f t="shared" ca="1" si="12"/>
        <v>304.85714285714283</v>
      </c>
      <c r="V53" s="1">
        <f t="shared" si="20"/>
        <v>18</v>
      </c>
      <c r="W53" s="13">
        <v>178</v>
      </c>
      <c r="X53" s="8">
        <f>IF($A53="","",W53/(Configuration!$B$7/1000000))</f>
        <v>31.208359632512799</v>
      </c>
      <c r="Y53" s="1">
        <f t="shared" ca="1" si="13"/>
        <v>9.7142857142857135</v>
      </c>
      <c r="Z53" s="1">
        <f t="shared" si="21"/>
        <v>74</v>
      </c>
      <c r="AA53" s="13">
        <v>456</v>
      </c>
      <c r="AB53" s="8">
        <f>IF($A53="","",AA53/(Configuration!$B$9/1000000))</f>
        <v>7.2172250852131121</v>
      </c>
      <c r="AC53" s="1">
        <f t="shared" ca="1" si="14"/>
        <v>53</v>
      </c>
      <c r="AD53" s="1">
        <f t="shared" si="22"/>
        <v>323</v>
      </c>
      <c r="AE53" s="13">
        <v>1285</v>
      </c>
      <c r="AF53" s="8">
        <f>IF($A53="","",AE53/(Configuration!$B$5/1000000))</f>
        <v>3.9009957988491375</v>
      </c>
      <c r="AG53" s="1">
        <f t="shared" ca="1" si="15"/>
        <v>162.28571428571428</v>
      </c>
    </row>
    <row r="54" spans="1:33" x14ac:dyDescent="0.2">
      <c r="A54" s="4">
        <v>43902</v>
      </c>
      <c r="B54" s="1">
        <f t="shared" si="16"/>
        <v>0</v>
      </c>
      <c r="C54" s="13">
        <v>314</v>
      </c>
      <c r="D54" s="8">
        <f>IF($A54="","",C54/(Configuration!$B$6/1000000))</f>
        <v>27.468187202869007</v>
      </c>
      <c r="E54" s="1">
        <f t="shared" ca="1" si="7"/>
        <v>37.714285714285715</v>
      </c>
      <c r="F54" s="1">
        <f t="shared" si="17"/>
        <v>173</v>
      </c>
      <c r="G54" s="13">
        <v>615</v>
      </c>
      <c r="H54" s="8">
        <f>IF($A54="","",G54/(Configuration!$B$4/1000000))</f>
        <v>105.61996083302721</v>
      </c>
      <c r="I54" s="1">
        <f t="shared" ca="1" si="8"/>
        <v>86.428571428571431</v>
      </c>
      <c r="J54" s="1">
        <f t="shared" si="18"/>
        <v>0</v>
      </c>
      <c r="K54" s="13">
        <v>2281</v>
      </c>
      <c r="L54" s="8">
        <f>IF($A54="","",K54/(Configuration!$B$3/1000000))</f>
        <v>34.009751151798895</v>
      </c>
      <c r="M54" s="1">
        <f t="shared" ca="1" si="9"/>
        <v>272</v>
      </c>
      <c r="N54" s="1">
        <f t="shared" si="10"/>
        <v>2651</v>
      </c>
      <c r="O54" s="13">
        <v>15113</v>
      </c>
      <c r="P54" s="8">
        <f>IF($A54="","",O54/(Configuration!$B$2/1000000))</f>
        <v>250.38293031561238</v>
      </c>
      <c r="Q54" s="1">
        <f t="shared" ca="1" si="11"/>
        <v>1607.8571428571429</v>
      </c>
      <c r="R54" s="1">
        <f t="shared" si="19"/>
        <v>114</v>
      </c>
      <c r="S54" s="13">
        <v>7869</v>
      </c>
      <c r="T54" s="8">
        <f>IF($A54="","",S54/(Configuration!$B$8/1000000))</f>
        <v>151.96817324116827</v>
      </c>
      <c r="U54" s="1">
        <f t="shared" ca="1" si="12"/>
        <v>254.42857142857142</v>
      </c>
      <c r="V54" s="1">
        <f t="shared" si="20"/>
        <v>0</v>
      </c>
      <c r="W54" s="13">
        <v>178</v>
      </c>
      <c r="X54" s="8">
        <f>IF($A54="","",W54/(Configuration!$B$7/1000000))</f>
        <v>31.208359632512799</v>
      </c>
      <c r="Y54" s="1">
        <f t="shared" ca="1" si="13"/>
        <v>8.7142857142857135</v>
      </c>
      <c r="Z54" s="1">
        <f t="shared" si="21"/>
        <v>0</v>
      </c>
      <c r="AA54" s="13">
        <v>456</v>
      </c>
      <c r="AB54" s="8">
        <f>IF($A54="","",AA54/(Configuration!$B$9/1000000))</f>
        <v>7.2172250852131121</v>
      </c>
      <c r="AC54" s="1">
        <f t="shared" ca="1" si="14"/>
        <v>48.714285714285715</v>
      </c>
      <c r="AD54" s="1">
        <f t="shared" si="22"/>
        <v>382</v>
      </c>
      <c r="AE54" s="13">
        <v>1667</v>
      </c>
      <c r="AF54" s="8">
        <f>IF($A54="","",AE54/(Configuration!$B$5/1000000))</f>
        <v>5.0606692581179082</v>
      </c>
      <c r="AG54" s="1">
        <f t="shared" ca="1" si="15"/>
        <v>206.85714285714286</v>
      </c>
    </row>
    <row r="55" spans="1:33" x14ac:dyDescent="0.2">
      <c r="A55" s="4">
        <v>43903</v>
      </c>
      <c r="B55" s="1">
        <f t="shared" si="16"/>
        <v>245</v>
      </c>
      <c r="C55" s="13">
        <v>559</v>
      </c>
      <c r="D55" s="8">
        <f>IF($A55="","",C55/(Configuration!$B$6/1000000))</f>
        <v>48.900371485362342</v>
      </c>
      <c r="E55" s="1">
        <f t="shared" ca="1" si="7"/>
        <v>64.285714285714292</v>
      </c>
      <c r="F55" s="1">
        <f t="shared" si="17"/>
        <v>186</v>
      </c>
      <c r="G55" s="13">
        <v>801</v>
      </c>
      <c r="H55" s="8">
        <f>IF($A55="","",G55/(Configuration!$B$4/1000000))</f>
        <v>137.56355874350373</v>
      </c>
      <c r="I55" s="1">
        <f t="shared" ca="1" si="8"/>
        <v>111.14285714285714</v>
      </c>
      <c r="J55" s="1">
        <f t="shared" si="18"/>
        <v>1380</v>
      </c>
      <c r="K55" s="13">
        <v>3661</v>
      </c>
      <c r="L55" s="8">
        <f>IF($A55="","",K55/(Configuration!$B$3/1000000))</f>
        <v>54.585576048547019</v>
      </c>
      <c r="M55" s="1">
        <f t="shared" ca="1" si="9"/>
        <v>429.71428571428572</v>
      </c>
      <c r="N55" s="1">
        <f t="shared" si="10"/>
        <v>2547</v>
      </c>
      <c r="O55" s="13">
        <v>17660</v>
      </c>
      <c r="P55" s="8">
        <f>IF($A55="","",O55/(Configuration!$B$2/1000000))</f>
        <v>292.5800667884414</v>
      </c>
      <c r="Q55" s="1">
        <f t="shared" ca="1" si="11"/>
        <v>1860.5714285714287</v>
      </c>
      <c r="R55" s="1">
        <f t="shared" si="19"/>
        <v>110</v>
      </c>
      <c r="S55" s="13">
        <v>7979</v>
      </c>
      <c r="T55" s="8">
        <f>IF($A55="","",S55/(Configuration!$B$8/1000000))</f>
        <v>154.09252183139935</v>
      </c>
      <c r="U55" s="1">
        <f t="shared" ca="1" si="12"/>
        <v>198</v>
      </c>
      <c r="V55" s="1">
        <f t="shared" si="20"/>
        <v>22</v>
      </c>
      <c r="W55" s="13">
        <v>200</v>
      </c>
      <c r="X55" s="8">
        <f>IF($A55="","",W55/(Configuration!$B$7/1000000))</f>
        <v>35.0655726208009</v>
      </c>
      <c r="Y55" s="1">
        <f t="shared" ca="1" si="13"/>
        <v>10</v>
      </c>
      <c r="Z55" s="1">
        <f t="shared" si="21"/>
        <v>342</v>
      </c>
      <c r="AA55" s="13">
        <v>798</v>
      </c>
      <c r="AB55" s="8">
        <f>IF($A55="","",AA55/(Configuration!$B$9/1000000))</f>
        <v>12.630143899122945</v>
      </c>
      <c r="AC55" s="1">
        <f t="shared" ca="1" si="14"/>
        <v>90.714285714285708</v>
      </c>
      <c r="AD55" s="1">
        <f t="shared" si="22"/>
        <v>514</v>
      </c>
      <c r="AE55" s="13">
        <v>2181</v>
      </c>
      <c r="AF55" s="8">
        <f>IF($A55="","",AE55/(Configuration!$B$5/1000000))</f>
        <v>6.6210675776575636</v>
      </c>
      <c r="AG55" s="1">
        <f t="shared" ca="1" si="15"/>
        <v>273.42857142857144</v>
      </c>
    </row>
    <row r="56" spans="1:33" x14ac:dyDescent="0.2">
      <c r="A56" s="4">
        <v>43904</v>
      </c>
      <c r="B56" s="1">
        <f t="shared" si="16"/>
        <v>130</v>
      </c>
      <c r="C56" s="13">
        <v>689</v>
      </c>
      <c r="D56" s="8">
        <f>IF($A56="","",C56/(Configuration!$B$6/1000000))</f>
        <v>60.272550900562884</v>
      </c>
      <c r="E56" s="1">
        <f t="shared" ca="1" si="7"/>
        <v>74.285714285714292</v>
      </c>
      <c r="F56" s="1">
        <f t="shared" si="17"/>
        <v>26</v>
      </c>
      <c r="G56" s="13">
        <v>827</v>
      </c>
      <c r="H56" s="8">
        <f>IF($A56="","",G56/(Configuration!$B$4/1000000))</f>
        <v>142.02879286002195</v>
      </c>
      <c r="I56" s="1">
        <f t="shared" ca="1" si="8"/>
        <v>114.85714285714286</v>
      </c>
      <c r="J56" s="1">
        <f t="shared" si="18"/>
        <v>808</v>
      </c>
      <c r="K56" s="13">
        <v>4469</v>
      </c>
      <c r="L56" s="8">
        <f>IF($A56="","",K56/(Configuration!$B$3/1000000))</f>
        <v>66.63287062577345</v>
      </c>
      <c r="M56" s="1">
        <f t="shared" ca="1" si="9"/>
        <v>502.85714285714283</v>
      </c>
      <c r="N56" s="1">
        <f t="shared" si="10"/>
        <v>3497</v>
      </c>
      <c r="O56" s="13">
        <v>21157</v>
      </c>
      <c r="P56" s="8">
        <f>IF($A56="","",O56/(Configuration!$B$2/1000000))</f>
        <v>350.51622157661689</v>
      </c>
      <c r="Q56" s="1">
        <f t="shared" ca="1" si="11"/>
        <v>2182</v>
      </c>
      <c r="R56" s="1">
        <f t="shared" si="19"/>
        <v>107</v>
      </c>
      <c r="S56" s="13">
        <v>8086</v>
      </c>
      <c r="T56" s="8">
        <f>IF($A56="","",S56/(Configuration!$B$8/1000000))</f>
        <v>156.15893364189688</v>
      </c>
      <c r="U56" s="1">
        <f t="shared" ca="1" si="12"/>
        <v>149.28571428571428</v>
      </c>
      <c r="V56" s="1">
        <f t="shared" si="20"/>
        <v>12</v>
      </c>
      <c r="W56" s="13">
        <v>212</v>
      </c>
      <c r="X56" s="8">
        <f>IF($A56="","",W56/(Configuration!$B$7/1000000))</f>
        <v>37.16950697804895</v>
      </c>
      <c r="Y56" s="1">
        <f t="shared" ca="1" si="13"/>
        <v>10.571428571428571</v>
      </c>
      <c r="Z56" s="1">
        <f t="shared" si="21"/>
        <v>342</v>
      </c>
      <c r="AA56" s="13">
        <v>1140</v>
      </c>
      <c r="AB56" s="8">
        <f>IF($A56="","",AA56/(Configuration!$B$9/1000000))</f>
        <v>18.043062713032779</v>
      </c>
      <c r="AC56" s="1">
        <f t="shared" ca="1" si="14"/>
        <v>133.42857142857142</v>
      </c>
      <c r="AD56" s="1">
        <f t="shared" si="22"/>
        <v>548</v>
      </c>
      <c r="AE56" s="13">
        <v>2729</v>
      </c>
      <c r="AF56" s="8">
        <f>IF($A56="","",AE56/(Configuration!$B$5/1000000))</f>
        <v>8.2846829066609313</v>
      </c>
      <c r="AG56" s="1">
        <f t="shared" ca="1" si="15"/>
        <v>332.28571428571428</v>
      </c>
    </row>
    <row r="57" spans="1:33" x14ac:dyDescent="0.2">
      <c r="A57" s="4">
        <v>43905</v>
      </c>
      <c r="B57" s="1">
        <f t="shared" si="16"/>
        <v>197</v>
      </c>
      <c r="C57" s="13">
        <v>886</v>
      </c>
      <c r="D57" s="8">
        <f>IF($A57="","",C57/(Configuration!$B$6/1000000))</f>
        <v>77.505776629751395</v>
      </c>
      <c r="E57" s="1">
        <f t="shared" ca="1" si="7"/>
        <v>98</v>
      </c>
      <c r="F57" s="1">
        <f t="shared" si="17"/>
        <v>37</v>
      </c>
      <c r="G57" s="13">
        <v>864</v>
      </c>
      <c r="H57" s="8">
        <f>IF($A57="","",G57/(Configuration!$B$4/1000000))</f>
        <v>148.38316448737481</v>
      </c>
      <c r="I57" s="1">
        <f t="shared" ca="1" si="8"/>
        <v>118.42857142857143</v>
      </c>
      <c r="J57" s="1">
        <f t="shared" si="18"/>
        <v>30</v>
      </c>
      <c r="K57" s="13">
        <v>4499</v>
      </c>
      <c r="L57" s="8">
        <f>IF($A57="","",K57/(Configuration!$B$3/1000000))</f>
        <v>67.080171167007109</v>
      </c>
      <c r="M57" s="1">
        <f t="shared" ca="1" si="9"/>
        <v>481.85714285714283</v>
      </c>
      <c r="N57" s="1">
        <f t="shared" si="10"/>
        <v>3590</v>
      </c>
      <c r="O57" s="13">
        <v>24747</v>
      </c>
      <c r="P57" s="8">
        <f>IF($A57="","",O57/(Configuration!$B$2/1000000))</f>
        <v>409.99314342092629</v>
      </c>
      <c r="Q57" s="1">
        <f t="shared" ca="1" si="11"/>
        <v>2481.7142857142858</v>
      </c>
      <c r="R57" s="1">
        <f t="shared" si="19"/>
        <v>76</v>
      </c>
      <c r="S57" s="13">
        <v>8162</v>
      </c>
      <c r="T57" s="8">
        <f>IF($A57="","",S57/(Configuration!$B$8/1000000))</f>
        <v>157.62666539514746</v>
      </c>
      <c r="U57" s="1">
        <f t="shared" ca="1" si="12"/>
        <v>121.14285714285714</v>
      </c>
      <c r="V57" s="1">
        <f t="shared" si="20"/>
        <v>14</v>
      </c>
      <c r="W57" s="13">
        <v>226</v>
      </c>
      <c r="X57" s="8">
        <f>IF($A57="","",W57/(Configuration!$B$7/1000000))</f>
        <v>39.624097061505019</v>
      </c>
      <c r="Y57" s="1">
        <f t="shared" ca="1" si="13"/>
        <v>10.857142857142858</v>
      </c>
      <c r="Z57" s="1">
        <f t="shared" si="21"/>
        <v>0</v>
      </c>
      <c r="AA57" s="13">
        <v>1140</v>
      </c>
      <c r="AB57" s="8">
        <f>IF($A57="","",AA57/(Configuration!$B$9/1000000))</f>
        <v>18.043062713032779</v>
      </c>
      <c r="AC57" s="1">
        <f t="shared" ca="1" si="14"/>
        <v>123.85714285714286</v>
      </c>
      <c r="AD57" s="1">
        <f t="shared" si="22"/>
        <v>807</v>
      </c>
      <c r="AE57" s="13">
        <v>3536</v>
      </c>
      <c r="AF57" s="8">
        <f>IF($A57="","",AE57/(Configuration!$B$5/1000000))</f>
        <v>10.73456898422611</v>
      </c>
      <c r="AG57" s="1">
        <f t="shared" ca="1" si="15"/>
        <v>431</v>
      </c>
    </row>
    <row r="58" spans="1:33" x14ac:dyDescent="0.2">
      <c r="A58" s="4">
        <v>43906</v>
      </c>
      <c r="B58" s="1">
        <f t="shared" si="16"/>
        <v>172</v>
      </c>
      <c r="C58" s="13">
        <v>1058</v>
      </c>
      <c r="D58" s="8">
        <f>IF($A58="","",C58/(Configuration!$B$6/1000000))</f>
        <v>92.552044779093663</v>
      </c>
      <c r="E58" s="1">
        <f t="shared" ca="1" si="7"/>
        <v>117</v>
      </c>
      <c r="F58" s="1">
        <f t="shared" si="17"/>
        <v>50</v>
      </c>
      <c r="G58" s="13">
        <v>914</v>
      </c>
      <c r="H58" s="8">
        <f>IF($A58="","",G58/(Configuration!$B$4/1000000))</f>
        <v>156.97015317298678</v>
      </c>
      <c r="I58" s="1">
        <f t="shared" ca="1" si="8"/>
        <v>117.71428571428571</v>
      </c>
      <c r="J58" s="1">
        <f t="shared" si="18"/>
        <v>2134</v>
      </c>
      <c r="K58" s="13">
        <v>6633</v>
      </c>
      <c r="L58" s="8">
        <f>IF($A58="","",K58/(Configuration!$B$3/1000000))</f>
        <v>98.8981496667611</v>
      </c>
      <c r="M58" s="1">
        <f t="shared" ca="1" si="9"/>
        <v>774.85714285714289</v>
      </c>
      <c r="N58" s="1">
        <f t="shared" si="10"/>
        <v>3233</v>
      </c>
      <c r="O58" s="13">
        <v>27980</v>
      </c>
      <c r="P58" s="8">
        <f>IF($A58="","",O58/(Configuration!$B$2/1000000))</f>
        <v>463.55550785620551</v>
      </c>
      <c r="Q58" s="1">
        <f t="shared" ca="1" si="11"/>
        <v>2686.8571428571427</v>
      </c>
      <c r="R58" s="1">
        <f t="shared" si="19"/>
        <v>74</v>
      </c>
      <c r="S58" s="13">
        <v>8236</v>
      </c>
      <c r="T58" s="8">
        <f>IF($A58="","",S58/(Configuration!$B$8/1000000))</f>
        <v>159.05577262857565</v>
      </c>
      <c r="U58" s="1">
        <f t="shared" ca="1" si="12"/>
        <v>108.28571428571429</v>
      </c>
      <c r="V58" s="1">
        <f t="shared" si="20"/>
        <v>17</v>
      </c>
      <c r="W58" s="13">
        <v>243</v>
      </c>
      <c r="X58" s="8">
        <f>IF($A58="","",W58/(Configuration!$B$7/1000000))</f>
        <v>42.604670734273093</v>
      </c>
      <c r="Y58" s="1">
        <f t="shared" ca="1" si="13"/>
        <v>13.285714285714286</v>
      </c>
      <c r="Z58" s="1">
        <f t="shared" si="21"/>
        <v>403</v>
      </c>
      <c r="AA58" s="13">
        <v>1543</v>
      </c>
      <c r="AB58" s="8">
        <f>IF($A58="","",AA58/(Configuration!$B$9/1000000))</f>
        <v>24.421443654569806</v>
      </c>
      <c r="AC58" s="1">
        <f t="shared" ca="1" si="14"/>
        <v>174.57142857142858</v>
      </c>
      <c r="AD58" s="1">
        <f t="shared" si="22"/>
        <v>1125</v>
      </c>
      <c r="AE58" s="13">
        <v>4661</v>
      </c>
      <c r="AF58" s="8">
        <f>IF($A58="","",AE58/(Configuration!$B$5/1000000))</f>
        <v>14.149837679716599</v>
      </c>
      <c r="AG58" s="1">
        <f t="shared" ca="1" si="15"/>
        <v>581.85714285714289</v>
      </c>
    </row>
    <row r="59" spans="1:33" x14ac:dyDescent="0.2">
      <c r="A59" s="4">
        <v>43907</v>
      </c>
      <c r="B59" s="1">
        <f t="shared" si="16"/>
        <v>185</v>
      </c>
      <c r="C59" s="13">
        <v>1243</v>
      </c>
      <c r="D59" s="8">
        <f>IF($A59="","",C59/(Configuration!$B$6/1000000))</f>
        <v>108.73553086995597</v>
      </c>
      <c r="E59" s="1">
        <f t="shared" ca="1" si="7"/>
        <v>139.42857142857142</v>
      </c>
      <c r="F59" s="1">
        <f t="shared" si="17"/>
        <v>63</v>
      </c>
      <c r="G59" s="13">
        <v>977</v>
      </c>
      <c r="H59" s="8">
        <f>IF($A59="","",G59/(Configuration!$B$4/1000000))</f>
        <v>167.78975891685786</v>
      </c>
      <c r="I59" s="1">
        <f t="shared" ca="1" si="8"/>
        <v>102.14285714285714</v>
      </c>
      <c r="J59" s="1">
        <f t="shared" si="18"/>
        <v>1019</v>
      </c>
      <c r="K59" s="13">
        <v>7652</v>
      </c>
      <c r="L59" s="8">
        <f>IF($A59="","",K59/(Configuration!$B$3/1000000))</f>
        <v>114.09145805066424</v>
      </c>
      <c r="M59" s="1">
        <f t="shared" ca="1" si="9"/>
        <v>838.28571428571433</v>
      </c>
      <c r="N59" s="1">
        <f t="shared" si="10"/>
        <v>3526</v>
      </c>
      <c r="O59" s="13">
        <v>31506</v>
      </c>
      <c r="P59" s="8">
        <f>IF($A59="","",O59/(Configuration!$B$2/1000000))</f>
        <v>521.97211688769164</v>
      </c>
      <c r="Q59" s="1">
        <f t="shared" ca="1" si="11"/>
        <v>3051</v>
      </c>
      <c r="R59" s="1">
        <f t="shared" si="19"/>
        <v>84</v>
      </c>
      <c r="S59" s="13">
        <v>8320</v>
      </c>
      <c r="T59" s="8">
        <f>IF($A59="","",S59/(Configuration!$B$8/1000000))</f>
        <v>160.67800246111577</v>
      </c>
      <c r="U59" s="1">
        <f t="shared" ca="1" si="12"/>
        <v>115.28571428571429</v>
      </c>
      <c r="V59" s="1">
        <f t="shared" si="20"/>
        <v>23</v>
      </c>
      <c r="W59" s="13">
        <v>266</v>
      </c>
      <c r="X59" s="8">
        <f>IF($A59="","",W59/(Configuration!$B$7/1000000))</f>
        <v>46.637211585665199</v>
      </c>
      <c r="Y59" s="1">
        <f t="shared" ca="1" si="13"/>
        <v>15.142857142857142</v>
      </c>
      <c r="Z59" s="1">
        <f t="shared" si="21"/>
        <v>407</v>
      </c>
      <c r="AA59" s="13">
        <v>1950</v>
      </c>
      <c r="AB59" s="8">
        <f>IF($A59="","",AA59/(Configuration!$B$9/1000000))</f>
        <v>30.863133588082388</v>
      </c>
      <c r="AC59" s="1">
        <f t="shared" ca="1" si="14"/>
        <v>224</v>
      </c>
      <c r="AD59" s="1">
        <f t="shared" si="22"/>
        <v>1776</v>
      </c>
      <c r="AE59" s="13">
        <v>6437</v>
      </c>
      <c r="AF59" s="8">
        <f>IF($A59="","",AE59/(Configuration!$B$5/1000000))</f>
        <v>19.541408526997586</v>
      </c>
      <c r="AG59" s="1">
        <f t="shared" ca="1" si="15"/>
        <v>782.14285714285711</v>
      </c>
    </row>
    <row r="60" spans="1:33" x14ac:dyDescent="0.2">
      <c r="A60" s="4">
        <v>43908</v>
      </c>
      <c r="B60" s="1">
        <f t="shared" si="16"/>
        <v>243</v>
      </c>
      <c r="C60" s="13">
        <v>1486</v>
      </c>
      <c r="D60" s="8">
        <f>IF($A60="","",C60/(Configuration!$B$6/1000000))</f>
        <v>129.99275854606159</v>
      </c>
      <c r="E60" s="1">
        <f t="shared" ca="1" si="7"/>
        <v>167.42857142857142</v>
      </c>
      <c r="F60" s="1">
        <f t="shared" si="17"/>
        <v>80</v>
      </c>
      <c r="G60" s="13">
        <v>1057</v>
      </c>
      <c r="H60" s="8">
        <f>IF($A60="","",G60/(Configuration!$B$4/1000000))</f>
        <v>181.52894081383701</v>
      </c>
      <c r="I60" s="1">
        <f t="shared" ca="1" si="8"/>
        <v>87.857142857142861</v>
      </c>
      <c r="J60" s="1">
        <f t="shared" si="18"/>
        <v>1391</v>
      </c>
      <c r="K60" s="13">
        <v>9043</v>
      </c>
      <c r="L60" s="8">
        <f>IF($A60="","",K60/(Configuration!$B$3/1000000))</f>
        <v>134.83129314586469</v>
      </c>
      <c r="M60" s="1">
        <f t="shared" ca="1" si="9"/>
        <v>966</v>
      </c>
      <c r="N60" s="1">
        <f t="shared" si="10"/>
        <v>4207</v>
      </c>
      <c r="O60" s="13">
        <v>35713</v>
      </c>
      <c r="P60" s="8">
        <f>IF($A60="","",O60/(Configuration!$B$2/1000000))</f>
        <v>591.67111694312609</v>
      </c>
      <c r="Q60" s="1">
        <f t="shared" ca="1" si="11"/>
        <v>3321.5714285714284</v>
      </c>
      <c r="R60" s="1">
        <f t="shared" si="19"/>
        <v>93</v>
      </c>
      <c r="S60" s="13">
        <v>8413</v>
      </c>
      <c r="T60" s="8">
        <f>IF($A60="","",S60/(Configuration!$B$8/1000000))</f>
        <v>162.47404263285659</v>
      </c>
      <c r="U60" s="1">
        <f t="shared" ca="1" si="12"/>
        <v>94</v>
      </c>
      <c r="V60" s="1">
        <f t="shared" si="20"/>
        <v>47</v>
      </c>
      <c r="W60" s="13">
        <v>313</v>
      </c>
      <c r="X60" s="8">
        <f>IF($A60="","",W60/(Configuration!$B$7/1000000))</f>
        <v>54.877621151553406</v>
      </c>
      <c r="Y60" s="1">
        <f t="shared" ca="1" si="13"/>
        <v>19.285714285714285</v>
      </c>
      <c r="Z60" s="1">
        <f t="shared" si="21"/>
        <v>676</v>
      </c>
      <c r="AA60" s="13">
        <v>2626</v>
      </c>
      <c r="AB60" s="8">
        <f>IF($A60="","",AA60/(Configuration!$B$9/1000000))</f>
        <v>41.562353231950944</v>
      </c>
      <c r="AC60" s="1">
        <f t="shared" ca="1" si="14"/>
        <v>310</v>
      </c>
      <c r="AD60" s="1">
        <f t="shared" si="22"/>
        <v>1344</v>
      </c>
      <c r="AE60" s="13">
        <v>7781</v>
      </c>
      <c r="AF60" s="8">
        <f>IF($A60="","",AE60/(Configuration!$B$5/1000000))</f>
        <v>23.621516195210226</v>
      </c>
      <c r="AG60" s="1">
        <f t="shared" ca="1" si="15"/>
        <v>928</v>
      </c>
    </row>
    <row r="61" spans="1:33" x14ac:dyDescent="0.2">
      <c r="A61" s="4">
        <v>43909</v>
      </c>
      <c r="B61" s="1">
        <f t="shared" si="16"/>
        <v>309</v>
      </c>
      <c r="C61" s="13">
        <v>1795</v>
      </c>
      <c r="D61" s="8">
        <f>IF($A61="","",C61/(Configuration!$B$6/1000000))</f>
        <v>157.02355423296135</v>
      </c>
      <c r="E61" s="1">
        <f t="shared" ca="1" si="7"/>
        <v>211.57142857142858</v>
      </c>
      <c r="F61" s="1">
        <f t="shared" si="17"/>
        <v>94</v>
      </c>
      <c r="G61" s="13">
        <v>1151</v>
      </c>
      <c r="H61" s="8">
        <f>IF($A61="","",G61/(Configuration!$B$4/1000000))</f>
        <v>197.6724795427875</v>
      </c>
      <c r="I61" s="1">
        <f t="shared" ca="1" si="8"/>
        <v>76.571428571428569</v>
      </c>
      <c r="J61" s="1">
        <f t="shared" si="18"/>
        <v>1828</v>
      </c>
      <c r="K61" s="13">
        <v>10871</v>
      </c>
      <c r="L61" s="8">
        <f>IF($A61="","",K61/(Configuration!$B$3/1000000))</f>
        <v>162.08680612503539</v>
      </c>
      <c r="M61" s="1">
        <f t="shared" ca="1" si="9"/>
        <v>1227.1428571428571</v>
      </c>
      <c r="N61" s="1">
        <f t="shared" si="10"/>
        <v>5322</v>
      </c>
      <c r="O61" s="13">
        <v>41035</v>
      </c>
      <c r="P61" s="8">
        <f>IF($A61="","",O61/(Configuration!$B$2/1000000))</f>
        <v>679.84275428446722</v>
      </c>
      <c r="Q61" s="1">
        <f t="shared" ca="1" si="11"/>
        <v>3703.1428571428573</v>
      </c>
      <c r="R61" s="1">
        <f t="shared" si="19"/>
        <v>152</v>
      </c>
      <c r="S61" s="13">
        <v>8565</v>
      </c>
      <c r="T61" s="8">
        <f>IF($A61="","",S61/(Configuration!$B$8/1000000))</f>
        <v>165.40950613935777</v>
      </c>
      <c r="U61" s="1">
        <f t="shared" ca="1" si="12"/>
        <v>99.428571428571431</v>
      </c>
      <c r="V61" s="1">
        <f t="shared" si="20"/>
        <v>32</v>
      </c>
      <c r="W61" s="13">
        <v>345</v>
      </c>
      <c r="X61" s="8">
        <f>IF($A61="","",W61/(Configuration!$B$7/1000000))</f>
        <v>60.48811277088155</v>
      </c>
      <c r="Y61" s="1">
        <f t="shared" ca="1" si="13"/>
        <v>23.857142857142858</v>
      </c>
      <c r="Z61" s="1">
        <f t="shared" si="21"/>
        <v>63</v>
      </c>
      <c r="AA61" s="13">
        <v>2689</v>
      </c>
      <c r="AB61" s="8">
        <f>IF($A61="","",AA61/(Configuration!$B$9/1000000))</f>
        <v>42.559469855565915</v>
      </c>
      <c r="AC61" s="1">
        <f t="shared" ca="1" si="14"/>
        <v>319</v>
      </c>
      <c r="AD61" s="1">
        <f t="shared" si="22"/>
        <v>5967</v>
      </c>
      <c r="AE61" s="13">
        <v>13748</v>
      </c>
      <c r="AF61" s="8">
        <f>IF($A61="","",AE61/(Configuration!$B$5/1000000))</f>
        <v>41.736101356091787</v>
      </c>
      <c r="AG61" s="1">
        <f t="shared" ca="1" si="15"/>
        <v>1725.8571428571429</v>
      </c>
    </row>
    <row r="62" spans="1:33" x14ac:dyDescent="0.2">
      <c r="A62" s="4">
        <v>43910</v>
      </c>
      <c r="B62" s="1">
        <f t="shared" si="16"/>
        <v>462</v>
      </c>
      <c r="C62" s="13">
        <v>2257</v>
      </c>
      <c r="D62" s="8">
        <f>IF($A62="","",C62/(Configuration!$B$6/1000000))</f>
        <v>197.43853030852023</v>
      </c>
      <c r="E62" s="1">
        <f t="shared" ca="1" si="7"/>
        <v>242.57142857142858</v>
      </c>
      <c r="F62" s="1">
        <f t="shared" si="17"/>
        <v>104</v>
      </c>
      <c r="G62" s="13">
        <v>1255</v>
      </c>
      <c r="H62" s="8">
        <f>IF($A62="","",G62/(Configuration!$B$4/1000000))</f>
        <v>215.5334160088604</v>
      </c>
      <c r="I62" s="1">
        <f t="shared" ca="1" si="8"/>
        <v>64.857142857142861</v>
      </c>
      <c r="J62" s="1">
        <f t="shared" si="18"/>
        <v>1741</v>
      </c>
      <c r="K62" s="13">
        <v>12612</v>
      </c>
      <c r="L62" s="8">
        <f>IF($A62="","",K62/(Configuration!$B$3/1000000))</f>
        <v>188.04514753462851</v>
      </c>
      <c r="M62" s="1">
        <f t="shared" ca="1" si="9"/>
        <v>1278.7142857142858</v>
      </c>
      <c r="N62" s="1">
        <f t="shared" si="10"/>
        <v>5986</v>
      </c>
      <c r="O62" s="13">
        <v>47021</v>
      </c>
      <c r="P62" s="8">
        <f>IF($A62="","",O62/(Configuration!$B$2/1000000))</f>
        <v>779.01513705885066</v>
      </c>
      <c r="Q62" s="1">
        <f t="shared" ca="1" si="11"/>
        <v>4194.4285714285716</v>
      </c>
      <c r="R62" s="1">
        <f t="shared" si="19"/>
        <v>87</v>
      </c>
      <c r="S62" s="13">
        <v>8652</v>
      </c>
      <c r="T62" s="8">
        <f>IF($A62="","",S62/(Configuration!$B$8/1000000))</f>
        <v>167.08967275163144</v>
      </c>
      <c r="U62" s="1">
        <f t="shared" ca="1" si="12"/>
        <v>96.142857142857139</v>
      </c>
      <c r="V62" s="1">
        <f t="shared" si="20"/>
        <v>40</v>
      </c>
      <c r="W62" s="13">
        <v>385</v>
      </c>
      <c r="X62" s="8">
        <f>IF($A62="","",W62/(Configuration!$B$7/1000000))</f>
        <v>67.50122729504173</v>
      </c>
      <c r="Y62" s="1">
        <f t="shared" ca="1" si="13"/>
        <v>26.428571428571427</v>
      </c>
      <c r="Z62" s="1">
        <f t="shared" si="21"/>
        <v>1294</v>
      </c>
      <c r="AA62" s="13">
        <v>3983</v>
      </c>
      <c r="AB62" s="8">
        <f>IF($A62="","",AA62/(Configuration!$B$9/1000000))</f>
        <v>63.039928759657506</v>
      </c>
      <c r="AC62" s="1">
        <f t="shared" ca="1" si="14"/>
        <v>455</v>
      </c>
      <c r="AD62" s="1">
        <f t="shared" si="22"/>
        <v>5526</v>
      </c>
      <c r="AE62" s="13">
        <v>19274</v>
      </c>
      <c r="AF62" s="8">
        <f>IF($A62="","",AE62/(Configuration!$B$5/1000000))</f>
        <v>58.511901188341071</v>
      </c>
      <c r="AG62" s="1">
        <f t="shared" ca="1" si="15"/>
        <v>2441.8571428571427</v>
      </c>
    </row>
    <row r="63" spans="1:33" x14ac:dyDescent="0.2">
      <c r="A63" s="4">
        <v>43911</v>
      </c>
      <c r="B63" s="1">
        <f t="shared" si="16"/>
        <v>558</v>
      </c>
      <c r="C63" s="13">
        <v>2815</v>
      </c>
      <c r="D63" s="8">
        <f>IF($A63="","",C63/(Configuration!$B$6/1000000))</f>
        <v>246.25142349068869</v>
      </c>
      <c r="E63" s="1">
        <f t="shared" ca="1" si="7"/>
        <v>303.71428571428572</v>
      </c>
      <c r="F63" s="1">
        <f t="shared" si="17"/>
        <v>71</v>
      </c>
      <c r="G63" s="13">
        <v>1326</v>
      </c>
      <c r="H63" s="8">
        <f>IF($A63="","",G63/(Configuration!$B$4/1000000))</f>
        <v>227.7269399424294</v>
      </c>
      <c r="I63" s="1">
        <f t="shared" ca="1" si="8"/>
        <v>71.285714285714292</v>
      </c>
      <c r="J63" s="1">
        <f t="shared" si="18"/>
        <v>1670</v>
      </c>
      <c r="K63" s="13">
        <v>14282</v>
      </c>
      <c r="L63" s="8">
        <f>IF($A63="","",K63/(Configuration!$B$3/1000000))</f>
        <v>212.94487766330195</v>
      </c>
      <c r="M63" s="1">
        <f t="shared" ca="1" si="9"/>
        <v>1401.8571428571429</v>
      </c>
      <c r="N63" s="1">
        <f t="shared" si="10"/>
        <v>6557</v>
      </c>
      <c r="O63" s="13">
        <v>53578</v>
      </c>
      <c r="P63" s="8">
        <f>IF($A63="","",O63/(Configuration!$B$2/1000000))</f>
        <v>887.6474982101422</v>
      </c>
      <c r="Q63" s="1">
        <f t="shared" ca="1" si="11"/>
        <v>4631.5714285714284</v>
      </c>
      <c r="R63" s="1">
        <f t="shared" si="19"/>
        <v>147</v>
      </c>
      <c r="S63" s="13">
        <v>8799</v>
      </c>
      <c r="T63" s="8">
        <f>IF($A63="","",S63/(Configuration!$B$8/1000000))</f>
        <v>169.92857495857663</v>
      </c>
      <c r="U63" s="1">
        <f t="shared" ca="1" si="12"/>
        <v>101.85714285714286</v>
      </c>
      <c r="V63" s="1">
        <f t="shared" si="20"/>
        <v>47</v>
      </c>
      <c r="W63" s="13">
        <v>432</v>
      </c>
      <c r="X63" s="8">
        <f>IF($A63="","",W63/(Configuration!$B$7/1000000))</f>
        <v>75.741636860929944</v>
      </c>
      <c r="Y63" s="1">
        <f t="shared" ca="1" si="13"/>
        <v>31.428571428571427</v>
      </c>
      <c r="Z63" s="1">
        <f t="shared" si="21"/>
        <v>1035</v>
      </c>
      <c r="AA63" s="13">
        <v>5018</v>
      </c>
      <c r="AB63" s="8">
        <f>IF($A63="","",AA63/(Configuration!$B$9/1000000))</f>
        <v>79.42113043333201</v>
      </c>
      <c r="AC63" s="1">
        <f t="shared" ca="1" si="14"/>
        <v>554</v>
      </c>
      <c r="AD63" s="1">
        <f t="shared" si="22"/>
        <v>6326</v>
      </c>
      <c r="AE63" s="13">
        <v>25600</v>
      </c>
      <c r="AF63" s="8">
        <f>IF($A63="","",AE63/(Configuration!$B$5/1000000))</f>
        <v>77.716336537383597</v>
      </c>
      <c r="AG63" s="1">
        <f t="shared" ca="1" si="15"/>
        <v>3267.2857142857142</v>
      </c>
    </row>
    <row r="64" spans="1:33" x14ac:dyDescent="0.2">
      <c r="A64" s="4">
        <v>43912</v>
      </c>
      <c r="B64" s="1">
        <f t="shared" si="16"/>
        <v>586</v>
      </c>
      <c r="C64" s="13">
        <v>3401</v>
      </c>
      <c r="D64" s="8">
        <f>IF($A64="","",C64/(Configuration!$B$6/1000000))</f>
        <v>297.51370916228501</v>
      </c>
      <c r="E64" s="1">
        <f t="shared" ca="1" si="7"/>
        <v>359.28571428571428</v>
      </c>
      <c r="F64" s="1">
        <f t="shared" si="17"/>
        <v>69</v>
      </c>
      <c r="G64" s="13">
        <v>1395</v>
      </c>
      <c r="H64" s="8">
        <f>IF($A64="","",G64/(Configuration!$B$4/1000000))</f>
        <v>239.5769843285739</v>
      </c>
      <c r="I64" s="1">
        <f t="shared" ca="1" si="8"/>
        <v>75.857142857142861</v>
      </c>
      <c r="J64" s="1">
        <f t="shared" si="18"/>
        <v>1736</v>
      </c>
      <c r="K64" s="13">
        <v>16018</v>
      </c>
      <c r="L64" s="8">
        <f>IF($A64="","",K64/(Configuration!$B$3/1000000))</f>
        <v>238.82866898268946</v>
      </c>
      <c r="M64" s="1">
        <f t="shared" ca="1" si="9"/>
        <v>1645.5714285714287</v>
      </c>
      <c r="N64" s="1">
        <f t="shared" si="10"/>
        <v>5560</v>
      </c>
      <c r="O64" s="13">
        <v>59138</v>
      </c>
      <c r="P64" s="8">
        <f>IF($A64="","",O64/(Configuration!$B$2/1000000))</f>
        <v>979.76217382417019</v>
      </c>
      <c r="Q64" s="1">
        <f t="shared" ca="1" si="11"/>
        <v>4913</v>
      </c>
      <c r="R64" s="1">
        <f t="shared" si="19"/>
        <v>162</v>
      </c>
      <c r="S64" s="13">
        <v>8961</v>
      </c>
      <c r="T64" s="8">
        <f>IF($A64="","",S64/(Configuration!$B$8/1000000))</f>
        <v>173.0571610641897</v>
      </c>
      <c r="U64" s="1">
        <f t="shared" ca="1" si="12"/>
        <v>114.14285714285714</v>
      </c>
      <c r="V64" s="1">
        <f t="shared" si="20"/>
        <v>23</v>
      </c>
      <c r="W64" s="13">
        <v>455</v>
      </c>
      <c r="X64" s="8">
        <f>IF($A64="","",W64/(Configuration!$B$7/1000000))</f>
        <v>79.774177712322043</v>
      </c>
      <c r="Y64" s="1">
        <f t="shared" ca="1" si="13"/>
        <v>32.714285714285715</v>
      </c>
      <c r="Z64" s="1">
        <f t="shared" si="21"/>
        <v>665</v>
      </c>
      <c r="AA64" s="13">
        <v>5683</v>
      </c>
      <c r="AB64" s="8">
        <f>IF($A64="","",AA64/(Configuration!$B$9/1000000))</f>
        <v>89.9462503492678</v>
      </c>
      <c r="AC64" s="1">
        <f t="shared" ca="1" si="14"/>
        <v>649</v>
      </c>
      <c r="AD64" s="1">
        <f t="shared" si="22"/>
        <v>7680</v>
      </c>
      <c r="AE64" s="13">
        <v>33280</v>
      </c>
      <c r="AF64" s="8">
        <f>IF($A64="","",AE64/(Configuration!$B$5/1000000))</f>
        <v>101.03123749859867</v>
      </c>
      <c r="AG64" s="1">
        <f t="shared" ca="1" si="15"/>
        <v>4249.1428571428569</v>
      </c>
    </row>
    <row r="65" spans="1:33" x14ac:dyDescent="0.2">
      <c r="A65" s="4">
        <v>43913</v>
      </c>
      <c r="B65" s="1">
        <f t="shared" si="16"/>
        <v>342</v>
      </c>
      <c r="C65" s="13">
        <v>3743</v>
      </c>
      <c r="D65" s="8">
        <f>IF($A65="","",C65/(Configuration!$B$6/1000000))</f>
        <v>327.43128885458179</v>
      </c>
      <c r="E65" s="1">
        <f t="shared" ca="1" si="7"/>
        <v>383.57142857142856</v>
      </c>
      <c r="F65" s="1">
        <f t="shared" si="17"/>
        <v>55</v>
      </c>
      <c r="G65" s="13">
        <v>1450</v>
      </c>
      <c r="H65" s="8">
        <f>IF($A65="","",G65/(Configuration!$B$4/1000000))</f>
        <v>249.02267188274706</v>
      </c>
      <c r="I65" s="1">
        <f t="shared" ca="1" si="8"/>
        <v>76.571428571428569</v>
      </c>
      <c r="J65" s="1">
        <f t="shared" si="18"/>
        <v>3838</v>
      </c>
      <c r="K65" s="13">
        <v>19856</v>
      </c>
      <c r="L65" s="8">
        <f>IF($A65="","",K65/(Configuration!$B$3/1000000))</f>
        <v>296.05331822451507</v>
      </c>
      <c r="M65" s="1">
        <f t="shared" ca="1" si="9"/>
        <v>1889</v>
      </c>
      <c r="N65" s="1">
        <f t="shared" si="10"/>
        <v>4789</v>
      </c>
      <c r="O65" s="13">
        <v>63927</v>
      </c>
      <c r="P65" s="8">
        <f>IF($A65="","",O65/(Configuration!$B$2/1000000))</f>
        <v>1059.103393521217</v>
      </c>
      <c r="Q65" s="1">
        <f t="shared" ca="1" si="11"/>
        <v>5135.2857142857147</v>
      </c>
      <c r="R65" s="1">
        <f t="shared" si="19"/>
        <v>0</v>
      </c>
      <c r="S65" s="13">
        <v>8961</v>
      </c>
      <c r="T65" s="8">
        <f>IF($A65="","",S65/(Configuration!$B$8/1000000))</f>
        <v>173.0571610641897</v>
      </c>
      <c r="U65" s="1">
        <f t="shared" ca="1" si="12"/>
        <v>103.57142857142857</v>
      </c>
      <c r="V65" s="1">
        <f t="shared" si="20"/>
        <v>54</v>
      </c>
      <c r="W65" s="13">
        <v>509</v>
      </c>
      <c r="X65" s="8">
        <f>IF($A65="","",W65/(Configuration!$B$7/1000000))</f>
        <v>89.241882319938284</v>
      </c>
      <c r="Y65" s="1">
        <f t="shared" ca="1" si="13"/>
        <v>38</v>
      </c>
      <c r="Z65" s="1">
        <f t="shared" si="21"/>
        <v>967</v>
      </c>
      <c r="AA65" s="13">
        <v>6650</v>
      </c>
      <c r="AB65" s="8">
        <f>IF($A65="","",AA65/(Configuration!$B$9/1000000))</f>
        <v>105.25119915935788</v>
      </c>
      <c r="AC65" s="1">
        <f t="shared" ca="1" si="14"/>
        <v>729.57142857142856</v>
      </c>
      <c r="AD65" s="1">
        <f t="shared" si="22"/>
        <v>10582</v>
      </c>
      <c r="AE65" s="13">
        <v>43862</v>
      </c>
      <c r="AF65" s="8">
        <f>IF($A65="","",AE65/(Configuration!$B$5/1000000))</f>
        <v>133.15601379698123</v>
      </c>
      <c r="AG65" s="1">
        <f t="shared" ca="1" si="15"/>
        <v>5600.1428571428569</v>
      </c>
    </row>
    <row r="66" spans="1:33" x14ac:dyDescent="0.2">
      <c r="A66" s="4">
        <v>43914</v>
      </c>
      <c r="B66" s="1">
        <f t="shared" si="16"/>
        <v>526</v>
      </c>
      <c r="C66" s="13">
        <v>4269</v>
      </c>
      <c r="D66" s="8">
        <f>IF($A66="","",C66/(Configuration!$B$6/1000000))</f>
        <v>373.44487633454708</v>
      </c>
      <c r="E66" s="1">
        <f t="shared" ca="1" si="7"/>
        <v>432.28571428571428</v>
      </c>
      <c r="F66" s="1">
        <f t="shared" si="17"/>
        <v>141</v>
      </c>
      <c r="G66" s="13">
        <v>1591</v>
      </c>
      <c r="H66" s="8">
        <f>IF($A66="","",G66/(Configuration!$B$4/1000000))</f>
        <v>273.23797997617282</v>
      </c>
      <c r="I66" s="1">
        <f t="shared" ca="1" si="8"/>
        <v>87.714285714285708</v>
      </c>
      <c r="J66" s="1">
        <f t="shared" si="18"/>
        <v>2448</v>
      </c>
      <c r="K66" s="13">
        <v>22304</v>
      </c>
      <c r="L66" s="8">
        <f>IF($A66="","",K66/(Configuration!$B$3/1000000))</f>
        <v>332.55304238918126</v>
      </c>
      <c r="M66" s="1">
        <f t="shared" ca="1" si="9"/>
        <v>2093.1428571428573</v>
      </c>
      <c r="N66" s="1">
        <f t="shared" si="10"/>
        <v>5249</v>
      </c>
      <c r="O66" s="13">
        <v>69176</v>
      </c>
      <c r="P66" s="8">
        <f>IF($A66="","",O66/(Configuration!$B$2/1000000))</f>
        <v>1146.0656115604315</v>
      </c>
      <c r="Q66" s="1">
        <f t="shared" ca="1" si="11"/>
        <v>5381.4285714285716</v>
      </c>
      <c r="R66" s="1">
        <f t="shared" si="19"/>
        <v>76</v>
      </c>
      <c r="S66" s="13">
        <v>9037</v>
      </c>
      <c r="T66" s="8">
        <f>IF($A66="","",S66/(Configuration!$B$8/1000000))</f>
        <v>174.5248928174403</v>
      </c>
      <c r="U66" s="1">
        <f t="shared" ca="1" si="12"/>
        <v>102.42857142857143</v>
      </c>
      <c r="V66" s="1">
        <f t="shared" si="20"/>
        <v>49</v>
      </c>
      <c r="W66" s="13">
        <v>558</v>
      </c>
      <c r="X66" s="8">
        <f>IF($A66="","",W66/(Configuration!$B$7/1000000))</f>
        <v>97.832947612034502</v>
      </c>
      <c r="Y66" s="1">
        <f t="shared" ca="1" si="13"/>
        <v>41.714285714285715</v>
      </c>
      <c r="Z66" s="1">
        <f t="shared" si="21"/>
        <v>1427</v>
      </c>
      <c r="AA66" s="13">
        <v>8077</v>
      </c>
      <c r="AB66" s="8">
        <f>IF($A66="","",AA66/(Configuration!$B$9/1000000))</f>
        <v>127.83668204663662</v>
      </c>
      <c r="AC66" s="1">
        <f t="shared" ca="1" si="14"/>
        <v>875.28571428571433</v>
      </c>
      <c r="AD66" s="1">
        <f t="shared" si="22"/>
        <v>10063</v>
      </c>
      <c r="AE66" s="13">
        <v>53925</v>
      </c>
      <c r="AF66" s="8">
        <f>IF($A66="","",AE66/(Configuration!$B$5/1000000))</f>
        <v>163.70521280384415</v>
      </c>
      <c r="AG66" s="1">
        <f t="shared" ca="1" si="15"/>
        <v>6784</v>
      </c>
    </row>
    <row r="67" spans="1:33" x14ac:dyDescent="0.2">
      <c r="A67" s="4">
        <v>43915</v>
      </c>
      <c r="B67" s="1">
        <f t="shared" ref="B67:B91" si="23">IF(AF67="","",IF(ROW()&lt;=3,C67,C67-C66))</f>
        <v>668</v>
      </c>
      <c r="C67" s="13">
        <v>4937</v>
      </c>
      <c r="D67" s="8">
        <f>IF($A67="","",C67/(Configuration!$B$6/1000000))</f>
        <v>431.88038286803913</v>
      </c>
      <c r="E67" s="1">
        <f t="shared" ca="1" si="7"/>
        <v>493</v>
      </c>
      <c r="F67" s="1">
        <f t="shared" ref="F67:F91" si="24">IF(L67="","",IF(ROW()&lt;=3,G67,G67-G66))</f>
        <v>133</v>
      </c>
      <c r="G67" s="13">
        <v>1724</v>
      </c>
      <c r="H67" s="8">
        <f>IF($A67="","",G67/(Configuration!$B$4/1000000))</f>
        <v>296.07936987990064</v>
      </c>
      <c r="I67" s="1">
        <f t="shared" ca="1" si="8"/>
        <v>95.285714285714292</v>
      </c>
      <c r="J67" s="1">
        <f t="shared" ref="J67:J91" si="25">IF(P67="","",IF(ROW()&lt;=3,K67,K67-K66))</f>
        <v>2929</v>
      </c>
      <c r="K67" s="13">
        <v>25233</v>
      </c>
      <c r="L67" s="8">
        <f>IF($A67="","",K67/(Configuration!$B$3/1000000))</f>
        <v>376.22448523162711</v>
      </c>
      <c r="M67" s="1">
        <f t="shared" ca="1" si="9"/>
        <v>2312.8571428571427</v>
      </c>
      <c r="N67" s="1">
        <f t="shared" si="10"/>
        <v>5210</v>
      </c>
      <c r="O67" s="13">
        <v>74386</v>
      </c>
      <c r="P67" s="8">
        <f>IF($A67="","",O67/(Configuration!$B$2/1000000))</f>
        <v>1232.3817014793319</v>
      </c>
      <c r="Q67" s="1">
        <f t="shared" ca="1" si="11"/>
        <v>5524.7142857142853</v>
      </c>
      <c r="R67" s="1">
        <f t="shared" ref="R67:R91" si="26">IF(X67="","",IF(ROW()&lt;=3,S67,S67-S66))</f>
        <v>100</v>
      </c>
      <c r="S67" s="13">
        <v>9137</v>
      </c>
      <c r="T67" s="8">
        <f>IF($A67="","",S67/(Configuration!$B$8/1000000))</f>
        <v>176.45611880855947</v>
      </c>
      <c r="U67" s="1">
        <f t="shared" ca="1" si="12"/>
        <v>103.42857142857143</v>
      </c>
      <c r="V67" s="1">
        <f t="shared" ref="V67:V91" si="27">IF(D67="","",IF(ROW()&lt;=3,W67,W67-W66))</f>
        <v>73</v>
      </c>
      <c r="W67" s="13">
        <v>631</v>
      </c>
      <c r="X67" s="8">
        <f>IF($A67="","",W67/(Configuration!$B$7/1000000))</f>
        <v>110.63188161862684</v>
      </c>
      <c r="Y67" s="1">
        <f t="shared" ca="1" si="13"/>
        <v>45.428571428571431</v>
      </c>
      <c r="Z67" s="1">
        <f t="shared" ref="Z67:Z91" si="28">IF(T67="","",IF(ROW()&lt;=3,AA67,AA67-AA66))</f>
        <v>1452</v>
      </c>
      <c r="AA67" s="13">
        <v>9529</v>
      </c>
      <c r="AB67" s="8">
        <f>IF($A67="","",AA67/(Configuration!$B$9/1000000))</f>
        <v>150.8178461337626</v>
      </c>
      <c r="AC67" s="1">
        <f t="shared" ca="1" si="14"/>
        <v>986.14285714285711</v>
      </c>
      <c r="AD67" s="1">
        <f t="shared" ref="AD67:AD91" si="29">IF(H67="","",IF(ROW()&lt;=3,AE67,AE67-AE66))</f>
        <v>11919</v>
      </c>
      <c r="AE67" s="13">
        <v>65844</v>
      </c>
      <c r="AF67" s="8">
        <f>IF($A67="","",AE67/(Configuration!$B$5/1000000))</f>
        <v>199.88884620966741</v>
      </c>
      <c r="AG67" s="1">
        <f t="shared" ca="1" si="15"/>
        <v>8294.7142857142862</v>
      </c>
    </row>
    <row r="68" spans="1:33" x14ac:dyDescent="0.2">
      <c r="A68" s="4">
        <v>43916</v>
      </c>
      <c r="B68" s="1">
        <f t="shared" si="23"/>
        <v>1298</v>
      </c>
      <c r="C68" s="13">
        <v>6235</v>
      </c>
      <c r="D68" s="8">
        <f>IF($A68="","",C68/(Configuration!$B$6/1000000))</f>
        <v>545.42722041365687</v>
      </c>
      <c r="E68" s="1">
        <f t="shared" ref="E68:E131" ca="1" si="30">IF($A68="","",AVERAGE(INDIRECT("B"&amp;MAX(ROW()-6,ROW($A$3))&amp;":B"&amp;ROW())))</f>
        <v>634.28571428571433</v>
      </c>
      <c r="F68" s="1">
        <f t="shared" si="24"/>
        <v>153</v>
      </c>
      <c r="G68" s="13">
        <v>1877</v>
      </c>
      <c r="H68" s="8">
        <f>IF($A68="","",G68/(Configuration!$B$4/1000000))</f>
        <v>322.35555525787328</v>
      </c>
      <c r="I68" s="1">
        <f t="shared" ref="I68:I131" ca="1" si="31">IF($A68="","",AVERAGE(INDIRECT("F"&amp;MAX(ROW()-6,ROW($A$3))&amp;":F"&amp;ROW())))</f>
        <v>103.71428571428571</v>
      </c>
      <c r="J68" s="1">
        <f t="shared" si="25"/>
        <v>3922</v>
      </c>
      <c r="K68" s="13">
        <v>29155</v>
      </c>
      <c r="L68" s="8">
        <f>IF($A68="","",K68/(Configuration!$B$3/1000000))</f>
        <v>434.70157598890694</v>
      </c>
      <c r="M68" s="1">
        <f t="shared" ref="M68:M131" ca="1" si="32">IF($A68="","",AVERAGE(INDIRECT("J"&amp;MAX(ROW()-6,ROW($A$3))&amp;":J"&amp;ROW())))</f>
        <v>2612</v>
      </c>
      <c r="N68" s="1">
        <f t="shared" ref="N68:N91" si="33">IF(A68="","",IF(ROW()&lt;=3,O68,O68-O67))</f>
        <v>6203</v>
      </c>
      <c r="O68" s="13">
        <v>80589</v>
      </c>
      <c r="P68" s="8">
        <f>IF($A68="","",O68/(Configuration!$B$2/1000000))</f>
        <v>1335.1492073846944</v>
      </c>
      <c r="Q68" s="1">
        <f t="shared" ref="Q68:Q131" ca="1" si="34">IF($A68="","",AVERAGE(INDIRECT("N"&amp;MAX(ROW()-6,ROW($A$3))&amp;":N"&amp;ROW())))</f>
        <v>5650.5714285714284</v>
      </c>
      <c r="R68" s="1">
        <f t="shared" si="26"/>
        <v>104</v>
      </c>
      <c r="S68" s="13">
        <v>9241</v>
      </c>
      <c r="T68" s="8">
        <f>IF($A68="","",S68/(Configuration!$B$8/1000000))</f>
        <v>178.46459383932341</v>
      </c>
      <c r="U68" s="1">
        <f t="shared" ref="U68:U131" ca="1" si="35">IF($A68="","",AVERAGE(INDIRECT("R"&amp;MAX(ROW()-6,ROW($A$3))&amp;":R"&amp;ROW())))</f>
        <v>96.571428571428569</v>
      </c>
      <c r="V68" s="1">
        <f t="shared" si="27"/>
        <v>52</v>
      </c>
      <c r="W68" s="13">
        <v>683</v>
      </c>
      <c r="X68" s="8">
        <f>IF($A68="","",W68/(Configuration!$B$7/1000000))</f>
        <v>119.74893050003507</v>
      </c>
      <c r="Y68" s="1">
        <f t="shared" ref="Y68:Y131" ca="1" si="36">IF($A68="","",AVERAGE(INDIRECT("V"&amp;MAX(ROW()-6,ROW($A$3))&amp;":V"&amp;ROW())))</f>
        <v>48.285714285714285</v>
      </c>
      <c r="Z68" s="1">
        <f t="shared" si="28"/>
        <v>2129</v>
      </c>
      <c r="AA68" s="13">
        <v>11658</v>
      </c>
      <c r="AB68" s="8">
        <f>IF($A68="","",AA68/(Configuration!$B$9/1000000))</f>
        <v>184.514057112751</v>
      </c>
      <c r="AC68" s="1">
        <f t="shared" ref="AC68:AC131" ca="1" si="37">IF($A68="","",AVERAGE(INDIRECT("Z"&amp;MAX(ROW()-6,ROW($A$3))&amp;":Z"&amp;ROW())))</f>
        <v>1281.2857142857142</v>
      </c>
      <c r="AD68" s="1">
        <f t="shared" si="29"/>
        <v>17992</v>
      </c>
      <c r="AE68" s="13">
        <v>83836</v>
      </c>
      <c r="AF68" s="8">
        <f>IF($A68="","",AE68/(Configuration!$B$5/1000000))</f>
        <v>254.50885898234731</v>
      </c>
      <c r="AG68" s="1">
        <f t="shared" ref="AG68:AG131" ca="1" si="38">IF($A68="","",AVERAGE(INDIRECT("AD"&amp;MAX(ROW()-6,ROW($A$3))&amp;":AD"&amp;ROW())))</f>
        <v>10012.571428571429</v>
      </c>
    </row>
    <row r="69" spans="1:33" x14ac:dyDescent="0.2">
      <c r="A69" s="4">
        <v>43917</v>
      </c>
      <c r="B69" s="1">
        <f t="shared" si="23"/>
        <v>1049</v>
      </c>
      <c r="C69" s="13">
        <v>7284</v>
      </c>
      <c r="D69" s="8">
        <f>IF($A69="","",C69/(Configuration!$B$6/1000000))</f>
        <v>637.19196046400589</v>
      </c>
      <c r="E69" s="1">
        <f t="shared" ca="1" si="30"/>
        <v>718.14285714285711</v>
      </c>
      <c r="F69" s="1">
        <f t="shared" si="24"/>
        <v>169</v>
      </c>
      <c r="G69" s="13">
        <v>2046</v>
      </c>
      <c r="H69" s="8">
        <f>IF($A69="","",G69/(Configuration!$B$4/1000000))</f>
        <v>351.37957701524175</v>
      </c>
      <c r="I69" s="1">
        <f t="shared" ca="1" si="31"/>
        <v>113</v>
      </c>
      <c r="J69" s="1">
        <f t="shared" si="25"/>
        <v>3809</v>
      </c>
      <c r="K69" s="13">
        <v>32964</v>
      </c>
      <c r="L69" s="8">
        <f>IF($A69="","",K69/(Configuration!$B$3/1000000))</f>
        <v>491.49383470753997</v>
      </c>
      <c r="M69" s="1">
        <f t="shared" ca="1" si="32"/>
        <v>2907.4285714285716</v>
      </c>
      <c r="N69" s="1">
        <f t="shared" si="33"/>
        <v>5909</v>
      </c>
      <c r="O69" s="13">
        <v>86498</v>
      </c>
      <c r="P69" s="8">
        <f>IF($A69="","",O69/(Configuration!$B$2/1000000))</f>
        <v>1433.0459013061495</v>
      </c>
      <c r="Q69" s="1">
        <f t="shared" ca="1" si="34"/>
        <v>5639.5714285714284</v>
      </c>
      <c r="R69" s="1">
        <f t="shared" si="26"/>
        <v>91</v>
      </c>
      <c r="S69" s="13">
        <v>9332</v>
      </c>
      <c r="T69" s="8">
        <f>IF($A69="","",S69/(Configuration!$B$8/1000000))</f>
        <v>180.22200949124186</v>
      </c>
      <c r="U69" s="1">
        <f t="shared" ca="1" si="35"/>
        <v>97.142857142857139</v>
      </c>
      <c r="V69" s="1">
        <f t="shared" si="27"/>
        <v>49</v>
      </c>
      <c r="W69" s="13">
        <v>732</v>
      </c>
      <c r="X69" s="8">
        <f>IF($A69="","",W69/(Configuration!$B$7/1000000))</f>
        <v>128.3399957921313</v>
      </c>
      <c r="Y69" s="1">
        <f t="shared" ca="1" si="36"/>
        <v>49.571428571428569</v>
      </c>
      <c r="Z69" s="1">
        <f t="shared" si="28"/>
        <v>2885</v>
      </c>
      <c r="AA69" s="13">
        <v>14543</v>
      </c>
      <c r="AB69" s="8">
        <f>IF($A69="","",AA69/(Configuration!$B$9/1000000))</f>
        <v>230.17566757511904</v>
      </c>
      <c r="AC69" s="1">
        <f t="shared" ca="1" si="37"/>
        <v>1508.5714285714287</v>
      </c>
      <c r="AD69" s="1">
        <f t="shared" si="29"/>
        <v>18126</v>
      </c>
      <c r="AE69" s="13">
        <v>101962</v>
      </c>
      <c r="AF69" s="8">
        <f>IF($A69="","",AE69/(Configuration!$B$5/1000000))</f>
        <v>309.53566820409009</v>
      </c>
      <c r="AG69" s="1">
        <f t="shared" ca="1" si="38"/>
        <v>11812.571428571429</v>
      </c>
    </row>
    <row r="70" spans="1:33" x14ac:dyDescent="0.2">
      <c r="A70" s="4">
        <v>43918</v>
      </c>
      <c r="B70" s="1">
        <f t="shared" si="23"/>
        <v>1850</v>
      </c>
      <c r="C70" s="13">
        <v>9134</v>
      </c>
      <c r="D70" s="8">
        <f>IF($A70="","",C70/(Configuration!$B$6/1000000))</f>
        <v>799.026821372629</v>
      </c>
      <c r="E70" s="1">
        <f t="shared" ca="1" si="30"/>
        <v>902.71428571428567</v>
      </c>
      <c r="F70" s="1">
        <f t="shared" si="24"/>
        <v>155</v>
      </c>
      <c r="G70" s="13">
        <v>2201</v>
      </c>
      <c r="H70" s="8">
        <f>IF($A70="","",G70/(Configuration!$B$4/1000000))</f>
        <v>377.99924194063885</v>
      </c>
      <c r="I70" s="1">
        <f t="shared" ca="1" si="31"/>
        <v>125</v>
      </c>
      <c r="J70" s="1">
        <f t="shared" si="25"/>
        <v>4611</v>
      </c>
      <c r="K70" s="13">
        <v>37575</v>
      </c>
      <c r="L70" s="8">
        <f>IF($A70="","",K70/(Configuration!$B$3/1000000))</f>
        <v>560.24392789515275</v>
      </c>
      <c r="M70" s="1">
        <f t="shared" ca="1" si="32"/>
        <v>3327.5714285714284</v>
      </c>
      <c r="N70" s="1">
        <f t="shared" si="33"/>
        <v>5974</v>
      </c>
      <c r="O70" s="13">
        <v>92472</v>
      </c>
      <c r="P70" s="8">
        <f>IF($A70="","",O70/(Configuration!$B$2/1000000))</f>
        <v>1532.0194754281285</v>
      </c>
      <c r="Q70" s="1">
        <f t="shared" ca="1" si="34"/>
        <v>5556.2857142857147</v>
      </c>
      <c r="R70" s="1">
        <f t="shared" si="26"/>
        <v>146</v>
      </c>
      <c r="S70" s="13">
        <v>9478</v>
      </c>
      <c r="T70" s="8">
        <f>IF($A70="","",S70/(Configuration!$B$8/1000000))</f>
        <v>183.04159943827588</v>
      </c>
      <c r="U70" s="1">
        <f t="shared" ca="1" si="35"/>
        <v>97</v>
      </c>
      <c r="V70" s="1">
        <f t="shared" si="27"/>
        <v>70</v>
      </c>
      <c r="W70" s="13">
        <v>802</v>
      </c>
      <c r="X70" s="8">
        <f>IF($A70="","",W70/(Configuration!$B$7/1000000))</f>
        <v>140.6129462094116</v>
      </c>
      <c r="Y70" s="1">
        <f t="shared" ca="1" si="36"/>
        <v>52.857142857142854</v>
      </c>
      <c r="Z70" s="1">
        <f t="shared" si="28"/>
        <v>2546</v>
      </c>
      <c r="AA70" s="13">
        <v>17089</v>
      </c>
      <c r="AB70" s="8">
        <f>IF($A70="","",AA70/(Configuration!$B$9/1000000))</f>
        <v>270.47184096755893</v>
      </c>
      <c r="AC70" s="1">
        <f t="shared" ca="1" si="37"/>
        <v>1724.4285714285713</v>
      </c>
      <c r="AD70" s="1">
        <f t="shared" si="29"/>
        <v>19824</v>
      </c>
      <c r="AE70" s="13">
        <v>121786</v>
      </c>
      <c r="AF70" s="8">
        <f>IF($A70="","",AE70/(Configuration!$B$5/1000000))</f>
        <v>369.7172563102265</v>
      </c>
      <c r="AG70" s="1">
        <f t="shared" ca="1" si="38"/>
        <v>13740.857142857143</v>
      </c>
    </row>
    <row r="71" spans="1:33" x14ac:dyDescent="0.2">
      <c r="A71" s="4">
        <v>43919</v>
      </c>
      <c r="B71" s="1">
        <f t="shared" si="23"/>
        <v>1702</v>
      </c>
      <c r="C71" s="13">
        <v>10836</v>
      </c>
      <c r="D71" s="8">
        <f>IF($A71="","",C71/(Configuration!$B$6/1000000))</f>
        <v>947.91489340856231</v>
      </c>
      <c r="E71" s="1">
        <f t="shared" ca="1" si="30"/>
        <v>1062.1428571428571</v>
      </c>
      <c r="F71" s="1">
        <f t="shared" si="24"/>
        <v>194</v>
      </c>
      <c r="G71" s="13">
        <v>2395</v>
      </c>
      <c r="H71" s="8">
        <f>IF($A71="","",G71/(Configuration!$B$4/1000000))</f>
        <v>411.31675804081328</v>
      </c>
      <c r="I71" s="1">
        <f t="shared" ca="1" si="31"/>
        <v>142.85714285714286</v>
      </c>
      <c r="J71" s="1">
        <f t="shared" si="25"/>
        <v>2599</v>
      </c>
      <c r="K71" s="13">
        <v>40174</v>
      </c>
      <c r="L71" s="8">
        <f>IF($A71="","",K71/(Configuration!$B$3/1000000))</f>
        <v>598.99506478402839</v>
      </c>
      <c r="M71" s="1">
        <f t="shared" ca="1" si="32"/>
        <v>3450.8571428571427</v>
      </c>
      <c r="N71" s="1">
        <f t="shared" si="33"/>
        <v>5217</v>
      </c>
      <c r="O71" s="13">
        <v>97689</v>
      </c>
      <c r="P71" s="8">
        <f>IF($A71="","",O71/(Configuration!$B$2/1000000))</f>
        <v>1618.4515370609315</v>
      </c>
      <c r="Q71" s="1">
        <f t="shared" ca="1" si="34"/>
        <v>5507.2857142857147</v>
      </c>
      <c r="R71" s="1">
        <f t="shared" si="26"/>
        <v>105</v>
      </c>
      <c r="S71" s="13">
        <v>9583</v>
      </c>
      <c r="T71" s="8">
        <f>IF($A71="","",S71/(Configuration!$B$8/1000000))</f>
        <v>185.069386728951</v>
      </c>
      <c r="U71" s="1">
        <f t="shared" ca="1" si="35"/>
        <v>88.857142857142861</v>
      </c>
      <c r="V71" s="1">
        <f t="shared" si="27"/>
        <v>42</v>
      </c>
      <c r="W71" s="13">
        <v>844</v>
      </c>
      <c r="X71" s="8">
        <f>IF($A71="","",W71/(Configuration!$B$7/1000000))</f>
        <v>147.97671645977979</v>
      </c>
      <c r="Y71" s="1">
        <f t="shared" ca="1" si="36"/>
        <v>55.571428571428569</v>
      </c>
      <c r="Z71" s="1">
        <f t="shared" si="28"/>
        <v>2433</v>
      </c>
      <c r="AA71" s="13">
        <v>19522</v>
      </c>
      <c r="AB71" s="8">
        <f>IF($A71="","",AA71/(Configuration!$B$9/1000000))</f>
        <v>308.97953533668942</v>
      </c>
      <c r="AC71" s="1">
        <f t="shared" ca="1" si="37"/>
        <v>1977</v>
      </c>
      <c r="AD71" s="1">
        <f t="shared" si="29"/>
        <v>19124</v>
      </c>
      <c r="AE71" s="13">
        <v>140910</v>
      </c>
      <c r="AF71" s="8">
        <f>IF($A71="","",AE71/(Configuration!$B$5/1000000))</f>
        <v>427.77378833916885</v>
      </c>
      <c r="AG71" s="1">
        <f t="shared" ca="1" si="38"/>
        <v>15375.714285714286</v>
      </c>
    </row>
    <row r="72" spans="1:33" x14ac:dyDescent="0.2">
      <c r="A72" s="4">
        <v>43920</v>
      </c>
      <c r="B72" s="1">
        <f t="shared" si="23"/>
        <v>1063</v>
      </c>
      <c r="C72" s="13">
        <v>11899</v>
      </c>
      <c r="D72" s="8">
        <f>IF($A72="","",C72/(Configuration!$B$6/1000000))</f>
        <v>1040.9043297036251</v>
      </c>
      <c r="E72" s="1">
        <f t="shared" ca="1" si="30"/>
        <v>1165.1428571428571</v>
      </c>
      <c r="F72" s="1">
        <f t="shared" si="24"/>
        <v>182</v>
      </c>
      <c r="G72" s="13">
        <v>2577</v>
      </c>
      <c r="H72" s="8">
        <f>IF($A72="","",G72/(Configuration!$B$4/1000000))</f>
        <v>442.57339685644081</v>
      </c>
      <c r="I72" s="1">
        <f t="shared" ca="1" si="31"/>
        <v>161</v>
      </c>
      <c r="J72" s="1">
        <f t="shared" si="25"/>
        <v>4376</v>
      </c>
      <c r="K72" s="13">
        <v>44550</v>
      </c>
      <c r="L72" s="8">
        <f>IF($A72="","",K72/(Configuration!$B$3/1000000))</f>
        <v>664.2413037319775</v>
      </c>
      <c r="M72" s="1">
        <f t="shared" ca="1" si="32"/>
        <v>3527.7142857142858</v>
      </c>
      <c r="N72" s="1">
        <f t="shared" si="33"/>
        <v>4050</v>
      </c>
      <c r="O72" s="13">
        <v>101739</v>
      </c>
      <c r="P72" s="8">
        <f>IF($A72="","",O72/(Configuration!$B$2/1000000))</f>
        <v>1685.5494572474088</v>
      </c>
      <c r="Q72" s="1">
        <f t="shared" ca="1" si="34"/>
        <v>5401.7142857142853</v>
      </c>
      <c r="R72" s="1">
        <f t="shared" si="26"/>
        <v>78</v>
      </c>
      <c r="S72" s="13">
        <v>9661</v>
      </c>
      <c r="T72" s="8">
        <f>IF($A72="","",S72/(Configuration!$B$8/1000000))</f>
        <v>186.57574300202398</v>
      </c>
      <c r="U72" s="1">
        <f t="shared" ca="1" si="35"/>
        <v>100</v>
      </c>
      <c r="V72" s="1">
        <f t="shared" si="27"/>
        <v>35</v>
      </c>
      <c r="W72" s="13">
        <v>879</v>
      </c>
      <c r="X72" s="8">
        <f>IF($A72="","",W72/(Configuration!$B$7/1000000))</f>
        <v>154.11319166841994</v>
      </c>
      <c r="Y72" s="1">
        <f t="shared" ca="1" si="36"/>
        <v>52.857142857142854</v>
      </c>
      <c r="Z72" s="1">
        <f t="shared" si="28"/>
        <v>2619</v>
      </c>
      <c r="AA72" s="13">
        <v>22141</v>
      </c>
      <c r="AB72" s="8">
        <f>IF($A72="","",AA72/(Configuration!$B$9/1000000))</f>
        <v>350.43109783268312</v>
      </c>
      <c r="AC72" s="1">
        <f t="shared" ca="1" si="37"/>
        <v>2213</v>
      </c>
      <c r="AD72" s="1">
        <f t="shared" si="29"/>
        <v>21237</v>
      </c>
      <c r="AE72" s="13">
        <v>162147</v>
      </c>
      <c r="AF72" s="8">
        <f>IF($A72="","",AE72/(Configuration!$B$5/1000000))</f>
        <v>492.24495392684133</v>
      </c>
      <c r="AG72" s="1">
        <f t="shared" ca="1" si="38"/>
        <v>16897.857142857141</v>
      </c>
    </row>
    <row r="73" spans="1:33" x14ac:dyDescent="0.2">
      <c r="A73" s="4">
        <v>43921</v>
      </c>
      <c r="B73" s="1">
        <f t="shared" si="23"/>
        <v>876</v>
      </c>
      <c r="C73" s="13">
        <v>12775</v>
      </c>
      <c r="D73" s="8">
        <f>IF($A73="","",C73/(Configuration!$B$6/1000000))</f>
        <v>1117.535323301438</v>
      </c>
      <c r="E73" s="1">
        <f t="shared" ca="1" si="30"/>
        <v>1215.1428571428571</v>
      </c>
      <c r="F73" s="1">
        <f t="shared" si="24"/>
        <v>283</v>
      </c>
      <c r="G73" s="13">
        <v>2860</v>
      </c>
      <c r="H73" s="8">
        <f>IF($A73="","",G73/(Configuration!$B$4/1000000))</f>
        <v>491.17575281700454</v>
      </c>
      <c r="I73" s="1">
        <f t="shared" ca="1" si="31"/>
        <v>181.28571428571428</v>
      </c>
      <c r="J73" s="1">
        <f t="shared" si="25"/>
        <v>7578</v>
      </c>
      <c r="K73" s="13">
        <v>52128</v>
      </c>
      <c r="L73" s="8">
        <f>IF($A73="","",K73/(Configuration!$B$3/1000000))</f>
        <v>777.22942044759873</v>
      </c>
      <c r="M73" s="1">
        <f t="shared" ca="1" si="32"/>
        <v>4260.5714285714284</v>
      </c>
      <c r="N73" s="1">
        <f t="shared" si="33"/>
        <v>4053</v>
      </c>
      <c r="O73" s="13">
        <v>105792</v>
      </c>
      <c r="P73" s="8">
        <f>IF($A73="","",O73/(Configuration!$B$2/1000000))</f>
        <v>1752.6970795969869</v>
      </c>
      <c r="Q73" s="1">
        <f t="shared" ca="1" si="34"/>
        <v>5230.8571428571431</v>
      </c>
      <c r="R73" s="1">
        <f t="shared" si="26"/>
        <v>125</v>
      </c>
      <c r="S73" s="13">
        <v>9786</v>
      </c>
      <c r="T73" s="8">
        <f>IF($A73="","",S73/(Configuration!$B$8/1000000))</f>
        <v>188.98977549092294</v>
      </c>
      <c r="U73" s="1">
        <f t="shared" ca="1" si="35"/>
        <v>107</v>
      </c>
      <c r="V73" s="1">
        <f t="shared" si="27"/>
        <v>47</v>
      </c>
      <c r="W73" s="13">
        <v>926</v>
      </c>
      <c r="X73" s="8">
        <f>IF($A73="","",W73/(Configuration!$B$7/1000000))</f>
        <v>162.35360123430817</v>
      </c>
      <c r="Y73" s="1">
        <f t="shared" ca="1" si="36"/>
        <v>52.571428571428569</v>
      </c>
      <c r="Z73" s="1">
        <f t="shared" si="28"/>
        <v>3009</v>
      </c>
      <c r="AA73" s="13">
        <v>25150</v>
      </c>
      <c r="AB73" s="8">
        <f>IF($A73="","",AA73/(Configuration!$B$9/1000000))</f>
        <v>398.05528704629336</v>
      </c>
      <c r="AC73" s="1">
        <f t="shared" ca="1" si="37"/>
        <v>2439</v>
      </c>
      <c r="AD73" s="1">
        <f t="shared" si="29"/>
        <v>26025</v>
      </c>
      <c r="AE73" s="13">
        <v>188172</v>
      </c>
      <c r="AF73" s="8">
        <f>IF($A73="","",AE73/(Configuration!$B$5/1000000))</f>
        <v>571.25150308252137</v>
      </c>
      <c r="AG73" s="1">
        <f t="shared" ca="1" si="38"/>
        <v>19178.142857142859</v>
      </c>
    </row>
    <row r="74" spans="1:33" x14ac:dyDescent="0.2">
      <c r="A74" s="4">
        <v>43922</v>
      </c>
      <c r="B74" s="1">
        <f t="shared" si="23"/>
        <v>1189</v>
      </c>
      <c r="C74" s="13">
        <v>13964</v>
      </c>
      <c r="D74" s="8">
        <f>IF($A74="","",C74/(Configuration!$B$6/1000000))</f>
        <v>1221.5470257989261</v>
      </c>
      <c r="E74" s="1">
        <f t="shared" ca="1" si="30"/>
        <v>1289.5714285714287</v>
      </c>
      <c r="F74" s="1">
        <f t="shared" si="24"/>
        <v>247</v>
      </c>
      <c r="G74" s="13">
        <v>3107</v>
      </c>
      <c r="H74" s="8">
        <f>IF($A74="","",G74/(Configuration!$B$4/1000000))</f>
        <v>533.59547692392766</v>
      </c>
      <c r="I74" s="1">
        <f t="shared" ca="1" si="31"/>
        <v>197.57142857142858</v>
      </c>
      <c r="J74" s="1">
        <f t="shared" si="25"/>
        <v>4861</v>
      </c>
      <c r="K74" s="13">
        <v>56989</v>
      </c>
      <c r="L74" s="8">
        <f>IF($A74="","",K74/(Configuration!$B$3/1000000))</f>
        <v>849.70701814549193</v>
      </c>
      <c r="M74" s="1">
        <f t="shared" ca="1" si="32"/>
        <v>4536.5714285714284</v>
      </c>
      <c r="N74" s="1">
        <f t="shared" si="33"/>
        <v>4782</v>
      </c>
      <c r="O74" s="13">
        <v>110574</v>
      </c>
      <c r="P74" s="8">
        <f>IF($A74="","",O74/(Configuration!$B$2/1000000))</f>
        <v>1831.9223275801312</v>
      </c>
      <c r="Q74" s="1">
        <f t="shared" ca="1" si="34"/>
        <v>5169.7142857142853</v>
      </c>
      <c r="R74" s="1">
        <f t="shared" si="26"/>
        <v>101</v>
      </c>
      <c r="S74" s="13">
        <v>9887</v>
      </c>
      <c r="T74" s="8">
        <f>IF($A74="","",S74/(Configuration!$B$8/1000000))</f>
        <v>190.94031374195333</v>
      </c>
      <c r="U74" s="1">
        <f t="shared" ca="1" si="35"/>
        <v>107.14285714285714</v>
      </c>
      <c r="V74" s="1">
        <f t="shared" si="27"/>
        <v>74</v>
      </c>
      <c r="W74" s="13">
        <v>1000</v>
      </c>
      <c r="X74" s="8">
        <f>IF($A74="","",W74/(Configuration!$B$7/1000000))</f>
        <v>175.32786310400451</v>
      </c>
      <c r="Y74" s="1">
        <f t="shared" ca="1" si="36"/>
        <v>52.714285714285715</v>
      </c>
      <c r="Z74" s="1">
        <f t="shared" si="28"/>
        <v>4324</v>
      </c>
      <c r="AA74" s="13">
        <v>29474</v>
      </c>
      <c r="AB74" s="8">
        <f>IF($A74="","",AA74/(Configuration!$B$9/1000000))</f>
        <v>466.49230737186679</v>
      </c>
      <c r="AC74" s="1">
        <f t="shared" ca="1" si="37"/>
        <v>2849.2857142857142</v>
      </c>
      <c r="AD74" s="1">
        <f t="shared" si="29"/>
        <v>25430</v>
      </c>
      <c r="AE74" s="13">
        <v>213602</v>
      </c>
      <c r="AF74" s="8">
        <f>IF($A74="","",AE74/(Configuration!$B$5/1000000))</f>
        <v>648.45175457258631</v>
      </c>
      <c r="AG74" s="1">
        <f t="shared" ca="1" si="38"/>
        <v>21108.285714285714</v>
      </c>
    </row>
    <row r="75" spans="1:33" x14ac:dyDescent="0.2">
      <c r="A75" s="4">
        <v>43923</v>
      </c>
      <c r="B75" s="1">
        <f t="shared" si="23"/>
        <v>1384</v>
      </c>
      <c r="C75" s="13">
        <v>15348</v>
      </c>
      <c r="D75" s="8">
        <f>IF($A75="","",C75/(Configuration!$B$6/1000000))</f>
        <v>1342.6169974192151</v>
      </c>
      <c r="E75" s="1">
        <f t="shared" ca="1" si="30"/>
        <v>1301.8571428571429</v>
      </c>
      <c r="F75" s="1">
        <f t="shared" si="24"/>
        <v>279</v>
      </c>
      <c r="G75" s="13">
        <v>3386</v>
      </c>
      <c r="H75" s="8">
        <f>IF($A75="","",G75/(Configuration!$B$4/1000000))</f>
        <v>581.51087378964246</v>
      </c>
      <c r="I75" s="1">
        <f t="shared" ca="1" si="31"/>
        <v>215.57142857142858</v>
      </c>
      <c r="J75" s="1">
        <f t="shared" si="25"/>
        <v>2116</v>
      </c>
      <c r="K75" s="13">
        <v>59105</v>
      </c>
      <c r="L75" s="8">
        <f>IF($A75="","",K75/(Configuration!$B$3/1000000))</f>
        <v>881.25661632050571</v>
      </c>
      <c r="M75" s="1">
        <f t="shared" ca="1" si="32"/>
        <v>4278.5714285714284</v>
      </c>
      <c r="N75" s="1">
        <f t="shared" si="33"/>
        <v>4668</v>
      </c>
      <c r="O75" s="13">
        <v>115242</v>
      </c>
      <c r="P75" s="8">
        <f>IF($A75="","",O75/(Configuration!$B$2/1000000))</f>
        <v>1909.2588933654338</v>
      </c>
      <c r="Q75" s="1">
        <f t="shared" ca="1" si="34"/>
        <v>4950.4285714285716</v>
      </c>
      <c r="R75" s="1">
        <f t="shared" si="26"/>
        <v>89</v>
      </c>
      <c r="S75" s="13">
        <v>9976</v>
      </c>
      <c r="T75" s="8">
        <f>IF($A75="","",S75/(Configuration!$B$8/1000000))</f>
        <v>192.65910487404938</v>
      </c>
      <c r="U75" s="1">
        <f t="shared" ca="1" si="35"/>
        <v>105</v>
      </c>
      <c r="V75" s="1">
        <f t="shared" si="27"/>
        <v>49</v>
      </c>
      <c r="W75" s="13">
        <v>1049</v>
      </c>
      <c r="X75" s="8">
        <f>IF($A75="","",W75/(Configuration!$B$7/1000000))</f>
        <v>183.91892839610071</v>
      </c>
      <c r="Y75" s="1">
        <f t="shared" ca="1" si="36"/>
        <v>52.285714285714285</v>
      </c>
      <c r="Z75" s="1">
        <f t="shared" si="28"/>
        <v>4244</v>
      </c>
      <c r="AA75" s="13">
        <v>33718</v>
      </c>
      <c r="AB75" s="8">
        <f>IF($A75="","",AA75/(Configuration!$B$9/1000000))</f>
        <v>533.66314785792918</v>
      </c>
      <c r="AC75" s="1">
        <f t="shared" ca="1" si="37"/>
        <v>3151.4285714285716</v>
      </c>
      <c r="AD75" s="1">
        <f t="shared" si="29"/>
        <v>30406</v>
      </c>
      <c r="AE75" s="13">
        <v>244008</v>
      </c>
      <c r="AF75" s="8">
        <f>IF($A75="","",AE75/(Configuration!$B$5/1000000))</f>
        <v>740.75811897710537</v>
      </c>
      <c r="AG75" s="1">
        <f t="shared" ca="1" si="38"/>
        <v>22881.714285714286</v>
      </c>
    </row>
    <row r="76" spans="1:33" x14ac:dyDescent="0.2">
      <c r="A76" s="4">
        <v>43924</v>
      </c>
      <c r="B76" s="1">
        <f t="shared" si="23"/>
        <v>1422</v>
      </c>
      <c r="C76" s="13">
        <v>16770</v>
      </c>
      <c r="D76" s="8">
        <f>IF($A76="","",C76/(Configuration!$B$6/1000000))</f>
        <v>1467.0111445608702</v>
      </c>
      <c r="E76" s="1">
        <f t="shared" ca="1" si="30"/>
        <v>1355.1428571428571</v>
      </c>
      <c r="F76" s="1">
        <f t="shared" si="24"/>
        <v>371</v>
      </c>
      <c r="G76" s="13">
        <v>3757</v>
      </c>
      <c r="H76" s="8">
        <f>IF($A76="","",G76/(Configuration!$B$4/1000000))</f>
        <v>645.22632983688322</v>
      </c>
      <c r="I76" s="1">
        <f t="shared" ca="1" si="31"/>
        <v>244.42857142857142</v>
      </c>
      <c r="J76" s="1">
        <f t="shared" si="25"/>
        <v>5233</v>
      </c>
      <c r="K76" s="13">
        <v>64338</v>
      </c>
      <c r="L76" s="8">
        <f>IF($A76="","",K76/(Configuration!$B$3/1000000))</f>
        <v>959.28074072969628</v>
      </c>
      <c r="M76" s="1">
        <f t="shared" ca="1" si="32"/>
        <v>4482</v>
      </c>
      <c r="N76" s="1">
        <f t="shared" si="33"/>
        <v>4585</v>
      </c>
      <c r="O76" s="13">
        <v>119827</v>
      </c>
      <c r="P76" s="8">
        <f>IF($A76="","",O76/(Configuration!$B$2/1000000))</f>
        <v>1985.2203659716063</v>
      </c>
      <c r="Q76" s="1">
        <f t="shared" ca="1" si="34"/>
        <v>4761.2857142857147</v>
      </c>
      <c r="R76" s="1">
        <f t="shared" si="26"/>
        <v>86</v>
      </c>
      <c r="S76" s="13">
        <v>10062</v>
      </c>
      <c r="T76" s="8">
        <f>IF($A76="","",S76/(Configuration!$B$8/1000000))</f>
        <v>194.3199592264119</v>
      </c>
      <c r="U76" s="1">
        <f t="shared" ca="1" si="35"/>
        <v>104.28571428571429</v>
      </c>
      <c r="V76" s="1">
        <f t="shared" si="27"/>
        <v>65</v>
      </c>
      <c r="W76" s="13">
        <v>1114</v>
      </c>
      <c r="X76" s="8">
        <f>IF($A76="","",W76/(Configuration!$B$7/1000000))</f>
        <v>195.315239497861</v>
      </c>
      <c r="Y76" s="1">
        <f t="shared" ca="1" si="36"/>
        <v>54.571428571428569</v>
      </c>
      <c r="Z76" s="1">
        <f t="shared" si="28"/>
        <v>4450</v>
      </c>
      <c r="AA76" s="13">
        <v>38168</v>
      </c>
      <c r="AB76" s="8">
        <f>IF($A76="","",AA76/(Configuration!$B$9/1000000))</f>
        <v>604.09440143073255</v>
      </c>
      <c r="AC76" s="1">
        <f t="shared" ca="1" si="37"/>
        <v>3375</v>
      </c>
      <c r="AD76" s="1">
        <f t="shared" si="29"/>
        <v>31790</v>
      </c>
      <c r="AE76" s="13">
        <v>275798</v>
      </c>
      <c r="AF76" s="8">
        <f>IF($A76="","",AE76/(Configuration!$B$5/1000000))</f>
        <v>837.2660228256766</v>
      </c>
      <c r="AG76" s="1">
        <f t="shared" ca="1" si="38"/>
        <v>24833.714285714286</v>
      </c>
    </row>
    <row r="77" spans="1:33" x14ac:dyDescent="0.2">
      <c r="A77" s="4">
        <v>43925</v>
      </c>
      <c r="B77" s="1">
        <f t="shared" si="23"/>
        <v>1661</v>
      </c>
      <c r="C77" s="13">
        <v>18431</v>
      </c>
      <c r="D77" s="8">
        <f>IF($A77="","",C77/(Configuration!$B$6/1000000))</f>
        <v>1612.3126061658556</v>
      </c>
      <c r="E77" s="1">
        <f t="shared" ca="1" si="30"/>
        <v>1328.1428571428571</v>
      </c>
      <c r="F77" s="1">
        <f t="shared" si="24"/>
        <v>320</v>
      </c>
      <c r="G77" s="13">
        <v>4077</v>
      </c>
      <c r="H77" s="8">
        <f>IF($A77="","",G77/(Configuration!$B$4/1000000))</f>
        <v>700.18305742479981</v>
      </c>
      <c r="I77" s="1">
        <f t="shared" ca="1" si="31"/>
        <v>268</v>
      </c>
      <c r="J77" s="1">
        <f t="shared" si="25"/>
        <v>4267</v>
      </c>
      <c r="K77" s="13">
        <v>68605</v>
      </c>
      <c r="L77" s="8">
        <f>IF($A77="","",K77/(Configuration!$B$3/1000000))</f>
        <v>1022.9017877111631</v>
      </c>
      <c r="M77" s="1">
        <f t="shared" ca="1" si="32"/>
        <v>4432.8571428571431</v>
      </c>
      <c r="N77" s="1">
        <f t="shared" si="33"/>
        <v>4805</v>
      </c>
      <c r="O77" s="13">
        <v>124632</v>
      </c>
      <c r="P77" s="8">
        <f>IF($A77="","",O77/(Configuration!$B$2/1000000))</f>
        <v>2064.8266638718587</v>
      </c>
      <c r="Q77" s="1">
        <f t="shared" ca="1" si="34"/>
        <v>4594.2857142857147</v>
      </c>
      <c r="R77" s="1">
        <f t="shared" si="26"/>
        <v>94</v>
      </c>
      <c r="S77" s="13">
        <v>10156</v>
      </c>
      <c r="T77" s="8">
        <f>IF($A77="","",S77/(Configuration!$B$8/1000000))</f>
        <v>196.13531165806393</v>
      </c>
      <c r="U77" s="1">
        <f t="shared" ca="1" si="35"/>
        <v>96.857142857142861</v>
      </c>
      <c r="V77" s="1">
        <f t="shared" si="27"/>
        <v>75</v>
      </c>
      <c r="W77" s="13">
        <v>1189</v>
      </c>
      <c r="X77" s="8">
        <f>IF($A77="","",W77/(Configuration!$B$7/1000000))</f>
        <v>208.46482923066134</v>
      </c>
      <c r="Y77" s="1">
        <f t="shared" ca="1" si="36"/>
        <v>55.285714285714285</v>
      </c>
      <c r="Z77" s="1">
        <f t="shared" si="28"/>
        <v>3735</v>
      </c>
      <c r="AA77" s="13">
        <v>41903</v>
      </c>
      <c r="AB77" s="8">
        <f>IF($A77="","",AA77/(Configuration!$B$9/1000000))</f>
        <v>663.20917268790572</v>
      </c>
      <c r="AC77" s="1">
        <f t="shared" ca="1" si="37"/>
        <v>3544.8571428571427</v>
      </c>
      <c r="AD77" s="1">
        <f t="shared" si="29"/>
        <v>33229</v>
      </c>
      <c r="AE77" s="13">
        <v>309027</v>
      </c>
      <c r="AF77" s="8">
        <f>IF($A77="","",AE77/(Configuration!$B$5/1000000))</f>
        <v>938.14243481007975</v>
      </c>
      <c r="AG77" s="1">
        <f t="shared" ca="1" si="38"/>
        <v>26748.714285714286</v>
      </c>
    </row>
    <row r="78" spans="1:33" x14ac:dyDescent="0.2">
      <c r="A78" s="4">
        <v>43926</v>
      </c>
      <c r="B78" s="1">
        <f t="shared" si="23"/>
        <v>1260</v>
      </c>
      <c r="C78" s="13">
        <v>19691</v>
      </c>
      <c r="D78" s="8">
        <f>IF($A78="","",C78/(Configuration!$B$6/1000000))</f>
        <v>1722.535268190107</v>
      </c>
      <c r="E78" s="1">
        <f t="shared" ca="1" si="30"/>
        <v>1265</v>
      </c>
      <c r="F78" s="1">
        <f t="shared" si="24"/>
        <v>292</v>
      </c>
      <c r="G78" s="13">
        <v>4369</v>
      </c>
      <c r="H78" s="8">
        <f>IF($A78="","",G78/(Configuration!$B$4/1000000))</f>
        <v>750.33107134877378</v>
      </c>
      <c r="I78" s="1">
        <f t="shared" ca="1" si="31"/>
        <v>282</v>
      </c>
      <c r="J78" s="1">
        <f t="shared" si="25"/>
        <v>1873</v>
      </c>
      <c r="K78" s="13">
        <v>70478</v>
      </c>
      <c r="L78" s="8">
        <f>IF($A78="","",K78/(Configuration!$B$3/1000000))</f>
        <v>1050.8282515021842</v>
      </c>
      <c r="M78" s="1">
        <f t="shared" ca="1" si="32"/>
        <v>4329.1428571428569</v>
      </c>
      <c r="N78" s="1">
        <f t="shared" si="33"/>
        <v>4316</v>
      </c>
      <c r="O78" s="13">
        <v>128948</v>
      </c>
      <c r="P78" s="8">
        <f>IF($A78="","",O78/(Configuration!$B$2/1000000))</f>
        <v>2136.331509186633</v>
      </c>
      <c r="Q78" s="1">
        <f t="shared" ca="1" si="34"/>
        <v>4465.5714285714284</v>
      </c>
      <c r="R78" s="1">
        <f t="shared" si="26"/>
        <v>81</v>
      </c>
      <c r="S78" s="13">
        <v>10237</v>
      </c>
      <c r="T78" s="8">
        <f>IF($A78="","",S78/(Configuration!$B$8/1000000))</f>
        <v>197.69960471087046</v>
      </c>
      <c r="U78" s="1">
        <f t="shared" ca="1" si="35"/>
        <v>93.428571428571431</v>
      </c>
      <c r="V78" s="1">
        <f t="shared" si="27"/>
        <v>120</v>
      </c>
      <c r="W78" s="13">
        <v>1309</v>
      </c>
      <c r="X78" s="8">
        <f>IF($A78="","",W78/(Configuration!$B$7/1000000))</f>
        <v>229.50417280314187</v>
      </c>
      <c r="Y78" s="1">
        <f t="shared" ca="1" si="36"/>
        <v>66.428571428571431</v>
      </c>
      <c r="Z78" s="1">
        <f t="shared" si="28"/>
        <v>5903</v>
      </c>
      <c r="AA78" s="13">
        <v>47806</v>
      </c>
      <c r="AB78" s="8">
        <f>IF($A78="","",AA78/(Configuration!$B$9/1000000))</f>
        <v>756.63741759582899</v>
      </c>
      <c r="AC78" s="1">
        <f t="shared" ca="1" si="37"/>
        <v>4040.5714285714284</v>
      </c>
      <c r="AD78" s="1">
        <f t="shared" si="29"/>
        <v>27775</v>
      </c>
      <c r="AE78" s="13">
        <v>336802</v>
      </c>
      <c r="AF78" s="8">
        <f>IF($A78="","",AE78/(Configuration!$B$5/1000000))</f>
        <v>1022.4616241587449</v>
      </c>
      <c r="AG78" s="1">
        <f t="shared" ca="1" si="38"/>
        <v>27984.571428571428</v>
      </c>
    </row>
    <row r="79" spans="1:33" x14ac:dyDescent="0.2">
      <c r="A79" s="4">
        <v>43927</v>
      </c>
      <c r="B79" s="1">
        <f t="shared" si="23"/>
        <v>1123</v>
      </c>
      <c r="C79" s="13">
        <v>20814</v>
      </c>
      <c r="D79" s="8">
        <f>IF($A79="","",C79/(Configuration!$B$6/1000000))</f>
        <v>1820.773402676801</v>
      </c>
      <c r="E79" s="1">
        <f t="shared" ca="1" si="30"/>
        <v>1273.5714285714287</v>
      </c>
      <c r="F79" s="1">
        <f t="shared" si="24"/>
        <v>312</v>
      </c>
      <c r="G79" s="13">
        <v>4681</v>
      </c>
      <c r="H79" s="8">
        <f>IF($A79="","",G79/(Configuration!$B$4/1000000))</f>
        <v>803.91388074699239</v>
      </c>
      <c r="I79" s="1">
        <f t="shared" ca="1" si="31"/>
        <v>300.57142857142856</v>
      </c>
      <c r="J79" s="1">
        <f t="shared" si="25"/>
        <v>3912</v>
      </c>
      <c r="K79" s="13">
        <v>74390</v>
      </c>
      <c r="L79" s="8">
        <f>IF($A79="","",K79/(Configuration!$B$3/1000000))</f>
        <v>1109.1562420790528</v>
      </c>
      <c r="M79" s="1">
        <f t="shared" ca="1" si="32"/>
        <v>4262.8571428571431</v>
      </c>
      <c r="N79" s="1">
        <f t="shared" si="33"/>
        <v>3599</v>
      </c>
      <c r="O79" s="13">
        <v>132547</v>
      </c>
      <c r="P79" s="8">
        <f>IF($A79="","",O79/(Configuration!$B$2/1000000))</f>
        <v>2195.9575375202458</v>
      </c>
      <c r="Q79" s="1">
        <f t="shared" ca="1" si="34"/>
        <v>4401.1428571428569</v>
      </c>
      <c r="R79" s="1">
        <f t="shared" si="26"/>
        <v>47</v>
      </c>
      <c r="S79" s="13">
        <v>10284</v>
      </c>
      <c r="T79" s="8">
        <f>IF($A79="","",S79/(Configuration!$B$8/1000000))</f>
        <v>198.60728092669646</v>
      </c>
      <c r="U79" s="1">
        <f t="shared" ca="1" si="35"/>
        <v>89</v>
      </c>
      <c r="V79" s="1">
        <f t="shared" si="27"/>
        <v>66</v>
      </c>
      <c r="W79" s="13">
        <v>1375</v>
      </c>
      <c r="X79" s="8">
        <f>IF($A79="","",W79/(Configuration!$B$7/1000000))</f>
        <v>241.07581176800619</v>
      </c>
      <c r="Y79" s="1">
        <f t="shared" ca="1" si="36"/>
        <v>70.857142857142861</v>
      </c>
      <c r="Z79" s="1">
        <f t="shared" si="28"/>
        <v>3802</v>
      </c>
      <c r="AA79" s="13">
        <v>51608</v>
      </c>
      <c r="AB79" s="8">
        <f>IF($A79="","",AA79/(Configuration!$B$9/1000000))</f>
        <v>816.81261446859276</v>
      </c>
      <c r="AC79" s="1">
        <f t="shared" ca="1" si="37"/>
        <v>4209.5714285714284</v>
      </c>
      <c r="AD79" s="1">
        <f t="shared" si="29"/>
        <v>29515</v>
      </c>
      <c r="AE79" s="13">
        <v>366317</v>
      </c>
      <c r="AF79" s="8">
        <f>IF($A79="","",AE79/(Configuration!$B$5/1000000))</f>
        <v>1112.0630957564354</v>
      </c>
      <c r="AG79" s="1">
        <f t="shared" ca="1" si="38"/>
        <v>29167.142857142859</v>
      </c>
    </row>
    <row r="80" spans="1:33" x14ac:dyDescent="0.2">
      <c r="A80" s="4">
        <v>43928</v>
      </c>
      <c r="B80" s="1">
        <f t="shared" si="23"/>
        <v>1380</v>
      </c>
      <c r="C80" s="13">
        <v>22194</v>
      </c>
      <c r="D80" s="8">
        <f>IF($A80="","",C80/(Configuration!$B$6/1000000))</f>
        <v>1941.4934610843145</v>
      </c>
      <c r="E80" s="1">
        <f t="shared" ca="1" si="30"/>
        <v>1345.5714285714287</v>
      </c>
      <c r="F80" s="1">
        <f t="shared" si="24"/>
        <v>390</v>
      </c>
      <c r="G80" s="13">
        <v>5071</v>
      </c>
      <c r="H80" s="8">
        <f>IF($A80="","",G80/(Configuration!$B$4/1000000))</f>
        <v>870.89239249476577</v>
      </c>
      <c r="I80" s="1">
        <f t="shared" ca="1" si="31"/>
        <v>315.85714285714283</v>
      </c>
      <c r="J80" s="1">
        <f t="shared" si="25"/>
        <v>3777</v>
      </c>
      <c r="K80" s="13">
        <v>78167</v>
      </c>
      <c r="L80" s="8">
        <f>IF($A80="","",K80/(Configuration!$B$3/1000000))</f>
        <v>1165.4713802203701</v>
      </c>
      <c r="M80" s="1">
        <f t="shared" ca="1" si="32"/>
        <v>3719.8571428571427</v>
      </c>
      <c r="N80" s="1">
        <f t="shared" si="33"/>
        <v>3039</v>
      </c>
      <c r="O80" s="13">
        <v>135586</v>
      </c>
      <c r="P80" s="8">
        <f>IF($A80="","",O80/(Configuration!$B$2/1000000))</f>
        <v>2246.3058287416543</v>
      </c>
      <c r="Q80" s="1">
        <f t="shared" ca="1" si="34"/>
        <v>4256.2857142857147</v>
      </c>
      <c r="R80" s="1">
        <f t="shared" si="26"/>
        <v>47</v>
      </c>
      <c r="S80" s="13">
        <v>10331</v>
      </c>
      <c r="T80" s="8">
        <f>IF($A80="","",S80/(Configuration!$B$8/1000000))</f>
        <v>199.51495714252249</v>
      </c>
      <c r="U80" s="1">
        <f t="shared" ca="1" si="35"/>
        <v>77.857142857142861</v>
      </c>
      <c r="V80" s="1">
        <f t="shared" si="27"/>
        <v>106</v>
      </c>
      <c r="W80" s="13">
        <v>1481</v>
      </c>
      <c r="X80" s="8">
        <f>IF($A80="","",W80/(Configuration!$B$7/1000000))</f>
        <v>259.66056525703067</v>
      </c>
      <c r="Y80" s="1">
        <f t="shared" ca="1" si="36"/>
        <v>79.285714285714292</v>
      </c>
      <c r="Z80" s="1">
        <f t="shared" si="28"/>
        <v>3634</v>
      </c>
      <c r="AA80" s="13">
        <v>55242</v>
      </c>
      <c r="AB80" s="8">
        <f>IF($A80="","",AA80/(Configuration!$B$9/1000000))</f>
        <v>874.32883367838315</v>
      </c>
      <c r="AC80" s="1">
        <f t="shared" ca="1" si="37"/>
        <v>4298.8571428571431</v>
      </c>
      <c r="AD80" s="1">
        <f t="shared" si="29"/>
        <v>30804</v>
      </c>
      <c r="AE80" s="13">
        <v>397121</v>
      </c>
      <c r="AF80" s="8">
        <f>IF($A80="","",AE80/(Configuration!$B$5/1000000))</f>
        <v>1205.5777063305591</v>
      </c>
      <c r="AG80" s="1">
        <f t="shared" ca="1" si="38"/>
        <v>29849.857142857141</v>
      </c>
    </row>
    <row r="81" spans="1:33" x14ac:dyDescent="0.2">
      <c r="A81" s="4">
        <v>43929</v>
      </c>
      <c r="B81" s="1">
        <f t="shared" si="23"/>
        <v>1209</v>
      </c>
      <c r="C81" s="13">
        <v>23403</v>
      </c>
      <c r="D81" s="8">
        <f>IF($A81="","",C81/(Configuration!$B$6/1000000))</f>
        <v>2047.2547296456794</v>
      </c>
      <c r="E81" s="1">
        <f t="shared" ca="1" si="30"/>
        <v>1348.4285714285713</v>
      </c>
      <c r="F81" s="1">
        <f t="shared" si="24"/>
        <v>331</v>
      </c>
      <c r="G81" s="13">
        <v>5402</v>
      </c>
      <c r="H81" s="8">
        <f>IF($A81="","",G81/(Configuration!$B$4/1000000))</f>
        <v>927.73825759351701</v>
      </c>
      <c r="I81" s="1">
        <f t="shared" ca="1" si="31"/>
        <v>327.85714285714283</v>
      </c>
      <c r="J81" s="1">
        <f t="shared" si="25"/>
        <v>3881</v>
      </c>
      <c r="K81" s="13">
        <v>82048</v>
      </c>
      <c r="L81" s="8">
        <f>IF($A81="","",K81/(Configuration!$B$3/1000000))</f>
        <v>1223.3371602379639</v>
      </c>
      <c r="M81" s="1">
        <f t="shared" ca="1" si="32"/>
        <v>3579.8571428571427</v>
      </c>
      <c r="N81" s="1">
        <f t="shared" si="33"/>
        <v>3836</v>
      </c>
      <c r="O81" s="13">
        <v>139422</v>
      </c>
      <c r="P81" s="8">
        <f>IF($A81="","",O81/(Configuration!$B$2/1000000))</f>
        <v>2309.8583279602535</v>
      </c>
      <c r="Q81" s="1">
        <f t="shared" ca="1" si="34"/>
        <v>4121.1428571428569</v>
      </c>
      <c r="R81" s="1">
        <f t="shared" si="26"/>
        <v>53</v>
      </c>
      <c r="S81" s="13">
        <v>10384</v>
      </c>
      <c r="T81" s="8">
        <f>IF($A81="","",S81/(Configuration!$B$8/1000000))</f>
        <v>200.53850691781565</v>
      </c>
      <c r="U81" s="1">
        <f t="shared" ca="1" si="35"/>
        <v>71</v>
      </c>
      <c r="V81" s="1">
        <f t="shared" si="27"/>
        <v>142</v>
      </c>
      <c r="W81" s="13">
        <v>1623</v>
      </c>
      <c r="X81" s="8">
        <f>IF($A81="","",W81/(Configuration!$B$7/1000000))</f>
        <v>284.55712181779927</v>
      </c>
      <c r="Y81" s="1">
        <f t="shared" ca="1" si="36"/>
        <v>89</v>
      </c>
      <c r="Z81" s="1">
        <f t="shared" si="28"/>
        <v>5491</v>
      </c>
      <c r="AA81" s="13">
        <v>60733</v>
      </c>
      <c r="AB81" s="8">
        <f>IF($A81="","",AA81/(Configuration!$B$9/1000000))</f>
        <v>961.23625241282434</v>
      </c>
      <c r="AC81" s="1">
        <f t="shared" ca="1" si="37"/>
        <v>4465.5714285714284</v>
      </c>
      <c r="AD81" s="1">
        <f t="shared" si="29"/>
        <v>31533</v>
      </c>
      <c r="AE81" s="13">
        <v>428654</v>
      </c>
      <c r="AF81" s="8">
        <f>IF($A81="","",AE81/(Configuration!$B$5/1000000))</f>
        <v>1301.3054110193605</v>
      </c>
      <c r="AG81" s="1">
        <f t="shared" ca="1" si="38"/>
        <v>30721.714285714286</v>
      </c>
    </row>
    <row r="82" spans="1:33" x14ac:dyDescent="0.2">
      <c r="A82" s="4">
        <v>43930</v>
      </c>
      <c r="B82" s="1">
        <f t="shared" si="23"/>
        <v>1580</v>
      </c>
      <c r="C82" s="13">
        <v>24983</v>
      </c>
      <c r="D82" s="8">
        <f>IF($A82="","",C82/(Configuration!$B$6/1000000))</f>
        <v>2185.4704486919632</v>
      </c>
      <c r="E82" s="1">
        <f t="shared" ca="1" si="30"/>
        <v>1376.4285714285713</v>
      </c>
      <c r="F82" s="1">
        <f t="shared" si="24"/>
        <v>233</v>
      </c>
      <c r="G82" s="13">
        <v>5635</v>
      </c>
      <c r="H82" s="8">
        <f>IF($A82="","",G82/(Configuration!$B$4/1000000))</f>
        <v>967.75362486846882</v>
      </c>
      <c r="I82" s="1">
        <f t="shared" ca="1" si="31"/>
        <v>321.28571428571428</v>
      </c>
      <c r="J82" s="1">
        <f t="shared" si="25"/>
        <v>4286</v>
      </c>
      <c r="K82" s="13">
        <v>86334</v>
      </c>
      <c r="L82" s="8">
        <f>IF($A82="","",K82/(Configuration!$B$3/1000000))</f>
        <v>1287.2414975622121</v>
      </c>
      <c r="M82" s="1">
        <f t="shared" ca="1" si="32"/>
        <v>3889.8571428571427</v>
      </c>
      <c r="N82" s="1">
        <f t="shared" si="33"/>
        <v>4204</v>
      </c>
      <c r="O82" s="13">
        <v>143626</v>
      </c>
      <c r="P82" s="8">
        <f>IF($A82="","",O82/(Configuration!$B$2/1000000))</f>
        <v>2379.5076258525869</v>
      </c>
      <c r="Q82" s="1">
        <f t="shared" ca="1" si="34"/>
        <v>4054.8571428571427</v>
      </c>
      <c r="R82" s="1">
        <f t="shared" si="26"/>
        <v>39</v>
      </c>
      <c r="S82" s="13">
        <v>10423</v>
      </c>
      <c r="T82" s="8">
        <f>IF($A82="","",S82/(Configuration!$B$8/1000000))</f>
        <v>201.29168505435212</v>
      </c>
      <c r="U82" s="1">
        <f t="shared" ca="1" si="35"/>
        <v>63.857142857142854</v>
      </c>
      <c r="V82" s="1">
        <f t="shared" si="27"/>
        <v>287</v>
      </c>
      <c r="W82" s="13">
        <v>1910</v>
      </c>
      <c r="X82" s="8">
        <f>IF($A82="","",W82/(Configuration!$B$7/1000000))</f>
        <v>334.87621852864856</v>
      </c>
      <c r="Y82" s="1">
        <f t="shared" ca="1" si="36"/>
        <v>123</v>
      </c>
      <c r="Z82" s="1">
        <f t="shared" si="28"/>
        <v>4344</v>
      </c>
      <c r="AA82" s="13">
        <v>65077</v>
      </c>
      <c r="AB82" s="8">
        <f>IF($A82="","",AA82/(Configuration!$B$9/1000000))</f>
        <v>1029.9898176982756</v>
      </c>
      <c r="AC82" s="1">
        <f t="shared" ca="1" si="37"/>
        <v>4479.8571428571431</v>
      </c>
      <c r="AD82" s="1">
        <f t="shared" si="29"/>
        <v>34673</v>
      </c>
      <c r="AE82" s="13">
        <v>463327</v>
      </c>
      <c r="AF82" s="8">
        <f>IF($A82="","",AE82/(Configuration!$B$5/1000000))</f>
        <v>1406.5655101115753</v>
      </c>
      <c r="AG82" s="1">
        <f t="shared" ca="1" si="38"/>
        <v>31331.285714285714</v>
      </c>
    </row>
    <row r="83" spans="1:33" x14ac:dyDescent="0.2">
      <c r="A83" s="4">
        <v>43931</v>
      </c>
      <c r="B83" s="1">
        <f t="shared" si="23"/>
        <v>1684</v>
      </c>
      <c r="C83" s="13">
        <v>26667</v>
      </c>
      <c r="D83" s="8">
        <f>IF($A83="","",C83/(Configuration!$B$6/1000000))</f>
        <v>2332.7839112704069</v>
      </c>
      <c r="E83" s="1">
        <f t="shared" ca="1" si="30"/>
        <v>1413.8571428571429</v>
      </c>
      <c r="F83" s="1">
        <f t="shared" si="24"/>
        <v>184</v>
      </c>
      <c r="G83" s="13">
        <v>5819</v>
      </c>
      <c r="H83" s="8">
        <f>IF($A83="","",G83/(Configuration!$B$4/1000000))</f>
        <v>999.35374323152087</v>
      </c>
      <c r="I83" s="1">
        <f t="shared" ca="1" si="31"/>
        <v>294.57142857142856</v>
      </c>
      <c r="J83" s="1">
        <f t="shared" si="25"/>
        <v>4342</v>
      </c>
      <c r="K83" s="13">
        <v>90676</v>
      </c>
      <c r="L83" s="8">
        <f>IF($A83="","",K83/(Configuration!$B$3/1000000))</f>
        <v>1351.9807958967631</v>
      </c>
      <c r="M83" s="1">
        <f t="shared" ca="1" si="32"/>
        <v>3762.5714285714284</v>
      </c>
      <c r="N83" s="1">
        <f t="shared" si="33"/>
        <v>3951</v>
      </c>
      <c r="O83" s="13">
        <v>147577</v>
      </c>
      <c r="P83" s="8">
        <f>IF($A83="","",O83/(Configuration!$B$2/1000000))</f>
        <v>2444.9653746567278</v>
      </c>
      <c r="Q83" s="1">
        <f t="shared" ca="1" si="34"/>
        <v>3964.2857142857142</v>
      </c>
      <c r="R83" s="1">
        <f t="shared" si="26"/>
        <v>27</v>
      </c>
      <c r="S83" s="13">
        <v>10450</v>
      </c>
      <c r="T83" s="8">
        <f>IF($A83="","",S83/(Configuration!$B$8/1000000))</f>
        <v>201.81311607195431</v>
      </c>
      <c r="U83" s="1">
        <f t="shared" ca="1" si="35"/>
        <v>55.428571428571431</v>
      </c>
      <c r="V83" s="1">
        <f t="shared" si="27"/>
        <v>198</v>
      </c>
      <c r="W83" s="13">
        <v>2108</v>
      </c>
      <c r="X83" s="8">
        <f>IF($A83="","",W83/(Configuration!$B$7/1000000))</f>
        <v>369.5911354232415</v>
      </c>
      <c r="Y83" s="1">
        <f t="shared" ca="1" si="36"/>
        <v>142</v>
      </c>
      <c r="Z83" s="1">
        <f t="shared" si="28"/>
        <v>8681</v>
      </c>
      <c r="AA83" s="13">
        <v>73758</v>
      </c>
      <c r="AB83" s="8">
        <f>IF($A83="","",AA83/(Configuration!$B$9/1000000))</f>
        <v>1167.3861575332207</v>
      </c>
      <c r="AC83" s="1">
        <f t="shared" ca="1" si="37"/>
        <v>5084.2857142857147</v>
      </c>
      <c r="AD83" s="1">
        <f t="shared" si="29"/>
        <v>33519</v>
      </c>
      <c r="AE83" s="13">
        <v>496846</v>
      </c>
      <c r="AF83" s="8">
        <f>IF($A83="","",AE83/(Configuration!$B$5/1000000))</f>
        <v>1508.3223024708161</v>
      </c>
      <c r="AG83" s="1">
        <f t="shared" ca="1" si="38"/>
        <v>31578.285714285714</v>
      </c>
    </row>
    <row r="84" spans="1:33" x14ac:dyDescent="0.2">
      <c r="A84" s="4">
        <v>43932</v>
      </c>
      <c r="B84" s="1">
        <f t="shared" si="23"/>
        <v>1351</v>
      </c>
      <c r="C84" s="13">
        <v>28018</v>
      </c>
      <c r="D84" s="8">
        <f>IF($A84="","",C84/(Configuration!$B$6/1000000))</f>
        <v>2450.9670988852986</v>
      </c>
      <c r="E84" s="1">
        <f t="shared" ca="1" si="30"/>
        <v>1369.5714285714287</v>
      </c>
      <c r="F84" s="1">
        <f t="shared" si="24"/>
        <v>177</v>
      </c>
      <c r="G84" s="13">
        <v>5996</v>
      </c>
      <c r="H84" s="8">
        <f>IF($A84="","",G84/(Configuration!$B$4/1000000))</f>
        <v>1029.7516831785872</v>
      </c>
      <c r="I84" s="1">
        <f t="shared" ca="1" si="31"/>
        <v>274.14285714285717</v>
      </c>
      <c r="J84" s="1">
        <f t="shared" si="25"/>
        <v>3114</v>
      </c>
      <c r="K84" s="13">
        <v>93790</v>
      </c>
      <c r="L84" s="8">
        <f>IF($A84="","",K84/(Configuration!$B$3/1000000))</f>
        <v>1398.4105920768163</v>
      </c>
      <c r="M84" s="1">
        <f t="shared" ca="1" si="32"/>
        <v>3597.8571428571427</v>
      </c>
      <c r="N84" s="1">
        <f t="shared" si="33"/>
        <v>4694</v>
      </c>
      <c r="O84" s="13">
        <v>152271</v>
      </c>
      <c r="P84" s="8">
        <f>IF($A84="","",O84/(Configuration!$B$2/1000000))</f>
        <v>2522.7326925222401</v>
      </c>
      <c r="Q84" s="1">
        <f t="shared" ca="1" si="34"/>
        <v>3948.4285714285716</v>
      </c>
      <c r="R84" s="1">
        <f t="shared" si="26"/>
        <v>30</v>
      </c>
      <c r="S84" s="13">
        <v>10480</v>
      </c>
      <c r="T84" s="8">
        <f>IF($A84="","",S84/(Configuration!$B$8/1000000))</f>
        <v>202.39248386929006</v>
      </c>
      <c r="U84" s="1">
        <f t="shared" ca="1" si="35"/>
        <v>46.285714285714285</v>
      </c>
      <c r="V84" s="1">
        <f t="shared" si="27"/>
        <v>191</v>
      </c>
      <c r="W84" s="13">
        <v>2299</v>
      </c>
      <c r="X84" s="8">
        <f>IF($A84="","",W84/(Configuration!$B$7/1000000))</f>
        <v>403.07875727610633</v>
      </c>
      <c r="Y84" s="1">
        <f t="shared" ca="1" si="36"/>
        <v>158.57142857142858</v>
      </c>
      <c r="Z84" s="1">
        <f t="shared" si="28"/>
        <v>5233</v>
      </c>
      <c r="AA84" s="13">
        <v>78991</v>
      </c>
      <c r="AB84" s="8">
        <f>IF($A84="","",AA84/(Configuration!$B$9/1000000))</f>
        <v>1250.2101462852388</v>
      </c>
      <c r="AC84" s="1">
        <f t="shared" ca="1" si="37"/>
        <v>5298.2857142857147</v>
      </c>
      <c r="AD84" s="1">
        <f t="shared" si="29"/>
        <v>29930</v>
      </c>
      <c r="AE84" s="13">
        <v>526776</v>
      </c>
      <c r="AF84" s="8">
        <f>IF($A84="","",AE84/(Configuration!$B$5/1000000))</f>
        <v>1599.183628742843</v>
      </c>
      <c r="AG84" s="1">
        <f t="shared" ca="1" si="38"/>
        <v>31107</v>
      </c>
    </row>
    <row r="85" spans="1:33" x14ac:dyDescent="0.2">
      <c r="A85" s="4">
        <v>43933</v>
      </c>
      <c r="B85" s="1">
        <f t="shared" si="23"/>
        <v>1629</v>
      </c>
      <c r="C85" s="13">
        <v>29647</v>
      </c>
      <c r="D85" s="8">
        <f>IF($A85="","",C85/(Configuration!$B$6/1000000))</f>
        <v>2593.4692547880809</v>
      </c>
      <c r="E85" s="1">
        <f t="shared" ca="1" si="30"/>
        <v>1422.2857142857142</v>
      </c>
      <c r="F85" s="1">
        <f t="shared" si="24"/>
        <v>178</v>
      </c>
      <c r="G85" s="13">
        <v>6174</v>
      </c>
      <c r="H85" s="8">
        <f>IF($A85="","",G85/(Configuration!$B$4/1000000))</f>
        <v>1060.3213628993658</v>
      </c>
      <c r="I85" s="1">
        <f t="shared" ca="1" si="31"/>
        <v>257.85714285714283</v>
      </c>
      <c r="J85" s="1">
        <f t="shared" si="25"/>
        <v>26843</v>
      </c>
      <c r="K85" s="13">
        <v>120633</v>
      </c>
      <c r="L85" s="8">
        <f>IF($A85="","",K85/(Configuration!$B$3/1000000))</f>
        <v>1798.6402063546495</v>
      </c>
      <c r="M85" s="1">
        <f t="shared" ca="1" si="32"/>
        <v>7165</v>
      </c>
      <c r="N85" s="1">
        <f t="shared" si="33"/>
        <v>4092</v>
      </c>
      <c r="O85" s="13">
        <v>156363</v>
      </c>
      <c r="P85" s="8">
        <f>IF($A85="","",O85/(Configuration!$B$2/1000000))</f>
        <v>2590.5264429921326</v>
      </c>
      <c r="Q85" s="1">
        <f t="shared" ca="1" si="34"/>
        <v>3916.4285714285716</v>
      </c>
      <c r="R85" s="1">
        <f t="shared" si="26"/>
        <v>32</v>
      </c>
      <c r="S85" s="13">
        <v>10512</v>
      </c>
      <c r="T85" s="8">
        <f>IF($A85="","",S85/(Configuration!$B$8/1000000))</f>
        <v>203.01047618644819</v>
      </c>
      <c r="U85" s="1">
        <f t="shared" ca="1" si="35"/>
        <v>39.285714285714285</v>
      </c>
      <c r="V85" s="1">
        <f t="shared" si="27"/>
        <v>233</v>
      </c>
      <c r="W85" s="13">
        <v>2532</v>
      </c>
      <c r="X85" s="8">
        <f>IF($A85="","",W85/(Configuration!$B$7/1000000))</f>
        <v>443.93014937933935</v>
      </c>
      <c r="Y85" s="1">
        <f t="shared" ca="1" si="36"/>
        <v>174.71428571428572</v>
      </c>
      <c r="Z85" s="1">
        <f t="shared" si="28"/>
        <v>5288</v>
      </c>
      <c r="AA85" s="13">
        <v>84279</v>
      </c>
      <c r="AB85" s="8">
        <f>IF($A85="","",AA85/(Configuration!$B$9/1000000))</f>
        <v>1333.9046336769206</v>
      </c>
      <c r="AC85" s="1">
        <f t="shared" ca="1" si="37"/>
        <v>5210.4285714285716</v>
      </c>
      <c r="AD85" s="1">
        <f t="shared" si="29"/>
        <v>28537</v>
      </c>
      <c r="AE85" s="13">
        <v>555313</v>
      </c>
      <c r="AF85" s="8">
        <f>IF($A85="","",AE85/(Configuration!$B$5/1000000))</f>
        <v>1685.8160934212538</v>
      </c>
      <c r="AG85" s="1">
        <f t="shared" ca="1" si="38"/>
        <v>31215.857142857141</v>
      </c>
    </row>
    <row r="86" spans="1:33" x14ac:dyDescent="0.2">
      <c r="A86" s="4">
        <v>43934</v>
      </c>
      <c r="B86" s="1">
        <f t="shared" si="23"/>
        <v>942</v>
      </c>
      <c r="C86" s="13">
        <v>30589</v>
      </c>
      <c r="D86" s="8">
        <f>IF($A86="","",C86/(Configuration!$B$6/1000000))</f>
        <v>2675.8738163966882</v>
      </c>
      <c r="E86" s="1">
        <f t="shared" ca="1" si="30"/>
        <v>1396.4285714285713</v>
      </c>
      <c r="F86" s="1">
        <f t="shared" si="24"/>
        <v>144</v>
      </c>
      <c r="G86" s="13">
        <v>6318</v>
      </c>
      <c r="H86" s="8">
        <f>IF($A86="","",G86/(Configuration!$B$4/1000000))</f>
        <v>1085.0518903139282</v>
      </c>
      <c r="I86" s="1">
        <f t="shared" ca="1" si="31"/>
        <v>233.85714285714286</v>
      </c>
      <c r="J86" s="1">
        <f t="shared" si="25"/>
        <v>3665</v>
      </c>
      <c r="K86" s="13">
        <v>124298</v>
      </c>
      <c r="L86" s="8">
        <f>IF($A86="","",K86/(Configuration!$B$3/1000000))</f>
        <v>1853.2854224753612</v>
      </c>
      <c r="M86" s="1">
        <f t="shared" ca="1" si="32"/>
        <v>7129.7142857142853</v>
      </c>
      <c r="N86" s="1">
        <f t="shared" si="33"/>
        <v>3153</v>
      </c>
      <c r="O86" s="13">
        <v>159516</v>
      </c>
      <c r="P86" s="8">
        <f>IF($A86="","",O86/(Configuration!$B$2/1000000))</f>
        <v>2642.7634164113824</v>
      </c>
      <c r="Q86" s="1">
        <f t="shared" ca="1" si="34"/>
        <v>3852.7142857142858</v>
      </c>
      <c r="R86" s="1">
        <f t="shared" si="26"/>
        <v>25</v>
      </c>
      <c r="S86" s="13">
        <v>10537</v>
      </c>
      <c r="T86" s="8">
        <f>IF($A86="","",S86/(Configuration!$B$8/1000000))</f>
        <v>203.49328268422798</v>
      </c>
      <c r="U86" s="1">
        <f t="shared" ca="1" si="35"/>
        <v>36.142857142857146</v>
      </c>
      <c r="V86" s="1">
        <f t="shared" si="27"/>
        <v>386</v>
      </c>
      <c r="W86" s="13">
        <v>2918</v>
      </c>
      <c r="X86" s="8">
        <f>IF($A86="","",W86/(Configuration!$B$7/1000000))</f>
        <v>511.60670453748514</v>
      </c>
      <c r="Y86" s="1">
        <f t="shared" ca="1" si="36"/>
        <v>220.42857142857142</v>
      </c>
      <c r="Z86" s="1">
        <f t="shared" si="28"/>
        <v>4342</v>
      </c>
      <c r="AA86" s="13">
        <v>88621</v>
      </c>
      <c r="AB86" s="8">
        <f>IF($A86="","",AA86/(Configuration!$B$9/1000000))</f>
        <v>1402.6265444663841</v>
      </c>
      <c r="AC86" s="1">
        <f t="shared" ca="1" si="37"/>
        <v>5287.5714285714284</v>
      </c>
      <c r="AD86" s="1">
        <f t="shared" si="29"/>
        <v>25311</v>
      </c>
      <c r="AE86" s="13">
        <v>580624</v>
      </c>
      <c r="AF86" s="8">
        <f>IF($A86="","",AE86/(Configuration!$B$5/1000000))</f>
        <v>1762.6550853781957</v>
      </c>
      <c r="AG86" s="1">
        <f t="shared" ca="1" si="38"/>
        <v>30615.285714285714</v>
      </c>
    </row>
    <row r="87" spans="1:33" x14ac:dyDescent="0.2">
      <c r="A87" s="4">
        <v>43935</v>
      </c>
      <c r="B87" s="1">
        <f t="shared" si="23"/>
        <v>530</v>
      </c>
      <c r="C87" s="13">
        <v>31119</v>
      </c>
      <c r="D87" s="8">
        <f>IF($A87="","",C87/(Configuration!$B$6/1000000))</f>
        <v>2722.2373170894289</v>
      </c>
      <c r="E87" s="1">
        <f t="shared" ca="1" si="30"/>
        <v>1275</v>
      </c>
      <c r="F87" s="1">
        <f t="shared" si="24"/>
        <v>193</v>
      </c>
      <c r="G87" s="13">
        <v>6511</v>
      </c>
      <c r="H87" s="8">
        <f>IF($A87="","",G87/(Configuration!$B$4/1000000))</f>
        <v>1118.1976666403905</v>
      </c>
      <c r="I87" s="1">
        <f t="shared" ca="1" si="31"/>
        <v>205.71428571428572</v>
      </c>
      <c r="J87" s="1">
        <f t="shared" si="25"/>
        <v>4959</v>
      </c>
      <c r="K87" s="13">
        <v>129257</v>
      </c>
      <c r="L87" s="8">
        <f>IF($A87="","",K87/(Configuration!$B$3/1000000))</f>
        <v>1927.2242019412843</v>
      </c>
      <c r="M87" s="1">
        <f t="shared" ca="1" si="32"/>
        <v>7298.5714285714284</v>
      </c>
      <c r="N87" s="1">
        <f t="shared" si="33"/>
        <v>2972</v>
      </c>
      <c r="O87" s="13">
        <v>162488</v>
      </c>
      <c r="P87" s="8">
        <f>IF($A87="","",O87/(Configuration!$B$2/1000000))</f>
        <v>2692.0016926568665</v>
      </c>
      <c r="Q87" s="1">
        <f t="shared" ca="1" si="34"/>
        <v>3843.1428571428573</v>
      </c>
      <c r="R87" s="1">
        <f t="shared" si="26"/>
        <v>27</v>
      </c>
      <c r="S87" s="13">
        <v>10564</v>
      </c>
      <c r="T87" s="8">
        <f>IF($A87="","",S87/(Configuration!$B$8/1000000))</f>
        <v>204.01471370183017</v>
      </c>
      <c r="U87" s="1">
        <f t="shared" ca="1" si="35"/>
        <v>33.285714285714285</v>
      </c>
      <c r="V87" s="1">
        <f t="shared" si="27"/>
        <v>334</v>
      </c>
      <c r="W87" s="13">
        <v>3252</v>
      </c>
      <c r="X87" s="8">
        <f>IF($A87="","",W87/(Configuration!$B$7/1000000))</f>
        <v>570.16621081422261</v>
      </c>
      <c r="Y87" s="1">
        <f t="shared" ca="1" si="36"/>
        <v>253</v>
      </c>
      <c r="Z87" s="1">
        <f t="shared" si="28"/>
        <v>5252</v>
      </c>
      <c r="AA87" s="13">
        <v>93873</v>
      </c>
      <c r="AB87" s="8">
        <f>IF($A87="","",AA87/(Configuration!$B$9/1000000))</f>
        <v>1485.751250930286</v>
      </c>
      <c r="AC87" s="1">
        <f t="shared" ca="1" si="37"/>
        <v>5518.7142857142853</v>
      </c>
      <c r="AD87" s="1">
        <f t="shared" si="29"/>
        <v>27046</v>
      </c>
      <c r="AE87" s="13">
        <v>607670</v>
      </c>
      <c r="AF87" s="8">
        <f>IF($A87="","",AE87/(Configuration!$B$5/1000000))</f>
        <v>1844.7611806121831</v>
      </c>
      <c r="AG87" s="1">
        <f t="shared" ca="1" si="38"/>
        <v>30078.428571428572</v>
      </c>
    </row>
    <row r="88" spans="1:33" x14ac:dyDescent="0.2">
      <c r="A88" s="4">
        <v>43936</v>
      </c>
      <c r="B88" s="1">
        <f t="shared" si="23"/>
        <v>2454</v>
      </c>
      <c r="C88" s="13">
        <v>33573</v>
      </c>
      <c r="D88" s="8">
        <f>IF($A88="","",C88/(Configuration!$B$6/1000000))</f>
        <v>2936.9090731271376</v>
      </c>
      <c r="E88" s="1">
        <f t="shared" ca="1" si="30"/>
        <v>1452.8571428571429</v>
      </c>
      <c r="F88" s="1">
        <f t="shared" si="24"/>
        <v>170</v>
      </c>
      <c r="G88" s="13">
        <v>6681</v>
      </c>
      <c r="H88" s="8">
        <f>IF($A88="","",G88/(Configuration!$B$4/1000000))</f>
        <v>1147.3934281714712</v>
      </c>
      <c r="I88" s="1">
        <f t="shared" ca="1" si="31"/>
        <v>182.71428571428572</v>
      </c>
      <c r="J88" s="1">
        <f t="shared" si="25"/>
        <v>3216</v>
      </c>
      <c r="K88" s="13">
        <v>132473</v>
      </c>
      <c r="L88" s="8">
        <f>IF($A88="","",K88/(Configuration!$B$3/1000000))</f>
        <v>1975.174819961532</v>
      </c>
      <c r="M88" s="1">
        <f t="shared" ca="1" si="32"/>
        <v>7203.5714285714284</v>
      </c>
      <c r="N88" s="1">
        <f t="shared" si="33"/>
        <v>2667</v>
      </c>
      <c r="O88" s="13">
        <v>165155</v>
      </c>
      <c r="P88" s="8">
        <f>IF($A88="","",O88/(Configuration!$B$2/1000000))</f>
        <v>2736.1869156537391</v>
      </c>
      <c r="Q88" s="1">
        <f t="shared" ca="1" si="34"/>
        <v>3676.1428571428573</v>
      </c>
      <c r="R88" s="1">
        <f t="shared" si="26"/>
        <v>27</v>
      </c>
      <c r="S88" s="13">
        <v>10591</v>
      </c>
      <c r="T88" s="8">
        <f>IF($A88="","",S88/(Configuration!$B$8/1000000))</f>
        <v>204.53614471943234</v>
      </c>
      <c r="U88" s="1">
        <f t="shared" ca="1" si="35"/>
        <v>29.571428571428573</v>
      </c>
      <c r="V88" s="1">
        <f t="shared" si="27"/>
        <v>447</v>
      </c>
      <c r="W88" s="13">
        <v>3699</v>
      </c>
      <c r="X88" s="8">
        <f>IF($A88="","",W88/(Configuration!$B$7/1000000))</f>
        <v>648.53776562171265</v>
      </c>
      <c r="Y88" s="1">
        <f t="shared" ca="1" si="36"/>
        <v>296.57142857142856</v>
      </c>
      <c r="Z88" s="1">
        <f t="shared" si="28"/>
        <v>4603</v>
      </c>
      <c r="AA88" s="13">
        <v>98476</v>
      </c>
      <c r="AB88" s="8">
        <f>IF($A88="","",AA88/(Configuration!$B$9/1000000))</f>
        <v>1558.6040734461544</v>
      </c>
      <c r="AC88" s="1">
        <f t="shared" ca="1" si="37"/>
        <v>5391.8571428571431</v>
      </c>
      <c r="AD88" s="1">
        <f t="shared" si="29"/>
        <v>29004</v>
      </c>
      <c r="AE88" s="13">
        <v>636674</v>
      </c>
      <c r="AF88" s="8">
        <f>IF($A88="","",AE88/(Configuration!$B$5/1000000))</f>
        <v>1932.8113612735219</v>
      </c>
      <c r="AG88" s="1">
        <f t="shared" ca="1" si="38"/>
        <v>29717.142857142859</v>
      </c>
    </row>
    <row r="89" spans="1:33" x14ac:dyDescent="0.2">
      <c r="A89" s="4">
        <v>43937</v>
      </c>
      <c r="B89" s="1">
        <f t="shared" si="23"/>
        <v>1236</v>
      </c>
      <c r="C89" s="13">
        <v>34809</v>
      </c>
      <c r="D89" s="8">
        <f>IF($A89="","",C89/(Configuration!$B$6/1000000))</f>
        <v>3045.0322558747366</v>
      </c>
      <c r="E89" s="1">
        <f t="shared" ca="1" si="30"/>
        <v>1403.7142857142858</v>
      </c>
      <c r="F89" s="1">
        <f t="shared" si="24"/>
        <v>198</v>
      </c>
      <c r="G89" s="13">
        <v>6879</v>
      </c>
      <c r="H89" s="8">
        <f>IF($A89="","",G89/(Configuration!$B$4/1000000))</f>
        <v>1181.3979033664946</v>
      </c>
      <c r="I89" s="1">
        <f t="shared" ca="1" si="31"/>
        <v>177.71428571428572</v>
      </c>
      <c r="J89" s="1">
        <f t="shared" si="25"/>
        <v>12471</v>
      </c>
      <c r="K89" s="13">
        <v>144944</v>
      </c>
      <c r="L89" s="8">
        <f>IF($A89="","",K89/(Configuration!$B$3/1000000))</f>
        <v>2161.1176549523625</v>
      </c>
      <c r="M89" s="1">
        <f t="shared" ca="1" si="32"/>
        <v>8372.8571428571431</v>
      </c>
      <c r="N89" s="1">
        <f t="shared" si="33"/>
        <v>3786</v>
      </c>
      <c r="O89" s="13">
        <v>168941</v>
      </c>
      <c r="P89" s="8">
        <f>IF($A89="","",O89/(Configuration!$B$2/1000000))</f>
        <v>2798.9110454873203</v>
      </c>
      <c r="Q89" s="1">
        <f t="shared" ca="1" si="34"/>
        <v>3616.4285714285716</v>
      </c>
      <c r="R89" s="1">
        <f t="shared" si="26"/>
        <v>22</v>
      </c>
      <c r="S89" s="13">
        <v>10613</v>
      </c>
      <c r="T89" s="8">
        <f>IF($A89="","",S89/(Configuration!$B$8/1000000))</f>
        <v>204.96101443747855</v>
      </c>
      <c r="U89" s="1">
        <f t="shared" ca="1" si="35"/>
        <v>27.142857142857142</v>
      </c>
      <c r="V89" s="1">
        <f t="shared" si="27"/>
        <v>728</v>
      </c>
      <c r="W89" s="13">
        <v>4427</v>
      </c>
      <c r="X89" s="8">
        <f>IF($A89="","",W89/(Configuration!$B$7/1000000))</f>
        <v>776.17644996142792</v>
      </c>
      <c r="Y89" s="1">
        <f t="shared" ca="1" si="36"/>
        <v>359.57142857142856</v>
      </c>
      <c r="Z89" s="1">
        <f t="shared" si="28"/>
        <v>4617</v>
      </c>
      <c r="AA89" s="13">
        <v>103093</v>
      </c>
      <c r="AB89" s="8">
        <f>IF($A89="","",AA89/(Configuration!$B$9/1000000))</f>
        <v>1631.6784774339371</v>
      </c>
      <c r="AC89" s="1">
        <f t="shared" ca="1" si="37"/>
        <v>5430.8571428571431</v>
      </c>
      <c r="AD89" s="1">
        <f t="shared" si="29"/>
        <v>31307</v>
      </c>
      <c r="AE89" s="13">
        <v>667981</v>
      </c>
      <c r="AF89" s="8">
        <f>IF($A89="","",AE89/(Configuration!$B$5/1000000))</f>
        <v>2027.8529764288294</v>
      </c>
      <c r="AG89" s="1">
        <f t="shared" ca="1" si="38"/>
        <v>29236.285714285714</v>
      </c>
    </row>
    <row r="90" spans="1:33" x14ac:dyDescent="0.2">
      <c r="A90" s="4">
        <v>43938</v>
      </c>
      <c r="B90" s="1">
        <f t="shared" si="23"/>
        <v>1329</v>
      </c>
      <c r="C90" s="13">
        <v>36138</v>
      </c>
      <c r="D90" s="8">
        <f>IF($A90="","",C90/(Configuration!$B$6/1000000))</f>
        <v>3161.2909208193637</v>
      </c>
      <c r="E90" s="1">
        <f t="shared" ca="1" si="30"/>
        <v>1353</v>
      </c>
      <c r="F90" s="1">
        <f t="shared" si="24"/>
        <v>194</v>
      </c>
      <c r="G90" s="13">
        <v>7073</v>
      </c>
      <c r="H90" s="8">
        <f>IF($A90="","",G90/(Configuration!$B$4/1000000))</f>
        <v>1214.7154194666689</v>
      </c>
      <c r="I90" s="1">
        <f t="shared" ca="1" si="31"/>
        <v>179.14285714285714</v>
      </c>
      <c r="J90" s="1">
        <f t="shared" si="25"/>
        <v>1979</v>
      </c>
      <c r="K90" s="13">
        <v>146923</v>
      </c>
      <c r="L90" s="8">
        <f>IF($A90="","",K90/(Configuration!$B$3/1000000))</f>
        <v>2190.6245806557426</v>
      </c>
      <c r="M90" s="1">
        <f t="shared" ca="1" si="32"/>
        <v>8035.2857142857147</v>
      </c>
      <c r="N90" s="1">
        <f t="shared" si="33"/>
        <v>3493</v>
      </c>
      <c r="O90" s="13">
        <v>172434</v>
      </c>
      <c r="P90" s="8">
        <f>IF($A90="","",O90/(Configuration!$B$2/1000000))</f>
        <v>2856.7809307246944</v>
      </c>
      <c r="Q90" s="1">
        <f t="shared" ca="1" si="34"/>
        <v>3551</v>
      </c>
      <c r="R90" s="1">
        <f t="shared" si="26"/>
        <v>22</v>
      </c>
      <c r="S90" s="13">
        <v>10635</v>
      </c>
      <c r="T90" s="8">
        <f>IF($A90="","",S90/(Configuration!$B$8/1000000))</f>
        <v>205.38588415552479</v>
      </c>
      <c r="U90" s="1">
        <f t="shared" ca="1" si="35"/>
        <v>26.428571428571427</v>
      </c>
      <c r="V90" s="1">
        <f t="shared" si="27"/>
        <v>623</v>
      </c>
      <c r="W90" s="13">
        <v>5050</v>
      </c>
      <c r="X90" s="8">
        <f>IF($A90="","",W90/(Configuration!$B$7/1000000))</f>
        <v>885.40570867522274</v>
      </c>
      <c r="Y90" s="1">
        <f t="shared" ca="1" si="36"/>
        <v>420.28571428571428</v>
      </c>
      <c r="Z90" s="1">
        <f t="shared" si="28"/>
        <v>5599</v>
      </c>
      <c r="AA90" s="13">
        <v>108692</v>
      </c>
      <c r="AB90" s="8">
        <f>IF($A90="","",AA90/(Configuration!$B$9/1000000))</f>
        <v>1720.2952389517184</v>
      </c>
      <c r="AC90" s="1">
        <f t="shared" ca="1" si="37"/>
        <v>4990.5714285714284</v>
      </c>
      <c r="AD90" s="1">
        <f t="shared" si="29"/>
        <v>32081</v>
      </c>
      <c r="AE90" s="13">
        <v>700062</v>
      </c>
      <c r="AF90" s="8">
        <f>IF($A90="","",AE90/(Configuration!$B$5/1000000))</f>
        <v>2125.2442964466341</v>
      </c>
      <c r="AG90" s="1">
        <f t="shared" ca="1" si="38"/>
        <v>29030.857142857141</v>
      </c>
    </row>
    <row r="91" spans="1:33" x14ac:dyDescent="0.2">
      <c r="A91" s="4">
        <v>43939</v>
      </c>
      <c r="B91" s="1">
        <f t="shared" si="23"/>
        <v>1045</v>
      </c>
      <c r="C91" s="13">
        <v>37183</v>
      </c>
      <c r="D91" s="8">
        <f>IF($A91="","",C91/(Configuration!$B$6/1000000))</f>
        <v>3252.7057476569371</v>
      </c>
      <c r="E91" s="1">
        <f t="shared" ca="1" si="30"/>
        <v>1309.2857142857142</v>
      </c>
      <c r="F91" s="1">
        <f t="shared" si="24"/>
        <v>169</v>
      </c>
      <c r="G91" s="13">
        <v>7242</v>
      </c>
      <c r="H91" s="8">
        <f>IF($A91="","",G91/(Configuration!$B$4/1000000))</f>
        <v>1243.7394412240374</v>
      </c>
      <c r="I91" s="1">
        <f t="shared" ca="1" si="31"/>
        <v>178</v>
      </c>
      <c r="J91" s="1">
        <f t="shared" si="25"/>
        <v>-17</v>
      </c>
      <c r="K91" s="13">
        <v>146906</v>
      </c>
      <c r="L91" s="8">
        <f>IF($A91="","",K91/(Configuration!$B$3/1000000))</f>
        <v>2190.3711103490436</v>
      </c>
      <c r="M91" s="1">
        <f t="shared" ca="1" si="32"/>
        <v>7588</v>
      </c>
      <c r="N91" s="1">
        <f t="shared" si="33"/>
        <v>3491</v>
      </c>
      <c r="O91" s="13">
        <v>175925</v>
      </c>
      <c r="P91" s="8">
        <f>IF($A91="","",O91/(Configuration!$B$2/1000000))</f>
        <v>2914.6176811866676</v>
      </c>
      <c r="Q91" s="1">
        <f t="shared" ca="1" si="34"/>
        <v>3379.1428571428573</v>
      </c>
      <c r="R91" s="1">
        <f t="shared" si="26"/>
        <v>18</v>
      </c>
      <c r="S91" s="13">
        <v>10653</v>
      </c>
      <c r="T91" s="8">
        <f>IF($A91="","",S91/(Configuration!$B$8/1000000))</f>
        <v>205.73350483392625</v>
      </c>
      <c r="U91" s="1">
        <f t="shared" ca="1" si="35"/>
        <v>24.714285714285715</v>
      </c>
      <c r="V91" s="1">
        <f t="shared" si="27"/>
        <v>942</v>
      </c>
      <c r="W91" s="13">
        <v>5992</v>
      </c>
      <c r="X91" s="8">
        <f>IF($A91="","",W91/(Configuration!$B$7/1000000))</f>
        <v>1050.5645557191949</v>
      </c>
      <c r="Y91" s="1">
        <f t="shared" ca="1" si="36"/>
        <v>527.57142857142856</v>
      </c>
      <c r="Z91" s="1">
        <f t="shared" si="28"/>
        <v>5525</v>
      </c>
      <c r="AA91" s="13">
        <v>114217</v>
      </c>
      <c r="AB91" s="8">
        <f>IF($A91="","",AA91/(Configuration!$B$9/1000000))</f>
        <v>1807.7407841179518</v>
      </c>
      <c r="AC91" s="1">
        <f t="shared" ca="1" si="37"/>
        <v>5032.2857142857147</v>
      </c>
      <c r="AD91" s="1">
        <f t="shared" si="29"/>
        <v>32528</v>
      </c>
      <c r="AE91" s="13">
        <v>732590</v>
      </c>
      <c r="AF91" s="8">
        <f>IF($A91="","",AE91/(Configuration!$B$5/1000000))</f>
        <v>2223.992616559447</v>
      </c>
      <c r="AG91" s="1">
        <f t="shared" ca="1" si="38"/>
        <v>29402</v>
      </c>
    </row>
    <row r="92" spans="1:33" x14ac:dyDescent="0.2">
      <c r="A92" s="4">
        <v>43940</v>
      </c>
      <c r="B92" s="1">
        <f t="shared" ref="B92:B155" si="39">IF(AF92="","",IF(ROW()&lt;=3,C92,C92-C91))</f>
        <v>1313</v>
      </c>
      <c r="C92" s="13">
        <v>38496</v>
      </c>
      <c r="D92" s="8">
        <f>IF($A92="","",C92/(Configuration!$B$6/1000000))</f>
        <v>3367.5647597504626</v>
      </c>
      <c r="E92" s="1">
        <f t="shared" ca="1" si="30"/>
        <v>1264.1428571428571</v>
      </c>
      <c r="F92" s="1">
        <f t="shared" ref="F92:F155" si="40">IF(L92="","",IF(ROW()&lt;=3,G92,G92-G91))</f>
        <v>142</v>
      </c>
      <c r="G92" s="13">
        <v>7384</v>
      </c>
      <c r="H92" s="8">
        <f>IF($A92="","",G92/(Configuration!$B$4/1000000))</f>
        <v>1268.1264890911755</v>
      </c>
      <c r="I92" s="1">
        <f t="shared" ca="1" si="31"/>
        <v>172.85714285714286</v>
      </c>
      <c r="J92" s="1">
        <f t="shared" ref="J92:J155" si="41">IF(P92="","",IF(ROW()&lt;=3,K92,K92-K91))</f>
        <v>4902</v>
      </c>
      <c r="K92" s="13">
        <v>151808</v>
      </c>
      <c r="L92" s="8">
        <f>IF($A92="","",K92/(Configuration!$B$3/1000000))</f>
        <v>2263.4600187866226</v>
      </c>
      <c r="M92" s="1">
        <f t="shared" ca="1" si="32"/>
        <v>4453.5714285714284</v>
      </c>
      <c r="N92" s="1">
        <f t="shared" ref="N92:N155" si="42">IF(A92="","",IF(ROW()&lt;=3,O92,O92-O91))</f>
        <v>3047</v>
      </c>
      <c r="O92" s="13">
        <v>178972</v>
      </c>
      <c r="P92" s="8">
        <f>IF($A92="","",O92/(Configuration!$B$2/1000000))</f>
        <v>2965.0985115096792</v>
      </c>
      <c r="Q92" s="1">
        <f t="shared" ca="1" si="34"/>
        <v>3229.8571428571427</v>
      </c>
      <c r="R92" s="1">
        <f t="shared" ref="R92:R155" si="43">IF(X92="","",IF(ROW()&lt;=3,S92,S92-S91))</f>
        <v>8</v>
      </c>
      <c r="S92" s="13">
        <v>10661</v>
      </c>
      <c r="T92" s="8">
        <f>IF($A92="","",S92/(Configuration!$B$8/1000000))</f>
        <v>205.88800291321576</v>
      </c>
      <c r="U92" s="1">
        <f t="shared" ca="1" si="35"/>
        <v>21.285714285714285</v>
      </c>
      <c r="V92" s="1">
        <f t="shared" ref="V92:V155" si="44">IF(D92="","",IF(ROW()&lt;=3,W92,W92-W91))</f>
        <v>596</v>
      </c>
      <c r="W92" s="13">
        <v>6588</v>
      </c>
      <c r="X92" s="8">
        <f>IF($A92="","",W92/(Configuration!$B$7/1000000))</f>
        <v>1155.0599621291817</v>
      </c>
      <c r="Y92" s="1">
        <f t="shared" ca="1" si="36"/>
        <v>579.42857142857144</v>
      </c>
      <c r="Z92" s="1">
        <f t="shared" ref="Z92:Z155" si="45">IF(T92="","",IF(ROW()&lt;=3,AA92,AA92-AA91))</f>
        <v>5850</v>
      </c>
      <c r="AA92" s="13">
        <v>120067</v>
      </c>
      <c r="AB92" s="8">
        <f>IF($A92="","",AA92/(Configuration!$B$9/1000000))</f>
        <v>1900.3301848821989</v>
      </c>
      <c r="AC92" s="1">
        <f t="shared" ca="1" si="37"/>
        <v>5112.5714285714284</v>
      </c>
      <c r="AD92" s="1">
        <f t="shared" ref="AD92:AD155" si="46">IF(H92="","",IF(ROW()&lt;=3,AE92,AE92-AE91))</f>
        <v>26219</v>
      </c>
      <c r="AE92" s="13">
        <v>758809</v>
      </c>
      <c r="AF92" s="8">
        <f>IF($A92="","",AE92/(Configuration!$B$5/1000000))</f>
        <v>2303.5881098279497</v>
      </c>
      <c r="AG92" s="1">
        <f t="shared" ca="1" si="38"/>
        <v>29070.857142857141</v>
      </c>
    </row>
    <row r="93" spans="1:33" x14ac:dyDescent="0.2">
      <c r="A93" s="4">
        <v>43941</v>
      </c>
      <c r="B93" s="1">
        <f t="shared" si="39"/>
        <v>1487</v>
      </c>
      <c r="C93" s="13">
        <v>39983</v>
      </c>
      <c r="D93" s="8">
        <f>IF($A93="","",C93/(Configuration!$B$6/1000000))</f>
        <v>3497.6449965997181</v>
      </c>
      <c r="E93" s="1">
        <f t="shared" ca="1" si="30"/>
        <v>1342</v>
      </c>
      <c r="F93" s="1">
        <f t="shared" si="40"/>
        <v>131</v>
      </c>
      <c r="G93" s="13">
        <v>7515</v>
      </c>
      <c r="H93" s="8">
        <f>IF($A93="","",G93/(Configuration!$B$4/1000000))</f>
        <v>1290.6243994474787</v>
      </c>
      <c r="I93" s="1">
        <f t="shared" ca="1" si="31"/>
        <v>171</v>
      </c>
      <c r="J93" s="1">
        <f t="shared" si="41"/>
        <v>2380</v>
      </c>
      <c r="K93" s="13">
        <v>154188</v>
      </c>
      <c r="L93" s="8">
        <f>IF($A93="","",K93/(Configuration!$B$3/1000000))</f>
        <v>2298.9458617244927</v>
      </c>
      <c r="M93" s="1">
        <f t="shared" ca="1" si="32"/>
        <v>4270</v>
      </c>
      <c r="N93" s="1">
        <f t="shared" si="42"/>
        <v>2256</v>
      </c>
      <c r="O93" s="13">
        <v>181228</v>
      </c>
      <c r="P93" s="8">
        <f>IF($A93="","",O93/(Configuration!$B$2/1000000))</f>
        <v>3002.4745381617017</v>
      </c>
      <c r="Q93" s="1">
        <f t="shared" ca="1" si="34"/>
        <v>3101.7142857142858</v>
      </c>
      <c r="R93" s="1">
        <f t="shared" si="43"/>
        <v>13</v>
      </c>
      <c r="S93" s="13">
        <v>10674</v>
      </c>
      <c r="T93" s="8">
        <f>IF($A93="","",S93/(Configuration!$B$8/1000000))</f>
        <v>206.13906229206125</v>
      </c>
      <c r="U93" s="1">
        <f t="shared" ca="1" si="35"/>
        <v>19.571428571428573</v>
      </c>
      <c r="V93" s="1">
        <f t="shared" si="44"/>
        <v>1426</v>
      </c>
      <c r="W93" s="13">
        <v>8014</v>
      </c>
      <c r="X93" s="8">
        <f>IF($A93="","",W93/(Configuration!$B$7/1000000))</f>
        <v>1405.077494915492</v>
      </c>
      <c r="Y93" s="1">
        <f t="shared" ca="1" si="36"/>
        <v>728</v>
      </c>
      <c r="Z93" s="1">
        <f t="shared" si="45"/>
        <v>4676</v>
      </c>
      <c r="AA93" s="13">
        <v>124743</v>
      </c>
      <c r="AB93" s="8">
        <f>IF($A93="","",AA93/(Configuration!$B$9/1000000))</f>
        <v>1974.338396501621</v>
      </c>
      <c r="AC93" s="1">
        <f t="shared" ca="1" si="37"/>
        <v>5160.2857142857147</v>
      </c>
      <c r="AD93" s="1">
        <f t="shared" si="46"/>
        <v>25899</v>
      </c>
      <c r="AE93" s="13">
        <v>784708</v>
      </c>
      <c r="AF93" s="8">
        <f>IF($A93="","",AE93/(Configuration!$B$5/1000000))</f>
        <v>2382.2121488897346</v>
      </c>
      <c r="AG93" s="1">
        <f t="shared" ca="1" si="38"/>
        <v>29154.857142857141</v>
      </c>
    </row>
    <row r="94" spans="1:33" x14ac:dyDescent="0.2">
      <c r="A94" s="4">
        <v>43942</v>
      </c>
      <c r="B94" s="1">
        <f t="shared" si="39"/>
        <v>973</v>
      </c>
      <c r="C94" s="13">
        <v>40956</v>
      </c>
      <c r="D94" s="8">
        <f>IF($A94="","",C94/(Configuration!$B$6/1000000))</f>
        <v>3582.7613856073344</v>
      </c>
      <c r="E94" s="1">
        <f t="shared" ca="1" si="30"/>
        <v>1405.2857142857142</v>
      </c>
      <c r="F94" s="1">
        <f t="shared" si="40"/>
        <v>180</v>
      </c>
      <c r="G94" s="13">
        <v>7695</v>
      </c>
      <c r="H94" s="8">
        <f>IF($A94="","",G94/(Configuration!$B$4/1000000))</f>
        <v>1321.5375587156818</v>
      </c>
      <c r="I94" s="1">
        <f t="shared" ca="1" si="31"/>
        <v>169.14285714285714</v>
      </c>
      <c r="J94" s="1">
        <f t="shared" si="41"/>
        <v>2733</v>
      </c>
      <c r="K94" s="13">
        <v>156921</v>
      </c>
      <c r="L94" s="8">
        <f>IF($A94="","",K94/(Configuration!$B$3/1000000))</f>
        <v>2339.6949410308785</v>
      </c>
      <c r="M94" s="1">
        <f t="shared" ca="1" si="32"/>
        <v>3952</v>
      </c>
      <c r="N94" s="1">
        <f t="shared" si="42"/>
        <v>2729</v>
      </c>
      <c r="O94" s="13">
        <v>183957</v>
      </c>
      <c r="P94" s="8">
        <f>IF($A94="","",O94/(Configuration!$B$2/1000000))</f>
        <v>3047.6869391959972</v>
      </c>
      <c r="Q94" s="1">
        <f t="shared" ca="1" si="34"/>
        <v>3067</v>
      </c>
      <c r="R94" s="1">
        <f t="shared" si="43"/>
        <v>9</v>
      </c>
      <c r="S94" s="13">
        <v>10683</v>
      </c>
      <c r="T94" s="8">
        <f>IF($A94="","",S94/(Configuration!$B$8/1000000))</f>
        <v>206.312872631262</v>
      </c>
      <c r="U94" s="1">
        <f t="shared" ca="1" si="35"/>
        <v>17</v>
      </c>
      <c r="V94" s="1">
        <f t="shared" si="44"/>
        <v>1111</v>
      </c>
      <c r="W94" s="13">
        <v>9125</v>
      </c>
      <c r="X94" s="8">
        <f>IF($A94="","",W94/(Configuration!$B$7/1000000))</f>
        <v>1599.866750824041</v>
      </c>
      <c r="Y94" s="1">
        <f t="shared" ca="1" si="36"/>
        <v>839</v>
      </c>
      <c r="Z94" s="1">
        <f t="shared" si="45"/>
        <v>4301</v>
      </c>
      <c r="AA94" s="13">
        <v>129044</v>
      </c>
      <c r="AB94" s="8">
        <f>IF($A94="","",AA94/(Configuration!$B$9/1000000))</f>
        <v>2042.4113901233352</v>
      </c>
      <c r="AC94" s="1">
        <f t="shared" ca="1" si="37"/>
        <v>5024.4285714285716</v>
      </c>
      <c r="AD94" s="1">
        <f t="shared" si="46"/>
        <v>27157</v>
      </c>
      <c r="AE94" s="13">
        <v>811865</v>
      </c>
      <c r="AF94" s="8">
        <f>IF($A94="","",AE94/(Configuration!$B$5/1000000))</f>
        <v>2464.6552173016771</v>
      </c>
      <c r="AG94" s="1">
        <f t="shared" ca="1" si="38"/>
        <v>29170.714285714286</v>
      </c>
    </row>
    <row r="95" spans="1:33" x14ac:dyDescent="0.2">
      <c r="A95" s="4">
        <v>43943</v>
      </c>
      <c r="B95" s="1">
        <f t="shared" si="39"/>
        <v>933</v>
      </c>
      <c r="C95" s="13">
        <v>41889</v>
      </c>
      <c r="D95" s="8">
        <f>IF($A95="","",C95/(Configuration!$B$6/1000000))</f>
        <v>3664.3786424871969</v>
      </c>
      <c r="E95" s="1">
        <f t="shared" ca="1" si="30"/>
        <v>1188</v>
      </c>
      <c r="F95" s="1">
        <f t="shared" si="40"/>
        <v>217</v>
      </c>
      <c r="G95" s="13">
        <v>7912</v>
      </c>
      <c r="H95" s="8">
        <f>IF($A95="","",G95/(Configuration!$B$4/1000000))</f>
        <v>1358.8050896112377</v>
      </c>
      <c r="I95" s="1">
        <f t="shared" ca="1" si="31"/>
        <v>175.85714285714286</v>
      </c>
      <c r="J95" s="1">
        <f t="shared" si="41"/>
        <v>-2206</v>
      </c>
      <c r="K95" s="13">
        <v>154715</v>
      </c>
      <c r="L95" s="8">
        <f>IF($A95="","",K95/(Configuration!$B$3/1000000))</f>
        <v>2306.803441232164</v>
      </c>
      <c r="M95" s="1">
        <f t="shared" ca="1" si="32"/>
        <v>3177.4285714285716</v>
      </c>
      <c r="N95" s="1">
        <f t="shared" si="42"/>
        <v>3370</v>
      </c>
      <c r="O95" s="13">
        <v>187327</v>
      </c>
      <c r="P95" s="8">
        <f>IF($A95="","",O95/(Configuration!$B$2/1000000))</f>
        <v>3103.5190357462266</v>
      </c>
      <c r="Q95" s="1">
        <f t="shared" ca="1" si="34"/>
        <v>3167.4285714285716</v>
      </c>
      <c r="R95" s="1">
        <f t="shared" si="43"/>
        <v>11</v>
      </c>
      <c r="S95" s="13">
        <v>10694</v>
      </c>
      <c r="T95" s="8">
        <f>IF($A95="","",S95/(Configuration!$B$8/1000000))</f>
        <v>206.52530749028509</v>
      </c>
      <c r="U95" s="1">
        <f t="shared" ca="1" si="35"/>
        <v>14.714285714285714</v>
      </c>
      <c r="V95" s="1">
        <f t="shared" si="44"/>
        <v>1016</v>
      </c>
      <c r="W95" s="13">
        <v>10141</v>
      </c>
      <c r="X95" s="8">
        <f>IF($A95="","",W95/(Configuration!$B$7/1000000))</f>
        <v>1777.9998597377096</v>
      </c>
      <c r="Y95" s="1">
        <f t="shared" ca="1" si="36"/>
        <v>920.28571428571433</v>
      </c>
      <c r="Z95" s="1">
        <f t="shared" si="45"/>
        <v>4451</v>
      </c>
      <c r="AA95" s="13">
        <v>133495</v>
      </c>
      <c r="AB95" s="8">
        <f>IF($A95="","",AA95/(Configuration!$B$9/1000000))</f>
        <v>2112.8584709441325</v>
      </c>
      <c r="AC95" s="1">
        <f t="shared" ca="1" si="37"/>
        <v>5002.7142857142853</v>
      </c>
      <c r="AD95" s="1">
        <f t="shared" si="46"/>
        <v>28486</v>
      </c>
      <c r="AE95" s="13">
        <v>840351</v>
      </c>
      <c r="AF95" s="8">
        <f>IF($A95="","",AE95/(Configuration!$B$5/1000000))</f>
        <v>2551.1328564658925</v>
      </c>
      <c r="AG95" s="1">
        <f t="shared" ca="1" si="38"/>
        <v>29096.714285714286</v>
      </c>
    </row>
    <row r="96" spans="1:33" x14ac:dyDescent="0.2">
      <c r="A96" s="4">
        <v>43944</v>
      </c>
      <c r="B96" s="1">
        <f t="shared" si="39"/>
        <v>908</v>
      </c>
      <c r="C96" s="13">
        <v>42797</v>
      </c>
      <c r="D96" s="8">
        <f>IF($A96="","",C96/(Configuration!$B$6/1000000))</f>
        <v>3743.8089417872129</v>
      </c>
      <c r="E96" s="1">
        <f t="shared" ca="1" si="30"/>
        <v>1141.1428571428571</v>
      </c>
      <c r="F96" s="1">
        <f t="shared" si="40"/>
        <v>161</v>
      </c>
      <c r="G96" s="13">
        <v>8073</v>
      </c>
      <c r="H96" s="8">
        <f>IF($A96="","",G96/(Configuration!$B$4/1000000))</f>
        <v>1386.4551931789083</v>
      </c>
      <c r="I96" s="1">
        <f t="shared" ca="1" si="31"/>
        <v>170.57142857142858</v>
      </c>
      <c r="J96" s="1">
        <f t="shared" si="41"/>
        <v>2311</v>
      </c>
      <c r="K96" s="13">
        <v>157026</v>
      </c>
      <c r="L96" s="8">
        <f>IF($A96="","",K96/(Configuration!$B$3/1000000))</f>
        <v>2341.2604929251966</v>
      </c>
      <c r="M96" s="1">
        <f t="shared" ca="1" si="32"/>
        <v>1726</v>
      </c>
      <c r="N96" s="1">
        <f t="shared" si="42"/>
        <v>2646</v>
      </c>
      <c r="O96" s="13">
        <v>189973</v>
      </c>
      <c r="P96" s="8">
        <f>IF($A96="","",O96/(Configuration!$B$2/1000000))</f>
        <v>3147.3563436013915</v>
      </c>
      <c r="Q96" s="1">
        <f t="shared" ca="1" si="34"/>
        <v>3004.5714285714284</v>
      </c>
      <c r="R96" s="1">
        <f t="shared" si="43"/>
        <v>14</v>
      </c>
      <c r="S96" s="13">
        <v>10708</v>
      </c>
      <c r="T96" s="8">
        <f>IF($A96="","",S96/(Configuration!$B$8/1000000))</f>
        <v>206.79567912904179</v>
      </c>
      <c r="U96" s="1">
        <f t="shared" ca="1" si="35"/>
        <v>13.571428571428571</v>
      </c>
      <c r="V96" s="1">
        <f t="shared" si="44"/>
        <v>1037</v>
      </c>
      <c r="W96" s="13">
        <v>11178</v>
      </c>
      <c r="X96" s="8">
        <f>IF($A96="","",W96/(Configuration!$B$7/1000000))</f>
        <v>1959.8148537765624</v>
      </c>
      <c r="Y96" s="1">
        <f t="shared" ca="1" si="36"/>
        <v>964.42857142857144</v>
      </c>
      <c r="Z96" s="1">
        <f t="shared" si="45"/>
        <v>4583</v>
      </c>
      <c r="AA96" s="13">
        <v>138078</v>
      </c>
      <c r="AB96" s="8">
        <f>IF($A96="","",AA96/(Configuration!$B$9/1000000))</f>
        <v>2185.3947485001231</v>
      </c>
      <c r="AC96" s="1">
        <f t="shared" ca="1" si="37"/>
        <v>4997.8571428571431</v>
      </c>
      <c r="AD96" s="1">
        <f t="shared" si="46"/>
        <v>28819</v>
      </c>
      <c r="AE96" s="13">
        <v>869170</v>
      </c>
      <c r="AF96" s="8">
        <f>IF($A96="","",AE96/(Configuration!$B$5/1000000))</f>
        <v>2638.6214151639729</v>
      </c>
      <c r="AG96" s="1">
        <f t="shared" ca="1" si="38"/>
        <v>28741.285714285714</v>
      </c>
    </row>
    <row r="97" spans="1:33" x14ac:dyDescent="0.2">
      <c r="A97" s="4">
        <v>43945</v>
      </c>
      <c r="B97" s="1">
        <f t="shared" si="39"/>
        <v>1496</v>
      </c>
      <c r="C97" s="13">
        <v>44293</v>
      </c>
      <c r="D97" s="8">
        <f>IF($A97="","",C97/(Configuration!$B$6/1000000))</f>
        <v>3874.6764833652132</v>
      </c>
      <c r="E97" s="1">
        <f t="shared" ca="1" si="30"/>
        <v>1165</v>
      </c>
      <c r="F97" s="1">
        <f t="shared" si="40"/>
        <v>137</v>
      </c>
      <c r="G97" s="13">
        <v>8210</v>
      </c>
      <c r="H97" s="8">
        <f>IF($A97="","",G97/(Configuration!$B$4/1000000))</f>
        <v>1409.9835421774851</v>
      </c>
      <c r="I97" s="1">
        <f t="shared" ca="1" si="31"/>
        <v>162.42857142857142</v>
      </c>
      <c r="J97" s="1">
        <f t="shared" si="41"/>
        <v>1610</v>
      </c>
      <c r="K97" s="13">
        <v>158636</v>
      </c>
      <c r="L97" s="8">
        <f>IF($A97="","",K97/(Configuration!$B$3/1000000))</f>
        <v>2365.2656219714027</v>
      </c>
      <c r="M97" s="1">
        <f t="shared" ca="1" si="32"/>
        <v>1673.2857142857142</v>
      </c>
      <c r="N97" s="1">
        <f t="shared" si="42"/>
        <v>3021</v>
      </c>
      <c r="O97" s="13">
        <v>192994</v>
      </c>
      <c r="P97" s="8">
        <f>IF($A97="","",O97/(Configuration!$B$2/1000000))</f>
        <v>3197.4064218441936</v>
      </c>
      <c r="Q97" s="1">
        <f t="shared" ca="1" si="34"/>
        <v>2937.1428571428573</v>
      </c>
      <c r="R97" s="1">
        <f t="shared" si="43"/>
        <v>10</v>
      </c>
      <c r="S97" s="13">
        <v>10718</v>
      </c>
      <c r="T97" s="8">
        <f>IF($A97="","",S97/(Configuration!$B$8/1000000))</f>
        <v>206.9888017281537</v>
      </c>
      <c r="U97" s="1">
        <f t="shared" ca="1" si="35"/>
        <v>11.857142857142858</v>
      </c>
      <c r="V97" s="1">
        <f t="shared" si="44"/>
        <v>897</v>
      </c>
      <c r="W97" s="13">
        <v>12075</v>
      </c>
      <c r="X97" s="8">
        <f>IF($A97="","",W97/(Configuration!$B$7/1000000))</f>
        <v>2117.0839469808543</v>
      </c>
      <c r="Y97" s="1">
        <f t="shared" ca="1" si="36"/>
        <v>1003.5714285714286</v>
      </c>
      <c r="Z97" s="1">
        <f t="shared" si="45"/>
        <v>5386</v>
      </c>
      <c r="AA97" s="13">
        <v>143464</v>
      </c>
      <c r="AB97" s="8">
        <f>IF($A97="","",AA97/(Configuration!$B$9/1000000))</f>
        <v>2270.640306195206</v>
      </c>
      <c r="AC97" s="1">
        <f t="shared" ca="1" si="37"/>
        <v>4967.4285714285716</v>
      </c>
      <c r="AD97" s="1">
        <f t="shared" si="46"/>
        <v>36188</v>
      </c>
      <c r="AE97" s="13">
        <v>905358</v>
      </c>
      <c r="AF97" s="8">
        <f>IF($A97="","",AE97/(Configuration!$B$5/1000000))</f>
        <v>2748.4807427661149</v>
      </c>
      <c r="AG97" s="1">
        <f t="shared" ca="1" si="38"/>
        <v>29328</v>
      </c>
    </row>
    <row r="98" spans="1:33" x14ac:dyDescent="0.2">
      <c r="A98" s="4">
        <v>43946</v>
      </c>
      <c r="B98" s="1">
        <f t="shared" si="39"/>
        <v>1032</v>
      </c>
      <c r="C98" s="13">
        <v>45325</v>
      </c>
      <c r="D98" s="8">
        <f>IF($A98="","",C98/(Configuration!$B$6/1000000))</f>
        <v>3964.9540922612664</v>
      </c>
      <c r="E98" s="1">
        <f t="shared" ca="1" si="30"/>
        <v>1163.1428571428571</v>
      </c>
      <c r="F98" s="1">
        <f t="shared" si="40"/>
        <v>235</v>
      </c>
      <c r="G98" s="13">
        <v>8445</v>
      </c>
      <c r="H98" s="8">
        <f>IF($A98="","",G98/(Configuration!$B$4/1000000))</f>
        <v>1450.3423889998614</v>
      </c>
      <c r="I98" s="1">
        <f t="shared" ca="1" si="31"/>
        <v>171.85714285714286</v>
      </c>
      <c r="J98" s="1">
        <f t="shared" si="41"/>
        <v>1656</v>
      </c>
      <c r="K98" s="13">
        <v>160292</v>
      </c>
      <c r="L98" s="8">
        <f>IF($A98="","",K98/(Configuration!$B$3/1000000))</f>
        <v>2389.9566118475004</v>
      </c>
      <c r="M98" s="1">
        <f t="shared" ca="1" si="32"/>
        <v>1912.2857142857142</v>
      </c>
      <c r="N98" s="1">
        <f t="shared" si="42"/>
        <v>2357</v>
      </c>
      <c r="O98" s="13">
        <v>195351</v>
      </c>
      <c r="P98" s="8">
        <f>IF($A98="","",O98/(Configuration!$B$2/1000000))</f>
        <v>3236.4557546539531</v>
      </c>
      <c r="Q98" s="1">
        <f t="shared" ca="1" si="34"/>
        <v>2775.1428571428573</v>
      </c>
      <c r="R98" s="1">
        <f t="shared" si="43"/>
        <v>10</v>
      </c>
      <c r="S98" s="13">
        <v>10728</v>
      </c>
      <c r="T98" s="8">
        <f>IF($A98="","",S98/(Configuration!$B$8/1000000))</f>
        <v>207.18192432726562</v>
      </c>
      <c r="U98" s="1">
        <f t="shared" ca="1" si="35"/>
        <v>10.714285714285714</v>
      </c>
      <c r="V98" s="1">
        <f t="shared" si="44"/>
        <v>618</v>
      </c>
      <c r="W98" s="13">
        <v>12693</v>
      </c>
      <c r="X98" s="8">
        <f>IF($A98="","",W98/(Configuration!$B$7/1000000))</f>
        <v>2225.4365663791291</v>
      </c>
      <c r="Y98" s="1">
        <f t="shared" ca="1" si="36"/>
        <v>957.28571428571433</v>
      </c>
      <c r="Z98" s="1">
        <f t="shared" si="45"/>
        <v>4913</v>
      </c>
      <c r="AA98" s="13">
        <v>148377</v>
      </c>
      <c r="AB98" s="8">
        <f>IF($A98="","",AA98/(Configuration!$B$9/1000000))</f>
        <v>2348.3995755891797</v>
      </c>
      <c r="AC98" s="1">
        <f t="shared" ca="1" si="37"/>
        <v>4880</v>
      </c>
      <c r="AD98" s="1">
        <f t="shared" si="46"/>
        <v>32796</v>
      </c>
      <c r="AE98" s="13">
        <v>938154</v>
      </c>
      <c r="AF98" s="8">
        <f>IF($A98="","",AE98/(Configuration!$B$5/1000000))</f>
        <v>2848.0426557770534</v>
      </c>
      <c r="AG98" s="1">
        <f t="shared" ca="1" si="38"/>
        <v>29366.285714285714</v>
      </c>
    </row>
    <row r="99" spans="1:33" x14ac:dyDescent="0.2">
      <c r="A99" s="4">
        <v>43947</v>
      </c>
      <c r="B99" s="1">
        <f t="shared" si="39"/>
        <v>809</v>
      </c>
      <c r="C99" s="13">
        <v>46134</v>
      </c>
      <c r="D99" s="8">
        <f>IF($A99="","",C99/(Configuration!$B$6/1000000))</f>
        <v>4035.7240395450917</v>
      </c>
      <c r="E99" s="1">
        <f t="shared" ca="1" si="30"/>
        <v>1091.1428571428571</v>
      </c>
      <c r="F99" s="1">
        <f t="shared" si="40"/>
        <v>130</v>
      </c>
      <c r="G99" s="13">
        <v>8575</v>
      </c>
      <c r="H99" s="8">
        <f>IF($A99="","",G99/(Configuration!$B$4/1000000))</f>
        <v>1472.6685595824524</v>
      </c>
      <c r="I99" s="1">
        <f t="shared" ca="1" si="31"/>
        <v>170.14285714285714</v>
      </c>
      <c r="J99" s="1">
        <f t="shared" si="41"/>
        <v>555</v>
      </c>
      <c r="K99" s="13">
        <v>160847</v>
      </c>
      <c r="L99" s="8">
        <f>IF($A99="","",K99/(Configuration!$B$3/1000000))</f>
        <v>2398.2316718603229</v>
      </c>
      <c r="M99" s="1">
        <f t="shared" ca="1" si="32"/>
        <v>1291.2857142857142</v>
      </c>
      <c r="N99" s="1">
        <f t="shared" si="42"/>
        <v>2324</v>
      </c>
      <c r="O99" s="13">
        <v>197675</v>
      </c>
      <c r="P99" s="8">
        <f>IF($A99="","",O99/(Configuration!$B$2/1000000))</f>
        <v>3274.9583636696007</v>
      </c>
      <c r="Q99" s="1">
        <f t="shared" ca="1" si="34"/>
        <v>2671.8571428571427</v>
      </c>
      <c r="R99" s="1">
        <f t="shared" si="43"/>
        <v>10</v>
      </c>
      <c r="S99" s="13">
        <v>10738</v>
      </c>
      <c r="T99" s="8">
        <f>IF($A99="","",S99/(Configuration!$B$8/1000000))</f>
        <v>207.37504692637754</v>
      </c>
      <c r="U99" s="1">
        <f t="shared" ca="1" si="35"/>
        <v>11</v>
      </c>
      <c r="V99" s="1">
        <f t="shared" si="44"/>
        <v>931</v>
      </c>
      <c r="W99" s="13">
        <v>13624</v>
      </c>
      <c r="X99" s="8">
        <f>IF($A99="","",W99/(Configuration!$B$7/1000000))</f>
        <v>2388.6668069289572</v>
      </c>
      <c r="Y99" s="1">
        <f t="shared" ca="1" si="36"/>
        <v>1005.1428571428571</v>
      </c>
      <c r="Z99" s="1">
        <f t="shared" si="45"/>
        <v>4463</v>
      </c>
      <c r="AA99" s="13">
        <v>152840</v>
      </c>
      <c r="AB99" s="8">
        <f>IF($A99="","",AA99/(Configuration!$B$9/1000000))</f>
        <v>2419.0365833859037</v>
      </c>
      <c r="AC99" s="1">
        <f t="shared" ca="1" si="37"/>
        <v>4681.8571428571431</v>
      </c>
      <c r="AD99" s="1">
        <f t="shared" si="46"/>
        <v>27631</v>
      </c>
      <c r="AE99" s="13">
        <v>965785</v>
      </c>
      <c r="AF99" s="8">
        <f>IF($A99="","",AE99/(Configuration!$B$5/1000000))</f>
        <v>2931.924690732696</v>
      </c>
      <c r="AG99" s="1">
        <f t="shared" ca="1" si="38"/>
        <v>29568</v>
      </c>
    </row>
    <row r="100" spans="1:33" x14ac:dyDescent="0.2">
      <c r="A100" s="4">
        <v>43948</v>
      </c>
      <c r="B100" s="1">
        <f t="shared" si="39"/>
        <v>553</v>
      </c>
      <c r="C100" s="13">
        <v>46687</v>
      </c>
      <c r="D100" s="8">
        <f>IF($A100="","",C100/(Configuration!$B$6/1000000))</f>
        <v>4084.0995412112907</v>
      </c>
      <c r="E100" s="1">
        <f t="shared" ca="1" si="30"/>
        <v>957.71428571428567</v>
      </c>
      <c r="F100" s="1">
        <f t="shared" si="40"/>
        <v>123</v>
      </c>
      <c r="G100" s="13">
        <v>8698</v>
      </c>
      <c r="H100" s="8">
        <f>IF($A100="","",G100/(Configuration!$B$4/1000000))</f>
        <v>1493.792551749058</v>
      </c>
      <c r="I100" s="1">
        <f t="shared" ca="1" si="31"/>
        <v>169</v>
      </c>
      <c r="J100" s="1">
        <f t="shared" si="41"/>
        <v>3742</v>
      </c>
      <c r="K100" s="13">
        <v>164589</v>
      </c>
      <c r="L100" s="8">
        <f>IF($A100="","",K100/(Configuration!$B$3/1000000))</f>
        <v>2454.0249593702006</v>
      </c>
      <c r="M100" s="1">
        <f t="shared" ca="1" si="32"/>
        <v>1485.8571428571429</v>
      </c>
      <c r="N100" s="1">
        <f t="shared" si="42"/>
        <v>1739</v>
      </c>
      <c r="O100" s="13">
        <v>199414</v>
      </c>
      <c r="P100" s="8">
        <f>IF($A100="","",O100/(Configuration!$B$2/1000000))</f>
        <v>3303.7690508805349</v>
      </c>
      <c r="Q100" s="1">
        <f t="shared" ca="1" si="34"/>
        <v>2598</v>
      </c>
      <c r="R100" s="1">
        <f t="shared" si="43"/>
        <v>14</v>
      </c>
      <c r="S100" s="13">
        <v>10752</v>
      </c>
      <c r="T100" s="8">
        <f>IF($A100="","",S100/(Configuration!$B$8/1000000))</f>
        <v>207.64541856513424</v>
      </c>
      <c r="U100" s="1">
        <f t="shared" ca="1" si="35"/>
        <v>11.142857142857142</v>
      </c>
      <c r="V100" s="1">
        <f t="shared" si="44"/>
        <v>799</v>
      </c>
      <c r="W100" s="13">
        <v>14423</v>
      </c>
      <c r="X100" s="8">
        <f>IF($A100="","",W100/(Configuration!$B$7/1000000))</f>
        <v>2528.7537695490569</v>
      </c>
      <c r="Y100" s="1">
        <f t="shared" ca="1" si="36"/>
        <v>915.57142857142856</v>
      </c>
      <c r="Z100" s="1">
        <f t="shared" si="45"/>
        <v>4309</v>
      </c>
      <c r="AA100" s="13">
        <v>157149</v>
      </c>
      <c r="AB100" s="8">
        <f>IF($A100="","",AA100/(Configuration!$B$9/1000000))</f>
        <v>2487.2361949915685</v>
      </c>
      <c r="AC100" s="1">
        <f t="shared" ca="1" si="37"/>
        <v>4629.4285714285716</v>
      </c>
      <c r="AD100" s="1">
        <f t="shared" si="46"/>
        <v>22412</v>
      </c>
      <c r="AE100" s="13">
        <v>988197</v>
      </c>
      <c r="AF100" s="8">
        <f>IF($A100="","",AE100/(Configuration!$B$5/1000000))</f>
        <v>2999.9629147356586</v>
      </c>
      <c r="AG100" s="1">
        <f t="shared" ca="1" si="38"/>
        <v>29069.857142857141</v>
      </c>
    </row>
    <row r="101" spans="1:33" x14ac:dyDescent="0.2">
      <c r="A101" s="4">
        <v>43949</v>
      </c>
      <c r="B101" s="1">
        <f t="shared" si="39"/>
        <v>647</v>
      </c>
      <c r="C101" s="13">
        <v>47334</v>
      </c>
      <c r="D101" s="8">
        <f>IF($A101="","",C101/(Configuration!$B$6/1000000))</f>
        <v>4140.6980033777118</v>
      </c>
      <c r="E101" s="1">
        <f t="shared" ca="1" si="30"/>
        <v>911.14285714285711</v>
      </c>
      <c r="F101" s="1">
        <f t="shared" si="40"/>
        <v>153</v>
      </c>
      <c r="G101" s="13">
        <v>8851</v>
      </c>
      <c r="H101" s="8">
        <f>IF($A101="","",G101/(Configuration!$B$4/1000000))</f>
        <v>1520.0687371270305</v>
      </c>
      <c r="I101" s="1">
        <f t="shared" ca="1" si="31"/>
        <v>165.14285714285714</v>
      </c>
      <c r="J101" s="1">
        <f t="shared" si="41"/>
        <v>3016</v>
      </c>
      <c r="K101" s="13">
        <v>167605</v>
      </c>
      <c r="L101" s="8">
        <f>IF($A101="","",K101/(Configuration!$B$3/1000000))</f>
        <v>2498.9935737822243</v>
      </c>
      <c r="M101" s="1">
        <f t="shared" ca="1" si="32"/>
        <v>1526.2857142857142</v>
      </c>
      <c r="N101" s="1">
        <f t="shared" si="42"/>
        <v>2091</v>
      </c>
      <c r="O101" s="13">
        <v>201505</v>
      </c>
      <c r="P101" s="8">
        <f>IF($A101="","",O101/(Configuration!$B$2/1000000))</f>
        <v>3338.4114585619977</v>
      </c>
      <c r="Q101" s="1">
        <f t="shared" ca="1" si="34"/>
        <v>2506.8571428571427</v>
      </c>
      <c r="R101" s="1">
        <f t="shared" si="43"/>
        <v>9</v>
      </c>
      <c r="S101" s="13">
        <v>10761</v>
      </c>
      <c r="T101" s="8">
        <f>IF($A101="","",S101/(Configuration!$B$8/1000000))</f>
        <v>207.81922890433495</v>
      </c>
      <c r="U101" s="1">
        <f t="shared" ca="1" si="35"/>
        <v>11.142857142857142</v>
      </c>
      <c r="V101" s="1">
        <f t="shared" si="44"/>
        <v>528</v>
      </c>
      <c r="W101" s="13">
        <v>14951</v>
      </c>
      <c r="X101" s="8">
        <f>IF($A101="","",W101/(Configuration!$B$7/1000000))</f>
        <v>2621.3268812679712</v>
      </c>
      <c r="Y101" s="1">
        <f t="shared" ca="1" si="36"/>
        <v>832.28571428571433</v>
      </c>
      <c r="Z101" s="1">
        <f t="shared" si="45"/>
        <v>3996</v>
      </c>
      <c r="AA101" s="13">
        <v>161145</v>
      </c>
      <c r="AB101" s="8">
        <f>IF($A101="","",AA101/(Configuration!$B$9/1000000))</f>
        <v>2550.4818779751467</v>
      </c>
      <c r="AC101" s="1">
        <f t="shared" ca="1" si="37"/>
        <v>4585.8571428571431</v>
      </c>
      <c r="AD101" s="1">
        <f t="shared" si="46"/>
        <v>24385</v>
      </c>
      <c r="AE101" s="13">
        <v>1012582</v>
      </c>
      <c r="AF101" s="8">
        <f>IF($A101="","",AE101/(Configuration!$B$5/1000000))</f>
        <v>3073.9907610819123</v>
      </c>
      <c r="AG101" s="1">
        <f t="shared" ca="1" si="38"/>
        <v>28673.857142857141</v>
      </c>
    </row>
    <row r="102" spans="1:33" x14ac:dyDescent="0.2">
      <c r="A102" s="4">
        <v>43950</v>
      </c>
      <c r="B102" s="1">
        <f t="shared" si="39"/>
        <v>525</v>
      </c>
      <c r="C102" s="13">
        <v>47859</v>
      </c>
      <c r="D102" s="8">
        <f>IF($A102="","",C102/(Configuration!$B$6/1000000))</f>
        <v>4186.624112554483</v>
      </c>
      <c r="E102" s="1">
        <f t="shared" ca="1" si="30"/>
        <v>852.85714285714289</v>
      </c>
      <c r="F102" s="1">
        <f t="shared" si="40"/>
        <v>157</v>
      </c>
      <c r="G102" s="13">
        <v>9008</v>
      </c>
      <c r="H102" s="8">
        <f>IF($A102="","",G102/(Configuration!$B$4/1000000))</f>
        <v>1547.0318815998521</v>
      </c>
      <c r="I102" s="1">
        <f t="shared" ca="1" si="31"/>
        <v>156.57142857142858</v>
      </c>
      <c r="J102" s="1">
        <f t="shared" si="41"/>
        <v>-2512</v>
      </c>
      <c r="K102" s="13">
        <v>165093</v>
      </c>
      <c r="L102" s="8">
        <f>IF($A102="","",K102/(Configuration!$B$3/1000000))</f>
        <v>2461.539608462926</v>
      </c>
      <c r="M102" s="1">
        <f t="shared" ca="1" si="32"/>
        <v>1482.5714285714287</v>
      </c>
      <c r="N102" s="1">
        <f t="shared" si="42"/>
        <v>2086</v>
      </c>
      <c r="O102" s="13">
        <v>203591</v>
      </c>
      <c r="P102" s="8">
        <f>IF($A102="","",O102/(Configuration!$B$2/1000000))</f>
        <v>3372.9710293049584</v>
      </c>
      <c r="Q102" s="1">
        <f t="shared" ca="1" si="34"/>
        <v>2323.4285714285716</v>
      </c>
      <c r="R102" s="1">
        <f t="shared" si="43"/>
        <v>4</v>
      </c>
      <c r="S102" s="13">
        <v>10765</v>
      </c>
      <c r="T102" s="8">
        <f>IF($A102="","",S102/(Configuration!$B$8/1000000))</f>
        <v>207.8964779439797</v>
      </c>
      <c r="U102" s="1">
        <f t="shared" ca="1" si="35"/>
        <v>10.142857142857142</v>
      </c>
      <c r="V102" s="1">
        <f t="shared" si="44"/>
        <v>690</v>
      </c>
      <c r="W102" s="13">
        <v>15641</v>
      </c>
      <c r="X102" s="8">
        <f>IF($A102="","",W102/(Configuration!$B$7/1000000))</f>
        <v>2742.3031068097343</v>
      </c>
      <c r="Y102" s="1">
        <f t="shared" ca="1" si="36"/>
        <v>785.71428571428567</v>
      </c>
      <c r="Z102" s="1">
        <f t="shared" si="45"/>
        <v>4076</v>
      </c>
      <c r="AA102" s="13">
        <v>165221</v>
      </c>
      <c r="AB102" s="8">
        <f>IF($A102="","",AA102/(Configuration!$B$9/1000000))</f>
        <v>2614.9937407982356</v>
      </c>
      <c r="AC102" s="1">
        <f t="shared" ca="1" si="37"/>
        <v>4532.2857142857147</v>
      </c>
      <c r="AD102" s="1">
        <f t="shared" si="46"/>
        <v>27327</v>
      </c>
      <c r="AE102" s="13">
        <v>1039909</v>
      </c>
      <c r="AF102" s="8">
        <f>IF($A102="","",AE102/(Configuration!$B$5/1000000))</f>
        <v>3156.9499145411733</v>
      </c>
      <c r="AG102" s="1">
        <f t="shared" ca="1" si="38"/>
        <v>28508.285714285714</v>
      </c>
    </row>
    <row r="103" spans="1:33" x14ac:dyDescent="0.2">
      <c r="A103" s="4">
        <v>43951</v>
      </c>
      <c r="B103" s="1">
        <f t="shared" si="39"/>
        <v>660</v>
      </c>
      <c r="C103" s="13">
        <v>48519</v>
      </c>
      <c r="D103" s="8">
        <f>IF($A103="","",C103/(Configuration!$B$6/1000000))</f>
        <v>4244.3597926624243</v>
      </c>
      <c r="E103" s="1">
        <f t="shared" ca="1" si="30"/>
        <v>817.42857142857144</v>
      </c>
      <c r="F103" s="1">
        <f t="shared" si="40"/>
        <v>150</v>
      </c>
      <c r="G103" s="13">
        <v>9158</v>
      </c>
      <c r="H103" s="8">
        <f>IF($A103="","",G103/(Configuration!$B$4/1000000))</f>
        <v>1572.7928476566881</v>
      </c>
      <c r="I103" s="1">
        <f t="shared" ca="1" si="31"/>
        <v>155</v>
      </c>
      <c r="J103" s="1">
        <f t="shared" si="41"/>
        <v>671</v>
      </c>
      <c r="K103" s="13">
        <v>165764</v>
      </c>
      <c r="L103" s="8">
        <f>IF($A103="","",K103/(Configuration!$B$3/1000000))</f>
        <v>2471.5442305685187</v>
      </c>
      <c r="M103" s="1">
        <f t="shared" ca="1" si="32"/>
        <v>1248.2857142857142</v>
      </c>
      <c r="N103" s="1">
        <f t="shared" si="42"/>
        <v>1872</v>
      </c>
      <c r="O103" s="13">
        <v>205463</v>
      </c>
      <c r="P103" s="8">
        <f>IF($A103="","",O103/(Configuration!$B$2/1000000))</f>
        <v>3403.9851790800412</v>
      </c>
      <c r="Q103" s="1">
        <f t="shared" ca="1" si="34"/>
        <v>2212.8571428571427</v>
      </c>
      <c r="R103" s="1">
        <f t="shared" si="43"/>
        <v>9</v>
      </c>
      <c r="S103" s="13">
        <v>10774</v>
      </c>
      <c r="T103" s="8">
        <f>IF($A103="","",S103/(Configuration!$B$8/1000000))</f>
        <v>208.07028828318045</v>
      </c>
      <c r="U103" s="1">
        <f t="shared" ca="1" si="35"/>
        <v>9.4285714285714288</v>
      </c>
      <c r="V103" s="1">
        <f t="shared" si="44"/>
        <v>528</v>
      </c>
      <c r="W103" s="13">
        <v>16169</v>
      </c>
      <c r="X103" s="8">
        <f>IF($A103="","",W103/(Configuration!$B$7/1000000))</f>
        <v>2834.8762185286487</v>
      </c>
      <c r="Y103" s="1">
        <f t="shared" ca="1" si="36"/>
        <v>713</v>
      </c>
      <c r="Z103" s="1">
        <f t="shared" si="45"/>
        <v>6032</v>
      </c>
      <c r="AA103" s="13">
        <v>171253</v>
      </c>
      <c r="AB103" s="8">
        <f>IF($A103="","",AA103/(Configuration!$B$9/1000000))</f>
        <v>2710.4637006973708</v>
      </c>
      <c r="AC103" s="1">
        <f t="shared" ca="1" si="37"/>
        <v>4739.2857142857147</v>
      </c>
      <c r="AD103" s="1">
        <f t="shared" si="46"/>
        <v>29515</v>
      </c>
      <c r="AE103" s="13">
        <v>1069424</v>
      </c>
      <c r="AF103" s="8">
        <f>IF($A103="","",AE103/(Configuration!$B$5/1000000))</f>
        <v>3246.551386138864</v>
      </c>
      <c r="AG103" s="1">
        <f t="shared" ca="1" si="38"/>
        <v>28607.714285714286</v>
      </c>
    </row>
    <row r="104" spans="1:33" x14ac:dyDescent="0.2">
      <c r="A104" s="4">
        <v>43952</v>
      </c>
      <c r="B104" s="1">
        <f t="shared" si="39"/>
        <v>513</v>
      </c>
      <c r="C104" s="13">
        <v>49032</v>
      </c>
      <c r="D104" s="8">
        <f>IF($A104="","",C104/(Configuration!$B$6/1000000))</f>
        <v>4289.2361622008702</v>
      </c>
      <c r="E104" s="1">
        <f t="shared" ca="1" si="30"/>
        <v>677</v>
      </c>
      <c r="F104" s="1">
        <f t="shared" si="40"/>
        <v>153</v>
      </c>
      <c r="G104" s="13">
        <v>9311</v>
      </c>
      <c r="H104" s="8">
        <f>IF($A104="","",G104/(Configuration!$B$4/1000000))</f>
        <v>1599.0690330346606</v>
      </c>
      <c r="I104" s="1">
        <f t="shared" ca="1" si="31"/>
        <v>157.28571428571428</v>
      </c>
      <c r="J104" s="1">
        <f t="shared" si="41"/>
        <v>0</v>
      </c>
      <c r="K104" s="13">
        <v>165764</v>
      </c>
      <c r="L104" s="8">
        <f>IF($A104="","",K104/(Configuration!$B$3/1000000))</f>
        <v>2471.5442305685187</v>
      </c>
      <c r="M104" s="1">
        <f t="shared" ca="1" si="32"/>
        <v>1018.2857142857143</v>
      </c>
      <c r="N104" s="1">
        <f t="shared" si="42"/>
        <v>1965</v>
      </c>
      <c r="O104" s="13">
        <v>207428</v>
      </c>
      <c r="P104" s="8">
        <f>IF($A104="","",O104/(Configuration!$B$2/1000000))</f>
        <v>3436.540095911258</v>
      </c>
      <c r="Q104" s="1">
        <f t="shared" ca="1" si="34"/>
        <v>2062</v>
      </c>
      <c r="R104" s="1">
        <f t="shared" si="43"/>
        <v>6</v>
      </c>
      <c r="S104" s="13">
        <v>10780</v>
      </c>
      <c r="T104" s="8">
        <f>IF($A104="","",S104/(Configuration!$B$8/1000000))</f>
        <v>208.18616184264761</v>
      </c>
      <c r="U104" s="1">
        <f t="shared" ca="1" si="35"/>
        <v>8.8571428571428577</v>
      </c>
      <c r="V104" s="1">
        <f t="shared" si="44"/>
        <v>932</v>
      </c>
      <c r="W104" s="13">
        <v>17101</v>
      </c>
      <c r="X104" s="8">
        <f>IF($A104="","",W104/(Configuration!$B$7/1000000))</f>
        <v>2998.2817869415808</v>
      </c>
      <c r="Y104" s="1">
        <f t="shared" ca="1" si="36"/>
        <v>718</v>
      </c>
      <c r="Z104" s="1">
        <f t="shared" si="45"/>
        <v>6201</v>
      </c>
      <c r="AA104" s="13">
        <v>177454</v>
      </c>
      <c r="AB104" s="8">
        <f>IF($A104="","",AA104/(Configuration!$B$9/1000000))</f>
        <v>2808.6084655074728</v>
      </c>
      <c r="AC104" s="1">
        <f t="shared" ca="1" si="37"/>
        <v>4855.7142857142853</v>
      </c>
      <c r="AD104" s="1">
        <f t="shared" si="46"/>
        <v>34037</v>
      </c>
      <c r="AE104" s="13">
        <v>1103461</v>
      </c>
      <c r="AF104" s="8">
        <f>IF($A104="","",AE104/(Configuration!$B$5/1000000))</f>
        <v>3349.880719995228</v>
      </c>
      <c r="AG104" s="1">
        <f t="shared" ca="1" si="38"/>
        <v>28300.428571428572</v>
      </c>
    </row>
    <row r="105" spans="1:33" x14ac:dyDescent="0.2">
      <c r="A105" s="4">
        <v>43953</v>
      </c>
      <c r="B105" s="1">
        <f t="shared" si="39"/>
        <v>485</v>
      </c>
      <c r="C105" s="13">
        <v>49517</v>
      </c>
      <c r="D105" s="8">
        <f>IF($A105="","",C105/(Configuration!$B$6/1000000))</f>
        <v>4331.6631392498875</v>
      </c>
      <c r="E105" s="1">
        <f t="shared" ca="1" si="30"/>
        <v>598.85714285714289</v>
      </c>
      <c r="F105" s="1">
        <f t="shared" si="40"/>
        <v>96</v>
      </c>
      <c r="G105" s="13">
        <v>9407</v>
      </c>
      <c r="H105" s="8">
        <f>IF($A105="","",G105/(Configuration!$B$4/1000000))</f>
        <v>1615.5560513110356</v>
      </c>
      <c r="I105" s="1">
        <f t="shared" ca="1" si="31"/>
        <v>137.42857142857142</v>
      </c>
      <c r="J105" s="1">
        <f t="shared" si="41"/>
        <v>1212</v>
      </c>
      <c r="K105" s="13">
        <v>166976</v>
      </c>
      <c r="L105" s="8">
        <f>IF($A105="","",K105/(Configuration!$B$3/1000000))</f>
        <v>2489.6151724343586</v>
      </c>
      <c r="M105" s="1">
        <f t="shared" ca="1" si="32"/>
        <v>954.85714285714289</v>
      </c>
      <c r="N105" s="1">
        <f t="shared" si="42"/>
        <v>1900</v>
      </c>
      <c r="O105" s="13">
        <v>209328</v>
      </c>
      <c r="P105" s="8">
        <f>IF($A105="","",O105/(Configuration!$B$2/1000000))</f>
        <v>3468.0181325419512</v>
      </c>
      <c r="Q105" s="1">
        <f t="shared" ca="1" si="34"/>
        <v>1996.7142857142858</v>
      </c>
      <c r="R105" s="1">
        <f t="shared" si="43"/>
        <v>13</v>
      </c>
      <c r="S105" s="13">
        <v>10793</v>
      </c>
      <c r="T105" s="8">
        <f>IF($A105="","",S105/(Configuration!$B$8/1000000))</f>
        <v>208.43722122149308</v>
      </c>
      <c r="U105" s="1">
        <f t="shared" ca="1" si="35"/>
        <v>9.2857142857142865</v>
      </c>
      <c r="V105" s="1">
        <f t="shared" si="44"/>
        <v>447</v>
      </c>
      <c r="W105" s="13">
        <v>17548</v>
      </c>
      <c r="X105" s="8">
        <f>IF($A105="","",W105/(Configuration!$B$7/1000000))</f>
        <v>3076.6533417490709</v>
      </c>
      <c r="Y105" s="1">
        <f t="shared" ca="1" si="36"/>
        <v>693.57142857142856</v>
      </c>
      <c r="Z105" s="1">
        <f t="shared" si="45"/>
        <v>4806</v>
      </c>
      <c r="AA105" s="13">
        <v>182260</v>
      </c>
      <c r="AB105" s="8">
        <f>IF($A105="","",AA105/(Configuration!$B$9/1000000))</f>
        <v>2884.6742193661003</v>
      </c>
      <c r="AC105" s="1">
        <f t="shared" ca="1" si="37"/>
        <v>4840.4285714285716</v>
      </c>
      <c r="AD105" s="1">
        <f t="shared" si="46"/>
        <v>29078</v>
      </c>
      <c r="AE105" s="13">
        <v>1132539</v>
      </c>
      <c r="AF105" s="8">
        <f>IF($A105="","",AE105/(Configuration!$B$5/1000000))</f>
        <v>3438.1555494418703</v>
      </c>
      <c r="AG105" s="1">
        <f t="shared" ca="1" si="38"/>
        <v>27769.285714285714</v>
      </c>
    </row>
    <row r="106" spans="1:33" x14ac:dyDescent="0.2">
      <c r="A106" s="4">
        <v>43954</v>
      </c>
      <c r="B106" s="1">
        <f t="shared" si="39"/>
        <v>389</v>
      </c>
      <c r="C106" s="13">
        <v>49906</v>
      </c>
      <c r="D106" s="8">
        <f>IF($A106="","",C106/(Configuration!$B$6/1000000))</f>
        <v>4365.6921991922954</v>
      </c>
      <c r="E106" s="1">
        <f t="shared" ca="1" si="30"/>
        <v>538.85714285714289</v>
      </c>
      <c r="F106" s="1">
        <f t="shared" si="40"/>
        <v>116</v>
      </c>
      <c r="G106" s="13">
        <v>9523</v>
      </c>
      <c r="H106" s="8">
        <f>IF($A106="","",G106/(Configuration!$B$4/1000000))</f>
        <v>1635.4778650616554</v>
      </c>
      <c r="I106" s="1">
        <f t="shared" ca="1" si="31"/>
        <v>135.42857142857142</v>
      </c>
      <c r="J106" s="1">
        <f t="shared" si="41"/>
        <v>296</v>
      </c>
      <c r="K106" s="13">
        <v>167272</v>
      </c>
      <c r="L106" s="8">
        <f>IF($A106="","",K106/(Configuration!$B$3/1000000))</f>
        <v>2494.0285377745308</v>
      </c>
      <c r="M106" s="1">
        <f t="shared" ca="1" si="32"/>
        <v>917.85714285714289</v>
      </c>
      <c r="N106" s="1">
        <f t="shared" si="42"/>
        <v>1389</v>
      </c>
      <c r="O106" s="13">
        <v>210717</v>
      </c>
      <c r="P106" s="8">
        <f>IF($A106="","",O106/(Configuration!$B$2/1000000))</f>
        <v>3491.0302340577578</v>
      </c>
      <c r="Q106" s="1">
        <f t="shared" ca="1" si="34"/>
        <v>1863.1428571428571</v>
      </c>
      <c r="R106" s="1">
        <f t="shared" si="43"/>
        <v>8</v>
      </c>
      <c r="S106" s="13">
        <v>10801</v>
      </c>
      <c r="T106" s="8">
        <f>IF($A106="","",S106/(Configuration!$B$8/1000000))</f>
        <v>208.59171930078261</v>
      </c>
      <c r="U106" s="1">
        <f t="shared" ca="1" si="35"/>
        <v>9</v>
      </c>
      <c r="V106" s="1">
        <f t="shared" si="44"/>
        <v>657</v>
      </c>
      <c r="W106" s="13">
        <v>18205</v>
      </c>
      <c r="X106" s="8">
        <f>IF($A106="","",W106/(Configuration!$B$7/1000000))</f>
        <v>3191.843747808402</v>
      </c>
      <c r="Y106" s="1">
        <f t="shared" ca="1" si="36"/>
        <v>654.42857142857144</v>
      </c>
      <c r="Z106" s="1">
        <f t="shared" si="45"/>
        <v>4339</v>
      </c>
      <c r="AA106" s="13">
        <v>186599</v>
      </c>
      <c r="AB106" s="8">
        <f>IF($A106="","",AA106/(Configuration!$B$9/1000000))</f>
        <v>2953.348648411582</v>
      </c>
      <c r="AC106" s="1">
        <f t="shared" ca="1" si="37"/>
        <v>4822.7142857142853</v>
      </c>
      <c r="AD106" s="1">
        <f t="shared" si="46"/>
        <v>25501</v>
      </c>
      <c r="AE106" s="13">
        <v>1158040</v>
      </c>
      <c r="AF106" s="8">
        <f>IF($A106="","",AE106/(Configuration!$B$5/1000000))</f>
        <v>3515.5713423340508</v>
      </c>
      <c r="AG106" s="1">
        <f t="shared" ca="1" si="38"/>
        <v>27465</v>
      </c>
    </row>
    <row r="107" spans="1:33" x14ac:dyDescent="0.2">
      <c r="A107" s="4">
        <v>43955</v>
      </c>
      <c r="B107" s="1">
        <f t="shared" si="39"/>
        <v>361</v>
      </c>
      <c r="C107" s="13">
        <v>50267</v>
      </c>
      <c r="D107" s="8">
        <f>IF($A107="","",C107/(Configuration!$B$6/1000000))</f>
        <v>4397.2718666452747</v>
      </c>
      <c r="E107" s="1">
        <f t="shared" ca="1" si="30"/>
        <v>511.42857142857144</v>
      </c>
      <c r="F107" s="1">
        <f t="shared" si="40"/>
        <v>147</v>
      </c>
      <c r="G107" s="13">
        <v>9670</v>
      </c>
      <c r="H107" s="8">
        <f>IF($A107="","",G107/(Configuration!$B$4/1000000))</f>
        <v>1660.7236117973546</v>
      </c>
      <c r="I107" s="1">
        <f t="shared" ca="1" si="31"/>
        <v>138.85714285714286</v>
      </c>
      <c r="J107" s="1">
        <f t="shared" si="41"/>
        <v>614</v>
      </c>
      <c r="K107" s="13">
        <v>167886</v>
      </c>
      <c r="L107" s="8">
        <f>IF($A107="","",K107/(Configuration!$B$3/1000000))</f>
        <v>2503.1832888517793</v>
      </c>
      <c r="M107" s="1">
        <f t="shared" ca="1" si="32"/>
        <v>471</v>
      </c>
      <c r="N107" s="1">
        <f t="shared" si="42"/>
        <v>1221</v>
      </c>
      <c r="O107" s="13">
        <v>211938</v>
      </c>
      <c r="P107" s="8">
        <f>IF($A107="","",O107/(Configuration!$B$2/1000000))</f>
        <v>3511.2590144399032</v>
      </c>
      <c r="Q107" s="1">
        <f t="shared" ca="1" si="34"/>
        <v>1789.1428571428571</v>
      </c>
      <c r="R107" s="1">
        <f t="shared" si="43"/>
        <v>3</v>
      </c>
      <c r="S107" s="13">
        <v>10804</v>
      </c>
      <c r="T107" s="8">
        <f>IF($A107="","",S107/(Configuration!$B$8/1000000))</f>
        <v>208.64965608051619</v>
      </c>
      <c r="U107" s="1">
        <f t="shared" ca="1" si="35"/>
        <v>7.4285714285714288</v>
      </c>
      <c r="V107" s="1">
        <f t="shared" si="44"/>
        <v>573</v>
      </c>
      <c r="W107" s="13">
        <v>18778</v>
      </c>
      <c r="X107" s="8">
        <f>IF($A107="","",W107/(Configuration!$B$7/1000000))</f>
        <v>3292.3066133669963</v>
      </c>
      <c r="Y107" s="1">
        <f t="shared" ca="1" si="36"/>
        <v>622.14285714285711</v>
      </c>
      <c r="Z107" s="1">
        <f t="shared" si="45"/>
        <v>3985</v>
      </c>
      <c r="AA107" s="13">
        <v>190584</v>
      </c>
      <c r="AB107" s="8">
        <f>IF($A107="","",AA107/(Configuration!$B$9/1000000))</f>
        <v>3016.4202316672272</v>
      </c>
      <c r="AC107" s="1">
        <f t="shared" ca="1" si="37"/>
        <v>4776.4285714285716</v>
      </c>
      <c r="AD107" s="1">
        <f t="shared" si="46"/>
        <v>22335</v>
      </c>
      <c r="AE107" s="13">
        <v>1180375</v>
      </c>
      <c r="AF107" s="8">
        <f>IF($A107="","",AE107/(Configuration!$B$5/1000000))</f>
        <v>3583.3758101685221</v>
      </c>
      <c r="AG107" s="1">
        <f t="shared" ca="1" si="38"/>
        <v>27454</v>
      </c>
    </row>
    <row r="108" spans="1:33" x14ac:dyDescent="0.2">
      <c r="A108" s="4">
        <v>43956</v>
      </c>
      <c r="B108" s="1">
        <f t="shared" si="39"/>
        <v>242</v>
      </c>
      <c r="C108" s="13">
        <v>50509</v>
      </c>
      <c r="D108" s="8">
        <f>IF($A108="","",C108/(Configuration!$B$6/1000000))</f>
        <v>4418.4416160181863</v>
      </c>
      <c r="E108" s="1">
        <f t="shared" ca="1" si="30"/>
        <v>453.57142857142856</v>
      </c>
      <c r="F108" s="1">
        <f t="shared" si="40"/>
        <v>151</v>
      </c>
      <c r="G108" s="13">
        <v>9821</v>
      </c>
      <c r="H108" s="8">
        <f>IF($A108="","",G108/(Configuration!$B$4/1000000))</f>
        <v>1686.6563176279028</v>
      </c>
      <c r="I108" s="1">
        <f t="shared" ca="1" si="31"/>
        <v>138.57142857142858</v>
      </c>
      <c r="J108" s="1">
        <f t="shared" si="41"/>
        <v>1049</v>
      </c>
      <c r="K108" s="13">
        <v>168935</v>
      </c>
      <c r="L108" s="8">
        <f>IF($A108="","",K108/(Configuration!$B$3/1000000))</f>
        <v>2518.8238977769161</v>
      </c>
      <c r="M108" s="1">
        <f t="shared" ca="1" si="32"/>
        <v>190</v>
      </c>
      <c r="N108" s="1">
        <f t="shared" si="42"/>
        <v>1075</v>
      </c>
      <c r="O108" s="13">
        <v>213013</v>
      </c>
      <c r="P108" s="8">
        <f>IF($A108="","",O108/(Configuration!$B$2/1000000))</f>
        <v>3529.0689562177954</v>
      </c>
      <c r="Q108" s="1">
        <f t="shared" ca="1" si="34"/>
        <v>1644</v>
      </c>
      <c r="R108" s="1">
        <f t="shared" si="43"/>
        <v>2</v>
      </c>
      <c r="S108" s="13">
        <v>10806</v>
      </c>
      <c r="T108" s="8">
        <f>IF($A108="","",S108/(Configuration!$B$8/1000000))</f>
        <v>208.68828060033857</v>
      </c>
      <c r="U108" s="1">
        <f t="shared" ca="1" si="35"/>
        <v>6.4285714285714288</v>
      </c>
      <c r="V108" s="1">
        <f t="shared" si="44"/>
        <v>632</v>
      </c>
      <c r="W108" s="13">
        <v>19410</v>
      </c>
      <c r="X108" s="8">
        <f>IF($A108="","",W108/(Configuration!$B$7/1000000))</f>
        <v>3403.1138228487271</v>
      </c>
      <c r="Y108" s="1">
        <f t="shared" ca="1" si="36"/>
        <v>637</v>
      </c>
      <c r="Z108" s="1">
        <f t="shared" si="45"/>
        <v>4406</v>
      </c>
      <c r="AA108" s="13">
        <v>194990</v>
      </c>
      <c r="AB108" s="8">
        <f>IF($A108="","",AA108/(Configuration!$B$9/1000000))</f>
        <v>3086.1550863282996</v>
      </c>
      <c r="AC108" s="1">
        <f t="shared" ca="1" si="37"/>
        <v>4835</v>
      </c>
      <c r="AD108" s="1">
        <f t="shared" si="46"/>
        <v>23976</v>
      </c>
      <c r="AE108" s="13">
        <v>1204351</v>
      </c>
      <c r="AF108" s="8">
        <f>IF($A108="","",AE108/(Configuration!$B$5/1000000))</f>
        <v>3656.1620166068151</v>
      </c>
      <c r="AG108" s="1">
        <f t="shared" ca="1" si="38"/>
        <v>27395.571428571428</v>
      </c>
    </row>
    <row r="109" spans="1:33" x14ac:dyDescent="0.2">
      <c r="A109" s="4">
        <v>43957</v>
      </c>
      <c r="B109" s="1">
        <f t="shared" si="39"/>
        <v>272</v>
      </c>
      <c r="C109" s="13">
        <v>50781</v>
      </c>
      <c r="D109" s="8">
        <f>IF($A109="","",C109/(Configuration!$B$6/1000000))</f>
        <v>4442.2357144869138</v>
      </c>
      <c r="E109" s="1">
        <f t="shared" ca="1" si="30"/>
        <v>417.42857142857144</v>
      </c>
      <c r="F109" s="1">
        <f t="shared" si="40"/>
        <v>117</v>
      </c>
      <c r="G109" s="13">
        <v>9938</v>
      </c>
      <c r="H109" s="8">
        <f>IF($A109="","",G109/(Configuration!$B$4/1000000))</f>
        <v>1706.7498711522348</v>
      </c>
      <c r="I109" s="1">
        <f t="shared" ca="1" si="31"/>
        <v>132.85714285714286</v>
      </c>
      <c r="J109" s="1">
        <f t="shared" si="41"/>
        <v>3530</v>
      </c>
      <c r="K109" s="13">
        <v>172465</v>
      </c>
      <c r="L109" s="8">
        <f>IF($A109="","",K109/(Configuration!$B$3/1000000))</f>
        <v>2571.4562614620763</v>
      </c>
      <c r="M109" s="1">
        <f t="shared" ca="1" si="32"/>
        <v>1053.1428571428571</v>
      </c>
      <c r="N109" s="1">
        <f t="shared" si="42"/>
        <v>1444</v>
      </c>
      <c r="O109" s="13">
        <v>214457</v>
      </c>
      <c r="P109" s="8">
        <f>IF($A109="","",O109/(Configuration!$B$2/1000000))</f>
        <v>3552.9922640571217</v>
      </c>
      <c r="Q109" s="1">
        <f t="shared" ca="1" si="34"/>
        <v>1552.2857142857142</v>
      </c>
      <c r="R109" s="1">
        <f t="shared" si="43"/>
        <v>4</v>
      </c>
      <c r="S109" s="13">
        <v>10810</v>
      </c>
      <c r="T109" s="8">
        <f>IF($A109="","",S109/(Configuration!$B$8/1000000))</f>
        <v>208.76552963998336</v>
      </c>
      <c r="U109" s="1">
        <f t="shared" ca="1" si="35"/>
        <v>6.4285714285714288</v>
      </c>
      <c r="V109" s="1">
        <f t="shared" si="44"/>
        <v>788</v>
      </c>
      <c r="W109" s="13">
        <v>20198</v>
      </c>
      <c r="X109" s="8">
        <f>IF($A109="","",W109/(Configuration!$B$7/1000000))</f>
        <v>3541.2721789746829</v>
      </c>
      <c r="Y109" s="1">
        <f t="shared" ca="1" si="36"/>
        <v>651</v>
      </c>
      <c r="Z109" s="1">
        <f t="shared" si="45"/>
        <v>6111</v>
      </c>
      <c r="AA109" s="13">
        <v>201101</v>
      </c>
      <c r="AB109" s="8">
        <f>IF($A109="","",AA109/(Configuration!$B$9/1000000))</f>
        <v>3182.8753988189519</v>
      </c>
      <c r="AC109" s="1">
        <f t="shared" ca="1" si="37"/>
        <v>5125.7142857142853</v>
      </c>
      <c r="AD109" s="1">
        <f t="shared" si="46"/>
        <v>24980</v>
      </c>
      <c r="AE109" s="13">
        <v>1229331</v>
      </c>
      <c r="AF109" s="8">
        <f>IF($A109="","",AE109/(Configuration!$B$5/1000000))</f>
        <v>3731.9961606186839</v>
      </c>
      <c r="AG109" s="1">
        <f t="shared" ca="1" si="38"/>
        <v>27060.285714285714</v>
      </c>
    </row>
    <row r="110" spans="1:33" x14ac:dyDescent="0.2">
      <c r="A110" s="4">
        <v>43958</v>
      </c>
      <c r="B110" s="1">
        <f t="shared" si="39"/>
        <v>639</v>
      </c>
      <c r="C110" s="13">
        <v>51420</v>
      </c>
      <c r="D110" s="8">
        <f>IF($A110="","",C110/(Configuration!$B$6/1000000))</f>
        <v>4498.1343502277841</v>
      </c>
      <c r="E110" s="1">
        <f t="shared" ca="1" si="30"/>
        <v>414.42857142857144</v>
      </c>
      <c r="F110" s="1">
        <f t="shared" si="40"/>
        <v>145</v>
      </c>
      <c r="G110" s="13">
        <v>10083</v>
      </c>
      <c r="H110" s="8">
        <f>IF($A110="","",G110/(Configuration!$B$4/1000000))</f>
        <v>1731.6521383405095</v>
      </c>
      <c r="I110" s="1">
        <f t="shared" ca="1" si="31"/>
        <v>132.14285714285714</v>
      </c>
      <c r="J110" s="1">
        <f t="shared" si="41"/>
        <v>575</v>
      </c>
      <c r="K110" s="13">
        <v>173040</v>
      </c>
      <c r="L110" s="8">
        <f>IF($A110="","",K110/(Configuration!$B$3/1000000))</f>
        <v>2580.0295218357214</v>
      </c>
      <c r="M110" s="1">
        <f t="shared" ca="1" si="32"/>
        <v>1039.4285714285713</v>
      </c>
      <c r="N110" s="1">
        <f t="shared" si="42"/>
        <v>1401</v>
      </c>
      <c r="O110" s="13">
        <v>215858</v>
      </c>
      <c r="P110" s="8">
        <f>IF($A110="","",O110/(Configuration!$B$2/1000000))</f>
        <v>3576.203174225333</v>
      </c>
      <c r="Q110" s="1">
        <f t="shared" ca="1" si="34"/>
        <v>1485</v>
      </c>
      <c r="R110" s="1">
        <f t="shared" si="43"/>
        <v>12</v>
      </c>
      <c r="S110" s="13">
        <v>10822</v>
      </c>
      <c r="T110" s="8">
        <f>IF($A110="","",S110/(Configuration!$B$8/1000000))</f>
        <v>208.99727675891765</v>
      </c>
      <c r="U110" s="1">
        <f t="shared" ca="1" si="35"/>
        <v>6.8571428571428568</v>
      </c>
      <c r="V110" s="1">
        <f t="shared" si="44"/>
        <v>741</v>
      </c>
      <c r="W110" s="13">
        <v>20939</v>
      </c>
      <c r="X110" s="8">
        <f>IF($A110="","",W110/(Configuration!$B$7/1000000))</f>
        <v>3671.1901255347502</v>
      </c>
      <c r="Y110" s="1">
        <f t="shared" ca="1" si="36"/>
        <v>681.42857142857144</v>
      </c>
      <c r="Z110" s="1">
        <f t="shared" si="45"/>
        <v>5614</v>
      </c>
      <c r="AA110" s="13">
        <v>206715</v>
      </c>
      <c r="AB110" s="8">
        <f>IF($A110="","",AA110/(Configuration!$B$9/1000000))</f>
        <v>3271.7295690566411</v>
      </c>
      <c r="AC110" s="1">
        <f t="shared" ca="1" si="37"/>
        <v>5066</v>
      </c>
      <c r="AD110" s="1">
        <f t="shared" si="46"/>
        <v>27692</v>
      </c>
      <c r="AE110" s="13">
        <v>1257023</v>
      </c>
      <c r="AF110" s="8">
        <f>IF($A110="","",AE110/(Configuration!$B$5/1000000))</f>
        <v>3816.0633790324819</v>
      </c>
      <c r="AG110" s="1">
        <f t="shared" ca="1" si="38"/>
        <v>26799.857142857141</v>
      </c>
    </row>
    <row r="111" spans="1:33" x14ac:dyDescent="0.2">
      <c r="A111" s="4">
        <v>43959</v>
      </c>
      <c r="B111" s="1">
        <f t="shared" si="39"/>
        <v>591</v>
      </c>
      <c r="C111" s="13">
        <v>52011</v>
      </c>
      <c r="D111" s="8">
        <f>IF($A111="","",C111/(Configuration!$B$6/1000000))</f>
        <v>4549.8340274153497</v>
      </c>
      <c r="E111" s="1">
        <f t="shared" ca="1" si="30"/>
        <v>425.57142857142856</v>
      </c>
      <c r="F111" s="1">
        <f t="shared" si="40"/>
        <v>135</v>
      </c>
      <c r="G111" s="13">
        <v>10218</v>
      </c>
      <c r="H111" s="8">
        <f>IF($A111="","",G111/(Configuration!$B$4/1000000))</f>
        <v>1754.8370077916618</v>
      </c>
      <c r="I111" s="1">
        <f t="shared" ca="1" si="31"/>
        <v>129.57142857142858</v>
      </c>
      <c r="J111" s="1">
        <f t="shared" si="41"/>
        <v>1278</v>
      </c>
      <c r="K111" s="13">
        <v>174318</v>
      </c>
      <c r="L111" s="8">
        <f>IF($A111="","",K111/(Configuration!$B$3/1000000))</f>
        <v>2599.0845248922751</v>
      </c>
      <c r="M111" s="1">
        <f t="shared" ca="1" si="32"/>
        <v>1222</v>
      </c>
      <c r="N111" s="1">
        <f t="shared" si="42"/>
        <v>1327</v>
      </c>
      <c r="O111" s="13">
        <v>217185</v>
      </c>
      <c r="P111" s="8">
        <f>IF($A111="","",O111/(Configuration!$B$2/1000000))</f>
        <v>3598.1880977037167</v>
      </c>
      <c r="Q111" s="1">
        <f t="shared" ca="1" si="34"/>
        <v>1393.8571428571429</v>
      </c>
      <c r="R111" s="1">
        <f t="shared" si="43"/>
        <v>18</v>
      </c>
      <c r="S111" s="13">
        <v>10840</v>
      </c>
      <c r="T111" s="8">
        <f>IF($A111="","",S111/(Configuration!$B$8/1000000))</f>
        <v>209.3448974373191</v>
      </c>
      <c r="U111" s="1">
        <f t="shared" ca="1" si="35"/>
        <v>8.5714285714285712</v>
      </c>
      <c r="V111" s="1">
        <f t="shared" si="44"/>
        <v>768</v>
      </c>
      <c r="W111" s="13">
        <v>21707</v>
      </c>
      <c r="X111" s="8">
        <f>IF($A111="","",W111/(Configuration!$B$7/1000000))</f>
        <v>3805.8419243986255</v>
      </c>
      <c r="Y111" s="1">
        <f t="shared" ca="1" si="36"/>
        <v>658</v>
      </c>
      <c r="Z111" s="1">
        <f t="shared" si="45"/>
        <v>4649</v>
      </c>
      <c r="AA111" s="13">
        <v>211364</v>
      </c>
      <c r="AB111" s="8">
        <f>IF($A111="","",AA111/(Configuration!$B$9/1000000))</f>
        <v>3345.3104449802286</v>
      </c>
      <c r="AC111" s="1">
        <f t="shared" ca="1" si="37"/>
        <v>4844.2857142857147</v>
      </c>
      <c r="AD111" s="1">
        <f t="shared" si="46"/>
        <v>26906</v>
      </c>
      <c r="AE111" s="13">
        <v>1283929</v>
      </c>
      <c r="AF111" s="8">
        <f>IF($A111="","",AE111/(Configuration!$B$5/1000000))</f>
        <v>3897.7444630510304</v>
      </c>
      <c r="AG111" s="1">
        <f t="shared" ca="1" si="38"/>
        <v>25781.142857142859</v>
      </c>
    </row>
    <row r="112" spans="1:33" x14ac:dyDescent="0.2">
      <c r="A112" s="4">
        <v>43960</v>
      </c>
      <c r="B112" s="1">
        <f t="shared" si="39"/>
        <v>585</v>
      </c>
      <c r="C112" s="13">
        <v>52596</v>
      </c>
      <c r="D112" s="8">
        <f>IF($A112="","",C112/(Configuration!$B$6/1000000))</f>
        <v>4601.0088347837527</v>
      </c>
      <c r="E112" s="1">
        <f t="shared" ca="1" si="30"/>
        <v>439.85714285714283</v>
      </c>
      <c r="F112" s="1">
        <f t="shared" si="40"/>
        <v>101</v>
      </c>
      <c r="G112" s="13">
        <v>10319</v>
      </c>
      <c r="H112" s="8">
        <f>IF($A112="","",G112/(Configuration!$B$4/1000000))</f>
        <v>1772.1827249365979</v>
      </c>
      <c r="I112" s="1">
        <f t="shared" ca="1" si="31"/>
        <v>130.28571428571428</v>
      </c>
      <c r="J112" s="1">
        <f t="shared" si="41"/>
        <v>440</v>
      </c>
      <c r="K112" s="13">
        <v>174758</v>
      </c>
      <c r="L112" s="8">
        <f>IF($A112="","",K112/(Configuration!$B$3/1000000))</f>
        <v>2605.6449328303688</v>
      </c>
      <c r="M112" s="1">
        <f t="shared" ca="1" si="32"/>
        <v>1111.7142857142858</v>
      </c>
      <c r="N112" s="1">
        <f t="shared" si="42"/>
        <v>1083</v>
      </c>
      <c r="O112" s="13">
        <v>218268</v>
      </c>
      <c r="P112" s="8">
        <f>IF($A112="","",O112/(Configuration!$B$2/1000000))</f>
        <v>3616.1305785832119</v>
      </c>
      <c r="Q112" s="1">
        <f t="shared" ca="1" si="34"/>
        <v>1277.1428571428571</v>
      </c>
      <c r="R112" s="1">
        <f t="shared" si="43"/>
        <v>34</v>
      </c>
      <c r="S112" s="13">
        <v>10874</v>
      </c>
      <c r="T112" s="8">
        <f>IF($A112="","",S112/(Configuration!$B$8/1000000))</f>
        <v>210.00151427429964</v>
      </c>
      <c r="U112" s="1">
        <f t="shared" ca="1" si="35"/>
        <v>11.571428571428571</v>
      </c>
      <c r="V112" s="1">
        <f t="shared" si="44"/>
        <v>753</v>
      </c>
      <c r="W112" s="13">
        <v>22460</v>
      </c>
      <c r="X112" s="8">
        <f>IF($A112="","",W112/(Configuration!$B$7/1000000))</f>
        <v>3937.8638053159411</v>
      </c>
      <c r="Y112" s="1">
        <f t="shared" ca="1" si="36"/>
        <v>701.71428571428567</v>
      </c>
      <c r="Z112" s="1">
        <f t="shared" si="45"/>
        <v>3896</v>
      </c>
      <c r="AA112" s="13">
        <v>215260</v>
      </c>
      <c r="AB112" s="8">
        <f>IF($A112="","",AA112/(Configuration!$B$9/1000000))</f>
        <v>3406.9734031644175</v>
      </c>
      <c r="AC112" s="1">
        <f t="shared" ca="1" si="37"/>
        <v>4714.2857142857147</v>
      </c>
      <c r="AD112" s="1">
        <f t="shared" si="46"/>
        <v>25621</v>
      </c>
      <c r="AE112" s="13">
        <v>1309550</v>
      </c>
      <c r="AF112" s="8">
        <f>IF($A112="","",AE112/(Configuration!$B$5/1000000))</f>
        <v>3975.5245512707302</v>
      </c>
      <c r="AG112" s="1">
        <f t="shared" ca="1" si="38"/>
        <v>25287.285714285714</v>
      </c>
    </row>
    <row r="113" spans="1:33" x14ac:dyDescent="0.2">
      <c r="A113" s="4">
        <v>43961</v>
      </c>
      <c r="B113" s="1">
        <f t="shared" si="39"/>
        <v>485</v>
      </c>
      <c r="C113" s="13">
        <v>53081</v>
      </c>
      <c r="D113" s="8">
        <f>IF($A113="","",C113/(Configuration!$B$6/1000000))</f>
        <v>4643.43581183277</v>
      </c>
      <c r="E113" s="1">
        <f t="shared" ca="1" si="30"/>
        <v>453.57142857142856</v>
      </c>
      <c r="F113" s="1">
        <f t="shared" si="40"/>
        <v>110</v>
      </c>
      <c r="G113" s="13">
        <v>10429</v>
      </c>
      <c r="H113" s="8">
        <f>IF($A113="","",G113/(Configuration!$B$4/1000000))</f>
        <v>1791.0741000449443</v>
      </c>
      <c r="I113" s="1">
        <f t="shared" ca="1" si="31"/>
        <v>129.42857142857142</v>
      </c>
      <c r="J113" s="1">
        <f t="shared" si="41"/>
        <v>269</v>
      </c>
      <c r="K113" s="13">
        <v>175027</v>
      </c>
      <c r="L113" s="8">
        <f>IF($A113="","",K113/(Configuration!$B$3/1000000))</f>
        <v>2609.6557276834305</v>
      </c>
      <c r="M113" s="1">
        <f t="shared" ca="1" si="32"/>
        <v>1107.8571428571429</v>
      </c>
      <c r="N113" s="1">
        <f t="shared" si="42"/>
        <v>802</v>
      </c>
      <c r="O113" s="13">
        <v>219070</v>
      </c>
      <c r="P113" s="8">
        <f>IF($A113="","",O113/(Configuration!$B$2/1000000))</f>
        <v>3629.4176235189043</v>
      </c>
      <c r="Q113" s="1">
        <f t="shared" ca="1" si="34"/>
        <v>1193.2857142857142</v>
      </c>
      <c r="R113" s="1">
        <f t="shared" si="43"/>
        <v>35</v>
      </c>
      <c r="S113" s="13">
        <v>10909</v>
      </c>
      <c r="T113" s="8">
        <f>IF($A113="","",S113/(Configuration!$B$8/1000000))</f>
        <v>210.67744337119134</v>
      </c>
      <c r="U113" s="1">
        <f t="shared" ca="1" si="35"/>
        <v>15.428571428571429</v>
      </c>
      <c r="V113" s="1">
        <f t="shared" si="44"/>
        <v>876</v>
      </c>
      <c r="W113" s="13">
        <v>23336</v>
      </c>
      <c r="X113" s="8">
        <f>IF($A113="","",W113/(Configuration!$B$7/1000000))</f>
        <v>4091.4510133950489</v>
      </c>
      <c r="Y113" s="1">
        <f t="shared" ca="1" si="36"/>
        <v>733</v>
      </c>
      <c r="Z113" s="1">
        <f t="shared" si="45"/>
        <v>3923</v>
      </c>
      <c r="AA113" s="13">
        <v>219183</v>
      </c>
      <c r="AB113" s="8">
        <f>IF($A113="","",AA113/(Configuration!$B$9/1000000))</f>
        <v>3469.0636970444421</v>
      </c>
      <c r="AC113" s="1">
        <f t="shared" ca="1" si="37"/>
        <v>4654.8571428571431</v>
      </c>
      <c r="AD113" s="1">
        <f t="shared" si="46"/>
        <v>19710</v>
      </c>
      <c r="AE113" s="13">
        <v>1329260</v>
      </c>
      <c r="AF113" s="8">
        <f>IF($A113="","",AE113/(Configuration!$B$5/1000000))</f>
        <v>4035.3600588157233</v>
      </c>
      <c r="AG113" s="1">
        <f t="shared" ca="1" si="38"/>
        <v>24460</v>
      </c>
    </row>
    <row r="114" spans="1:33" x14ac:dyDescent="0.2">
      <c r="A114" s="4">
        <v>43962</v>
      </c>
      <c r="B114" s="1">
        <f t="shared" si="39"/>
        <v>368</v>
      </c>
      <c r="C114" s="13">
        <v>53449</v>
      </c>
      <c r="D114" s="8">
        <f>IF($A114="","",C114/(Configuration!$B$6/1000000))</f>
        <v>4675.6278274081069</v>
      </c>
      <c r="E114" s="1">
        <f t="shared" ca="1" si="30"/>
        <v>454.57142857142856</v>
      </c>
      <c r="F114" s="1">
        <f t="shared" si="40"/>
        <v>84</v>
      </c>
      <c r="G114" s="13">
        <v>10513</v>
      </c>
      <c r="H114" s="8">
        <f>IF($A114="","",G114/(Configuration!$B$4/1000000))</f>
        <v>1805.5002410367724</v>
      </c>
      <c r="I114" s="1">
        <f t="shared" ca="1" si="31"/>
        <v>120.42857142857143</v>
      </c>
      <c r="J114" s="1">
        <f t="shared" si="41"/>
        <v>452</v>
      </c>
      <c r="K114" s="13">
        <v>175479</v>
      </c>
      <c r="L114" s="8">
        <f>IF($A114="","",K114/(Configuration!$B$3/1000000))</f>
        <v>2616.3950558380175</v>
      </c>
      <c r="M114" s="1">
        <f t="shared" ca="1" si="32"/>
        <v>1084.7142857142858</v>
      </c>
      <c r="N114" s="1">
        <f t="shared" si="42"/>
        <v>744</v>
      </c>
      <c r="O114" s="13">
        <v>219814</v>
      </c>
      <c r="P114" s="8">
        <f>IF($A114="","",O114/(Configuration!$B$2/1000000))</f>
        <v>3641.7437599679756</v>
      </c>
      <c r="Q114" s="1">
        <f t="shared" ca="1" si="34"/>
        <v>1125.1428571428571</v>
      </c>
      <c r="R114" s="1">
        <f t="shared" si="43"/>
        <v>27</v>
      </c>
      <c r="S114" s="13">
        <v>10936</v>
      </c>
      <c r="T114" s="8">
        <f>IF($A114="","",S114/(Configuration!$B$8/1000000))</f>
        <v>211.19887438879351</v>
      </c>
      <c r="U114" s="1">
        <f t="shared" ca="1" si="35"/>
        <v>18.857142857142858</v>
      </c>
      <c r="V114" s="1">
        <f t="shared" si="44"/>
        <v>486</v>
      </c>
      <c r="W114" s="13">
        <v>23822</v>
      </c>
      <c r="X114" s="8">
        <f>IF($A114="","",W114/(Configuration!$B$7/1000000))</f>
        <v>4176.6603548635949</v>
      </c>
      <c r="Y114" s="1">
        <f t="shared" ca="1" si="36"/>
        <v>720.57142857142856</v>
      </c>
      <c r="Z114" s="1">
        <f t="shared" si="45"/>
        <v>3877</v>
      </c>
      <c r="AA114" s="13">
        <v>223060</v>
      </c>
      <c r="AB114" s="8">
        <f>IF($A114="","",AA114/(Configuration!$B$9/1000000))</f>
        <v>3530.4259375167471</v>
      </c>
      <c r="AC114" s="1">
        <f t="shared" ca="1" si="37"/>
        <v>4639.4285714285716</v>
      </c>
      <c r="AD114" s="1">
        <f t="shared" si="46"/>
        <v>18621</v>
      </c>
      <c r="AE114" s="13">
        <v>1347881</v>
      </c>
      <c r="AF114" s="8">
        <f>IF($A114="","",AE114/(Configuration!$B$5/1000000))</f>
        <v>4091.8895862634818</v>
      </c>
      <c r="AG114" s="1">
        <f t="shared" ca="1" si="38"/>
        <v>23929.428571428572</v>
      </c>
    </row>
    <row r="115" spans="1:33" x14ac:dyDescent="0.2">
      <c r="A115" s="4">
        <v>43963</v>
      </c>
      <c r="B115" s="1">
        <f t="shared" si="39"/>
        <v>330</v>
      </c>
      <c r="C115" s="13">
        <v>53779</v>
      </c>
      <c r="D115" s="8">
        <f>IF($A115="","",C115/(Configuration!$B$6/1000000))</f>
        <v>4704.4956674620771</v>
      </c>
      <c r="E115" s="1">
        <f t="shared" ca="1" si="30"/>
        <v>467.14285714285717</v>
      </c>
      <c r="F115" s="1">
        <f t="shared" si="40"/>
        <v>78</v>
      </c>
      <c r="G115" s="13">
        <v>10591</v>
      </c>
      <c r="H115" s="8">
        <f>IF($A115="","",G115/(Configuration!$B$4/1000000))</f>
        <v>1818.895943386327</v>
      </c>
      <c r="I115" s="1">
        <f t="shared" ca="1" si="31"/>
        <v>110</v>
      </c>
      <c r="J115" s="1">
        <f t="shared" si="41"/>
        <v>728</v>
      </c>
      <c r="K115" s="13">
        <v>176207</v>
      </c>
      <c r="L115" s="8">
        <f>IF($A115="","",K115/(Configuration!$B$3/1000000))</f>
        <v>2627.249548971954</v>
      </c>
      <c r="M115" s="1">
        <f t="shared" ca="1" si="32"/>
        <v>1038.8571428571429</v>
      </c>
      <c r="N115" s="1">
        <f t="shared" si="42"/>
        <v>1402</v>
      </c>
      <c r="O115" s="13">
        <v>221216</v>
      </c>
      <c r="P115" s="8">
        <f>IF($A115="","",O115/(Configuration!$B$2/1000000))</f>
        <v>3664.9712375238873</v>
      </c>
      <c r="Q115" s="1">
        <f t="shared" ca="1" si="34"/>
        <v>1171.8571428571429</v>
      </c>
      <c r="R115" s="1">
        <f t="shared" si="43"/>
        <v>26</v>
      </c>
      <c r="S115" s="13">
        <v>10962</v>
      </c>
      <c r="T115" s="8">
        <f>IF($A115="","",S115/(Configuration!$B$8/1000000))</f>
        <v>211.70099314648451</v>
      </c>
      <c r="U115" s="1">
        <f t="shared" ca="1" si="35"/>
        <v>22.285714285714285</v>
      </c>
      <c r="V115" s="1">
        <f t="shared" si="44"/>
        <v>849</v>
      </c>
      <c r="W115" s="13">
        <v>24671</v>
      </c>
      <c r="X115" s="8">
        <f>IF($A115="","",W115/(Configuration!$B$7/1000000))</f>
        <v>4325.5137106388947</v>
      </c>
      <c r="Y115" s="1">
        <f t="shared" ca="1" si="36"/>
        <v>751.57142857142856</v>
      </c>
      <c r="Z115" s="1">
        <f t="shared" si="45"/>
        <v>3403</v>
      </c>
      <c r="AA115" s="13">
        <v>226463</v>
      </c>
      <c r="AB115" s="8">
        <f>IF($A115="","",AA115/(Configuration!$B$9/1000000))</f>
        <v>3584.2860624399495</v>
      </c>
      <c r="AC115" s="1">
        <f t="shared" ca="1" si="37"/>
        <v>4496.1428571428569</v>
      </c>
      <c r="AD115" s="1">
        <f t="shared" si="46"/>
        <v>21495</v>
      </c>
      <c r="AE115" s="13">
        <v>1369376</v>
      </c>
      <c r="AF115" s="8">
        <f>IF($A115="","",AE115/(Configuration!$B$5/1000000))</f>
        <v>4157.1439868053203</v>
      </c>
      <c r="AG115" s="1">
        <f t="shared" ca="1" si="38"/>
        <v>23575</v>
      </c>
    </row>
    <row r="116" spans="1:33" x14ac:dyDescent="0.2">
      <c r="A116" s="4">
        <v>43964</v>
      </c>
      <c r="B116" s="1">
        <f t="shared" si="39"/>
        <v>202</v>
      </c>
      <c r="C116" s="13">
        <v>53981</v>
      </c>
      <c r="D116" s="8">
        <f>IF($A116="","",C116/(Configuration!$B$6/1000000))</f>
        <v>4722.1662847072348</v>
      </c>
      <c r="E116" s="1">
        <f t="shared" ca="1" si="30"/>
        <v>457.14285714285717</v>
      </c>
      <c r="F116" s="1">
        <f t="shared" si="40"/>
        <v>76</v>
      </c>
      <c r="G116" s="13">
        <v>10667</v>
      </c>
      <c r="H116" s="8">
        <f>IF($A116="","",G116/(Configuration!$B$4/1000000))</f>
        <v>1831.9481661884572</v>
      </c>
      <c r="I116" s="1">
        <f t="shared" ca="1" si="31"/>
        <v>104.14285714285714</v>
      </c>
      <c r="J116" s="1">
        <f t="shared" si="41"/>
        <v>-226</v>
      </c>
      <c r="K116" s="13">
        <v>175981</v>
      </c>
      <c r="L116" s="8">
        <f>IF($A116="","",K116/(Configuration!$B$3/1000000))</f>
        <v>2623.8798848946608</v>
      </c>
      <c r="M116" s="1">
        <f t="shared" ca="1" si="32"/>
        <v>502.28571428571428</v>
      </c>
      <c r="N116" s="1">
        <f t="shared" si="42"/>
        <v>888</v>
      </c>
      <c r="O116" s="13">
        <v>222104</v>
      </c>
      <c r="P116" s="8">
        <f>IF($A116="","",O116/(Configuration!$B$2/1000000))</f>
        <v>3679.6830778018111</v>
      </c>
      <c r="Q116" s="1">
        <f t="shared" ca="1" si="34"/>
        <v>1092.4285714285713</v>
      </c>
      <c r="R116" s="1">
        <f t="shared" si="43"/>
        <v>29</v>
      </c>
      <c r="S116" s="13">
        <v>10991</v>
      </c>
      <c r="T116" s="8">
        <f>IF($A116="","",S116/(Configuration!$B$8/1000000))</f>
        <v>212.26104868390905</v>
      </c>
      <c r="U116" s="1">
        <f t="shared" ca="1" si="35"/>
        <v>25.857142857142858</v>
      </c>
      <c r="V116" s="1">
        <f t="shared" si="44"/>
        <v>675</v>
      </c>
      <c r="W116" s="13">
        <v>25346</v>
      </c>
      <c r="X116" s="8">
        <f>IF($A116="","",W116/(Configuration!$B$7/1000000))</f>
        <v>4443.8600182340979</v>
      </c>
      <c r="Y116" s="1">
        <f t="shared" ca="1" si="36"/>
        <v>735.42857142857144</v>
      </c>
      <c r="Z116" s="1">
        <f t="shared" si="45"/>
        <v>3242</v>
      </c>
      <c r="AA116" s="13">
        <v>229705</v>
      </c>
      <c r="AB116" s="8">
        <f>IF($A116="","",AA116/(Configuration!$B$9/1000000))</f>
        <v>3635.5980004361354</v>
      </c>
      <c r="AC116" s="1">
        <f t="shared" ca="1" si="37"/>
        <v>4086.2857142857142</v>
      </c>
      <c r="AD116" s="1">
        <f t="shared" si="46"/>
        <v>21030</v>
      </c>
      <c r="AE116" s="13">
        <v>1390406</v>
      </c>
      <c r="AF116" s="8">
        <f>IF($A116="","",AE116/(Configuration!$B$5/1000000))</f>
        <v>4220.9867429530223</v>
      </c>
      <c r="AG116" s="1">
        <f t="shared" ca="1" si="38"/>
        <v>23010.714285714286</v>
      </c>
    </row>
    <row r="117" spans="1:33" x14ac:dyDescent="0.2">
      <c r="A117" s="4">
        <v>43965</v>
      </c>
      <c r="B117" s="1">
        <f t="shared" si="39"/>
        <v>307</v>
      </c>
      <c r="C117" s="13">
        <v>54288</v>
      </c>
      <c r="D117" s="8">
        <f>IF($A117="","",C117/(Configuration!$B$6/1000000))</f>
        <v>4749.0221237877468</v>
      </c>
      <c r="E117" s="1">
        <f t="shared" ca="1" si="30"/>
        <v>409.71428571428572</v>
      </c>
      <c r="F117" s="1">
        <f t="shared" si="40"/>
        <v>46</v>
      </c>
      <c r="G117" s="13">
        <v>10713</v>
      </c>
      <c r="H117" s="8">
        <f>IF($A117="","",G117/(Configuration!$B$4/1000000))</f>
        <v>1839.8481957792203</v>
      </c>
      <c r="I117" s="1">
        <f t="shared" ca="1" si="31"/>
        <v>90</v>
      </c>
      <c r="J117" s="1">
        <f t="shared" si="41"/>
        <v>731</v>
      </c>
      <c r="K117" s="13">
        <v>176712</v>
      </c>
      <c r="L117" s="8">
        <f>IF($A117="","",K117/(Configuration!$B$3/1000000))</f>
        <v>2634.7791080827205</v>
      </c>
      <c r="M117" s="1">
        <f t="shared" ca="1" si="32"/>
        <v>524.57142857142856</v>
      </c>
      <c r="N117" s="1">
        <f t="shared" si="42"/>
        <v>992</v>
      </c>
      <c r="O117" s="13">
        <v>223096</v>
      </c>
      <c r="P117" s="8">
        <f>IF($A117="","",O117/(Configuration!$B$2/1000000))</f>
        <v>3696.1179264005727</v>
      </c>
      <c r="Q117" s="1">
        <f t="shared" ca="1" si="34"/>
        <v>1034</v>
      </c>
      <c r="R117" s="1">
        <f t="shared" si="43"/>
        <v>27</v>
      </c>
      <c r="S117" s="13">
        <v>11018</v>
      </c>
      <c r="T117" s="8">
        <f>IF($A117="","",S117/(Configuration!$B$8/1000000))</f>
        <v>212.78247970151125</v>
      </c>
      <c r="U117" s="1">
        <f t="shared" ca="1" si="35"/>
        <v>28</v>
      </c>
      <c r="V117" s="1">
        <f t="shared" si="44"/>
        <v>752</v>
      </c>
      <c r="W117" s="13">
        <v>26098</v>
      </c>
      <c r="X117" s="8">
        <f>IF($A117="","",W117/(Configuration!$B$7/1000000))</f>
        <v>4575.7065712883095</v>
      </c>
      <c r="Y117" s="1">
        <f t="shared" ca="1" si="36"/>
        <v>737</v>
      </c>
      <c r="Z117" s="1">
        <f t="shared" si="45"/>
        <v>3446</v>
      </c>
      <c r="AA117" s="13">
        <v>233151</v>
      </c>
      <c r="AB117" s="8">
        <f>IF($A117="","",AA117/(Configuration!$B$9/1000000))</f>
        <v>3690.1386970230751</v>
      </c>
      <c r="AC117" s="1">
        <f t="shared" ca="1" si="37"/>
        <v>3776.5714285714284</v>
      </c>
      <c r="AD117" s="1">
        <f t="shared" si="46"/>
        <v>27368</v>
      </c>
      <c r="AE117" s="13">
        <v>1417774</v>
      </c>
      <c r="AF117" s="8">
        <f>IF($A117="","",AE117/(Configuration!$B$5/1000000))</f>
        <v>4304.0703639825188</v>
      </c>
      <c r="AG117" s="1">
        <f t="shared" ca="1" si="38"/>
        <v>22964.428571428572</v>
      </c>
    </row>
    <row r="118" spans="1:33" x14ac:dyDescent="0.2">
      <c r="A118" s="4">
        <v>43966</v>
      </c>
      <c r="B118" s="1">
        <f t="shared" si="39"/>
        <v>356</v>
      </c>
      <c r="C118" s="13">
        <v>54644</v>
      </c>
      <c r="D118" s="8">
        <f>IF($A118="","",C118/(Configuration!$B$6/1000000))</f>
        <v>4780.1643997247575</v>
      </c>
      <c r="E118" s="1">
        <f t="shared" ca="1" si="30"/>
        <v>376.14285714285717</v>
      </c>
      <c r="F118" s="1">
        <f t="shared" si="40"/>
        <v>78</v>
      </c>
      <c r="G118" s="13">
        <v>10791</v>
      </c>
      <c r="H118" s="8">
        <f>IF($A118="","",G118/(Configuration!$B$4/1000000))</f>
        <v>1853.2438981287748</v>
      </c>
      <c r="I118" s="1">
        <f t="shared" ca="1" si="31"/>
        <v>81.857142857142861</v>
      </c>
      <c r="J118" s="1">
        <f t="shared" si="41"/>
        <v>607</v>
      </c>
      <c r="K118" s="13">
        <v>177319</v>
      </c>
      <c r="L118" s="8">
        <f>IF($A118="","",K118/(Configuration!$B$3/1000000))</f>
        <v>2643.8294890336815</v>
      </c>
      <c r="M118" s="1">
        <f t="shared" ca="1" si="32"/>
        <v>428.71428571428572</v>
      </c>
      <c r="N118" s="1">
        <f t="shared" si="42"/>
        <v>789</v>
      </c>
      <c r="O118" s="13">
        <v>223885</v>
      </c>
      <c r="P118" s="8">
        <f>IF($A118="","",O118/(Configuration!$B$2/1000000))</f>
        <v>3709.1895952961609</v>
      </c>
      <c r="Q118" s="1">
        <f t="shared" ca="1" si="34"/>
        <v>957.14285714285711</v>
      </c>
      <c r="R118" s="1">
        <f t="shared" si="43"/>
        <v>19</v>
      </c>
      <c r="S118" s="13">
        <v>11037</v>
      </c>
      <c r="T118" s="8">
        <f>IF($A118="","",S118/(Configuration!$B$8/1000000))</f>
        <v>213.14941263982388</v>
      </c>
      <c r="U118" s="1">
        <f t="shared" ca="1" si="35"/>
        <v>28.142857142857142</v>
      </c>
      <c r="V118" s="1">
        <f t="shared" si="44"/>
        <v>793</v>
      </c>
      <c r="W118" s="13">
        <v>26891</v>
      </c>
      <c r="X118" s="8">
        <f>IF($A118="","",W118/(Configuration!$B$7/1000000))</f>
        <v>4714.7415667297846</v>
      </c>
      <c r="Y118" s="1">
        <f t="shared" ca="1" si="36"/>
        <v>740.57142857142856</v>
      </c>
      <c r="Z118" s="1">
        <f t="shared" si="45"/>
        <v>3560</v>
      </c>
      <c r="AA118" s="13">
        <v>236711</v>
      </c>
      <c r="AB118" s="8">
        <f>IF($A118="","",AA118/(Configuration!$B$9/1000000))</f>
        <v>3746.483699881318</v>
      </c>
      <c r="AC118" s="1">
        <f t="shared" ca="1" si="37"/>
        <v>3621</v>
      </c>
      <c r="AD118" s="1">
        <f t="shared" si="46"/>
        <v>25050</v>
      </c>
      <c r="AE118" s="13">
        <v>1442824</v>
      </c>
      <c r="AF118" s="8">
        <f>IF($A118="","",AE118/(Configuration!$B$5/1000000))</f>
        <v>4380.1170136021074</v>
      </c>
      <c r="AG118" s="1">
        <f t="shared" ca="1" si="38"/>
        <v>22699.285714285714</v>
      </c>
    </row>
    <row r="119" spans="1:33" x14ac:dyDescent="0.2">
      <c r="A119" s="4">
        <v>43967</v>
      </c>
      <c r="B119" s="1">
        <f t="shared" si="39"/>
        <v>345</v>
      </c>
      <c r="C119" s="13">
        <v>54989</v>
      </c>
      <c r="D119" s="8">
        <f>IF($A119="","",C119/(Configuration!$B$6/1000000))</f>
        <v>4810.3444143266361</v>
      </c>
      <c r="E119" s="1">
        <f t="shared" ca="1" si="30"/>
        <v>341.85714285714283</v>
      </c>
      <c r="F119" s="1">
        <f t="shared" si="40"/>
        <v>67</v>
      </c>
      <c r="G119" s="13">
        <v>10858</v>
      </c>
      <c r="H119" s="8">
        <f>IF($A119="","",G119/(Configuration!$B$4/1000000))</f>
        <v>1864.750462967495</v>
      </c>
      <c r="I119" s="1">
        <f t="shared" ca="1" si="31"/>
        <v>77</v>
      </c>
      <c r="J119" s="1">
        <f t="shared" si="41"/>
        <v>-112</v>
      </c>
      <c r="K119" s="13">
        <v>177207</v>
      </c>
      <c r="L119" s="8">
        <f>IF($A119="","",K119/(Configuration!$B$3/1000000))</f>
        <v>2642.159567013076</v>
      </c>
      <c r="M119" s="1">
        <f t="shared" ca="1" si="32"/>
        <v>349.85714285714283</v>
      </c>
      <c r="N119" s="1">
        <f t="shared" si="42"/>
        <v>875</v>
      </c>
      <c r="O119" s="13">
        <v>224760</v>
      </c>
      <c r="P119" s="8">
        <f>IF($A119="","",O119/(Configuration!$B$2/1000000))</f>
        <v>3723.6860595339799</v>
      </c>
      <c r="Q119" s="1">
        <f t="shared" ca="1" si="34"/>
        <v>927.42857142857144</v>
      </c>
      <c r="R119" s="1">
        <f t="shared" si="43"/>
        <v>13</v>
      </c>
      <c r="S119" s="13">
        <v>11050</v>
      </c>
      <c r="T119" s="8">
        <f>IF($A119="","",S119/(Configuration!$B$8/1000000))</f>
        <v>213.40047201866938</v>
      </c>
      <c r="U119" s="1">
        <f t="shared" ca="1" si="35"/>
        <v>25.142857142857142</v>
      </c>
      <c r="V119" s="1">
        <f t="shared" si="44"/>
        <v>465</v>
      </c>
      <c r="W119" s="13">
        <v>27356</v>
      </c>
      <c r="X119" s="8">
        <f>IF($A119="","",W119/(Configuration!$B$7/1000000))</f>
        <v>4796.2690230731469</v>
      </c>
      <c r="Y119" s="1">
        <f t="shared" ca="1" si="36"/>
        <v>699.42857142857144</v>
      </c>
      <c r="Z119" s="1">
        <f t="shared" si="45"/>
        <v>3450</v>
      </c>
      <c r="AA119" s="13">
        <v>240161</v>
      </c>
      <c r="AB119" s="8">
        <f>IF($A119="","",AA119/(Configuration!$B$9/1000000))</f>
        <v>3801.0877054602329</v>
      </c>
      <c r="AC119" s="1">
        <f t="shared" ca="1" si="37"/>
        <v>3557.2857142857142</v>
      </c>
      <c r="AD119" s="1">
        <f t="shared" si="46"/>
        <v>24996</v>
      </c>
      <c r="AE119" s="13">
        <v>1467820</v>
      </c>
      <c r="AF119" s="8">
        <f>IF($A119="","",AE119/(Configuration!$B$5/1000000))</f>
        <v>4455.9997303243117</v>
      </c>
      <c r="AG119" s="1">
        <f t="shared" ca="1" si="38"/>
        <v>22610</v>
      </c>
    </row>
    <row r="120" spans="1:33" x14ac:dyDescent="0.2">
      <c r="A120" s="4">
        <v>43968</v>
      </c>
      <c r="B120" s="1">
        <f t="shared" si="39"/>
        <v>291</v>
      </c>
      <c r="C120" s="13">
        <v>55280</v>
      </c>
      <c r="D120" s="8">
        <f>IF($A120="","",C120/(Configuration!$B$6/1000000))</f>
        <v>4835.8006005560464</v>
      </c>
      <c r="E120" s="1">
        <f t="shared" ca="1" si="30"/>
        <v>314.14285714285717</v>
      </c>
      <c r="F120" s="1">
        <f t="shared" si="40"/>
        <v>69</v>
      </c>
      <c r="G120" s="13">
        <v>10927</v>
      </c>
      <c r="H120" s="8">
        <f>IF($A120="","",G120/(Configuration!$B$4/1000000))</f>
        <v>1876.6005073536394</v>
      </c>
      <c r="I120" s="1">
        <f t="shared" ca="1" si="31"/>
        <v>71.142857142857139</v>
      </c>
      <c r="J120" s="1">
        <f t="shared" si="41"/>
        <v>33</v>
      </c>
      <c r="K120" s="13">
        <v>177240</v>
      </c>
      <c r="L120" s="8">
        <f>IF($A120="","",K120/(Configuration!$B$3/1000000))</f>
        <v>2642.6515976084329</v>
      </c>
      <c r="M120" s="1">
        <f t="shared" ca="1" si="32"/>
        <v>316.14285714285717</v>
      </c>
      <c r="N120" s="1">
        <f t="shared" si="42"/>
        <v>675</v>
      </c>
      <c r="O120" s="13">
        <v>225435</v>
      </c>
      <c r="P120" s="8">
        <f>IF($A120="","",O120/(Configuration!$B$2/1000000))</f>
        <v>3734.8690462317259</v>
      </c>
      <c r="Q120" s="1">
        <f t="shared" ca="1" si="34"/>
        <v>909.28571428571433</v>
      </c>
      <c r="R120" s="1">
        <f t="shared" si="43"/>
        <v>15</v>
      </c>
      <c r="S120" s="13">
        <v>11065</v>
      </c>
      <c r="T120" s="8">
        <f>IF($A120="","",S120/(Configuration!$B$8/1000000))</f>
        <v>213.69015591733725</v>
      </c>
      <c r="U120" s="1">
        <f t="shared" ca="1" si="35"/>
        <v>22.285714285714285</v>
      </c>
      <c r="V120" s="1">
        <f t="shared" si="44"/>
        <v>682</v>
      </c>
      <c r="W120" s="13">
        <v>28038</v>
      </c>
      <c r="X120" s="8">
        <f>IF($A120="","",W120/(Configuration!$B$7/1000000))</f>
        <v>4915.8426257100782</v>
      </c>
      <c r="Y120" s="1">
        <f t="shared" ca="1" si="36"/>
        <v>671.71428571428567</v>
      </c>
      <c r="Z120" s="1">
        <f t="shared" si="45"/>
        <v>3534</v>
      </c>
      <c r="AA120" s="13">
        <v>243695</v>
      </c>
      <c r="AB120" s="8">
        <f>IF($A120="","",AA120/(Configuration!$B$9/1000000))</f>
        <v>3857.0211998706345</v>
      </c>
      <c r="AC120" s="1">
        <f t="shared" ca="1" si="37"/>
        <v>3501.7142857142858</v>
      </c>
      <c r="AD120" s="1">
        <f t="shared" si="46"/>
        <v>18937</v>
      </c>
      <c r="AE120" s="13">
        <v>1486757</v>
      </c>
      <c r="AF120" s="8">
        <f>IF($A120="","",AE120/(Configuration!$B$5/1000000))</f>
        <v>4513.4885688012037</v>
      </c>
      <c r="AG120" s="1">
        <f t="shared" ca="1" si="38"/>
        <v>22499.571428571428</v>
      </c>
    </row>
    <row r="121" spans="1:33" x14ac:dyDescent="0.2">
      <c r="A121" s="4">
        <v>43969</v>
      </c>
      <c r="B121" s="1">
        <f t="shared" si="39"/>
        <v>279</v>
      </c>
      <c r="C121" s="13">
        <v>55559</v>
      </c>
      <c r="D121" s="8">
        <f>IF($A121="","",C121/(Configuration!$B$6/1000000))</f>
        <v>4860.2070471471307</v>
      </c>
      <c r="E121" s="1">
        <f t="shared" ca="1" si="30"/>
        <v>301.42857142857144</v>
      </c>
      <c r="F121" s="1">
        <f t="shared" si="40"/>
        <v>41</v>
      </c>
      <c r="G121" s="13">
        <v>10968</v>
      </c>
      <c r="H121" s="8">
        <f>IF($A121="","",G121/(Configuration!$B$4/1000000))</f>
        <v>1883.6418380758412</v>
      </c>
      <c r="I121" s="1">
        <f t="shared" ca="1" si="31"/>
        <v>65</v>
      </c>
      <c r="J121" s="1">
        <f t="shared" si="41"/>
        <v>314</v>
      </c>
      <c r="K121" s="13">
        <v>177554</v>
      </c>
      <c r="L121" s="8">
        <f>IF($A121="","",K121/(Configuration!$B$3/1000000))</f>
        <v>2647.3333432733452</v>
      </c>
      <c r="M121" s="1">
        <f t="shared" ca="1" si="32"/>
        <v>296.42857142857144</v>
      </c>
      <c r="N121" s="1">
        <f t="shared" si="42"/>
        <v>451</v>
      </c>
      <c r="O121" s="13">
        <v>225886</v>
      </c>
      <c r="P121" s="8">
        <f>IF($A121="","",O121/(Configuration!$B$2/1000000))</f>
        <v>3742.3409380845906</v>
      </c>
      <c r="Q121" s="1">
        <f t="shared" ca="1" si="34"/>
        <v>867.42857142857144</v>
      </c>
      <c r="R121" s="1">
        <f t="shared" si="43"/>
        <v>13</v>
      </c>
      <c r="S121" s="13">
        <v>11078</v>
      </c>
      <c r="T121" s="8">
        <f>IF($A121="","",S121/(Configuration!$B$8/1000000))</f>
        <v>213.94121529618275</v>
      </c>
      <c r="U121" s="1">
        <f t="shared" ca="1" si="35"/>
        <v>20.285714285714285</v>
      </c>
      <c r="V121" s="1">
        <f t="shared" si="44"/>
        <v>305</v>
      </c>
      <c r="W121" s="13">
        <v>28343</v>
      </c>
      <c r="X121" s="8">
        <f>IF($A121="","",W121/(Configuration!$B$7/1000000))</f>
        <v>4969.3176239567993</v>
      </c>
      <c r="Y121" s="1">
        <f t="shared" ca="1" si="36"/>
        <v>645.85714285714289</v>
      </c>
      <c r="Z121" s="1">
        <f t="shared" si="45"/>
        <v>2711</v>
      </c>
      <c r="AA121" s="13">
        <v>246406</v>
      </c>
      <c r="AB121" s="8">
        <f>IF($A121="","",AA121/(Configuration!$B$9/1000000))</f>
        <v>3899.9288691820657</v>
      </c>
      <c r="AC121" s="1">
        <f t="shared" ca="1" si="37"/>
        <v>3335.1428571428573</v>
      </c>
      <c r="AD121" s="1">
        <f t="shared" si="46"/>
        <v>21551</v>
      </c>
      <c r="AE121" s="13">
        <v>1508308</v>
      </c>
      <c r="AF121" s="8">
        <f>IF($A121="","",AE121/(Configuration!$B$5/1000000))</f>
        <v>4578.9129738292177</v>
      </c>
      <c r="AG121" s="1">
        <f t="shared" ca="1" si="38"/>
        <v>22918.142857142859</v>
      </c>
    </row>
    <row r="122" spans="1:33" x14ac:dyDescent="0.2">
      <c r="A122" s="4">
        <v>43970</v>
      </c>
      <c r="B122" s="1">
        <f t="shared" si="39"/>
        <v>232</v>
      </c>
      <c r="C122" s="13">
        <v>55791</v>
      </c>
      <c r="D122" s="8">
        <f>IF($A122="","",C122/(Configuration!$B$6/1000000))</f>
        <v>4880.5020134881042</v>
      </c>
      <c r="E122" s="1">
        <f t="shared" ca="1" si="30"/>
        <v>287.42857142857144</v>
      </c>
      <c r="F122" s="1">
        <f t="shared" si="40"/>
        <v>76</v>
      </c>
      <c r="G122" s="13">
        <v>11044</v>
      </c>
      <c r="H122" s="8">
        <f>IF($A122="","",G122/(Configuration!$B$4/1000000))</f>
        <v>1896.6940608779714</v>
      </c>
      <c r="I122" s="1">
        <f t="shared" ca="1" si="31"/>
        <v>64.714285714285708</v>
      </c>
      <c r="J122" s="1">
        <f t="shared" si="41"/>
        <v>874</v>
      </c>
      <c r="K122" s="13">
        <v>178428</v>
      </c>
      <c r="L122" s="8">
        <f>IF($A122="","",K122/(Configuration!$B$3/1000000))</f>
        <v>2660.3646990412858</v>
      </c>
      <c r="M122" s="1">
        <f t="shared" ca="1" si="32"/>
        <v>317.28571428571428</v>
      </c>
      <c r="N122" s="1">
        <f t="shared" si="42"/>
        <v>813</v>
      </c>
      <c r="O122" s="13">
        <v>226699</v>
      </c>
      <c r="P122" s="8">
        <f>IF($A122="","",O122/(Configuration!$B$2/1000000))</f>
        <v>3755.8102242849873</v>
      </c>
      <c r="Q122" s="1">
        <f t="shared" ca="1" si="34"/>
        <v>783.28571428571433</v>
      </c>
      <c r="R122" s="1">
        <f t="shared" si="43"/>
        <v>32</v>
      </c>
      <c r="S122" s="13">
        <v>11110</v>
      </c>
      <c r="T122" s="8">
        <f>IF($A122="","",S122/(Configuration!$B$8/1000000))</f>
        <v>214.5592076133409</v>
      </c>
      <c r="U122" s="1">
        <f t="shared" ca="1" si="35"/>
        <v>21.142857142857142</v>
      </c>
      <c r="V122" s="1">
        <f t="shared" si="44"/>
        <v>451</v>
      </c>
      <c r="W122" s="13">
        <v>28794</v>
      </c>
      <c r="X122" s="8">
        <f>IF($A122="","",W122/(Configuration!$B$7/1000000))</f>
        <v>5048.3904902167051</v>
      </c>
      <c r="Y122" s="1">
        <f t="shared" ca="1" si="36"/>
        <v>589</v>
      </c>
      <c r="Z122" s="1">
        <f t="shared" si="45"/>
        <v>2412</v>
      </c>
      <c r="AA122" s="13">
        <v>248818</v>
      </c>
      <c r="AB122" s="8">
        <f>IF($A122="","",AA122/(Configuration!$B$9/1000000))</f>
        <v>3938.1041913433246</v>
      </c>
      <c r="AC122" s="1">
        <f t="shared" ca="1" si="37"/>
        <v>3193.5714285714284</v>
      </c>
      <c r="AD122" s="1">
        <f t="shared" si="46"/>
        <v>20260</v>
      </c>
      <c r="AE122" s="13">
        <v>1528568</v>
      </c>
      <c r="AF122" s="8">
        <f>IF($A122="","",AE122/(Configuration!$B$5/1000000))</f>
        <v>4640.4181682920062</v>
      </c>
      <c r="AG122" s="1">
        <f t="shared" ca="1" si="38"/>
        <v>22741.714285714286</v>
      </c>
    </row>
    <row r="123" spans="1:33" x14ac:dyDescent="0.2">
      <c r="A123" s="4">
        <v>43971</v>
      </c>
      <c r="B123" s="1">
        <f t="shared" si="39"/>
        <v>192</v>
      </c>
      <c r="C123" s="13">
        <v>55983</v>
      </c>
      <c r="D123" s="8">
        <f>IF($A123="","",C123/(Configuration!$B$6/1000000))</f>
        <v>4897.2978477013239</v>
      </c>
      <c r="E123" s="1">
        <f t="shared" ca="1" si="30"/>
        <v>286</v>
      </c>
      <c r="F123" s="1">
        <f t="shared" si="40"/>
        <v>73</v>
      </c>
      <c r="G123" s="13">
        <v>11117</v>
      </c>
      <c r="H123" s="8">
        <f>IF($A123="","",G123/(Configuration!$B$4/1000000))</f>
        <v>1909.2310643589649</v>
      </c>
      <c r="I123" s="1">
        <f t="shared" ca="1" si="31"/>
        <v>64.285714285714292</v>
      </c>
      <c r="J123" s="1">
        <f t="shared" si="41"/>
        <v>641</v>
      </c>
      <c r="K123" s="13">
        <v>179069</v>
      </c>
      <c r="L123" s="8">
        <f>IF($A123="","",K123/(Configuration!$B$3/1000000))</f>
        <v>2669.9220206056448</v>
      </c>
      <c r="M123" s="1">
        <f t="shared" ca="1" si="32"/>
        <v>441.14285714285717</v>
      </c>
      <c r="N123" s="1">
        <f t="shared" si="42"/>
        <v>665</v>
      </c>
      <c r="O123" s="13">
        <v>227364</v>
      </c>
      <c r="P123" s="8">
        <f>IF($A123="","",O123/(Configuration!$B$2/1000000))</f>
        <v>3766.8275371057298</v>
      </c>
      <c r="Q123" s="1">
        <f t="shared" ca="1" si="34"/>
        <v>751.42857142857144</v>
      </c>
      <c r="R123" s="1">
        <f t="shared" si="43"/>
        <v>12</v>
      </c>
      <c r="S123" s="13">
        <v>11122</v>
      </c>
      <c r="T123" s="8">
        <f>IF($A123="","",S123/(Configuration!$B$8/1000000))</f>
        <v>214.7909547322752</v>
      </c>
      <c r="U123" s="1">
        <f t="shared" ca="1" si="35"/>
        <v>18.714285714285715</v>
      </c>
      <c r="V123" s="1">
        <f t="shared" si="44"/>
        <v>570</v>
      </c>
      <c r="W123" s="13">
        <v>29364</v>
      </c>
      <c r="X123" s="8">
        <f>IF($A123="","",W123/(Configuration!$B$7/1000000))</f>
        <v>5148.3273721859878</v>
      </c>
      <c r="Y123" s="1">
        <f t="shared" ca="1" si="36"/>
        <v>574</v>
      </c>
      <c r="Z123" s="1">
        <f t="shared" si="45"/>
        <v>-525</v>
      </c>
      <c r="AA123" s="13">
        <v>248293</v>
      </c>
      <c r="AB123" s="8">
        <f>IF($A123="","",AA123/(Configuration!$B$9/1000000))</f>
        <v>3929.7948861465334</v>
      </c>
      <c r="AC123" s="1">
        <f t="shared" ca="1" si="37"/>
        <v>2655.4285714285716</v>
      </c>
      <c r="AD123" s="1">
        <f t="shared" si="46"/>
        <v>23285</v>
      </c>
      <c r="AE123" s="13">
        <v>1551853</v>
      </c>
      <c r="AF123" s="8">
        <f>IF($A123="","",AE123/(Configuration!$B$5/1000000))</f>
        <v>4711.10664080267</v>
      </c>
      <c r="AG123" s="1">
        <f t="shared" ca="1" si="38"/>
        <v>23063.857142857141</v>
      </c>
    </row>
    <row r="124" spans="1:33" x14ac:dyDescent="0.2">
      <c r="A124" s="4">
        <v>43972</v>
      </c>
      <c r="B124" s="1">
        <f t="shared" si="39"/>
        <v>252</v>
      </c>
      <c r="C124" s="13">
        <v>56235</v>
      </c>
      <c r="D124" s="8">
        <f>IF($A124="","",C124/(Configuration!$B$6/1000000))</f>
        <v>4919.3423801061736</v>
      </c>
      <c r="E124" s="1">
        <f t="shared" ca="1" si="30"/>
        <v>278.14285714285717</v>
      </c>
      <c r="F124" s="1">
        <f t="shared" si="40"/>
        <v>65</v>
      </c>
      <c r="G124" s="13">
        <v>11182</v>
      </c>
      <c r="H124" s="8">
        <f>IF($A124="","",G124/(Configuration!$B$4/1000000))</f>
        <v>1920.3941496502605</v>
      </c>
      <c r="I124" s="1">
        <f t="shared" ca="1" si="31"/>
        <v>67</v>
      </c>
      <c r="J124" s="1">
        <f t="shared" si="41"/>
        <v>237</v>
      </c>
      <c r="K124" s="13">
        <v>179306</v>
      </c>
      <c r="L124" s="8">
        <f>IF($A124="","",K124/(Configuration!$B$3/1000000))</f>
        <v>2673.4556948813906</v>
      </c>
      <c r="M124" s="1">
        <f t="shared" ca="1" si="32"/>
        <v>370.57142857142856</v>
      </c>
      <c r="N124" s="1">
        <f t="shared" si="42"/>
        <v>642</v>
      </c>
      <c r="O124" s="13">
        <v>228006</v>
      </c>
      <c r="P124" s="8">
        <f>IF($A124="","",O124/(Configuration!$B$2/1000000))</f>
        <v>3777.4638000093637</v>
      </c>
      <c r="Q124" s="1">
        <f t="shared" ca="1" si="34"/>
        <v>701.42857142857144</v>
      </c>
      <c r="R124" s="1">
        <f t="shared" si="43"/>
        <v>20</v>
      </c>
      <c r="S124" s="13">
        <v>11142</v>
      </c>
      <c r="T124" s="8">
        <f>IF($A124="","",S124/(Configuration!$B$8/1000000))</f>
        <v>215.17719993049903</v>
      </c>
      <c r="U124" s="1">
        <f t="shared" ca="1" si="35"/>
        <v>17.714285714285715</v>
      </c>
      <c r="V124" s="1">
        <f t="shared" si="44"/>
        <v>448</v>
      </c>
      <c r="W124" s="13">
        <v>29812</v>
      </c>
      <c r="X124" s="8">
        <f>IF($A124="","",W124/(Configuration!$B$7/1000000))</f>
        <v>5226.8742548565824</v>
      </c>
      <c r="Y124" s="1">
        <f t="shared" ca="1" si="36"/>
        <v>530.57142857142856</v>
      </c>
      <c r="Z124" s="1">
        <f t="shared" si="45"/>
        <v>2615</v>
      </c>
      <c r="AA124" s="13">
        <v>250908</v>
      </c>
      <c r="AB124" s="8">
        <f>IF($A124="","",AA124/(Configuration!$B$9/1000000))</f>
        <v>3971.1831396505513</v>
      </c>
      <c r="AC124" s="1">
        <f t="shared" ca="1" si="37"/>
        <v>2536.7142857142858</v>
      </c>
      <c r="AD124" s="1">
        <f t="shared" si="46"/>
        <v>25294</v>
      </c>
      <c r="AE124" s="13">
        <v>1577147</v>
      </c>
      <c r="AF124" s="8">
        <f>IF($A124="","",AE124/(Configuration!$B$5/1000000))</f>
        <v>4787.8940242548797</v>
      </c>
      <c r="AG124" s="1">
        <f t="shared" ca="1" si="38"/>
        <v>22767.571428571428</v>
      </c>
    </row>
    <row r="125" spans="1:33" x14ac:dyDescent="0.2">
      <c r="A125" s="4">
        <v>43973</v>
      </c>
      <c r="B125" s="1">
        <f t="shared" si="39"/>
        <v>276</v>
      </c>
      <c r="C125" s="13">
        <v>56511</v>
      </c>
      <c r="D125" s="8">
        <f>IF($A125="","",C125/(Configuration!$B$6/1000000))</f>
        <v>4943.4863917876764</v>
      </c>
      <c r="E125" s="1">
        <f t="shared" ca="1" si="30"/>
        <v>266.71428571428572</v>
      </c>
      <c r="F125" s="1">
        <f t="shared" si="40"/>
        <v>48</v>
      </c>
      <c r="G125" s="13">
        <v>11230</v>
      </c>
      <c r="H125" s="8">
        <f>IF($A125="","",G125/(Configuration!$B$4/1000000))</f>
        <v>1928.6376587884479</v>
      </c>
      <c r="I125" s="1">
        <f t="shared" ca="1" si="31"/>
        <v>62.714285714285715</v>
      </c>
      <c r="J125" s="1">
        <f t="shared" si="41"/>
        <v>339</v>
      </c>
      <c r="K125" s="13">
        <v>179645</v>
      </c>
      <c r="L125" s="8">
        <f>IF($A125="","",K125/(Configuration!$B$3/1000000))</f>
        <v>2678.5101909973309</v>
      </c>
      <c r="M125" s="1">
        <f t="shared" ca="1" si="32"/>
        <v>332.28571428571428</v>
      </c>
      <c r="N125" s="1">
        <f t="shared" si="42"/>
        <v>652</v>
      </c>
      <c r="O125" s="13">
        <v>228658</v>
      </c>
      <c r="P125" s="8">
        <f>IF($A125="","",O125/(Configuration!$B$2/1000000))</f>
        <v>3788.2657367900015</v>
      </c>
      <c r="Q125" s="1">
        <f t="shared" ca="1" si="34"/>
        <v>681.85714285714289</v>
      </c>
      <c r="R125" s="1">
        <f t="shared" si="43"/>
        <v>23</v>
      </c>
      <c r="S125" s="13">
        <v>11165</v>
      </c>
      <c r="T125" s="8">
        <f>IF($A125="","",S125/(Configuration!$B$8/1000000))</f>
        <v>215.62138190845644</v>
      </c>
      <c r="U125" s="1">
        <f t="shared" ca="1" si="35"/>
        <v>18.285714285714285</v>
      </c>
      <c r="V125" s="1">
        <f t="shared" si="44"/>
        <v>614</v>
      </c>
      <c r="W125" s="13">
        <v>30426</v>
      </c>
      <c r="X125" s="8">
        <f>IF($A125="","",W125/(Configuration!$B$7/1000000))</f>
        <v>5334.5255628024406</v>
      </c>
      <c r="Y125" s="1">
        <f t="shared" ca="1" si="36"/>
        <v>505</v>
      </c>
      <c r="Z125" s="1">
        <f t="shared" si="45"/>
        <v>3287</v>
      </c>
      <c r="AA125" s="13">
        <v>254195</v>
      </c>
      <c r="AB125" s="8">
        <f>IF($A125="","",AA125/(Configuration!$B$9/1000000))</f>
        <v>4023.2073038064627</v>
      </c>
      <c r="AC125" s="1">
        <f t="shared" ca="1" si="37"/>
        <v>2497.7142857142858</v>
      </c>
      <c r="AD125" s="1">
        <f t="shared" si="46"/>
        <v>23790</v>
      </c>
      <c r="AE125" s="13">
        <v>1600937</v>
      </c>
      <c r="AF125" s="8">
        <f>IF($A125="","",AE125/(Configuration!$B$5/1000000))</f>
        <v>4860.1155729355187</v>
      </c>
      <c r="AG125" s="1">
        <f t="shared" ca="1" si="38"/>
        <v>22587.571428571428</v>
      </c>
    </row>
    <row r="126" spans="1:33" x14ac:dyDescent="0.2">
      <c r="A126" s="4">
        <v>43974</v>
      </c>
      <c r="B126" s="1">
        <f t="shared" si="39"/>
        <v>299</v>
      </c>
      <c r="C126" s="13">
        <v>56810</v>
      </c>
      <c r="D126" s="8">
        <f>IF($A126="","",C126/(Configuration!$B$6/1000000))</f>
        <v>4969.6424044426376</v>
      </c>
      <c r="E126" s="1">
        <f t="shared" ca="1" si="30"/>
        <v>260.14285714285717</v>
      </c>
      <c r="F126" s="1">
        <f t="shared" si="40"/>
        <v>59</v>
      </c>
      <c r="G126" s="13">
        <v>11289</v>
      </c>
      <c r="H126" s="8">
        <f>IF($A126="","",G126/(Configuration!$B$4/1000000))</f>
        <v>1938.7703054374701</v>
      </c>
      <c r="I126" s="1">
        <f t="shared" ca="1" si="31"/>
        <v>61.571428571428569</v>
      </c>
      <c r="J126" s="1">
        <f t="shared" si="41"/>
        <v>319</v>
      </c>
      <c r="K126" s="13">
        <v>179964</v>
      </c>
      <c r="L126" s="8">
        <f>IF($A126="","",K126/(Configuration!$B$3/1000000))</f>
        <v>2683.2664867524491</v>
      </c>
      <c r="M126" s="1">
        <f t="shared" ca="1" si="32"/>
        <v>393.85714285714283</v>
      </c>
      <c r="N126" s="1">
        <f t="shared" si="42"/>
        <v>669</v>
      </c>
      <c r="O126" s="13">
        <v>229327</v>
      </c>
      <c r="P126" s="8">
        <f>IF($A126="","",O126/(Configuration!$B$2/1000000))</f>
        <v>3799.3493191615457</v>
      </c>
      <c r="Q126" s="1">
        <f t="shared" ca="1" si="34"/>
        <v>652.42857142857144</v>
      </c>
      <c r="R126" s="1">
        <f t="shared" si="43"/>
        <v>25</v>
      </c>
      <c r="S126" s="13">
        <v>11190</v>
      </c>
      <c r="T126" s="8">
        <f>IF($A126="","",S126/(Configuration!$B$8/1000000))</f>
        <v>216.10418840623623</v>
      </c>
      <c r="U126" s="1">
        <f t="shared" ca="1" si="35"/>
        <v>20</v>
      </c>
      <c r="V126" s="1">
        <f t="shared" si="44"/>
        <v>642</v>
      </c>
      <c r="W126" s="13">
        <v>31068</v>
      </c>
      <c r="X126" s="8">
        <f>IF($A126="","",W126/(Configuration!$B$7/1000000))</f>
        <v>5447.0860509152117</v>
      </c>
      <c r="Y126" s="1">
        <f t="shared" ca="1" si="36"/>
        <v>530.28571428571433</v>
      </c>
      <c r="Z126" s="1">
        <f t="shared" si="45"/>
        <v>2959</v>
      </c>
      <c r="AA126" s="13">
        <v>257154</v>
      </c>
      <c r="AB126" s="8">
        <f>IF($A126="","",AA126/(Configuration!$B$9/1000000))</f>
        <v>4070.0401306203785</v>
      </c>
      <c r="AC126" s="1">
        <f t="shared" ca="1" si="37"/>
        <v>2427.5714285714284</v>
      </c>
      <c r="AD126" s="1">
        <f t="shared" si="46"/>
        <v>21675</v>
      </c>
      <c r="AE126" s="13">
        <v>1622612</v>
      </c>
      <c r="AF126" s="8">
        <f>IF($A126="","",AE126/(Configuration!$B$5/1000000))</f>
        <v>4925.9164164686354</v>
      </c>
      <c r="AG126" s="1">
        <f t="shared" ca="1" si="38"/>
        <v>22113.142857142859</v>
      </c>
    </row>
    <row r="127" spans="1:33" x14ac:dyDescent="0.2">
      <c r="A127" s="4">
        <v>43975</v>
      </c>
      <c r="B127" s="1">
        <f t="shared" si="39"/>
        <v>282</v>
      </c>
      <c r="C127" s="13">
        <v>57092</v>
      </c>
      <c r="D127" s="8">
        <f>IF($A127="","",C127/(Configuration!$B$6/1000000))</f>
        <v>4994.3112859433031</v>
      </c>
      <c r="E127" s="1">
        <f t="shared" ca="1" si="30"/>
        <v>258.85714285714283</v>
      </c>
      <c r="F127" s="1">
        <f t="shared" si="40"/>
        <v>71</v>
      </c>
      <c r="G127" s="13">
        <v>11360</v>
      </c>
      <c r="H127" s="8">
        <f>IF($A127="","",G127/(Configuration!$B$4/1000000))</f>
        <v>1950.9638293710391</v>
      </c>
      <c r="I127" s="1">
        <f t="shared" ca="1" si="31"/>
        <v>61.857142857142854</v>
      </c>
      <c r="J127" s="1">
        <f t="shared" si="41"/>
        <v>-105</v>
      </c>
      <c r="K127" s="13">
        <v>179859</v>
      </c>
      <c r="L127" s="8">
        <f>IF($A127="","",K127/(Configuration!$B$3/1000000))</f>
        <v>2681.7009348581309</v>
      </c>
      <c r="M127" s="1">
        <f t="shared" ca="1" si="32"/>
        <v>374.14285714285717</v>
      </c>
      <c r="N127" s="1">
        <f t="shared" si="42"/>
        <v>531</v>
      </c>
      <c r="O127" s="13">
        <v>229858</v>
      </c>
      <c r="P127" s="8">
        <f>IF($A127="","",O127/(Configuration!$B$2/1000000))</f>
        <v>3808.1466020304392</v>
      </c>
      <c r="Q127" s="1">
        <f t="shared" ca="1" si="34"/>
        <v>631.85714285714289</v>
      </c>
      <c r="R127" s="1">
        <f t="shared" si="43"/>
        <v>16</v>
      </c>
      <c r="S127" s="13">
        <v>11206</v>
      </c>
      <c r="T127" s="8">
        <f>IF($A127="","",S127/(Configuration!$B$8/1000000))</f>
        <v>216.41318456481531</v>
      </c>
      <c r="U127" s="1">
        <f t="shared" ca="1" si="35"/>
        <v>20.142857142857142</v>
      </c>
      <c r="V127" s="1">
        <f t="shared" si="44"/>
        <v>548</v>
      </c>
      <c r="W127" s="13">
        <v>31616</v>
      </c>
      <c r="X127" s="8">
        <f>IF($A127="","",W127/(Configuration!$B$7/1000000))</f>
        <v>5543.1657198962057</v>
      </c>
      <c r="Y127" s="1">
        <f t="shared" ca="1" si="36"/>
        <v>511.14285714285717</v>
      </c>
      <c r="Z127" s="1">
        <f t="shared" si="45"/>
        <v>2405</v>
      </c>
      <c r="AA127" s="13">
        <v>259559</v>
      </c>
      <c r="AB127" s="8">
        <f>IF($A127="","",AA127/(Configuration!$B$9/1000000))</f>
        <v>4108.10466204568</v>
      </c>
      <c r="AC127" s="1">
        <f t="shared" ca="1" si="37"/>
        <v>2266.2857142857142</v>
      </c>
      <c r="AD127" s="1">
        <f t="shared" si="46"/>
        <v>20634</v>
      </c>
      <c r="AE127" s="13">
        <v>1643246</v>
      </c>
      <c r="AF127" s="8">
        <f>IF($A127="","",AE127/(Configuration!$B$5/1000000))</f>
        <v>4988.5569980355249</v>
      </c>
      <c r="AG127" s="1">
        <f t="shared" ca="1" si="38"/>
        <v>22355.571428571428</v>
      </c>
    </row>
    <row r="128" spans="1:33" x14ac:dyDescent="0.2">
      <c r="A128" s="4">
        <v>43976</v>
      </c>
      <c r="B128" s="1">
        <f t="shared" si="39"/>
        <v>250</v>
      </c>
      <c r="C128" s="13">
        <v>57342</v>
      </c>
      <c r="D128" s="8">
        <f>IF($A128="","",C128/(Configuration!$B$6/1000000))</f>
        <v>5016.1808617417664</v>
      </c>
      <c r="E128" s="1">
        <f t="shared" ca="1" si="30"/>
        <v>254.71428571428572</v>
      </c>
      <c r="F128" s="1">
        <f t="shared" si="40"/>
        <v>27</v>
      </c>
      <c r="G128" s="13">
        <v>11387</v>
      </c>
      <c r="H128" s="8">
        <f>IF($A128="","",G128/(Configuration!$B$4/1000000))</f>
        <v>1955.6008032612697</v>
      </c>
      <c r="I128" s="1">
        <f t="shared" ca="1" si="31"/>
        <v>59.857142857142854</v>
      </c>
      <c r="J128" s="1">
        <f t="shared" si="41"/>
        <v>307</v>
      </c>
      <c r="K128" s="13">
        <v>180166</v>
      </c>
      <c r="L128" s="8">
        <f>IF($A128="","",K128/(Configuration!$B$3/1000000))</f>
        <v>2686.2783103967554</v>
      </c>
      <c r="M128" s="1">
        <f t="shared" ca="1" si="32"/>
        <v>373.14285714285717</v>
      </c>
      <c r="N128" s="1">
        <f t="shared" si="42"/>
        <v>300</v>
      </c>
      <c r="O128" s="13">
        <v>230158</v>
      </c>
      <c r="P128" s="8">
        <f>IF($A128="","",O128/(Configuration!$B$2/1000000))</f>
        <v>3813.1168183405489</v>
      </c>
      <c r="Q128" s="1">
        <f t="shared" ca="1" si="34"/>
        <v>610.28571428571433</v>
      </c>
      <c r="R128" s="1">
        <f t="shared" si="43"/>
        <v>19</v>
      </c>
      <c r="S128" s="13">
        <v>11225</v>
      </c>
      <c r="T128" s="8">
        <f>IF($A128="","",S128/(Configuration!$B$8/1000000))</f>
        <v>216.78011750312794</v>
      </c>
      <c r="U128" s="1">
        <f t="shared" ca="1" si="35"/>
        <v>21</v>
      </c>
      <c r="V128" s="1">
        <f t="shared" si="44"/>
        <v>344</v>
      </c>
      <c r="W128" s="13">
        <v>31960</v>
      </c>
      <c r="X128" s="8">
        <f>IF($A128="","",W128/(Configuration!$B$7/1000000))</f>
        <v>5603.4785048039839</v>
      </c>
      <c r="Y128" s="1">
        <f t="shared" ca="1" si="36"/>
        <v>516.71428571428567</v>
      </c>
      <c r="Z128" s="1">
        <f t="shared" si="45"/>
        <v>1625</v>
      </c>
      <c r="AA128" s="13">
        <v>261184</v>
      </c>
      <c r="AB128" s="8">
        <f>IF($A128="","",AA128/(Configuration!$B$9/1000000))</f>
        <v>4133.8239400357488</v>
      </c>
      <c r="AC128" s="1">
        <f t="shared" ca="1" si="37"/>
        <v>2111.1428571428573</v>
      </c>
      <c r="AD128" s="1">
        <f t="shared" si="46"/>
        <v>19056</v>
      </c>
      <c r="AE128" s="13">
        <v>1662302</v>
      </c>
      <c r="AF128" s="8">
        <f>IF($A128="","",AE128/(Configuration!$B$5/1000000))</f>
        <v>5046.4070960455401</v>
      </c>
      <c r="AG128" s="1">
        <f t="shared" ca="1" si="38"/>
        <v>21999.142857142859</v>
      </c>
    </row>
    <row r="129" spans="1:33" x14ac:dyDescent="0.2">
      <c r="A129" s="4">
        <v>43977</v>
      </c>
      <c r="B129" s="1">
        <f t="shared" si="39"/>
        <v>113</v>
      </c>
      <c r="C129" s="13">
        <v>57455</v>
      </c>
      <c r="D129" s="8">
        <f>IF($A129="","",C129/(Configuration!$B$6/1000000))</f>
        <v>5026.0659100026714</v>
      </c>
      <c r="E129" s="1">
        <f t="shared" ca="1" si="30"/>
        <v>237.71428571428572</v>
      </c>
      <c r="F129" s="1">
        <f t="shared" si="40"/>
        <v>41</v>
      </c>
      <c r="G129" s="13">
        <v>11428</v>
      </c>
      <c r="H129" s="8">
        <f>IF($A129="","",G129/(Configuration!$B$4/1000000))</f>
        <v>1962.6421339834715</v>
      </c>
      <c r="I129" s="1">
        <f t="shared" ca="1" si="31"/>
        <v>54.857142857142854</v>
      </c>
      <c r="J129" s="1">
        <f t="shared" si="41"/>
        <v>-279</v>
      </c>
      <c r="K129" s="13">
        <v>179887</v>
      </c>
      <c r="L129" s="8">
        <f>IF($A129="","",K129/(Configuration!$B$3/1000000))</f>
        <v>2682.1184153632826</v>
      </c>
      <c r="M129" s="1">
        <f t="shared" ca="1" si="32"/>
        <v>208.42857142857142</v>
      </c>
      <c r="N129" s="1">
        <f t="shared" si="42"/>
        <v>397</v>
      </c>
      <c r="O129" s="13">
        <v>230555</v>
      </c>
      <c r="P129" s="8">
        <f>IF($A129="","",O129/(Configuration!$B$2/1000000))</f>
        <v>3819.6940712575934</v>
      </c>
      <c r="Q129" s="1">
        <f t="shared" ca="1" si="34"/>
        <v>550.85714285714289</v>
      </c>
      <c r="R129" s="1">
        <f t="shared" si="43"/>
        <v>40</v>
      </c>
      <c r="S129" s="13">
        <v>11265</v>
      </c>
      <c r="T129" s="8">
        <f>IF($A129="","",S129/(Configuration!$B$8/1000000))</f>
        <v>217.55260789957561</v>
      </c>
      <c r="U129" s="1">
        <f t="shared" ca="1" si="35"/>
        <v>22.142857142857142</v>
      </c>
      <c r="V129" s="1">
        <f t="shared" si="44"/>
        <v>383</v>
      </c>
      <c r="W129" s="13">
        <v>32343</v>
      </c>
      <c r="X129" s="8">
        <f>IF($A129="","",W129/(Configuration!$B$7/1000000))</f>
        <v>5670.6290763728175</v>
      </c>
      <c r="Y129" s="1">
        <f t="shared" ca="1" si="36"/>
        <v>507</v>
      </c>
      <c r="Z129" s="1">
        <f t="shared" si="45"/>
        <v>4043</v>
      </c>
      <c r="AA129" s="13">
        <v>265227</v>
      </c>
      <c r="AB129" s="8">
        <f>IF($A129="","",AA129/(Configuration!$B$9/1000000))</f>
        <v>4197.8135036750391</v>
      </c>
      <c r="AC129" s="1">
        <f t="shared" ca="1" si="37"/>
        <v>2344.1428571428573</v>
      </c>
      <c r="AD129" s="1">
        <f t="shared" si="46"/>
        <v>18611</v>
      </c>
      <c r="AE129" s="13">
        <v>1680913</v>
      </c>
      <c r="AF129" s="8">
        <f>IF($A129="","",AE129/(Configuration!$B$5/1000000))</f>
        <v>5102.906265549339</v>
      </c>
      <c r="AG129" s="1">
        <f t="shared" ca="1" si="38"/>
        <v>21763.571428571428</v>
      </c>
    </row>
    <row r="130" spans="1:33" x14ac:dyDescent="0.2">
      <c r="A130" s="4">
        <v>43978</v>
      </c>
      <c r="B130" s="1">
        <f t="shared" si="39"/>
        <v>137</v>
      </c>
      <c r="C130" s="13">
        <v>57592</v>
      </c>
      <c r="D130" s="8">
        <f>IF($A130="","",C130/(Configuration!$B$6/1000000))</f>
        <v>5038.0504375402288</v>
      </c>
      <c r="E130" s="1">
        <f t="shared" ca="1" si="30"/>
        <v>229.85714285714286</v>
      </c>
      <c r="F130" s="1">
        <f t="shared" si="40"/>
        <v>52</v>
      </c>
      <c r="G130" s="13">
        <v>11480</v>
      </c>
      <c r="H130" s="8">
        <f>IF($A130="","",G130/(Configuration!$B$4/1000000))</f>
        <v>1971.5726022165079</v>
      </c>
      <c r="I130" s="1">
        <f t="shared" ca="1" si="31"/>
        <v>51.857142857142854</v>
      </c>
      <c r="J130" s="1">
        <f t="shared" si="41"/>
        <v>157</v>
      </c>
      <c r="K130" s="13">
        <v>180044</v>
      </c>
      <c r="L130" s="8">
        <f>IF($A130="","",K130/(Configuration!$B$3/1000000))</f>
        <v>2684.4592881957387</v>
      </c>
      <c r="M130" s="1">
        <f t="shared" ca="1" si="32"/>
        <v>139.28571428571428</v>
      </c>
      <c r="N130" s="1">
        <f t="shared" si="42"/>
        <v>584</v>
      </c>
      <c r="O130" s="13">
        <v>231139</v>
      </c>
      <c r="P130" s="8">
        <f>IF($A130="","",O130/(Configuration!$B$2/1000000))</f>
        <v>3829.3694256746066</v>
      </c>
      <c r="Q130" s="1">
        <f t="shared" ca="1" si="34"/>
        <v>539.28571428571433</v>
      </c>
      <c r="R130" s="1">
        <f t="shared" si="43"/>
        <v>79</v>
      </c>
      <c r="S130" s="13">
        <v>11344</v>
      </c>
      <c r="T130" s="8">
        <f>IF($A130="","",S130/(Configuration!$B$8/1000000))</f>
        <v>219.07827643255976</v>
      </c>
      <c r="U130" s="1">
        <f t="shared" ca="1" si="35"/>
        <v>31.714285714285715</v>
      </c>
      <c r="V130" s="1">
        <f t="shared" si="44"/>
        <v>533</v>
      </c>
      <c r="W130" s="13">
        <v>32876</v>
      </c>
      <c r="X130" s="8">
        <f>IF($A130="","",W130/(Configuration!$B$7/1000000))</f>
        <v>5764.078827407252</v>
      </c>
      <c r="Y130" s="1">
        <f t="shared" ca="1" si="36"/>
        <v>501.71428571428572</v>
      </c>
      <c r="Z130" s="1">
        <f t="shared" si="45"/>
        <v>2013</v>
      </c>
      <c r="AA130" s="13">
        <v>267240</v>
      </c>
      <c r="AB130" s="8">
        <f>IF($A130="","",AA130/(Configuration!$B$9/1000000))</f>
        <v>4229.6737538867364</v>
      </c>
      <c r="AC130" s="1">
        <f t="shared" ca="1" si="37"/>
        <v>2706.7142857142858</v>
      </c>
      <c r="AD130" s="1">
        <f t="shared" si="46"/>
        <v>18263</v>
      </c>
      <c r="AE130" s="13">
        <v>1699176</v>
      </c>
      <c r="AF130" s="8">
        <f>IF($A130="","",AE130/(Configuration!$B$5/1000000))</f>
        <v>5158.3489786033324</v>
      </c>
      <c r="AG130" s="1">
        <f t="shared" ca="1" si="38"/>
        <v>21046.142857142859</v>
      </c>
    </row>
    <row r="131" spans="1:33" x14ac:dyDescent="0.2">
      <c r="A131" s="4"/>
      <c r="B131" s="1" t="str">
        <f t="shared" si="39"/>
        <v/>
      </c>
      <c r="D131" s="8" t="str">
        <f>IF($A131="","",C131/(Configuration!$B$6/1000000))</f>
        <v/>
      </c>
      <c r="E131" s="1" t="str">
        <f t="shared" ca="1" si="30"/>
        <v/>
      </c>
      <c r="F131" s="1" t="str">
        <f t="shared" si="40"/>
        <v/>
      </c>
      <c r="H131" s="8" t="str">
        <f>IF($A131="","",G131/(Configuration!$B$4/1000000))</f>
        <v/>
      </c>
      <c r="I131" s="1" t="str">
        <f t="shared" ca="1" si="31"/>
        <v/>
      </c>
      <c r="J131" s="1" t="str">
        <f t="shared" si="41"/>
        <v/>
      </c>
      <c r="L131" s="8" t="str">
        <f>IF($A131="","",K131/(Configuration!$B$3/1000000))</f>
        <v/>
      </c>
      <c r="M131" s="1" t="str">
        <f t="shared" ca="1" si="32"/>
        <v/>
      </c>
      <c r="N131" s="1" t="str">
        <f t="shared" si="42"/>
        <v/>
      </c>
      <c r="P131" s="8" t="str">
        <f>IF($A131="","",O131/(Configuration!$B$2/1000000))</f>
        <v/>
      </c>
      <c r="Q131" s="1" t="str">
        <f t="shared" ca="1" si="34"/>
        <v/>
      </c>
      <c r="R131" s="1" t="str">
        <f t="shared" si="43"/>
        <v/>
      </c>
      <c r="T131" s="8" t="str">
        <f>IF($A131="","",S131/(Configuration!$B$8/1000000))</f>
        <v/>
      </c>
      <c r="U131" s="1" t="str">
        <f t="shared" ca="1" si="35"/>
        <v/>
      </c>
      <c r="V131" s="1" t="str">
        <f t="shared" si="44"/>
        <v/>
      </c>
      <c r="X131" s="8" t="str">
        <f>IF($A131="","",W131/(Configuration!$B$7/1000000))</f>
        <v/>
      </c>
      <c r="Y131" s="1" t="str">
        <f t="shared" ca="1" si="36"/>
        <v/>
      </c>
      <c r="Z131" s="1" t="str">
        <f t="shared" si="45"/>
        <v/>
      </c>
      <c r="AB131" s="8" t="str">
        <f>IF($A131="","",AA131/(Configuration!$B$9/1000000))</f>
        <v/>
      </c>
      <c r="AC131" s="1" t="str">
        <f t="shared" ca="1" si="37"/>
        <v/>
      </c>
      <c r="AD131" s="1" t="str">
        <f t="shared" si="46"/>
        <v/>
      </c>
      <c r="AF131" s="8" t="str">
        <f>IF($A131="","",AE131/(Configuration!$B$5/1000000))</f>
        <v/>
      </c>
      <c r="AG131" s="1" t="str">
        <f t="shared" ca="1" si="38"/>
        <v/>
      </c>
    </row>
    <row r="132" spans="1:33" x14ac:dyDescent="0.2">
      <c r="A132" s="4"/>
      <c r="B132" s="1" t="str">
        <f t="shared" si="39"/>
        <v/>
      </c>
      <c r="D132" s="8" t="str">
        <f>IF($A132="","",C132/(Configuration!$B$6/1000000))</f>
        <v/>
      </c>
      <c r="E132" s="1" t="str">
        <f t="shared" ref="E132:E195" ca="1" si="47">IF($A132="","",AVERAGE(INDIRECT("B"&amp;MAX(ROW()-6,ROW($A$3))&amp;":B"&amp;ROW())))</f>
        <v/>
      </c>
      <c r="F132" s="1" t="str">
        <f t="shared" si="40"/>
        <v/>
      </c>
      <c r="H132" s="8" t="str">
        <f>IF($A132="","",G132/(Configuration!$B$4/1000000))</f>
        <v/>
      </c>
      <c r="I132" s="1" t="str">
        <f t="shared" ref="I132:I195" ca="1" si="48">IF($A132="","",AVERAGE(INDIRECT("F"&amp;MAX(ROW()-6,ROW($A$3))&amp;":F"&amp;ROW())))</f>
        <v/>
      </c>
      <c r="J132" s="1" t="str">
        <f t="shared" si="41"/>
        <v/>
      </c>
      <c r="L132" s="8" t="str">
        <f>IF($A132="","",K132/(Configuration!$B$3/1000000))</f>
        <v/>
      </c>
      <c r="M132" s="1" t="str">
        <f t="shared" ref="M132:M195" ca="1" si="49">IF($A132="","",AVERAGE(INDIRECT("J"&amp;MAX(ROW()-6,ROW($A$3))&amp;":J"&amp;ROW())))</f>
        <v/>
      </c>
      <c r="N132" s="1" t="str">
        <f t="shared" si="42"/>
        <v/>
      </c>
      <c r="P132" s="8" t="str">
        <f>IF($A132="","",O132/(Configuration!$B$2/1000000))</f>
        <v/>
      </c>
      <c r="Q132" s="1" t="str">
        <f t="shared" ref="Q132:Q195" ca="1" si="50">IF($A132="","",AVERAGE(INDIRECT("N"&amp;MAX(ROW()-6,ROW($A$3))&amp;":N"&amp;ROW())))</f>
        <v/>
      </c>
      <c r="R132" s="1" t="str">
        <f t="shared" si="43"/>
        <v/>
      </c>
      <c r="T132" s="8" t="str">
        <f>IF($A132="","",S132/(Configuration!$B$8/1000000))</f>
        <v/>
      </c>
      <c r="U132" s="1" t="str">
        <f t="shared" ref="U132:U195" ca="1" si="51">IF($A132="","",AVERAGE(INDIRECT("R"&amp;MAX(ROW()-6,ROW($A$3))&amp;":R"&amp;ROW())))</f>
        <v/>
      </c>
      <c r="V132" s="1" t="str">
        <f t="shared" si="44"/>
        <v/>
      </c>
      <c r="X132" s="8" t="str">
        <f>IF($A132="","",W132/(Configuration!$B$7/1000000))</f>
        <v/>
      </c>
      <c r="Y132" s="1" t="str">
        <f t="shared" ref="Y132:Y195" ca="1" si="52">IF($A132="","",AVERAGE(INDIRECT("V"&amp;MAX(ROW()-6,ROW($A$3))&amp;":V"&amp;ROW())))</f>
        <v/>
      </c>
      <c r="Z132" s="1" t="str">
        <f t="shared" si="45"/>
        <v/>
      </c>
      <c r="AB132" s="8" t="str">
        <f>IF($A132="","",AA132/(Configuration!$B$9/1000000))</f>
        <v/>
      </c>
      <c r="AC132" s="1" t="str">
        <f t="shared" ref="AC132:AC195" ca="1" si="53">IF($A132="","",AVERAGE(INDIRECT("Z"&amp;MAX(ROW()-6,ROW($A$3))&amp;":Z"&amp;ROW())))</f>
        <v/>
      </c>
      <c r="AD132" s="1" t="str">
        <f t="shared" si="46"/>
        <v/>
      </c>
      <c r="AF132" s="8" t="str">
        <f>IF($A132="","",AE132/(Configuration!$B$5/1000000))</f>
        <v/>
      </c>
      <c r="AG132" s="1" t="str">
        <f t="shared" ref="AG132:AG195" ca="1" si="54">IF($A132="","",AVERAGE(INDIRECT("AD"&amp;MAX(ROW()-6,ROW($A$3))&amp;":AD"&amp;ROW())))</f>
        <v/>
      </c>
    </row>
    <row r="133" spans="1:33" x14ac:dyDescent="0.2">
      <c r="A133" s="4"/>
      <c r="B133" s="1" t="str">
        <f t="shared" si="39"/>
        <v/>
      </c>
      <c r="D133" s="8" t="str">
        <f>IF($A133="","",C133/(Configuration!$B$6/1000000))</f>
        <v/>
      </c>
      <c r="E133" s="1" t="str">
        <f t="shared" ca="1" si="47"/>
        <v/>
      </c>
      <c r="F133" s="1" t="str">
        <f t="shared" si="40"/>
        <v/>
      </c>
      <c r="H133" s="8" t="str">
        <f>IF($A133="","",G133/(Configuration!$B$4/1000000))</f>
        <v/>
      </c>
      <c r="I133" s="1" t="str">
        <f t="shared" ca="1" si="48"/>
        <v/>
      </c>
      <c r="J133" s="1" t="str">
        <f t="shared" si="41"/>
        <v/>
      </c>
      <c r="L133" s="8" t="str">
        <f>IF($A133="","",K133/(Configuration!$B$3/1000000))</f>
        <v/>
      </c>
      <c r="M133" s="1" t="str">
        <f t="shared" ca="1" si="49"/>
        <v/>
      </c>
      <c r="N133" s="1" t="str">
        <f t="shared" si="42"/>
        <v/>
      </c>
      <c r="P133" s="8" t="str">
        <f>IF($A133="","",O133/(Configuration!$B$2/1000000))</f>
        <v/>
      </c>
      <c r="Q133" s="1" t="str">
        <f t="shared" ca="1" si="50"/>
        <v/>
      </c>
      <c r="R133" s="1" t="str">
        <f t="shared" si="43"/>
        <v/>
      </c>
      <c r="T133" s="8" t="str">
        <f>IF($A133="","",S133/(Configuration!$B$8/1000000))</f>
        <v/>
      </c>
      <c r="U133" s="1" t="str">
        <f t="shared" ca="1" si="51"/>
        <v/>
      </c>
      <c r="V133" s="1" t="str">
        <f t="shared" si="44"/>
        <v/>
      </c>
      <c r="X133" s="8" t="str">
        <f>IF($A133="","",W133/(Configuration!$B$7/1000000))</f>
        <v/>
      </c>
      <c r="Y133" s="1" t="str">
        <f t="shared" ca="1" si="52"/>
        <v/>
      </c>
      <c r="Z133" s="1" t="str">
        <f t="shared" si="45"/>
        <v/>
      </c>
      <c r="AB133" s="8" t="str">
        <f>IF($A133="","",AA133/(Configuration!$B$9/1000000))</f>
        <v/>
      </c>
      <c r="AC133" s="1" t="str">
        <f t="shared" ca="1" si="53"/>
        <v/>
      </c>
      <c r="AD133" s="1" t="str">
        <f t="shared" si="46"/>
        <v/>
      </c>
      <c r="AF133" s="8" t="str">
        <f>IF($A133="","",AE133/(Configuration!$B$5/1000000))</f>
        <v/>
      </c>
      <c r="AG133" s="1" t="str">
        <f t="shared" ca="1" si="54"/>
        <v/>
      </c>
    </row>
    <row r="134" spans="1:33" x14ac:dyDescent="0.2">
      <c r="A134" s="4"/>
      <c r="B134" s="1" t="str">
        <f t="shared" si="39"/>
        <v/>
      </c>
      <c r="D134" s="8" t="str">
        <f>IF($A134="","",C134/(Configuration!$B$6/1000000))</f>
        <v/>
      </c>
      <c r="E134" s="1" t="str">
        <f t="shared" ca="1" si="47"/>
        <v/>
      </c>
      <c r="F134" s="1" t="str">
        <f t="shared" si="40"/>
        <v/>
      </c>
      <c r="H134" s="8" t="str">
        <f>IF($A134="","",G134/(Configuration!$B$4/1000000))</f>
        <v/>
      </c>
      <c r="I134" s="1" t="str">
        <f t="shared" ca="1" si="48"/>
        <v/>
      </c>
      <c r="J134" s="1" t="str">
        <f t="shared" si="41"/>
        <v/>
      </c>
      <c r="L134" s="8" t="str">
        <f>IF($A134="","",K134/(Configuration!$B$3/1000000))</f>
        <v/>
      </c>
      <c r="M134" s="1" t="str">
        <f t="shared" ca="1" si="49"/>
        <v/>
      </c>
      <c r="N134" s="1" t="str">
        <f t="shared" si="42"/>
        <v/>
      </c>
      <c r="P134" s="8" t="str">
        <f>IF($A134="","",O134/(Configuration!$B$2/1000000))</f>
        <v/>
      </c>
      <c r="Q134" s="1" t="str">
        <f t="shared" ca="1" si="50"/>
        <v/>
      </c>
      <c r="R134" s="1" t="str">
        <f t="shared" si="43"/>
        <v/>
      </c>
      <c r="T134" s="8" t="str">
        <f>IF($A134="","",S134/(Configuration!$B$8/1000000))</f>
        <v/>
      </c>
      <c r="U134" s="1" t="str">
        <f t="shared" ca="1" si="51"/>
        <v/>
      </c>
      <c r="V134" s="1" t="str">
        <f t="shared" si="44"/>
        <v/>
      </c>
      <c r="X134" s="8" t="str">
        <f>IF($A134="","",W134/(Configuration!$B$7/1000000))</f>
        <v/>
      </c>
      <c r="Y134" s="1" t="str">
        <f t="shared" ca="1" si="52"/>
        <v/>
      </c>
      <c r="Z134" s="1" t="str">
        <f t="shared" si="45"/>
        <v/>
      </c>
      <c r="AB134" s="8" t="str">
        <f>IF($A134="","",AA134/(Configuration!$B$9/1000000))</f>
        <v/>
      </c>
      <c r="AC134" s="1" t="str">
        <f t="shared" ca="1" si="53"/>
        <v/>
      </c>
      <c r="AD134" s="1" t="str">
        <f t="shared" si="46"/>
        <v/>
      </c>
      <c r="AF134" s="8" t="str">
        <f>IF($A134="","",AE134/(Configuration!$B$5/1000000))</f>
        <v/>
      </c>
      <c r="AG134" s="1" t="str">
        <f t="shared" ca="1" si="54"/>
        <v/>
      </c>
    </row>
    <row r="135" spans="1:33" x14ac:dyDescent="0.2">
      <c r="A135" s="4"/>
      <c r="B135" s="1" t="str">
        <f t="shared" si="39"/>
        <v/>
      </c>
      <c r="D135" s="8" t="str">
        <f>IF($A135="","",C135/(Configuration!$B$6/1000000))</f>
        <v/>
      </c>
      <c r="E135" s="1" t="str">
        <f t="shared" ca="1" si="47"/>
        <v/>
      </c>
      <c r="F135" s="1" t="str">
        <f t="shared" si="40"/>
        <v/>
      </c>
      <c r="H135" s="8" t="str">
        <f>IF($A135="","",G135/(Configuration!$B$4/1000000))</f>
        <v/>
      </c>
      <c r="I135" s="1" t="str">
        <f t="shared" ca="1" si="48"/>
        <v/>
      </c>
      <c r="J135" s="1" t="str">
        <f t="shared" si="41"/>
        <v/>
      </c>
      <c r="L135" s="8" t="str">
        <f>IF($A135="","",K135/(Configuration!$B$3/1000000))</f>
        <v/>
      </c>
      <c r="M135" s="1" t="str">
        <f t="shared" ca="1" si="49"/>
        <v/>
      </c>
      <c r="N135" s="1" t="str">
        <f t="shared" si="42"/>
        <v/>
      </c>
      <c r="P135" s="8" t="str">
        <f>IF($A135="","",O135/(Configuration!$B$2/1000000))</f>
        <v/>
      </c>
      <c r="Q135" s="1" t="str">
        <f t="shared" ca="1" si="50"/>
        <v/>
      </c>
      <c r="R135" s="1" t="str">
        <f t="shared" si="43"/>
        <v/>
      </c>
      <c r="T135" s="8" t="str">
        <f>IF($A135="","",S135/(Configuration!$B$8/1000000))</f>
        <v/>
      </c>
      <c r="U135" s="1" t="str">
        <f t="shared" ca="1" si="51"/>
        <v/>
      </c>
      <c r="V135" s="1" t="str">
        <f t="shared" si="44"/>
        <v/>
      </c>
      <c r="X135" s="8" t="str">
        <f>IF($A135="","",W135/(Configuration!$B$7/1000000))</f>
        <v/>
      </c>
      <c r="Y135" s="1" t="str">
        <f t="shared" ca="1" si="52"/>
        <v/>
      </c>
      <c r="Z135" s="1" t="str">
        <f t="shared" si="45"/>
        <v/>
      </c>
      <c r="AB135" s="8" t="str">
        <f>IF($A135="","",AA135/(Configuration!$B$9/1000000))</f>
        <v/>
      </c>
      <c r="AC135" s="1" t="str">
        <f t="shared" ca="1" si="53"/>
        <v/>
      </c>
      <c r="AD135" s="1" t="str">
        <f t="shared" si="46"/>
        <v/>
      </c>
      <c r="AF135" s="8" t="str">
        <f>IF($A135="","",AE135/(Configuration!$B$5/1000000))</f>
        <v/>
      </c>
      <c r="AG135" s="1" t="str">
        <f t="shared" ca="1" si="54"/>
        <v/>
      </c>
    </row>
    <row r="136" spans="1:33" x14ac:dyDescent="0.2">
      <c r="A136" s="4"/>
      <c r="B136" s="1" t="str">
        <f t="shared" si="39"/>
        <v/>
      </c>
      <c r="D136" s="8" t="str">
        <f>IF($A136="","",C136/(Configuration!$B$6/1000000))</f>
        <v/>
      </c>
      <c r="E136" s="1" t="str">
        <f t="shared" ca="1" si="47"/>
        <v/>
      </c>
      <c r="F136" s="1" t="str">
        <f t="shared" si="40"/>
        <v/>
      </c>
      <c r="H136" s="8" t="str">
        <f>IF($A136="","",G136/(Configuration!$B$4/1000000))</f>
        <v/>
      </c>
      <c r="I136" s="1" t="str">
        <f t="shared" ca="1" si="48"/>
        <v/>
      </c>
      <c r="J136" s="1" t="str">
        <f t="shared" si="41"/>
        <v/>
      </c>
      <c r="L136" s="8" t="str">
        <f>IF($A136="","",K136/(Configuration!$B$3/1000000))</f>
        <v/>
      </c>
      <c r="M136" s="1" t="str">
        <f t="shared" ca="1" si="49"/>
        <v/>
      </c>
      <c r="N136" s="1" t="str">
        <f t="shared" si="42"/>
        <v/>
      </c>
      <c r="P136" s="8" t="str">
        <f>IF($A136="","",O136/(Configuration!$B$2/1000000))</f>
        <v/>
      </c>
      <c r="Q136" s="1" t="str">
        <f t="shared" ca="1" si="50"/>
        <v/>
      </c>
      <c r="R136" s="1" t="str">
        <f t="shared" si="43"/>
        <v/>
      </c>
      <c r="T136" s="8" t="str">
        <f>IF($A136="","",S136/(Configuration!$B$8/1000000))</f>
        <v/>
      </c>
      <c r="U136" s="1" t="str">
        <f t="shared" ca="1" si="51"/>
        <v/>
      </c>
      <c r="V136" s="1" t="str">
        <f t="shared" si="44"/>
        <v/>
      </c>
      <c r="X136" s="8" t="str">
        <f>IF($A136="","",W136/(Configuration!$B$7/1000000))</f>
        <v/>
      </c>
      <c r="Y136" s="1" t="str">
        <f t="shared" ca="1" si="52"/>
        <v/>
      </c>
      <c r="Z136" s="1" t="str">
        <f t="shared" si="45"/>
        <v/>
      </c>
      <c r="AB136" s="8" t="str">
        <f>IF($A136="","",AA136/(Configuration!$B$9/1000000))</f>
        <v/>
      </c>
      <c r="AC136" s="1" t="str">
        <f t="shared" ca="1" si="53"/>
        <v/>
      </c>
      <c r="AD136" s="1" t="str">
        <f t="shared" si="46"/>
        <v/>
      </c>
      <c r="AF136" s="8" t="str">
        <f>IF($A136="","",AE136/(Configuration!$B$5/1000000))</f>
        <v/>
      </c>
      <c r="AG136" s="1" t="str">
        <f t="shared" ca="1" si="54"/>
        <v/>
      </c>
    </row>
    <row r="137" spans="1:33" x14ac:dyDescent="0.2">
      <c r="A137" s="4"/>
      <c r="B137" s="1" t="str">
        <f t="shared" si="39"/>
        <v/>
      </c>
      <c r="D137" s="8" t="str">
        <f>IF($A137="","",C137/(Configuration!$B$6/1000000))</f>
        <v/>
      </c>
      <c r="E137" s="1" t="str">
        <f t="shared" ca="1" si="47"/>
        <v/>
      </c>
      <c r="F137" s="1" t="str">
        <f t="shared" si="40"/>
        <v/>
      </c>
      <c r="H137" s="8" t="str">
        <f>IF($A137="","",G137/(Configuration!$B$4/1000000))</f>
        <v/>
      </c>
      <c r="I137" s="1" t="str">
        <f t="shared" ca="1" si="48"/>
        <v/>
      </c>
      <c r="J137" s="1" t="str">
        <f t="shared" si="41"/>
        <v/>
      </c>
      <c r="L137" s="8" t="str">
        <f>IF($A137="","",K137/(Configuration!$B$3/1000000))</f>
        <v/>
      </c>
      <c r="M137" s="1" t="str">
        <f t="shared" ca="1" si="49"/>
        <v/>
      </c>
      <c r="N137" s="1" t="str">
        <f t="shared" si="42"/>
        <v/>
      </c>
      <c r="P137" s="8" t="str">
        <f>IF($A137="","",O137/(Configuration!$B$2/1000000))</f>
        <v/>
      </c>
      <c r="Q137" s="1" t="str">
        <f t="shared" ca="1" si="50"/>
        <v/>
      </c>
      <c r="R137" s="1" t="str">
        <f t="shared" si="43"/>
        <v/>
      </c>
      <c r="T137" s="8" t="str">
        <f>IF($A137="","",S137/(Configuration!$B$8/1000000))</f>
        <v/>
      </c>
      <c r="U137" s="1" t="str">
        <f t="shared" ca="1" si="51"/>
        <v/>
      </c>
      <c r="V137" s="1" t="str">
        <f t="shared" si="44"/>
        <v/>
      </c>
      <c r="X137" s="8" t="str">
        <f>IF($A137="","",W137/(Configuration!$B$7/1000000))</f>
        <v/>
      </c>
      <c r="Y137" s="1" t="str">
        <f t="shared" ca="1" si="52"/>
        <v/>
      </c>
      <c r="Z137" s="1" t="str">
        <f t="shared" si="45"/>
        <v/>
      </c>
      <c r="AB137" s="8" t="str">
        <f>IF($A137="","",AA137/(Configuration!$B$9/1000000))</f>
        <v/>
      </c>
      <c r="AC137" s="1" t="str">
        <f t="shared" ca="1" si="53"/>
        <v/>
      </c>
      <c r="AD137" s="1" t="str">
        <f t="shared" si="46"/>
        <v/>
      </c>
      <c r="AF137" s="8" t="str">
        <f>IF($A137="","",AE137/(Configuration!$B$5/1000000))</f>
        <v/>
      </c>
      <c r="AG137" s="1" t="str">
        <f t="shared" ca="1" si="54"/>
        <v/>
      </c>
    </row>
    <row r="138" spans="1:33" x14ac:dyDescent="0.2">
      <c r="A138" s="4"/>
      <c r="B138" s="1" t="str">
        <f t="shared" si="39"/>
        <v/>
      </c>
      <c r="D138" s="8" t="str">
        <f>IF($A138="","",C138/(Configuration!$B$6/1000000))</f>
        <v/>
      </c>
      <c r="E138" s="1" t="str">
        <f t="shared" ca="1" si="47"/>
        <v/>
      </c>
      <c r="F138" s="1" t="str">
        <f t="shared" si="40"/>
        <v/>
      </c>
      <c r="H138" s="8" t="str">
        <f>IF($A138="","",G138/(Configuration!$B$4/1000000))</f>
        <v/>
      </c>
      <c r="I138" s="1" t="str">
        <f t="shared" ca="1" si="48"/>
        <v/>
      </c>
      <c r="J138" s="1" t="str">
        <f t="shared" si="41"/>
        <v/>
      </c>
      <c r="L138" s="8" t="str">
        <f>IF($A138="","",K138/(Configuration!$B$3/1000000))</f>
        <v/>
      </c>
      <c r="M138" s="1" t="str">
        <f t="shared" ca="1" si="49"/>
        <v/>
      </c>
      <c r="N138" s="1" t="str">
        <f t="shared" si="42"/>
        <v/>
      </c>
      <c r="P138" s="8" t="str">
        <f>IF($A138="","",O138/(Configuration!$B$2/1000000))</f>
        <v/>
      </c>
      <c r="Q138" s="1" t="str">
        <f t="shared" ca="1" si="50"/>
        <v/>
      </c>
      <c r="R138" s="1" t="str">
        <f t="shared" si="43"/>
        <v/>
      </c>
      <c r="T138" s="8" t="str">
        <f>IF($A138="","",S138/(Configuration!$B$8/1000000))</f>
        <v/>
      </c>
      <c r="U138" s="1" t="str">
        <f t="shared" ca="1" si="51"/>
        <v/>
      </c>
      <c r="V138" s="1" t="str">
        <f t="shared" si="44"/>
        <v/>
      </c>
      <c r="X138" s="8" t="str">
        <f>IF($A138="","",W138/(Configuration!$B$7/1000000))</f>
        <v/>
      </c>
      <c r="Y138" s="1" t="str">
        <f t="shared" ca="1" si="52"/>
        <v/>
      </c>
      <c r="Z138" s="1" t="str">
        <f t="shared" si="45"/>
        <v/>
      </c>
      <c r="AB138" s="8" t="str">
        <f>IF($A138="","",AA138/(Configuration!$B$9/1000000))</f>
        <v/>
      </c>
      <c r="AC138" s="1" t="str">
        <f t="shared" ca="1" si="53"/>
        <v/>
      </c>
      <c r="AD138" s="1" t="str">
        <f t="shared" si="46"/>
        <v/>
      </c>
      <c r="AF138" s="8" t="str">
        <f>IF($A138="","",AE138/(Configuration!$B$5/1000000))</f>
        <v/>
      </c>
      <c r="AG138" s="1" t="str">
        <f t="shared" ca="1" si="54"/>
        <v/>
      </c>
    </row>
    <row r="139" spans="1:33" x14ac:dyDescent="0.2">
      <c r="A139" s="4"/>
      <c r="B139" s="1" t="str">
        <f t="shared" si="39"/>
        <v/>
      </c>
      <c r="D139" s="8" t="str">
        <f>IF($A139="","",C139/(Configuration!$B$6/1000000))</f>
        <v/>
      </c>
      <c r="E139" s="1" t="str">
        <f t="shared" ca="1" si="47"/>
        <v/>
      </c>
      <c r="F139" s="1" t="str">
        <f t="shared" si="40"/>
        <v/>
      </c>
      <c r="H139" s="8" t="str">
        <f>IF($A139="","",G139/(Configuration!$B$4/1000000))</f>
        <v/>
      </c>
      <c r="I139" s="1" t="str">
        <f t="shared" ca="1" si="48"/>
        <v/>
      </c>
      <c r="J139" s="1" t="str">
        <f t="shared" si="41"/>
        <v/>
      </c>
      <c r="L139" s="8" t="str">
        <f>IF($A139="","",K139/(Configuration!$B$3/1000000))</f>
        <v/>
      </c>
      <c r="M139" s="1" t="str">
        <f t="shared" ca="1" si="49"/>
        <v/>
      </c>
      <c r="N139" s="1" t="str">
        <f t="shared" si="42"/>
        <v/>
      </c>
      <c r="P139" s="8" t="str">
        <f>IF($A139="","",O139/(Configuration!$B$2/1000000))</f>
        <v/>
      </c>
      <c r="Q139" s="1" t="str">
        <f t="shared" ca="1" si="50"/>
        <v/>
      </c>
      <c r="R139" s="1" t="str">
        <f t="shared" si="43"/>
        <v/>
      </c>
      <c r="T139" s="8" t="str">
        <f>IF($A139="","",S139/(Configuration!$B$8/1000000))</f>
        <v/>
      </c>
      <c r="U139" s="1" t="str">
        <f t="shared" ca="1" si="51"/>
        <v/>
      </c>
      <c r="V139" s="1" t="str">
        <f t="shared" si="44"/>
        <v/>
      </c>
      <c r="X139" s="8" t="str">
        <f>IF($A139="","",W139/(Configuration!$B$7/1000000))</f>
        <v/>
      </c>
      <c r="Y139" s="1" t="str">
        <f t="shared" ca="1" si="52"/>
        <v/>
      </c>
      <c r="Z139" s="1" t="str">
        <f t="shared" si="45"/>
        <v/>
      </c>
      <c r="AB139" s="8" t="str">
        <f>IF($A139="","",AA139/(Configuration!$B$9/1000000))</f>
        <v/>
      </c>
      <c r="AC139" s="1" t="str">
        <f t="shared" ca="1" si="53"/>
        <v/>
      </c>
      <c r="AD139" s="1" t="str">
        <f t="shared" si="46"/>
        <v/>
      </c>
      <c r="AF139" s="8" t="str">
        <f>IF($A139="","",AE139/(Configuration!$B$5/1000000))</f>
        <v/>
      </c>
      <c r="AG139" s="1" t="str">
        <f t="shared" ca="1" si="54"/>
        <v/>
      </c>
    </row>
    <row r="140" spans="1:33" x14ac:dyDescent="0.2">
      <c r="A140" s="4"/>
      <c r="B140" s="1" t="str">
        <f t="shared" si="39"/>
        <v/>
      </c>
      <c r="D140" s="8" t="str">
        <f>IF($A140="","",C140/(Configuration!$B$6/1000000))</f>
        <v/>
      </c>
      <c r="E140" s="1" t="str">
        <f t="shared" ca="1" si="47"/>
        <v/>
      </c>
      <c r="F140" s="1" t="str">
        <f t="shared" si="40"/>
        <v/>
      </c>
      <c r="H140" s="8" t="str">
        <f>IF($A140="","",G140/(Configuration!$B$4/1000000))</f>
        <v/>
      </c>
      <c r="I140" s="1" t="str">
        <f t="shared" ca="1" si="48"/>
        <v/>
      </c>
      <c r="J140" s="1" t="str">
        <f t="shared" si="41"/>
        <v/>
      </c>
      <c r="L140" s="8" t="str">
        <f>IF($A140="","",K140/(Configuration!$B$3/1000000))</f>
        <v/>
      </c>
      <c r="M140" s="1" t="str">
        <f t="shared" ca="1" si="49"/>
        <v/>
      </c>
      <c r="N140" s="1" t="str">
        <f t="shared" si="42"/>
        <v/>
      </c>
      <c r="P140" s="8" t="str">
        <f>IF($A140="","",O140/(Configuration!$B$2/1000000))</f>
        <v/>
      </c>
      <c r="Q140" s="1" t="str">
        <f t="shared" ca="1" si="50"/>
        <v/>
      </c>
      <c r="R140" s="1" t="str">
        <f t="shared" si="43"/>
        <v/>
      </c>
      <c r="T140" s="8" t="str">
        <f>IF($A140="","",S140/(Configuration!$B$8/1000000))</f>
        <v/>
      </c>
      <c r="U140" s="1" t="str">
        <f t="shared" ca="1" si="51"/>
        <v/>
      </c>
      <c r="V140" s="1" t="str">
        <f t="shared" si="44"/>
        <v/>
      </c>
      <c r="X140" s="8" t="str">
        <f>IF($A140="","",W140/(Configuration!$B$7/1000000))</f>
        <v/>
      </c>
      <c r="Y140" s="1" t="str">
        <f t="shared" ca="1" si="52"/>
        <v/>
      </c>
      <c r="Z140" s="1" t="str">
        <f t="shared" si="45"/>
        <v/>
      </c>
      <c r="AB140" s="8" t="str">
        <f>IF($A140="","",AA140/(Configuration!$B$9/1000000))</f>
        <v/>
      </c>
      <c r="AC140" s="1" t="str">
        <f t="shared" ca="1" si="53"/>
        <v/>
      </c>
      <c r="AD140" s="1" t="str">
        <f t="shared" si="46"/>
        <v/>
      </c>
      <c r="AF140" s="8" t="str">
        <f>IF($A140="","",AE140/(Configuration!$B$5/1000000))</f>
        <v/>
      </c>
      <c r="AG140" s="1" t="str">
        <f t="shared" ca="1" si="54"/>
        <v/>
      </c>
    </row>
    <row r="141" spans="1:33" x14ac:dyDescent="0.2">
      <c r="A141" s="4"/>
      <c r="B141" s="1" t="str">
        <f t="shared" si="39"/>
        <v/>
      </c>
      <c r="D141" s="8" t="str">
        <f>IF($A141="","",C141/(Configuration!$B$6/1000000))</f>
        <v/>
      </c>
      <c r="E141" s="1" t="str">
        <f t="shared" ca="1" si="47"/>
        <v/>
      </c>
      <c r="F141" s="1" t="str">
        <f t="shared" si="40"/>
        <v/>
      </c>
      <c r="H141" s="8" t="str">
        <f>IF($A141="","",G141/(Configuration!$B$4/1000000))</f>
        <v/>
      </c>
      <c r="I141" s="1" t="str">
        <f t="shared" ca="1" si="48"/>
        <v/>
      </c>
      <c r="J141" s="1" t="str">
        <f t="shared" si="41"/>
        <v/>
      </c>
      <c r="L141" s="8" t="str">
        <f>IF($A141="","",K141/(Configuration!$B$3/1000000))</f>
        <v/>
      </c>
      <c r="M141" s="1" t="str">
        <f t="shared" ca="1" si="49"/>
        <v/>
      </c>
      <c r="N141" s="1" t="str">
        <f t="shared" si="42"/>
        <v/>
      </c>
      <c r="P141" s="8" t="str">
        <f>IF($A141="","",O141/(Configuration!$B$2/1000000))</f>
        <v/>
      </c>
      <c r="Q141" s="1" t="str">
        <f t="shared" ca="1" si="50"/>
        <v/>
      </c>
      <c r="R141" s="1" t="str">
        <f t="shared" si="43"/>
        <v/>
      </c>
      <c r="T141" s="8" t="str">
        <f>IF($A141="","",S141/(Configuration!$B$8/1000000))</f>
        <v/>
      </c>
      <c r="U141" s="1" t="str">
        <f t="shared" ca="1" si="51"/>
        <v/>
      </c>
      <c r="V141" s="1" t="str">
        <f t="shared" si="44"/>
        <v/>
      </c>
      <c r="X141" s="8" t="str">
        <f>IF($A141="","",W141/(Configuration!$B$7/1000000))</f>
        <v/>
      </c>
      <c r="Y141" s="1" t="str">
        <f t="shared" ca="1" si="52"/>
        <v/>
      </c>
      <c r="Z141" s="1" t="str">
        <f t="shared" si="45"/>
        <v/>
      </c>
      <c r="AB141" s="8" t="str">
        <f>IF($A141="","",AA141/(Configuration!$B$9/1000000))</f>
        <v/>
      </c>
      <c r="AC141" s="1" t="str">
        <f t="shared" ca="1" si="53"/>
        <v/>
      </c>
      <c r="AD141" s="1" t="str">
        <f t="shared" si="46"/>
        <v/>
      </c>
      <c r="AF141" s="8" t="str">
        <f>IF($A141="","",AE141/(Configuration!$B$5/1000000))</f>
        <v/>
      </c>
      <c r="AG141" s="1" t="str">
        <f t="shared" ca="1" si="54"/>
        <v/>
      </c>
    </row>
    <row r="142" spans="1:33" x14ac:dyDescent="0.2">
      <c r="A142" s="4"/>
      <c r="B142" s="1" t="str">
        <f t="shared" si="39"/>
        <v/>
      </c>
      <c r="D142" s="8" t="str">
        <f>IF($A142="","",C142/(Configuration!$B$6/1000000))</f>
        <v/>
      </c>
      <c r="E142" s="1" t="str">
        <f t="shared" ca="1" si="47"/>
        <v/>
      </c>
      <c r="F142" s="1" t="str">
        <f t="shared" si="40"/>
        <v/>
      </c>
      <c r="H142" s="8" t="str">
        <f>IF($A142="","",G142/(Configuration!$B$4/1000000))</f>
        <v/>
      </c>
      <c r="I142" s="1" t="str">
        <f t="shared" ca="1" si="48"/>
        <v/>
      </c>
      <c r="J142" s="1" t="str">
        <f t="shared" si="41"/>
        <v/>
      </c>
      <c r="L142" s="8" t="str">
        <f>IF($A142="","",K142/(Configuration!$B$3/1000000))</f>
        <v/>
      </c>
      <c r="M142" s="1" t="str">
        <f t="shared" ca="1" si="49"/>
        <v/>
      </c>
      <c r="N142" s="1" t="str">
        <f t="shared" si="42"/>
        <v/>
      </c>
      <c r="P142" s="8" t="str">
        <f>IF($A142="","",O142/(Configuration!$B$2/1000000))</f>
        <v/>
      </c>
      <c r="Q142" s="1" t="str">
        <f t="shared" ca="1" si="50"/>
        <v/>
      </c>
      <c r="R142" s="1" t="str">
        <f t="shared" si="43"/>
        <v/>
      </c>
      <c r="T142" s="8" t="str">
        <f>IF($A142="","",S142/(Configuration!$B$8/1000000))</f>
        <v/>
      </c>
      <c r="U142" s="1" t="str">
        <f t="shared" ca="1" si="51"/>
        <v/>
      </c>
      <c r="V142" s="1" t="str">
        <f t="shared" si="44"/>
        <v/>
      </c>
      <c r="X142" s="8" t="str">
        <f>IF($A142="","",W142/(Configuration!$B$7/1000000))</f>
        <v/>
      </c>
      <c r="Y142" s="1" t="str">
        <f t="shared" ca="1" si="52"/>
        <v/>
      </c>
      <c r="Z142" s="1" t="str">
        <f t="shared" si="45"/>
        <v/>
      </c>
      <c r="AB142" s="8" t="str">
        <f>IF($A142="","",AA142/(Configuration!$B$9/1000000))</f>
        <v/>
      </c>
      <c r="AC142" s="1" t="str">
        <f t="shared" ca="1" si="53"/>
        <v/>
      </c>
      <c r="AD142" s="1" t="str">
        <f t="shared" si="46"/>
        <v/>
      </c>
      <c r="AF142" s="8" t="str">
        <f>IF($A142="","",AE142/(Configuration!$B$5/1000000))</f>
        <v/>
      </c>
      <c r="AG142" s="1" t="str">
        <f t="shared" ca="1" si="54"/>
        <v/>
      </c>
    </row>
    <row r="143" spans="1:33" x14ac:dyDescent="0.2">
      <c r="A143" s="4"/>
      <c r="B143" s="1" t="str">
        <f t="shared" si="39"/>
        <v/>
      </c>
      <c r="D143" s="8" t="str">
        <f>IF($A143="","",C143/(Configuration!$B$6/1000000))</f>
        <v/>
      </c>
      <c r="E143" s="1" t="str">
        <f t="shared" ca="1" si="47"/>
        <v/>
      </c>
      <c r="F143" s="1" t="str">
        <f t="shared" si="40"/>
        <v/>
      </c>
      <c r="H143" s="8" t="str">
        <f>IF($A143="","",G143/(Configuration!$B$4/1000000))</f>
        <v/>
      </c>
      <c r="I143" s="1" t="str">
        <f t="shared" ca="1" si="48"/>
        <v/>
      </c>
      <c r="J143" s="1" t="str">
        <f t="shared" si="41"/>
        <v/>
      </c>
      <c r="L143" s="8" t="str">
        <f>IF($A143="","",K143/(Configuration!$B$3/1000000))</f>
        <v/>
      </c>
      <c r="M143" s="1" t="str">
        <f t="shared" ca="1" si="49"/>
        <v/>
      </c>
      <c r="N143" s="1" t="str">
        <f t="shared" si="42"/>
        <v/>
      </c>
      <c r="P143" s="8" t="str">
        <f>IF($A143="","",O143/(Configuration!$B$2/1000000))</f>
        <v/>
      </c>
      <c r="Q143" s="1" t="str">
        <f t="shared" ca="1" si="50"/>
        <v/>
      </c>
      <c r="R143" s="1" t="str">
        <f t="shared" si="43"/>
        <v/>
      </c>
      <c r="T143" s="8" t="str">
        <f>IF($A143="","",S143/(Configuration!$B$8/1000000))</f>
        <v/>
      </c>
      <c r="U143" s="1" t="str">
        <f t="shared" ca="1" si="51"/>
        <v/>
      </c>
      <c r="V143" s="1" t="str">
        <f t="shared" si="44"/>
        <v/>
      </c>
      <c r="X143" s="8" t="str">
        <f>IF($A143="","",W143/(Configuration!$B$7/1000000))</f>
        <v/>
      </c>
      <c r="Y143" s="1" t="str">
        <f t="shared" ca="1" si="52"/>
        <v/>
      </c>
      <c r="Z143" s="1" t="str">
        <f t="shared" si="45"/>
        <v/>
      </c>
      <c r="AB143" s="8" t="str">
        <f>IF($A143="","",AA143/(Configuration!$B$9/1000000))</f>
        <v/>
      </c>
      <c r="AC143" s="1" t="str">
        <f t="shared" ca="1" si="53"/>
        <v/>
      </c>
      <c r="AD143" s="1" t="str">
        <f t="shared" si="46"/>
        <v/>
      </c>
      <c r="AF143" s="8" t="str">
        <f>IF($A143="","",AE143/(Configuration!$B$5/1000000))</f>
        <v/>
      </c>
      <c r="AG143" s="1" t="str">
        <f t="shared" ca="1" si="54"/>
        <v/>
      </c>
    </row>
    <row r="144" spans="1:33" x14ac:dyDescent="0.2">
      <c r="A144" s="4"/>
      <c r="B144" s="1" t="str">
        <f t="shared" si="39"/>
        <v/>
      </c>
      <c r="D144" s="8" t="str">
        <f>IF($A144="","",C144/(Configuration!$B$6/1000000))</f>
        <v/>
      </c>
      <c r="E144" s="1" t="str">
        <f t="shared" ca="1" si="47"/>
        <v/>
      </c>
      <c r="F144" s="1" t="str">
        <f t="shared" si="40"/>
        <v/>
      </c>
      <c r="H144" s="8" t="str">
        <f>IF($A144="","",G144/(Configuration!$B$4/1000000))</f>
        <v/>
      </c>
      <c r="I144" s="1" t="str">
        <f t="shared" ca="1" si="48"/>
        <v/>
      </c>
      <c r="J144" s="1" t="str">
        <f t="shared" si="41"/>
        <v/>
      </c>
      <c r="L144" s="8" t="str">
        <f>IF($A144="","",K144/(Configuration!$B$3/1000000))</f>
        <v/>
      </c>
      <c r="M144" s="1" t="str">
        <f t="shared" ca="1" si="49"/>
        <v/>
      </c>
      <c r="N144" s="1" t="str">
        <f t="shared" si="42"/>
        <v/>
      </c>
      <c r="P144" s="8" t="str">
        <f>IF($A144="","",O144/(Configuration!$B$2/1000000))</f>
        <v/>
      </c>
      <c r="Q144" s="1" t="str">
        <f t="shared" ca="1" si="50"/>
        <v/>
      </c>
      <c r="R144" s="1" t="str">
        <f t="shared" si="43"/>
        <v/>
      </c>
      <c r="T144" s="8" t="str">
        <f>IF($A144="","",S144/(Configuration!$B$8/1000000))</f>
        <v/>
      </c>
      <c r="U144" s="1" t="str">
        <f t="shared" ca="1" si="51"/>
        <v/>
      </c>
      <c r="V144" s="1" t="str">
        <f t="shared" si="44"/>
        <v/>
      </c>
      <c r="X144" s="8" t="str">
        <f>IF($A144="","",W144/(Configuration!$B$7/1000000))</f>
        <v/>
      </c>
      <c r="Y144" s="1" t="str">
        <f t="shared" ca="1" si="52"/>
        <v/>
      </c>
      <c r="Z144" s="1" t="str">
        <f t="shared" si="45"/>
        <v/>
      </c>
      <c r="AB144" s="8" t="str">
        <f>IF($A144="","",AA144/(Configuration!$B$9/1000000))</f>
        <v/>
      </c>
      <c r="AC144" s="1" t="str">
        <f t="shared" ca="1" si="53"/>
        <v/>
      </c>
      <c r="AD144" s="1" t="str">
        <f t="shared" si="46"/>
        <v/>
      </c>
      <c r="AF144" s="8" t="str">
        <f>IF($A144="","",AE144/(Configuration!$B$5/1000000))</f>
        <v/>
      </c>
      <c r="AG144" s="1" t="str">
        <f t="shared" ca="1" si="54"/>
        <v/>
      </c>
    </row>
    <row r="145" spans="1:33" x14ac:dyDescent="0.2">
      <c r="A145" s="4"/>
      <c r="B145" s="1" t="str">
        <f t="shared" si="39"/>
        <v/>
      </c>
      <c r="D145" s="8" t="str">
        <f>IF($A145="","",C145/(Configuration!$B$6/1000000))</f>
        <v/>
      </c>
      <c r="E145" s="1" t="str">
        <f t="shared" ca="1" si="47"/>
        <v/>
      </c>
      <c r="F145" s="1" t="str">
        <f t="shared" si="40"/>
        <v/>
      </c>
      <c r="H145" s="8" t="str">
        <f>IF($A145="","",G145/(Configuration!$B$4/1000000))</f>
        <v/>
      </c>
      <c r="I145" s="1" t="str">
        <f t="shared" ca="1" si="48"/>
        <v/>
      </c>
      <c r="J145" s="1" t="str">
        <f t="shared" si="41"/>
        <v/>
      </c>
      <c r="L145" s="8" t="str">
        <f>IF($A145="","",K145/(Configuration!$B$3/1000000))</f>
        <v/>
      </c>
      <c r="M145" s="1" t="str">
        <f t="shared" ca="1" si="49"/>
        <v/>
      </c>
      <c r="N145" s="1" t="str">
        <f t="shared" si="42"/>
        <v/>
      </c>
      <c r="P145" s="8" t="str">
        <f>IF($A145="","",O145/(Configuration!$B$2/1000000))</f>
        <v/>
      </c>
      <c r="Q145" s="1" t="str">
        <f t="shared" ca="1" si="50"/>
        <v/>
      </c>
      <c r="R145" s="1" t="str">
        <f t="shared" si="43"/>
        <v/>
      </c>
      <c r="T145" s="8" t="str">
        <f>IF($A145="","",S145/(Configuration!$B$8/1000000))</f>
        <v/>
      </c>
      <c r="U145" s="1" t="str">
        <f t="shared" ca="1" si="51"/>
        <v/>
      </c>
      <c r="V145" s="1" t="str">
        <f t="shared" si="44"/>
        <v/>
      </c>
      <c r="X145" s="8" t="str">
        <f>IF($A145="","",W145/(Configuration!$B$7/1000000))</f>
        <v/>
      </c>
      <c r="Y145" s="1" t="str">
        <f t="shared" ca="1" si="52"/>
        <v/>
      </c>
      <c r="Z145" s="1" t="str">
        <f t="shared" si="45"/>
        <v/>
      </c>
      <c r="AB145" s="8" t="str">
        <f>IF($A145="","",AA145/(Configuration!$B$9/1000000))</f>
        <v/>
      </c>
      <c r="AC145" s="1" t="str">
        <f t="shared" ca="1" si="53"/>
        <v/>
      </c>
      <c r="AD145" s="1" t="str">
        <f t="shared" si="46"/>
        <v/>
      </c>
      <c r="AF145" s="8" t="str">
        <f>IF($A145="","",AE145/(Configuration!$B$5/1000000))</f>
        <v/>
      </c>
      <c r="AG145" s="1" t="str">
        <f t="shared" ca="1" si="54"/>
        <v/>
      </c>
    </row>
    <row r="146" spans="1:33" x14ac:dyDescent="0.2">
      <c r="A146" s="4"/>
      <c r="B146" s="1" t="str">
        <f t="shared" si="39"/>
        <v/>
      </c>
      <c r="D146" s="8" t="str">
        <f>IF($A146="","",C146/(Configuration!$B$6/1000000))</f>
        <v/>
      </c>
      <c r="E146" s="1" t="str">
        <f t="shared" ca="1" si="47"/>
        <v/>
      </c>
      <c r="F146" s="1" t="str">
        <f t="shared" si="40"/>
        <v/>
      </c>
      <c r="H146" s="8" t="str">
        <f>IF($A146="","",G146/(Configuration!$B$4/1000000))</f>
        <v/>
      </c>
      <c r="I146" s="1" t="str">
        <f t="shared" ca="1" si="48"/>
        <v/>
      </c>
      <c r="J146" s="1" t="str">
        <f t="shared" si="41"/>
        <v/>
      </c>
      <c r="L146" s="8" t="str">
        <f>IF($A146="","",K146/(Configuration!$B$3/1000000))</f>
        <v/>
      </c>
      <c r="M146" s="1" t="str">
        <f t="shared" ca="1" si="49"/>
        <v/>
      </c>
      <c r="N146" s="1" t="str">
        <f t="shared" si="42"/>
        <v/>
      </c>
      <c r="P146" s="8" t="str">
        <f>IF($A146="","",O146/(Configuration!$B$2/1000000))</f>
        <v/>
      </c>
      <c r="Q146" s="1" t="str">
        <f t="shared" ca="1" si="50"/>
        <v/>
      </c>
      <c r="R146" s="1" t="str">
        <f t="shared" si="43"/>
        <v/>
      </c>
      <c r="T146" s="8" t="str">
        <f>IF($A146="","",S146/(Configuration!$B$8/1000000))</f>
        <v/>
      </c>
      <c r="U146" s="1" t="str">
        <f t="shared" ca="1" si="51"/>
        <v/>
      </c>
      <c r="V146" s="1" t="str">
        <f t="shared" si="44"/>
        <v/>
      </c>
      <c r="X146" s="8" t="str">
        <f>IF($A146="","",W146/(Configuration!$B$7/1000000))</f>
        <v/>
      </c>
      <c r="Y146" s="1" t="str">
        <f t="shared" ca="1" si="52"/>
        <v/>
      </c>
      <c r="Z146" s="1" t="str">
        <f t="shared" si="45"/>
        <v/>
      </c>
      <c r="AB146" s="8" t="str">
        <f>IF($A146="","",AA146/(Configuration!$B$9/1000000))</f>
        <v/>
      </c>
      <c r="AC146" s="1" t="str">
        <f t="shared" ca="1" si="53"/>
        <v/>
      </c>
      <c r="AD146" s="1" t="str">
        <f t="shared" si="46"/>
        <v/>
      </c>
      <c r="AF146" s="8" t="str">
        <f>IF($A146="","",AE146/(Configuration!$B$5/1000000))</f>
        <v/>
      </c>
      <c r="AG146" s="1" t="str">
        <f t="shared" ca="1" si="54"/>
        <v/>
      </c>
    </row>
    <row r="147" spans="1:33" x14ac:dyDescent="0.2">
      <c r="A147" s="4"/>
      <c r="B147" s="1" t="str">
        <f t="shared" si="39"/>
        <v/>
      </c>
      <c r="D147" s="8" t="str">
        <f>IF($A147="","",C147/(Configuration!$B$6/1000000))</f>
        <v/>
      </c>
      <c r="E147" s="1" t="str">
        <f t="shared" ca="1" si="47"/>
        <v/>
      </c>
      <c r="F147" s="1" t="str">
        <f t="shared" si="40"/>
        <v/>
      </c>
      <c r="H147" s="8" t="str">
        <f>IF($A147="","",G147/(Configuration!$B$4/1000000))</f>
        <v/>
      </c>
      <c r="I147" s="1" t="str">
        <f t="shared" ca="1" si="48"/>
        <v/>
      </c>
      <c r="J147" s="1" t="str">
        <f t="shared" si="41"/>
        <v/>
      </c>
      <c r="L147" s="8" t="str">
        <f>IF($A147="","",K147/(Configuration!$B$3/1000000))</f>
        <v/>
      </c>
      <c r="M147" s="1" t="str">
        <f t="shared" ca="1" si="49"/>
        <v/>
      </c>
      <c r="N147" s="1" t="str">
        <f t="shared" si="42"/>
        <v/>
      </c>
      <c r="P147" s="8" t="str">
        <f>IF($A147="","",O147/(Configuration!$B$2/1000000))</f>
        <v/>
      </c>
      <c r="Q147" s="1" t="str">
        <f t="shared" ca="1" si="50"/>
        <v/>
      </c>
      <c r="R147" s="1" t="str">
        <f t="shared" si="43"/>
        <v/>
      </c>
      <c r="T147" s="8" t="str">
        <f>IF($A147="","",S147/(Configuration!$B$8/1000000))</f>
        <v/>
      </c>
      <c r="U147" s="1" t="str">
        <f t="shared" ca="1" si="51"/>
        <v/>
      </c>
      <c r="V147" s="1" t="str">
        <f t="shared" si="44"/>
        <v/>
      </c>
      <c r="X147" s="8" t="str">
        <f>IF($A147="","",W147/(Configuration!$B$7/1000000))</f>
        <v/>
      </c>
      <c r="Y147" s="1" t="str">
        <f t="shared" ca="1" si="52"/>
        <v/>
      </c>
      <c r="Z147" s="1" t="str">
        <f t="shared" si="45"/>
        <v/>
      </c>
      <c r="AB147" s="8" t="str">
        <f>IF($A147="","",AA147/(Configuration!$B$9/1000000))</f>
        <v/>
      </c>
      <c r="AC147" s="1" t="str">
        <f t="shared" ca="1" si="53"/>
        <v/>
      </c>
      <c r="AD147" s="1" t="str">
        <f t="shared" si="46"/>
        <v/>
      </c>
      <c r="AF147" s="8" t="str">
        <f>IF($A147="","",AE147/(Configuration!$B$5/1000000))</f>
        <v/>
      </c>
      <c r="AG147" s="1" t="str">
        <f t="shared" ca="1" si="54"/>
        <v/>
      </c>
    </row>
    <row r="148" spans="1:33" x14ac:dyDescent="0.2">
      <c r="A148" s="4"/>
      <c r="B148" s="1" t="str">
        <f t="shared" si="39"/>
        <v/>
      </c>
      <c r="D148" s="8" t="str">
        <f>IF($A148="","",C148/(Configuration!$B$6/1000000))</f>
        <v/>
      </c>
      <c r="E148" s="1" t="str">
        <f t="shared" ca="1" si="47"/>
        <v/>
      </c>
      <c r="F148" s="1" t="str">
        <f t="shared" si="40"/>
        <v/>
      </c>
      <c r="H148" s="8" t="str">
        <f>IF($A148="","",G148/(Configuration!$B$4/1000000))</f>
        <v/>
      </c>
      <c r="I148" s="1" t="str">
        <f t="shared" ca="1" si="48"/>
        <v/>
      </c>
      <c r="J148" s="1" t="str">
        <f t="shared" si="41"/>
        <v/>
      </c>
      <c r="L148" s="8" t="str">
        <f>IF($A148="","",K148/(Configuration!$B$3/1000000))</f>
        <v/>
      </c>
      <c r="M148" s="1" t="str">
        <f t="shared" ca="1" si="49"/>
        <v/>
      </c>
      <c r="N148" s="1" t="str">
        <f t="shared" si="42"/>
        <v/>
      </c>
      <c r="P148" s="8" t="str">
        <f>IF($A148="","",O148/(Configuration!$B$2/1000000))</f>
        <v/>
      </c>
      <c r="Q148" s="1" t="str">
        <f t="shared" ca="1" si="50"/>
        <v/>
      </c>
      <c r="R148" s="1" t="str">
        <f t="shared" si="43"/>
        <v/>
      </c>
      <c r="T148" s="8" t="str">
        <f>IF($A148="","",S148/(Configuration!$B$8/1000000))</f>
        <v/>
      </c>
      <c r="U148" s="1" t="str">
        <f t="shared" ca="1" si="51"/>
        <v/>
      </c>
      <c r="V148" s="1" t="str">
        <f t="shared" si="44"/>
        <v/>
      </c>
      <c r="X148" s="8" t="str">
        <f>IF($A148="","",W148/(Configuration!$B$7/1000000))</f>
        <v/>
      </c>
      <c r="Y148" s="1" t="str">
        <f t="shared" ca="1" si="52"/>
        <v/>
      </c>
      <c r="Z148" s="1" t="str">
        <f t="shared" si="45"/>
        <v/>
      </c>
      <c r="AB148" s="8" t="str">
        <f>IF($A148="","",AA148/(Configuration!$B$9/1000000))</f>
        <v/>
      </c>
      <c r="AC148" s="1" t="str">
        <f t="shared" ca="1" si="53"/>
        <v/>
      </c>
      <c r="AD148" s="1" t="str">
        <f t="shared" si="46"/>
        <v/>
      </c>
      <c r="AF148" s="8" t="str">
        <f>IF($A148="","",AE148/(Configuration!$B$5/1000000))</f>
        <v/>
      </c>
      <c r="AG148" s="1" t="str">
        <f t="shared" ca="1" si="54"/>
        <v/>
      </c>
    </row>
    <row r="149" spans="1:33" x14ac:dyDescent="0.2">
      <c r="A149" s="4"/>
      <c r="B149" s="1" t="str">
        <f t="shared" si="39"/>
        <v/>
      </c>
      <c r="D149" s="8" t="str">
        <f>IF($A149="","",C149/(Configuration!$B$6/1000000))</f>
        <v/>
      </c>
      <c r="E149" s="1" t="str">
        <f t="shared" ca="1" si="47"/>
        <v/>
      </c>
      <c r="F149" s="1" t="str">
        <f t="shared" si="40"/>
        <v/>
      </c>
      <c r="H149" s="8" t="str">
        <f>IF($A149="","",G149/(Configuration!$B$4/1000000))</f>
        <v/>
      </c>
      <c r="I149" s="1" t="str">
        <f t="shared" ca="1" si="48"/>
        <v/>
      </c>
      <c r="J149" s="1" t="str">
        <f t="shared" si="41"/>
        <v/>
      </c>
      <c r="L149" s="8" t="str">
        <f>IF($A149="","",K149/(Configuration!$B$3/1000000))</f>
        <v/>
      </c>
      <c r="M149" s="1" t="str">
        <f t="shared" ca="1" si="49"/>
        <v/>
      </c>
      <c r="N149" s="1" t="str">
        <f t="shared" si="42"/>
        <v/>
      </c>
      <c r="P149" s="8" t="str">
        <f>IF($A149="","",O149/(Configuration!$B$2/1000000))</f>
        <v/>
      </c>
      <c r="Q149" s="1" t="str">
        <f t="shared" ca="1" si="50"/>
        <v/>
      </c>
      <c r="R149" s="1" t="str">
        <f t="shared" si="43"/>
        <v/>
      </c>
      <c r="T149" s="8" t="str">
        <f>IF($A149="","",S149/(Configuration!$B$8/1000000))</f>
        <v/>
      </c>
      <c r="U149" s="1" t="str">
        <f t="shared" ca="1" si="51"/>
        <v/>
      </c>
      <c r="V149" s="1" t="str">
        <f t="shared" si="44"/>
        <v/>
      </c>
      <c r="X149" s="8" t="str">
        <f>IF($A149="","",W149/(Configuration!$B$7/1000000))</f>
        <v/>
      </c>
      <c r="Y149" s="1" t="str">
        <f t="shared" ca="1" si="52"/>
        <v/>
      </c>
      <c r="Z149" s="1" t="str">
        <f t="shared" si="45"/>
        <v/>
      </c>
      <c r="AB149" s="8" t="str">
        <f>IF($A149="","",AA149/(Configuration!$B$9/1000000))</f>
        <v/>
      </c>
      <c r="AC149" s="1" t="str">
        <f t="shared" ca="1" si="53"/>
        <v/>
      </c>
      <c r="AD149" s="1" t="str">
        <f t="shared" si="46"/>
        <v/>
      </c>
      <c r="AF149" s="8" t="str">
        <f>IF($A149="","",AE149/(Configuration!$B$5/1000000))</f>
        <v/>
      </c>
      <c r="AG149" s="1" t="str">
        <f t="shared" ca="1" si="54"/>
        <v/>
      </c>
    </row>
    <row r="150" spans="1:33" x14ac:dyDescent="0.2">
      <c r="A150" s="4"/>
      <c r="B150" s="1" t="str">
        <f t="shared" si="39"/>
        <v/>
      </c>
      <c r="D150" s="8" t="str">
        <f>IF($A150="","",C150/(Configuration!$B$6/1000000))</f>
        <v/>
      </c>
      <c r="E150" s="1" t="str">
        <f t="shared" ca="1" si="47"/>
        <v/>
      </c>
      <c r="F150" s="1" t="str">
        <f t="shared" si="40"/>
        <v/>
      </c>
      <c r="H150" s="8" t="str">
        <f>IF($A150="","",G150/(Configuration!$B$4/1000000))</f>
        <v/>
      </c>
      <c r="I150" s="1" t="str">
        <f t="shared" ca="1" si="48"/>
        <v/>
      </c>
      <c r="J150" s="1" t="str">
        <f t="shared" si="41"/>
        <v/>
      </c>
      <c r="L150" s="8" t="str">
        <f>IF($A150="","",K150/(Configuration!$B$3/1000000))</f>
        <v/>
      </c>
      <c r="M150" s="1" t="str">
        <f t="shared" ca="1" si="49"/>
        <v/>
      </c>
      <c r="N150" s="1" t="str">
        <f t="shared" si="42"/>
        <v/>
      </c>
      <c r="P150" s="8" t="str">
        <f>IF($A150="","",O150/(Configuration!$B$2/1000000))</f>
        <v/>
      </c>
      <c r="Q150" s="1" t="str">
        <f t="shared" ca="1" si="50"/>
        <v/>
      </c>
      <c r="R150" s="1" t="str">
        <f t="shared" si="43"/>
        <v/>
      </c>
      <c r="T150" s="8" t="str">
        <f>IF($A150="","",S150/(Configuration!$B$8/1000000))</f>
        <v/>
      </c>
      <c r="U150" s="1" t="str">
        <f t="shared" ca="1" si="51"/>
        <v/>
      </c>
      <c r="V150" s="1" t="str">
        <f t="shared" si="44"/>
        <v/>
      </c>
      <c r="X150" s="8" t="str">
        <f>IF($A150="","",W150/(Configuration!$B$7/1000000))</f>
        <v/>
      </c>
      <c r="Y150" s="1" t="str">
        <f t="shared" ca="1" si="52"/>
        <v/>
      </c>
      <c r="Z150" s="1" t="str">
        <f t="shared" si="45"/>
        <v/>
      </c>
      <c r="AB150" s="8" t="str">
        <f>IF($A150="","",AA150/(Configuration!$B$9/1000000))</f>
        <v/>
      </c>
      <c r="AC150" s="1" t="str">
        <f t="shared" ca="1" si="53"/>
        <v/>
      </c>
      <c r="AD150" s="1" t="str">
        <f t="shared" si="46"/>
        <v/>
      </c>
      <c r="AF150" s="8" t="str">
        <f>IF($A150="","",AE150/(Configuration!$B$5/1000000))</f>
        <v/>
      </c>
      <c r="AG150" s="1" t="str">
        <f t="shared" ca="1" si="54"/>
        <v/>
      </c>
    </row>
    <row r="151" spans="1:33" x14ac:dyDescent="0.2">
      <c r="A151" s="4"/>
      <c r="B151" s="1" t="str">
        <f t="shared" si="39"/>
        <v/>
      </c>
      <c r="D151" s="8" t="str">
        <f>IF($A151="","",C151/(Configuration!$B$6/1000000))</f>
        <v/>
      </c>
      <c r="E151" s="1" t="str">
        <f t="shared" ca="1" si="47"/>
        <v/>
      </c>
      <c r="F151" s="1" t="str">
        <f t="shared" si="40"/>
        <v/>
      </c>
      <c r="H151" s="8" t="str">
        <f>IF($A151="","",G151/(Configuration!$B$4/1000000))</f>
        <v/>
      </c>
      <c r="I151" s="1" t="str">
        <f t="shared" ca="1" si="48"/>
        <v/>
      </c>
      <c r="J151" s="1" t="str">
        <f t="shared" si="41"/>
        <v/>
      </c>
      <c r="L151" s="8" t="str">
        <f>IF($A151="","",K151/(Configuration!$B$3/1000000))</f>
        <v/>
      </c>
      <c r="M151" s="1" t="str">
        <f t="shared" ca="1" si="49"/>
        <v/>
      </c>
      <c r="N151" s="1" t="str">
        <f t="shared" si="42"/>
        <v/>
      </c>
      <c r="P151" s="8" t="str">
        <f>IF($A151="","",O151/(Configuration!$B$2/1000000))</f>
        <v/>
      </c>
      <c r="Q151" s="1" t="str">
        <f t="shared" ca="1" si="50"/>
        <v/>
      </c>
      <c r="R151" s="1" t="str">
        <f t="shared" si="43"/>
        <v/>
      </c>
      <c r="T151" s="8" t="str">
        <f>IF($A151="","",S151/(Configuration!$B$8/1000000))</f>
        <v/>
      </c>
      <c r="U151" s="1" t="str">
        <f t="shared" ca="1" si="51"/>
        <v/>
      </c>
      <c r="V151" s="1" t="str">
        <f t="shared" si="44"/>
        <v/>
      </c>
      <c r="X151" s="8" t="str">
        <f>IF($A151="","",W151/(Configuration!$B$7/1000000))</f>
        <v/>
      </c>
      <c r="Y151" s="1" t="str">
        <f t="shared" ca="1" si="52"/>
        <v/>
      </c>
      <c r="Z151" s="1" t="str">
        <f t="shared" si="45"/>
        <v/>
      </c>
      <c r="AB151" s="8" t="str">
        <f>IF($A151="","",AA151/(Configuration!$B$9/1000000))</f>
        <v/>
      </c>
      <c r="AC151" s="1" t="str">
        <f t="shared" ca="1" si="53"/>
        <v/>
      </c>
      <c r="AD151" s="1" t="str">
        <f t="shared" si="46"/>
        <v/>
      </c>
      <c r="AF151" s="8" t="str">
        <f>IF($A151="","",AE151/(Configuration!$B$5/1000000))</f>
        <v/>
      </c>
      <c r="AG151" s="1" t="str">
        <f t="shared" ca="1" si="54"/>
        <v/>
      </c>
    </row>
    <row r="152" spans="1:33" x14ac:dyDescent="0.2">
      <c r="A152" s="4"/>
      <c r="B152" s="1" t="str">
        <f t="shared" si="39"/>
        <v/>
      </c>
      <c r="D152" s="8" t="str">
        <f>IF($A152="","",C152/(Configuration!$B$6/1000000))</f>
        <v/>
      </c>
      <c r="E152" s="1" t="str">
        <f t="shared" ca="1" si="47"/>
        <v/>
      </c>
      <c r="F152" s="1" t="str">
        <f t="shared" si="40"/>
        <v/>
      </c>
      <c r="H152" s="8" t="str">
        <f>IF($A152="","",G152/(Configuration!$B$4/1000000))</f>
        <v/>
      </c>
      <c r="I152" s="1" t="str">
        <f t="shared" ca="1" si="48"/>
        <v/>
      </c>
      <c r="J152" s="1" t="str">
        <f t="shared" si="41"/>
        <v/>
      </c>
      <c r="L152" s="8" t="str">
        <f>IF($A152="","",K152/(Configuration!$B$3/1000000))</f>
        <v/>
      </c>
      <c r="M152" s="1" t="str">
        <f t="shared" ca="1" si="49"/>
        <v/>
      </c>
      <c r="N152" s="1" t="str">
        <f t="shared" si="42"/>
        <v/>
      </c>
      <c r="P152" s="8" t="str">
        <f>IF($A152="","",O152/(Configuration!$B$2/1000000))</f>
        <v/>
      </c>
      <c r="Q152" s="1" t="str">
        <f t="shared" ca="1" si="50"/>
        <v/>
      </c>
      <c r="R152" s="1" t="str">
        <f t="shared" si="43"/>
        <v/>
      </c>
      <c r="T152" s="8" t="str">
        <f>IF($A152="","",S152/(Configuration!$B$8/1000000))</f>
        <v/>
      </c>
      <c r="U152" s="1" t="str">
        <f t="shared" ca="1" si="51"/>
        <v/>
      </c>
      <c r="V152" s="1" t="str">
        <f t="shared" si="44"/>
        <v/>
      </c>
      <c r="X152" s="8" t="str">
        <f>IF($A152="","",W152/(Configuration!$B$7/1000000))</f>
        <v/>
      </c>
      <c r="Y152" s="1" t="str">
        <f t="shared" ca="1" si="52"/>
        <v/>
      </c>
      <c r="Z152" s="1" t="str">
        <f t="shared" si="45"/>
        <v/>
      </c>
      <c r="AB152" s="8" t="str">
        <f>IF($A152="","",AA152/(Configuration!$B$9/1000000))</f>
        <v/>
      </c>
      <c r="AC152" s="1" t="str">
        <f t="shared" ca="1" si="53"/>
        <v/>
      </c>
      <c r="AD152" s="1" t="str">
        <f t="shared" si="46"/>
        <v/>
      </c>
      <c r="AF152" s="8" t="str">
        <f>IF($A152="","",AE152/(Configuration!$B$5/1000000))</f>
        <v/>
      </c>
      <c r="AG152" s="1" t="str">
        <f t="shared" ca="1" si="54"/>
        <v/>
      </c>
    </row>
    <row r="153" spans="1:33" x14ac:dyDescent="0.2">
      <c r="A153" s="4"/>
      <c r="B153" s="1" t="str">
        <f t="shared" si="39"/>
        <v/>
      </c>
      <c r="D153" s="8" t="str">
        <f>IF($A153="","",C153/(Configuration!$B$6/1000000))</f>
        <v/>
      </c>
      <c r="E153" s="1" t="str">
        <f t="shared" ca="1" si="47"/>
        <v/>
      </c>
      <c r="F153" s="1" t="str">
        <f t="shared" si="40"/>
        <v/>
      </c>
      <c r="H153" s="8" t="str">
        <f>IF($A153="","",G153/(Configuration!$B$4/1000000))</f>
        <v/>
      </c>
      <c r="I153" s="1" t="str">
        <f t="shared" ca="1" si="48"/>
        <v/>
      </c>
      <c r="J153" s="1" t="str">
        <f t="shared" si="41"/>
        <v/>
      </c>
      <c r="L153" s="8" t="str">
        <f>IF($A153="","",K153/(Configuration!$B$3/1000000))</f>
        <v/>
      </c>
      <c r="M153" s="1" t="str">
        <f t="shared" ca="1" si="49"/>
        <v/>
      </c>
      <c r="N153" s="1" t="str">
        <f t="shared" si="42"/>
        <v/>
      </c>
      <c r="P153" s="8" t="str">
        <f>IF($A153="","",O153/(Configuration!$B$2/1000000))</f>
        <v/>
      </c>
      <c r="Q153" s="1" t="str">
        <f t="shared" ca="1" si="50"/>
        <v/>
      </c>
      <c r="R153" s="1" t="str">
        <f t="shared" si="43"/>
        <v/>
      </c>
      <c r="T153" s="8" t="str">
        <f>IF($A153="","",S153/(Configuration!$B$8/1000000))</f>
        <v/>
      </c>
      <c r="U153" s="1" t="str">
        <f t="shared" ca="1" si="51"/>
        <v/>
      </c>
      <c r="V153" s="1" t="str">
        <f t="shared" si="44"/>
        <v/>
      </c>
      <c r="X153" s="8" t="str">
        <f>IF($A153="","",W153/(Configuration!$B$7/1000000))</f>
        <v/>
      </c>
      <c r="Y153" s="1" t="str">
        <f t="shared" ca="1" si="52"/>
        <v/>
      </c>
      <c r="Z153" s="1" t="str">
        <f t="shared" si="45"/>
        <v/>
      </c>
      <c r="AB153" s="8" t="str">
        <f>IF($A153="","",AA153/(Configuration!$B$9/1000000))</f>
        <v/>
      </c>
      <c r="AC153" s="1" t="str">
        <f t="shared" ca="1" si="53"/>
        <v/>
      </c>
      <c r="AD153" s="1" t="str">
        <f t="shared" si="46"/>
        <v/>
      </c>
      <c r="AF153" s="8" t="str">
        <f>IF($A153="","",AE153/(Configuration!$B$5/1000000))</f>
        <v/>
      </c>
      <c r="AG153" s="1" t="str">
        <f t="shared" ca="1" si="54"/>
        <v/>
      </c>
    </row>
    <row r="154" spans="1:33" x14ac:dyDescent="0.2">
      <c r="A154" s="4"/>
      <c r="B154" s="1" t="str">
        <f t="shared" si="39"/>
        <v/>
      </c>
      <c r="D154" s="8" t="str">
        <f>IF($A154="","",C154/(Configuration!$B$6/1000000))</f>
        <v/>
      </c>
      <c r="E154" s="1" t="str">
        <f t="shared" ca="1" si="47"/>
        <v/>
      </c>
      <c r="F154" s="1" t="str">
        <f t="shared" si="40"/>
        <v/>
      </c>
      <c r="H154" s="8" t="str">
        <f>IF($A154="","",G154/(Configuration!$B$4/1000000))</f>
        <v/>
      </c>
      <c r="I154" s="1" t="str">
        <f t="shared" ca="1" si="48"/>
        <v/>
      </c>
      <c r="J154" s="1" t="str">
        <f t="shared" si="41"/>
        <v/>
      </c>
      <c r="L154" s="8" t="str">
        <f>IF($A154="","",K154/(Configuration!$B$3/1000000))</f>
        <v/>
      </c>
      <c r="M154" s="1" t="str">
        <f t="shared" ca="1" si="49"/>
        <v/>
      </c>
      <c r="N154" s="1" t="str">
        <f t="shared" si="42"/>
        <v/>
      </c>
      <c r="P154" s="8" t="str">
        <f>IF($A154="","",O154/(Configuration!$B$2/1000000))</f>
        <v/>
      </c>
      <c r="Q154" s="1" t="str">
        <f t="shared" ca="1" si="50"/>
        <v/>
      </c>
      <c r="R154" s="1" t="str">
        <f t="shared" si="43"/>
        <v/>
      </c>
      <c r="T154" s="8" t="str">
        <f>IF($A154="","",S154/(Configuration!$B$8/1000000))</f>
        <v/>
      </c>
      <c r="U154" s="1" t="str">
        <f t="shared" ca="1" si="51"/>
        <v/>
      </c>
      <c r="V154" s="1" t="str">
        <f t="shared" si="44"/>
        <v/>
      </c>
      <c r="X154" s="8" t="str">
        <f>IF($A154="","",W154/(Configuration!$B$7/1000000))</f>
        <v/>
      </c>
      <c r="Y154" s="1" t="str">
        <f t="shared" ca="1" si="52"/>
        <v/>
      </c>
      <c r="Z154" s="1" t="str">
        <f t="shared" si="45"/>
        <v/>
      </c>
      <c r="AB154" s="8" t="str">
        <f>IF($A154="","",AA154/(Configuration!$B$9/1000000))</f>
        <v/>
      </c>
      <c r="AC154" s="1" t="str">
        <f t="shared" ca="1" si="53"/>
        <v/>
      </c>
      <c r="AD154" s="1" t="str">
        <f t="shared" si="46"/>
        <v/>
      </c>
      <c r="AF154" s="8" t="str">
        <f>IF($A154="","",AE154/(Configuration!$B$5/1000000))</f>
        <v/>
      </c>
      <c r="AG154" s="1" t="str">
        <f t="shared" ca="1" si="54"/>
        <v/>
      </c>
    </row>
    <row r="155" spans="1:33" x14ac:dyDescent="0.2">
      <c r="A155" s="4"/>
      <c r="B155" s="1" t="str">
        <f t="shared" si="39"/>
        <v/>
      </c>
      <c r="D155" s="8" t="str">
        <f>IF($A155="","",C155/(Configuration!$B$6/1000000))</f>
        <v/>
      </c>
      <c r="E155" s="1" t="str">
        <f t="shared" ca="1" si="47"/>
        <v/>
      </c>
      <c r="F155" s="1" t="str">
        <f t="shared" si="40"/>
        <v/>
      </c>
      <c r="H155" s="8" t="str">
        <f>IF($A155="","",G155/(Configuration!$B$4/1000000))</f>
        <v/>
      </c>
      <c r="I155" s="1" t="str">
        <f t="shared" ca="1" si="48"/>
        <v/>
      </c>
      <c r="J155" s="1" t="str">
        <f t="shared" si="41"/>
        <v/>
      </c>
      <c r="L155" s="8" t="str">
        <f>IF($A155="","",K155/(Configuration!$B$3/1000000))</f>
        <v/>
      </c>
      <c r="M155" s="1" t="str">
        <f t="shared" ca="1" si="49"/>
        <v/>
      </c>
      <c r="N155" s="1" t="str">
        <f t="shared" si="42"/>
        <v/>
      </c>
      <c r="P155" s="8" t="str">
        <f>IF($A155="","",O155/(Configuration!$B$2/1000000))</f>
        <v/>
      </c>
      <c r="Q155" s="1" t="str">
        <f t="shared" ca="1" si="50"/>
        <v/>
      </c>
      <c r="R155" s="1" t="str">
        <f t="shared" si="43"/>
        <v/>
      </c>
      <c r="T155" s="8" t="str">
        <f>IF($A155="","",S155/(Configuration!$B$8/1000000))</f>
        <v/>
      </c>
      <c r="U155" s="1" t="str">
        <f t="shared" ca="1" si="51"/>
        <v/>
      </c>
      <c r="V155" s="1" t="str">
        <f t="shared" si="44"/>
        <v/>
      </c>
      <c r="X155" s="8" t="str">
        <f>IF($A155="","",W155/(Configuration!$B$7/1000000))</f>
        <v/>
      </c>
      <c r="Y155" s="1" t="str">
        <f t="shared" ca="1" si="52"/>
        <v/>
      </c>
      <c r="Z155" s="1" t="str">
        <f t="shared" si="45"/>
        <v/>
      </c>
      <c r="AB155" s="8" t="str">
        <f>IF($A155="","",AA155/(Configuration!$B$9/1000000))</f>
        <v/>
      </c>
      <c r="AC155" s="1" t="str">
        <f t="shared" ca="1" si="53"/>
        <v/>
      </c>
      <c r="AD155" s="1" t="str">
        <f t="shared" si="46"/>
        <v/>
      </c>
      <c r="AF155" s="8" t="str">
        <f>IF($A155="","",AE155/(Configuration!$B$5/1000000))</f>
        <v/>
      </c>
      <c r="AG155" s="1" t="str">
        <f t="shared" ca="1" si="54"/>
        <v/>
      </c>
    </row>
    <row r="156" spans="1:33" x14ac:dyDescent="0.2">
      <c r="A156" s="4"/>
      <c r="B156" s="1" t="str">
        <f t="shared" ref="B156:B200" si="55">IF(AF156="","",IF(ROW()&lt;=3,C156,C156-C155))</f>
        <v/>
      </c>
      <c r="D156" s="8" t="str">
        <f>IF($A156="","",C156/(Configuration!$B$6/1000000))</f>
        <v/>
      </c>
      <c r="E156" s="1" t="str">
        <f t="shared" ca="1" si="47"/>
        <v/>
      </c>
      <c r="F156" s="1" t="str">
        <f t="shared" ref="F156:F200" si="56">IF(L156="","",IF(ROW()&lt;=3,G156,G156-G155))</f>
        <v/>
      </c>
      <c r="H156" s="8" t="str">
        <f>IF($A156="","",G156/(Configuration!$B$4/1000000))</f>
        <v/>
      </c>
      <c r="I156" s="1" t="str">
        <f t="shared" ca="1" si="48"/>
        <v/>
      </c>
      <c r="J156" s="1" t="str">
        <f t="shared" ref="J156:J200" si="57">IF(P156="","",IF(ROW()&lt;=3,K156,K156-K155))</f>
        <v/>
      </c>
      <c r="L156" s="8" t="str">
        <f>IF($A156="","",K156/(Configuration!$B$3/1000000))</f>
        <v/>
      </c>
      <c r="M156" s="1" t="str">
        <f t="shared" ca="1" si="49"/>
        <v/>
      </c>
      <c r="N156" s="1" t="str">
        <f t="shared" ref="N156:N200" si="58">IF(A156="","",IF(ROW()&lt;=3,O156,O156-O155))</f>
        <v/>
      </c>
      <c r="P156" s="8" t="str">
        <f>IF($A156="","",O156/(Configuration!$B$2/1000000))</f>
        <v/>
      </c>
      <c r="Q156" s="1" t="str">
        <f t="shared" ca="1" si="50"/>
        <v/>
      </c>
      <c r="R156" s="1" t="str">
        <f t="shared" ref="R156:R200" si="59">IF(X156="","",IF(ROW()&lt;=3,S156,S156-S155))</f>
        <v/>
      </c>
      <c r="T156" s="8" t="str">
        <f>IF($A156="","",S156/(Configuration!$B$8/1000000))</f>
        <v/>
      </c>
      <c r="U156" s="1" t="str">
        <f t="shared" ca="1" si="51"/>
        <v/>
      </c>
      <c r="V156" s="1" t="str">
        <f t="shared" ref="V156:V200" si="60">IF(D156="","",IF(ROW()&lt;=3,W156,W156-W155))</f>
        <v/>
      </c>
      <c r="X156" s="8" t="str">
        <f>IF($A156="","",W156/(Configuration!$B$7/1000000))</f>
        <v/>
      </c>
      <c r="Y156" s="1" t="str">
        <f t="shared" ca="1" si="52"/>
        <v/>
      </c>
      <c r="Z156" s="1" t="str">
        <f t="shared" ref="Z156:Z200" si="61">IF(T156="","",IF(ROW()&lt;=3,AA156,AA156-AA155))</f>
        <v/>
      </c>
      <c r="AB156" s="8" t="str">
        <f>IF($A156="","",AA156/(Configuration!$B$9/1000000))</f>
        <v/>
      </c>
      <c r="AC156" s="1" t="str">
        <f t="shared" ca="1" si="53"/>
        <v/>
      </c>
      <c r="AD156" s="1" t="str">
        <f t="shared" ref="AD156:AD200" si="62">IF(H156="","",IF(ROW()&lt;=3,AE156,AE156-AE155))</f>
        <v/>
      </c>
      <c r="AF156" s="8" t="str">
        <f>IF($A156="","",AE156/(Configuration!$B$5/1000000))</f>
        <v/>
      </c>
      <c r="AG156" s="1" t="str">
        <f t="shared" ca="1" si="54"/>
        <v/>
      </c>
    </row>
    <row r="157" spans="1:33" x14ac:dyDescent="0.2">
      <c r="A157" s="4"/>
      <c r="B157" s="1" t="str">
        <f t="shared" si="55"/>
        <v/>
      </c>
      <c r="D157" s="8" t="str">
        <f>IF($A157="","",C157/(Configuration!$B$6/1000000))</f>
        <v/>
      </c>
      <c r="E157" s="1" t="str">
        <f t="shared" ca="1" si="47"/>
        <v/>
      </c>
      <c r="F157" s="1" t="str">
        <f t="shared" si="56"/>
        <v/>
      </c>
      <c r="H157" s="8" t="str">
        <f>IF($A157="","",G157/(Configuration!$B$4/1000000))</f>
        <v/>
      </c>
      <c r="I157" s="1" t="str">
        <f t="shared" ca="1" si="48"/>
        <v/>
      </c>
      <c r="J157" s="1" t="str">
        <f t="shared" si="57"/>
        <v/>
      </c>
      <c r="L157" s="8" t="str">
        <f>IF($A157="","",K157/(Configuration!$B$3/1000000))</f>
        <v/>
      </c>
      <c r="M157" s="1" t="str">
        <f t="shared" ca="1" si="49"/>
        <v/>
      </c>
      <c r="N157" s="1" t="str">
        <f t="shared" si="58"/>
        <v/>
      </c>
      <c r="P157" s="8" t="str">
        <f>IF($A157="","",O157/(Configuration!$B$2/1000000))</f>
        <v/>
      </c>
      <c r="Q157" s="1" t="str">
        <f t="shared" ca="1" si="50"/>
        <v/>
      </c>
      <c r="R157" s="1" t="str">
        <f t="shared" si="59"/>
        <v/>
      </c>
      <c r="T157" s="8" t="str">
        <f>IF($A157="","",S157/(Configuration!$B$8/1000000))</f>
        <v/>
      </c>
      <c r="U157" s="1" t="str">
        <f t="shared" ca="1" si="51"/>
        <v/>
      </c>
      <c r="V157" s="1" t="str">
        <f t="shared" si="60"/>
        <v/>
      </c>
      <c r="X157" s="8" t="str">
        <f>IF($A157="","",W157/(Configuration!$B$7/1000000))</f>
        <v/>
      </c>
      <c r="Y157" s="1" t="str">
        <f t="shared" ca="1" si="52"/>
        <v/>
      </c>
      <c r="Z157" s="1" t="str">
        <f t="shared" si="61"/>
        <v/>
      </c>
      <c r="AB157" s="8" t="str">
        <f>IF($A157="","",AA157/(Configuration!$B$9/1000000))</f>
        <v/>
      </c>
      <c r="AC157" s="1" t="str">
        <f t="shared" ca="1" si="53"/>
        <v/>
      </c>
      <c r="AD157" s="1" t="str">
        <f t="shared" si="62"/>
        <v/>
      </c>
      <c r="AF157" s="8" t="str">
        <f>IF($A157="","",AE157/(Configuration!$B$5/1000000))</f>
        <v/>
      </c>
      <c r="AG157" s="1" t="str">
        <f t="shared" ca="1" si="54"/>
        <v/>
      </c>
    </row>
    <row r="158" spans="1:33" x14ac:dyDescent="0.2">
      <c r="A158" s="4"/>
      <c r="B158" s="1" t="str">
        <f t="shared" si="55"/>
        <v/>
      </c>
      <c r="D158" s="8" t="str">
        <f>IF($A158="","",C158/(Configuration!$B$6/1000000))</f>
        <v/>
      </c>
      <c r="E158" s="1" t="str">
        <f t="shared" ca="1" si="47"/>
        <v/>
      </c>
      <c r="F158" s="1" t="str">
        <f t="shared" si="56"/>
        <v/>
      </c>
      <c r="H158" s="8" t="str">
        <f>IF($A158="","",G158/(Configuration!$B$4/1000000))</f>
        <v/>
      </c>
      <c r="I158" s="1" t="str">
        <f t="shared" ca="1" si="48"/>
        <v/>
      </c>
      <c r="J158" s="1" t="str">
        <f t="shared" si="57"/>
        <v/>
      </c>
      <c r="L158" s="8" t="str">
        <f>IF($A158="","",K158/(Configuration!$B$3/1000000))</f>
        <v/>
      </c>
      <c r="M158" s="1" t="str">
        <f t="shared" ca="1" si="49"/>
        <v/>
      </c>
      <c r="N158" s="1" t="str">
        <f t="shared" si="58"/>
        <v/>
      </c>
      <c r="P158" s="8" t="str">
        <f>IF($A158="","",O158/(Configuration!$B$2/1000000))</f>
        <v/>
      </c>
      <c r="Q158" s="1" t="str">
        <f t="shared" ca="1" si="50"/>
        <v/>
      </c>
      <c r="R158" s="1" t="str">
        <f t="shared" si="59"/>
        <v/>
      </c>
      <c r="T158" s="8" t="str">
        <f>IF($A158="","",S158/(Configuration!$B$8/1000000))</f>
        <v/>
      </c>
      <c r="U158" s="1" t="str">
        <f t="shared" ca="1" si="51"/>
        <v/>
      </c>
      <c r="V158" s="1" t="str">
        <f t="shared" si="60"/>
        <v/>
      </c>
      <c r="X158" s="8" t="str">
        <f>IF($A158="","",W158/(Configuration!$B$7/1000000))</f>
        <v/>
      </c>
      <c r="Y158" s="1" t="str">
        <f t="shared" ca="1" si="52"/>
        <v/>
      </c>
      <c r="Z158" s="1" t="str">
        <f t="shared" si="61"/>
        <v/>
      </c>
      <c r="AB158" s="8" t="str">
        <f>IF($A158="","",AA158/(Configuration!$B$9/1000000))</f>
        <v/>
      </c>
      <c r="AC158" s="1" t="str">
        <f t="shared" ca="1" si="53"/>
        <v/>
      </c>
      <c r="AD158" s="1" t="str">
        <f t="shared" si="62"/>
        <v/>
      </c>
      <c r="AF158" s="8" t="str">
        <f>IF($A158="","",AE158/(Configuration!$B$5/1000000))</f>
        <v/>
      </c>
      <c r="AG158" s="1" t="str">
        <f t="shared" ca="1" si="54"/>
        <v/>
      </c>
    </row>
    <row r="159" spans="1:33" x14ac:dyDescent="0.2">
      <c r="A159" s="4"/>
      <c r="B159" s="1" t="str">
        <f t="shared" si="55"/>
        <v/>
      </c>
      <c r="D159" s="8" t="str">
        <f>IF($A159="","",C159/(Configuration!$B$6/1000000))</f>
        <v/>
      </c>
      <c r="E159" s="1" t="str">
        <f t="shared" ca="1" si="47"/>
        <v/>
      </c>
      <c r="F159" s="1" t="str">
        <f t="shared" si="56"/>
        <v/>
      </c>
      <c r="H159" s="8" t="str">
        <f>IF($A159="","",G159/(Configuration!$B$4/1000000))</f>
        <v/>
      </c>
      <c r="I159" s="1" t="str">
        <f t="shared" ca="1" si="48"/>
        <v/>
      </c>
      <c r="J159" s="1" t="str">
        <f t="shared" si="57"/>
        <v/>
      </c>
      <c r="L159" s="8" t="str">
        <f>IF($A159="","",K159/(Configuration!$B$3/1000000))</f>
        <v/>
      </c>
      <c r="M159" s="1" t="str">
        <f t="shared" ca="1" si="49"/>
        <v/>
      </c>
      <c r="N159" s="1" t="str">
        <f t="shared" si="58"/>
        <v/>
      </c>
      <c r="P159" s="8" t="str">
        <f>IF($A159="","",O159/(Configuration!$B$2/1000000))</f>
        <v/>
      </c>
      <c r="Q159" s="1" t="str">
        <f t="shared" ca="1" si="50"/>
        <v/>
      </c>
      <c r="R159" s="1" t="str">
        <f t="shared" si="59"/>
        <v/>
      </c>
      <c r="T159" s="8" t="str">
        <f>IF($A159="","",S159/(Configuration!$B$8/1000000))</f>
        <v/>
      </c>
      <c r="U159" s="1" t="str">
        <f t="shared" ca="1" si="51"/>
        <v/>
      </c>
      <c r="V159" s="1" t="str">
        <f t="shared" si="60"/>
        <v/>
      </c>
      <c r="X159" s="8" t="str">
        <f>IF($A159="","",W159/(Configuration!$B$7/1000000))</f>
        <v/>
      </c>
      <c r="Y159" s="1" t="str">
        <f t="shared" ca="1" si="52"/>
        <v/>
      </c>
      <c r="Z159" s="1" t="str">
        <f t="shared" si="61"/>
        <v/>
      </c>
      <c r="AB159" s="8" t="str">
        <f>IF($A159="","",AA159/(Configuration!$B$9/1000000))</f>
        <v/>
      </c>
      <c r="AC159" s="1" t="str">
        <f t="shared" ca="1" si="53"/>
        <v/>
      </c>
      <c r="AD159" s="1" t="str">
        <f t="shared" si="62"/>
        <v/>
      </c>
      <c r="AF159" s="8" t="str">
        <f>IF($A159="","",AE159/(Configuration!$B$5/1000000))</f>
        <v/>
      </c>
      <c r="AG159" s="1" t="str">
        <f t="shared" ca="1" si="54"/>
        <v/>
      </c>
    </row>
    <row r="160" spans="1:33" x14ac:dyDescent="0.2">
      <c r="A160" s="4"/>
      <c r="B160" s="1" t="str">
        <f t="shared" si="55"/>
        <v/>
      </c>
      <c r="D160" s="8" t="str">
        <f>IF($A160="","",C160/(Configuration!$B$6/1000000))</f>
        <v/>
      </c>
      <c r="E160" s="1" t="str">
        <f t="shared" ca="1" si="47"/>
        <v/>
      </c>
      <c r="F160" s="1" t="str">
        <f t="shared" si="56"/>
        <v/>
      </c>
      <c r="H160" s="8" t="str">
        <f>IF($A160="","",G160/(Configuration!$B$4/1000000))</f>
        <v/>
      </c>
      <c r="I160" s="1" t="str">
        <f t="shared" ca="1" si="48"/>
        <v/>
      </c>
      <c r="J160" s="1" t="str">
        <f t="shared" si="57"/>
        <v/>
      </c>
      <c r="L160" s="8" t="str">
        <f>IF($A160="","",K160/(Configuration!$B$3/1000000))</f>
        <v/>
      </c>
      <c r="M160" s="1" t="str">
        <f t="shared" ca="1" si="49"/>
        <v/>
      </c>
      <c r="N160" s="1" t="str">
        <f t="shared" si="58"/>
        <v/>
      </c>
      <c r="P160" s="8" t="str">
        <f>IF($A160="","",O160/(Configuration!$B$2/1000000))</f>
        <v/>
      </c>
      <c r="Q160" s="1" t="str">
        <f t="shared" ca="1" si="50"/>
        <v/>
      </c>
      <c r="R160" s="1" t="str">
        <f t="shared" si="59"/>
        <v/>
      </c>
      <c r="T160" s="8" t="str">
        <f>IF($A160="","",S160/(Configuration!$B$8/1000000))</f>
        <v/>
      </c>
      <c r="U160" s="1" t="str">
        <f t="shared" ca="1" si="51"/>
        <v/>
      </c>
      <c r="V160" s="1" t="str">
        <f t="shared" si="60"/>
        <v/>
      </c>
      <c r="X160" s="8" t="str">
        <f>IF($A160="","",W160/(Configuration!$B$7/1000000))</f>
        <v/>
      </c>
      <c r="Y160" s="1" t="str">
        <f t="shared" ca="1" si="52"/>
        <v/>
      </c>
      <c r="Z160" s="1" t="str">
        <f t="shared" si="61"/>
        <v/>
      </c>
      <c r="AB160" s="8" t="str">
        <f>IF($A160="","",AA160/(Configuration!$B$9/1000000))</f>
        <v/>
      </c>
      <c r="AC160" s="1" t="str">
        <f t="shared" ca="1" si="53"/>
        <v/>
      </c>
      <c r="AD160" s="1" t="str">
        <f t="shared" si="62"/>
        <v/>
      </c>
      <c r="AF160" s="8" t="str">
        <f>IF($A160="","",AE160/(Configuration!$B$5/1000000))</f>
        <v/>
      </c>
      <c r="AG160" s="1" t="str">
        <f t="shared" ca="1" si="54"/>
        <v/>
      </c>
    </row>
    <row r="161" spans="1:33" x14ac:dyDescent="0.2">
      <c r="A161" s="4"/>
      <c r="B161" s="1" t="str">
        <f t="shared" si="55"/>
        <v/>
      </c>
      <c r="D161" s="8" t="str">
        <f>IF($A161="","",C161/(Configuration!$B$6/1000000))</f>
        <v/>
      </c>
      <c r="E161" s="1" t="str">
        <f t="shared" ca="1" si="47"/>
        <v/>
      </c>
      <c r="F161" s="1" t="str">
        <f t="shared" si="56"/>
        <v/>
      </c>
      <c r="H161" s="8" t="str">
        <f>IF($A161="","",G161/(Configuration!$B$4/1000000))</f>
        <v/>
      </c>
      <c r="I161" s="1" t="str">
        <f t="shared" ca="1" si="48"/>
        <v/>
      </c>
      <c r="J161" s="1" t="str">
        <f t="shared" si="57"/>
        <v/>
      </c>
      <c r="L161" s="8" t="str">
        <f>IF($A161="","",K161/(Configuration!$B$3/1000000))</f>
        <v/>
      </c>
      <c r="M161" s="1" t="str">
        <f t="shared" ca="1" si="49"/>
        <v/>
      </c>
      <c r="N161" s="1" t="str">
        <f t="shared" si="58"/>
        <v/>
      </c>
      <c r="P161" s="8" t="str">
        <f>IF($A161="","",O161/(Configuration!$B$2/1000000))</f>
        <v/>
      </c>
      <c r="Q161" s="1" t="str">
        <f t="shared" ca="1" si="50"/>
        <v/>
      </c>
      <c r="R161" s="1" t="str">
        <f t="shared" si="59"/>
        <v/>
      </c>
      <c r="T161" s="8" t="str">
        <f>IF($A161="","",S161/(Configuration!$B$8/1000000))</f>
        <v/>
      </c>
      <c r="U161" s="1" t="str">
        <f t="shared" ca="1" si="51"/>
        <v/>
      </c>
      <c r="V161" s="1" t="str">
        <f t="shared" si="60"/>
        <v/>
      </c>
      <c r="X161" s="8" t="str">
        <f>IF($A161="","",W161/(Configuration!$B$7/1000000))</f>
        <v/>
      </c>
      <c r="Y161" s="1" t="str">
        <f t="shared" ca="1" si="52"/>
        <v/>
      </c>
      <c r="Z161" s="1" t="str">
        <f t="shared" si="61"/>
        <v/>
      </c>
      <c r="AB161" s="8" t="str">
        <f>IF($A161="","",AA161/(Configuration!$B$9/1000000))</f>
        <v/>
      </c>
      <c r="AC161" s="1" t="str">
        <f t="shared" ca="1" si="53"/>
        <v/>
      </c>
      <c r="AD161" s="1" t="str">
        <f t="shared" si="62"/>
        <v/>
      </c>
      <c r="AF161" s="8" t="str">
        <f>IF($A161="","",AE161/(Configuration!$B$5/1000000))</f>
        <v/>
      </c>
      <c r="AG161" s="1" t="str">
        <f t="shared" ca="1" si="54"/>
        <v/>
      </c>
    </row>
    <row r="162" spans="1:33" x14ac:dyDescent="0.2">
      <c r="A162" s="4"/>
      <c r="B162" s="1" t="str">
        <f t="shared" si="55"/>
        <v/>
      </c>
      <c r="D162" s="8" t="str">
        <f>IF($A162="","",C162/(Configuration!$B$6/1000000))</f>
        <v/>
      </c>
      <c r="E162" s="1" t="str">
        <f t="shared" ca="1" si="47"/>
        <v/>
      </c>
      <c r="F162" s="1" t="str">
        <f t="shared" si="56"/>
        <v/>
      </c>
      <c r="H162" s="8" t="str">
        <f>IF($A162="","",G162/(Configuration!$B$4/1000000))</f>
        <v/>
      </c>
      <c r="I162" s="1" t="str">
        <f t="shared" ca="1" si="48"/>
        <v/>
      </c>
      <c r="J162" s="1" t="str">
        <f t="shared" si="57"/>
        <v/>
      </c>
      <c r="L162" s="8" t="str">
        <f>IF($A162="","",K162/(Configuration!$B$3/1000000))</f>
        <v/>
      </c>
      <c r="M162" s="1" t="str">
        <f t="shared" ca="1" si="49"/>
        <v/>
      </c>
      <c r="N162" s="1" t="str">
        <f t="shared" si="58"/>
        <v/>
      </c>
      <c r="P162" s="8" t="str">
        <f>IF($A162="","",O162/(Configuration!$B$2/1000000))</f>
        <v/>
      </c>
      <c r="Q162" s="1" t="str">
        <f t="shared" ca="1" si="50"/>
        <v/>
      </c>
      <c r="R162" s="1" t="str">
        <f t="shared" si="59"/>
        <v/>
      </c>
      <c r="T162" s="8" t="str">
        <f>IF($A162="","",S162/(Configuration!$B$8/1000000))</f>
        <v/>
      </c>
      <c r="U162" s="1" t="str">
        <f t="shared" ca="1" si="51"/>
        <v/>
      </c>
      <c r="V162" s="1" t="str">
        <f t="shared" si="60"/>
        <v/>
      </c>
      <c r="X162" s="8" t="str">
        <f>IF($A162="","",W162/(Configuration!$B$7/1000000))</f>
        <v/>
      </c>
      <c r="Y162" s="1" t="str">
        <f t="shared" ca="1" si="52"/>
        <v/>
      </c>
      <c r="Z162" s="1" t="str">
        <f t="shared" si="61"/>
        <v/>
      </c>
      <c r="AB162" s="8" t="str">
        <f>IF($A162="","",AA162/(Configuration!$B$9/1000000))</f>
        <v/>
      </c>
      <c r="AC162" s="1" t="str">
        <f t="shared" ca="1" si="53"/>
        <v/>
      </c>
      <c r="AD162" s="1" t="str">
        <f t="shared" si="62"/>
        <v/>
      </c>
      <c r="AF162" s="8" t="str">
        <f>IF($A162="","",AE162/(Configuration!$B$5/1000000))</f>
        <v/>
      </c>
      <c r="AG162" s="1" t="str">
        <f t="shared" ca="1" si="54"/>
        <v/>
      </c>
    </row>
    <row r="163" spans="1:33" x14ac:dyDescent="0.2">
      <c r="A163" s="4"/>
      <c r="B163" s="1" t="str">
        <f t="shared" si="55"/>
        <v/>
      </c>
      <c r="D163" s="8" t="str">
        <f>IF($A163="","",C163/(Configuration!$B$6/1000000))</f>
        <v/>
      </c>
      <c r="E163" s="1" t="str">
        <f t="shared" ca="1" si="47"/>
        <v/>
      </c>
      <c r="F163" s="1" t="str">
        <f t="shared" si="56"/>
        <v/>
      </c>
      <c r="H163" s="8" t="str">
        <f>IF($A163="","",G163/(Configuration!$B$4/1000000))</f>
        <v/>
      </c>
      <c r="I163" s="1" t="str">
        <f t="shared" ca="1" si="48"/>
        <v/>
      </c>
      <c r="J163" s="1" t="str">
        <f t="shared" si="57"/>
        <v/>
      </c>
      <c r="L163" s="8" t="str">
        <f>IF($A163="","",K163/(Configuration!$B$3/1000000))</f>
        <v/>
      </c>
      <c r="M163" s="1" t="str">
        <f t="shared" ca="1" si="49"/>
        <v/>
      </c>
      <c r="N163" s="1" t="str">
        <f t="shared" si="58"/>
        <v/>
      </c>
      <c r="P163" s="8" t="str">
        <f>IF($A163="","",O163/(Configuration!$B$2/1000000))</f>
        <v/>
      </c>
      <c r="Q163" s="1" t="str">
        <f t="shared" ca="1" si="50"/>
        <v/>
      </c>
      <c r="R163" s="1" t="str">
        <f t="shared" si="59"/>
        <v/>
      </c>
      <c r="T163" s="8" t="str">
        <f>IF($A163="","",S163/(Configuration!$B$8/1000000))</f>
        <v/>
      </c>
      <c r="U163" s="1" t="str">
        <f t="shared" ca="1" si="51"/>
        <v/>
      </c>
      <c r="V163" s="1" t="str">
        <f t="shared" si="60"/>
        <v/>
      </c>
      <c r="X163" s="8" t="str">
        <f>IF($A163="","",W163/(Configuration!$B$7/1000000))</f>
        <v/>
      </c>
      <c r="Y163" s="1" t="str">
        <f t="shared" ca="1" si="52"/>
        <v/>
      </c>
      <c r="Z163" s="1" t="str">
        <f t="shared" si="61"/>
        <v/>
      </c>
      <c r="AB163" s="8" t="str">
        <f>IF($A163="","",AA163/(Configuration!$B$9/1000000))</f>
        <v/>
      </c>
      <c r="AC163" s="1" t="str">
        <f t="shared" ca="1" si="53"/>
        <v/>
      </c>
      <c r="AD163" s="1" t="str">
        <f t="shared" si="62"/>
        <v/>
      </c>
      <c r="AF163" s="8" t="str">
        <f>IF($A163="","",AE163/(Configuration!$B$5/1000000))</f>
        <v/>
      </c>
      <c r="AG163" s="1" t="str">
        <f t="shared" ca="1" si="54"/>
        <v/>
      </c>
    </row>
    <row r="164" spans="1:33" x14ac:dyDescent="0.2">
      <c r="A164" s="4"/>
      <c r="B164" s="1" t="str">
        <f t="shared" si="55"/>
        <v/>
      </c>
      <c r="D164" s="8" t="str">
        <f>IF($A164="","",C164/(Configuration!$B$6/1000000))</f>
        <v/>
      </c>
      <c r="E164" s="1" t="str">
        <f t="shared" ca="1" si="47"/>
        <v/>
      </c>
      <c r="F164" s="1" t="str">
        <f t="shared" si="56"/>
        <v/>
      </c>
      <c r="H164" s="8" t="str">
        <f>IF($A164="","",G164/(Configuration!$B$4/1000000))</f>
        <v/>
      </c>
      <c r="I164" s="1" t="str">
        <f t="shared" ca="1" si="48"/>
        <v/>
      </c>
      <c r="J164" s="1" t="str">
        <f t="shared" si="57"/>
        <v/>
      </c>
      <c r="L164" s="8" t="str">
        <f>IF($A164="","",K164/(Configuration!$B$3/1000000))</f>
        <v/>
      </c>
      <c r="M164" s="1" t="str">
        <f t="shared" ca="1" si="49"/>
        <v/>
      </c>
      <c r="N164" s="1" t="str">
        <f t="shared" si="58"/>
        <v/>
      </c>
      <c r="P164" s="8" t="str">
        <f>IF($A164="","",O164/(Configuration!$B$2/1000000))</f>
        <v/>
      </c>
      <c r="Q164" s="1" t="str">
        <f t="shared" ca="1" si="50"/>
        <v/>
      </c>
      <c r="R164" s="1" t="str">
        <f t="shared" si="59"/>
        <v/>
      </c>
      <c r="T164" s="8" t="str">
        <f>IF($A164="","",S164/(Configuration!$B$8/1000000))</f>
        <v/>
      </c>
      <c r="U164" s="1" t="str">
        <f t="shared" ca="1" si="51"/>
        <v/>
      </c>
      <c r="V164" s="1" t="str">
        <f t="shared" si="60"/>
        <v/>
      </c>
      <c r="X164" s="8" t="str">
        <f>IF($A164="","",W164/(Configuration!$B$7/1000000))</f>
        <v/>
      </c>
      <c r="Y164" s="1" t="str">
        <f t="shared" ca="1" si="52"/>
        <v/>
      </c>
      <c r="Z164" s="1" t="str">
        <f t="shared" si="61"/>
        <v/>
      </c>
      <c r="AB164" s="8" t="str">
        <f>IF($A164="","",AA164/(Configuration!$B$9/1000000))</f>
        <v/>
      </c>
      <c r="AC164" s="1" t="str">
        <f t="shared" ca="1" si="53"/>
        <v/>
      </c>
      <c r="AD164" s="1" t="str">
        <f t="shared" si="62"/>
        <v/>
      </c>
      <c r="AF164" s="8" t="str">
        <f>IF($A164="","",AE164/(Configuration!$B$5/1000000))</f>
        <v/>
      </c>
      <c r="AG164" s="1" t="str">
        <f t="shared" ca="1" si="54"/>
        <v/>
      </c>
    </row>
    <row r="165" spans="1:33" x14ac:dyDescent="0.2">
      <c r="A165" s="4"/>
      <c r="B165" s="1" t="str">
        <f t="shared" si="55"/>
        <v/>
      </c>
      <c r="D165" s="8" t="str">
        <f>IF($A165="","",C165/(Configuration!$B$6/1000000))</f>
        <v/>
      </c>
      <c r="E165" s="1" t="str">
        <f t="shared" ca="1" si="47"/>
        <v/>
      </c>
      <c r="F165" s="1" t="str">
        <f t="shared" si="56"/>
        <v/>
      </c>
      <c r="H165" s="8" t="str">
        <f>IF($A165="","",G165/(Configuration!$B$4/1000000))</f>
        <v/>
      </c>
      <c r="I165" s="1" t="str">
        <f t="shared" ca="1" si="48"/>
        <v/>
      </c>
      <c r="J165" s="1" t="str">
        <f t="shared" si="57"/>
        <v/>
      </c>
      <c r="L165" s="8" t="str">
        <f>IF($A165="","",K165/(Configuration!$B$3/1000000))</f>
        <v/>
      </c>
      <c r="M165" s="1" t="str">
        <f t="shared" ca="1" si="49"/>
        <v/>
      </c>
      <c r="N165" s="1" t="str">
        <f t="shared" si="58"/>
        <v/>
      </c>
      <c r="P165" s="8" t="str">
        <f>IF($A165="","",O165/(Configuration!$B$2/1000000))</f>
        <v/>
      </c>
      <c r="Q165" s="1" t="str">
        <f t="shared" ca="1" si="50"/>
        <v/>
      </c>
      <c r="R165" s="1" t="str">
        <f t="shared" si="59"/>
        <v/>
      </c>
      <c r="T165" s="8" t="str">
        <f>IF($A165="","",S165/(Configuration!$B$8/1000000))</f>
        <v/>
      </c>
      <c r="U165" s="1" t="str">
        <f t="shared" ca="1" si="51"/>
        <v/>
      </c>
      <c r="V165" s="1" t="str">
        <f t="shared" si="60"/>
        <v/>
      </c>
      <c r="X165" s="8" t="str">
        <f>IF($A165="","",W165/(Configuration!$B$7/1000000))</f>
        <v/>
      </c>
      <c r="Y165" s="1" t="str">
        <f t="shared" ca="1" si="52"/>
        <v/>
      </c>
      <c r="Z165" s="1" t="str">
        <f t="shared" si="61"/>
        <v/>
      </c>
      <c r="AB165" s="8" t="str">
        <f>IF($A165="","",AA165/(Configuration!$B$9/1000000))</f>
        <v/>
      </c>
      <c r="AC165" s="1" t="str">
        <f t="shared" ca="1" si="53"/>
        <v/>
      </c>
      <c r="AD165" s="1" t="str">
        <f t="shared" si="62"/>
        <v/>
      </c>
      <c r="AF165" s="8" t="str">
        <f>IF($A165="","",AE165/(Configuration!$B$5/1000000))</f>
        <v/>
      </c>
      <c r="AG165" s="1" t="str">
        <f t="shared" ca="1" si="54"/>
        <v/>
      </c>
    </row>
    <row r="166" spans="1:33" x14ac:dyDescent="0.2">
      <c r="A166" s="4"/>
      <c r="B166" s="1" t="str">
        <f t="shared" si="55"/>
        <v/>
      </c>
      <c r="D166" s="8" t="str">
        <f>IF($A166="","",C166/(Configuration!$B$6/1000000))</f>
        <v/>
      </c>
      <c r="E166" s="1" t="str">
        <f t="shared" ca="1" si="47"/>
        <v/>
      </c>
      <c r="F166" s="1" t="str">
        <f t="shared" si="56"/>
        <v/>
      </c>
      <c r="H166" s="8" t="str">
        <f>IF($A166="","",G166/(Configuration!$B$4/1000000))</f>
        <v/>
      </c>
      <c r="I166" s="1" t="str">
        <f t="shared" ca="1" si="48"/>
        <v/>
      </c>
      <c r="J166" s="1" t="str">
        <f t="shared" si="57"/>
        <v/>
      </c>
      <c r="L166" s="8" t="str">
        <f>IF($A166="","",K166/(Configuration!$B$3/1000000))</f>
        <v/>
      </c>
      <c r="M166" s="1" t="str">
        <f t="shared" ca="1" si="49"/>
        <v/>
      </c>
      <c r="N166" s="1" t="str">
        <f t="shared" si="58"/>
        <v/>
      </c>
      <c r="P166" s="8" t="str">
        <f>IF($A166="","",O166/(Configuration!$B$2/1000000))</f>
        <v/>
      </c>
      <c r="Q166" s="1" t="str">
        <f t="shared" ca="1" si="50"/>
        <v/>
      </c>
      <c r="R166" s="1" t="str">
        <f t="shared" si="59"/>
        <v/>
      </c>
      <c r="T166" s="8" t="str">
        <f>IF($A166="","",S166/(Configuration!$B$8/1000000))</f>
        <v/>
      </c>
      <c r="U166" s="1" t="str">
        <f t="shared" ca="1" si="51"/>
        <v/>
      </c>
      <c r="V166" s="1" t="str">
        <f t="shared" si="60"/>
        <v/>
      </c>
      <c r="X166" s="8" t="str">
        <f>IF($A166="","",W166/(Configuration!$B$7/1000000))</f>
        <v/>
      </c>
      <c r="Y166" s="1" t="str">
        <f t="shared" ca="1" si="52"/>
        <v/>
      </c>
      <c r="Z166" s="1" t="str">
        <f t="shared" si="61"/>
        <v/>
      </c>
      <c r="AB166" s="8" t="str">
        <f>IF($A166="","",AA166/(Configuration!$B$9/1000000))</f>
        <v/>
      </c>
      <c r="AC166" s="1" t="str">
        <f t="shared" ca="1" si="53"/>
        <v/>
      </c>
      <c r="AD166" s="1" t="str">
        <f t="shared" si="62"/>
        <v/>
      </c>
      <c r="AF166" s="8" t="str">
        <f>IF($A166="","",AE166/(Configuration!$B$5/1000000))</f>
        <v/>
      </c>
      <c r="AG166" s="1" t="str">
        <f t="shared" ca="1" si="54"/>
        <v/>
      </c>
    </row>
    <row r="167" spans="1:33" x14ac:dyDescent="0.2">
      <c r="A167" s="4"/>
      <c r="B167" s="1" t="str">
        <f t="shared" si="55"/>
        <v/>
      </c>
      <c r="D167" s="8" t="str">
        <f>IF($A167="","",C167/(Configuration!$B$6/1000000))</f>
        <v/>
      </c>
      <c r="E167" s="1" t="str">
        <f t="shared" ca="1" si="47"/>
        <v/>
      </c>
      <c r="F167" s="1" t="str">
        <f t="shared" si="56"/>
        <v/>
      </c>
      <c r="H167" s="8" t="str">
        <f>IF($A167="","",G167/(Configuration!$B$4/1000000))</f>
        <v/>
      </c>
      <c r="I167" s="1" t="str">
        <f t="shared" ca="1" si="48"/>
        <v/>
      </c>
      <c r="J167" s="1" t="str">
        <f t="shared" si="57"/>
        <v/>
      </c>
      <c r="L167" s="8" t="str">
        <f>IF($A167="","",K167/(Configuration!$B$3/1000000))</f>
        <v/>
      </c>
      <c r="M167" s="1" t="str">
        <f t="shared" ca="1" si="49"/>
        <v/>
      </c>
      <c r="N167" s="1" t="str">
        <f t="shared" si="58"/>
        <v/>
      </c>
      <c r="P167" s="8" t="str">
        <f>IF($A167="","",O167/(Configuration!$B$2/1000000))</f>
        <v/>
      </c>
      <c r="Q167" s="1" t="str">
        <f t="shared" ca="1" si="50"/>
        <v/>
      </c>
      <c r="R167" s="1" t="str">
        <f t="shared" si="59"/>
        <v/>
      </c>
      <c r="T167" s="8" t="str">
        <f>IF($A167="","",S167/(Configuration!$B$8/1000000))</f>
        <v/>
      </c>
      <c r="U167" s="1" t="str">
        <f t="shared" ca="1" si="51"/>
        <v/>
      </c>
      <c r="V167" s="1" t="str">
        <f t="shared" si="60"/>
        <v/>
      </c>
      <c r="X167" s="8" t="str">
        <f>IF($A167="","",W167/(Configuration!$B$7/1000000))</f>
        <v/>
      </c>
      <c r="Y167" s="1" t="str">
        <f t="shared" ca="1" si="52"/>
        <v/>
      </c>
      <c r="Z167" s="1" t="str">
        <f t="shared" si="61"/>
        <v/>
      </c>
      <c r="AB167" s="8" t="str">
        <f>IF($A167="","",AA167/(Configuration!$B$9/1000000))</f>
        <v/>
      </c>
      <c r="AC167" s="1" t="str">
        <f t="shared" ca="1" si="53"/>
        <v/>
      </c>
      <c r="AD167" s="1" t="str">
        <f t="shared" si="62"/>
        <v/>
      </c>
      <c r="AF167" s="8" t="str">
        <f>IF($A167="","",AE167/(Configuration!$B$5/1000000))</f>
        <v/>
      </c>
      <c r="AG167" s="1" t="str">
        <f t="shared" ca="1" si="54"/>
        <v/>
      </c>
    </row>
    <row r="168" spans="1:33" x14ac:dyDescent="0.2">
      <c r="A168" s="4"/>
      <c r="B168" s="1" t="str">
        <f t="shared" si="55"/>
        <v/>
      </c>
      <c r="D168" s="8" t="str">
        <f>IF($A168="","",C168/(Configuration!$B$6/1000000))</f>
        <v/>
      </c>
      <c r="E168" s="1" t="str">
        <f t="shared" ca="1" si="47"/>
        <v/>
      </c>
      <c r="F168" s="1" t="str">
        <f t="shared" si="56"/>
        <v/>
      </c>
      <c r="H168" s="8" t="str">
        <f>IF($A168="","",G168/(Configuration!$B$4/1000000))</f>
        <v/>
      </c>
      <c r="I168" s="1" t="str">
        <f t="shared" ca="1" si="48"/>
        <v/>
      </c>
      <c r="J168" s="1" t="str">
        <f t="shared" si="57"/>
        <v/>
      </c>
      <c r="L168" s="8" t="str">
        <f>IF($A168="","",K168/(Configuration!$B$3/1000000))</f>
        <v/>
      </c>
      <c r="M168" s="1" t="str">
        <f t="shared" ca="1" si="49"/>
        <v/>
      </c>
      <c r="N168" s="1" t="str">
        <f t="shared" si="58"/>
        <v/>
      </c>
      <c r="P168" s="8" t="str">
        <f>IF($A168="","",O168/(Configuration!$B$2/1000000))</f>
        <v/>
      </c>
      <c r="Q168" s="1" t="str">
        <f t="shared" ca="1" si="50"/>
        <v/>
      </c>
      <c r="R168" s="1" t="str">
        <f t="shared" si="59"/>
        <v/>
      </c>
      <c r="T168" s="8" t="str">
        <f>IF($A168="","",S168/(Configuration!$B$8/1000000))</f>
        <v/>
      </c>
      <c r="U168" s="1" t="str">
        <f t="shared" ca="1" si="51"/>
        <v/>
      </c>
      <c r="V168" s="1" t="str">
        <f t="shared" si="60"/>
        <v/>
      </c>
      <c r="X168" s="8" t="str">
        <f>IF($A168="","",W168/(Configuration!$B$7/1000000))</f>
        <v/>
      </c>
      <c r="Y168" s="1" t="str">
        <f t="shared" ca="1" si="52"/>
        <v/>
      </c>
      <c r="Z168" s="1" t="str">
        <f t="shared" si="61"/>
        <v/>
      </c>
      <c r="AB168" s="8" t="str">
        <f>IF($A168="","",AA168/(Configuration!$B$9/1000000))</f>
        <v/>
      </c>
      <c r="AC168" s="1" t="str">
        <f t="shared" ca="1" si="53"/>
        <v/>
      </c>
      <c r="AD168" s="1" t="str">
        <f t="shared" si="62"/>
        <v/>
      </c>
      <c r="AF168" s="8" t="str">
        <f>IF($A168="","",AE168/(Configuration!$B$5/1000000))</f>
        <v/>
      </c>
      <c r="AG168" s="1" t="str">
        <f t="shared" ca="1" si="54"/>
        <v/>
      </c>
    </row>
    <row r="169" spans="1:33" x14ac:dyDescent="0.2">
      <c r="A169" s="4"/>
      <c r="B169" s="1" t="str">
        <f t="shared" si="55"/>
        <v/>
      </c>
      <c r="D169" s="8" t="str">
        <f>IF($A169="","",C169/(Configuration!$B$6/1000000))</f>
        <v/>
      </c>
      <c r="E169" s="1" t="str">
        <f t="shared" ca="1" si="47"/>
        <v/>
      </c>
      <c r="F169" s="1" t="str">
        <f t="shared" si="56"/>
        <v/>
      </c>
      <c r="H169" s="8" t="str">
        <f>IF($A169="","",G169/(Configuration!$B$4/1000000))</f>
        <v/>
      </c>
      <c r="I169" s="1" t="str">
        <f t="shared" ca="1" si="48"/>
        <v/>
      </c>
      <c r="J169" s="1" t="str">
        <f t="shared" si="57"/>
        <v/>
      </c>
      <c r="L169" s="8" t="str">
        <f>IF($A169="","",K169/(Configuration!$B$3/1000000))</f>
        <v/>
      </c>
      <c r="M169" s="1" t="str">
        <f t="shared" ca="1" si="49"/>
        <v/>
      </c>
      <c r="N169" s="1" t="str">
        <f t="shared" si="58"/>
        <v/>
      </c>
      <c r="P169" s="8" t="str">
        <f>IF($A169="","",O169/(Configuration!$B$2/1000000))</f>
        <v/>
      </c>
      <c r="Q169" s="1" t="str">
        <f t="shared" ca="1" si="50"/>
        <v/>
      </c>
      <c r="R169" s="1" t="str">
        <f t="shared" si="59"/>
        <v/>
      </c>
      <c r="T169" s="8" t="str">
        <f>IF($A169="","",S169/(Configuration!$B$8/1000000))</f>
        <v/>
      </c>
      <c r="U169" s="1" t="str">
        <f t="shared" ca="1" si="51"/>
        <v/>
      </c>
      <c r="V169" s="1" t="str">
        <f t="shared" si="60"/>
        <v/>
      </c>
      <c r="X169" s="8" t="str">
        <f>IF($A169="","",W169/(Configuration!$B$7/1000000))</f>
        <v/>
      </c>
      <c r="Y169" s="1" t="str">
        <f t="shared" ca="1" si="52"/>
        <v/>
      </c>
      <c r="Z169" s="1" t="str">
        <f t="shared" si="61"/>
        <v/>
      </c>
      <c r="AB169" s="8" t="str">
        <f>IF($A169="","",AA169/(Configuration!$B$9/1000000))</f>
        <v/>
      </c>
      <c r="AC169" s="1" t="str">
        <f t="shared" ca="1" si="53"/>
        <v/>
      </c>
      <c r="AD169" s="1" t="str">
        <f t="shared" si="62"/>
        <v/>
      </c>
      <c r="AF169" s="8" t="str">
        <f>IF($A169="","",AE169/(Configuration!$B$5/1000000))</f>
        <v/>
      </c>
      <c r="AG169" s="1" t="str">
        <f t="shared" ca="1" si="54"/>
        <v/>
      </c>
    </row>
    <row r="170" spans="1:33" x14ac:dyDescent="0.2">
      <c r="A170" s="4"/>
      <c r="B170" s="1" t="str">
        <f t="shared" si="55"/>
        <v/>
      </c>
      <c r="D170" s="8" t="str">
        <f>IF($A170="","",C170/(Configuration!$B$6/1000000))</f>
        <v/>
      </c>
      <c r="E170" s="1" t="str">
        <f t="shared" ca="1" si="47"/>
        <v/>
      </c>
      <c r="F170" s="1" t="str">
        <f t="shared" si="56"/>
        <v/>
      </c>
      <c r="H170" s="8" t="str">
        <f>IF($A170="","",G170/(Configuration!$B$4/1000000))</f>
        <v/>
      </c>
      <c r="I170" s="1" t="str">
        <f t="shared" ca="1" si="48"/>
        <v/>
      </c>
      <c r="J170" s="1" t="str">
        <f t="shared" si="57"/>
        <v/>
      </c>
      <c r="L170" s="8" t="str">
        <f>IF($A170="","",K170/(Configuration!$B$3/1000000))</f>
        <v/>
      </c>
      <c r="M170" s="1" t="str">
        <f t="shared" ca="1" si="49"/>
        <v/>
      </c>
      <c r="N170" s="1" t="str">
        <f t="shared" si="58"/>
        <v/>
      </c>
      <c r="P170" s="8" t="str">
        <f>IF($A170="","",O170/(Configuration!$B$2/1000000))</f>
        <v/>
      </c>
      <c r="Q170" s="1" t="str">
        <f t="shared" ca="1" si="50"/>
        <v/>
      </c>
      <c r="R170" s="1" t="str">
        <f t="shared" si="59"/>
        <v/>
      </c>
      <c r="T170" s="8" t="str">
        <f>IF($A170="","",S170/(Configuration!$B$8/1000000))</f>
        <v/>
      </c>
      <c r="U170" s="1" t="str">
        <f t="shared" ca="1" si="51"/>
        <v/>
      </c>
      <c r="V170" s="1" t="str">
        <f t="shared" si="60"/>
        <v/>
      </c>
      <c r="X170" s="8" t="str">
        <f>IF($A170="","",W170/(Configuration!$B$7/1000000))</f>
        <v/>
      </c>
      <c r="Y170" s="1" t="str">
        <f t="shared" ca="1" si="52"/>
        <v/>
      </c>
      <c r="Z170" s="1" t="str">
        <f t="shared" si="61"/>
        <v/>
      </c>
      <c r="AB170" s="8" t="str">
        <f>IF($A170="","",AA170/(Configuration!$B$9/1000000))</f>
        <v/>
      </c>
      <c r="AC170" s="1" t="str">
        <f t="shared" ca="1" si="53"/>
        <v/>
      </c>
      <c r="AD170" s="1" t="str">
        <f t="shared" si="62"/>
        <v/>
      </c>
      <c r="AF170" s="8" t="str">
        <f>IF($A170="","",AE170/(Configuration!$B$5/1000000))</f>
        <v/>
      </c>
      <c r="AG170" s="1" t="str">
        <f t="shared" ca="1" si="54"/>
        <v/>
      </c>
    </row>
    <row r="171" spans="1:33" x14ac:dyDescent="0.2">
      <c r="A171" s="4"/>
      <c r="B171" s="1" t="str">
        <f t="shared" si="55"/>
        <v/>
      </c>
      <c r="D171" s="8" t="str">
        <f>IF($A171="","",C171/(Configuration!$B$6/1000000))</f>
        <v/>
      </c>
      <c r="E171" s="1" t="str">
        <f t="shared" ca="1" si="47"/>
        <v/>
      </c>
      <c r="F171" s="1" t="str">
        <f t="shared" si="56"/>
        <v/>
      </c>
      <c r="H171" s="8" t="str">
        <f>IF($A171="","",G171/(Configuration!$B$4/1000000))</f>
        <v/>
      </c>
      <c r="I171" s="1" t="str">
        <f t="shared" ca="1" si="48"/>
        <v/>
      </c>
      <c r="J171" s="1" t="str">
        <f t="shared" si="57"/>
        <v/>
      </c>
      <c r="L171" s="8" t="str">
        <f>IF($A171="","",K171/(Configuration!$B$3/1000000))</f>
        <v/>
      </c>
      <c r="M171" s="1" t="str">
        <f t="shared" ca="1" si="49"/>
        <v/>
      </c>
      <c r="N171" s="1" t="str">
        <f t="shared" si="58"/>
        <v/>
      </c>
      <c r="P171" s="8" t="str">
        <f>IF($A171="","",O171/(Configuration!$B$2/1000000))</f>
        <v/>
      </c>
      <c r="Q171" s="1" t="str">
        <f t="shared" ca="1" si="50"/>
        <v/>
      </c>
      <c r="R171" s="1" t="str">
        <f t="shared" si="59"/>
        <v/>
      </c>
      <c r="T171" s="8" t="str">
        <f>IF($A171="","",S171/(Configuration!$B$8/1000000))</f>
        <v/>
      </c>
      <c r="U171" s="1" t="str">
        <f t="shared" ca="1" si="51"/>
        <v/>
      </c>
      <c r="V171" s="1" t="str">
        <f t="shared" si="60"/>
        <v/>
      </c>
      <c r="X171" s="8" t="str">
        <f>IF($A171="","",W171/(Configuration!$B$7/1000000))</f>
        <v/>
      </c>
      <c r="Y171" s="1" t="str">
        <f t="shared" ca="1" si="52"/>
        <v/>
      </c>
      <c r="Z171" s="1" t="str">
        <f t="shared" si="61"/>
        <v/>
      </c>
      <c r="AB171" s="8" t="str">
        <f>IF($A171="","",AA171/(Configuration!$B$9/1000000))</f>
        <v/>
      </c>
      <c r="AC171" s="1" t="str">
        <f t="shared" ca="1" si="53"/>
        <v/>
      </c>
      <c r="AD171" s="1" t="str">
        <f t="shared" si="62"/>
        <v/>
      </c>
      <c r="AF171" s="8" t="str">
        <f>IF($A171="","",AE171/(Configuration!$B$5/1000000))</f>
        <v/>
      </c>
      <c r="AG171" s="1" t="str">
        <f t="shared" ca="1" si="54"/>
        <v/>
      </c>
    </row>
    <row r="172" spans="1:33" x14ac:dyDescent="0.2">
      <c r="A172" s="4"/>
      <c r="B172" s="1" t="str">
        <f t="shared" si="55"/>
        <v/>
      </c>
      <c r="D172" s="8" t="str">
        <f>IF($A172="","",C172/(Configuration!$B$6/1000000))</f>
        <v/>
      </c>
      <c r="E172" s="1" t="str">
        <f t="shared" ca="1" si="47"/>
        <v/>
      </c>
      <c r="F172" s="1" t="str">
        <f t="shared" si="56"/>
        <v/>
      </c>
      <c r="H172" s="8" t="str">
        <f>IF($A172="","",G172/(Configuration!$B$4/1000000))</f>
        <v/>
      </c>
      <c r="I172" s="1" t="str">
        <f t="shared" ca="1" si="48"/>
        <v/>
      </c>
      <c r="J172" s="1" t="str">
        <f t="shared" si="57"/>
        <v/>
      </c>
      <c r="L172" s="8" t="str">
        <f>IF($A172="","",K172/(Configuration!$B$3/1000000))</f>
        <v/>
      </c>
      <c r="M172" s="1" t="str">
        <f t="shared" ca="1" si="49"/>
        <v/>
      </c>
      <c r="N172" s="1" t="str">
        <f t="shared" si="58"/>
        <v/>
      </c>
      <c r="P172" s="8" t="str">
        <f>IF($A172="","",O172/(Configuration!$B$2/1000000))</f>
        <v/>
      </c>
      <c r="Q172" s="1" t="str">
        <f t="shared" ca="1" si="50"/>
        <v/>
      </c>
      <c r="R172" s="1" t="str">
        <f t="shared" si="59"/>
        <v/>
      </c>
      <c r="T172" s="8" t="str">
        <f>IF($A172="","",S172/(Configuration!$B$8/1000000))</f>
        <v/>
      </c>
      <c r="U172" s="1" t="str">
        <f t="shared" ca="1" si="51"/>
        <v/>
      </c>
      <c r="V172" s="1" t="str">
        <f t="shared" si="60"/>
        <v/>
      </c>
      <c r="X172" s="8" t="str">
        <f>IF($A172="","",W172/(Configuration!$B$7/1000000))</f>
        <v/>
      </c>
      <c r="Y172" s="1" t="str">
        <f t="shared" ca="1" si="52"/>
        <v/>
      </c>
      <c r="Z172" s="1" t="str">
        <f t="shared" si="61"/>
        <v/>
      </c>
      <c r="AB172" s="8" t="str">
        <f>IF($A172="","",AA172/(Configuration!$B$9/1000000))</f>
        <v/>
      </c>
      <c r="AC172" s="1" t="str">
        <f t="shared" ca="1" si="53"/>
        <v/>
      </c>
      <c r="AD172" s="1" t="str">
        <f t="shared" si="62"/>
        <v/>
      </c>
      <c r="AF172" s="8" t="str">
        <f>IF($A172="","",AE172/(Configuration!$B$5/1000000))</f>
        <v/>
      </c>
      <c r="AG172" s="1" t="str">
        <f t="shared" ca="1" si="54"/>
        <v/>
      </c>
    </row>
    <row r="173" spans="1:33" x14ac:dyDescent="0.2">
      <c r="A173" s="4"/>
      <c r="B173" s="1" t="str">
        <f t="shared" si="55"/>
        <v/>
      </c>
      <c r="D173" s="8" t="str">
        <f>IF($A173="","",C173/(Configuration!$B$6/1000000))</f>
        <v/>
      </c>
      <c r="E173" s="1" t="str">
        <f t="shared" ca="1" si="47"/>
        <v/>
      </c>
      <c r="F173" s="1" t="str">
        <f t="shared" si="56"/>
        <v/>
      </c>
      <c r="H173" s="8" t="str">
        <f>IF($A173="","",G173/(Configuration!$B$4/1000000))</f>
        <v/>
      </c>
      <c r="I173" s="1" t="str">
        <f t="shared" ca="1" si="48"/>
        <v/>
      </c>
      <c r="J173" s="1" t="str">
        <f t="shared" si="57"/>
        <v/>
      </c>
      <c r="L173" s="8" t="str">
        <f>IF($A173="","",K173/(Configuration!$B$3/1000000))</f>
        <v/>
      </c>
      <c r="M173" s="1" t="str">
        <f t="shared" ca="1" si="49"/>
        <v/>
      </c>
      <c r="N173" s="1" t="str">
        <f t="shared" si="58"/>
        <v/>
      </c>
      <c r="P173" s="8" t="str">
        <f>IF($A173="","",O173/(Configuration!$B$2/1000000))</f>
        <v/>
      </c>
      <c r="Q173" s="1" t="str">
        <f t="shared" ca="1" si="50"/>
        <v/>
      </c>
      <c r="R173" s="1" t="str">
        <f t="shared" si="59"/>
        <v/>
      </c>
      <c r="T173" s="8" t="str">
        <f>IF($A173="","",S173/(Configuration!$B$8/1000000))</f>
        <v/>
      </c>
      <c r="U173" s="1" t="str">
        <f t="shared" ca="1" si="51"/>
        <v/>
      </c>
      <c r="V173" s="1" t="str">
        <f t="shared" si="60"/>
        <v/>
      </c>
      <c r="X173" s="8" t="str">
        <f>IF($A173="","",W173/(Configuration!$B$7/1000000))</f>
        <v/>
      </c>
      <c r="Y173" s="1" t="str">
        <f t="shared" ca="1" si="52"/>
        <v/>
      </c>
      <c r="Z173" s="1" t="str">
        <f t="shared" si="61"/>
        <v/>
      </c>
      <c r="AB173" s="8" t="str">
        <f>IF($A173="","",AA173/(Configuration!$B$9/1000000))</f>
        <v/>
      </c>
      <c r="AC173" s="1" t="str">
        <f t="shared" ca="1" si="53"/>
        <v/>
      </c>
      <c r="AD173" s="1" t="str">
        <f t="shared" si="62"/>
        <v/>
      </c>
      <c r="AF173" s="8" t="str">
        <f>IF($A173="","",AE173/(Configuration!$B$5/1000000))</f>
        <v/>
      </c>
      <c r="AG173" s="1" t="str">
        <f t="shared" ca="1" si="54"/>
        <v/>
      </c>
    </row>
    <row r="174" spans="1:33" x14ac:dyDescent="0.2">
      <c r="A174" s="4"/>
      <c r="B174" s="1" t="str">
        <f t="shared" si="55"/>
        <v/>
      </c>
      <c r="D174" s="8" t="str">
        <f>IF($A174="","",C174/(Configuration!$B$6/1000000))</f>
        <v/>
      </c>
      <c r="E174" s="1" t="str">
        <f t="shared" ca="1" si="47"/>
        <v/>
      </c>
      <c r="F174" s="1" t="str">
        <f t="shared" si="56"/>
        <v/>
      </c>
      <c r="H174" s="8" t="str">
        <f>IF($A174="","",G174/(Configuration!$B$4/1000000))</f>
        <v/>
      </c>
      <c r="I174" s="1" t="str">
        <f t="shared" ca="1" si="48"/>
        <v/>
      </c>
      <c r="J174" s="1" t="str">
        <f t="shared" si="57"/>
        <v/>
      </c>
      <c r="L174" s="8" t="str">
        <f>IF($A174="","",K174/(Configuration!$B$3/1000000))</f>
        <v/>
      </c>
      <c r="M174" s="1" t="str">
        <f t="shared" ca="1" si="49"/>
        <v/>
      </c>
      <c r="N174" s="1" t="str">
        <f t="shared" si="58"/>
        <v/>
      </c>
      <c r="P174" s="8" t="str">
        <f>IF($A174="","",O174/(Configuration!$B$2/1000000))</f>
        <v/>
      </c>
      <c r="Q174" s="1" t="str">
        <f t="shared" ca="1" si="50"/>
        <v/>
      </c>
      <c r="R174" s="1" t="str">
        <f t="shared" si="59"/>
        <v/>
      </c>
      <c r="T174" s="8" t="str">
        <f>IF($A174="","",S174/(Configuration!$B$8/1000000))</f>
        <v/>
      </c>
      <c r="U174" s="1" t="str">
        <f t="shared" ca="1" si="51"/>
        <v/>
      </c>
      <c r="V174" s="1" t="str">
        <f t="shared" si="60"/>
        <v/>
      </c>
      <c r="X174" s="8" t="str">
        <f>IF($A174="","",W174/(Configuration!$B$7/1000000))</f>
        <v/>
      </c>
      <c r="Y174" s="1" t="str">
        <f t="shared" ca="1" si="52"/>
        <v/>
      </c>
      <c r="Z174" s="1" t="str">
        <f t="shared" si="61"/>
        <v/>
      </c>
      <c r="AB174" s="8" t="str">
        <f>IF($A174="","",AA174/(Configuration!$B$9/1000000))</f>
        <v/>
      </c>
      <c r="AC174" s="1" t="str">
        <f t="shared" ca="1" si="53"/>
        <v/>
      </c>
      <c r="AD174" s="1" t="str">
        <f t="shared" si="62"/>
        <v/>
      </c>
      <c r="AF174" s="8" t="str">
        <f>IF($A174="","",AE174/(Configuration!$B$5/1000000))</f>
        <v/>
      </c>
      <c r="AG174" s="1" t="str">
        <f t="shared" ca="1" si="54"/>
        <v/>
      </c>
    </row>
    <row r="175" spans="1:33" x14ac:dyDescent="0.2">
      <c r="A175" s="4"/>
      <c r="B175" s="1" t="str">
        <f t="shared" si="55"/>
        <v/>
      </c>
      <c r="D175" s="8" t="str">
        <f>IF($A175="","",C175/(Configuration!$B$6/1000000))</f>
        <v/>
      </c>
      <c r="E175" s="1" t="str">
        <f t="shared" ca="1" si="47"/>
        <v/>
      </c>
      <c r="F175" s="1" t="str">
        <f t="shared" si="56"/>
        <v/>
      </c>
      <c r="H175" s="8" t="str">
        <f>IF($A175="","",G175/(Configuration!$B$4/1000000))</f>
        <v/>
      </c>
      <c r="I175" s="1" t="str">
        <f t="shared" ca="1" si="48"/>
        <v/>
      </c>
      <c r="J175" s="1" t="str">
        <f t="shared" si="57"/>
        <v/>
      </c>
      <c r="L175" s="8" t="str">
        <f>IF($A175="","",K175/(Configuration!$B$3/1000000))</f>
        <v/>
      </c>
      <c r="M175" s="1" t="str">
        <f t="shared" ca="1" si="49"/>
        <v/>
      </c>
      <c r="N175" s="1" t="str">
        <f t="shared" si="58"/>
        <v/>
      </c>
      <c r="P175" s="8" t="str">
        <f>IF($A175="","",O175/(Configuration!$B$2/1000000))</f>
        <v/>
      </c>
      <c r="Q175" s="1" t="str">
        <f t="shared" ca="1" si="50"/>
        <v/>
      </c>
      <c r="R175" s="1" t="str">
        <f t="shared" si="59"/>
        <v/>
      </c>
      <c r="T175" s="8" t="str">
        <f>IF($A175="","",S175/(Configuration!$B$8/1000000))</f>
        <v/>
      </c>
      <c r="U175" s="1" t="str">
        <f t="shared" ca="1" si="51"/>
        <v/>
      </c>
      <c r="V175" s="1" t="str">
        <f t="shared" si="60"/>
        <v/>
      </c>
      <c r="X175" s="8" t="str">
        <f>IF($A175="","",W175/(Configuration!$B$7/1000000))</f>
        <v/>
      </c>
      <c r="Y175" s="1" t="str">
        <f t="shared" ca="1" si="52"/>
        <v/>
      </c>
      <c r="Z175" s="1" t="str">
        <f t="shared" si="61"/>
        <v/>
      </c>
      <c r="AB175" s="8" t="str">
        <f>IF($A175="","",AA175/(Configuration!$B$9/1000000))</f>
        <v/>
      </c>
      <c r="AC175" s="1" t="str">
        <f t="shared" ca="1" si="53"/>
        <v/>
      </c>
      <c r="AD175" s="1" t="str">
        <f t="shared" si="62"/>
        <v/>
      </c>
      <c r="AF175" s="8" t="str">
        <f>IF($A175="","",AE175/(Configuration!$B$5/1000000))</f>
        <v/>
      </c>
      <c r="AG175" s="1" t="str">
        <f t="shared" ca="1" si="54"/>
        <v/>
      </c>
    </row>
    <row r="176" spans="1:33" x14ac:dyDescent="0.2">
      <c r="A176" s="4"/>
      <c r="B176" s="1" t="str">
        <f t="shared" si="55"/>
        <v/>
      </c>
      <c r="D176" s="8" t="str">
        <f>IF($A176="","",C176/(Configuration!$B$6/1000000))</f>
        <v/>
      </c>
      <c r="E176" s="1" t="str">
        <f t="shared" ca="1" si="47"/>
        <v/>
      </c>
      <c r="F176" s="1" t="str">
        <f t="shared" si="56"/>
        <v/>
      </c>
      <c r="H176" s="8" t="str">
        <f>IF($A176="","",G176/(Configuration!$B$4/1000000))</f>
        <v/>
      </c>
      <c r="I176" s="1" t="str">
        <f t="shared" ca="1" si="48"/>
        <v/>
      </c>
      <c r="J176" s="1" t="str">
        <f t="shared" si="57"/>
        <v/>
      </c>
      <c r="L176" s="8" t="str">
        <f>IF($A176="","",K176/(Configuration!$B$3/1000000))</f>
        <v/>
      </c>
      <c r="M176" s="1" t="str">
        <f t="shared" ca="1" si="49"/>
        <v/>
      </c>
      <c r="N176" s="1" t="str">
        <f t="shared" si="58"/>
        <v/>
      </c>
      <c r="P176" s="8" t="str">
        <f>IF($A176="","",O176/(Configuration!$B$2/1000000))</f>
        <v/>
      </c>
      <c r="Q176" s="1" t="str">
        <f t="shared" ca="1" si="50"/>
        <v/>
      </c>
      <c r="R176" s="1" t="str">
        <f t="shared" si="59"/>
        <v/>
      </c>
      <c r="T176" s="8" t="str">
        <f>IF($A176="","",S176/(Configuration!$B$8/1000000))</f>
        <v/>
      </c>
      <c r="U176" s="1" t="str">
        <f t="shared" ca="1" si="51"/>
        <v/>
      </c>
      <c r="V176" s="1" t="str">
        <f t="shared" si="60"/>
        <v/>
      </c>
      <c r="X176" s="8" t="str">
        <f>IF($A176="","",W176/(Configuration!$B$7/1000000))</f>
        <v/>
      </c>
      <c r="Y176" s="1" t="str">
        <f t="shared" ca="1" si="52"/>
        <v/>
      </c>
      <c r="Z176" s="1" t="str">
        <f t="shared" si="61"/>
        <v/>
      </c>
      <c r="AB176" s="8" t="str">
        <f>IF($A176="","",AA176/(Configuration!$B$9/1000000))</f>
        <v/>
      </c>
      <c r="AC176" s="1" t="str">
        <f t="shared" ca="1" si="53"/>
        <v/>
      </c>
      <c r="AD176" s="1" t="str">
        <f t="shared" si="62"/>
        <v/>
      </c>
      <c r="AF176" s="8" t="str">
        <f>IF($A176="","",AE176/(Configuration!$B$5/1000000))</f>
        <v/>
      </c>
      <c r="AG176" s="1" t="str">
        <f t="shared" ca="1" si="54"/>
        <v/>
      </c>
    </row>
    <row r="177" spans="1:33" x14ac:dyDescent="0.2">
      <c r="A177" s="4"/>
      <c r="B177" s="1" t="str">
        <f t="shared" si="55"/>
        <v/>
      </c>
      <c r="D177" s="8" t="str">
        <f>IF($A177="","",C177/(Configuration!$B$6/1000000))</f>
        <v/>
      </c>
      <c r="E177" s="1" t="str">
        <f t="shared" ca="1" si="47"/>
        <v/>
      </c>
      <c r="F177" s="1" t="str">
        <f t="shared" si="56"/>
        <v/>
      </c>
      <c r="H177" s="8" t="str">
        <f>IF($A177="","",G177/(Configuration!$B$4/1000000))</f>
        <v/>
      </c>
      <c r="I177" s="1" t="str">
        <f t="shared" ca="1" si="48"/>
        <v/>
      </c>
      <c r="J177" s="1" t="str">
        <f t="shared" si="57"/>
        <v/>
      </c>
      <c r="L177" s="8" t="str">
        <f>IF($A177="","",K177/(Configuration!$B$3/1000000))</f>
        <v/>
      </c>
      <c r="M177" s="1" t="str">
        <f t="shared" ca="1" si="49"/>
        <v/>
      </c>
      <c r="N177" s="1" t="str">
        <f t="shared" si="58"/>
        <v/>
      </c>
      <c r="P177" s="8" t="str">
        <f>IF($A177="","",O177/(Configuration!$B$2/1000000))</f>
        <v/>
      </c>
      <c r="Q177" s="1" t="str">
        <f t="shared" ca="1" si="50"/>
        <v/>
      </c>
      <c r="R177" s="1" t="str">
        <f t="shared" si="59"/>
        <v/>
      </c>
      <c r="T177" s="8" t="str">
        <f>IF($A177="","",S177/(Configuration!$B$8/1000000))</f>
        <v/>
      </c>
      <c r="U177" s="1" t="str">
        <f t="shared" ca="1" si="51"/>
        <v/>
      </c>
      <c r="V177" s="1" t="str">
        <f t="shared" si="60"/>
        <v/>
      </c>
      <c r="X177" s="8" t="str">
        <f>IF($A177="","",W177/(Configuration!$B$7/1000000))</f>
        <v/>
      </c>
      <c r="Y177" s="1" t="str">
        <f t="shared" ca="1" si="52"/>
        <v/>
      </c>
      <c r="Z177" s="1" t="str">
        <f t="shared" si="61"/>
        <v/>
      </c>
      <c r="AB177" s="8" t="str">
        <f>IF($A177="","",AA177/(Configuration!$B$9/1000000))</f>
        <v/>
      </c>
      <c r="AC177" s="1" t="str">
        <f t="shared" ca="1" si="53"/>
        <v/>
      </c>
      <c r="AD177" s="1" t="str">
        <f t="shared" si="62"/>
        <v/>
      </c>
      <c r="AF177" s="8" t="str">
        <f>IF($A177="","",AE177/(Configuration!$B$5/1000000))</f>
        <v/>
      </c>
      <c r="AG177" s="1" t="str">
        <f t="shared" ca="1" si="54"/>
        <v/>
      </c>
    </row>
    <row r="178" spans="1:33" x14ac:dyDescent="0.2">
      <c r="A178" s="4"/>
      <c r="B178" s="1" t="str">
        <f t="shared" si="55"/>
        <v/>
      </c>
      <c r="D178" s="8" t="str">
        <f>IF($A178="","",C178/(Configuration!$B$6/1000000))</f>
        <v/>
      </c>
      <c r="E178" s="1" t="str">
        <f t="shared" ca="1" si="47"/>
        <v/>
      </c>
      <c r="F178" s="1" t="str">
        <f t="shared" si="56"/>
        <v/>
      </c>
      <c r="H178" s="8" t="str">
        <f>IF($A178="","",G178/(Configuration!$B$4/1000000))</f>
        <v/>
      </c>
      <c r="I178" s="1" t="str">
        <f t="shared" ca="1" si="48"/>
        <v/>
      </c>
      <c r="J178" s="1" t="str">
        <f t="shared" si="57"/>
        <v/>
      </c>
      <c r="L178" s="8" t="str">
        <f>IF($A178="","",K178/(Configuration!$B$3/1000000))</f>
        <v/>
      </c>
      <c r="M178" s="1" t="str">
        <f t="shared" ca="1" si="49"/>
        <v/>
      </c>
      <c r="N178" s="1" t="str">
        <f t="shared" si="58"/>
        <v/>
      </c>
      <c r="P178" s="8" t="str">
        <f>IF($A178="","",O178/(Configuration!$B$2/1000000))</f>
        <v/>
      </c>
      <c r="Q178" s="1" t="str">
        <f t="shared" ca="1" si="50"/>
        <v/>
      </c>
      <c r="R178" s="1" t="str">
        <f t="shared" si="59"/>
        <v/>
      </c>
      <c r="T178" s="8" t="str">
        <f>IF($A178="","",S178/(Configuration!$B$8/1000000))</f>
        <v/>
      </c>
      <c r="U178" s="1" t="str">
        <f t="shared" ca="1" si="51"/>
        <v/>
      </c>
      <c r="V178" s="1" t="str">
        <f t="shared" si="60"/>
        <v/>
      </c>
      <c r="X178" s="8" t="str">
        <f>IF($A178="","",W178/(Configuration!$B$7/1000000))</f>
        <v/>
      </c>
      <c r="Y178" s="1" t="str">
        <f t="shared" ca="1" si="52"/>
        <v/>
      </c>
      <c r="Z178" s="1" t="str">
        <f t="shared" si="61"/>
        <v/>
      </c>
      <c r="AB178" s="8" t="str">
        <f>IF($A178="","",AA178/(Configuration!$B$9/1000000))</f>
        <v/>
      </c>
      <c r="AC178" s="1" t="str">
        <f t="shared" ca="1" si="53"/>
        <v/>
      </c>
      <c r="AD178" s="1" t="str">
        <f t="shared" si="62"/>
        <v/>
      </c>
      <c r="AF178" s="8" t="str">
        <f>IF($A178="","",AE178/(Configuration!$B$5/1000000))</f>
        <v/>
      </c>
      <c r="AG178" s="1" t="str">
        <f t="shared" ca="1" si="54"/>
        <v/>
      </c>
    </row>
    <row r="179" spans="1:33" x14ac:dyDescent="0.2">
      <c r="A179" s="4"/>
      <c r="B179" s="1" t="str">
        <f t="shared" si="55"/>
        <v/>
      </c>
      <c r="D179" s="8" t="str">
        <f>IF($A179="","",C179/(Configuration!$B$6/1000000))</f>
        <v/>
      </c>
      <c r="E179" s="1" t="str">
        <f t="shared" ca="1" si="47"/>
        <v/>
      </c>
      <c r="F179" s="1" t="str">
        <f t="shared" si="56"/>
        <v/>
      </c>
      <c r="H179" s="8" t="str">
        <f>IF($A179="","",G179/(Configuration!$B$4/1000000))</f>
        <v/>
      </c>
      <c r="I179" s="1" t="str">
        <f t="shared" ca="1" si="48"/>
        <v/>
      </c>
      <c r="J179" s="1" t="str">
        <f t="shared" si="57"/>
        <v/>
      </c>
      <c r="L179" s="8" t="str">
        <f>IF($A179="","",K179/(Configuration!$B$3/1000000))</f>
        <v/>
      </c>
      <c r="M179" s="1" t="str">
        <f t="shared" ca="1" si="49"/>
        <v/>
      </c>
      <c r="N179" s="1" t="str">
        <f t="shared" si="58"/>
        <v/>
      </c>
      <c r="P179" s="8" t="str">
        <f>IF($A179="","",O179/(Configuration!$B$2/1000000))</f>
        <v/>
      </c>
      <c r="Q179" s="1" t="str">
        <f t="shared" ca="1" si="50"/>
        <v/>
      </c>
      <c r="R179" s="1" t="str">
        <f t="shared" si="59"/>
        <v/>
      </c>
      <c r="T179" s="8" t="str">
        <f>IF($A179="","",S179/(Configuration!$B$8/1000000))</f>
        <v/>
      </c>
      <c r="U179" s="1" t="str">
        <f t="shared" ca="1" si="51"/>
        <v/>
      </c>
      <c r="V179" s="1" t="str">
        <f t="shared" si="60"/>
        <v/>
      </c>
      <c r="X179" s="8" t="str">
        <f>IF($A179="","",W179/(Configuration!$B$7/1000000))</f>
        <v/>
      </c>
      <c r="Y179" s="1" t="str">
        <f t="shared" ca="1" si="52"/>
        <v/>
      </c>
      <c r="Z179" s="1" t="str">
        <f t="shared" si="61"/>
        <v/>
      </c>
      <c r="AB179" s="8" t="str">
        <f>IF($A179="","",AA179/(Configuration!$B$9/1000000))</f>
        <v/>
      </c>
      <c r="AC179" s="1" t="str">
        <f t="shared" ca="1" si="53"/>
        <v/>
      </c>
      <c r="AD179" s="1" t="str">
        <f t="shared" si="62"/>
        <v/>
      </c>
      <c r="AF179" s="8" t="str">
        <f>IF($A179="","",AE179/(Configuration!$B$5/1000000))</f>
        <v/>
      </c>
      <c r="AG179" s="1" t="str">
        <f t="shared" ca="1" si="54"/>
        <v/>
      </c>
    </row>
    <row r="180" spans="1:33" x14ac:dyDescent="0.2">
      <c r="A180" s="4"/>
      <c r="B180" s="1" t="str">
        <f t="shared" si="55"/>
        <v/>
      </c>
      <c r="D180" s="8" t="str">
        <f>IF($A180="","",C180/(Configuration!$B$6/1000000))</f>
        <v/>
      </c>
      <c r="E180" s="1" t="str">
        <f t="shared" ca="1" si="47"/>
        <v/>
      </c>
      <c r="F180" s="1" t="str">
        <f t="shared" si="56"/>
        <v/>
      </c>
      <c r="H180" s="8" t="str">
        <f>IF($A180="","",G180/(Configuration!$B$4/1000000))</f>
        <v/>
      </c>
      <c r="I180" s="1" t="str">
        <f t="shared" ca="1" si="48"/>
        <v/>
      </c>
      <c r="J180" s="1" t="str">
        <f t="shared" si="57"/>
        <v/>
      </c>
      <c r="L180" s="8" t="str">
        <f>IF($A180="","",K180/(Configuration!$B$3/1000000))</f>
        <v/>
      </c>
      <c r="M180" s="1" t="str">
        <f t="shared" ca="1" si="49"/>
        <v/>
      </c>
      <c r="N180" s="1" t="str">
        <f t="shared" si="58"/>
        <v/>
      </c>
      <c r="P180" s="8" t="str">
        <f>IF($A180="","",O180/(Configuration!$B$2/1000000))</f>
        <v/>
      </c>
      <c r="Q180" s="1" t="str">
        <f t="shared" ca="1" si="50"/>
        <v/>
      </c>
      <c r="R180" s="1" t="str">
        <f t="shared" si="59"/>
        <v/>
      </c>
      <c r="T180" s="8" t="str">
        <f>IF($A180="","",S180/(Configuration!$B$8/1000000))</f>
        <v/>
      </c>
      <c r="U180" s="1" t="str">
        <f t="shared" ca="1" si="51"/>
        <v/>
      </c>
      <c r="V180" s="1" t="str">
        <f t="shared" si="60"/>
        <v/>
      </c>
      <c r="X180" s="8" t="str">
        <f>IF($A180="","",W180/(Configuration!$B$7/1000000))</f>
        <v/>
      </c>
      <c r="Y180" s="1" t="str">
        <f t="shared" ca="1" si="52"/>
        <v/>
      </c>
      <c r="Z180" s="1" t="str">
        <f t="shared" si="61"/>
        <v/>
      </c>
      <c r="AB180" s="8" t="str">
        <f>IF($A180="","",AA180/(Configuration!$B$9/1000000))</f>
        <v/>
      </c>
      <c r="AC180" s="1" t="str">
        <f t="shared" ca="1" si="53"/>
        <v/>
      </c>
      <c r="AD180" s="1" t="str">
        <f t="shared" si="62"/>
        <v/>
      </c>
      <c r="AF180" s="8" t="str">
        <f>IF($A180="","",AE180/(Configuration!$B$5/1000000))</f>
        <v/>
      </c>
      <c r="AG180" s="1" t="str">
        <f t="shared" ca="1" si="54"/>
        <v/>
      </c>
    </row>
    <row r="181" spans="1:33" x14ac:dyDescent="0.2">
      <c r="A181" s="4"/>
      <c r="B181" s="1" t="str">
        <f t="shared" si="55"/>
        <v/>
      </c>
      <c r="D181" s="8" t="str">
        <f>IF($A181="","",C181/(Configuration!$B$6/1000000))</f>
        <v/>
      </c>
      <c r="E181" s="1" t="str">
        <f t="shared" ca="1" si="47"/>
        <v/>
      </c>
      <c r="F181" s="1" t="str">
        <f t="shared" si="56"/>
        <v/>
      </c>
      <c r="H181" s="8" t="str">
        <f>IF($A181="","",G181/(Configuration!$B$4/1000000))</f>
        <v/>
      </c>
      <c r="I181" s="1" t="str">
        <f t="shared" ca="1" si="48"/>
        <v/>
      </c>
      <c r="J181" s="1" t="str">
        <f t="shared" si="57"/>
        <v/>
      </c>
      <c r="L181" s="8" t="str">
        <f>IF($A181="","",K181/(Configuration!$B$3/1000000))</f>
        <v/>
      </c>
      <c r="M181" s="1" t="str">
        <f t="shared" ca="1" si="49"/>
        <v/>
      </c>
      <c r="N181" s="1" t="str">
        <f t="shared" si="58"/>
        <v/>
      </c>
      <c r="P181" s="8" t="str">
        <f>IF($A181="","",O181/(Configuration!$B$2/1000000))</f>
        <v/>
      </c>
      <c r="Q181" s="1" t="str">
        <f t="shared" ca="1" si="50"/>
        <v/>
      </c>
      <c r="R181" s="1" t="str">
        <f t="shared" si="59"/>
        <v/>
      </c>
      <c r="T181" s="8" t="str">
        <f>IF($A181="","",S181/(Configuration!$B$8/1000000))</f>
        <v/>
      </c>
      <c r="U181" s="1" t="str">
        <f t="shared" ca="1" si="51"/>
        <v/>
      </c>
      <c r="V181" s="1" t="str">
        <f t="shared" si="60"/>
        <v/>
      </c>
      <c r="X181" s="8" t="str">
        <f>IF($A181="","",W181/(Configuration!$B$7/1000000))</f>
        <v/>
      </c>
      <c r="Y181" s="1" t="str">
        <f t="shared" ca="1" si="52"/>
        <v/>
      </c>
      <c r="Z181" s="1" t="str">
        <f t="shared" si="61"/>
        <v/>
      </c>
      <c r="AB181" s="8" t="str">
        <f>IF($A181="","",AA181/(Configuration!$B$9/1000000))</f>
        <v/>
      </c>
      <c r="AC181" s="1" t="str">
        <f t="shared" ca="1" si="53"/>
        <v/>
      </c>
      <c r="AD181" s="1" t="str">
        <f t="shared" si="62"/>
        <v/>
      </c>
      <c r="AF181" s="8" t="str">
        <f>IF($A181="","",AE181/(Configuration!$B$5/1000000))</f>
        <v/>
      </c>
      <c r="AG181" s="1" t="str">
        <f t="shared" ca="1" si="54"/>
        <v/>
      </c>
    </row>
    <row r="182" spans="1:33" x14ac:dyDescent="0.2">
      <c r="A182" s="4"/>
      <c r="B182" s="1" t="str">
        <f t="shared" si="55"/>
        <v/>
      </c>
      <c r="D182" s="8" t="str">
        <f>IF($A182="","",C182/(Configuration!$B$6/1000000))</f>
        <v/>
      </c>
      <c r="E182" s="1" t="str">
        <f t="shared" ca="1" si="47"/>
        <v/>
      </c>
      <c r="F182" s="1" t="str">
        <f t="shared" si="56"/>
        <v/>
      </c>
      <c r="H182" s="8" t="str">
        <f>IF($A182="","",G182/(Configuration!$B$4/1000000))</f>
        <v/>
      </c>
      <c r="I182" s="1" t="str">
        <f t="shared" ca="1" si="48"/>
        <v/>
      </c>
      <c r="J182" s="1" t="str">
        <f t="shared" si="57"/>
        <v/>
      </c>
      <c r="L182" s="8" t="str">
        <f>IF($A182="","",K182/(Configuration!$B$3/1000000))</f>
        <v/>
      </c>
      <c r="M182" s="1" t="str">
        <f t="shared" ca="1" si="49"/>
        <v/>
      </c>
      <c r="N182" s="1" t="str">
        <f t="shared" si="58"/>
        <v/>
      </c>
      <c r="P182" s="8" t="str">
        <f>IF($A182="","",O182/(Configuration!$B$2/1000000))</f>
        <v/>
      </c>
      <c r="Q182" s="1" t="str">
        <f t="shared" ca="1" si="50"/>
        <v/>
      </c>
      <c r="R182" s="1" t="str">
        <f t="shared" si="59"/>
        <v/>
      </c>
      <c r="T182" s="8" t="str">
        <f>IF($A182="","",S182/(Configuration!$B$8/1000000))</f>
        <v/>
      </c>
      <c r="U182" s="1" t="str">
        <f t="shared" ca="1" si="51"/>
        <v/>
      </c>
      <c r="V182" s="1" t="str">
        <f t="shared" si="60"/>
        <v/>
      </c>
      <c r="X182" s="8" t="str">
        <f>IF($A182="","",W182/(Configuration!$B$7/1000000))</f>
        <v/>
      </c>
      <c r="Y182" s="1" t="str">
        <f t="shared" ca="1" si="52"/>
        <v/>
      </c>
      <c r="Z182" s="1" t="str">
        <f t="shared" si="61"/>
        <v/>
      </c>
      <c r="AB182" s="8" t="str">
        <f>IF($A182="","",AA182/(Configuration!$B$9/1000000))</f>
        <v/>
      </c>
      <c r="AC182" s="1" t="str">
        <f t="shared" ca="1" si="53"/>
        <v/>
      </c>
      <c r="AD182" s="1" t="str">
        <f t="shared" si="62"/>
        <v/>
      </c>
      <c r="AF182" s="8" t="str">
        <f>IF($A182="","",AE182/(Configuration!$B$5/1000000))</f>
        <v/>
      </c>
      <c r="AG182" s="1" t="str">
        <f t="shared" ca="1" si="54"/>
        <v/>
      </c>
    </row>
    <row r="183" spans="1:33" x14ac:dyDescent="0.2">
      <c r="A183" s="4"/>
      <c r="B183" s="1" t="str">
        <f t="shared" si="55"/>
        <v/>
      </c>
      <c r="D183" s="8" t="str">
        <f>IF($A183="","",C183/(Configuration!$B$6/1000000))</f>
        <v/>
      </c>
      <c r="E183" s="1" t="str">
        <f t="shared" ca="1" si="47"/>
        <v/>
      </c>
      <c r="F183" s="1" t="str">
        <f t="shared" si="56"/>
        <v/>
      </c>
      <c r="H183" s="8" t="str">
        <f>IF($A183="","",G183/(Configuration!$B$4/1000000))</f>
        <v/>
      </c>
      <c r="I183" s="1" t="str">
        <f t="shared" ca="1" si="48"/>
        <v/>
      </c>
      <c r="J183" s="1" t="str">
        <f t="shared" si="57"/>
        <v/>
      </c>
      <c r="L183" s="8" t="str">
        <f>IF($A183="","",K183/(Configuration!$B$3/1000000))</f>
        <v/>
      </c>
      <c r="M183" s="1" t="str">
        <f t="shared" ca="1" si="49"/>
        <v/>
      </c>
      <c r="N183" s="1" t="str">
        <f t="shared" si="58"/>
        <v/>
      </c>
      <c r="P183" s="8" t="str">
        <f>IF($A183="","",O183/(Configuration!$B$2/1000000))</f>
        <v/>
      </c>
      <c r="Q183" s="1" t="str">
        <f t="shared" ca="1" si="50"/>
        <v/>
      </c>
      <c r="R183" s="1" t="str">
        <f t="shared" si="59"/>
        <v/>
      </c>
      <c r="T183" s="8" t="str">
        <f>IF($A183="","",S183/(Configuration!$B$8/1000000))</f>
        <v/>
      </c>
      <c r="U183" s="1" t="str">
        <f t="shared" ca="1" si="51"/>
        <v/>
      </c>
      <c r="V183" s="1" t="str">
        <f t="shared" si="60"/>
        <v/>
      </c>
      <c r="X183" s="8" t="str">
        <f>IF($A183="","",W183/(Configuration!$B$7/1000000))</f>
        <v/>
      </c>
      <c r="Y183" s="1" t="str">
        <f t="shared" ca="1" si="52"/>
        <v/>
      </c>
      <c r="Z183" s="1" t="str">
        <f t="shared" si="61"/>
        <v/>
      </c>
      <c r="AB183" s="8" t="str">
        <f>IF($A183="","",AA183/(Configuration!$B$9/1000000))</f>
        <v/>
      </c>
      <c r="AC183" s="1" t="str">
        <f t="shared" ca="1" si="53"/>
        <v/>
      </c>
      <c r="AD183" s="1" t="str">
        <f t="shared" si="62"/>
        <v/>
      </c>
      <c r="AF183" s="8" t="str">
        <f>IF($A183="","",AE183/(Configuration!$B$5/1000000))</f>
        <v/>
      </c>
      <c r="AG183" s="1" t="str">
        <f t="shared" ca="1" si="54"/>
        <v/>
      </c>
    </row>
    <row r="184" spans="1:33" x14ac:dyDescent="0.2">
      <c r="A184" s="4"/>
      <c r="B184" s="1" t="str">
        <f t="shared" si="55"/>
        <v/>
      </c>
      <c r="D184" s="8" t="str">
        <f>IF($A184="","",C184/(Configuration!$B$6/1000000))</f>
        <v/>
      </c>
      <c r="E184" s="1" t="str">
        <f t="shared" ca="1" si="47"/>
        <v/>
      </c>
      <c r="F184" s="1" t="str">
        <f t="shared" si="56"/>
        <v/>
      </c>
      <c r="H184" s="8" t="str">
        <f>IF($A184="","",G184/(Configuration!$B$4/1000000))</f>
        <v/>
      </c>
      <c r="I184" s="1" t="str">
        <f t="shared" ca="1" si="48"/>
        <v/>
      </c>
      <c r="J184" s="1" t="str">
        <f t="shared" si="57"/>
        <v/>
      </c>
      <c r="L184" s="8" t="str">
        <f>IF($A184="","",K184/(Configuration!$B$3/1000000))</f>
        <v/>
      </c>
      <c r="M184" s="1" t="str">
        <f t="shared" ca="1" si="49"/>
        <v/>
      </c>
      <c r="N184" s="1" t="str">
        <f t="shared" si="58"/>
        <v/>
      </c>
      <c r="P184" s="8" t="str">
        <f>IF($A184="","",O184/(Configuration!$B$2/1000000))</f>
        <v/>
      </c>
      <c r="Q184" s="1" t="str">
        <f t="shared" ca="1" si="50"/>
        <v/>
      </c>
      <c r="R184" s="1" t="str">
        <f t="shared" si="59"/>
        <v/>
      </c>
      <c r="T184" s="8" t="str">
        <f>IF($A184="","",S184/(Configuration!$B$8/1000000))</f>
        <v/>
      </c>
      <c r="U184" s="1" t="str">
        <f t="shared" ca="1" si="51"/>
        <v/>
      </c>
      <c r="V184" s="1" t="str">
        <f t="shared" si="60"/>
        <v/>
      </c>
      <c r="X184" s="8" t="str">
        <f>IF($A184="","",W184/(Configuration!$B$7/1000000))</f>
        <v/>
      </c>
      <c r="Y184" s="1" t="str">
        <f t="shared" ca="1" si="52"/>
        <v/>
      </c>
      <c r="Z184" s="1" t="str">
        <f t="shared" si="61"/>
        <v/>
      </c>
      <c r="AB184" s="8" t="str">
        <f>IF($A184="","",AA184/(Configuration!$B$9/1000000))</f>
        <v/>
      </c>
      <c r="AC184" s="1" t="str">
        <f t="shared" ca="1" si="53"/>
        <v/>
      </c>
      <c r="AD184" s="1" t="str">
        <f t="shared" si="62"/>
        <v/>
      </c>
      <c r="AF184" s="8" t="str">
        <f>IF($A184="","",AE184/(Configuration!$B$5/1000000))</f>
        <v/>
      </c>
      <c r="AG184" s="1" t="str">
        <f t="shared" ca="1" si="54"/>
        <v/>
      </c>
    </row>
    <row r="185" spans="1:33" x14ac:dyDescent="0.2">
      <c r="A185" s="4"/>
      <c r="B185" s="1" t="str">
        <f t="shared" si="55"/>
        <v/>
      </c>
      <c r="D185" s="8" t="str">
        <f>IF($A185="","",C185/(Configuration!$B$6/1000000))</f>
        <v/>
      </c>
      <c r="E185" s="1" t="str">
        <f t="shared" ca="1" si="47"/>
        <v/>
      </c>
      <c r="F185" s="1" t="str">
        <f t="shared" si="56"/>
        <v/>
      </c>
      <c r="H185" s="8" t="str">
        <f>IF($A185="","",G185/(Configuration!$B$4/1000000))</f>
        <v/>
      </c>
      <c r="I185" s="1" t="str">
        <f t="shared" ca="1" si="48"/>
        <v/>
      </c>
      <c r="J185" s="1" t="str">
        <f t="shared" si="57"/>
        <v/>
      </c>
      <c r="L185" s="8" t="str">
        <f>IF($A185="","",K185/(Configuration!$B$3/1000000))</f>
        <v/>
      </c>
      <c r="M185" s="1" t="str">
        <f t="shared" ca="1" si="49"/>
        <v/>
      </c>
      <c r="N185" s="1" t="str">
        <f t="shared" si="58"/>
        <v/>
      </c>
      <c r="P185" s="8" t="str">
        <f>IF($A185="","",O185/(Configuration!$B$2/1000000))</f>
        <v/>
      </c>
      <c r="Q185" s="1" t="str">
        <f t="shared" ca="1" si="50"/>
        <v/>
      </c>
      <c r="R185" s="1" t="str">
        <f t="shared" si="59"/>
        <v/>
      </c>
      <c r="T185" s="8" t="str">
        <f>IF($A185="","",S185/(Configuration!$B$8/1000000))</f>
        <v/>
      </c>
      <c r="U185" s="1" t="str">
        <f t="shared" ca="1" si="51"/>
        <v/>
      </c>
      <c r="V185" s="1" t="str">
        <f t="shared" si="60"/>
        <v/>
      </c>
      <c r="X185" s="8" t="str">
        <f>IF($A185="","",W185/(Configuration!$B$7/1000000))</f>
        <v/>
      </c>
      <c r="Y185" s="1" t="str">
        <f t="shared" ca="1" si="52"/>
        <v/>
      </c>
      <c r="Z185" s="1" t="str">
        <f t="shared" si="61"/>
        <v/>
      </c>
      <c r="AB185" s="8" t="str">
        <f>IF($A185="","",AA185/(Configuration!$B$9/1000000))</f>
        <v/>
      </c>
      <c r="AC185" s="1" t="str">
        <f t="shared" ca="1" si="53"/>
        <v/>
      </c>
      <c r="AD185" s="1" t="str">
        <f t="shared" si="62"/>
        <v/>
      </c>
      <c r="AF185" s="8" t="str">
        <f>IF($A185="","",AE185/(Configuration!$B$5/1000000))</f>
        <v/>
      </c>
      <c r="AG185" s="1" t="str">
        <f t="shared" ca="1" si="54"/>
        <v/>
      </c>
    </row>
    <row r="186" spans="1:33" x14ac:dyDescent="0.2">
      <c r="A186" s="4"/>
      <c r="B186" s="1" t="str">
        <f t="shared" si="55"/>
        <v/>
      </c>
      <c r="D186" s="8" t="str">
        <f>IF($A186="","",C186/(Configuration!$B$6/1000000))</f>
        <v/>
      </c>
      <c r="E186" s="1" t="str">
        <f t="shared" ca="1" si="47"/>
        <v/>
      </c>
      <c r="F186" s="1" t="str">
        <f t="shared" si="56"/>
        <v/>
      </c>
      <c r="H186" s="8" t="str">
        <f>IF($A186="","",G186/(Configuration!$B$4/1000000))</f>
        <v/>
      </c>
      <c r="I186" s="1" t="str">
        <f t="shared" ca="1" si="48"/>
        <v/>
      </c>
      <c r="J186" s="1" t="str">
        <f t="shared" si="57"/>
        <v/>
      </c>
      <c r="L186" s="8" t="str">
        <f>IF($A186="","",K186/(Configuration!$B$3/1000000))</f>
        <v/>
      </c>
      <c r="M186" s="1" t="str">
        <f t="shared" ca="1" si="49"/>
        <v/>
      </c>
      <c r="N186" s="1" t="str">
        <f t="shared" si="58"/>
        <v/>
      </c>
      <c r="P186" s="8" t="str">
        <f>IF($A186="","",O186/(Configuration!$B$2/1000000))</f>
        <v/>
      </c>
      <c r="Q186" s="1" t="str">
        <f t="shared" ca="1" si="50"/>
        <v/>
      </c>
      <c r="R186" s="1" t="str">
        <f t="shared" si="59"/>
        <v/>
      </c>
      <c r="T186" s="8" t="str">
        <f>IF($A186="","",S186/(Configuration!$B$8/1000000))</f>
        <v/>
      </c>
      <c r="U186" s="1" t="str">
        <f t="shared" ca="1" si="51"/>
        <v/>
      </c>
      <c r="V186" s="1" t="str">
        <f t="shared" si="60"/>
        <v/>
      </c>
      <c r="X186" s="8" t="str">
        <f>IF($A186="","",W186/(Configuration!$B$7/1000000))</f>
        <v/>
      </c>
      <c r="Y186" s="1" t="str">
        <f t="shared" ca="1" si="52"/>
        <v/>
      </c>
      <c r="Z186" s="1" t="str">
        <f t="shared" si="61"/>
        <v/>
      </c>
      <c r="AB186" s="8" t="str">
        <f>IF($A186="","",AA186/(Configuration!$B$9/1000000))</f>
        <v/>
      </c>
      <c r="AC186" s="1" t="str">
        <f t="shared" ca="1" si="53"/>
        <v/>
      </c>
      <c r="AD186" s="1" t="str">
        <f t="shared" si="62"/>
        <v/>
      </c>
      <c r="AF186" s="8" t="str">
        <f>IF($A186="","",AE186/(Configuration!$B$5/1000000))</f>
        <v/>
      </c>
      <c r="AG186" s="1" t="str">
        <f t="shared" ca="1" si="54"/>
        <v/>
      </c>
    </row>
    <row r="187" spans="1:33" x14ac:dyDescent="0.2">
      <c r="A187" s="4"/>
      <c r="B187" s="1" t="str">
        <f t="shared" si="55"/>
        <v/>
      </c>
      <c r="D187" s="8" t="str">
        <f>IF($A187="","",C187/(Configuration!$B$6/1000000))</f>
        <v/>
      </c>
      <c r="E187" s="1" t="str">
        <f t="shared" ca="1" si="47"/>
        <v/>
      </c>
      <c r="F187" s="1" t="str">
        <f t="shared" si="56"/>
        <v/>
      </c>
      <c r="H187" s="8" t="str">
        <f>IF($A187="","",G187/(Configuration!$B$4/1000000))</f>
        <v/>
      </c>
      <c r="I187" s="1" t="str">
        <f t="shared" ca="1" si="48"/>
        <v/>
      </c>
      <c r="J187" s="1" t="str">
        <f t="shared" si="57"/>
        <v/>
      </c>
      <c r="L187" s="8" t="str">
        <f>IF($A187="","",K187/(Configuration!$B$3/1000000))</f>
        <v/>
      </c>
      <c r="M187" s="1" t="str">
        <f t="shared" ca="1" si="49"/>
        <v/>
      </c>
      <c r="N187" s="1" t="str">
        <f t="shared" si="58"/>
        <v/>
      </c>
      <c r="P187" s="8" t="str">
        <f>IF($A187="","",O187/(Configuration!$B$2/1000000))</f>
        <v/>
      </c>
      <c r="Q187" s="1" t="str">
        <f t="shared" ca="1" si="50"/>
        <v/>
      </c>
      <c r="R187" s="1" t="str">
        <f t="shared" si="59"/>
        <v/>
      </c>
      <c r="T187" s="8" t="str">
        <f>IF($A187="","",S187/(Configuration!$B$8/1000000))</f>
        <v/>
      </c>
      <c r="U187" s="1" t="str">
        <f t="shared" ca="1" si="51"/>
        <v/>
      </c>
      <c r="V187" s="1" t="str">
        <f t="shared" si="60"/>
        <v/>
      </c>
      <c r="X187" s="8" t="str">
        <f>IF($A187="","",W187/(Configuration!$B$7/1000000))</f>
        <v/>
      </c>
      <c r="Y187" s="1" t="str">
        <f t="shared" ca="1" si="52"/>
        <v/>
      </c>
      <c r="Z187" s="1" t="str">
        <f t="shared" si="61"/>
        <v/>
      </c>
      <c r="AB187" s="8" t="str">
        <f>IF($A187="","",AA187/(Configuration!$B$9/1000000))</f>
        <v/>
      </c>
      <c r="AC187" s="1" t="str">
        <f t="shared" ca="1" si="53"/>
        <v/>
      </c>
      <c r="AD187" s="1" t="str">
        <f t="shared" si="62"/>
        <v/>
      </c>
      <c r="AF187" s="8" t="str">
        <f>IF($A187="","",AE187/(Configuration!$B$5/1000000))</f>
        <v/>
      </c>
      <c r="AG187" s="1" t="str">
        <f t="shared" ca="1" si="54"/>
        <v/>
      </c>
    </row>
    <row r="188" spans="1:33" x14ac:dyDescent="0.2">
      <c r="A188" s="4"/>
      <c r="B188" s="1" t="str">
        <f t="shared" si="55"/>
        <v/>
      </c>
      <c r="D188" s="8" t="str">
        <f>IF($A188="","",C188/(Configuration!$B$6/1000000))</f>
        <v/>
      </c>
      <c r="E188" s="1" t="str">
        <f t="shared" ca="1" si="47"/>
        <v/>
      </c>
      <c r="F188" s="1" t="str">
        <f t="shared" si="56"/>
        <v/>
      </c>
      <c r="H188" s="8" t="str">
        <f>IF($A188="","",G188/(Configuration!$B$4/1000000))</f>
        <v/>
      </c>
      <c r="I188" s="1" t="str">
        <f t="shared" ca="1" si="48"/>
        <v/>
      </c>
      <c r="J188" s="1" t="str">
        <f t="shared" si="57"/>
        <v/>
      </c>
      <c r="L188" s="8" t="str">
        <f>IF($A188="","",K188/(Configuration!$B$3/1000000))</f>
        <v/>
      </c>
      <c r="M188" s="1" t="str">
        <f t="shared" ca="1" si="49"/>
        <v/>
      </c>
      <c r="N188" s="1" t="str">
        <f t="shared" si="58"/>
        <v/>
      </c>
      <c r="P188" s="8" t="str">
        <f>IF($A188="","",O188/(Configuration!$B$2/1000000))</f>
        <v/>
      </c>
      <c r="Q188" s="1" t="str">
        <f t="shared" ca="1" si="50"/>
        <v/>
      </c>
      <c r="R188" s="1" t="str">
        <f t="shared" si="59"/>
        <v/>
      </c>
      <c r="T188" s="8" t="str">
        <f>IF($A188="","",S188/(Configuration!$B$8/1000000))</f>
        <v/>
      </c>
      <c r="U188" s="1" t="str">
        <f t="shared" ca="1" si="51"/>
        <v/>
      </c>
      <c r="V188" s="1" t="str">
        <f t="shared" si="60"/>
        <v/>
      </c>
      <c r="X188" s="8" t="str">
        <f>IF($A188="","",W188/(Configuration!$B$7/1000000))</f>
        <v/>
      </c>
      <c r="Y188" s="1" t="str">
        <f t="shared" ca="1" si="52"/>
        <v/>
      </c>
      <c r="Z188" s="1" t="str">
        <f t="shared" si="61"/>
        <v/>
      </c>
      <c r="AB188" s="8" t="str">
        <f>IF($A188="","",AA188/(Configuration!$B$9/1000000))</f>
        <v/>
      </c>
      <c r="AC188" s="1" t="str">
        <f t="shared" ca="1" si="53"/>
        <v/>
      </c>
      <c r="AD188" s="1" t="str">
        <f t="shared" si="62"/>
        <v/>
      </c>
      <c r="AF188" s="8" t="str">
        <f>IF($A188="","",AE188/(Configuration!$B$5/1000000))</f>
        <v/>
      </c>
      <c r="AG188" s="1" t="str">
        <f t="shared" ca="1" si="54"/>
        <v/>
      </c>
    </row>
    <row r="189" spans="1:33" x14ac:dyDescent="0.2">
      <c r="A189" s="4"/>
      <c r="B189" s="1" t="str">
        <f t="shared" si="55"/>
        <v/>
      </c>
      <c r="D189" s="8" t="str">
        <f>IF($A189="","",C189/(Configuration!$B$6/1000000))</f>
        <v/>
      </c>
      <c r="E189" s="1" t="str">
        <f t="shared" ca="1" si="47"/>
        <v/>
      </c>
      <c r="F189" s="1" t="str">
        <f t="shared" si="56"/>
        <v/>
      </c>
      <c r="H189" s="8" t="str">
        <f>IF($A189="","",G189/(Configuration!$B$4/1000000))</f>
        <v/>
      </c>
      <c r="I189" s="1" t="str">
        <f t="shared" ca="1" si="48"/>
        <v/>
      </c>
      <c r="J189" s="1" t="str">
        <f t="shared" si="57"/>
        <v/>
      </c>
      <c r="L189" s="8" t="str">
        <f>IF($A189="","",K189/(Configuration!$B$3/1000000))</f>
        <v/>
      </c>
      <c r="M189" s="1" t="str">
        <f t="shared" ca="1" si="49"/>
        <v/>
      </c>
      <c r="N189" s="1" t="str">
        <f t="shared" si="58"/>
        <v/>
      </c>
      <c r="P189" s="8" t="str">
        <f>IF($A189="","",O189/(Configuration!$B$2/1000000))</f>
        <v/>
      </c>
      <c r="Q189" s="1" t="str">
        <f t="shared" ca="1" si="50"/>
        <v/>
      </c>
      <c r="R189" s="1" t="str">
        <f t="shared" si="59"/>
        <v/>
      </c>
      <c r="T189" s="8" t="str">
        <f>IF($A189="","",S189/(Configuration!$B$8/1000000))</f>
        <v/>
      </c>
      <c r="U189" s="1" t="str">
        <f t="shared" ca="1" si="51"/>
        <v/>
      </c>
      <c r="V189" s="1" t="str">
        <f t="shared" si="60"/>
        <v/>
      </c>
      <c r="X189" s="8" t="str">
        <f>IF($A189="","",W189/(Configuration!$B$7/1000000))</f>
        <v/>
      </c>
      <c r="Y189" s="1" t="str">
        <f t="shared" ca="1" si="52"/>
        <v/>
      </c>
      <c r="Z189" s="1" t="str">
        <f t="shared" si="61"/>
        <v/>
      </c>
      <c r="AB189" s="8" t="str">
        <f>IF($A189="","",AA189/(Configuration!$B$9/1000000))</f>
        <v/>
      </c>
      <c r="AC189" s="1" t="str">
        <f t="shared" ca="1" si="53"/>
        <v/>
      </c>
      <c r="AD189" s="1" t="str">
        <f t="shared" si="62"/>
        <v/>
      </c>
      <c r="AF189" s="8" t="str">
        <f>IF($A189="","",AE189/(Configuration!$B$5/1000000))</f>
        <v/>
      </c>
      <c r="AG189" s="1" t="str">
        <f t="shared" ca="1" si="54"/>
        <v/>
      </c>
    </row>
    <row r="190" spans="1:33" x14ac:dyDescent="0.2">
      <c r="A190" s="4"/>
      <c r="B190" s="1" t="str">
        <f t="shared" si="55"/>
        <v/>
      </c>
      <c r="D190" s="8" t="str">
        <f>IF($A190="","",C190/(Configuration!$B$6/1000000))</f>
        <v/>
      </c>
      <c r="E190" s="1" t="str">
        <f t="shared" ca="1" si="47"/>
        <v/>
      </c>
      <c r="F190" s="1" t="str">
        <f t="shared" si="56"/>
        <v/>
      </c>
      <c r="H190" s="8" t="str">
        <f>IF($A190="","",G190/(Configuration!$B$4/1000000))</f>
        <v/>
      </c>
      <c r="I190" s="1" t="str">
        <f t="shared" ca="1" si="48"/>
        <v/>
      </c>
      <c r="J190" s="1" t="str">
        <f t="shared" si="57"/>
        <v/>
      </c>
      <c r="L190" s="8" t="str">
        <f>IF($A190="","",K190/(Configuration!$B$3/1000000))</f>
        <v/>
      </c>
      <c r="M190" s="1" t="str">
        <f t="shared" ca="1" si="49"/>
        <v/>
      </c>
      <c r="N190" s="1" t="str">
        <f t="shared" si="58"/>
        <v/>
      </c>
      <c r="P190" s="8" t="str">
        <f>IF($A190="","",O190/(Configuration!$B$2/1000000))</f>
        <v/>
      </c>
      <c r="Q190" s="1" t="str">
        <f t="shared" ca="1" si="50"/>
        <v/>
      </c>
      <c r="R190" s="1" t="str">
        <f t="shared" si="59"/>
        <v/>
      </c>
      <c r="T190" s="8" t="str">
        <f>IF($A190="","",S190/(Configuration!$B$8/1000000))</f>
        <v/>
      </c>
      <c r="U190" s="1" t="str">
        <f t="shared" ca="1" si="51"/>
        <v/>
      </c>
      <c r="V190" s="1" t="str">
        <f t="shared" si="60"/>
        <v/>
      </c>
      <c r="X190" s="8" t="str">
        <f>IF($A190="","",W190/(Configuration!$B$7/1000000))</f>
        <v/>
      </c>
      <c r="Y190" s="1" t="str">
        <f t="shared" ca="1" si="52"/>
        <v/>
      </c>
      <c r="Z190" s="1" t="str">
        <f t="shared" si="61"/>
        <v/>
      </c>
      <c r="AB190" s="8" t="str">
        <f>IF($A190="","",AA190/(Configuration!$B$9/1000000))</f>
        <v/>
      </c>
      <c r="AC190" s="1" t="str">
        <f t="shared" ca="1" si="53"/>
        <v/>
      </c>
      <c r="AD190" s="1" t="str">
        <f t="shared" si="62"/>
        <v/>
      </c>
      <c r="AF190" s="8" t="str">
        <f>IF($A190="","",AE190/(Configuration!$B$5/1000000))</f>
        <v/>
      </c>
      <c r="AG190" s="1" t="str">
        <f t="shared" ca="1" si="54"/>
        <v/>
      </c>
    </row>
    <row r="191" spans="1:33" x14ac:dyDescent="0.2">
      <c r="A191" s="4"/>
      <c r="B191" s="1" t="str">
        <f t="shared" si="55"/>
        <v/>
      </c>
      <c r="D191" s="8" t="str">
        <f>IF($A191="","",C191/(Configuration!$B$6/1000000))</f>
        <v/>
      </c>
      <c r="E191" s="1" t="str">
        <f t="shared" ca="1" si="47"/>
        <v/>
      </c>
      <c r="F191" s="1" t="str">
        <f t="shared" si="56"/>
        <v/>
      </c>
      <c r="H191" s="8" t="str">
        <f>IF($A191="","",G191/(Configuration!$B$4/1000000))</f>
        <v/>
      </c>
      <c r="I191" s="1" t="str">
        <f t="shared" ca="1" si="48"/>
        <v/>
      </c>
      <c r="J191" s="1" t="str">
        <f t="shared" si="57"/>
        <v/>
      </c>
      <c r="L191" s="8" t="str">
        <f>IF($A191="","",K191/(Configuration!$B$3/1000000))</f>
        <v/>
      </c>
      <c r="M191" s="1" t="str">
        <f t="shared" ca="1" si="49"/>
        <v/>
      </c>
      <c r="N191" s="1" t="str">
        <f t="shared" si="58"/>
        <v/>
      </c>
      <c r="P191" s="8" t="str">
        <f>IF($A191="","",O191/(Configuration!$B$2/1000000))</f>
        <v/>
      </c>
      <c r="Q191" s="1" t="str">
        <f t="shared" ca="1" si="50"/>
        <v/>
      </c>
      <c r="R191" s="1" t="str">
        <f t="shared" si="59"/>
        <v/>
      </c>
      <c r="T191" s="8" t="str">
        <f>IF($A191="","",S191/(Configuration!$B$8/1000000))</f>
        <v/>
      </c>
      <c r="U191" s="1" t="str">
        <f t="shared" ca="1" si="51"/>
        <v/>
      </c>
      <c r="V191" s="1" t="str">
        <f t="shared" si="60"/>
        <v/>
      </c>
      <c r="X191" s="8" t="str">
        <f>IF($A191="","",W191/(Configuration!$B$7/1000000))</f>
        <v/>
      </c>
      <c r="Y191" s="1" t="str">
        <f t="shared" ca="1" si="52"/>
        <v/>
      </c>
      <c r="Z191" s="1" t="str">
        <f t="shared" si="61"/>
        <v/>
      </c>
      <c r="AB191" s="8" t="str">
        <f>IF($A191="","",AA191/(Configuration!$B$9/1000000))</f>
        <v/>
      </c>
      <c r="AC191" s="1" t="str">
        <f t="shared" ca="1" si="53"/>
        <v/>
      </c>
      <c r="AD191" s="1" t="str">
        <f t="shared" si="62"/>
        <v/>
      </c>
      <c r="AF191" s="8" t="str">
        <f>IF($A191="","",AE191/(Configuration!$B$5/1000000))</f>
        <v/>
      </c>
      <c r="AG191" s="1" t="str">
        <f t="shared" ca="1" si="54"/>
        <v/>
      </c>
    </row>
    <row r="192" spans="1:33" x14ac:dyDescent="0.2">
      <c r="A192" s="4"/>
      <c r="B192" s="1" t="str">
        <f t="shared" si="55"/>
        <v/>
      </c>
      <c r="D192" s="8" t="str">
        <f>IF($A192="","",C192/(Configuration!$B$6/1000000))</f>
        <v/>
      </c>
      <c r="E192" s="1" t="str">
        <f t="shared" ca="1" si="47"/>
        <v/>
      </c>
      <c r="F192" s="1" t="str">
        <f t="shared" si="56"/>
        <v/>
      </c>
      <c r="H192" s="8" t="str">
        <f>IF($A192="","",G192/(Configuration!$B$4/1000000))</f>
        <v/>
      </c>
      <c r="I192" s="1" t="str">
        <f t="shared" ca="1" si="48"/>
        <v/>
      </c>
      <c r="J192" s="1" t="str">
        <f t="shared" si="57"/>
        <v/>
      </c>
      <c r="L192" s="8" t="str">
        <f>IF($A192="","",K192/(Configuration!$B$3/1000000))</f>
        <v/>
      </c>
      <c r="M192" s="1" t="str">
        <f t="shared" ca="1" si="49"/>
        <v/>
      </c>
      <c r="N192" s="1" t="str">
        <f t="shared" si="58"/>
        <v/>
      </c>
      <c r="P192" s="8" t="str">
        <f>IF($A192="","",O192/(Configuration!$B$2/1000000))</f>
        <v/>
      </c>
      <c r="Q192" s="1" t="str">
        <f t="shared" ca="1" si="50"/>
        <v/>
      </c>
      <c r="R192" s="1" t="str">
        <f t="shared" si="59"/>
        <v/>
      </c>
      <c r="T192" s="8" t="str">
        <f>IF($A192="","",S192/(Configuration!$B$8/1000000))</f>
        <v/>
      </c>
      <c r="U192" s="1" t="str">
        <f t="shared" ca="1" si="51"/>
        <v/>
      </c>
      <c r="V192" s="1" t="str">
        <f t="shared" si="60"/>
        <v/>
      </c>
      <c r="X192" s="8" t="str">
        <f>IF($A192="","",W192/(Configuration!$B$7/1000000))</f>
        <v/>
      </c>
      <c r="Y192" s="1" t="str">
        <f t="shared" ca="1" si="52"/>
        <v/>
      </c>
      <c r="Z192" s="1" t="str">
        <f t="shared" si="61"/>
        <v/>
      </c>
      <c r="AB192" s="8" t="str">
        <f>IF($A192="","",AA192/(Configuration!$B$9/1000000))</f>
        <v/>
      </c>
      <c r="AC192" s="1" t="str">
        <f t="shared" ca="1" si="53"/>
        <v/>
      </c>
      <c r="AD192" s="1" t="str">
        <f t="shared" si="62"/>
        <v/>
      </c>
      <c r="AF192" s="8" t="str">
        <f>IF($A192="","",AE192/(Configuration!$B$5/1000000))</f>
        <v/>
      </c>
      <c r="AG192" s="1" t="str">
        <f t="shared" ca="1" si="54"/>
        <v/>
      </c>
    </row>
    <row r="193" spans="1:33" x14ac:dyDescent="0.2">
      <c r="A193" s="4"/>
      <c r="B193" s="1" t="str">
        <f t="shared" si="55"/>
        <v/>
      </c>
      <c r="D193" s="8" t="str">
        <f>IF($A193="","",C193/(Configuration!$B$6/1000000))</f>
        <v/>
      </c>
      <c r="E193" s="1" t="str">
        <f t="shared" ca="1" si="47"/>
        <v/>
      </c>
      <c r="F193" s="1" t="str">
        <f t="shared" si="56"/>
        <v/>
      </c>
      <c r="H193" s="8" t="str">
        <f>IF($A193="","",G193/(Configuration!$B$4/1000000))</f>
        <v/>
      </c>
      <c r="I193" s="1" t="str">
        <f t="shared" ca="1" si="48"/>
        <v/>
      </c>
      <c r="J193" s="1" t="str">
        <f t="shared" si="57"/>
        <v/>
      </c>
      <c r="L193" s="8" t="str">
        <f>IF($A193="","",K193/(Configuration!$B$3/1000000))</f>
        <v/>
      </c>
      <c r="M193" s="1" t="str">
        <f t="shared" ca="1" si="49"/>
        <v/>
      </c>
      <c r="N193" s="1" t="str">
        <f t="shared" si="58"/>
        <v/>
      </c>
      <c r="P193" s="8" t="str">
        <f>IF($A193="","",O193/(Configuration!$B$2/1000000))</f>
        <v/>
      </c>
      <c r="Q193" s="1" t="str">
        <f t="shared" ca="1" si="50"/>
        <v/>
      </c>
      <c r="R193" s="1" t="str">
        <f t="shared" si="59"/>
        <v/>
      </c>
      <c r="T193" s="8" t="str">
        <f>IF($A193="","",S193/(Configuration!$B$8/1000000))</f>
        <v/>
      </c>
      <c r="U193" s="1" t="str">
        <f t="shared" ca="1" si="51"/>
        <v/>
      </c>
      <c r="V193" s="1" t="str">
        <f t="shared" si="60"/>
        <v/>
      </c>
      <c r="X193" s="8" t="str">
        <f>IF($A193="","",W193/(Configuration!$B$7/1000000))</f>
        <v/>
      </c>
      <c r="Y193" s="1" t="str">
        <f t="shared" ca="1" si="52"/>
        <v/>
      </c>
      <c r="Z193" s="1" t="str">
        <f t="shared" si="61"/>
        <v/>
      </c>
      <c r="AB193" s="8" t="str">
        <f>IF($A193="","",AA193/(Configuration!$B$9/1000000))</f>
        <v/>
      </c>
      <c r="AC193" s="1" t="str">
        <f t="shared" ca="1" si="53"/>
        <v/>
      </c>
      <c r="AD193" s="1" t="str">
        <f t="shared" si="62"/>
        <v/>
      </c>
      <c r="AF193" s="8" t="str">
        <f>IF($A193="","",AE193/(Configuration!$B$5/1000000))</f>
        <v/>
      </c>
      <c r="AG193" s="1" t="str">
        <f t="shared" ca="1" si="54"/>
        <v/>
      </c>
    </row>
    <row r="194" spans="1:33" x14ac:dyDescent="0.2">
      <c r="A194" s="4"/>
      <c r="B194" s="1" t="str">
        <f t="shared" si="55"/>
        <v/>
      </c>
      <c r="D194" s="8" t="str">
        <f>IF($A194="","",C194/(Configuration!$B$6/1000000))</f>
        <v/>
      </c>
      <c r="E194" s="1" t="str">
        <f t="shared" ca="1" si="47"/>
        <v/>
      </c>
      <c r="F194" s="1" t="str">
        <f t="shared" si="56"/>
        <v/>
      </c>
      <c r="H194" s="8" t="str">
        <f>IF($A194="","",G194/(Configuration!$B$4/1000000))</f>
        <v/>
      </c>
      <c r="I194" s="1" t="str">
        <f t="shared" ca="1" si="48"/>
        <v/>
      </c>
      <c r="J194" s="1" t="str">
        <f t="shared" si="57"/>
        <v/>
      </c>
      <c r="L194" s="8" t="str">
        <f>IF($A194="","",K194/(Configuration!$B$3/1000000))</f>
        <v/>
      </c>
      <c r="M194" s="1" t="str">
        <f t="shared" ca="1" si="49"/>
        <v/>
      </c>
      <c r="N194" s="1" t="str">
        <f t="shared" si="58"/>
        <v/>
      </c>
      <c r="P194" s="8" t="str">
        <f>IF($A194="","",O194/(Configuration!$B$2/1000000))</f>
        <v/>
      </c>
      <c r="Q194" s="1" t="str">
        <f t="shared" ca="1" si="50"/>
        <v/>
      </c>
      <c r="R194" s="1" t="str">
        <f t="shared" si="59"/>
        <v/>
      </c>
      <c r="T194" s="8" t="str">
        <f>IF($A194="","",S194/(Configuration!$B$8/1000000))</f>
        <v/>
      </c>
      <c r="U194" s="1" t="str">
        <f t="shared" ca="1" si="51"/>
        <v/>
      </c>
      <c r="V194" s="1" t="str">
        <f t="shared" si="60"/>
        <v/>
      </c>
      <c r="X194" s="8" t="str">
        <f>IF($A194="","",W194/(Configuration!$B$7/1000000))</f>
        <v/>
      </c>
      <c r="Y194" s="1" t="str">
        <f t="shared" ca="1" si="52"/>
        <v/>
      </c>
      <c r="Z194" s="1" t="str">
        <f t="shared" si="61"/>
        <v/>
      </c>
      <c r="AB194" s="8" t="str">
        <f>IF($A194="","",AA194/(Configuration!$B$9/1000000))</f>
        <v/>
      </c>
      <c r="AC194" s="1" t="str">
        <f t="shared" ca="1" si="53"/>
        <v/>
      </c>
      <c r="AD194" s="1" t="str">
        <f t="shared" si="62"/>
        <v/>
      </c>
      <c r="AF194" s="8" t="str">
        <f>IF($A194="","",AE194/(Configuration!$B$5/1000000))</f>
        <v/>
      </c>
      <c r="AG194" s="1" t="str">
        <f t="shared" ca="1" si="54"/>
        <v/>
      </c>
    </row>
    <row r="195" spans="1:33" x14ac:dyDescent="0.2">
      <c r="A195" s="4"/>
      <c r="B195" s="1" t="str">
        <f t="shared" si="55"/>
        <v/>
      </c>
      <c r="D195" s="8" t="str">
        <f>IF($A195="","",C195/(Configuration!$B$6/1000000))</f>
        <v/>
      </c>
      <c r="E195" s="1" t="str">
        <f t="shared" ca="1" si="47"/>
        <v/>
      </c>
      <c r="F195" s="1" t="str">
        <f t="shared" si="56"/>
        <v/>
      </c>
      <c r="H195" s="8" t="str">
        <f>IF($A195="","",G195/(Configuration!$B$4/1000000))</f>
        <v/>
      </c>
      <c r="I195" s="1" t="str">
        <f t="shared" ca="1" si="48"/>
        <v/>
      </c>
      <c r="J195" s="1" t="str">
        <f t="shared" si="57"/>
        <v/>
      </c>
      <c r="L195" s="8" t="str">
        <f>IF($A195="","",K195/(Configuration!$B$3/1000000))</f>
        <v/>
      </c>
      <c r="M195" s="1" t="str">
        <f t="shared" ca="1" si="49"/>
        <v/>
      </c>
      <c r="N195" s="1" t="str">
        <f t="shared" si="58"/>
        <v/>
      </c>
      <c r="P195" s="8" t="str">
        <f>IF($A195="","",O195/(Configuration!$B$2/1000000))</f>
        <v/>
      </c>
      <c r="Q195" s="1" t="str">
        <f t="shared" ca="1" si="50"/>
        <v/>
      </c>
      <c r="R195" s="1" t="str">
        <f t="shared" si="59"/>
        <v/>
      </c>
      <c r="T195" s="8" t="str">
        <f>IF($A195="","",S195/(Configuration!$B$8/1000000))</f>
        <v/>
      </c>
      <c r="U195" s="1" t="str">
        <f t="shared" ca="1" si="51"/>
        <v/>
      </c>
      <c r="V195" s="1" t="str">
        <f t="shared" si="60"/>
        <v/>
      </c>
      <c r="X195" s="8" t="str">
        <f>IF($A195="","",W195/(Configuration!$B$7/1000000))</f>
        <v/>
      </c>
      <c r="Y195" s="1" t="str">
        <f t="shared" ca="1" si="52"/>
        <v/>
      </c>
      <c r="Z195" s="1" t="str">
        <f t="shared" si="61"/>
        <v/>
      </c>
      <c r="AB195" s="8" t="str">
        <f>IF($A195="","",AA195/(Configuration!$B$9/1000000))</f>
        <v/>
      </c>
      <c r="AC195" s="1" t="str">
        <f t="shared" ca="1" si="53"/>
        <v/>
      </c>
      <c r="AD195" s="1" t="str">
        <f t="shared" si="62"/>
        <v/>
      </c>
      <c r="AF195" s="8" t="str">
        <f>IF($A195="","",AE195/(Configuration!$B$5/1000000))</f>
        <v/>
      </c>
      <c r="AG195" s="1" t="str">
        <f t="shared" ca="1" si="54"/>
        <v/>
      </c>
    </row>
    <row r="196" spans="1:33" x14ac:dyDescent="0.2">
      <c r="A196" s="4"/>
      <c r="B196" s="1" t="str">
        <f t="shared" si="55"/>
        <v/>
      </c>
      <c r="D196" s="8" t="str">
        <f>IF($A196="","",C196/(Configuration!$B$6/1000000))</f>
        <v/>
      </c>
      <c r="E196" s="1" t="str">
        <f t="shared" ref="E196:E200" ca="1" si="63">IF($A196="","",AVERAGE(INDIRECT("B"&amp;MAX(ROW()-6,ROW($A$3))&amp;":B"&amp;ROW())))</f>
        <v/>
      </c>
      <c r="F196" s="1" t="str">
        <f t="shared" si="56"/>
        <v/>
      </c>
      <c r="H196" s="8" t="str">
        <f>IF($A196="","",G196/(Configuration!$B$4/1000000))</f>
        <v/>
      </c>
      <c r="I196" s="1" t="str">
        <f t="shared" ref="I196:I200" ca="1" si="64">IF($A196="","",AVERAGE(INDIRECT("F"&amp;MAX(ROW()-6,ROW($A$3))&amp;":F"&amp;ROW())))</f>
        <v/>
      </c>
      <c r="J196" s="1" t="str">
        <f t="shared" si="57"/>
        <v/>
      </c>
      <c r="L196" s="8" t="str">
        <f>IF($A196="","",K196/(Configuration!$B$3/1000000))</f>
        <v/>
      </c>
      <c r="M196" s="1" t="str">
        <f t="shared" ref="M196:M200" ca="1" si="65">IF($A196="","",AVERAGE(INDIRECT("J"&amp;MAX(ROW()-6,ROW($A$3))&amp;":J"&amp;ROW())))</f>
        <v/>
      </c>
      <c r="N196" s="1" t="str">
        <f t="shared" si="58"/>
        <v/>
      </c>
      <c r="P196" s="8" t="str">
        <f>IF($A196="","",O196/(Configuration!$B$2/1000000))</f>
        <v/>
      </c>
      <c r="Q196" s="1" t="str">
        <f t="shared" ref="Q196:Q200" ca="1" si="66">IF($A196="","",AVERAGE(INDIRECT("N"&amp;MAX(ROW()-6,ROW($A$3))&amp;":N"&amp;ROW())))</f>
        <v/>
      </c>
      <c r="R196" s="1" t="str">
        <f t="shared" si="59"/>
        <v/>
      </c>
      <c r="T196" s="8" t="str">
        <f>IF($A196="","",S196/(Configuration!$B$8/1000000))</f>
        <v/>
      </c>
      <c r="U196" s="1" t="str">
        <f t="shared" ref="U196:U200" ca="1" si="67">IF($A196="","",AVERAGE(INDIRECT("R"&amp;MAX(ROW()-6,ROW($A$3))&amp;":R"&amp;ROW())))</f>
        <v/>
      </c>
      <c r="V196" s="1" t="str">
        <f t="shared" si="60"/>
        <v/>
      </c>
      <c r="X196" s="8" t="str">
        <f>IF($A196="","",W196/(Configuration!$B$7/1000000))</f>
        <v/>
      </c>
      <c r="Y196" s="1" t="str">
        <f t="shared" ref="Y196:Y200" ca="1" si="68">IF($A196="","",AVERAGE(INDIRECT("V"&amp;MAX(ROW()-6,ROW($A$3))&amp;":V"&amp;ROW())))</f>
        <v/>
      </c>
      <c r="Z196" s="1" t="str">
        <f t="shared" si="61"/>
        <v/>
      </c>
      <c r="AB196" s="8" t="str">
        <f>IF($A196="","",AA196/(Configuration!$B$9/1000000))</f>
        <v/>
      </c>
      <c r="AC196" s="1" t="str">
        <f t="shared" ref="AC196:AC200" ca="1" si="69">IF($A196="","",AVERAGE(INDIRECT("Z"&amp;MAX(ROW()-6,ROW($A$3))&amp;":Z"&amp;ROW())))</f>
        <v/>
      </c>
      <c r="AD196" s="1" t="str">
        <f t="shared" si="62"/>
        <v/>
      </c>
      <c r="AF196" s="8" t="str">
        <f>IF($A196="","",AE196/(Configuration!$B$5/1000000))</f>
        <v/>
      </c>
      <c r="AG196" s="1" t="str">
        <f t="shared" ref="AG196:AG200" ca="1" si="70">IF($A196="","",AVERAGE(INDIRECT("AD"&amp;MAX(ROW()-6,ROW($A$3))&amp;":AD"&amp;ROW())))</f>
        <v/>
      </c>
    </row>
    <row r="197" spans="1:33" x14ac:dyDescent="0.2">
      <c r="A197" s="4"/>
      <c r="B197" s="1" t="str">
        <f t="shared" si="55"/>
        <v/>
      </c>
      <c r="D197" s="8" t="str">
        <f>IF($A197="","",C197/(Configuration!$B$6/1000000))</f>
        <v/>
      </c>
      <c r="E197" s="1" t="str">
        <f t="shared" ca="1" si="63"/>
        <v/>
      </c>
      <c r="F197" s="1" t="str">
        <f t="shared" si="56"/>
        <v/>
      </c>
      <c r="H197" s="8" t="str">
        <f>IF($A197="","",G197/(Configuration!$B$4/1000000))</f>
        <v/>
      </c>
      <c r="I197" s="1" t="str">
        <f t="shared" ca="1" si="64"/>
        <v/>
      </c>
      <c r="J197" s="1" t="str">
        <f t="shared" si="57"/>
        <v/>
      </c>
      <c r="L197" s="8" t="str">
        <f>IF($A197="","",K197/(Configuration!$B$3/1000000))</f>
        <v/>
      </c>
      <c r="M197" s="1" t="str">
        <f t="shared" ca="1" si="65"/>
        <v/>
      </c>
      <c r="N197" s="1" t="str">
        <f t="shared" si="58"/>
        <v/>
      </c>
      <c r="P197" s="8" t="str">
        <f>IF($A197="","",O197/(Configuration!$B$2/1000000))</f>
        <v/>
      </c>
      <c r="Q197" s="1" t="str">
        <f t="shared" ca="1" si="66"/>
        <v/>
      </c>
      <c r="R197" s="1" t="str">
        <f t="shared" si="59"/>
        <v/>
      </c>
      <c r="T197" s="8" t="str">
        <f>IF($A197="","",S197/(Configuration!$B$8/1000000))</f>
        <v/>
      </c>
      <c r="U197" s="1" t="str">
        <f t="shared" ca="1" si="67"/>
        <v/>
      </c>
      <c r="V197" s="1" t="str">
        <f t="shared" si="60"/>
        <v/>
      </c>
      <c r="X197" s="8" t="str">
        <f>IF($A197="","",W197/(Configuration!$B$7/1000000))</f>
        <v/>
      </c>
      <c r="Y197" s="1" t="str">
        <f t="shared" ca="1" si="68"/>
        <v/>
      </c>
      <c r="Z197" s="1" t="str">
        <f t="shared" si="61"/>
        <v/>
      </c>
      <c r="AB197" s="8" t="str">
        <f>IF($A197="","",AA197/(Configuration!$B$9/1000000))</f>
        <v/>
      </c>
      <c r="AC197" s="1" t="str">
        <f t="shared" ca="1" si="69"/>
        <v/>
      </c>
      <c r="AD197" s="1" t="str">
        <f t="shared" si="62"/>
        <v/>
      </c>
      <c r="AF197" s="8" t="str">
        <f>IF($A197="","",AE197/(Configuration!$B$5/1000000))</f>
        <v/>
      </c>
      <c r="AG197" s="1" t="str">
        <f t="shared" ca="1" si="70"/>
        <v/>
      </c>
    </row>
    <row r="198" spans="1:33" x14ac:dyDescent="0.2">
      <c r="A198" s="4"/>
      <c r="B198" s="1" t="str">
        <f t="shared" si="55"/>
        <v/>
      </c>
      <c r="D198" s="8" t="str">
        <f>IF($A198="","",C198/(Configuration!$B$6/1000000))</f>
        <v/>
      </c>
      <c r="E198" s="1" t="str">
        <f t="shared" ca="1" si="63"/>
        <v/>
      </c>
      <c r="F198" s="1" t="str">
        <f t="shared" si="56"/>
        <v/>
      </c>
      <c r="H198" s="8" t="str">
        <f>IF($A198="","",G198/(Configuration!$B$4/1000000))</f>
        <v/>
      </c>
      <c r="I198" s="1" t="str">
        <f t="shared" ca="1" si="64"/>
        <v/>
      </c>
      <c r="J198" s="1" t="str">
        <f t="shared" si="57"/>
        <v/>
      </c>
      <c r="L198" s="8" t="str">
        <f>IF($A198="","",K198/(Configuration!$B$3/1000000))</f>
        <v/>
      </c>
      <c r="M198" s="1" t="str">
        <f t="shared" ca="1" si="65"/>
        <v/>
      </c>
      <c r="N198" s="1" t="str">
        <f t="shared" si="58"/>
        <v/>
      </c>
      <c r="P198" s="8" t="str">
        <f>IF($A198="","",O198/(Configuration!$B$2/1000000))</f>
        <v/>
      </c>
      <c r="Q198" s="1" t="str">
        <f t="shared" ca="1" si="66"/>
        <v/>
      </c>
      <c r="R198" s="1" t="str">
        <f t="shared" si="59"/>
        <v/>
      </c>
      <c r="T198" s="8" t="str">
        <f>IF($A198="","",S198/(Configuration!$B$8/1000000))</f>
        <v/>
      </c>
      <c r="U198" s="1" t="str">
        <f t="shared" ca="1" si="67"/>
        <v/>
      </c>
      <c r="V198" s="1" t="str">
        <f t="shared" si="60"/>
        <v/>
      </c>
      <c r="X198" s="8" t="str">
        <f>IF($A198="","",W198/(Configuration!$B$7/1000000))</f>
        <v/>
      </c>
      <c r="Y198" s="1" t="str">
        <f t="shared" ca="1" si="68"/>
        <v/>
      </c>
      <c r="Z198" s="1" t="str">
        <f t="shared" si="61"/>
        <v/>
      </c>
      <c r="AB198" s="8" t="str">
        <f>IF($A198="","",AA198/(Configuration!$B$9/1000000))</f>
        <v/>
      </c>
      <c r="AC198" s="1" t="str">
        <f t="shared" ca="1" si="69"/>
        <v/>
      </c>
      <c r="AD198" s="1" t="str">
        <f t="shared" si="62"/>
        <v/>
      </c>
      <c r="AF198" s="8" t="str">
        <f>IF($A198="","",AE198/(Configuration!$B$5/1000000))</f>
        <v/>
      </c>
      <c r="AG198" s="1" t="str">
        <f t="shared" ca="1" si="70"/>
        <v/>
      </c>
    </row>
    <row r="199" spans="1:33" x14ac:dyDescent="0.2">
      <c r="A199" s="4"/>
      <c r="B199" s="1" t="str">
        <f t="shared" si="55"/>
        <v/>
      </c>
      <c r="D199" s="8" t="str">
        <f>IF($A199="","",C199/(Configuration!$B$6/1000000))</f>
        <v/>
      </c>
      <c r="E199" s="1" t="str">
        <f t="shared" ca="1" si="63"/>
        <v/>
      </c>
      <c r="F199" s="1" t="str">
        <f t="shared" si="56"/>
        <v/>
      </c>
      <c r="H199" s="8" t="str">
        <f>IF($A199="","",G199/(Configuration!$B$4/1000000))</f>
        <v/>
      </c>
      <c r="I199" s="1" t="str">
        <f t="shared" ca="1" si="64"/>
        <v/>
      </c>
      <c r="J199" s="1" t="str">
        <f t="shared" si="57"/>
        <v/>
      </c>
      <c r="L199" s="8" t="str">
        <f>IF($A199="","",K199/(Configuration!$B$3/1000000))</f>
        <v/>
      </c>
      <c r="M199" s="1" t="str">
        <f t="shared" ca="1" si="65"/>
        <v/>
      </c>
      <c r="N199" s="1" t="str">
        <f t="shared" si="58"/>
        <v/>
      </c>
      <c r="P199" s="8" t="str">
        <f>IF($A199="","",O199/(Configuration!$B$2/1000000))</f>
        <v/>
      </c>
      <c r="Q199" s="1" t="str">
        <f t="shared" ca="1" si="66"/>
        <v/>
      </c>
      <c r="R199" s="1" t="str">
        <f t="shared" si="59"/>
        <v/>
      </c>
      <c r="T199" s="8" t="str">
        <f>IF($A199="","",S199/(Configuration!$B$8/1000000))</f>
        <v/>
      </c>
      <c r="U199" s="1" t="str">
        <f t="shared" ca="1" si="67"/>
        <v/>
      </c>
      <c r="V199" s="1" t="str">
        <f t="shared" si="60"/>
        <v/>
      </c>
      <c r="X199" s="8" t="str">
        <f>IF($A199="","",W199/(Configuration!$B$7/1000000))</f>
        <v/>
      </c>
      <c r="Y199" s="1" t="str">
        <f t="shared" ca="1" si="68"/>
        <v/>
      </c>
      <c r="Z199" s="1" t="str">
        <f t="shared" si="61"/>
        <v/>
      </c>
      <c r="AB199" s="8" t="str">
        <f>IF($A199="","",AA199/(Configuration!$B$9/1000000))</f>
        <v/>
      </c>
      <c r="AC199" s="1" t="str">
        <f t="shared" ca="1" si="69"/>
        <v/>
      </c>
      <c r="AD199" s="1" t="str">
        <f t="shared" si="62"/>
        <v/>
      </c>
      <c r="AF199" s="8" t="str">
        <f>IF($A199="","",AE199/(Configuration!$B$5/1000000))</f>
        <v/>
      </c>
      <c r="AG199" s="1" t="str">
        <f t="shared" ca="1" si="70"/>
        <v/>
      </c>
    </row>
    <row r="200" spans="1:33" x14ac:dyDescent="0.2">
      <c r="A200" s="4"/>
      <c r="B200" s="1" t="str">
        <f t="shared" si="55"/>
        <v/>
      </c>
      <c r="D200" s="8" t="str">
        <f>IF($A200="","",C200/(Configuration!$B$6/1000000))</f>
        <v/>
      </c>
      <c r="E200" s="1" t="str">
        <f t="shared" ca="1" si="63"/>
        <v/>
      </c>
      <c r="F200" s="1" t="str">
        <f t="shared" si="56"/>
        <v/>
      </c>
      <c r="H200" s="8" t="str">
        <f>IF($A200="","",G200/(Configuration!$B$4/1000000))</f>
        <v/>
      </c>
      <c r="I200" s="1" t="str">
        <f t="shared" ca="1" si="64"/>
        <v/>
      </c>
      <c r="J200" s="1" t="str">
        <f t="shared" si="57"/>
        <v/>
      </c>
      <c r="L200" s="8" t="str">
        <f>IF($A200="","",K200/(Configuration!$B$3/1000000))</f>
        <v/>
      </c>
      <c r="M200" s="1" t="str">
        <f t="shared" ca="1" si="65"/>
        <v/>
      </c>
      <c r="N200" s="1" t="str">
        <f t="shared" si="58"/>
        <v/>
      </c>
      <c r="P200" s="8" t="str">
        <f>IF($A200="","",O200/(Configuration!$B$2/1000000))</f>
        <v/>
      </c>
      <c r="Q200" s="1" t="str">
        <f t="shared" ca="1" si="66"/>
        <v/>
      </c>
      <c r="R200" s="1" t="str">
        <f t="shared" si="59"/>
        <v/>
      </c>
      <c r="T200" s="8" t="str">
        <f>IF($A200="","",S200/(Configuration!$B$8/1000000))</f>
        <v/>
      </c>
      <c r="U200" s="1" t="str">
        <f t="shared" ca="1" si="67"/>
        <v/>
      </c>
      <c r="V200" s="1" t="str">
        <f t="shared" si="60"/>
        <v/>
      </c>
      <c r="X200" s="8" t="str">
        <f>IF($A200="","",W200/(Configuration!$B$7/1000000))</f>
        <v/>
      </c>
      <c r="Y200" s="1" t="str">
        <f t="shared" ca="1" si="68"/>
        <v/>
      </c>
      <c r="Z200" s="1" t="str">
        <f t="shared" si="61"/>
        <v/>
      </c>
      <c r="AB200" s="8" t="str">
        <f>IF($A200="","",AA200/(Configuration!$B$9/1000000))</f>
        <v/>
      </c>
      <c r="AC200" s="1" t="str">
        <f t="shared" ca="1" si="69"/>
        <v/>
      </c>
      <c r="AD200" s="1" t="str">
        <f t="shared" si="62"/>
        <v/>
      </c>
      <c r="AF200" s="8" t="str">
        <f>IF($A200="","",AE200/(Configuration!$B$5/1000000))</f>
        <v/>
      </c>
      <c r="AG200" s="1" t="str">
        <f t="shared" ca="1" si="70"/>
        <v/>
      </c>
    </row>
    <row r="201" spans="1:33" x14ac:dyDescent="0.2">
      <c r="AF201" s="8"/>
    </row>
    <row r="202" spans="1:33" x14ac:dyDescent="0.2">
      <c r="AF202" s="8"/>
    </row>
    <row r="203" spans="1:33" x14ac:dyDescent="0.2">
      <c r="AF203" s="8"/>
    </row>
  </sheetData>
  <mergeCells count="8">
    <mergeCell ref="V1:Y1"/>
    <mergeCell ref="Z1:AC1"/>
    <mergeCell ref="AD1:AG1"/>
    <mergeCell ref="F1:I1"/>
    <mergeCell ref="B1:E1"/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DE57-A5BB-B944-B5D8-9750C5A6A1E4}">
  <sheetPr codeName="Sheet26"/>
  <dimension ref="A1:C12"/>
  <sheetViews>
    <sheetView workbookViewId="0"/>
  </sheetViews>
  <sheetFormatPr baseColWidth="10" defaultColWidth="10.83203125" defaultRowHeight="16" x14ac:dyDescent="0.2"/>
  <cols>
    <col min="1" max="1" width="27" style="1" bestFit="1" customWidth="1"/>
    <col min="2" max="2" width="10.1640625" style="1" bestFit="1" customWidth="1"/>
    <col min="3" max="3" width="160.1640625" style="1" bestFit="1" customWidth="1"/>
    <col min="4" max="16384" width="10.83203125" style="1"/>
  </cols>
  <sheetData>
    <row r="1" spans="1:3" x14ac:dyDescent="0.2">
      <c r="A1" s="1" t="s">
        <v>65</v>
      </c>
      <c r="B1" s="11">
        <v>25364300</v>
      </c>
      <c r="C1" s="1" t="s">
        <v>66</v>
      </c>
    </row>
    <row r="2" spans="1:3" x14ac:dyDescent="0.2">
      <c r="A2" s="1" t="s">
        <v>69</v>
      </c>
      <c r="B2" s="12">
        <v>60359546</v>
      </c>
      <c r="C2" s="1" t="s">
        <v>70</v>
      </c>
    </row>
    <row r="3" spans="1:3" x14ac:dyDescent="0.2">
      <c r="A3" s="1" t="s">
        <v>77</v>
      </c>
      <c r="B3" s="1">
        <v>67069000</v>
      </c>
      <c r="C3" s="1" t="s">
        <v>78</v>
      </c>
    </row>
    <row r="4" spans="1:3" x14ac:dyDescent="0.2">
      <c r="A4" s="1" t="s">
        <v>117</v>
      </c>
      <c r="B4" s="1">
        <v>5822763</v>
      </c>
      <c r="C4" s="1" t="s">
        <v>118</v>
      </c>
    </row>
    <row r="5" spans="1:3" x14ac:dyDescent="0.2">
      <c r="A5" s="1" t="s">
        <v>123</v>
      </c>
      <c r="B5" s="1">
        <v>329403072</v>
      </c>
      <c r="C5" s="1" t="s">
        <v>124</v>
      </c>
    </row>
    <row r="6" spans="1:3" x14ac:dyDescent="0.2">
      <c r="A6" s="1" t="s">
        <v>133</v>
      </c>
      <c r="B6" s="1">
        <v>11431406</v>
      </c>
      <c r="C6" s="1" t="s">
        <v>134</v>
      </c>
    </row>
    <row r="7" spans="1:3" x14ac:dyDescent="0.2">
      <c r="A7" s="1" t="s">
        <v>144</v>
      </c>
      <c r="B7" s="1">
        <v>5703600</v>
      </c>
      <c r="C7" s="1" t="s">
        <v>145</v>
      </c>
    </row>
    <row r="8" spans="1:3" x14ac:dyDescent="0.2">
      <c r="A8" s="1" t="s">
        <v>147</v>
      </c>
      <c r="B8" s="1">
        <v>51780579</v>
      </c>
      <c r="C8" s="1" t="s">
        <v>148</v>
      </c>
    </row>
    <row r="9" spans="1:3" x14ac:dyDescent="0.2">
      <c r="A9" s="1" t="s">
        <v>151</v>
      </c>
      <c r="B9" s="1">
        <v>63182178</v>
      </c>
      <c r="C9" s="1" t="s">
        <v>152</v>
      </c>
    </row>
    <row r="12" spans="1:3" x14ac:dyDescent="0.2">
      <c r="A12" s="1" t="s">
        <v>128</v>
      </c>
      <c r="B12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20</vt:i4>
      </vt:variant>
    </vt:vector>
  </HeadingPairs>
  <TitlesOfParts>
    <vt:vector size="26" baseType="lpstr">
      <vt:lpstr>Sources</vt:lpstr>
      <vt:lpstr>Changelog</vt:lpstr>
      <vt:lpstr>Daily</vt:lpstr>
      <vt:lpstr>Cumulative</vt:lpstr>
      <vt:lpstr>International</vt:lpstr>
      <vt:lpstr>Configuration</vt:lpstr>
      <vt:lpstr>National Infections</vt:lpstr>
      <vt:lpstr>National Infections Log</vt:lpstr>
      <vt:lpstr>Daily Infections</vt:lpstr>
      <vt:lpstr>Infections by State</vt:lpstr>
      <vt:lpstr>Infections by State Log</vt:lpstr>
      <vt:lpstr>Normalised Growth</vt:lpstr>
      <vt:lpstr>Normalised Growth Log</vt:lpstr>
      <vt:lpstr>Global comparison</vt:lpstr>
      <vt:lpstr>Days since 100 cases</vt:lpstr>
      <vt:lpstr>Days since 100 cases small</vt:lpstr>
      <vt:lpstr>Days since 100 cases Log</vt:lpstr>
      <vt:lpstr>Days since 100 cases Log small</vt:lpstr>
      <vt:lpstr>Days since 100 cases (2)</vt:lpstr>
      <vt:lpstr>Days since 100 cases small (2)</vt:lpstr>
      <vt:lpstr>Days since 100 cases Log (2)</vt:lpstr>
      <vt:lpstr>Days since 100 Log small 2</vt:lpstr>
      <vt:lpstr>Days to double</vt:lpstr>
      <vt:lpstr>Growth Factor</vt:lpstr>
      <vt:lpstr>Active Cases</vt:lpstr>
      <vt:lpstr>National Infections Without NSW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Pallinger</dc:creator>
  <cp:lastModifiedBy>Marcus Pallinger</cp:lastModifiedBy>
  <dcterms:created xsi:type="dcterms:W3CDTF">2020-03-10T23:19:47Z</dcterms:created>
  <dcterms:modified xsi:type="dcterms:W3CDTF">2020-05-28T13:14:22Z</dcterms:modified>
</cp:coreProperties>
</file>