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<sst xmlns="http://schemas.openxmlformats.org/spreadsheetml/2006/main" count="334" uniqueCount="135">
  <si>
    <t xml:space="preserve">Title</t>
  </si>
  <si>
    <t xml:space="preserve">Franchise</t>
  </si>
  <si>
    <t xml:space="preserve">Series</t>
  </si>
  <si>
    <t xml:space="preserve">Release Date</t>
  </si>
  <si>
    <t xml:space="preserve">Domestic Gross</t>
  </si>
  <si>
    <t xml:space="preserve">International Gross</t>
  </si>
  <si>
    <t xml:space="preserve">Worldwide Gross</t>
  </si>
  <si>
    <t xml:space="preserve">Total Budget</t>
  </si>
  <si>
    <t xml:space="preserve">Production Budget</t>
  </si>
  <si>
    <t xml:space="preserve">Marketing Budget</t>
  </si>
  <si>
    <t xml:space="preserve">Opening Weekend</t>
  </si>
  <si>
    <t xml:space="preserve">Percent of Total Gross</t>
  </si>
  <si>
    <t xml:space="preserve">Legs</t>
  </si>
  <si>
    <t xml:space="preserve">Domestic Share Percentage</t>
  </si>
  <si>
    <t xml:space="preserve">Domestic Revenue</t>
  </si>
  <si>
    <t xml:space="preserve">International Revenue</t>
  </si>
  <si>
    <t xml:space="preserve">Worldwide Revenue</t>
  </si>
  <si>
    <t xml:space="preserve">Domestic Revenue Formula</t>
  </si>
  <si>
    <t xml:space="preserve">International Revenue Formula</t>
  </si>
  <si>
    <t xml:space="preserve">Worldwide Revenue Formula</t>
  </si>
  <si>
    <t xml:space="preserve">Production Budget Formula</t>
  </si>
  <si>
    <t xml:space="preserve">Marketing Budget Formula</t>
  </si>
  <si>
    <t xml:space="preserve">Batman</t>
  </si>
  <si>
    <t xml:space="preserve">DC</t>
  </si>
  <si>
    <t xml:space="preserve">Batman Returns</t>
  </si>
  <si>
    <t xml:space="preserve">Batman Forever</t>
  </si>
  <si>
    <t xml:space="preserve">Batman &amp; Robin</t>
  </si>
  <si>
    <t xml:space="preserve">Steel</t>
  </si>
  <si>
    <t xml:space="preserve">Other</t>
  </si>
  <si>
    <t xml:space="preserve">X-Men</t>
  </si>
  <si>
    <t xml:space="preserve">FOX</t>
  </si>
  <si>
    <t xml:space="preserve">Spider-Man</t>
  </si>
  <si>
    <t xml:space="preserve">SONY</t>
  </si>
  <si>
    <t xml:space="preserve">Spiderman</t>
  </si>
  <si>
    <t xml:space="preserve">Daredevil</t>
  </si>
  <si>
    <t xml:space="preserve">X2: X-Men United</t>
  </si>
  <si>
    <t xml:space="preserve">Spider-Man 2</t>
  </si>
  <si>
    <t xml:space="preserve">Catwoman</t>
  </si>
  <si>
    <t xml:space="preserve">Elektra</t>
  </si>
  <si>
    <t xml:space="preserve">Constantine</t>
  </si>
  <si>
    <t xml:space="preserve">Batman Begins</t>
  </si>
  <si>
    <t xml:space="preserve">Fantastic Four</t>
  </si>
  <si>
    <t xml:space="preserve">X-Men: The Last Stand</t>
  </si>
  <si>
    <t xml:space="preserve">Superman Returns</t>
  </si>
  <si>
    <t xml:space="preserve">Superman</t>
  </si>
  <si>
    <t xml:space="preserve">Spider-Man 3</t>
  </si>
  <si>
    <t xml:space="preserve">Fantastic Four: Rise of the Silver Surfer</t>
  </si>
  <si>
    <t xml:space="preserve">Iron Man</t>
  </si>
  <si>
    <t xml:space="preserve">MCU</t>
  </si>
  <si>
    <t xml:space="preserve">The Incredible Hulk</t>
  </si>
  <si>
    <t xml:space="preserve">Hulk</t>
  </si>
  <si>
    <t xml:space="preserve">The Dark Knight</t>
  </si>
  <si>
    <t xml:space="preserve">Watchmen</t>
  </si>
  <si>
    <t xml:space="preserve">X-Men Origins: Wolverine</t>
  </si>
  <si>
    <t xml:space="preserve">Iron Man 2</t>
  </si>
  <si>
    <t xml:space="preserve">Jonah Hex</t>
  </si>
  <si>
    <t xml:space="preserve">Thor</t>
  </si>
  <si>
    <t xml:space="preserve">X-Men: First Class</t>
  </si>
  <si>
    <t xml:space="preserve">Green Lantern</t>
  </si>
  <si>
    <t xml:space="preserve">Captain America: The First Avenger</t>
  </si>
  <si>
    <t xml:space="preserve">Captain America</t>
  </si>
  <si>
    <t xml:space="preserve">The Avengers</t>
  </si>
  <si>
    <t xml:space="preserve">Avengers</t>
  </si>
  <si>
    <t xml:space="preserve">The Amazing Spider-Man</t>
  </si>
  <si>
    <t xml:space="preserve">The Dark Knight Rises</t>
  </si>
  <si>
    <t xml:space="preserve">Iron Man 3</t>
  </si>
  <si>
    <t xml:space="preserve">Man of Steel</t>
  </si>
  <si>
    <t xml:space="preserve">The Wolverine</t>
  </si>
  <si>
    <t xml:space="preserve">Thor: The Dark World</t>
  </si>
  <si>
    <t xml:space="preserve">Captain America: The Winter Soldier</t>
  </si>
  <si>
    <t xml:space="preserve">The Amazing Spider-Man 2</t>
  </si>
  <si>
    <t xml:space="preserve">X-Men: Days of Future Past</t>
  </si>
  <si>
    <t xml:space="preserve">Guardians of the Galaxy</t>
  </si>
  <si>
    <t xml:space="preserve">Avengers: Age of Ultron</t>
  </si>
  <si>
    <t xml:space="preserve">Ant-Man</t>
  </si>
  <si>
    <t xml:space="preserve">Deadpool</t>
  </si>
  <si>
    <t xml:space="preserve">Batman v Superman: Dawn of Justice</t>
  </si>
  <si>
    <t xml:space="preserve">Justice League</t>
  </si>
  <si>
    <t xml:space="preserve">Captain America: Civil War</t>
  </si>
  <si>
    <t xml:space="preserve">X-Men: Apocalypse</t>
  </si>
  <si>
    <t xml:space="preserve">Suicide Squad</t>
  </si>
  <si>
    <t xml:space="preserve">Doctor Strange</t>
  </si>
  <si>
    <t xml:space="preserve">Logan</t>
  </si>
  <si>
    <t xml:space="preserve">Guardians of the Galaxy Vol. 2</t>
  </si>
  <si>
    <t xml:space="preserve">Wonder Woman</t>
  </si>
  <si>
    <t xml:space="preserve">Spider-Man: Homecoming</t>
  </si>
  <si>
    <t xml:space="preserve">Thor: Ragnarok</t>
  </si>
  <si>
    <t xml:space="preserve">Black Panther</t>
  </si>
  <si>
    <t xml:space="preserve">Avengers: Infinity War</t>
  </si>
  <si>
    <t xml:space="preserve">Deadpool 2</t>
  </si>
  <si>
    <t xml:space="preserve">Ant-Man and the Wasp</t>
  </si>
  <si>
    <t xml:space="preserve">Venom</t>
  </si>
  <si>
    <t xml:space="preserve">Spider-Man: Into the Spider-Verse</t>
  </si>
  <si>
    <t xml:space="preserve">Aquaman</t>
  </si>
  <si>
    <t xml:space="preserve">Captain Marvel</t>
  </si>
  <si>
    <t xml:space="preserve">Shazam!</t>
  </si>
  <si>
    <t xml:space="preserve">Shazam</t>
  </si>
  <si>
    <t xml:space="preserve">Avengers: Endgame</t>
  </si>
  <si>
    <t xml:space="preserve">Dark Phoenix</t>
  </si>
  <si>
    <t xml:space="preserve">Spider-Man: Far from Home</t>
  </si>
  <si>
    <t xml:space="preserve">Joker</t>
  </si>
  <si>
    <t xml:space="preserve">Birds of Prey</t>
  </si>
  <si>
    <t xml:space="preserve">The New Mutants</t>
  </si>
  <si>
    <t xml:space="preserve">Wonder Woman 1984</t>
  </si>
  <si>
    <t xml:space="preserve">Black Widow</t>
  </si>
  <si>
    <t xml:space="preserve">The Suicide Squad</t>
  </si>
  <si>
    <t xml:space="preserve">Shang-Chi and the Legend of the Ten Rings</t>
  </si>
  <si>
    <t xml:space="preserve">Venom: Let There Be Carnage</t>
  </si>
  <si>
    <t xml:space="preserve">Eternals</t>
  </si>
  <si>
    <t xml:space="preserve">Spider-Man: No Way Home</t>
  </si>
  <si>
    <t xml:space="preserve">The Batman</t>
  </si>
  <si>
    <t xml:space="preserve">Morbius</t>
  </si>
  <si>
    <t xml:space="preserve">Doctor Strange in the Multiverse of Madness</t>
  </si>
  <si>
    <t xml:space="preserve">Thor: Love and Thunder</t>
  </si>
  <si>
    <t xml:space="preserve">Black Adam</t>
  </si>
  <si>
    <t xml:space="preserve">Black Panther: Wakanda Forever</t>
  </si>
  <si>
    <t xml:space="preserve">Ant-Man and the Wasp: Quantumania</t>
  </si>
  <si>
    <t xml:space="preserve">Shazam! Fury of the Gods</t>
  </si>
  <si>
    <t xml:space="preserve">Guardians of the Galaxy Vol. 3</t>
  </si>
  <si>
    <t xml:space="preserve">Spider-Man: Across the Spider-Verse</t>
  </si>
  <si>
    <t xml:space="preserve">The Flash</t>
  </si>
  <si>
    <t xml:space="preserve">Blue Beetle</t>
  </si>
  <si>
    <t xml:space="preserve">The Marvels</t>
  </si>
  <si>
    <t xml:space="preserve">Aquaman and the Lost Kingdom</t>
  </si>
  <si>
    <t xml:space="preserve">Madame Web</t>
  </si>
  <si>
    <t xml:space="preserve">Deadpool &amp; Wolverine</t>
  </si>
  <si>
    <t xml:space="preserve">Joker: Folie a Deux</t>
  </si>
  <si>
    <t xml:space="preserve">Venom: The Last Dance</t>
  </si>
  <si>
    <t xml:space="preserve">Kraven the Hunter</t>
  </si>
  <si>
    <t xml:space="preserve">Captain America: Brave New World</t>
  </si>
  <si>
    <t xml:space="preserve">Thunderbolts*</t>
  </si>
  <si>
    <t xml:space="preserve">The Fantastic Four: First Steps</t>
  </si>
  <si>
    <t xml:space="preserve">Blade</t>
  </si>
  <si>
    <t xml:space="preserve">Blade 2</t>
  </si>
  <si>
    <t xml:space="preserve">Blade: Trinity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</si>
</sst>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Value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2" activePane="bottomRight" state="frozen"/>
      <selection pane="topLeft" activeCell="A1" activeCellId="0" sqref="A1"/>
      <selection pane="topRight" activeCell="B1" activeCellId="0" sqref="B1"/>
      <selection pane="bottomLeft" activeCell="A32" activeCellId="0" sqref="A32"/>
      <selection pane="bottomRight" activeCell="Z21" activeCellId="0" sqref="Z2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6.7"/>
    <col collapsed="false" customWidth="true" hidden="false" outlineLevel="0" max="2" min="2" style="1" width="13.68"/>
    <col collapsed="false" customWidth="true" hidden="false" outlineLevel="0" max="4" min="3" style="1" width="13.95"/>
    <col collapsed="false" customWidth="true" hidden="false" outlineLevel="0" max="5" min="5" style="1" width="16.58"/>
    <col collapsed="false" customWidth="true" hidden="false" outlineLevel="0" max="6" min="6" style="1" width="20.35"/>
    <col collapsed="false" customWidth="true" hidden="false" outlineLevel="0" max="7" min="7" style="1" width="18.41"/>
    <col collapsed="false" customWidth="true" hidden="false" outlineLevel="0" max="8" min="8" style="1" width="13.22"/>
    <col collapsed="false" customWidth="true" hidden="false" outlineLevel="0" max="11" min="9" style="1" width="17.01"/>
    <col collapsed="false" customWidth="true" hidden="false" outlineLevel="0" max="12" min="12" style="1" width="19.93"/>
    <col collapsed="false" customWidth="true" hidden="false" outlineLevel="0" max="14" min="14" style="1" width="24.25"/>
    <col collapsed="false" customWidth="true" hidden="false" outlineLevel="0" max="15" min="15" style="1" width="19.47"/>
    <col collapsed="false" customWidth="true" hidden="false" outlineLevel="0" max="16" min="16" style="1" width="20.07"/>
    <col collapsed="false" customWidth="true" hidden="false" outlineLevel="0" max="17" min="17" style="1" width="18.41"/>
    <col collapsed="false" customWidth="true" hidden="false" outlineLevel="0" max="18" min="18" style="1" width="24.39"/>
    <col collapsed="false" customWidth="true" hidden="false" outlineLevel="0" max="19" min="19" style="1" width="32.55"/>
    <col collapsed="false" customWidth="true" hidden="false" outlineLevel="0" max="20" min="20" style="1" width="25.77"/>
    <col collapsed="false" customWidth="true" hidden="false" outlineLevel="0" max="21" min="21" style="1" width="24.67"/>
    <col collapsed="false" customWidth="true" hidden="false" outlineLevel="0" max="22" min="22" style="1" width="23.96"/>
    <col collapsed="false" customWidth="true" hidden="false" outlineLevel="0" max="23" min="23" style="1" width="14.37"/>
    <col collapsed="false" customWidth="true" hidden="false" outlineLevel="0" max="24" min="24" style="1" width="10.48"/>
    <col collapsed="false" customWidth="true" hidden="false" outlineLevel="0" max="25" min="25" style="1" width="14.37"/>
    <col collapsed="false" customWidth="true" hidden="false" outlineLevel="0" max="26" min="26" style="1" width="19.93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5" hidden="false" customHeight="false" outlineLevel="0" collapsed="false">
      <c r="A2" s="1" t="s">
        <v>22</v>
      </c>
      <c r="B2" s="1" t="s">
        <v>23</v>
      </c>
      <c r="C2" s="1" t="s">
        <v>22</v>
      </c>
      <c r="D2" s="4" t="n">
        <v>32678</v>
      </c>
      <c r="E2" s="1" t="n">
        <v>252651617</v>
      </c>
      <c r="F2" s="1" t="n">
        <v>160160000</v>
      </c>
      <c r="G2" s="1" t="n">
        <v>412811617</v>
      </c>
      <c r="H2" s="1" t="n">
        <v>35000000</v>
      </c>
      <c r="I2" s="1" t="n">
        <v>23333333.3333333</v>
      </c>
      <c r="J2" s="1" t="n">
        <v>11666666.6666667</v>
      </c>
      <c r="K2" s="1" t="n">
        <v>40489746</v>
      </c>
      <c r="L2" s="1" t="n">
        <v>16</v>
      </c>
      <c r="M2" s="1" t="n">
        <v>6.24</v>
      </c>
      <c r="N2" s="1" t="n">
        <v>61.2</v>
      </c>
      <c r="O2" s="1" t="n">
        <v>131378840.84</v>
      </c>
      <c r="P2" s="1" t="n">
        <v>49649600</v>
      </c>
      <c r="Q2" s="1" t="n">
        <v>181028440.84</v>
      </c>
      <c r="R2" s="3" t="n">
        <f aca="false">E2*0.52</f>
        <v>131378840.84</v>
      </c>
      <c r="S2" s="3" t="n">
        <f aca="false">F2*0.31</f>
        <v>49649600</v>
      </c>
      <c r="T2" s="3" t="n">
        <f aca="false">R2+S2</f>
        <v>181028440.84</v>
      </c>
      <c r="U2" s="3" t="n">
        <f aca="false">H2/1.5</f>
        <v>23333333.3333333</v>
      </c>
      <c r="V2" s="3" t="n">
        <f aca="false">H2-I2</f>
        <v>11666666.6666667</v>
      </c>
    </row>
    <row r="3" customFormat="false" ht="15" hidden="false" customHeight="false" outlineLevel="0" collapsed="false">
      <c r="A3" s="1" t="s">
        <v>24</v>
      </c>
      <c r="B3" s="1" t="s">
        <v>23</v>
      </c>
      <c r="C3" s="1" t="s">
        <v>22</v>
      </c>
      <c r="D3" s="4" t="n">
        <v>33773</v>
      </c>
      <c r="E3" s="1" t="n">
        <v>162979405</v>
      </c>
      <c r="F3" s="1" t="n">
        <v>103990656</v>
      </c>
      <c r="G3" s="1" t="n">
        <v>266970061</v>
      </c>
      <c r="H3" s="1" t="n">
        <v>80000000</v>
      </c>
      <c r="I3" s="1" t="n">
        <v>53333333.3333333</v>
      </c>
      <c r="J3" s="1" t="n">
        <v>26666666.6666667</v>
      </c>
      <c r="K3" s="1" t="n">
        <v>45687710</v>
      </c>
      <c r="L3" s="1" t="n">
        <v>28</v>
      </c>
      <c r="M3" s="1" t="n">
        <v>3.57</v>
      </c>
      <c r="N3" s="1" t="n">
        <v>61</v>
      </c>
      <c r="O3" s="1" t="n">
        <v>84749290.6</v>
      </c>
      <c r="P3" s="1" t="n">
        <v>32237103.36</v>
      </c>
      <c r="Q3" s="1" t="n">
        <v>116986393.96</v>
      </c>
      <c r="R3" s="3" t="n">
        <f aca="false">E3*0.52</f>
        <v>84749290.6</v>
      </c>
      <c r="S3" s="3" t="n">
        <f aca="false">F3*0.31</f>
        <v>32237103.36</v>
      </c>
      <c r="T3" s="3" t="n">
        <f aca="false">R3+S3</f>
        <v>116986393.96</v>
      </c>
      <c r="U3" s="3" t="n">
        <f aca="false">H3/1.5</f>
        <v>53333333.3333333</v>
      </c>
      <c r="V3" s="3" t="n">
        <f aca="false">H3-I3</f>
        <v>26666666.6666667</v>
      </c>
    </row>
    <row r="4" customFormat="false" ht="15" hidden="false" customHeight="false" outlineLevel="0" collapsed="false">
      <c r="A4" s="1" t="s">
        <v>25</v>
      </c>
      <c r="B4" s="1" t="s">
        <v>23</v>
      </c>
      <c r="C4" s="1" t="s">
        <v>22</v>
      </c>
      <c r="D4" s="4" t="n">
        <v>34866</v>
      </c>
      <c r="E4" s="1" t="n">
        <v>184190913</v>
      </c>
      <c r="F4" s="1" t="n">
        <v>152498032</v>
      </c>
      <c r="G4" s="1" t="n">
        <v>336688945</v>
      </c>
      <c r="H4" s="1" t="n">
        <v>100000000</v>
      </c>
      <c r="I4" s="1" t="n">
        <v>66666666.6666667</v>
      </c>
      <c r="J4" s="1" t="n">
        <v>33333333.3333333</v>
      </c>
      <c r="K4" s="1" t="n">
        <v>52784433</v>
      </c>
      <c r="L4" s="1" t="n">
        <v>28.7</v>
      </c>
      <c r="M4" s="1" t="n">
        <v>3.49</v>
      </c>
      <c r="N4" s="1" t="n">
        <v>54.7</v>
      </c>
      <c r="O4" s="1" t="n">
        <v>95779274.76</v>
      </c>
      <c r="P4" s="1" t="n">
        <v>47274389.92</v>
      </c>
      <c r="Q4" s="1" t="n">
        <v>143053664.68</v>
      </c>
      <c r="R4" s="3" t="n">
        <f aca="false">E4*0.52</f>
        <v>95779274.76</v>
      </c>
      <c r="S4" s="3" t="n">
        <f aca="false">F4*0.31</f>
        <v>47274389.92</v>
      </c>
      <c r="T4" s="3" t="n">
        <f aca="false">R4+S4</f>
        <v>143053664.68</v>
      </c>
      <c r="U4" s="3" t="n">
        <f aca="false">H4/1.5</f>
        <v>66666666.6666667</v>
      </c>
      <c r="V4" s="3" t="n">
        <f aca="false">H4-I4</f>
        <v>33333333.3333333</v>
      </c>
    </row>
    <row r="5" customFormat="false" ht="15" hidden="false" customHeight="false" outlineLevel="0" collapsed="false">
      <c r="A5" s="1" t="s">
        <v>26</v>
      </c>
      <c r="B5" s="1" t="s">
        <v>23</v>
      </c>
      <c r="C5" s="1" t="s">
        <v>22</v>
      </c>
      <c r="D5" s="4" t="n">
        <v>35601</v>
      </c>
      <c r="E5" s="1" t="n">
        <v>107325195</v>
      </c>
      <c r="F5" s="1" t="n">
        <v>130992619</v>
      </c>
      <c r="G5" s="1" t="n">
        <v>238317814</v>
      </c>
      <c r="H5" s="1" t="n">
        <v>125000000</v>
      </c>
      <c r="I5" s="1" t="n">
        <v>83333333.3333333</v>
      </c>
      <c r="J5" s="1" t="n">
        <v>41666666.6666667</v>
      </c>
      <c r="K5" s="1" t="n">
        <v>42872605</v>
      </c>
      <c r="L5" s="1" t="n">
        <v>39.9</v>
      </c>
      <c r="M5" s="1" t="n">
        <v>2.5</v>
      </c>
      <c r="N5" s="1" t="n">
        <v>45</v>
      </c>
      <c r="O5" s="1" t="n">
        <v>55809101.4</v>
      </c>
      <c r="P5" s="1" t="n">
        <v>40607711.89</v>
      </c>
      <c r="Q5" s="1" t="n">
        <v>96416813.29</v>
      </c>
      <c r="R5" s="3" t="n">
        <f aca="false">E5*0.52</f>
        <v>55809101.4</v>
      </c>
      <c r="S5" s="3" t="n">
        <f aca="false">F5*0.31</f>
        <v>40607711.89</v>
      </c>
      <c r="T5" s="3" t="n">
        <f aca="false">R5+S5</f>
        <v>96416813.29</v>
      </c>
      <c r="U5" s="3" t="n">
        <f aca="false">H5/1.5</f>
        <v>83333333.3333333</v>
      </c>
      <c r="V5" s="3" t="n">
        <f aca="false">H5-I5</f>
        <v>41666666.6666667</v>
      </c>
    </row>
    <row r="6" customFormat="false" ht="15" hidden="false" customHeight="false" outlineLevel="0" collapsed="false">
      <c r="A6" s="1" t="s">
        <v>27</v>
      </c>
      <c r="B6" s="1" t="s">
        <v>23</v>
      </c>
      <c r="C6" s="1" t="s">
        <v>28</v>
      </c>
      <c r="D6" s="4" t="n">
        <v>35657</v>
      </c>
      <c r="E6" s="1" t="n">
        <v>1686429</v>
      </c>
      <c r="F6" s="1" t="n">
        <v>0</v>
      </c>
      <c r="G6" s="1" t="n">
        <v>1686429</v>
      </c>
      <c r="H6" s="1" t="n">
        <v>16000000</v>
      </c>
      <c r="I6" s="1" t="n">
        <v>10666666.6666667</v>
      </c>
      <c r="J6" s="1" t="n">
        <v>5333333.33333333</v>
      </c>
      <c r="K6" s="1" t="n">
        <v>870068</v>
      </c>
      <c r="L6" s="1" t="n">
        <v>51.6</v>
      </c>
      <c r="M6" s="1" t="n">
        <v>1.94</v>
      </c>
      <c r="N6" s="1" t="n">
        <v>100</v>
      </c>
      <c r="O6" s="1" t="n">
        <v>876943.08</v>
      </c>
      <c r="P6" s="1" t="n">
        <v>0</v>
      </c>
      <c r="Q6" s="1" t="n">
        <v>876943.08</v>
      </c>
      <c r="R6" s="3" t="n">
        <f aca="false">E6*0.52</f>
        <v>876943.08</v>
      </c>
      <c r="S6" s="3" t="n">
        <f aca="false">F6*0.31</f>
        <v>0</v>
      </c>
      <c r="T6" s="3" t="n">
        <f aca="false">R6+S6</f>
        <v>876943.08</v>
      </c>
      <c r="U6" s="3" t="n">
        <f aca="false">H6/1.5</f>
        <v>10666666.6666667</v>
      </c>
      <c r="V6" s="3" t="n">
        <f aca="false">H6-I6</f>
        <v>5333333.3333333</v>
      </c>
    </row>
    <row r="7" customFormat="false" ht="15" hidden="false" customHeight="false" outlineLevel="0" collapsed="false">
      <c r="A7" s="1" t="s">
        <v>29</v>
      </c>
      <c r="B7" s="1" t="s">
        <v>30</v>
      </c>
      <c r="C7" s="1" t="s">
        <v>29</v>
      </c>
      <c r="D7" s="4" t="n">
        <v>36721</v>
      </c>
      <c r="E7" s="1" t="n">
        <v>157299717</v>
      </c>
      <c r="F7" s="1" t="n">
        <v>139039283</v>
      </c>
      <c r="G7" s="1" t="n">
        <v>296339000</v>
      </c>
      <c r="H7" s="1" t="n">
        <v>75000000</v>
      </c>
      <c r="I7" s="1" t="n">
        <v>50000000</v>
      </c>
      <c r="J7" s="1" t="n">
        <v>25000000</v>
      </c>
      <c r="K7" s="1" t="n">
        <v>54471475</v>
      </c>
      <c r="L7" s="1" t="n">
        <v>34.6</v>
      </c>
      <c r="M7" s="1" t="n">
        <v>2.89</v>
      </c>
      <c r="N7" s="1" t="n">
        <v>53</v>
      </c>
      <c r="O7" s="1" t="n">
        <v>81795852.84</v>
      </c>
      <c r="P7" s="1" t="n">
        <v>43102177.73</v>
      </c>
      <c r="Q7" s="1" t="n">
        <v>124898030.57</v>
      </c>
      <c r="R7" s="3" t="n">
        <f aca="false">E7*0.52</f>
        <v>81795852.84</v>
      </c>
      <c r="S7" s="3" t="n">
        <f aca="false">F7*0.31</f>
        <v>43102177.73</v>
      </c>
      <c r="T7" s="3" t="n">
        <f aca="false">R7+S7</f>
        <v>124898030.57</v>
      </c>
      <c r="U7" s="3" t="n">
        <f aca="false">H7/1.5</f>
        <v>50000000</v>
      </c>
      <c r="V7" s="3" t="n">
        <f aca="false">H7-I7</f>
        <v>25000000</v>
      </c>
    </row>
    <row r="8" customFormat="false" ht="15" hidden="false" customHeight="false" outlineLevel="0" collapsed="false">
      <c r="A8" s="1" t="s">
        <v>31</v>
      </c>
      <c r="B8" s="1" t="s">
        <v>32</v>
      </c>
      <c r="C8" s="1" t="s">
        <v>33</v>
      </c>
      <c r="D8" s="4" t="n">
        <v>37379</v>
      </c>
      <c r="E8" s="1" t="n">
        <v>403706375</v>
      </c>
      <c r="F8" s="1" t="n">
        <v>417993625</v>
      </c>
      <c r="G8" s="1" t="n">
        <v>821700000</v>
      </c>
      <c r="H8" s="1" t="n">
        <v>139000000</v>
      </c>
      <c r="I8" s="1" t="n">
        <v>92666666.6666667</v>
      </c>
      <c r="J8" s="1" t="n">
        <v>46333333.3333333</v>
      </c>
      <c r="K8" s="1" t="n">
        <v>114844116</v>
      </c>
      <c r="L8" s="1" t="n">
        <v>28.4</v>
      </c>
      <c r="M8" s="1" t="n">
        <v>3.52</v>
      </c>
      <c r="N8" s="1" t="n">
        <v>49.2</v>
      </c>
      <c r="O8" s="1" t="n">
        <v>209927315</v>
      </c>
      <c r="P8" s="1" t="n">
        <v>129578023.75</v>
      </c>
      <c r="Q8" s="1" t="n">
        <v>339505338.75</v>
      </c>
      <c r="R8" s="3" t="n">
        <f aca="false">E8*0.52</f>
        <v>209927315</v>
      </c>
      <c r="S8" s="3" t="n">
        <f aca="false">F8*0.31</f>
        <v>129578023.75</v>
      </c>
      <c r="T8" s="3" t="n">
        <f aca="false">R8+S8</f>
        <v>339505338.75</v>
      </c>
      <c r="U8" s="3" t="n">
        <f aca="false">H8/1.5</f>
        <v>92666666.6666667</v>
      </c>
      <c r="V8" s="3" t="n">
        <f aca="false">H8-I8</f>
        <v>46333333.3333333</v>
      </c>
    </row>
    <row r="9" customFormat="false" ht="15" hidden="false" customHeight="false" outlineLevel="0" collapsed="false">
      <c r="A9" s="1" t="s">
        <v>34</v>
      </c>
      <c r="B9" s="1" t="s">
        <v>30</v>
      </c>
      <c r="C9" s="1" t="s">
        <v>28</v>
      </c>
      <c r="D9" s="4" t="n">
        <v>37666</v>
      </c>
      <c r="E9" s="1" t="n">
        <v>102543518</v>
      </c>
      <c r="F9" s="1" t="n">
        <v>80239000</v>
      </c>
      <c r="G9" s="1" t="n">
        <v>182782518</v>
      </c>
      <c r="H9" s="1" t="n">
        <v>80000000</v>
      </c>
      <c r="I9" s="1" t="n">
        <v>53333333.3333333</v>
      </c>
      <c r="J9" s="1" t="n">
        <v>26666666.6666667</v>
      </c>
      <c r="K9" s="1" t="n">
        <v>40310418</v>
      </c>
      <c r="L9" s="1" t="n">
        <v>39.3</v>
      </c>
      <c r="M9" s="1" t="n">
        <v>2.54</v>
      </c>
      <c r="N9" s="1" t="n">
        <v>56.1</v>
      </c>
      <c r="O9" s="1" t="n">
        <v>53322629.36</v>
      </c>
      <c r="P9" s="1" t="n">
        <v>24874090</v>
      </c>
      <c r="Q9" s="1" t="n">
        <v>78196719.36</v>
      </c>
      <c r="R9" s="3" t="n">
        <f aca="false">E9*0.52</f>
        <v>53322629.36</v>
      </c>
      <c r="S9" s="3" t="n">
        <f aca="false">F9*0.31</f>
        <v>24874090</v>
      </c>
      <c r="T9" s="3" t="n">
        <f aca="false">R9+S9</f>
        <v>78196719.36</v>
      </c>
      <c r="U9" s="3" t="n">
        <f aca="false">H9/1.5</f>
        <v>53333333.3333333</v>
      </c>
      <c r="V9" s="3" t="n">
        <f aca="false">H9-I9</f>
        <v>26666666.6666667</v>
      </c>
    </row>
    <row r="10" customFormat="false" ht="15" hidden="false" customHeight="false" outlineLevel="0" collapsed="false">
      <c r="A10" s="1" t="s">
        <v>35</v>
      </c>
      <c r="B10" s="1" t="s">
        <v>30</v>
      </c>
      <c r="C10" s="1" t="s">
        <v>29</v>
      </c>
      <c r="D10" s="4" t="n">
        <v>37743</v>
      </c>
      <c r="E10" s="1" t="n">
        <v>214949694</v>
      </c>
      <c r="F10" s="1" t="n">
        <v>192761306</v>
      </c>
      <c r="G10" s="1" t="n">
        <v>407711000</v>
      </c>
      <c r="H10" s="1" t="n">
        <v>125000000</v>
      </c>
      <c r="I10" s="1" t="n">
        <v>83333333.3333333</v>
      </c>
      <c r="J10" s="1" t="n">
        <v>41666666.6666667</v>
      </c>
      <c r="K10" s="1" t="n">
        <v>85558731</v>
      </c>
      <c r="L10" s="1" t="n">
        <v>39.8</v>
      </c>
      <c r="M10" s="1" t="n">
        <v>2.51</v>
      </c>
      <c r="N10" s="1" t="n">
        <v>52.9</v>
      </c>
      <c r="O10" s="1" t="n">
        <v>111773840.88</v>
      </c>
      <c r="P10" s="1" t="n">
        <v>59756004.86</v>
      </c>
      <c r="Q10" s="1" t="n">
        <v>171529845.74</v>
      </c>
      <c r="R10" s="3" t="n">
        <f aca="false">E10*0.52</f>
        <v>111773840.88</v>
      </c>
      <c r="S10" s="3" t="n">
        <f aca="false">F10*0.31</f>
        <v>59756004.86</v>
      </c>
      <c r="T10" s="3" t="n">
        <f aca="false">R10+S10</f>
        <v>171529845.74</v>
      </c>
      <c r="U10" s="3" t="n">
        <f aca="false">H10/1.5</f>
        <v>83333333.3333333</v>
      </c>
      <c r="V10" s="3" t="n">
        <f aca="false">H10-I10</f>
        <v>41666666.6666667</v>
      </c>
    </row>
    <row r="11" customFormat="false" ht="15" hidden="false" customHeight="false" outlineLevel="0" collapsed="false">
      <c r="A11" s="1" t="s">
        <v>36</v>
      </c>
      <c r="B11" s="1" t="s">
        <v>32</v>
      </c>
      <c r="C11" s="1" t="s">
        <v>33</v>
      </c>
      <c r="D11" s="4" t="n">
        <v>38168</v>
      </c>
      <c r="E11" s="1" t="n">
        <v>373585825</v>
      </c>
      <c r="F11" s="1" t="n">
        <v>410114175</v>
      </c>
      <c r="G11" s="1" t="n">
        <v>783700000</v>
      </c>
      <c r="H11" s="1" t="n">
        <v>200000000</v>
      </c>
      <c r="I11" s="1" t="n">
        <v>133333333.333333</v>
      </c>
      <c r="J11" s="1" t="n">
        <v>66666666.6666667</v>
      </c>
      <c r="K11" s="1" t="n">
        <v>88156227</v>
      </c>
      <c r="L11" s="1" t="n">
        <v>23.5</v>
      </c>
      <c r="M11" s="1" t="n">
        <v>4.25</v>
      </c>
      <c r="N11" s="1" t="n">
        <v>47.1</v>
      </c>
      <c r="O11" s="1" t="n">
        <v>194264629</v>
      </c>
      <c r="P11" s="1" t="n">
        <v>127135394.25</v>
      </c>
      <c r="Q11" s="1" t="n">
        <v>321400023.25</v>
      </c>
      <c r="R11" s="3" t="n">
        <f aca="false">E11*0.52</f>
        <v>194264629</v>
      </c>
      <c r="S11" s="3" t="n">
        <f aca="false">F11*0.31</f>
        <v>127135394.25</v>
      </c>
      <c r="T11" s="3" t="n">
        <f aca="false">R11+S11</f>
        <v>321400023.25</v>
      </c>
      <c r="U11" s="3" t="n">
        <f aca="false">H11/1.5</f>
        <v>133333333.333333</v>
      </c>
      <c r="V11" s="3" t="n">
        <f aca="false">H11-I11</f>
        <v>66666666.666667</v>
      </c>
    </row>
    <row r="12" customFormat="false" ht="15" hidden="false" customHeight="false" outlineLevel="0" collapsed="false">
      <c r="A12" s="1" t="s">
        <v>37</v>
      </c>
      <c r="B12" s="1" t="s">
        <v>23</v>
      </c>
      <c r="C12" s="1" t="s">
        <v>28</v>
      </c>
      <c r="D12" s="4" t="n">
        <v>38191</v>
      </c>
      <c r="E12" s="1" t="n">
        <v>40202379</v>
      </c>
      <c r="F12" s="1" t="n">
        <v>41875667</v>
      </c>
      <c r="G12" s="1" t="n">
        <v>82078046</v>
      </c>
      <c r="H12" s="1" t="n">
        <v>100000000</v>
      </c>
      <c r="I12" s="1" t="n">
        <v>66666666.6666667</v>
      </c>
      <c r="J12" s="1" t="n">
        <v>33333333.3333333</v>
      </c>
      <c r="K12" s="1" t="n">
        <v>16728411</v>
      </c>
      <c r="L12" s="1" t="n">
        <v>41.6</v>
      </c>
      <c r="M12" s="1" t="n">
        <v>2.4</v>
      </c>
      <c r="N12" s="1" t="n">
        <v>49</v>
      </c>
      <c r="O12" s="1" t="n">
        <v>20905237.08</v>
      </c>
      <c r="P12" s="1" t="n">
        <v>12981456.77</v>
      </c>
      <c r="Q12" s="1" t="n">
        <v>33886693.85</v>
      </c>
      <c r="R12" s="3" t="n">
        <f aca="false">E12*0.52</f>
        <v>20905237.08</v>
      </c>
      <c r="S12" s="3" t="n">
        <f aca="false">F12*0.31</f>
        <v>12981456.77</v>
      </c>
      <c r="T12" s="3" t="n">
        <f aca="false">R12+S12</f>
        <v>33886693.85</v>
      </c>
      <c r="U12" s="3" t="n">
        <f aca="false">H12/1.5</f>
        <v>66666666.6666667</v>
      </c>
      <c r="V12" s="3" t="n">
        <f aca="false">H12-I12</f>
        <v>33333333.3333333</v>
      </c>
    </row>
    <row r="13" customFormat="false" ht="15" hidden="false" customHeight="false" outlineLevel="0" collapsed="false">
      <c r="A13" s="1" t="s">
        <v>38</v>
      </c>
      <c r="B13" s="1" t="s">
        <v>30</v>
      </c>
      <c r="C13" s="1" t="s">
        <v>28</v>
      </c>
      <c r="D13" s="4" t="n">
        <v>38366</v>
      </c>
      <c r="E13" s="1" t="n">
        <v>24409722</v>
      </c>
      <c r="F13" s="1" t="n">
        <v>32414911</v>
      </c>
      <c r="G13" s="1" t="n">
        <v>56824633</v>
      </c>
      <c r="H13" s="1" t="n">
        <v>65000000</v>
      </c>
      <c r="I13" s="1" t="n">
        <v>43333333.3333333</v>
      </c>
      <c r="J13" s="1" t="n">
        <v>21666666.6666667</v>
      </c>
      <c r="K13" s="1" t="n">
        <v>12804793</v>
      </c>
      <c r="L13" s="1" t="n">
        <v>52.5</v>
      </c>
      <c r="M13" s="1" t="n">
        <v>1.91</v>
      </c>
      <c r="N13" s="1" t="n">
        <v>43</v>
      </c>
      <c r="O13" s="1" t="n">
        <v>12693055.44</v>
      </c>
      <c r="P13" s="1" t="n">
        <v>10048622.41</v>
      </c>
      <c r="Q13" s="1" t="n">
        <v>22741677.85</v>
      </c>
      <c r="R13" s="3" t="n">
        <f aca="false">E13*0.52</f>
        <v>12693055.44</v>
      </c>
      <c r="S13" s="3" t="n">
        <f aca="false">F13*0.31</f>
        <v>10048622.41</v>
      </c>
      <c r="T13" s="3" t="n">
        <f aca="false">R13+S13</f>
        <v>22741677.85</v>
      </c>
      <c r="U13" s="3" t="n">
        <f aca="false">H13/1.5</f>
        <v>43333333.3333333</v>
      </c>
      <c r="V13" s="3" t="n">
        <f aca="false">H13-I13</f>
        <v>21666666.6666667</v>
      </c>
    </row>
    <row r="14" customFormat="false" ht="15" hidden="false" customHeight="false" outlineLevel="0" collapsed="false">
      <c r="A14" s="1" t="s">
        <v>39</v>
      </c>
      <c r="B14" s="1" t="s">
        <v>23</v>
      </c>
      <c r="C14" s="1" t="s">
        <v>28</v>
      </c>
      <c r="D14" s="4" t="n">
        <v>38401</v>
      </c>
      <c r="E14" s="1" t="n">
        <v>75976178</v>
      </c>
      <c r="F14" s="1" t="n">
        <v>145617376</v>
      </c>
      <c r="G14" s="1" t="n">
        <v>221593554</v>
      </c>
      <c r="H14" s="1" t="n">
        <v>75000000</v>
      </c>
      <c r="I14" s="1" t="n">
        <v>50000000</v>
      </c>
      <c r="J14" s="1" t="n">
        <v>25000000</v>
      </c>
      <c r="K14" s="1" t="n">
        <v>29769098</v>
      </c>
      <c r="L14" s="1" t="n">
        <v>39.2</v>
      </c>
      <c r="M14" s="1" t="n">
        <v>2.55</v>
      </c>
      <c r="N14" s="1" t="n">
        <v>34.3</v>
      </c>
      <c r="O14" s="1" t="n">
        <v>39507612.56</v>
      </c>
      <c r="P14" s="1" t="n">
        <v>45141386.56</v>
      </c>
      <c r="Q14" s="1" t="n">
        <v>84648999.12</v>
      </c>
      <c r="R14" s="3" t="n">
        <f aca="false">E14*0.52</f>
        <v>39507612.56</v>
      </c>
      <c r="S14" s="3" t="n">
        <f aca="false">F14*0.31</f>
        <v>45141386.56</v>
      </c>
      <c r="T14" s="3" t="n">
        <f aca="false">R14+S14</f>
        <v>84648999.12</v>
      </c>
      <c r="U14" s="3" t="n">
        <f aca="false">H14/1.5</f>
        <v>50000000</v>
      </c>
      <c r="V14" s="3" t="n">
        <f aca="false">H14-I14</f>
        <v>25000000</v>
      </c>
    </row>
    <row r="15" customFormat="false" ht="15" hidden="false" customHeight="false" outlineLevel="0" collapsed="false">
      <c r="A15" s="1" t="s">
        <v>40</v>
      </c>
      <c r="B15" s="1" t="s">
        <v>23</v>
      </c>
      <c r="C15" s="1" t="s">
        <v>22</v>
      </c>
      <c r="D15" s="4" t="n">
        <v>38518</v>
      </c>
      <c r="E15" s="1" t="n">
        <v>205343774</v>
      </c>
      <c r="F15" s="1" t="n">
        <v>151426819</v>
      </c>
      <c r="G15" s="1" t="n">
        <v>356770593</v>
      </c>
      <c r="H15" s="1" t="n">
        <v>150000000</v>
      </c>
      <c r="I15" s="1" t="n">
        <v>100000000</v>
      </c>
      <c r="J15" s="1" t="n">
        <v>50000000</v>
      </c>
      <c r="K15" s="1" t="n">
        <v>48745440</v>
      </c>
      <c r="L15" s="1" t="n">
        <v>23.7</v>
      </c>
      <c r="M15" s="1" t="n">
        <v>4.21</v>
      </c>
      <c r="N15" s="1" t="n">
        <v>57.6</v>
      </c>
      <c r="O15" s="1" t="n">
        <v>106778762.48</v>
      </c>
      <c r="P15" s="1" t="n">
        <v>46942313.89</v>
      </c>
      <c r="Q15" s="1" t="n">
        <v>153721076.37</v>
      </c>
      <c r="R15" s="3" t="n">
        <f aca="false">E15*0.52</f>
        <v>106778762.48</v>
      </c>
      <c r="S15" s="3" t="n">
        <f aca="false">F15*0.31</f>
        <v>46942313.89</v>
      </c>
      <c r="T15" s="3" t="n">
        <f aca="false">R15+S15</f>
        <v>153721076.37</v>
      </c>
      <c r="U15" s="3" t="n">
        <f aca="false">H15/1.5</f>
        <v>100000000</v>
      </c>
      <c r="V15" s="3" t="n">
        <f aca="false">H15-I15</f>
        <v>50000000</v>
      </c>
    </row>
    <row r="16" customFormat="false" ht="15" hidden="false" customHeight="false" outlineLevel="0" collapsed="false">
      <c r="A16" s="1" t="s">
        <v>41</v>
      </c>
      <c r="B16" s="1" t="s">
        <v>30</v>
      </c>
      <c r="C16" s="1" t="s">
        <v>41</v>
      </c>
      <c r="D16" s="4" t="n">
        <v>38541</v>
      </c>
      <c r="E16" s="1" t="n">
        <v>154696080</v>
      </c>
      <c r="F16" s="1" t="n">
        <v>175862920</v>
      </c>
      <c r="G16" s="1" t="n">
        <v>330559000</v>
      </c>
      <c r="H16" s="1" t="n">
        <v>87500000</v>
      </c>
      <c r="I16" s="1" t="n">
        <v>58333333.3333333</v>
      </c>
      <c r="J16" s="1" t="n">
        <v>29166666.6666667</v>
      </c>
      <c r="K16" s="1" t="n">
        <v>56061504</v>
      </c>
      <c r="L16" s="1" t="n">
        <v>36.2</v>
      </c>
      <c r="M16" s="1" t="n">
        <v>2.76</v>
      </c>
      <c r="N16" s="1" t="n">
        <v>46.4</v>
      </c>
      <c r="O16" s="1" t="n">
        <v>80441961.6</v>
      </c>
      <c r="P16" s="1" t="n">
        <v>54517505.2</v>
      </c>
      <c r="Q16" s="1" t="n">
        <v>134959466.8</v>
      </c>
      <c r="R16" s="3" t="n">
        <f aca="false">E16*0.52</f>
        <v>80441961.6</v>
      </c>
      <c r="S16" s="3" t="n">
        <f aca="false">F16*0.31</f>
        <v>54517505.2</v>
      </c>
      <c r="T16" s="3" t="n">
        <f aca="false">R16+S16</f>
        <v>134959466.8</v>
      </c>
      <c r="U16" s="3" t="n">
        <f aca="false">H16/1.5</f>
        <v>58333333.3333333</v>
      </c>
      <c r="V16" s="3" t="n">
        <f aca="false">H16-I16</f>
        <v>29166666.6666667</v>
      </c>
    </row>
    <row r="17" customFormat="false" ht="15" hidden="false" customHeight="false" outlineLevel="0" collapsed="false">
      <c r="A17" s="1" t="s">
        <v>42</v>
      </c>
      <c r="B17" s="1" t="s">
        <v>30</v>
      </c>
      <c r="C17" s="1" t="s">
        <v>29</v>
      </c>
      <c r="D17" s="4" t="n">
        <v>38863</v>
      </c>
      <c r="E17" s="1" t="n">
        <v>234362462</v>
      </c>
      <c r="F17" s="1" t="n">
        <v>224936538</v>
      </c>
      <c r="G17" s="1" t="n">
        <v>459299000</v>
      </c>
      <c r="H17" s="1" t="n">
        <v>210000000</v>
      </c>
      <c r="I17" s="1" t="n">
        <v>140000000</v>
      </c>
      <c r="J17" s="1" t="n">
        <v>70000000</v>
      </c>
      <c r="K17" s="1" t="n">
        <v>102750665</v>
      </c>
      <c r="L17" s="1" t="n">
        <v>43.8</v>
      </c>
      <c r="M17" s="1" t="n">
        <v>2.28</v>
      </c>
      <c r="N17" s="1" t="n">
        <v>51</v>
      </c>
      <c r="O17" s="1" t="n">
        <v>121868480.24</v>
      </c>
      <c r="P17" s="1" t="n">
        <v>69730326.78</v>
      </c>
      <c r="Q17" s="1" t="n">
        <v>191598807.02</v>
      </c>
      <c r="R17" s="3" t="n">
        <f aca="false">E17*0.52</f>
        <v>121868480.24</v>
      </c>
      <c r="S17" s="3" t="n">
        <f aca="false">F17*0.31</f>
        <v>69730326.78</v>
      </c>
      <c r="T17" s="3" t="n">
        <f aca="false">R17+S17</f>
        <v>191598807.02</v>
      </c>
      <c r="U17" s="3" t="n">
        <f aca="false">H17/1.5</f>
        <v>140000000</v>
      </c>
      <c r="V17" s="3" t="n">
        <f aca="false">H17-I17</f>
        <v>70000000</v>
      </c>
    </row>
    <row r="18" customFormat="false" ht="15" hidden="false" customHeight="false" outlineLevel="0" collapsed="false">
      <c r="A18" s="1" t="s">
        <v>43</v>
      </c>
      <c r="B18" s="1" t="s">
        <v>23</v>
      </c>
      <c r="C18" s="1" t="s">
        <v>44</v>
      </c>
      <c r="D18" s="4" t="n">
        <v>38896</v>
      </c>
      <c r="E18" s="1" t="n">
        <v>200120000</v>
      </c>
      <c r="F18" s="1" t="n">
        <v>190961192</v>
      </c>
      <c r="G18" s="1" t="n">
        <v>391081192</v>
      </c>
      <c r="H18" s="1" t="n">
        <v>232000000</v>
      </c>
      <c r="I18" s="1" t="n">
        <v>154666666.666667</v>
      </c>
      <c r="J18" s="1" t="n">
        <v>77333333.3333333</v>
      </c>
      <c r="K18" s="1" t="n">
        <v>52535096</v>
      </c>
      <c r="L18" s="1" t="n">
        <v>26.3</v>
      </c>
      <c r="M18" s="1" t="n">
        <v>3.81</v>
      </c>
      <c r="N18" s="1" t="n">
        <v>51.2</v>
      </c>
      <c r="O18" s="1" t="n">
        <v>104062400</v>
      </c>
      <c r="P18" s="1" t="n">
        <v>59197969.52</v>
      </c>
      <c r="Q18" s="1" t="n">
        <v>163260369.52</v>
      </c>
      <c r="R18" s="3" t="n">
        <f aca="false">E18*0.52</f>
        <v>104062400</v>
      </c>
      <c r="S18" s="3" t="n">
        <f aca="false">F18*0.31</f>
        <v>59197969.52</v>
      </c>
      <c r="T18" s="3" t="n">
        <f aca="false">R18+S18</f>
        <v>163260369.52</v>
      </c>
      <c r="U18" s="3" t="n">
        <f aca="false">H18/1.5</f>
        <v>154666666.666667</v>
      </c>
      <c r="V18" s="3" t="n">
        <f aca="false">H18-I18</f>
        <v>77333333.333333</v>
      </c>
    </row>
    <row r="19" customFormat="false" ht="15" hidden="false" customHeight="false" outlineLevel="0" collapsed="false">
      <c r="A19" s="1" t="s">
        <v>45</v>
      </c>
      <c r="B19" s="1" t="s">
        <v>32</v>
      </c>
      <c r="C19" s="1" t="s">
        <v>33</v>
      </c>
      <c r="D19" s="4" t="n">
        <v>39206</v>
      </c>
      <c r="E19" s="1" t="n">
        <v>336530303</v>
      </c>
      <c r="F19" s="1" t="n">
        <v>554369697</v>
      </c>
      <c r="G19" s="1" t="n">
        <v>890900000</v>
      </c>
      <c r="H19" s="1" t="n">
        <v>258000000</v>
      </c>
      <c r="I19" s="1" t="n">
        <v>172000000</v>
      </c>
      <c r="J19" s="1" t="n">
        <v>86000000</v>
      </c>
      <c r="K19" s="1" t="n">
        <v>151116516</v>
      </c>
      <c r="L19" s="1" t="n">
        <v>44.8</v>
      </c>
      <c r="M19" s="1" t="n">
        <v>2.23</v>
      </c>
      <c r="N19" s="1" t="n">
        <v>37.7</v>
      </c>
      <c r="O19" s="1" t="n">
        <v>174995757.56</v>
      </c>
      <c r="P19" s="1" t="n">
        <v>171854606.07</v>
      </c>
      <c r="Q19" s="1" t="n">
        <v>346850363.63</v>
      </c>
      <c r="R19" s="3" t="n">
        <f aca="false">E19*0.52</f>
        <v>174995757.56</v>
      </c>
      <c r="S19" s="3" t="n">
        <f aca="false">F19*0.31</f>
        <v>171854606.07</v>
      </c>
      <c r="T19" s="3" t="n">
        <f aca="false">R19+S19</f>
        <v>346850363.63</v>
      </c>
      <c r="U19" s="3" t="n">
        <f aca="false">H19/1.5</f>
        <v>172000000</v>
      </c>
      <c r="V19" s="3" t="n">
        <f aca="false">H19-I19</f>
        <v>86000000</v>
      </c>
    </row>
    <row r="20" customFormat="false" ht="15" hidden="false" customHeight="false" outlineLevel="0" collapsed="false">
      <c r="A20" s="1" t="s">
        <v>46</v>
      </c>
      <c r="B20" s="1" t="s">
        <v>30</v>
      </c>
      <c r="C20" s="1" t="s">
        <v>41</v>
      </c>
      <c r="D20" s="4" t="n">
        <v>39248</v>
      </c>
      <c r="E20" s="1" t="n">
        <v>131921738</v>
      </c>
      <c r="F20" s="1" t="n">
        <v>157177262</v>
      </c>
      <c r="G20" s="1" t="n">
        <v>289099000</v>
      </c>
      <c r="H20" s="1" t="n">
        <v>120000000</v>
      </c>
      <c r="I20" s="1" t="n">
        <v>80000000</v>
      </c>
      <c r="J20" s="1" t="n">
        <v>40000000</v>
      </c>
      <c r="K20" s="1" t="n">
        <v>58051684</v>
      </c>
      <c r="L20" s="1" t="n">
        <v>44</v>
      </c>
      <c r="M20" s="1" t="n">
        <v>2.27</v>
      </c>
      <c r="N20" s="1" t="n">
        <v>45.6</v>
      </c>
      <c r="O20" s="1" t="n">
        <v>68599303.76</v>
      </c>
      <c r="P20" s="1" t="n">
        <v>48724951.22</v>
      </c>
      <c r="Q20" s="1" t="n">
        <v>117324254.98</v>
      </c>
      <c r="R20" s="3" t="n">
        <f aca="false">E20*0.52</f>
        <v>68599303.76</v>
      </c>
      <c r="S20" s="3" t="n">
        <f aca="false">F20*0.31</f>
        <v>48724951.22</v>
      </c>
      <c r="T20" s="3" t="n">
        <f aca="false">R20+S20</f>
        <v>117324254.98</v>
      </c>
      <c r="U20" s="3" t="n">
        <f aca="false">H20/1.5</f>
        <v>80000000</v>
      </c>
      <c r="V20" s="3" t="n">
        <f aca="false">H20-I20</f>
        <v>40000000</v>
      </c>
    </row>
    <row r="21" customFormat="false" ht="15" hidden="false" customHeight="false" outlineLevel="0" collapsed="false">
      <c r="A21" s="1" t="s">
        <v>47</v>
      </c>
      <c r="B21" s="1" t="s">
        <v>48</v>
      </c>
      <c r="C21" s="1" t="s">
        <v>47</v>
      </c>
      <c r="D21" s="4" t="n">
        <v>39570</v>
      </c>
      <c r="E21" s="1" t="n">
        <v>318604126</v>
      </c>
      <c r="F21" s="1" t="n">
        <v>266595874</v>
      </c>
      <c r="G21" s="1" t="n">
        <v>585200000</v>
      </c>
      <c r="H21" s="1" t="n">
        <v>186000000</v>
      </c>
      <c r="I21" s="1" t="n">
        <v>124000000</v>
      </c>
      <c r="J21" s="1" t="n">
        <v>62000000</v>
      </c>
      <c r="K21" s="1" t="n">
        <v>102118668</v>
      </c>
      <c r="L21" s="1" t="n">
        <v>32.1</v>
      </c>
      <c r="M21" s="1" t="n">
        <v>3.12</v>
      </c>
      <c r="N21" s="1" t="n">
        <v>54.5</v>
      </c>
      <c r="O21" s="1" t="n">
        <v>165674145.52</v>
      </c>
      <c r="P21" s="1" t="n">
        <v>82644720.94</v>
      </c>
      <c r="Q21" s="1" t="n">
        <v>248318866.46</v>
      </c>
      <c r="R21" s="3" t="n">
        <f aca="false">E21*0.52</f>
        <v>165674145.52</v>
      </c>
      <c r="S21" s="3" t="n">
        <f aca="false">F21*0.31</f>
        <v>82644720.94</v>
      </c>
      <c r="T21" s="3" t="n">
        <f aca="false">R21+S21</f>
        <v>248318866.46</v>
      </c>
      <c r="U21" s="3" t="n">
        <f aca="false">H21/1.5</f>
        <v>124000000</v>
      </c>
      <c r="V21" s="3" t="n">
        <f aca="false">H21-I21</f>
        <v>62000000</v>
      </c>
    </row>
    <row r="22" customFormat="false" ht="15" hidden="false" customHeight="false" outlineLevel="0" collapsed="false">
      <c r="A22" s="1" t="s">
        <v>49</v>
      </c>
      <c r="B22" s="1" t="s">
        <v>48</v>
      </c>
      <c r="C22" s="1" t="s">
        <v>50</v>
      </c>
      <c r="D22" s="4" t="n">
        <v>39612</v>
      </c>
      <c r="E22" s="1" t="n">
        <v>134806913</v>
      </c>
      <c r="F22" s="1" t="n">
        <v>130766946</v>
      </c>
      <c r="G22" s="1" t="n">
        <v>265573859</v>
      </c>
      <c r="H22" s="1" t="n">
        <v>137500000</v>
      </c>
      <c r="I22" s="1" t="n">
        <v>91666666.6666667</v>
      </c>
      <c r="J22" s="1" t="n">
        <v>45833333.3333333</v>
      </c>
      <c r="K22" s="1" t="n">
        <v>55414050</v>
      </c>
      <c r="L22" s="1" t="n">
        <v>41.1</v>
      </c>
      <c r="M22" s="1" t="n">
        <v>2.43</v>
      </c>
      <c r="N22" s="1" t="n">
        <v>50.8</v>
      </c>
      <c r="O22" s="1" t="n">
        <v>70099594.76</v>
      </c>
      <c r="P22" s="1" t="n">
        <v>40537753.26</v>
      </c>
      <c r="Q22" s="1" t="n">
        <v>110637348.02</v>
      </c>
      <c r="R22" s="3" t="n">
        <f aca="false">E22*0.52</f>
        <v>70099594.76</v>
      </c>
      <c r="S22" s="3" t="n">
        <f aca="false">F22*0.31</f>
        <v>40537753.26</v>
      </c>
      <c r="T22" s="3" t="n">
        <f aca="false">R22+S22</f>
        <v>110637348.02</v>
      </c>
      <c r="U22" s="3" t="n">
        <f aca="false">H22/1.5</f>
        <v>91666666.6666667</v>
      </c>
      <c r="V22" s="3" t="n">
        <f aca="false">H22-I22</f>
        <v>45833333.3333333</v>
      </c>
    </row>
    <row r="23" customFormat="false" ht="15" hidden="false" customHeight="false" outlineLevel="0" collapsed="false">
      <c r="A23" s="1" t="s">
        <v>51</v>
      </c>
      <c r="B23" s="1" t="s">
        <v>23</v>
      </c>
      <c r="C23" s="1" t="s">
        <v>22</v>
      </c>
      <c r="D23" s="4" t="n">
        <v>39647</v>
      </c>
      <c r="E23" s="1" t="n">
        <v>536625724</v>
      </c>
      <c r="F23" s="1" t="n">
        <v>473460281</v>
      </c>
      <c r="G23" s="1" t="n">
        <v>1010086005</v>
      </c>
      <c r="H23" s="1" t="n">
        <v>185000000</v>
      </c>
      <c r="I23" s="1" t="n">
        <v>123333333.333333</v>
      </c>
      <c r="J23" s="1" t="n">
        <v>61666666.6666667</v>
      </c>
      <c r="K23" s="1" t="n">
        <v>158411483</v>
      </c>
      <c r="L23" s="1" t="n">
        <v>29.5</v>
      </c>
      <c r="M23" s="1" t="n">
        <v>3.39</v>
      </c>
      <c r="N23" s="1" t="n">
        <v>53.1</v>
      </c>
      <c r="O23" s="1" t="n">
        <v>279045376.48</v>
      </c>
      <c r="P23" s="1" t="n">
        <v>146772687.11</v>
      </c>
      <c r="Q23" s="1" t="n">
        <v>425818063.59</v>
      </c>
      <c r="R23" s="3" t="n">
        <f aca="false">E23*0.52</f>
        <v>279045376.48</v>
      </c>
      <c r="S23" s="3" t="n">
        <f aca="false">F23*0.31</f>
        <v>146772687.11</v>
      </c>
      <c r="T23" s="3" t="n">
        <f aca="false">R23+S23</f>
        <v>425818063.59</v>
      </c>
      <c r="U23" s="3" t="n">
        <f aca="false">H23/1.5</f>
        <v>123333333.333333</v>
      </c>
      <c r="V23" s="3" t="n">
        <f aca="false">H23-I23</f>
        <v>61666666.666667</v>
      </c>
    </row>
    <row r="24" customFormat="false" ht="15" hidden="false" customHeight="false" outlineLevel="0" collapsed="false">
      <c r="A24" s="1" t="s">
        <v>52</v>
      </c>
      <c r="B24" s="1" t="s">
        <v>23</v>
      </c>
      <c r="C24" s="1" t="s">
        <v>28</v>
      </c>
      <c r="D24" s="4" t="n">
        <v>39878</v>
      </c>
      <c r="E24" s="1" t="n">
        <v>107509799</v>
      </c>
      <c r="F24" s="1" t="n">
        <v>79466451</v>
      </c>
      <c r="G24" s="1" t="n">
        <v>186976250</v>
      </c>
      <c r="H24" s="1" t="n">
        <v>138000000</v>
      </c>
      <c r="I24" s="1" t="n">
        <v>92000000</v>
      </c>
      <c r="J24" s="1" t="n">
        <v>46000000</v>
      </c>
      <c r="K24" s="1" t="n">
        <v>55214334</v>
      </c>
      <c r="L24" s="1" t="n">
        <v>51.4</v>
      </c>
      <c r="M24" s="1" t="n">
        <v>1.95</v>
      </c>
      <c r="N24" s="1" t="n">
        <v>57.5</v>
      </c>
      <c r="O24" s="1" t="n">
        <v>55905095.48</v>
      </c>
      <c r="P24" s="1" t="n">
        <v>24634599.81</v>
      </c>
      <c r="Q24" s="1" t="n">
        <v>80539695.29</v>
      </c>
      <c r="R24" s="3" t="n">
        <f aca="false">E24*0.52</f>
        <v>55905095.48</v>
      </c>
      <c r="S24" s="3" t="n">
        <f aca="false">F24*0.31</f>
        <v>24634599.81</v>
      </c>
      <c r="T24" s="3" t="n">
        <f aca="false">R24+S24</f>
        <v>80539695.29</v>
      </c>
      <c r="U24" s="3" t="n">
        <f aca="false">H24/1.5</f>
        <v>92000000</v>
      </c>
      <c r="V24" s="3" t="n">
        <f aca="false">H24-I24</f>
        <v>46000000</v>
      </c>
    </row>
    <row r="25" customFormat="false" ht="15" hidden="false" customHeight="false" outlineLevel="0" collapsed="false">
      <c r="A25" s="1" t="s">
        <v>53</v>
      </c>
      <c r="B25" s="1" t="s">
        <v>30</v>
      </c>
      <c r="C25" s="1" t="s">
        <v>29</v>
      </c>
      <c r="D25" s="4" t="n">
        <v>39934</v>
      </c>
      <c r="E25" s="1" t="n">
        <v>179883157</v>
      </c>
      <c r="F25" s="1" t="n">
        <v>193324343</v>
      </c>
      <c r="G25" s="1" t="n">
        <v>373207500</v>
      </c>
      <c r="H25" s="1" t="n">
        <v>150000000</v>
      </c>
      <c r="I25" s="1" t="n">
        <v>100000000</v>
      </c>
      <c r="J25" s="1" t="n">
        <v>50000000</v>
      </c>
      <c r="K25" s="1" t="n">
        <v>85058003</v>
      </c>
      <c r="L25" s="1" t="n">
        <v>47.3</v>
      </c>
      <c r="M25" s="1" t="n">
        <v>2.11</v>
      </c>
      <c r="N25" s="1" t="n">
        <v>48</v>
      </c>
      <c r="O25" s="1" t="n">
        <v>93539241.64</v>
      </c>
      <c r="P25" s="1" t="n">
        <v>59930546.33</v>
      </c>
      <c r="Q25" s="1" t="n">
        <v>153469787.97</v>
      </c>
      <c r="R25" s="3" t="n">
        <f aca="false">E25*0.52</f>
        <v>93539241.64</v>
      </c>
      <c r="S25" s="3" t="n">
        <f aca="false">F25*0.31</f>
        <v>59930546.33</v>
      </c>
      <c r="T25" s="3" t="n">
        <f aca="false">R25+S25</f>
        <v>153469787.97</v>
      </c>
      <c r="U25" s="3" t="n">
        <f aca="false">H25/1.5</f>
        <v>100000000</v>
      </c>
      <c r="V25" s="3" t="n">
        <f aca="false">H25-I25</f>
        <v>50000000</v>
      </c>
    </row>
    <row r="26" customFormat="false" ht="15" hidden="false" customHeight="false" outlineLevel="0" collapsed="false">
      <c r="A26" s="1" t="s">
        <v>54</v>
      </c>
      <c r="B26" s="1" t="s">
        <v>48</v>
      </c>
      <c r="C26" s="1" t="s">
        <v>47</v>
      </c>
      <c r="D26" s="4" t="n">
        <v>40305</v>
      </c>
      <c r="E26" s="1" t="n">
        <v>312433331</v>
      </c>
      <c r="F26" s="1" t="n">
        <v>311466669</v>
      </c>
      <c r="G26" s="1" t="n">
        <v>623900000</v>
      </c>
      <c r="H26" s="1" t="n">
        <v>170000000</v>
      </c>
      <c r="I26" s="1" t="n">
        <v>113333333.333333</v>
      </c>
      <c r="J26" s="1" t="n">
        <v>56666666.6666667</v>
      </c>
      <c r="K26" s="1" t="n">
        <v>128122480</v>
      </c>
      <c r="L26" s="1" t="n">
        <v>41</v>
      </c>
      <c r="M26" s="1" t="n">
        <v>2.44</v>
      </c>
      <c r="N26" s="1" t="n">
        <v>50.3</v>
      </c>
      <c r="O26" s="1" t="n">
        <v>162465332.12</v>
      </c>
      <c r="P26" s="1" t="n">
        <v>96554667.39</v>
      </c>
      <c r="Q26" s="1" t="n">
        <v>259019999.51</v>
      </c>
      <c r="R26" s="3" t="n">
        <f aca="false">E26*0.52</f>
        <v>162465332.12</v>
      </c>
      <c r="S26" s="3" t="n">
        <f aca="false">F26*0.31</f>
        <v>96554667.39</v>
      </c>
      <c r="T26" s="3" t="n">
        <f aca="false">R26+S26</f>
        <v>259019999.51</v>
      </c>
      <c r="U26" s="3" t="n">
        <f aca="false">H26/1.5</f>
        <v>113333333.333333</v>
      </c>
      <c r="V26" s="3" t="n">
        <f aca="false">H26-I26</f>
        <v>56666666.666667</v>
      </c>
    </row>
    <row r="27" customFormat="false" ht="15" hidden="false" customHeight="false" outlineLevel="0" collapsed="false">
      <c r="A27" s="1" t="s">
        <v>55</v>
      </c>
      <c r="B27" s="1" t="s">
        <v>23</v>
      </c>
      <c r="C27" s="1" t="s">
        <v>28</v>
      </c>
      <c r="D27" s="4" t="n">
        <v>40347</v>
      </c>
      <c r="E27" s="1" t="n">
        <v>10547117</v>
      </c>
      <c r="F27" s="1" t="n">
        <v>475579</v>
      </c>
      <c r="G27" s="1" t="n">
        <v>11022696</v>
      </c>
      <c r="H27" s="1" t="n">
        <v>47000000</v>
      </c>
      <c r="I27" s="1" t="n">
        <v>31333333.3333333</v>
      </c>
      <c r="J27" s="1" t="n">
        <v>15666666.6666667</v>
      </c>
      <c r="K27" s="1" t="n">
        <v>5379365</v>
      </c>
      <c r="L27" s="1" t="n">
        <v>51</v>
      </c>
      <c r="M27" s="1" t="n">
        <v>1.96</v>
      </c>
      <c r="N27" s="1" t="n">
        <v>95.7</v>
      </c>
      <c r="O27" s="1" t="n">
        <v>5484500.84</v>
      </c>
      <c r="P27" s="1" t="n">
        <v>147429.49</v>
      </c>
      <c r="Q27" s="1" t="n">
        <v>5631930.33</v>
      </c>
      <c r="R27" s="3" t="n">
        <f aca="false">E27*0.52</f>
        <v>5484500.84</v>
      </c>
      <c r="S27" s="3" t="n">
        <f aca="false">F27*0.31</f>
        <v>147429.49</v>
      </c>
      <c r="T27" s="3" t="n">
        <f aca="false">R27+S27</f>
        <v>5631930.33</v>
      </c>
      <c r="U27" s="3" t="n">
        <f aca="false">H27/1.5</f>
        <v>31333333.3333333</v>
      </c>
      <c r="V27" s="3" t="n">
        <f aca="false">H27-I27</f>
        <v>15666666.6666667</v>
      </c>
    </row>
    <row r="28" customFormat="false" ht="15" hidden="false" customHeight="false" outlineLevel="0" collapsed="false">
      <c r="A28" s="1" t="s">
        <v>56</v>
      </c>
      <c r="B28" s="1" t="s">
        <v>48</v>
      </c>
      <c r="C28" s="1" t="s">
        <v>56</v>
      </c>
      <c r="D28" s="4" t="n">
        <v>40669</v>
      </c>
      <c r="E28" s="1" t="n">
        <v>181030624</v>
      </c>
      <c r="F28" s="1" t="n">
        <v>268295994</v>
      </c>
      <c r="G28" s="1" t="n">
        <v>449326618</v>
      </c>
      <c r="H28" s="1" t="n">
        <v>150000000</v>
      </c>
      <c r="I28" s="1" t="n">
        <v>100000000</v>
      </c>
      <c r="J28" s="1" t="n">
        <v>50000000</v>
      </c>
      <c r="K28" s="1" t="n">
        <v>65723338</v>
      </c>
      <c r="L28" s="1" t="n">
        <v>36.3</v>
      </c>
      <c r="M28" s="1" t="n">
        <v>2.75</v>
      </c>
      <c r="N28" s="1" t="n">
        <v>40.3</v>
      </c>
      <c r="O28" s="1" t="n">
        <v>94135924.48</v>
      </c>
      <c r="P28" s="1" t="n">
        <v>83171758.14</v>
      </c>
      <c r="Q28" s="1" t="n">
        <v>177307682.62</v>
      </c>
      <c r="R28" s="3" t="n">
        <f aca="false">E28*0.52</f>
        <v>94135924.48</v>
      </c>
      <c r="S28" s="3" t="n">
        <f aca="false">F28*0.31</f>
        <v>83171758.14</v>
      </c>
      <c r="T28" s="3" t="n">
        <f aca="false">R28+S28</f>
        <v>177307682.62</v>
      </c>
      <c r="U28" s="3" t="n">
        <f aca="false">H28/1.5</f>
        <v>100000000</v>
      </c>
      <c r="V28" s="3" t="n">
        <f aca="false">H28-I28</f>
        <v>50000000</v>
      </c>
    </row>
    <row r="29" customFormat="false" ht="15" hidden="false" customHeight="false" outlineLevel="0" collapsed="false">
      <c r="A29" s="1" t="s">
        <v>57</v>
      </c>
      <c r="B29" s="1" t="s">
        <v>30</v>
      </c>
      <c r="C29" s="1" t="s">
        <v>29</v>
      </c>
      <c r="D29" s="4" t="n">
        <v>40697</v>
      </c>
      <c r="E29" s="1" t="n">
        <v>146408305</v>
      </c>
      <c r="F29" s="1" t="n">
        <v>207215819</v>
      </c>
      <c r="G29" s="1" t="n">
        <v>353624124</v>
      </c>
      <c r="H29" s="1" t="n">
        <v>160000000</v>
      </c>
      <c r="I29" s="1" t="n">
        <v>106666666.666667</v>
      </c>
      <c r="J29" s="1" t="n">
        <v>53333333.3333333</v>
      </c>
      <c r="K29" s="1" t="n">
        <v>55101604</v>
      </c>
      <c r="L29" s="1" t="n">
        <v>37.6</v>
      </c>
      <c r="M29" s="1" t="n">
        <v>2.66</v>
      </c>
      <c r="N29" s="1" t="n">
        <v>41.2</v>
      </c>
      <c r="O29" s="1" t="n">
        <v>76132318.6</v>
      </c>
      <c r="P29" s="1" t="n">
        <v>64236903.89</v>
      </c>
      <c r="Q29" s="1" t="n">
        <v>140369222.49</v>
      </c>
      <c r="R29" s="3" t="n">
        <f aca="false">E29*0.52</f>
        <v>76132318.6</v>
      </c>
      <c r="S29" s="3" t="n">
        <f aca="false">F29*0.31</f>
        <v>64236903.89</v>
      </c>
      <c r="T29" s="3" t="n">
        <f aca="false">R29+S29</f>
        <v>140369222.49</v>
      </c>
      <c r="U29" s="3" t="n">
        <f aca="false">H29/1.5</f>
        <v>106666666.666667</v>
      </c>
      <c r="V29" s="3" t="n">
        <f aca="false">H29-I29</f>
        <v>53333333.333333</v>
      </c>
    </row>
    <row r="30" customFormat="false" ht="15" hidden="false" customHeight="false" outlineLevel="0" collapsed="false">
      <c r="A30" s="1" t="s">
        <v>58</v>
      </c>
      <c r="B30" s="1" t="s">
        <v>23</v>
      </c>
      <c r="C30" s="1" t="s">
        <v>28</v>
      </c>
      <c r="D30" s="4" t="n">
        <v>40711</v>
      </c>
      <c r="E30" s="1" t="n">
        <v>116601172</v>
      </c>
      <c r="F30" s="1" t="n">
        <v>102934320</v>
      </c>
      <c r="G30" s="1" t="n">
        <v>219535492</v>
      </c>
      <c r="H30" s="1" t="n">
        <v>200000000</v>
      </c>
      <c r="I30" s="1" t="n">
        <v>133333333.333333</v>
      </c>
      <c r="J30" s="1" t="n">
        <v>66666666.6666667</v>
      </c>
      <c r="K30" s="1" t="n">
        <v>200000000</v>
      </c>
      <c r="L30" s="1" t="n">
        <v>45.6</v>
      </c>
      <c r="M30" s="1" t="n">
        <v>2.19</v>
      </c>
      <c r="N30" s="1" t="n">
        <v>53.1</v>
      </c>
      <c r="O30" s="1" t="n">
        <v>60632609.44</v>
      </c>
      <c r="P30" s="1" t="n">
        <v>31909639.2</v>
      </c>
      <c r="Q30" s="1" t="n">
        <v>92542248.64</v>
      </c>
      <c r="R30" s="3" t="n">
        <f aca="false">E30*0.52</f>
        <v>60632609.44</v>
      </c>
      <c r="S30" s="3" t="n">
        <f aca="false">F30*0.31</f>
        <v>31909639.2</v>
      </c>
      <c r="T30" s="3" t="n">
        <f aca="false">R30+S30</f>
        <v>92542248.64</v>
      </c>
      <c r="U30" s="3" t="n">
        <f aca="false">H30/1.5</f>
        <v>133333333.333333</v>
      </c>
      <c r="V30" s="3" t="n">
        <f aca="false">H30-I30</f>
        <v>66666666.666667</v>
      </c>
    </row>
    <row r="31" customFormat="false" ht="15" hidden="false" customHeight="false" outlineLevel="0" collapsed="false">
      <c r="A31" s="1" t="s">
        <v>59</v>
      </c>
      <c r="B31" s="1" t="s">
        <v>48</v>
      </c>
      <c r="C31" s="1" t="s">
        <v>60</v>
      </c>
      <c r="D31" s="4" t="n">
        <v>40746</v>
      </c>
      <c r="E31" s="1" t="n">
        <v>176654505</v>
      </c>
      <c r="F31" s="1" t="n">
        <v>193915271</v>
      </c>
      <c r="G31" s="1" t="n">
        <v>370569776</v>
      </c>
      <c r="H31" s="1" t="n">
        <v>140000000</v>
      </c>
      <c r="I31" s="1" t="n">
        <v>93333333.3333333</v>
      </c>
      <c r="J31" s="1" t="n">
        <v>46666666.6666667</v>
      </c>
      <c r="K31" s="1" t="n">
        <v>65058524</v>
      </c>
      <c r="L31" s="1" t="n">
        <v>36.8</v>
      </c>
      <c r="M31" s="1" t="n">
        <v>2.72</v>
      </c>
      <c r="N31" s="1" t="n">
        <v>47.7</v>
      </c>
      <c r="O31" s="1" t="n">
        <v>91860342.6</v>
      </c>
      <c r="P31" s="1" t="n">
        <v>60113734.01</v>
      </c>
      <c r="Q31" s="1" t="n">
        <v>151974076.61</v>
      </c>
      <c r="R31" s="3" t="n">
        <f aca="false">E31*0.52</f>
        <v>91860342.6</v>
      </c>
      <c r="S31" s="3" t="n">
        <f aca="false">F31*0.31</f>
        <v>60113734.01</v>
      </c>
      <c r="T31" s="3" t="n">
        <f aca="false">R31+S31</f>
        <v>151974076.61</v>
      </c>
      <c r="U31" s="3" t="n">
        <f aca="false">H31/1.5</f>
        <v>93333333.3333333</v>
      </c>
      <c r="V31" s="3" t="n">
        <f aca="false">H31-I31</f>
        <v>46666666.6666667</v>
      </c>
    </row>
    <row r="32" customFormat="false" ht="15" hidden="false" customHeight="false" outlineLevel="0" collapsed="false">
      <c r="A32" s="1" t="s">
        <v>61</v>
      </c>
      <c r="B32" s="1" t="s">
        <v>48</v>
      </c>
      <c r="C32" s="1" t="s">
        <v>62</v>
      </c>
      <c r="D32" s="4" t="n">
        <v>41033</v>
      </c>
      <c r="E32" s="1" t="n">
        <v>623357910</v>
      </c>
      <c r="F32" s="1" t="n">
        <v>895642090</v>
      </c>
      <c r="G32" s="1" t="n">
        <v>1519000000</v>
      </c>
      <c r="H32" s="1" t="n">
        <v>225000000</v>
      </c>
      <c r="I32" s="1" t="n">
        <v>150000000</v>
      </c>
      <c r="J32" s="1" t="n">
        <v>75000000</v>
      </c>
      <c r="K32" s="1" t="n">
        <v>207438708</v>
      </c>
      <c r="L32" s="1" t="n">
        <v>33.3</v>
      </c>
      <c r="M32" s="1" t="n">
        <v>3.01</v>
      </c>
      <c r="N32" s="1" t="n">
        <v>41.1</v>
      </c>
      <c r="O32" s="1" t="n">
        <v>324146113.2</v>
      </c>
      <c r="P32" s="1" t="n">
        <v>277649047.9</v>
      </c>
      <c r="Q32" s="1" t="n">
        <v>601795161.1</v>
      </c>
      <c r="R32" s="3" t="n">
        <f aca="false">E32*0.52</f>
        <v>324146113.2</v>
      </c>
      <c r="S32" s="3" t="n">
        <f aca="false">F32*0.31</f>
        <v>277649047.9</v>
      </c>
      <c r="T32" s="3" t="n">
        <f aca="false">R32+S32</f>
        <v>601795161.1</v>
      </c>
      <c r="U32" s="3" t="n">
        <f aca="false">H32/1.5</f>
        <v>150000000</v>
      </c>
      <c r="V32" s="3" t="n">
        <f aca="false">H32-I32</f>
        <v>75000000</v>
      </c>
    </row>
    <row r="33" customFormat="false" ht="15" hidden="false" customHeight="false" outlineLevel="0" collapsed="false">
      <c r="A33" s="1" t="s">
        <v>63</v>
      </c>
      <c r="B33" s="1" t="s">
        <v>32</v>
      </c>
      <c r="C33" s="1" t="s">
        <v>33</v>
      </c>
      <c r="D33" s="4" t="n">
        <v>41093</v>
      </c>
      <c r="E33" s="1" t="n">
        <v>262030663</v>
      </c>
      <c r="F33" s="1" t="n">
        <v>495869337</v>
      </c>
      <c r="G33" s="1" t="n">
        <v>757900000</v>
      </c>
      <c r="H33" s="1" t="n">
        <v>220000000</v>
      </c>
      <c r="I33" s="1" t="n">
        <v>146666666.666667</v>
      </c>
      <c r="J33" s="1" t="n">
        <v>73333333.3333333</v>
      </c>
      <c r="K33" s="1" t="n">
        <v>62004688</v>
      </c>
      <c r="L33" s="1" t="n">
        <v>23.6</v>
      </c>
      <c r="M33" s="1" t="n">
        <v>4.24</v>
      </c>
      <c r="N33" s="1" t="n">
        <v>34.6</v>
      </c>
      <c r="O33" s="1" t="n">
        <v>136255944.76</v>
      </c>
      <c r="P33" s="1" t="n">
        <v>153719494.47</v>
      </c>
      <c r="Q33" s="1" t="n">
        <v>289975439.23</v>
      </c>
      <c r="R33" s="3" t="n">
        <f aca="false">E33*0.52</f>
        <v>136255944.76</v>
      </c>
      <c r="S33" s="3" t="n">
        <f aca="false">F33*0.31</f>
        <v>153719494.47</v>
      </c>
      <c r="T33" s="3" t="n">
        <f aca="false">R33+S33</f>
        <v>289975439.23</v>
      </c>
      <c r="U33" s="3" t="n">
        <f aca="false">H33/1.5</f>
        <v>146666666.666667</v>
      </c>
      <c r="V33" s="3" t="n">
        <f aca="false">H33-I33</f>
        <v>73333333.333333</v>
      </c>
    </row>
    <row r="34" customFormat="false" ht="15" hidden="false" customHeight="false" outlineLevel="0" collapsed="false">
      <c r="A34" s="1" t="s">
        <v>64</v>
      </c>
      <c r="B34" s="1" t="s">
        <v>23</v>
      </c>
      <c r="C34" s="1" t="s">
        <v>22</v>
      </c>
      <c r="D34" s="4" t="n">
        <v>41110</v>
      </c>
      <c r="E34" s="1" t="n">
        <v>448139099</v>
      </c>
      <c r="F34" s="1" t="n">
        <v>634089008</v>
      </c>
      <c r="G34" s="1" t="n">
        <v>1082228107</v>
      </c>
      <c r="H34" s="1" t="n">
        <v>230000000</v>
      </c>
      <c r="I34" s="1" t="n">
        <v>153333333.333333</v>
      </c>
      <c r="J34" s="1" t="n">
        <v>76666666.6666667</v>
      </c>
      <c r="K34" s="1" t="n">
        <v>160887295</v>
      </c>
      <c r="L34" s="1" t="n">
        <v>35.9</v>
      </c>
      <c r="M34" s="1" t="n">
        <v>2.79</v>
      </c>
      <c r="N34" s="1" t="n">
        <v>41.4</v>
      </c>
      <c r="O34" s="1" t="n">
        <v>233032331.48</v>
      </c>
      <c r="P34" s="1" t="n">
        <v>196567592.48</v>
      </c>
      <c r="Q34" s="1" t="n">
        <v>429599923.96</v>
      </c>
      <c r="R34" s="3" t="n">
        <f aca="false">E34*0.52</f>
        <v>233032331.48</v>
      </c>
      <c r="S34" s="3" t="n">
        <f aca="false">F34*0.31</f>
        <v>196567592.48</v>
      </c>
      <c r="T34" s="3" t="n">
        <f aca="false">R34+S34</f>
        <v>429599923.96</v>
      </c>
      <c r="U34" s="3" t="n">
        <f aca="false">H34/1.5</f>
        <v>153333333.333333</v>
      </c>
      <c r="V34" s="3" t="n">
        <f aca="false">H34-I34</f>
        <v>76666666.666667</v>
      </c>
    </row>
    <row r="35" customFormat="false" ht="15" hidden="false" customHeight="false" outlineLevel="0" collapsed="false">
      <c r="A35" s="1" t="s">
        <v>65</v>
      </c>
      <c r="B35" s="1" t="s">
        <v>48</v>
      </c>
      <c r="C35" s="1" t="s">
        <v>47</v>
      </c>
      <c r="D35" s="4" t="n">
        <v>41397</v>
      </c>
      <c r="E35" s="1" t="n">
        <v>409013994</v>
      </c>
      <c r="F35" s="1" t="n">
        <v>805986006</v>
      </c>
      <c r="G35" s="1" t="n">
        <v>1215000000</v>
      </c>
      <c r="H35" s="1" t="n">
        <v>200000000</v>
      </c>
      <c r="I35" s="1" t="n">
        <v>133333333.333333</v>
      </c>
      <c r="J35" s="1" t="n">
        <v>66666666.6666667</v>
      </c>
      <c r="K35" s="1" t="n">
        <v>174144585</v>
      </c>
      <c r="L35" s="1" t="n">
        <v>42.6</v>
      </c>
      <c r="M35" s="1" t="n">
        <v>2.35</v>
      </c>
      <c r="N35" s="1" t="n">
        <v>33.7</v>
      </c>
      <c r="O35" s="1" t="n">
        <v>212687276.88</v>
      </c>
      <c r="P35" s="1" t="n">
        <v>249855661.86</v>
      </c>
      <c r="Q35" s="1" t="n">
        <v>462542938.74</v>
      </c>
      <c r="R35" s="3" t="n">
        <f aca="false">E35*0.52</f>
        <v>212687276.88</v>
      </c>
      <c r="S35" s="3" t="n">
        <f aca="false">F35*0.31</f>
        <v>249855661.86</v>
      </c>
      <c r="T35" s="3" t="n">
        <f aca="false">R35+S35</f>
        <v>462542938.74</v>
      </c>
      <c r="U35" s="3" t="n">
        <f aca="false">H35/1.5</f>
        <v>133333333.333333</v>
      </c>
      <c r="V35" s="3" t="n">
        <f aca="false">H35-I35</f>
        <v>66666666.666667</v>
      </c>
    </row>
    <row r="36" customFormat="false" ht="15" hidden="false" customHeight="false" outlineLevel="0" collapsed="false">
      <c r="A36" s="1" t="s">
        <v>66</v>
      </c>
      <c r="B36" s="1" t="s">
        <v>23</v>
      </c>
      <c r="C36" s="1" t="s">
        <v>44</v>
      </c>
      <c r="D36" s="4" t="n">
        <v>41439</v>
      </c>
      <c r="E36" s="1" t="n">
        <v>291045518</v>
      </c>
      <c r="F36" s="1" t="n">
        <v>376954482</v>
      </c>
      <c r="G36" s="1" t="n">
        <v>668000000</v>
      </c>
      <c r="H36" s="1" t="n">
        <v>225000000</v>
      </c>
      <c r="I36" s="1" t="n">
        <v>150000000</v>
      </c>
      <c r="J36" s="1" t="n">
        <v>75000000</v>
      </c>
      <c r="K36" s="1" t="n">
        <v>116619362</v>
      </c>
      <c r="L36" s="1" t="n">
        <v>40.1</v>
      </c>
      <c r="M36" s="1" t="n">
        <v>2.5</v>
      </c>
      <c r="N36" s="1" t="n">
        <v>43.6</v>
      </c>
      <c r="O36" s="1" t="n">
        <v>151343669.36</v>
      </c>
      <c r="P36" s="1" t="n">
        <v>116855889.42</v>
      </c>
      <c r="Q36" s="1" t="n">
        <v>268199558.78</v>
      </c>
      <c r="R36" s="3" t="n">
        <f aca="false">E36*0.52</f>
        <v>151343669.36</v>
      </c>
      <c r="S36" s="3" t="n">
        <f aca="false">F36*0.31</f>
        <v>116855889.42</v>
      </c>
      <c r="T36" s="3" t="n">
        <f aca="false">R36+S36</f>
        <v>268199558.78</v>
      </c>
      <c r="U36" s="3" t="n">
        <f aca="false">H36/1.5</f>
        <v>150000000</v>
      </c>
      <c r="V36" s="3" t="n">
        <f aca="false">H36-I36</f>
        <v>75000000</v>
      </c>
    </row>
    <row r="37" customFormat="false" ht="15" hidden="false" customHeight="false" outlineLevel="0" collapsed="false">
      <c r="A37" s="1" t="s">
        <v>67</v>
      </c>
      <c r="B37" s="1" t="s">
        <v>30</v>
      </c>
      <c r="C37" s="1" t="s">
        <v>29</v>
      </c>
      <c r="D37" s="4" t="n">
        <v>41481</v>
      </c>
      <c r="E37" s="1" t="n">
        <v>132556852</v>
      </c>
      <c r="F37" s="1" t="n">
        <v>282271394</v>
      </c>
      <c r="G37" s="1" t="n">
        <v>414828246</v>
      </c>
      <c r="H37" s="1" t="n">
        <v>115000000</v>
      </c>
      <c r="I37" s="1" t="n">
        <v>76666666.6666667</v>
      </c>
      <c r="J37" s="1" t="n">
        <v>38333333.3333333</v>
      </c>
      <c r="K37" s="1" t="n">
        <v>53113752</v>
      </c>
      <c r="L37" s="1" t="n">
        <v>40.1</v>
      </c>
      <c r="M37" s="1" t="n">
        <v>2.5</v>
      </c>
      <c r="N37" s="1" t="n">
        <v>31.8</v>
      </c>
      <c r="O37" s="1" t="n">
        <v>68929563.04</v>
      </c>
      <c r="P37" s="1" t="n">
        <v>87504132.14</v>
      </c>
      <c r="Q37" s="1" t="n">
        <v>156433695.18</v>
      </c>
      <c r="R37" s="3" t="n">
        <f aca="false">E37*0.52</f>
        <v>68929563.04</v>
      </c>
      <c r="S37" s="3" t="n">
        <f aca="false">F37*0.31</f>
        <v>87504132.14</v>
      </c>
      <c r="T37" s="3" t="n">
        <f aca="false">R37+S37</f>
        <v>156433695.18</v>
      </c>
      <c r="U37" s="3" t="n">
        <f aca="false">H37/1.5</f>
        <v>76666666.6666667</v>
      </c>
      <c r="V37" s="3" t="n">
        <f aca="false">H37-I37</f>
        <v>38333333.3333333</v>
      </c>
    </row>
    <row r="38" customFormat="false" ht="15" hidden="false" customHeight="false" outlineLevel="0" collapsed="false">
      <c r="A38" s="1" t="s">
        <v>68</v>
      </c>
      <c r="B38" s="1" t="s">
        <v>48</v>
      </c>
      <c r="C38" s="1" t="s">
        <v>56</v>
      </c>
      <c r="D38" s="4" t="n">
        <v>41586</v>
      </c>
      <c r="E38" s="1" t="n">
        <v>206362140</v>
      </c>
      <c r="F38" s="1" t="n">
        <v>438437860</v>
      </c>
      <c r="G38" s="1" t="n">
        <v>644800000</v>
      </c>
      <c r="H38" s="1" t="n">
        <v>150000000</v>
      </c>
      <c r="I38" s="1" t="n">
        <v>100000000</v>
      </c>
      <c r="J38" s="1" t="n">
        <v>50000000</v>
      </c>
      <c r="K38" s="1" t="n">
        <v>85737841</v>
      </c>
      <c r="L38" s="1" t="n">
        <v>41.5</v>
      </c>
      <c r="M38" s="1" t="n">
        <v>2.41</v>
      </c>
      <c r="N38" s="1" t="n">
        <v>32</v>
      </c>
      <c r="O38" s="1" t="n">
        <v>107308312.8</v>
      </c>
      <c r="P38" s="1" t="n">
        <v>135915736.6</v>
      </c>
      <c r="Q38" s="1" t="n">
        <v>243224049.4</v>
      </c>
      <c r="R38" s="3" t="n">
        <f aca="false">E38*0.52</f>
        <v>107308312.8</v>
      </c>
      <c r="S38" s="3" t="n">
        <f aca="false">F38*0.31</f>
        <v>135915736.6</v>
      </c>
      <c r="T38" s="3" t="n">
        <f aca="false">R38+S38</f>
        <v>243224049.4</v>
      </c>
      <c r="U38" s="3" t="n">
        <f aca="false">H38/1.5</f>
        <v>100000000</v>
      </c>
      <c r="V38" s="3" t="n">
        <f aca="false">H38-I38</f>
        <v>50000000</v>
      </c>
    </row>
    <row r="39" customFormat="false" ht="15" hidden="false" customHeight="false" outlineLevel="0" collapsed="false">
      <c r="A39" s="1" t="s">
        <v>69</v>
      </c>
      <c r="B39" s="1" t="s">
        <v>48</v>
      </c>
      <c r="C39" s="1" t="s">
        <v>60</v>
      </c>
      <c r="D39" s="4" t="n">
        <v>41733</v>
      </c>
      <c r="E39" s="1" t="n">
        <v>259766572</v>
      </c>
      <c r="F39" s="1" t="n">
        <v>454433428</v>
      </c>
      <c r="G39" s="1" t="n">
        <v>714200000</v>
      </c>
      <c r="H39" s="1" t="n">
        <v>170000000</v>
      </c>
      <c r="I39" s="1" t="n">
        <v>113333333.333333</v>
      </c>
      <c r="J39" s="1" t="n">
        <v>56666666.6666667</v>
      </c>
      <c r="K39" s="1" t="n">
        <v>95023721</v>
      </c>
      <c r="L39" s="1" t="n">
        <v>36.6</v>
      </c>
      <c r="M39" s="1" t="n">
        <v>2.73</v>
      </c>
      <c r="N39" s="1" t="n">
        <v>36.4</v>
      </c>
      <c r="O39" s="1" t="n">
        <v>135078617.44</v>
      </c>
      <c r="P39" s="1" t="n">
        <v>140874362.68</v>
      </c>
      <c r="Q39" s="1" t="n">
        <v>275952980.12</v>
      </c>
      <c r="R39" s="3" t="n">
        <f aca="false">E39*0.52</f>
        <v>135078617.44</v>
      </c>
      <c r="S39" s="3" t="n">
        <f aca="false">F39*0.31</f>
        <v>140874362.68</v>
      </c>
      <c r="T39" s="3" t="n">
        <f aca="false">R39+S39</f>
        <v>275952980.12</v>
      </c>
      <c r="U39" s="3" t="n">
        <f aca="false">H39/1.5</f>
        <v>113333333.333333</v>
      </c>
      <c r="V39" s="3" t="n">
        <f aca="false">H39-I39</f>
        <v>56666666.666667</v>
      </c>
    </row>
    <row r="40" customFormat="false" ht="15" hidden="false" customHeight="false" outlineLevel="0" collapsed="false">
      <c r="A40" s="1" t="s">
        <v>70</v>
      </c>
      <c r="B40" s="1" t="s">
        <v>32</v>
      </c>
      <c r="C40" s="1" t="s">
        <v>33</v>
      </c>
      <c r="D40" s="4" t="n">
        <v>41761</v>
      </c>
      <c r="E40" s="1" t="n">
        <v>202853933</v>
      </c>
      <c r="F40" s="1" t="n">
        <v>506046067</v>
      </c>
      <c r="G40" s="1" t="n">
        <v>708900000</v>
      </c>
      <c r="H40" s="1" t="n">
        <v>200000000</v>
      </c>
      <c r="I40" s="1" t="n">
        <v>133333333.333333</v>
      </c>
      <c r="J40" s="1" t="n">
        <v>66666666.6666667</v>
      </c>
      <c r="K40" s="1" t="n">
        <v>91608337</v>
      </c>
      <c r="L40" s="1" t="n">
        <v>45</v>
      </c>
      <c r="M40" s="1" t="n">
        <v>2.22</v>
      </c>
      <c r="N40" s="1" t="n">
        <v>28.7</v>
      </c>
      <c r="O40" s="1" t="n">
        <v>105484045.16</v>
      </c>
      <c r="P40" s="1" t="n">
        <v>156874280.77</v>
      </c>
      <c r="Q40" s="1" t="n">
        <v>262358325.93</v>
      </c>
      <c r="R40" s="3" t="n">
        <f aca="false">E40*0.52</f>
        <v>105484045.16</v>
      </c>
      <c r="S40" s="3" t="n">
        <f aca="false">F40*0.31</f>
        <v>156874280.77</v>
      </c>
      <c r="T40" s="3" t="n">
        <f aca="false">R40+S40</f>
        <v>262358325.93</v>
      </c>
      <c r="U40" s="3" t="n">
        <f aca="false">H40/1.5</f>
        <v>133333333.333333</v>
      </c>
      <c r="V40" s="3" t="n">
        <f aca="false">H40-I40</f>
        <v>66666666.666667</v>
      </c>
    </row>
    <row r="41" customFormat="false" ht="15" hidden="false" customHeight="false" outlineLevel="0" collapsed="false">
      <c r="A41" s="1" t="s">
        <v>71</v>
      </c>
      <c r="B41" s="1" t="s">
        <v>30</v>
      </c>
      <c r="C41" s="1" t="s">
        <v>29</v>
      </c>
      <c r="D41" s="4" t="n">
        <v>41782</v>
      </c>
      <c r="E41" s="1" t="n">
        <v>233921534</v>
      </c>
      <c r="F41" s="1" t="n">
        <v>514129866</v>
      </c>
      <c r="G41" s="1" t="n">
        <v>748051400</v>
      </c>
      <c r="H41" s="1" t="n">
        <v>200000000</v>
      </c>
      <c r="I41" s="1" t="n">
        <v>133333333.333333</v>
      </c>
      <c r="J41" s="1" t="n">
        <v>66666666.6666667</v>
      </c>
      <c r="K41" s="1" t="n">
        <v>90823660</v>
      </c>
      <c r="L41" s="1" t="n">
        <v>38.8</v>
      </c>
      <c r="M41" s="1" t="n">
        <v>2.58</v>
      </c>
      <c r="N41" s="1" t="n">
        <v>31.3</v>
      </c>
      <c r="O41" s="1" t="n">
        <v>121639197.68</v>
      </c>
      <c r="P41" s="1" t="n">
        <v>159380258.46</v>
      </c>
      <c r="Q41" s="1" t="n">
        <v>281019456.14</v>
      </c>
      <c r="R41" s="3" t="n">
        <f aca="false">E41*0.52</f>
        <v>121639197.68</v>
      </c>
      <c r="S41" s="3" t="n">
        <f aca="false">F41*0.31</f>
        <v>159380258.46</v>
      </c>
      <c r="T41" s="3" t="n">
        <f aca="false">R41+S41</f>
        <v>281019456.14</v>
      </c>
      <c r="U41" s="3" t="n">
        <f aca="false">H41/1.5</f>
        <v>133333333.333333</v>
      </c>
      <c r="V41" s="3" t="n">
        <f aca="false">H41-I41</f>
        <v>66666666.666667</v>
      </c>
    </row>
    <row r="42" customFormat="false" ht="15" hidden="false" customHeight="false" outlineLevel="0" collapsed="false">
      <c r="A42" s="1" t="s">
        <v>72</v>
      </c>
      <c r="B42" s="1" t="s">
        <v>48</v>
      </c>
      <c r="C42" s="1" t="s">
        <v>72</v>
      </c>
      <c r="D42" s="4" t="n">
        <v>41852</v>
      </c>
      <c r="E42" s="1" t="n">
        <v>333176600</v>
      </c>
      <c r="F42" s="1" t="n">
        <v>440123400</v>
      </c>
      <c r="G42" s="1" t="n">
        <v>773300000</v>
      </c>
      <c r="H42" s="1" t="n">
        <v>170000000</v>
      </c>
      <c r="I42" s="1" t="n">
        <v>113333333.333333</v>
      </c>
      <c r="J42" s="1" t="n">
        <v>56666666.6666667</v>
      </c>
      <c r="K42" s="1" t="n">
        <v>94320883</v>
      </c>
      <c r="L42" s="1" t="n">
        <v>28.3</v>
      </c>
      <c r="M42" s="1" t="n">
        <v>3.54</v>
      </c>
      <c r="N42" s="1" t="n">
        <v>43.3</v>
      </c>
      <c r="O42" s="1" t="n">
        <v>173251832</v>
      </c>
      <c r="P42" s="1" t="n">
        <v>136438254</v>
      </c>
      <c r="Q42" s="1" t="n">
        <v>309690086</v>
      </c>
      <c r="R42" s="3" t="n">
        <f aca="false">E42*0.52</f>
        <v>173251832</v>
      </c>
      <c r="S42" s="3" t="n">
        <f aca="false">F42*0.31</f>
        <v>136438254</v>
      </c>
      <c r="T42" s="3" t="n">
        <f aca="false">R42+S42</f>
        <v>309690086</v>
      </c>
      <c r="U42" s="3" t="n">
        <f aca="false">H42/1.5</f>
        <v>113333333.333333</v>
      </c>
      <c r="V42" s="3" t="n">
        <f aca="false">H42-I42</f>
        <v>56666666.666667</v>
      </c>
    </row>
    <row r="43" customFormat="false" ht="15" hidden="false" customHeight="false" outlineLevel="0" collapsed="false">
      <c r="A43" s="1" t="s">
        <v>73</v>
      </c>
      <c r="B43" s="1" t="s">
        <v>48</v>
      </c>
      <c r="C43" s="1" t="s">
        <v>62</v>
      </c>
      <c r="D43" s="4" t="n">
        <v>42125</v>
      </c>
      <c r="E43" s="1" t="n">
        <v>459005868</v>
      </c>
      <c r="F43" s="1" t="n">
        <v>945994132</v>
      </c>
      <c r="G43" s="1" t="n">
        <v>1405000000</v>
      </c>
      <c r="H43" s="1" t="n">
        <v>365000000</v>
      </c>
      <c r="I43" s="1" t="n">
        <v>243333333.333333</v>
      </c>
      <c r="J43" s="1" t="n">
        <v>121666666.666667</v>
      </c>
      <c r="K43" s="1" t="n">
        <v>191271109</v>
      </c>
      <c r="L43" s="1" t="n">
        <v>41.7</v>
      </c>
      <c r="M43" s="1" t="n">
        <v>2.4</v>
      </c>
      <c r="N43" s="1" t="n">
        <v>32.9</v>
      </c>
      <c r="O43" s="1" t="n">
        <v>238683051.36</v>
      </c>
      <c r="P43" s="1" t="n">
        <v>293258180.92</v>
      </c>
      <c r="Q43" s="1" t="n">
        <v>531941232.28</v>
      </c>
      <c r="R43" s="3" t="n">
        <f aca="false">E43*0.52</f>
        <v>238683051.36</v>
      </c>
      <c r="S43" s="3" t="n">
        <f aca="false">F43*0.31</f>
        <v>293258180.92</v>
      </c>
      <c r="T43" s="3" t="n">
        <f aca="false">R43+S43</f>
        <v>531941232.28</v>
      </c>
      <c r="U43" s="3" t="n">
        <f aca="false">H43/1.5</f>
        <v>243333333.333333</v>
      </c>
      <c r="V43" s="3" t="n">
        <f aca="false">H43-I43</f>
        <v>121666666.666667</v>
      </c>
    </row>
    <row r="44" customFormat="false" ht="15" hidden="false" customHeight="false" outlineLevel="0" collapsed="false">
      <c r="A44" s="1" t="s">
        <v>74</v>
      </c>
      <c r="B44" s="1" t="s">
        <v>48</v>
      </c>
      <c r="C44" s="1" t="s">
        <v>74</v>
      </c>
      <c r="D44" s="4" t="n">
        <v>42202</v>
      </c>
      <c r="E44" s="1" t="n">
        <v>180202163</v>
      </c>
      <c r="F44" s="1" t="n">
        <v>339097837</v>
      </c>
      <c r="G44" s="1" t="n">
        <v>519300000</v>
      </c>
      <c r="H44" s="1" t="n">
        <v>130000000</v>
      </c>
      <c r="I44" s="1" t="n">
        <v>86666666.6666667</v>
      </c>
      <c r="J44" s="1" t="n">
        <v>43333333.3333333</v>
      </c>
      <c r="K44" s="1" t="n">
        <v>57225526</v>
      </c>
      <c r="L44" s="1" t="n">
        <v>31.8</v>
      </c>
      <c r="M44" s="1" t="n">
        <v>3.15</v>
      </c>
      <c r="N44" s="1" t="n">
        <v>34.7</v>
      </c>
      <c r="O44" s="1" t="n">
        <v>93705124.76</v>
      </c>
      <c r="P44" s="1" t="n">
        <v>105120329.47</v>
      </c>
      <c r="Q44" s="1" t="n">
        <v>198825454.23</v>
      </c>
      <c r="R44" s="3" t="n">
        <f aca="false">E44*0.52</f>
        <v>93705124.76</v>
      </c>
      <c r="S44" s="3" t="n">
        <f aca="false">F44*0.31</f>
        <v>105120329.47</v>
      </c>
      <c r="T44" s="3" t="n">
        <f aca="false">R44+S44</f>
        <v>198825454.23</v>
      </c>
      <c r="U44" s="3" t="n">
        <f aca="false">H44/1.5</f>
        <v>86666666.6666667</v>
      </c>
      <c r="V44" s="3" t="n">
        <f aca="false">H44-I44</f>
        <v>43333333.3333333</v>
      </c>
    </row>
    <row r="45" customFormat="false" ht="15" hidden="false" customHeight="false" outlineLevel="0" collapsed="false">
      <c r="A45" s="1" t="s">
        <v>41</v>
      </c>
      <c r="B45" s="1" t="s">
        <v>30</v>
      </c>
      <c r="C45" s="1" t="s">
        <v>41</v>
      </c>
      <c r="D45" s="4" t="n">
        <v>42223</v>
      </c>
      <c r="E45" s="1" t="n">
        <v>56117548</v>
      </c>
      <c r="F45" s="1" t="n">
        <v>111882452</v>
      </c>
      <c r="G45" s="1" t="n">
        <v>168000000</v>
      </c>
      <c r="H45" s="1" t="n">
        <v>120000000</v>
      </c>
      <c r="I45" s="1" t="n">
        <v>80000000</v>
      </c>
      <c r="J45" s="1" t="n">
        <v>40000000</v>
      </c>
      <c r="K45" s="1" t="n">
        <v>25685737</v>
      </c>
      <c r="L45" s="1" t="n">
        <v>45.8</v>
      </c>
      <c r="M45" s="1" t="n">
        <v>2.18</v>
      </c>
      <c r="N45" s="1" t="n">
        <v>33.4</v>
      </c>
      <c r="O45" s="1" t="n">
        <v>29181124.96</v>
      </c>
      <c r="P45" s="1" t="n">
        <v>34683560.12</v>
      </c>
      <c r="Q45" s="1" t="n">
        <v>63864685.08</v>
      </c>
      <c r="R45" s="3" t="n">
        <f aca="false">E45*0.52</f>
        <v>29181124.96</v>
      </c>
      <c r="S45" s="3" t="n">
        <f aca="false">F45*0.31</f>
        <v>34683560.12</v>
      </c>
      <c r="T45" s="3" t="n">
        <f aca="false">R45+S45</f>
        <v>63864685.08</v>
      </c>
      <c r="U45" s="3" t="n">
        <f aca="false">H45/1.5</f>
        <v>80000000</v>
      </c>
      <c r="V45" s="3" t="n">
        <f aca="false">H45-I45</f>
        <v>40000000</v>
      </c>
    </row>
    <row r="46" customFormat="false" ht="15" hidden="false" customHeight="false" outlineLevel="0" collapsed="false">
      <c r="A46" s="1" t="s">
        <v>75</v>
      </c>
      <c r="B46" s="1" t="s">
        <v>30</v>
      </c>
      <c r="C46" s="1" t="s">
        <v>75</v>
      </c>
      <c r="D46" s="4" t="n">
        <v>42412</v>
      </c>
      <c r="E46" s="1" t="n">
        <v>363070709</v>
      </c>
      <c r="F46" s="1" t="n">
        <v>420042270</v>
      </c>
      <c r="G46" s="1" t="n">
        <v>783112979</v>
      </c>
      <c r="H46" s="1" t="n">
        <v>58000000</v>
      </c>
      <c r="I46" s="1" t="n">
        <v>38666666.6666667</v>
      </c>
      <c r="J46" s="1" t="n">
        <v>19333333.3333333</v>
      </c>
      <c r="K46" s="1" t="n">
        <v>132434639</v>
      </c>
      <c r="L46" s="1" t="n">
        <v>36.5</v>
      </c>
      <c r="M46" s="1" t="n">
        <v>2.74</v>
      </c>
      <c r="N46" s="1" t="n">
        <v>46.4</v>
      </c>
      <c r="O46" s="1" t="n">
        <v>188796768.68</v>
      </c>
      <c r="P46" s="1" t="n">
        <v>130213103.7</v>
      </c>
      <c r="Q46" s="1" t="n">
        <v>319009872.38</v>
      </c>
      <c r="R46" s="3" t="n">
        <f aca="false">E46*0.52</f>
        <v>188796768.68</v>
      </c>
      <c r="S46" s="3" t="n">
        <f aca="false">F46*0.31</f>
        <v>130213103.7</v>
      </c>
      <c r="T46" s="3" t="n">
        <f aca="false">R46+S46</f>
        <v>319009872.38</v>
      </c>
      <c r="U46" s="3" t="n">
        <f aca="false">H46/1.5</f>
        <v>38666666.6666667</v>
      </c>
      <c r="V46" s="3" t="n">
        <f aca="false">H46-I46</f>
        <v>19333333.3333333</v>
      </c>
    </row>
    <row r="47" customFormat="false" ht="15" hidden="false" customHeight="false" outlineLevel="0" collapsed="false">
      <c r="A47" s="1" t="s">
        <v>76</v>
      </c>
      <c r="B47" s="1" t="s">
        <v>23</v>
      </c>
      <c r="C47" s="1" t="s">
        <v>77</v>
      </c>
      <c r="D47" s="4" t="n">
        <v>42454</v>
      </c>
      <c r="E47" s="1" t="n">
        <v>330360194</v>
      </c>
      <c r="F47" s="1" t="n">
        <v>543239806</v>
      </c>
      <c r="G47" s="1" t="n">
        <v>873600000</v>
      </c>
      <c r="H47" s="1" t="n">
        <v>263000000</v>
      </c>
      <c r="I47" s="1" t="n">
        <v>175333333.333333</v>
      </c>
      <c r="J47" s="1" t="n">
        <v>87666666.6666667</v>
      </c>
      <c r="K47" s="1" t="n">
        <v>166007347</v>
      </c>
      <c r="L47" s="1" t="n">
        <v>50.3</v>
      </c>
      <c r="M47" s="1" t="n">
        <v>1.99</v>
      </c>
      <c r="N47" s="1" t="n">
        <v>37.8</v>
      </c>
      <c r="O47" s="1" t="n">
        <v>171787300.88</v>
      </c>
      <c r="P47" s="1" t="n">
        <v>168404339.86</v>
      </c>
      <c r="Q47" s="1" t="n">
        <v>340191640.74</v>
      </c>
      <c r="R47" s="3" t="n">
        <f aca="false">E47*0.52</f>
        <v>171787300.88</v>
      </c>
      <c r="S47" s="3" t="n">
        <f aca="false">F47*0.31</f>
        <v>168404339.86</v>
      </c>
      <c r="T47" s="3" t="n">
        <f aca="false">R47+S47</f>
        <v>340191640.74</v>
      </c>
      <c r="U47" s="3" t="n">
        <f aca="false">H47/1.5</f>
        <v>175333333.333333</v>
      </c>
      <c r="V47" s="3" t="n">
        <f aca="false">H47-I47</f>
        <v>87666666.666667</v>
      </c>
    </row>
    <row r="48" customFormat="false" ht="15" hidden="false" customHeight="false" outlineLevel="0" collapsed="false">
      <c r="A48" s="1" t="s">
        <v>78</v>
      </c>
      <c r="B48" s="1" t="s">
        <v>48</v>
      </c>
      <c r="C48" s="1" t="s">
        <v>60</v>
      </c>
      <c r="D48" s="4" t="n">
        <v>42496</v>
      </c>
      <c r="E48" s="1" t="n">
        <v>408084349</v>
      </c>
      <c r="F48" s="1" t="n">
        <v>744915651</v>
      </c>
      <c r="G48" s="1" t="n">
        <v>1153000000</v>
      </c>
      <c r="H48" s="1" t="n">
        <v>250000000</v>
      </c>
      <c r="I48" s="1" t="n">
        <v>166666666.666667</v>
      </c>
      <c r="J48" s="1" t="n">
        <v>83333333.3333333</v>
      </c>
      <c r="K48" s="1" t="n">
        <v>179139142</v>
      </c>
      <c r="L48" s="1" t="n">
        <v>43.9</v>
      </c>
      <c r="M48" s="1" t="n">
        <v>2.28</v>
      </c>
      <c r="N48" s="1" t="n">
        <v>35.4</v>
      </c>
      <c r="O48" s="1" t="n">
        <v>212203861.48</v>
      </c>
      <c r="P48" s="1" t="n">
        <v>230923851.81</v>
      </c>
      <c r="Q48" s="1" t="n">
        <v>443127713.29</v>
      </c>
      <c r="R48" s="3" t="n">
        <f aca="false">E48*0.52</f>
        <v>212203861.48</v>
      </c>
      <c r="S48" s="3" t="n">
        <f aca="false">F48*0.31</f>
        <v>230923851.81</v>
      </c>
      <c r="T48" s="3" t="n">
        <f aca="false">R48+S48</f>
        <v>443127713.29</v>
      </c>
      <c r="U48" s="3" t="n">
        <f aca="false">H48/1.5</f>
        <v>166666666.666667</v>
      </c>
      <c r="V48" s="3" t="n">
        <f aca="false">H48-I48</f>
        <v>83333333.333333</v>
      </c>
    </row>
    <row r="49" customFormat="false" ht="15" hidden="false" customHeight="false" outlineLevel="0" collapsed="false">
      <c r="A49" s="1" t="s">
        <v>79</v>
      </c>
      <c r="B49" s="1" t="s">
        <v>30</v>
      </c>
      <c r="C49" s="1" t="s">
        <v>29</v>
      </c>
      <c r="D49" s="4" t="n">
        <v>42517</v>
      </c>
      <c r="E49" s="1" t="n">
        <v>155442489</v>
      </c>
      <c r="F49" s="1" t="n">
        <v>388537295</v>
      </c>
      <c r="G49" s="1" t="n">
        <v>543979784</v>
      </c>
      <c r="H49" s="1" t="n">
        <v>178000000</v>
      </c>
      <c r="I49" s="1" t="n">
        <v>118666666.666667</v>
      </c>
      <c r="J49" s="1" t="n">
        <v>59333333.3333333</v>
      </c>
      <c r="K49" s="1" t="n">
        <v>65769562</v>
      </c>
      <c r="L49" s="1" t="n">
        <v>42.3</v>
      </c>
      <c r="M49" s="1" t="n">
        <v>2.36</v>
      </c>
      <c r="N49" s="1" t="n">
        <v>28.7</v>
      </c>
      <c r="O49" s="1" t="n">
        <v>80830094.28</v>
      </c>
      <c r="P49" s="1" t="n">
        <v>120446561.45</v>
      </c>
      <c r="Q49" s="1" t="n">
        <v>201276655.73</v>
      </c>
      <c r="R49" s="3" t="n">
        <f aca="false">E49*0.52</f>
        <v>80830094.28</v>
      </c>
      <c r="S49" s="3" t="n">
        <f aca="false">F49*0.31</f>
        <v>120446561.45</v>
      </c>
      <c r="T49" s="3" t="n">
        <f aca="false">R49+S49</f>
        <v>201276655.73</v>
      </c>
      <c r="U49" s="3" t="n">
        <f aca="false">H49/1.5</f>
        <v>118666666.666667</v>
      </c>
      <c r="V49" s="3" t="n">
        <f aca="false">H49-I49</f>
        <v>59333333.333333</v>
      </c>
    </row>
    <row r="50" customFormat="false" ht="15" hidden="false" customHeight="false" outlineLevel="0" collapsed="false">
      <c r="A50" s="1" t="s">
        <v>80</v>
      </c>
      <c r="B50" s="1" t="s">
        <v>23</v>
      </c>
      <c r="C50" s="1" t="s">
        <v>80</v>
      </c>
      <c r="D50" s="4" t="n">
        <v>42587</v>
      </c>
      <c r="E50" s="1" t="n">
        <v>325100054</v>
      </c>
      <c r="F50" s="1" t="n">
        <v>421699946</v>
      </c>
      <c r="G50" s="1" t="n">
        <v>746800000</v>
      </c>
      <c r="H50" s="1" t="n">
        <v>175000000</v>
      </c>
      <c r="I50" s="1" t="n">
        <v>116666666.666667</v>
      </c>
      <c r="J50" s="1" t="n">
        <v>58333333.3333333</v>
      </c>
      <c r="K50" s="1" t="n">
        <v>133682248</v>
      </c>
      <c r="L50" s="1" t="n">
        <v>41.1</v>
      </c>
      <c r="M50" s="1" t="n">
        <v>2.43</v>
      </c>
      <c r="N50" s="1" t="n">
        <v>43.4</v>
      </c>
      <c r="O50" s="1" t="n">
        <v>169052028.08</v>
      </c>
      <c r="P50" s="1" t="n">
        <v>130726983.26</v>
      </c>
      <c r="Q50" s="1" t="n">
        <v>299779011.34</v>
      </c>
      <c r="R50" s="3" t="n">
        <f aca="false">E50*0.52</f>
        <v>169052028.08</v>
      </c>
      <c r="S50" s="3" t="n">
        <f aca="false">F50*0.31</f>
        <v>130726983.26</v>
      </c>
      <c r="T50" s="3" t="n">
        <f aca="false">R50+S50</f>
        <v>299779011.34</v>
      </c>
      <c r="U50" s="3" t="n">
        <f aca="false">H50/1.5</f>
        <v>116666666.666667</v>
      </c>
      <c r="V50" s="3" t="n">
        <f aca="false">H50-I50</f>
        <v>58333333.333333</v>
      </c>
    </row>
    <row r="51" customFormat="false" ht="15" hidden="false" customHeight="false" outlineLevel="0" collapsed="false">
      <c r="A51" s="1" t="s">
        <v>81</v>
      </c>
      <c r="B51" s="1" t="s">
        <v>48</v>
      </c>
      <c r="C51" s="1" t="s">
        <v>81</v>
      </c>
      <c r="D51" s="4" t="n">
        <v>42678</v>
      </c>
      <c r="E51" s="1" t="n">
        <v>232641920</v>
      </c>
      <c r="F51" s="1" t="n">
        <v>445058080</v>
      </c>
      <c r="G51" s="1" t="n">
        <v>677700000</v>
      </c>
      <c r="H51" s="1" t="n">
        <v>165000000</v>
      </c>
      <c r="I51" s="1" t="n">
        <v>110000000</v>
      </c>
      <c r="J51" s="1" t="n">
        <v>55000000</v>
      </c>
      <c r="K51" s="1" t="n">
        <v>85058311</v>
      </c>
      <c r="L51" s="1" t="n">
        <v>36.6</v>
      </c>
      <c r="M51" s="1" t="n">
        <v>2.74</v>
      </c>
      <c r="N51" s="1" t="n">
        <v>34.4</v>
      </c>
      <c r="O51" s="1" t="n">
        <v>120973798.4</v>
      </c>
      <c r="P51" s="1" t="n">
        <v>137968004.8</v>
      </c>
      <c r="Q51" s="1" t="n">
        <v>258941803.2</v>
      </c>
      <c r="R51" s="3" t="n">
        <f aca="false">E51*0.52</f>
        <v>120973798.4</v>
      </c>
      <c r="S51" s="3" t="n">
        <f aca="false">F51*0.31</f>
        <v>137968004.8</v>
      </c>
      <c r="T51" s="3" t="n">
        <f aca="false">R51+S51</f>
        <v>258941803.2</v>
      </c>
      <c r="U51" s="3" t="n">
        <f aca="false">H51/1.5</f>
        <v>110000000</v>
      </c>
      <c r="V51" s="3" t="n">
        <f aca="false">H51-I51</f>
        <v>55000000</v>
      </c>
    </row>
    <row r="52" customFormat="false" ht="15" hidden="false" customHeight="false" outlineLevel="0" collapsed="false">
      <c r="A52" s="1" t="s">
        <v>82</v>
      </c>
      <c r="B52" s="1" t="s">
        <v>30</v>
      </c>
      <c r="C52" s="1" t="s">
        <v>29</v>
      </c>
      <c r="D52" s="4" t="n">
        <v>42797</v>
      </c>
      <c r="E52" s="1" t="n">
        <v>226277068</v>
      </c>
      <c r="F52" s="1" t="n">
        <v>392902852</v>
      </c>
      <c r="G52" s="1" t="n">
        <v>619179920</v>
      </c>
      <c r="H52" s="1" t="n">
        <v>127000000</v>
      </c>
      <c r="I52" s="1" t="n">
        <v>84666666.6666667</v>
      </c>
      <c r="J52" s="1" t="n">
        <v>42333333.3333333</v>
      </c>
      <c r="K52" s="1" t="n">
        <v>88411916</v>
      </c>
      <c r="L52" s="1" t="n">
        <v>39.1</v>
      </c>
      <c r="M52" s="1" t="n">
        <v>2.56</v>
      </c>
      <c r="N52" s="1" t="n">
        <v>36.8</v>
      </c>
      <c r="O52" s="1" t="n">
        <v>117664075.36</v>
      </c>
      <c r="P52" s="1" t="n">
        <v>121799884.12</v>
      </c>
      <c r="Q52" s="1" t="n">
        <v>239463959.48</v>
      </c>
      <c r="R52" s="3" t="n">
        <f aca="false">E52*0.52</f>
        <v>117664075.36</v>
      </c>
      <c r="S52" s="3" t="n">
        <f aca="false">F52*0.31</f>
        <v>121799884.12</v>
      </c>
      <c r="T52" s="3" t="n">
        <f aca="false">R52+S52</f>
        <v>239463959.48</v>
      </c>
      <c r="U52" s="3" t="n">
        <f aca="false">H52/1.5</f>
        <v>84666666.6666667</v>
      </c>
      <c r="V52" s="3" t="n">
        <f aca="false">H52-I52</f>
        <v>42333333.3333333</v>
      </c>
    </row>
    <row r="53" customFormat="false" ht="15" hidden="false" customHeight="false" outlineLevel="0" collapsed="false">
      <c r="A53" s="1" t="s">
        <v>83</v>
      </c>
      <c r="B53" s="1" t="s">
        <v>48</v>
      </c>
      <c r="C53" s="1" t="s">
        <v>72</v>
      </c>
      <c r="D53" s="4" t="n">
        <v>42860</v>
      </c>
      <c r="E53" s="1" t="n">
        <v>389813101</v>
      </c>
      <c r="F53" s="1" t="n">
        <v>473986899</v>
      </c>
      <c r="G53" s="1" t="n">
        <v>863800000</v>
      </c>
      <c r="H53" s="1" t="n">
        <v>200000000</v>
      </c>
      <c r="I53" s="1" t="n">
        <v>133333333.333333</v>
      </c>
      <c r="J53" s="1" t="n">
        <v>66666666.6666667</v>
      </c>
      <c r="K53" s="1" t="n">
        <v>146510104</v>
      </c>
      <c r="L53" s="1" t="n">
        <v>37.6</v>
      </c>
      <c r="M53" s="1" t="n">
        <v>2.66</v>
      </c>
      <c r="N53" s="1" t="n">
        <v>44.9</v>
      </c>
      <c r="O53" s="1" t="n">
        <v>202702812.52</v>
      </c>
      <c r="P53" s="1" t="n">
        <v>146935938.69</v>
      </c>
      <c r="Q53" s="1" t="n">
        <v>349638751.21</v>
      </c>
      <c r="R53" s="3" t="n">
        <f aca="false">E53*0.52</f>
        <v>202702812.52</v>
      </c>
      <c r="S53" s="3" t="n">
        <f aca="false">F53*0.31</f>
        <v>146935938.69</v>
      </c>
      <c r="T53" s="3" t="n">
        <f aca="false">R53+S53</f>
        <v>349638751.21</v>
      </c>
      <c r="U53" s="3" t="n">
        <f aca="false">H53/1.5</f>
        <v>133333333.333333</v>
      </c>
      <c r="V53" s="3" t="n">
        <f aca="false">H53-I53</f>
        <v>66666666.666667</v>
      </c>
    </row>
    <row r="54" customFormat="false" ht="15" hidden="false" customHeight="false" outlineLevel="0" collapsed="false">
      <c r="A54" s="1" t="s">
        <v>84</v>
      </c>
      <c r="B54" s="1" t="s">
        <v>23</v>
      </c>
      <c r="C54" s="1" t="s">
        <v>84</v>
      </c>
      <c r="D54" s="4" t="n">
        <v>42888</v>
      </c>
      <c r="E54" s="1" t="n">
        <v>412563408</v>
      </c>
      <c r="F54" s="1" t="n">
        <v>409236592</v>
      </c>
      <c r="G54" s="1" t="n">
        <v>821800000</v>
      </c>
      <c r="H54" s="1" t="n">
        <v>150000000</v>
      </c>
      <c r="I54" s="1" t="n">
        <v>100000000</v>
      </c>
      <c r="J54" s="1" t="n">
        <v>50000000</v>
      </c>
      <c r="K54" s="1" t="n">
        <v>10325171</v>
      </c>
      <c r="L54" s="1" t="n">
        <v>25</v>
      </c>
      <c r="M54" s="1" t="n">
        <v>4</v>
      </c>
      <c r="N54" s="1" t="n">
        <v>50.1</v>
      </c>
      <c r="O54" s="1" t="n">
        <v>214532972.16</v>
      </c>
      <c r="P54" s="1" t="n">
        <v>126863343.52</v>
      </c>
      <c r="Q54" s="1" t="n">
        <v>341396315.68</v>
      </c>
      <c r="R54" s="3" t="n">
        <f aca="false">E54*0.52</f>
        <v>214532972.16</v>
      </c>
      <c r="S54" s="3" t="n">
        <f aca="false">F54*0.31</f>
        <v>126863343.52</v>
      </c>
      <c r="T54" s="3" t="n">
        <f aca="false">R54+S54</f>
        <v>341396315.68</v>
      </c>
      <c r="U54" s="3" t="n">
        <f aca="false">H54/1.5</f>
        <v>100000000</v>
      </c>
      <c r="V54" s="3" t="n">
        <f aca="false">H54-I54</f>
        <v>50000000</v>
      </c>
    </row>
    <row r="55" customFormat="false" ht="15" hidden="false" customHeight="false" outlineLevel="0" collapsed="false">
      <c r="A55" s="1" t="s">
        <v>85</v>
      </c>
      <c r="B55" s="1" t="s">
        <v>48</v>
      </c>
      <c r="C55" s="1" t="s">
        <v>33</v>
      </c>
      <c r="D55" s="4" t="n">
        <v>42923</v>
      </c>
      <c r="E55" s="1" t="n">
        <v>334201140</v>
      </c>
      <c r="F55" s="1" t="n">
        <v>545998860</v>
      </c>
      <c r="G55" s="1" t="n">
        <v>880200000</v>
      </c>
      <c r="H55" s="1" t="n">
        <v>175000000</v>
      </c>
      <c r="I55" s="1" t="n">
        <v>116666666.666667</v>
      </c>
      <c r="J55" s="1" t="n">
        <v>58333333.3333333</v>
      </c>
      <c r="K55" s="1" t="n">
        <v>117027503</v>
      </c>
      <c r="L55" s="1" t="n">
        <v>35</v>
      </c>
      <c r="M55" s="1" t="n">
        <v>2.86</v>
      </c>
      <c r="N55" s="1" t="n">
        <v>38.1</v>
      </c>
      <c r="O55" s="1" t="n">
        <v>173784592.8</v>
      </c>
      <c r="P55" s="1" t="n">
        <v>169259646.6</v>
      </c>
      <c r="Q55" s="1" t="n">
        <v>343044239.4</v>
      </c>
      <c r="R55" s="3" t="n">
        <f aca="false">E55*0.52</f>
        <v>173784592.8</v>
      </c>
      <c r="S55" s="3" t="n">
        <f aca="false">F55*0.31</f>
        <v>169259646.6</v>
      </c>
      <c r="T55" s="3" t="n">
        <f aca="false">R55+S55</f>
        <v>343044239.4</v>
      </c>
      <c r="U55" s="3" t="n">
        <f aca="false">H55/1.5</f>
        <v>116666666.666667</v>
      </c>
      <c r="V55" s="3" t="n">
        <f aca="false">H55-I55</f>
        <v>58333333.333333</v>
      </c>
    </row>
    <row r="56" customFormat="false" ht="15" hidden="false" customHeight="false" outlineLevel="0" collapsed="false">
      <c r="A56" s="1" t="s">
        <v>86</v>
      </c>
      <c r="B56" s="1" t="s">
        <v>48</v>
      </c>
      <c r="C56" s="1" t="s">
        <v>56</v>
      </c>
      <c r="D56" s="4" t="n">
        <v>43042</v>
      </c>
      <c r="E56" s="1" t="n">
        <v>315058289</v>
      </c>
      <c r="F56" s="1" t="n">
        <v>538941711</v>
      </c>
      <c r="G56" s="1" t="n">
        <v>854000000</v>
      </c>
      <c r="H56" s="1" t="n">
        <v>180000000</v>
      </c>
      <c r="I56" s="1" t="n">
        <v>120000000</v>
      </c>
      <c r="J56" s="1" t="n">
        <v>60000000</v>
      </c>
      <c r="K56" s="1" t="n">
        <v>122744989</v>
      </c>
      <c r="L56" s="1" t="n">
        <v>39</v>
      </c>
      <c r="M56" s="1" t="n">
        <v>2.57</v>
      </c>
      <c r="N56" s="1" t="n">
        <v>37</v>
      </c>
      <c r="O56" s="1" t="n">
        <v>163830310.28</v>
      </c>
      <c r="P56" s="1" t="n">
        <v>167071930.41</v>
      </c>
      <c r="Q56" s="1" t="n">
        <v>330902240.69</v>
      </c>
      <c r="R56" s="3" t="n">
        <f aca="false">E56*0.52</f>
        <v>163830310.28</v>
      </c>
      <c r="S56" s="3" t="n">
        <f aca="false">F56*0.31</f>
        <v>167071930.41</v>
      </c>
      <c r="T56" s="3" t="n">
        <f aca="false">R56+S56</f>
        <v>330902240.69</v>
      </c>
      <c r="U56" s="3" t="n">
        <f aca="false">H56/1.5</f>
        <v>120000000</v>
      </c>
      <c r="V56" s="3" t="n">
        <f aca="false">H56-I56</f>
        <v>60000000</v>
      </c>
    </row>
    <row r="57" customFormat="false" ht="15" hidden="false" customHeight="false" outlineLevel="0" collapsed="false">
      <c r="A57" s="1" t="s">
        <v>77</v>
      </c>
      <c r="B57" s="1" t="s">
        <v>23</v>
      </c>
      <c r="C57" s="1" t="s">
        <v>77</v>
      </c>
      <c r="D57" s="4" t="n">
        <v>43056</v>
      </c>
      <c r="E57" s="1" t="n">
        <v>229024295</v>
      </c>
      <c r="F57" s="1" t="n">
        <v>428875705</v>
      </c>
      <c r="G57" s="1" t="n">
        <v>657900000</v>
      </c>
      <c r="H57" s="1" t="n">
        <v>300000000</v>
      </c>
      <c r="I57" s="1" t="n">
        <v>200000000</v>
      </c>
      <c r="J57" s="1" t="n">
        <v>100000000</v>
      </c>
      <c r="K57" s="1" t="n">
        <v>93842239</v>
      </c>
      <c r="L57" s="1" t="n">
        <v>41</v>
      </c>
      <c r="M57" s="1" t="n">
        <v>2.44</v>
      </c>
      <c r="N57" s="1" t="n">
        <v>34.6</v>
      </c>
      <c r="O57" s="1" t="n">
        <v>119092633.4</v>
      </c>
      <c r="P57" s="1" t="n">
        <v>132951468.55</v>
      </c>
      <c r="Q57" s="1" t="n">
        <v>252044101.95</v>
      </c>
      <c r="R57" s="3" t="n">
        <f aca="false">E57*0.52</f>
        <v>119092633.4</v>
      </c>
      <c r="S57" s="3" t="n">
        <f aca="false">F57*0.31</f>
        <v>132951468.55</v>
      </c>
      <c r="T57" s="3" t="n">
        <f aca="false">R57+S57</f>
        <v>252044101.95</v>
      </c>
      <c r="U57" s="3" t="n">
        <f aca="false">H57/1.5</f>
        <v>200000000</v>
      </c>
      <c r="V57" s="3" t="n">
        <f aca="false">H57-I57</f>
        <v>100000000</v>
      </c>
    </row>
    <row r="58" customFormat="false" ht="15" hidden="false" customHeight="false" outlineLevel="0" collapsed="false">
      <c r="A58" s="1" t="s">
        <v>87</v>
      </c>
      <c r="B58" s="1" t="s">
        <v>48</v>
      </c>
      <c r="C58" s="1" t="s">
        <v>87</v>
      </c>
      <c r="D58" s="4" t="n">
        <v>43147</v>
      </c>
      <c r="E58" s="1" t="n">
        <v>700059566</v>
      </c>
      <c r="F58" s="1" t="n">
        <v>650940434</v>
      </c>
      <c r="G58" s="1" t="n">
        <v>1351000000</v>
      </c>
      <c r="H58" s="1" t="n">
        <v>200000000</v>
      </c>
      <c r="I58" s="1" t="n">
        <v>133333333.333333</v>
      </c>
      <c r="J58" s="1" t="n">
        <v>66666666.6666667</v>
      </c>
      <c r="K58" s="1" t="n">
        <v>202003951</v>
      </c>
      <c r="L58" s="1" t="n">
        <v>28.9</v>
      </c>
      <c r="M58" s="1" t="n">
        <v>3.47</v>
      </c>
      <c r="N58" s="1" t="n">
        <v>52.5</v>
      </c>
      <c r="O58" s="1" t="n">
        <v>364030974.32</v>
      </c>
      <c r="P58" s="1" t="n">
        <v>201791534.54</v>
      </c>
      <c r="Q58" s="1" t="n">
        <v>565822508.86</v>
      </c>
      <c r="R58" s="3" t="n">
        <f aca="false">E58*0.52</f>
        <v>364030974.32</v>
      </c>
      <c r="S58" s="3" t="n">
        <f aca="false">F58*0.31</f>
        <v>201791534.54</v>
      </c>
      <c r="T58" s="3" t="n">
        <f aca="false">R58+S58</f>
        <v>565822508.86</v>
      </c>
      <c r="U58" s="3" t="n">
        <f aca="false">H58/1.5</f>
        <v>133333333.333333</v>
      </c>
      <c r="V58" s="3" t="n">
        <f aca="false">H58-I58</f>
        <v>66666666.666667</v>
      </c>
    </row>
    <row r="59" customFormat="false" ht="15" hidden="false" customHeight="false" outlineLevel="0" collapsed="false">
      <c r="A59" s="1" t="s">
        <v>88</v>
      </c>
      <c r="B59" s="1" t="s">
        <v>48</v>
      </c>
      <c r="C59" s="1" t="s">
        <v>62</v>
      </c>
      <c r="D59" s="4" t="n">
        <v>43217</v>
      </c>
      <c r="E59" s="1" t="n">
        <v>678815482</v>
      </c>
      <c r="F59" s="1" t="n">
        <v>1370184518</v>
      </c>
      <c r="G59" s="1" t="n">
        <v>2049000000</v>
      </c>
      <c r="H59" s="1" t="n">
        <v>300000000</v>
      </c>
      <c r="I59" s="1" t="n">
        <v>200000000</v>
      </c>
      <c r="J59" s="1" t="n">
        <v>100000000</v>
      </c>
      <c r="K59" s="1" t="n">
        <v>257698183</v>
      </c>
      <c r="L59" s="1" t="n">
        <v>38</v>
      </c>
      <c r="M59" s="1" t="n">
        <v>2.63</v>
      </c>
      <c r="N59" s="1" t="n">
        <v>33.1</v>
      </c>
      <c r="O59" s="1" t="n">
        <v>352984050.64</v>
      </c>
      <c r="P59" s="1" t="n">
        <v>424757200.58</v>
      </c>
      <c r="Q59" s="1" t="n">
        <v>777741251.22</v>
      </c>
      <c r="R59" s="3" t="n">
        <f aca="false">E59*0.52</f>
        <v>352984050.64</v>
      </c>
      <c r="S59" s="3" t="n">
        <f aca="false">F59*0.31</f>
        <v>424757200.58</v>
      </c>
      <c r="T59" s="3" t="n">
        <f aca="false">R59+S59</f>
        <v>777741251.22</v>
      </c>
      <c r="U59" s="3" t="n">
        <f aca="false">H59/1.5</f>
        <v>200000000</v>
      </c>
      <c r="V59" s="3" t="n">
        <f aca="false">H59-I59</f>
        <v>100000000</v>
      </c>
    </row>
    <row r="60" customFormat="false" ht="15" hidden="false" customHeight="false" outlineLevel="0" collapsed="false">
      <c r="A60" s="1" t="s">
        <v>89</v>
      </c>
      <c r="B60" s="1" t="s">
        <v>30</v>
      </c>
      <c r="C60" s="1" t="s">
        <v>75</v>
      </c>
      <c r="D60" s="4" t="n">
        <v>43238</v>
      </c>
      <c r="E60" s="1" t="n">
        <v>324591735</v>
      </c>
      <c r="F60" s="1" t="n">
        <v>460457987</v>
      </c>
      <c r="G60" s="1" t="n">
        <v>785049722</v>
      </c>
      <c r="H60" s="1" t="n">
        <v>110000000</v>
      </c>
      <c r="I60" s="1" t="n">
        <v>73333333.3333333</v>
      </c>
      <c r="J60" s="1" t="n">
        <v>36666666.6666667</v>
      </c>
      <c r="K60" s="1" t="n">
        <v>125507153</v>
      </c>
      <c r="L60" s="1" t="n">
        <v>38.7</v>
      </c>
      <c r="M60" s="1" t="n">
        <v>2.59</v>
      </c>
      <c r="N60" s="1" t="n">
        <v>41.3</v>
      </c>
      <c r="O60" s="1" t="n">
        <v>168787702.2</v>
      </c>
      <c r="P60" s="1" t="n">
        <v>142741975.97</v>
      </c>
      <c r="Q60" s="1" t="n">
        <v>311529678.17</v>
      </c>
      <c r="R60" s="3" t="n">
        <f aca="false">E60*0.52</f>
        <v>168787702.2</v>
      </c>
      <c r="S60" s="3" t="n">
        <f aca="false">F60*0.31</f>
        <v>142741975.97</v>
      </c>
      <c r="T60" s="3" t="n">
        <f aca="false">R60+S60</f>
        <v>311529678.17</v>
      </c>
      <c r="U60" s="3" t="n">
        <f aca="false">H60/1.5</f>
        <v>73333333.3333333</v>
      </c>
      <c r="V60" s="3" t="n">
        <f aca="false">H60-I60</f>
        <v>36666666.6666667</v>
      </c>
    </row>
    <row r="61" customFormat="false" ht="15" hidden="false" customHeight="false" outlineLevel="0" collapsed="false">
      <c r="A61" s="1" t="s">
        <v>90</v>
      </c>
      <c r="B61" s="1" t="s">
        <v>48</v>
      </c>
      <c r="C61" s="1" t="s">
        <v>74</v>
      </c>
      <c r="D61" s="4" t="n">
        <v>43287</v>
      </c>
      <c r="E61" s="1" t="n">
        <v>216648740</v>
      </c>
      <c r="F61" s="1" t="n">
        <v>406051260</v>
      </c>
      <c r="G61" s="1" t="n">
        <v>622700000</v>
      </c>
      <c r="H61" s="1" t="n">
        <v>130000000</v>
      </c>
      <c r="I61" s="1" t="n">
        <v>86666666.6666667</v>
      </c>
      <c r="J61" s="1" t="n">
        <v>43333333.3333333</v>
      </c>
      <c r="K61" s="1" t="n">
        <v>75812205</v>
      </c>
      <c r="L61" s="1" t="n">
        <v>35</v>
      </c>
      <c r="M61" s="1" t="n">
        <v>2.86</v>
      </c>
      <c r="N61" s="1" t="n">
        <v>34.8</v>
      </c>
      <c r="O61" s="1" t="n">
        <v>112657344.8</v>
      </c>
      <c r="P61" s="1" t="n">
        <v>125875890.6</v>
      </c>
      <c r="Q61" s="1" t="n">
        <v>238533235.4</v>
      </c>
      <c r="R61" s="3" t="n">
        <f aca="false">E61*0.52</f>
        <v>112657344.8</v>
      </c>
      <c r="S61" s="3" t="n">
        <f aca="false">F61*0.31</f>
        <v>125875890.6</v>
      </c>
      <c r="T61" s="3" t="n">
        <f aca="false">R61+S61</f>
        <v>238533235.4</v>
      </c>
      <c r="U61" s="3" t="n">
        <f aca="false">H61/1.5</f>
        <v>86666666.6666667</v>
      </c>
      <c r="V61" s="3" t="n">
        <f aca="false">H61-I61</f>
        <v>43333333.3333333</v>
      </c>
    </row>
    <row r="62" customFormat="false" ht="15" hidden="false" customHeight="false" outlineLevel="0" collapsed="false">
      <c r="A62" s="1" t="s">
        <v>91</v>
      </c>
      <c r="B62" s="1" t="s">
        <v>32</v>
      </c>
      <c r="C62" s="1" t="s">
        <v>91</v>
      </c>
      <c r="D62" s="4" t="n">
        <v>43378</v>
      </c>
      <c r="E62" s="1" t="n">
        <v>213515506</v>
      </c>
      <c r="F62" s="1" t="n">
        <v>642584494</v>
      </c>
      <c r="G62" s="1" t="n">
        <v>856100000</v>
      </c>
      <c r="H62" s="1" t="n">
        <v>116000000</v>
      </c>
      <c r="I62" s="1" t="n">
        <v>77333333.3333333</v>
      </c>
      <c r="J62" s="1" t="n">
        <v>38666666.6666667</v>
      </c>
      <c r="K62" s="1" t="n">
        <v>80255756</v>
      </c>
      <c r="L62" s="1" t="n">
        <v>37.6</v>
      </c>
      <c r="M62" s="1" t="n">
        <v>2.66</v>
      </c>
      <c r="N62" s="1" t="n">
        <v>24.9</v>
      </c>
      <c r="O62" s="1" t="n">
        <v>111028063.12</v>
      </c>
      <c r="P62" s="1" t="n">
        <v>199201193.14</v>
      </c>
      <c r="Q62" s="1" t="n">
        <v>310229256.26</v>
      </c>
      <c r="R62" s="3" t="n">
        <f aca="false">E62*0.52</f>
        <v>111028063.12</v>
      </c>
      <c r="S62" s="3" t="n">
        <f aca="false">F62*0.31</f>
        <v>199201193.14</v>
      </c>
      <c r="T62" s="3" t="n">
        <f aca="false">R62+S62</f>
        <v>310229256.26</v>
      </c>
      <c r="U62" s="3" t="n">
        <f aca="false">H62/1.5</f>
        <v>77333333.3333333</v>
      </c>
      <c r="V62" s="3" t="n">
        <f aca="false">H62-I62</f>
        <v>38666666.6666667</v>
      </c>
    </row>
    <row r="63" customFormat="false" ht="15" hidden="false" customHeight="false" outlineLevel="0" collapsed="false">
      <c r="A63" s="1" t="s">
        <v>92</v>
      </c>
      <c r="B63" s="1" t="s">
        <v>32</v>
      </c>
      <c r="C63" s="1" t="s">
        <v>33</v>
      </c>
      <c r="D63" s="4" t="n">
        <v>43448</v>
      </c>
      <c r="E63" s="1" t="n">
        <v>190173195</v>
      </c>
      <c r="F63" s="1" t="n">
        <v>183633874</v>
      </c>
      <c r="G63" s="1" t="n">
        <v>373807069</v>
      </c>
      <c r="H63" s="1" t="n">
        <v>90000000</v>
      </c>
      <c r="I63" s="1" t="n">
        <v>60000000</v>
      </c>
      <c r="J63" s="1" t="n">
        <v>30000000</v>
      </c>
      <c r="K63" s="1" t="n">
        <v>35363376</v>
      </c>
      <c r="L63" s="1" t="n">
        <v>18.6</v>
      </c>
      <c r="M63" s="1" t="n">
        <v>5.38</v>
      </c>
      <c r="N63" s="1" t="n">
        <v>50.9</v>
      </c>
      <c r="O63" s="1" t="n">
        <v>98890061.4</v>
      </c>
      <c r="P63" s="1" t="n">
        <v>56926500.94</v>
      </c>
      <c r="Q63" s="1" t="n">
        <v>155816562.34</v>
      </c>
      <c r="R63" s="3" t="n">
        <f aca="false">E63*0.52</f>
        <v>98890061.4</v>
      </c>
      <c r="S63" s="3" t="n">
        <f aca="false">F63*0.31</f>
        <v>56926500.94</v>
      </c>
      <c r="T63" s="3" t="n">
        <f aca="false">R63+S63</f>
        <v>155816562.34</v>
      </c>
      <c r="U63" s="3" t="n">
        <f aca="false">H63/1.5</f>
        <v>60000000</v>
      </c>
      <c r="V63" s="3" t="n">
        <f aca="false">H63-I63</f>
        <v>30000000</v>
      </c>
    </row>
    <row r="64" customFormat="false" ht="15" hidden="false" customHeight="false" outlineLevel="0" collapsed="false">
      <c r="A64" s="1" t="s">
        <v>93</v>
      </c>
      <c r="B64" s="1" t="s">
        <v>23</v>
      </c>
      <c r="C64" s="1" t="s">
        <v>93</v>
      </c>
      <c r="D64" s="4" t="n">
        <v>43455</v>
      </c>
      <c r="E64" s="1" t="n">
        <v>335061807</v>
      </c>
      <c r="F64" s="1" t="n">
        <v>812938193</v>
      </c>
      <c r="G64" s="1" t="n">
        <v>1148000000</v>
      </c>
      <c r="H64" s="1" t="n">
        <v>160000000</v>
      </c>
      <c r="I64" s="1" t="n">
        <v>106666666.666667</v>
      </c>
      <c r="J64" s="1" t="n">
        <v>53333333.3333333</v>
      </c>
      <c r="K64" s="1" t="n">
        <v>67873522</v>
      </c>
      <c r="L64" s="1" t="n">
        <v>20.3</v>
      </c>
      <c r="M64" s="1" t="n">
        <v>4.94</v>
      </c>
      <c r="N64" s="1" t="n">
        <v>29.2</v>
      </c>
      <c r="O64" s="1" t="n">
        <v>174232139.64</v>
      </c>
      <c r="P64" s="1" t="n">
        <v>252010839.83</v>
      </c>
      <c r="Q64" s="1" t="n">
        <v>426242979.47</v>
      </c>
      <c r="R64" s="3" t="n">
        <f aca="false">E64*0.52</f>
        <v>174232139.64</v>
      </c>
      <c r="S64" s="3" t="n">
        <f aca="false">F64*0.31</f>
        <v>252010839.83</v>
      </c>
      <c r="T64" s="3" t="n">
        <f aca="false">R64+S64</f>
        <v>426242979.47</v>
      </c>
      <c r="U64" s="3" t="n">
        <f aca="false">H64/1.5</f>
        <v>106666666.666667</v>
      </c>
      <c r="V64" s="3" t="n">
        <f aca="false">H64-I64</f>
        <v>53333333.333333</v>
      </c>
    </row>
    <row r="65" customFormat="false" ht="15" hidden="false" customHeight="false" outlineLevel="0" collapsed="false">
      <c r="A65" s="1" t="s">
        <v>94</v>
      </c>
      <c r="B65" s="1" t="s">
        <v>48</v>
      </c>
      <c r="C65" s="1" t="s">
        <v>94</v>
      </c>
      <c r="D65" s="4" t="n">
        <v>43532</v>
      </c>
      <c r="E65" s="1" t="n">
        <v>426829839</v>
      </c>
      <c r="F65" s="1" t="n">
        <v>701170161</v>
      </c>
      <c r="G65" s="1" t="n">
        <v>1128000000</v>
      </c>
      <c r="H65" s="1" t="n">
        <v>175000000</v>
      </c>
      <c r="I65" s="1" t="n">
        <v>116666666.666667</v>
      </c>
      <c r="J65" s="1" t="n">
        <v>58333333.3333333</v>
      </c>
      <c r="K65" s="1" t="n">
        <v>153433423</v>
      </c>
      <c r="L65" s="1" t="n">
        <v>35.9</v>
      </c>
      <c r="M65" s="1" t="n">
        <v>2.78</v>
      </c>
      <c r="N65" s="1" t="n">
        <v>37.8</v>
      </c>
      <c r="O65" s="1" t="n">
        <v>221951516.28</v>
      </c>
      <c r="P65" s="1" t="n">
        <v>217362749.91</v>
      </c>
      <c r="Q65" s="1" t="n">
        <v>439314266.19</v>
      </c>
      <c r="R65" s="3" t="n">
        <f aca="false">E65*0.52</f>
        <v>221951516.28</v>
      </c>
      <c r="S65" s="3" t="n">
        <f aca="false">F65*0.31</f>
        <v>217362749.91</v>
      </c>
      <c r="T65" s="3" t="n">
        <f aca="false">R65+S65</f>
        <v>439314266.19</v>
      </c>
      <c r="U65" s="3" t="n">
        <f aca="false">H65/1.5</f>
        <v>116666666.666667</v>
      </c>
      <c r="V65" s="3" t="n">
        <f aca="false">H65-I65</f>
        <v>58333333.333333</v>
      </c>
    </row>
    <row r="66" customFormat="false" ht="15" hidden="false" customHeight="false" outlineLevel="0" collapsed="false">
      <c r="A66" s="1" t="s">
        <v>95</v>
      </c>
      <c r="B66" s="1" t="s">
        <v>23</v>
      </c>
      <c r="C66" s="1" t="s">
        <v>96</v>
      </c>
      <c r="D66" s="4" t="n">
        <v>43560</v>
      </c>
      <c r="E66" s="1" t="n">
        <v>140371656</v>
      </c>
      <c r="F66" s="1" t="n">
        <v>225528344</v>
      </c>
      <c r="G66" s="1" t="n">
        <v>365900000</v>
      </c>
      <c r="H66" s="1" t="n">
        <v>85000000</v>
      </c>
      <c r="I66" s="1" t="n">
        <v>56666666.6666667</v>
      </c>
      <c r="J66" s="1" t="n">
        <v>28333333.3333333</v>
      </c>
      <c r="K66" s="1" t="n">
        <v>53505326</v>
      </c>
      <c r="L66" s="1" t="n">
        <v>38.1</v>
      </c>
      <c r="M66" s="1" t="n">
        <v>2.62</v>
      </c>
      <c r="N66" s="1" t="n">
        <v>38.4</v>
      </c>
      <c r="O66" s="1" t="n">
        <v>72993261.12</v>
      </c>
      <c r="P66" s="1" t="n">
        <v>69913786.64</v>
      </c>
      <c r="Q66" s="1" t="n">
        <v>142907047.76</v>
      </c>
      <c r="R66" s="3" t="n">
        <f aca="false">E66*0.52</f>
        <v>72993261.12</v>
      </c>
      <c r="S66" s="3" t="n">
        <f aca="false">F66*0.31</f>
        <v>69913786.64</v>
      </c>
      <c r="T66" s="3" t="n">
        <f aca="false">R66+S66</f>
        <v>142907047.76</v>
      </c>
      <c r="U66" s="3" t="n">
        <f aca="false">H66/1.5</f>
        <v>56666666.6666667</v>
      </c>
      <c r="V66" s="3" t="n">
        <f aca="false">H66-I66</f>
        <v>28333333.3333333</v>
      </c>
    </row>
    <row r="67" customFormat="false" ht="15" hidden="false" customHeight="false" outlineLevel="0" collapsed="false">
      <c r="A67" s="1" t="s">
        <v>97</v>
      </c>
      <c r="B67" s="1" t="s">
        <v>48</v>
      </c>
      <c r="C67" s="1" t="s">
        <v>62</v>
      </c>
      <c r="D67" s="4" t="n">
        <v>43581</v>
      </c>
      <c r="E67" s="1" t="n">
        <v>858373000</v>
      </c>
      <c r="F67" s="1" t="n">
        <v>1931627000</v>
      </c>
      <c r="G67" s="1" t="n">
        <v>2790000000</v>
      </c>
      <c r="H67" s="1" t="n">
        <v>400000000</v>
      </c>
      <c r="I67" s="1" t="n">
        <v>266666666.666667</v>
      </c>
      <c r="J67" s="1" t="n">
        <v>133333333.333333</v>
      </c>
      <c r="K67" s="1" t="n">
        <v>357115007</v>
      </c>
      <c r="L67" s="1" t="n">
        <v>41.6</v>
      </c>
      <c r="M67" s="1" t="n">
        <v>2.4</v>
      </c>
      <c r="N67" s="1" t="n">
        <v>31.6</v>
      </c>
      <c r="O67" s="1" t="n">
        <v>446353960</v>
      </c>
      <c r="P67" s="1" t="n">
        <v>598804370</v>
      </c>
      <c r="Q67" s="1" t="n">
        <v>1045158330</v>
      </c>
      <c r="R67" s="3" t="n">
        <f aca="false">E67*0.52</f>
        <v>446353960</v>
      </c>
      <c r="S67" s="3" t="n">
        <f aca="false">F67*0.31</f>
        <v>598804370</v>
      </c>
      <c r="T67" s="3" t="n">
        <f aca="false">R67+S67</f>
        <v>1045158330</v>
      </c>
      <c r="U67" s="3" t="n">
        <f aca="false">H67/1.5</f>
        <v>266666666.666667</v>
      </c>
      <c r="V67" s="3" t="n">
        <f aca="false">H67-I67</f>
        <v>133333333.333333</v>
      </c>
    </row>
    <row r="68" customFormat="false" ht="15" hidden="false" customHeight="false" outlineLevel="0" collapsed="false">
      <c r="A68" s="1" t="s">
        <v>98</v>
      </c>
      <c r="B68" s="1" t="s">
        <v>30</v>
      </c>
      <c r="C68" s="1" t="s">
        <v>29</v>
      </c>
      <c r="D68" s="4" t="n">
        <v>43623</v>
      </c>
      <c r="E68" s="1" t="n">
        <v>65845974</v>
      </c>
      <c r="F68" s="1" t="n">
        <v>186596026</v>
      </c>
      <c r="G68" s="1" t="n">
        <v>252442000</v>
      </c>
      <c r="H68" s="1" t="n">
        <v>200000000</v>
      </c>
      <c r="I68" s="1" t="n">
        <v>133333333.333333</v>
      </c>
      <c r="J68" s="1" t="n">
        <v>66666666.6666667</v>
      </c>
      <c r="K68" s="1" t="n">
        <v>32828348</v>
      </c>
      <c r="L68" s="1" t="n">
        <v>49.9</v>
      </c>
      <c r="M68" s="1" t="n">
        <v>2.01</v>
      </c>
      <c r="N68" s="1" t="n">
        <v>26.7</v>
      </c>
      <c r="O68" s="1" t="n">
        <v>34239906.48</v>
      </c>
      <c r="P68" s="1" t="n">
        <v>57844768.06</v>
      </c>
      <c r="Q68" s="1" t="n">
        <v>92084674.54</v>
      </c>
      <c r="R68" s="3" t="n">
        <f aca="false">E68*0.52</f>
        <v>34239906.48</v>
      </c>
      <c r="S68" s="3" t="n">
        <f aca="false">F68*0.31</f>
        <v>57844768.06</v>
      </c>
      <c r="T68" s="3" t="n">
        <f aca="false">R68+S68</f>
        <v>92084674.54</v>
      </c>
      <c r="U68" s="3" t="n">
        <f aca="false">H68/1.5</f>
        <v>133333333.333333</v>
      </c>
      <c r="V68" s="3" t="n">
        <f aca="false">H68-I68</f>
        <v>66666666.666667</v>
      </c>
    </row>
    <row r="69" customFormat="false" ht="15" hidden="false" customHeight="false" outlineLevel="0" collapsed="false">
      <c r="A69" s="1" t="s">
        <v>99</v>
      </c>
      <c r="B69" s="1" t="s">
        <v>48</v>
      </c>
      <c r="C69" s="1" t="s">
        <v>33</v>
      </c>
      <c r="D69" s="4" t="n">
        <v>43648</v>
      </c>
      <c r="E69" s="1" t="n">
        <v>390532085</v>
      </c>
      <c r="F69" s="1" t="n">
        <v>741467915</v>
      </c>
      <c r="G69" s="1" t="n">
        <v>1132000000</v>
      </c>
      <c r="H69" s="1" t="n">
        <v>160000000</v>
      </c>
      <c r="I69" s="1" t="n">
        <v>106666666.666667</v>
      </c>
      <c r="J69" s="1" t="n">
        <v>53333333.3333333</v>
      </c>
      <c r="K69" s="1" t="n">
        <v>92579212</v>
      </c>
      <c r="L69" s="1" t="n">
        <v>23.7</v>
      </c>
      <c r="M69" s="1" t="n">
        <v>4.23</v>
      </c>
      <c r="N69" s="1" t="n">
        <v>34.6</v>
      </c>
      <c r="O69" s="1" t="n">
        <v>203076684.2</v>
      </c>
      <c r="P69" s="1" t="n">
        <v>229855053.65</v>
      </c>
      <c r="Q69" s="1" t="n">
        <v>432931737.85</v>
      </c>
      <c r="R69" s="3" t="n">
        <f aca="false">E69*0.52</f>
        <v>203076684.2</v>
      </c>
      <c r="S69" s="3" t="n">
        <f aca="false">F69*0.31</f>
        <v>229855053.65</v>
      </c>
      <c r="T69" s="3" t="n">
        <f aca="false">R69+S69</f>
        <v>432931737.85</v>
      </c>
      <c r="U69" s="3" t="n">
        <f aca="false">H69/1.5</f>
        <v>106666666.666667</v>
      </c>
      <c r="V69" s="3" t="n">
        <f aca="false">H69-I69</f>
        <v>53333333.333333</v>
      </c>
    </row>
    <row r="70" customFormat="false" ht="15" hidden="false" customHeight="false" outlineLevel="0" collapsed="false">
      <c r="A70" s="1" t="s">
        <v>100</v>
      </c>
      <c r="B70" s="1" t="s">
        <v>23</v>
      </c>
      <c r="C70" s="1" t="s">
        <v>28</v>
      </c>
      <c r="D70" s="4" t="n">
        <v>43742</v>
      </c>
      <c r="E70" s="1" t="n">
        <v>335451311</v>
      </c>
      <c r="F70" s="1" t="n">
        <v>743300000</v>
      </c>
      <c r="G70" s="1" t="n">
        <v>1078751311</v>
      </c>
      <c r="H70" s="1" t="n">
        <v>55000000</v>
      </c>
      <c r="I70" s="1" t="n">
        <v>36666666.6666667</v>
      </c>
      <c r="J70" s="1" t="n">
        <v>18333333.3333333</v>
      </c>
      <c r="K70" s="1" t="n">
        <v>96202337</v>
      </c>
      <c r="L70" s="1" t="n">
        <v>28.7</v>
      </c>
      <c r="M70" s="1" t="n">
        <v>3.49</v>
      </c>
      <c r="N70" s="1" t="n">
        <v>31.1</v>
      </c>
      <c r="O70" s="1" t="n">
        <v>174434681.72</v>
      </c>
      <c r="P70" s="1" t="n">
        <v>230423000</v>
      </c>
      <c r="Q70" s="1" t="n">
        <v>404857681.72</v>
      </c>
      <c r="R70" s="3" t="n">
        <f aca="false">E70*0.52</f>
        <v>174434681.72</v>
      </c>
      <c r="S70" s="3" t="n">
        <f aca="false">F70*0.31</f>
        <v>230423000</v>
      </c>
      <c r="T70" s="3" t="n">
        <f aca="false">R70+S70</f>
        <v>404857681.72</v>
      </c>
      <c r="U70" s="3" t="n">
        <f aca="false">H70/1.5</f>
        <v>36666666.6666667</v>
      </c>
      <c r="V70" s="3" t="n">
        <f aca="false">H70-I70</f>
        <v>18333333.3333333</v>
      </c>
    </row>
    <row r="71" customFormat="false" ht="15" hidden="false" customHeight="false" outlineLevel="0" collapsed="false">
      <c r="A71" s="1" t="s">
        <v>101</v>
      </c>
      <c r="B71" s="1" t="s">
        <v>23</v>
      </c>
      <c r="C71" s="1" t="s">
        <v>28</v>
      </c>
      <c r="D71" s="4" t="n">
        <v>43868</v>
      </c>
      <c r="E71" s="1" t="n">
        <v>84158461</v>
      </c>
      <c r="F71" s="1" t="n">
        <v>117641539</v>
      </c>
      <c r="G71" s="1" t="n">
        <v>201800000</v>
      </c>
      <c r="H71" s="1" t="n">
        <v>82000000</v>
      </c>
      <c r="I71" s="1" t="n">
        <v>54666666.6666667</v>
      </c>
      <c r="J71" s="1" t="n">
        <v>27333333.3333333</v>
      </c>
      <c r="K71" s="1" t="n">
        <v>33010017</v>
      </c>
      <c r="L71" s="1" t="n">
        <v>39.2</v>
      </c>
      <c r="M71" s="1" t="n">
        <v>2.55</v>
      </c>
      <c r="N71" s="1" t="n">
        <v>41</v>
      </c>
      <c r="O71" s="1" t="n">
        <v>43762399.72</v>
      </c>
      <c r="P71" s="1" t="n">
        <v>36468877.09</v>
      </c>
      <c r="Q71" s="1" t="n">
        <v>80231276.81</v>
      </c>
      <c r="R71" s="3" t="n">
        <f aca="false">E71*0.52</f>
        <v>43762399.72</v>
      </c>
      <c r="S71" s="3" t="n">
        <f aca="false">F71*0.31</f>
        <v>36468877.09</v>
      </c>
      <c r="T71" s="3" t="n">
        <f aca="false">R71+S71</f>
        <v>80231276.81</v>
      </c>
      <c r="U71" s="3" t="n">
        <f aca="false">H71/1.5</f>
        <v>54666666.6666667</v>
      </c>
      <c r="V71" s="3" t="n">
        <f aca="false">H71-I71</f>
        <v>27333333.3333333</v>
      </c>
    </row>
    <row r="72" customFormat="false" ht="15" hidden="false" customHeight="false" outlineLevel="0" collapsed="false">
      <c r="A72" s="1" t="s">
        <v>102</v>
      </c>
      <c r="B72" s="1" t="s">
        <v>30</v>
      </c>
      <c r="C72" s="1" t="s">
        <v>29</v>
      </c>
      <c r="D72" s="4" t="n">
        <v>44071</v>
      </c>
      <c r="E72" s="1" t="n">
        <v>23855591</v>
      </c>
      <c r="F72" s="1" t="n">
        <v>23242409</v>
      </c>
      <c r="G72" s="1" t="n">
        <v>47098000</v>
      </c>
      <c r="H72" s="1" t="n">
        <v>67000000</v>
      </c>
      <c r="I72" s="1" t="n">
        <v>44666666.6666667</v>
      </c>
      <c r="J72" s="1" t="n">
        <v>22333333.3333333</v>
      </c>
      <c r="K72" s="1" t="n">
        <v>7037017</v>
      </c>
      <c r="L72" s="1" t="n">
        <v>29.5</v>
      </c>
      <c r="M72" s="1" t="n">
        <v>3.39</v>
      </c>
      <c r="N72" s="1" t="n">
        <v>50.2</v>
      </c>
      <c r="O72" s="1" t="n">
        <v>12404907.32</v>
      </c>
      <c r="P72" s="1" t="n">
        <v>7205146.79</v>
      </c>
      <c r="Q72" s="1" t="n">
        <v>19610054.11</v>
      </c>
      <c r="R72" s="3" t="n">
        <f aca="false">E72*0.52</f>
        <v>12404907.32</v>
      </c>
      <c r="S72" s="3" t="n">
        <f aca="false">F72*0.31</f>
        <v>7205146.79</v>
      </c>
      <c r="T72" s="3" t="n">
        <f aca="false">R72+S72</f>
        <v>19610054.11</v>
      </c>
      <c r="U72" s="3" t="n">
        <f aca="false">H72/1.5</f>
        <v>44666666.6666667</v>
      </c>
      <c r="V72" s="3" t="n">
        <f aca="false">H72-I72</f>
        <v>22333333.3333333</v>
      </c>
    </row>
    <row r="73" customFormat="false" ht="15" hidden="false" customHeight="false" outlineLevel="0" collapsed="false">
      <c r="A73" s="1" t="s">
        <v>103</v>
      </c>
      <c r="B73" s="1" t="s">
        <v>23</v>
      </c>
      <c r="C73" s="1" t="s">
        <v>84</v>
      </c>
      <c r="D73" s="4" t="n">
        <v>44190</v>
      </c>
      <c r="E73" s="1" t="n">
        <v>46801036</v>
      </c>
      <c r="F73" s="1" t="n">
        <v>122798964</v>
      </c>
      <c r="G73" s="1" t="n">
        <v>169600000</v>
      </c>
      <c r="H73" s="1" t="n">
        <v>200000000</v>
      </c>
      <c r="I73" s="1" t="n">
        <v>133333333.333333</v>
      </c>
      <c r="J73" s="1" t="n">
        <v>66666666.6666667</v>
      </c>
      <c r="K73" s="1" t="n">
        <v>16701957</v>
      </c>
      <c r="L73" s="1" t="n">
        <v>35.7</v>
      </c>
      <c r="M73" s="1" t="n">
        <v>2.8</v>
      </c>
      <c r="N73" s="1" t="n">
        <v>27.6</v>
      </c>
      <c r="O73" s="1" t="n">
        <v>24336538.72</v>
      </c>
      <c r="P73" s="1" t="n">
        <v>38067678.84</v>
      </c>
      <c r="Q73" s="1" t="n">
        <v>62404217.56</v>
      </c>
      <c r="R73" s="3" t="n">
        <f aca="false">E73*0.52</f>
        <v>24336538.72</v>
      </c>
      <c r="S73" s="3" t="n">
        <f aca="false">F73*0.31</f>
        <v>38067678.84</v>
      </c>
      <c r="T73" s="3" t="n">
        <f aca="false">R73+S73</f>
        <v>62404217.56</v>
      </c>
      <c r="U73" s="3" t="n">
        <f aca="false">H73/1.5</f>
        <v>133333333.333333</v>
      </c>
      <c r="V73" s="3" t="n">
        <f aca="false">H73-I73</f>
        <v>66666666.666667</v>
      </c>
    </row>
    <row r="74" customFormat="false" ht="15" hidden="false" customHeight="false" outlineLevel="0" collapsed="false">
      <c r="A74" s="1" t="s">
        <v>104</v>
      </c>
      <c r="B74" s="1" t="s">
        <v>48</v>
      </c>
      <c r="C74" s="1" t="s">
        <v>28</v>
      </c>
      <c r="D74" s="4" t="n">
        <v>44386</v>
      </c>
      <c r="E74" s="1" t="n">
        <v>183651655</v>
      </c>
      <c r="F74" s="1" t="n">
        <v>195948345</v>
      </c>
      <c r="G74" s="1" t="n">
        <v>379600000</v>
      </c>
      <c r="H74" s="1" t="n">
        <v>200000000</v>
      </c>
      <c r="I74" s="1" t="n">
        <v>133333333.333333</v>
      </c>
      <c r="J74" s="1" t="n">
        <v>66666666.6666667</v>
      </c>
      <c r="K74" s="1" t="n">
        <v>80366312</v>
      </c>
      <c r="L74" s="1" t="n">
        <v>43.8</v>
      </c>
      <c r="M74" s="1" t="n">
        <v>2.29</v>
      </c>
      <c r="N74" s="1" t="n">
        <v>48.4</v>
      </c>
      <c r="O74" s="1" t="n">
        <v>95498860.6</v>
      </c>
      <c r="P74" s="1" t="n">
        <v>60743986.95</v>
      </c>
      <c r="Q74" s="1" t="n">
        <v>156242847.55</v>
      </c>
      <c r="R74" s="3" t="n">
        <f aca="false">E74*0.52</f>
        <v>95498860.6</v>
      </c>
      <c r="S74" s="3" t="n">
        <f aca="false">F74*0.31</f>
        <v>60743986.95</v>
      </c>
      <c r="T74" s="3" t="n">
        <f aca="false">R74+S74</f>
        <v>156242847.55</v>
      </c>
      <c r="U74" s="3" t="n">
        <f aca="false">H74/1.5</f>
        <v>133333333.333333</v>
      </c>
      <c r="V74" s="3" t="n">
        <f aca="false">H74-I74</f>
        <v>66666666.666667</v>
      </c>
    </row>
    <row r="75" customFormat="false" ht="15" hidden="false" customHeight="false" outlineLevel="0" collapsed="false">
      <c r="A75" s="1" t="s">
        <v>105</v>
      </c>
      <c r="B75" s="1" t="s">
        <v>23</v>
      </c>
      <c r="C75" s="1" t="s">
        <v>80</v>
      </c>
      <c r="D75" s="4" t="n">
        <v>44414</v>
      </c>
      <c r="E75" s="1" t="n">
        <v>55817425</v>
      </c>
      <c r="F75" s="1" t="n">
        <v>111582575</v>
      </c>
      <c r="G75" s="1" t="n">
        <v>167400000</v>
      </c>
      <c r="H75" s="1" t="n">
        <v>185000000</v>
      </c>
      <c r="I75" s="1" t="n">
        <v>123333333.333333</v>
      </c>
      <c r="J75" s="1" t="n">
        <v>61666666.6666667</v>
      </c>
      <c r="K75" s="1" t="n">
        <v>26205415</v>
      </c>
      <c r="L75" s="1" t="n">
        <v>46.9</v>
      </c>
      <c r="M75" s="1" t="n">
        <v>2.13</v>
      </c>
      <c r="N75" s="1" t="n">
        <v>33.1</v>
      </c>
      <c r="O75" s="1" t="n">
        <v>29025061</v>
      </c>
      <c r="P75" s="1" t="n">
        <v>34590598.25</v>
      </c>
      <c r="Q75" s="1" t="n">
        <v>63615659.25</v>
      </c>
      <c r="R75" s="3" t="n">
        <f aca="false">E75*0.52</f>
        <v>29025061</v>
      </c>
      <c r="S75" s="3" t="n">
        <f aca="false">F75*0.31</f>
        <v>34590598.25</v>
      </c>
      <c r="T75" s="3" t="n">
        <f aca="false">R75+S75</f>
        <v>63615659.25</v>
      </c>
      <c r="U75" s="3" t="n">
        <f aca="false">H75/1.5</f>
        <v>123333333.333333</v>
      </c>
      <c r="V75" s="3" t="n">
        <f aca="false">H75-I75</f>
        <v>61666666.666667</v>
      </c>
    </row>
    <row r="76" customFormat="false" ht="15" hidden="false" customHeight="false" outlineLevel="0" collapsed="false">
      <c r="A76" s="1" t="s">
        <v>106</v>
      </c>
      <c r="B76" s="1" t="s">
        <v>48</v>
      </c>
      <c r="C76" s="1" t="s">
        <v>28</v>
      </c>
      <c r="D76" s="4" t="n">
        <v>44442</v>
      </c>
      <c r="E76" s="1" t="n">
        <v>224543292</v>
      </c>
      <c r="F76" s="1" t="n">
        <v>207656708</v>
      </c>
      <c r="G76" s="1" t="n">
        <v>432200000</v>
      </c>
      <c r="H76" s="1" t="n">
        <v>150000000</v>
      </c>
      <c r="I76" s="1" t="n">
        <v>100000000</v>
      </c>
      <c r="J76" s="1" t="n">
        <v>50000000</v>
      </c>
      <c r="K76" s="1" t="n">
        <v>75388688</v>
      </c>
      <c r="L76" s="1" t="n">
        <v>33.6</v>
      </c>
      <c r="M76" s="1" t="n">
        <v>2.98</v>
      </c>
      <c r="N76" s="1" t="n">
        <v>52</v>
      </c>
      <c r="O76" s="1" t="n">
        <v>116762511.84</v>
      </c>
      <c r="P76" s="1" t="n">
        <v>64373579.48</v>
      </c>
      <c r="Q76" s="1" t="n">
        <v>181136091.32</v>
      </c>
      <c r="R76" s="3" t="n">
        <f aca="false">E76*0.52</f>
        <v>116762511.84</v>
      </c>
      <c r="S76" s="3" t="n">
        <f aca="false">F76*0.31</f>
        <v>64373579.48</v>
      </c>
      <c r="T76" s="3" t="n">
        <f aca="false">R76+S76</f>
        <v>181136091.32</v>
      </c>
      <c r="U76" s="3" t="n">
        <f aca="false">H76/1.5</f>
        <v>100000000</v>
      </c>
      <c r="V76" s="3" t="n">
        <f aca="false">H76-I76</f>
        <v>50000000</v>
      </c>
    </row>
    <row r="77" customFormat="false" ht="15" hidden="false" customHeight="false" outlineLevel="0" collapsed="false">
      <c r="A77" s="1" t="s">
        <v>107</v>
      </c>
      <c r="B77" s="1" t="s">
        <v>32</v>
      </c>
      <c r="C77" s="1" t="s">
        <v>91</v>
      </c>
      <c r="D77" s="4" t="n">
        <v>44470</v>
      </c>
      <c r="E77" s="1" t="n">
        <v>213550366</v>
      </c>
      <c r="F77" s="1" t="n">
        <v>293349634</v>
      </c>
      <c r="G77" s="1" t="n">
        <v>506900000</v>
      </c>
      <c r="H77" s="1" t="n">
        <v>110000000</v>
      </c>
      <c r="I77" s="1" t="n">
        <v>73333333.3333333</v>
      </c>
      <c r="J77" s="1" t="n">
        <v>36666666.6666667</v>
      </c>
      <c r="K77" s="1" t="n">
        <v>90033210</v>
      </c>
      <c r="L77" s="1" t="n">
        <v>42.2</v>
      </c>
      <c r="M77" s="1" t="n">
        <v>2.37</v>
      </c>
      <c r="N77" s="1" t="n">
        <v>42.6</v>
      </c>
      <c r="O77" s="1" t="n">
        <v>111046190.32</v>
      </c>
      <c r="P77" s="1" t="n">
        <v>90938386.54</v>
      </c>
      <c r="Q77" s="1" t="n">
        <v>201984576.86</v>
      </c>
      <c r="R77" s="3" t="n">
        <f aca="false">E77*0.52</f>
        <v>111046190.32</v>
      </c>
      <c r="S77" s="3" t="n">
        <f aca="false">F77*0.31</f>
        <v>90938386.54</v>
      </c>
      <c r="T77" s="3" t="n">
        <f aca="false">R77+S77</f>
        <v>201984576.86</v>
      </c>
      <c r="U77" s="3" t="n">
        <f aca="false">H77/1.5</f>
        <v>73333333.3333333</v>
      </c>
      <c r="V77" s="3" t="n">
        <f aca="false">H77-I77</f>
        <v>36666666.6666667</v>
      </c>
    </row>
    <row r="78" customFormat="false" ht="15" hidden="false" customHeight="false" outlineLevel="0" collapsed="false">
      <c r="A78" s="1" t="s">
        <v>108</v>
      </c>
      <c r="B78" s="1" t="s">
        <v>48</v>
      </c>
      <c r="C78" s="1" t="s">
        <v>28</v>
      </c>
      <c r="D78" s="4" t="n">
        <v>44505</v>
      </c>
      <c r="E78" s="1" t="n">
        <v>164870234</v>
      </c>
      <c r="F78" s="1" t="n">
        <v>237629766</v>
      </c>
      <c r="G78" s="1" t="n">
        <v>402500000</v>
      </c>
      <c r="H78" s="1" t="n">
        <v>200000000</v>
      </c>
      <c r="I78" s="1" t="n">
        <v>133333333.333333</v>
      </c>
      <c r="J78" s="1" t="n">
        <v>66666666.6666667</v>
      </c>
      <c r="K78" s="1" t="n">
        <v>71297219</v>
      </c>
      <c r="L78" s="1" t="n">
        <v>43.2</v>
      </c>
      <c r="M78" s="1" t="n">
        <v>2.31</v>
      </c>
      <c r="N78" s="1" t="n">
        <v>41</v>
      </c>
      <c r="O78" s="1" t="n">
        <v>85732521.68</v>
      </c>
      <c r="P78" s="1" t="n">
        <v>73665227.46</v>
      </c>
      <c r="Q78" s="1" t="n">
        <v>159397749.14</v>
      </c>
      <c r="R78" s="3" t="n">
        <f aca="false">E78*0.52</f>
        <v>85732521.68</v>
      </c>
      <c r="S78" s="3" t="n">
        <f aca="false">F78*0.31</f>
        <v>73665227.46</v>
      </c>
      <c r="T78" s="3" t="n">
        <f aca="false">R78+S78</f>
        <v>159397749.14</v>
      </c>
      <c r="U78" s="3" t="n">
        <f aca="false">H78/1.5</f>
        <v>133333333.333333</v>
      </c>
      <c r="V78" s="3" t="n">
        <f aca="false">H78-I78</f>
        <v>66666666.666667</v>
      </c>
    </row>
    <row r="79" customFormat="false" ht="15" hidden="false" customHeight="false" outlineLevel="0" collapsed="false">
      <c r="A79" s="1" t="s">
        <v>109</v>
      </c>
      <c r="B79" s="1" t="s">
        <v>48</v>
      </c>
      <c r="C79" s="1" t="s">
        <v>33</v>
      </c>
      <c r="D79" s="4" t="n">
        <v>44547</v>
      </c>
      <c r="E79" s="1" t="n">
        <v>804793477</v>
      </c>
      <c r="F79" s="1" t="n">
        <v>1085206523</v>
      </c>
      <c r="G79" s="1" t="n">
        <v>1890000000</v>
      </c>
      <c r="H79" s="1" t="n">
        <v>200000000</v>
      </c>
      <c r="I79" s="1" t="n">
        <v>133333333.333333</v>
      </c>
      <c r="J79" s="1" t="n">
        <v>66666666.6666667</v>
      </c>
      <c r="K79" s="1" t="n">
        <v>260138569</v>
      </c>
      <c r="L79" s="1" t="n">
        <v>31.9</v>
      </c>
      <c r="M79" s="1" t="n">
        <v>3.13</v>
      </c>
      <c r="N79" s="1" t="n">
        <v>42.4</v>
      </c>
      <c r="O79" s="1" t="n">
        <v>418492608.04</v>
      </c>
      <c r="P79" s="1" t="n">
        <v>336414022.13</v>
      </c>
      <c r="Q79" s="1" t="n">
        <v>754906630.17</v>
      </c>
      <c r="R79" s="3" t="n">
        <f aca="false">E79*0.52</f>
        <v>418492608.04</v>
      </c>
      <c r="S79" s="3" t="n">
        <f aca="false">F79*0.31</f>
        <v>336414022.13</v>
      </c>
      <c r="T79" s="3" t="n">
        <f aca="false">R79+S79</f>
        <v>754906630.17</v>
      </c>
      <c r="U79" s="3" t="n">
        <f aca="false">H79/1.5</f>
        <v>133333333.333333</v>
      </c>
      <c r="V79" s="3" t="n">
        <f aca="false">H79-I79</f>
        <v>66666666.666667</v>
      </c>
    </row>
    <row r="80" customFormat="false" ht="15" hidden="false" customHeight="false" outlineLevel="0" collapsed="false">
      <c r="A80" s="1" t="s">
        <v>110</v>
      </c>
      <c r="B80" s="1" t="s">
        <v>23</v>
      </c>
      <c r="C80" s="1" t="s">
        <v>22</v>
      </c>
      <c r="D80" s="4" t="n">
        <v>44624</v>
      </c>
      <c r="E80" s="1" t="n">
        <v>369612903</v>
      </c>
      <c r="F80" s="1" t="n">
        <v>402900000</v>
      </c>
      <c r="G80" s="1" t="n">
        <v>772512903</v>
      </c>
      <c r="H80" s="1" t="n">
        <v>200000000</v>
      </c>
      <c r="I80" s="1" t="n">
        <v>133333333.333333</v>
      </c>
      <c r="J80" s="1" t="n">
        <v>66666666.6666667</v>
      </c>
      <c r="K80" s="1" t="n">
        <v>134008624</v>
      </c>
      <c r="L80" s="1" t="n">
        <v>47.8</v>
      </c>
      <c r="M80" s="1" t="n">
        <v>2.76</v>
      </c>
      <c r="N80" s="1" t="n">
        <v>47.8</v>
      </c>
      <c r="O80" s="1" t="n">
        <v>192198709.56</v>
      </c>
      <c r="P80" s="1" t="n">
        <v>124899000</v>
      </c>
      <c r="Q80" s="1" t="n">
        <v>317097709.56</v>
      </c>
      <c r="R80" s="3" t="n">
        <f aca="false">E80*0.52</f>
        <v>192198709.56</v>
      </c>
      <c r="S80" s="3" t="n">
        <f aca="false">F80*0.31</f>
        <v>124899000</v>
      </c>
      <c r="T80" s="3" t="n">
        <f aca="false">R80+S80</f>
        <v>317097709.56</v>
      </c>
      <c r="U80" s="3" t="n">
        <f aca="false">H80/1.5</f>
        <v>133333333.333333</v>
      </c>
      <c r="V80" s="3" t="n">
        <f aca="false">H80-I80</f>
        <v>66666666.666667</v>
      </c>
    </row>
    <row r="81" customFormat="false" ht="15" hidden="false" customHeight="false" outlineLevel="0" collapsed="false">
      <c r="A81" s="1" t="s">
        <v>111</v>
      </c>
      <c r="B81" s="1" t="s">
        <v>32</v>
      </c>
      <c r="C81" s="1" t="s">
        <v>28</v>
      </c>
      <c r="D81" s="4" t="n">
        <v>44652</v>
      </c>
      <c r="E81" s="1" t="n">
        <v>73865530</v>
      </c>
      <c r="F81" s="1" t="n">
        <v>89434470</v>
      </c>
      <c r="G81" s="1" t="n">
        <v>163300000</v>
      </c>
      <c r="H81" s="1" t="n">
        <v>75000000</v>
      </c>
      <c r="I81" s="1" t="n">
        <v>50000000</v>
      </c>
      <c r="J81" s="1" t="n">
        <v>25000000</v>
      </c>
      <c r="K81" s="1" t="n">
        <v>39005895</v>
      </c>
      <c r="L81" s="1" t="n">
        <v>52.8</v>
      </c>
      <c r="M81" s="1" t="n">
        <v>1.89</v>
      </c>
      <c r="N81" s="1" t="n">
        <v>45.4</v>
      </c>
      <c r="O81" s="1" t="n">
        <v>38410075.6</v>
      </c>
      <c r="P81" s="1" t="n">
        <v>27724685.7</v>
      </c>
      <c r="Q81" s="1" t="n">
        <v>66134761.3</v>
      </c>
      <c r="R81" s="3" t="n">
        <f aca="false">E81*0.52</f>
        <v>38410075.6</v>
      </c>
      <c r="S81" s="3" t="n">
        <f aca="false">F81*0.31</f>
        <v>27724685.7</v>
      </c>
      <c r="T81" s="3" t="n">
        <f aca="false">R81+S81</f>
        <v>66134761.3</v>
      </c>
      <c r="U81" s="3" t="n">
        <f aca="false">H81/1.5</f>
        <v>50000000</v>
      </c>
      <c r="V81" s="3" t="n">
        <f aca="false">H81-I81</f>
        <v>25000000</v>
      </c>
    </row>
    <row r="82" customFormat="false" ht="15" hidden="false" customHeight="false" outlineLevel="0" collapsed="false">
      <c r="A82" s="1" t="s">
        <v>112</v>
      </c>
      <c r="B82" s="1" t="s">
        <v>48</v>
      </c>
      <c r="C82" s="1" t="s">
        <v>81</v>
      </c>
      <c r="D82" s="4" t="n">
        <v>44687</v>
      </c>
      <c r="E82" s="1" t="n">
        <v>411331607</v>
      </c>
      <c r="F82" s="1" t="n">
        <v>543868393</v>
      </c>
      <c r="G82" s="1" t="n">
        <v>955200000</v>
      </c>
      <c r="H82" s="1" t="n">
        <v>200000000</v>
      </c>
      <c r="I82" s="1" t="n">
        <v>133333333.333333</v>
      </c>
      <c r="J82" s="1" t="n">
        <v>66666666.6666667</v>
      </c>
      <c r="K82" s="1" t="n">
        <v>187420998</v>
      </c>
      <c r="L82" s="1" t="n">
        <v>45.6</v>
      </c>
      <c r="M82" s="1" t="n">
        <v>2.19</v>
      </c>
      <c r="N82" s="1" t="n">
        <v>43.2</v>
      </c>
      <c r="O82" s="1" t="n">
        <v>213892435.64</v>
      </c>
      <c r="P82" s="1" t="n">
        <v>168599201.83</v>
      </c>
      <c r="Q82" s="1" t="n">
        <v>382491637.47</v>
      </c>
      <c r="R82" s="3" t="n">
        <f aca="false">E82*0.52</f>
        <v>213892435.64</v>
      </c>
      <c r="S82" s="3" t="n">
        <f aca="false">F82*0.31</f>
        <v>168599201.83</v>
      </c>
      <c r="T82" s="3" t="n">
        <f aca="false">R82+S82</f>
        <v>382491637.47</v>
      </c>
      <c r="U82" s="3" t="n">
        <f aca="false">H82/1.5</f>
        <v>133333333.333333</v>
      </c>
      <c r="V82" s="3" t="n">
        <f aca="false">H82-I82</f>
        <v>66666666.666667</v>
      </c>
    </row>
    <row r="83" customFormat="false" ht="15" hidden="false" customHeight="false" outlineLevel="0" collapsed="false">
      <c r="A83" s="1" t="s">
        <v>113</v>
      </c>
      <c r="B83" s="1" t="s">
        <v>48</v>
      </c>
      <c r="C83" s="1" t="s">
        <v>56</v>
      </c>
      <c r="D83" s="4" t="n">
        <v>44750</v>
      </c>
      <c r="E83" s="1" t="n">
        <v>343256830</v>
      </c>
      <c r="F83" s="1" t="n">
        <v>417843170</v>
      </c>
      <c r="G83" s="1" t="n">
        <v>761100000</v>
      </c>
      <c r="H83" s="1" t="n">
        <v>250000000</v>
      </c>
      <c r="I83" s="1" t="n">
        <v>166666666.666667</v>
      </c>
      <c r="J83" s="1" t="n">
        <v>83333333.3333333</v>
      </c>
      <c r="K83" s="1" t="n">
        <v>144165107</v>
      </c>
      <c r="L83" s="1" t="n">
        <v>42</v>
      </c>
      <c r="M83" s="1" t="n">
        <v>2.38</v>
      </c>
      <c r="N83" s="1" t="n">
        <v>45.1</v>
      </c>
      <c r="O83" s="1" t="n">
        <v>178493551.6</v>
      </c>
      <c r="P83" s="1" t="n">
        <v>129531382.7</v>
      </c>
      <c r="Q83" s="1" t="n">
        <v>308024934.3</v>
      </c>
      <c r="R83" s="3" t="n">
        <f aca="false">E83*0.52</f>
        <v>178493551.6</v>
      </c>
      <c r="S83" s="3" t="n">
        <f aca="false">F83*0.31</f>
        <v>129531382.7</v>
      </c>
      <c r="T83" s="3" t="n">
        <f aca="false">R83+S83</f>
        <v>308024934.3</v>
      </c>
      <c r="U83" s="3" t="n">
        <f aca="false">H83/1.5</f>
        <v>166666666.666667</v>
      </c>
      <c r="V83" s="3" t="n">
        <f aca="false">H83-I83</f>
        <v>83333333.333333</v>
      </c>
    </row>
    <row r="84" customFormat="false" ht="15" hidden="false" customHeight="false" outlineLevel="0" collapsed="false">
      <c r="A84" s="1" t="s">
        <v>114</v>
      </c>
      <c r="B84" s="1" t="s">
        <v>23</v>
      </c>
      <c r="C84" s="1" t="s">
        <v>28</v>
      </c>
      <c r="D84" s="4" t="n">
        <v>44855</v>
      </c>
      <c r="E84" s="1" t="n">
        <v>168152111</v>
      </c>
      <c r="F84" s="1" t="n">
        <v>221847889</v>
      </c>
      <c r="G84" s="1" t="n">
        <v>390000000</v>
      </c>
      <c r="H84" s="1" t="n">
        <v>200000000</v>
      </c>
      <c r="I84" s="1" t="n">
        <v>133333333.333333</v>
      </c>
      <c r="J84" s="1" t="n">
        <v>66666666.6666667</v>
      </c>
      <c r="K84" s="1" t="n">
        <v>67004323</v>
      </c>
      <c r="L84" s="1" t="n">
        <v>39.8</v>
      </c>
      <c r="M84" s="1" t="n">
        <v>2.51</v>
      </c>
      <c r="N84" s="1" t="n">
        <v>42.8</v>
      </c>
      <c r="O84" s="1" t="n">
        <v>87439097.72</v>
      </c>
      <c r="P84" s="1" t="n">
        <v>68772845.59</v>
      </c>
      <c r="Q84" s="1" t="n">
        <v>156211943.31</v>
      </c>
      <c r="R84" s="3" t="n">
        <f aca="false">E84*0.52</f>
        <v>87439097.72</v>
      </c>
      <c r="S84" s="3" t="n">
        <f aca="false">F84*0.31</f>
        <v>68772845.59</v>
      </c>
      <c r="T84" s="3" t="n">
        <f aca="false">R84+S84</f>
        <v>156211943.31</v>
      </c>
      <c r="U84" s="3" t="n">
        <f aca="false">H84/1.5</f>
        <v>133333333.333333</v>
      </c>
      <c r="V84" s="3" t="n">
        <f aca="false">H84-I84</f>
        <v>66666666.666667</v>
      </c>
    </row>
    <row r="85" customFormat="false" ht="15" hidden="false" customHeight="false" outlineLevel="0" collapsed="false">
      <c r="A85" s="1" t="s">
        <v>115</v>
      </c>
      <c r="B85" s="1" t="s">
        <v>48</v>
      </c>
      <c r="C85" s="1" t="s">
        <v>87</v>
      </c>
      <c r="D85" s="4" t="n">
        <v>44876</v>
      </c>
      <c r="E85" s="1" t="n">
        <v>453829060</v>
      </c>
      <c r="F85" s="1" t="n">
        <v>388270940</v>
      </c>
      <c r="G85" s="1" t="n">
        <v>842100000</v>
      </c>
      <c r="H85" s="1" t="n">
        <v>250000000</v>
      </c>
      <c r="I85" s="1" t="n">
        <v>166666666.666667</v>
      </c>
      <c r="J85" s="1" t="n">
        <v>83333333.3333333</v>
      </c>
      <c r="K85" s="1" t="n">
        <v>181339761</v>
      </c>
      <c r="L85" s="1" t="n">
        <v>40</v>
      </c>
      <c r="M85" s="1" t="n">
        <v>2.5</v>
      </c>
      <c r="N85" s="1" t="n">
        <v>52.8</v>
      </c>
      <c r="O85" s="1" t="n">
        <v>235991111.2</v>
      </c>
      <c r="P85" s="1" t="n">
        <v>120363991.4</v>
      </c>
      <c r="Q85" s="1" t="n">
        <v>356355102.6</v>
      </c>
      <c r="R85" s="3" t="n">
        <f aca="false">E85*0.52</f>
        <v>235991111.2</v>
      </c>
      <c r="S85" s="3" t="n">
        <f aca="false">F85*0.31</f>
        <v>120363991.4</v>
      </c>
      <c r="T85" s="3" t="n">
        <f aca="false">R85+S85</f>
        <v>356355102.6</v>
      </c>
      <c r="U85" s="3" t="n">
        <f aca="false">H85/1.5</f>
        <v>166666666.666667</v>
      </c>
      <c r="V85" s="3" t="n">
        <f aca="false">H85-I85</f>
        <v>83333333.333333</v>
      </c>
    </row>
    <row r="86" customFormat="false" ht="15" hidden="false" customHeight="false" outlineLevel="0" collapsed="false">
      <c r="A86" s="1" t="s">
        <v>116</v>
      </c>
      <c r="B86" s="1" t="s">
        <v>48</v>
      </c>
      <c r="C86" s="1" t="s">
        <v>74</v>
      </c>
      <c r="D86" s="4" t="n">
        <v>44974</v>
      </c>
      <c r="E86" s="1" t="n">
        <v>214504909</v>
      </c>
      <c r="F86" s="1" t="n">
        <v>261595091</v>
      </c>
      <c r="G86" s="1" t="n">
        <v>476100000</v>
      </c>
      <c r="H86" s="1" t="n">
        <v>200000000</v>
      </c>
      <c r="I86" s="1" t="n">
        <v>133333333.333333</v>
      </c>
      <c r="J86" s="1" t="n">
        <v>66666666.6666667</v>
      </c>
      <c r="K86" s="1" t="n">
        <v>106109650</v>
      </c>
      <c r="L86" s="1" t="n">
        <v>49.5</v>
      </c>
      <c r="M86" s="1" t="n">
        <v>2.02</v>
      </c>
      <c r="N86" s="1" t="n">
        <v>45.1</v>
      </c>
      <c r="O86" s="1" t="n">
        <v>111542552.68</v>
      </c>
      <c r="P86" s="1" t="n">
        <v>81094478.21</v>
      </c>
      <c r="Q86" s="1" t="n">
        <v>192637030.89</v>
      </c>
      <c r="R86" s="3" t="n">
        <f aca="false">E86*0.52</f>
        <v>111542552.68</v>
      </c>
      <c r="S86" s="3" t="n">
        <f aca="false">F86*0.31</f>
        <v>81094478.21</v>
      </c>
      <c r="T86" s="3" t="n">
        <f aca="false">R86+S86</f>
        <v>192637030.89</v>
      </c>
      <c r="U86" s="3" t="n">
        <f aca="false">H86/1.5</f>
        <v>133333333.333333</v>
      </c>
      <c r="V86" s="3" t="n">
        <f aca="false">H86-I86</f>
        <v>66666666.666667</v>
      </c>
    </row>
    <row r="87" customFormat="false" ht="15" hidden="false" customHeight="false" outlineLevel="0" collapsed="false">
      <c r="A87" s="1" t="s">
        <v>117</v>
      </c>
      <c r="B87" s="1" t="s">
        <v>23</v>
      </c>
      <c r="C87" s="1" t="s">
        <v>96</v>
      </c>
      <c r="D87" s="4" t="n">
        <v>45002</v>
      </c>
      <c r="E87" s="1" t="n">
        <v>57638006</v>
      </c>
      <c r="F87" s="1" t="n">
        <v>76361994</v>
      </c>
      <c r="G87" s="1" t="n">
        <v>134000000</v>
      </c>
      <c r="H87" s="1" t="n">
        <v>125000000</v>
      </c>
      <c r="I87" s="1" t="n">
        <v>83333333.3333333</v>
      </c>
      <c r="J87" s="1" t="n">
        <v>41666666.6666667</v>
      </c>
      <c r="K87" s="1" t="n">
        <v>30111158</v>
      </c>
      <c r="L87" s="1" t="n">
        <v>52.2</v>
      </c>
      <c r="M87" s="1" t="n">
        <v>1.92</v>
      </c>
      <c r="N87" s="1" t="n">
        <v>43</v>
      </c>
      <c r="O87" s="1" t="n">
        <v>29971763.12</v>
      </c>
      <c r="P87" s="1" t="n">
        <v>23672218.14</v>
      </c>
      <c r="Q87" s="1" t="n">
        <v>53643981.26</v>
      </c>
      <c r="R87" s="3" t="n">
        <f aca="false">E87*0.52</f>
        <v>29971763.12</v>
      </c>
      <c r="S87" s="3" t="n">
        <f aca="false">F87*0.31</f>
        <v>23672218.14</v>
      </c>
      <c r="T87" s="3" t="n">
        <f aca="false">R87+S87</f>
        <v>53643981.26</v>
      </c>
      <c r="U87" s="3" t="n">
        <f aca="false">H87/1.5</f>
        <v>83333333.3333333</v>
      </c>
      <c r="V87" s="3" t="n">
        <f aca="false">H87-I87</f>
        <v>41666666.6666667</v>
      </c>
    </row>
    <row r="88" customFormat="false" ht="15" hidden="false" customHeight="false" outlineLevel="0" collapsed="false">
      <c r="A88" s="1" t="s">
        <v>118</v>
      </c>
      <c r="B88" s="1" t="s">
        <v>48</v>
      </c>
      <c r="C88" s="1" t="s">
        <v>72</v>
      </c>
      <c r="D88" s="4" t="n">
        <v>45051</v>
      </c>
      <c r="E88" s="1" t="n">
        <v>358995815</v>
      </c>
      <c r="F88" s="1" t="n">
        <v>486604185</v>
      </c>
      <c r="G88" s="1" t="n">
        <v>845600000</v>
      </c>
      <c r="H88" s="1" t="n">
        <v>250000000</v>
      </c>
      <c r="I88" s="1" t="n">
        <v>166666666.666667</v>
      </c>
      <c r="J88" s="1" t="n">
        <v>83333333.3333333</v>
      </c>
      <c r="K88" s="1" t="n">
        <v>118414021</v>
      </c>
      <c r="L88" s="1" t="n">
        <v>33</v>
      </c>
      <c r="M88" s="1" t="n">
        <v>3.03</v>
      </c>
      <c r="N88" s="1" t="n">
        <v>42.5</v>
      </c>
      <c r="O88" s="1" t="n">
        <v>186677823.8</v>
      </c>
      <c r="P88" s="1" t="n">
        <v>150847297.35</v>
      </c>
      <c r="Q88" s="1" t="n">
        <v>337525121.15</v>
      </c>
      <c r="R88" s="3" t="n">
        <f aca="false">E88*0.52</f>
        <v>186677823.8</v>
      </c>
      <c r="S88" s="3" t="n">
        <f aca="false">F88*0.31</f>
        <v>150847297.35</v>
      </c>
      <c r="T88" s="3" t="n">
        <f aca="false">R88+S88</f>
        <v>337525121.15</v>
      </c>
      <c r="U88" s="3" t="n">
        <f aca="false">H88/1.5</f>
        <v>166666666.666667</v>
      </c>
      <c r="V88" s="3" t="n">
        <f aca="false">H88-I88</f>
        <v>83333333.333333</v>
      </c>
    </row>
    <row r="89" customFormat="false" ht="15" hidden="false" customHeight="false" outlineLevel="0" collapsed="false">
      <c r="A89" s="1" t="s">
        <v>119</v>
      </c>
      <c r="B89" s="1" t="s">
        <v>32</v>
      </c>
      <c r="C89" s="1" t="s">
        <v>33</v>
      </c>
      <c r="D89" s="4" t="n">
        <v>45079</v>
      </c>
      <c r="E89" s="1" t="n">
        <v>381593754</v>
      </c>
      <c r="F89" s="1" t="n">
        <v>309230984</v>
      </c>
      <c r="G89" s="1" t="n">
        <v>690824738</v>
      </c>
      <c r="H89" s="1" t="n">
        <v>100000000</v>
      </c>
      <c r="I89" s="1" t="n">
        <v>66666666.6666667</v>
      </c>
      <c r="J89" s="1" t="n">
        <v>33333333.3333333</v>
      </c>
      <c r="K89" s="1" t="n">
        <v>120663589</v>
      </c>
      <c r="L89" s="1" t="n">
        <v>31.6</v>
      </c>
      <c r="M89" s="1" t="n">
        <v>3.16</v>
      </c>
      <c r="N89" s="1" t="n">
        <v>55.2</v>
      </c>
      <c r="O89" s="1" t="n">
        <v>198428752.08</v>
      </c>
      <c r="P89" s="1" t="n">
        <v>95861605.04</v>
      </c>
      <c r="Q89" s="1" t="n">
        <v>294290357.12</v>
      </c>
      <c r="R89" s="3" t="n">
        <f aca="false">E89*0.52</f>
        <v>198428752.08</v>
      </c>
      <c r="S89" s="3" t="n">
        <f aca="false">F89*0.31</f>
        <v>95861605.04</v>
      </c>
      <c r="T89" s="3" t="n">
        <f aca="false">R89+S89</f>
        <v>294290357.12</v>
      </c>
      <c r="U89" s="3" t="n">
        <f aca="false">H89/1.5</f>
        <v>66666666.6666667</v>
      </c>
      <c r="V89" s="3" t="n">
        <f aca="false">H89-I89</f>
        <v>33333333.3333333</v>
      </c>
    </row>
    <row r="90" customFormat="false" ht="15" hidden="false" customHeight="false" outlineLevel="0" collapsed="false">
      <c r="A90" s="1" t="s">
        <v>120</v>
      </c>
      <c r="B90" s="1" t="s">
        <v>23</v>
      </c>
      <c r="C90" s="1" t="s">
        <v>28</v>
      </c>
      <c r="D90" s="4" t="n">
        <v>45093</v>
      </c>
      <c r="E90" s="1" t="n">
        <v>108133313</v>
      </c>
      <c r="F90" s="1" t="n">
        <v>158366687</v>
      </c>
      <c r="G90" s="1" t="n">
        <v>266500000</v>
      </c>
      <c r="H90" s="1" t="n">
        <v>200000000</v>
      </c>
      <c r="I90" s="1" t="n">
        <v>133333333.333333</v>
      </c>
      <c r="J90" s="1" t="n">
        <v>66666666.6666667</v>
      </c>
      <c r="K90" s="1" t="n">
        <v>55043679</v>
      </c>
      <c r="L90" s="1" t="n">
        <v>50.9</v>
      </c>
      <c r="M90" s="1" t="n">
        <v>1.97</v>
      </c>
      <c r="N90" s="1" t="n">
        <v>39.8</v>
      </c>
      <c r="O90" s="1" t="n">
        <v>56229322.76</v>
      </c>
      <c r="P90" s="1" t="n">
        <v>49093672.97</v>
      </c>
      <c r="Q90" s="1" t="n">
        <v>105322995.73</v>
      </c>
      <c r="R90" s="3" t="n">
        <f aca="false">E90*0.52</f>
        <v>56229322.76</v>
      </c>
      <c r="S90" s="3" t="n">
        <f aca="false">F90*0.31</f>
        <v>49093672.97</v>
      </c>
      <c r="T90" s="3" t="n">
        <f aca="false">R90+S90</f>
        <v>105322995.73</v>
      </c>
      <c r="U90" s="3" t="n">
        <f aca="false">H90/1.5</f>
        <v>133333333.333333</v>
      </c>
      <c r="V90" s="3" t="n">
        <f aca="false">H90-I90</f>
        <v>66666666.666667</v>
      </c>
    </row>
    <row r="91" customFormat="false" ht="15" hidden="false" customHeight="false" outlineLevel="0" collapsed="false">
      <c r="A91" s="1" t="s">
        <v>121</v>
      </c>
      <c r="B91" s="1" t="s">
        <v>23</v>
      </c>
      <c r="C91" s="1" t="s">
        <v>28</v>
      </c>
      <c r="D91" s="4" t="n">
        <v>45156</v>
      </c>
      <c r="E91" s="1" t="n">
        <v>72488072</v>
      </c>
      <c r="F91" s="1" t="n">
        <v>55511928</v>
      </c>
      <c r="G91" s="1" t="n">
        <v>128000000</v>
      </c>
      <c r="H91" s="1" t="n">
        <v>120000000</v>
      </c>
      <c r="I91" s="1" t="n">
        <v>80000000</v>
      </c>
      <c r="J91" s="1" t="n">
        <v>40000000</v>
      </c>
      <c r="K91" s="1" t="n">
        <v>25030225</v>
      </c>
      <c r="L91" s="1" t="n">
        <v>34.5</v>
      </c>
      <c r="M91" s="1" t="n">
        <v>2.9</v>
      </c>
      <c r="N91" s="1" t="n">
        <v>55.4</v>
      </c>
      <c r="O91" s="1" t="n">
        <v>37693797.44</v>
      </c>
      <c r="P91" s="1" t="n">
        <v>17208697.68</v>
      </c>
      <c r="Q91" s="1" t="n">
        <v>54902495.12</v>
      </c>
      <c r="R91" s="3" t="n">
        <f aca="false">E91*0.52</f>
        <v>37693797.44</v>
      </c>
      <c r="S91" s="3" t="n">
        <f aca="false">F91*0.31</f>
        <v>17208697.68</v>
      </c>
      <c r="T91" s="3" t="n">
        <f aca="false">R91+S91</f>
        <v>54902495.12</v>
      </c>
      <c r="U91" s="3" t="n">
        <f aca="false">H91/1.5</f>
        <v>80000000</v>
      </c>
      <c r="V91" s="3" t="n">
        <f aca="false">H91-I91</f>
        <v>40000000</v>
      </c>
    </row>
    <row r="92" customFormat="false" ht="15" hidden="false" customHeight="false" outlineLevel="0" collapsed="false">
      <c r="A92" s="1" t="s">
        <v>122</v>
      </c>
      <c r="B92" s="1" t="s">
        <v>48</v>
      </c>
      <c r="C92" s="1" t="s">
        <v>94</v>
      </c>
      <c r="D92" s="4" t="n">
        <v>45240</v>
      </c>
      <c r="E92" s="1" t="n">
        <v>84500223</v>
      </c>
      <c r="F92" s="1" t="n">
        <v>114499777</v>
      </c>
      <c r="G92" s="1" t="n">
        <v>199000000</v>
      </c>
      <c r="H92" s="1" t="n">
        <v>270000000</v>
      </c>
      <c r="I92" s="1" t="n">
        <v>180000000</v>
      </c>
      <c r="J92" s="1" t="n">
        <v>90000000</v>
      </c>
      <c r="K92" s="1" t="n">
        <v>46110859</v>
      </c>
      <c r="L92" s="1" t="n">
        <v>54.6</v>
      </c>
      <c r="M92" s="1" t="n">
        <v>1.83</v>
      </c>
      <c r="N92" s="1" t="n">
        <v>42.3</v>
      </c>
      <c r="O92" s="1" t="n">
        <v>43940115.96</v>
      </c>
      <c r="P92" s="1" t="n">
        <v>35494930.87</v>
      </c>
      <c r="Q92" s="1" t="n">
        <v>79435046.83</v>
      </c>
      <c r="R92" s="3" t="n">
        <f aca="false">E92*0.52</f>
        <v>43940115.96</v>
      </c>
      <c r="S92" s="3" t="n">
        <f aca="false">F92*0.31</f>
        <v>35494930.87</v>
      </c>
      <c r="T92" s="3" t="n">
        <f aca="false">R92+S92</f>
        <v>79435046.83</v>
      </c>
      <c r="U92" s="3" t="n">
        <f aca="false">H92/1.5</f>
        <v>180000000</v>
      </c>
      <c r="V92" s="3" t="n">
        <f aca="false">H92-I92</f>
        <v>90000000</v>
      </c>
    </row>
    <row r="93" customFormat="false" ht="15" hidden="false" customHeight="false" outlineLevel="0" collapsed="false">
      <c r="A93" s="1" t="s">
        <v>123</v>
      </c>
      <c r="B93" s="1" t="s">
        <v>23</v>
      </c>
      <c r="C93" s="1" t="s">
        <v>93</v>
      </c>
      <c r="D93" s="4" t="n">
        <v>45282</v>
      </c>
      <c r="E93" s="1" t="n">
        <v>124481226</v>
      </c>
      <c r="F93" s="1" t="n">
        <v>309518774</v>
      </c>
      <c r="G93" s="1" t="n">
        <v>434000000</v>
      </c>
      <c r="H93" s="1" t="n">
        <v>205000000</v>
      </c>
      <c r="I93" s="1" t="n">
        <v>136666666.666667</v>
      </c>
      <c r="J93" s="1" t="n">
        <v>68333333.3333333</v>
      </c>
      <c r="K93" s="1" t="n">
        <v>27686211</v>
      </c>
      <c r="L93" s="1" t="n">
        <v>22.2</v>
      </c>
      <c r="M93" s="1" t="n">
        <v>4.5</v>
      </c>
      <c r="N93" s="1" t="n">
        <v>28.3</v>
      </c>
      <c r="O93" s="1" t="n">
        <v>64730237.52</v>
      </c>
      <c r="P93" s="1" t="n">
        <v>95950819.94</v>
      </c>
      <c r="Q93" s="1" t="n">
        <v>160681057.46</v>
      </c>
      <c r="R93" s="3" t="n">
        <f aca="false">E93*0.52</f>
        <v>64730237.52</v>
      </c>
      <c r="S93" s="3" t="n">
        <f aca="false">F93*0.31</f>
        <v>95950819.94</v>
      </c>
      <c r="T93" s="3" t="n">
        <f aca="false">R93+S93</f>
        <v>160681057.46</v>
      </c>
      <c r="U93" s="3" t="n">
        <f aca="false">H93/1.5</f>
        <v>136666666.666667</v>
      </c>
      <c r="V93" s="3" t="n">
        <f aca="false">H93-I93</f>
        <v>68333333.333333</v>
      </c>
    </row>
    <row r="94" customFormat="false" ht="15" hidden="false" customHeight="false" outlineLevel="0" collapsed="false">
      <c r="A94" s="1" t="s">
        <v>124</v>
      </c>
      <c r="B94" s="1" t="s">
        <v>32</v>
      </c>
      <c r="C94" s="1" t="s">
        <v>28</v>
      </c>
      <c r="D94" s="4" t="n">
        <v>45336</v>
      </c>
      <c r="E94" s="1" t="n">
        <v>43817394</v>
      </c>
      <c r="F94" s="1" t="n">
        <v>56282606</v>
      </c>
      <c r="G94" s="1" t="n">
        <v>100100000</v>
      </c>
      <c r="H94" s="1" t="n">
        <v>80000000</v>
      </c>
      <c r="I94" s="1" t="n">
        <v>53333333.3333333</v>
      </c>
      <c r="J94" s="1" t="n">
        <v>26666666.6666667</v>
      </c>
      <c r="K94" s="1" t="n">
        <v>15335860</v>
      </c>
      <c r="L94" s="1" t="n">
        <v>35</v>
      </c>
      <c r="M94" s="1" t="n">
        <v>2.86</v>
      </c>
      <c r="N94" s="1" t="n">
        <v>43.7</v>
      </c>
      <c r="O94" s="1" t="n">
        <v>22785044.88</v>
      </c>
      <c r="P94" s="1" t="n">
        <v>17447607.86</v>
      </c>
      <c r="Q94" s="1" t="n">
        <v>40232652.74</v>
      </c>
      <c r="R94" s="3" t="n">
        <f aca="false">E94*0.52</f>
        <v>22785044.88</v>
      </c>
      <c r="S94" s="3" t="n">
        <f aca="false">F94*0.31</f>
        <v>17447607.86</v>
      </c>
      <c r="T94" s="3" t="n">
        <f aca="false">R94+S94</f>
        <v>40232652.74</v>
      </c>
      <c r="U94" s="3" t="n">
        <f aca="false">H94/1.5</f>
        <v>53333333.3333333</v>
      </c>
      <c r="V94" s="3" t="n">
        <f aca="false">H94-I94</f>
        <v>26666666.6666667</v>
      </c>
    </row>
    <row r="95" customFormat="false" ht="15" hidden="false" customHeight="false" outlineLevel="0" collapsed="false">
      <c r="A95" s="1" t="s">
        <v>125</v>
      </c>
      <c r="B95" s="1" t="s">
        <v>48</v>
      </c>
      <c r="C95" s="1" t="s">
        <v>75</v>
      </c>
      <c r="D95" s="4" t="n">
        <v>45499</v>
      </c>
      <c r="E95" s="1" t="n">
        <v>636745858</v>
      </c>
      <c r="F95" s="1" t="n">
        <v>703254142</v>
      </c>
      <c r="G95" s="1" t="n">
        <v>1340000000</v>
      </c>
      <c r="H95" s="1" t="n">
        <v>200000000</v>
      </c>
      <c r="I95" s="1" t="n">
        <v>133333333.333333</v>
      </c>
      <c r="J95" s="1" t="n">
        <v>66666666.6666667</v>
      </c>
      <c r="K95" s="1" t="n">
        <v>211435291</v>
      </c>
      <c r="L95" s="1" t="n">
        <v>33.2</v>
      </c>
      <c r="M95" s="1" t="n">
        <v>3.01</v>
      </c>
      <c r="N95" s="1" t="n">
        <v>47.6</v>
      </c>
      <c r="O95" s="1" t="n">
        <v>331107846.16</v>
      </c>
      <c r="P95" s="1" t="n">
        <v>218008784.02</v>
      </c>
      <c r="Q95" s="1" t="n">
        <v>549116630.18</v>
      </c>
      <c r="R95" s="3" t="n">
        <f aca="false">E95*0.52</f>
        <v>331107846.16</v>
      </c>
      <c r="S95" s="3" t="n">
        <f aca="false">F95*0.31</f>
        <v>218008784.02</v>
      </c>
      <c r="T95" s="3" t="n">
        <f aca="false">R95+S95</f>
        <v>549116630.18</v>
      </c>
      <c r="U95" s="3" t="n">
        <f aca="false">H95/1.5</f>
        <v>133333333.333333</v>
      </c>
      <c r="V95" s="3" t="n">
        <f aca="false">H95-I95</f>
        <v>66666666.666667</v>
      </c>
    </row>
    <row r="96" customFormat="false" ht="15" hidden="false" customHeight="false" outlineLevel="0" collapsed="false">
      <c r="A96" s="1" t="s">
        <v>126</v>
      </c>
      <c r="B96" s="1" t="s">
        <v>23</v>
      </c>
      <c r="C96" s="1" t="s">
        <v>28</v>
      </c>
      <c r="D96" s="4" t="n">
        <v>45569</v>
      </c>
      <c r="E96" s="1" t="n">
        <v>58300287</v>
      </c>
      <c r="F96" s="1" t="n">
        <v>149200000</v>
      </c>
      <c r="G96" s="1" t="n">
        <v>207500287</v>
      </c>
      <c r="H96" s="1" t="n">
        <v>190000000</v>
      </c>
      <c r="I96" s="1" t="n">
        <v>126666666.666667</v>
      </c>
      <c r="J96" s="1" t="n">
        <v>63333333.3333333</v>
      </c>
      <c r="K96" s="1" t="n">
        <v>37678467</v>
      </c>
      <c r="L96" s="1" t="n">
        <v>28.1</v>
      </c>
      <c r="M96" s="1" t="n">
        <v>1.55</v>
      </c>
      <c r="N96" s="1" t="n">
        <v>28.1</v>
      </c>
      <c r="O96" s="1" t="n">
        <v>30316149.24</v>
      </c>
      <c r="P96" s="1" t="n">
        <v>46252000</v>
      </c>
      <c r="Q96" s="1" t="n">
        <v>76568149.24</v>
      </c>
      <c r="R96" s="3" t="n">
        <f aca="false">E96*0.52</f>
        <v>30316149.24</v>
      </c>
      <c r="S96" s="3" t="n">
        <f aca="false">F96*0.31</f>
        <v>46252000</v>
      </c>
      <c r="T96" s="3" t="n">
        <f aca="false">R96+S96</f>
        <v>76568149.24</v>
      </c>
      <c r="U96" s="3" t="n">
        <f aca="false">H96/1.5</f>
        <v>126666666.666667</v>
      </c>
      <c r="V96" s="3" t="n">
        <f aca="false">H96-I96</f>
        <v>63333333.333333</v>
      </c>
    </row>
    <row r="97" customFormat="false" ht="15" hidden="false" customHeight="false" outlineLevel="0" collapsed="false">
      <c r="A97" s="1" t="s">
        <v>127</v>
      </c>
      <c r="B97" s="1" t="s">
        <v>32</v>
      </c>
      <c r="C97" s="1" t="s">
        <v>91</v>
      </c>
      <c r="D97" s="4" t="n">
        <v>45590</v>
      </c>
      <c r="E97" s="1" t="n">
        <v>51146503</v>
      </c>
      <c r="F97" s="1" t="n">
        <v>123853497</v>
      </c>
      <c r="G97" s="1" t="n">
        <v>175000000</v>
      </c>
      <c r="H97" s="1" t="n">
        <v>110000000</v>
      </c>
      <c r="I97" s="1" t="n">
        <v>73333333.3333333</v>
      </c>
      <c r="J97" s="1" t="n">
        <v>36666666.6666667</v>
      </c>
      <c r="K97" s="1" t="n">
        <v>51012404</v>
      </c>
      <c r="L97" s="1" t="n">
        <v>36.5</v>
      </c>
      <c r="M97" s="1" t="n">
        <v>2.74</v>
      </c>
      <c r="N97" s="1" t="n">
        <v>29.5</v>
      </c>
      <c r="O97" s="1" t="n">
        <v>26596181.56</v>
      </c>
      <c r="P97" s="1" t="n">
        <v>38394584.07</v>
      </c>
      <c r="Q97" s="1" t="n">
        <v>64990765.63</v>
      </c>
      <c r="R97" s="3" t="n">
        <f aca="false">E97*0.52</f>
        <v>26596181.56</v>
      </c>
      <c r="S97" s="3" t="n">
        <f aca="false">F97*0.31</f>
        <v>38394584.07</v>
      </c>
      <c r="T97" s="3" t="n">
        <f aca="false">R97+S97</f>
        <v>64990765.63</v>
      </c>
      <c r="U97" s="3" t="n">
        <f aca="false">H97/1.5</f>
        <v>73333333.3333333</v>
      </c>
      <c r="V97" s="3" t="n">
        <f aca="false">H97-I97</f>
        <v>36666666.6666667</v>
      </c>
    </row>
    <row r="98" customFormat="false" ht="15" hidden="false" customHeight="false" outlineLevel="0" collapsed="false">
      <c r="A98" s="1" t="s">
        <v>128</v>
      </c>
      <c r="B98" s="1" t="s">
        <v>32</v>
      </c>
      <c r="C98" s="1" t="s">
        <v>28</v>
      </c>
      <c r="D98" s="4" t="n">
        <v>45639</v>
      </c>
      <c r="E98" s="1" t="n">
        <v>25026310</v>
      </c>
      <c r="F98" s="1" t="n">
        <v>34985118</v>
      </c>
      <c r="G98" s="1" t="n">
        <v>60011428</v>
      </c>
      <c r="H98" s="1" t="n">
        <v>110000000</v>
      </c>
      <c r="I98" s="1" t="n">
        <v>73333333.3333333</v>
      </c>
      <c r="J98" s="1" t="n">
        <v>36666666.6666667</v>
      </c>
      <c r="K98" s="1" t="n">
        <v>11001109</v>
      </c>
      <c r="L98" s="1" t="n">
        <v>44</v>
      </c>
      <c r="M98" s="1" t="n">
        <v>2.27</v>
      </c>
      <c r="N98" s="1" t="n">
        <v>41.7</v>
      </c>
      <c r="O98" s="1" t="n">
        <v>13013681.2</v>
      </c>
      <c r="P98" s="1" t="n">
        <v>10845386.58</v>
      </c>
      <c r="Q98" s="1" t="n">
        <v>23859067.78</v>
      </c>
      <c r="R98" s="3" t="n">
        <f aca="false">E98*0.52</f>
        <v>13013681.2</v>
      </c>
      <c r="S98" s="3" t="n">
        <f aca="false">F98*0.31</f>
        <v>10845386.58</v>
      </c>
      <c r="T98" s="3" t="n">
        <f aca="false">R98+S98</f>
        <v>23859067.78</v>
      </c>
      <c r="U98" s="3" t="n">
        <f aca="false">H98/1.5</f>
        <v>73333333.3333333</v>
      </c>
      <c r="V98" s="3" t="n">
        <f aca="false">H98-I98</f>
        <v>36666666.6666667</v>
      </c>
    </row>
    <row r="99" customFormat="false" ht="15" hidden="false" customHeight="false" outlineLevel="0" collapsed="false">
      <c r="A99" s="1" t="s">
        <v>129</v>
      </c>
      <c r="B99" s="1" t="s">
        <v>48</v>
      </c>
      <c r="C99" s="1" t="s">
        <v>60</v>
      </c>
      <c r="D99" s="4" t="n">
        <v>45702</v>
      </c>
      <c r="E99" s="1" t="n">
        <v>200500001</v>
      </c>
      <c r="F99" s="1" t="n">
        <v>212499999</v>
      </c>
      <c r="G99" s="1" t="n">
        <v>413000000</v>
      </c>
      <c r="H99" s="1" t="n">
        <v>180000000</v>
      </c>
      <c r="I99" s="1" t="n">
        <v>120000000</v>
      </c>
      <c r="J99" s="1" t="n">
        <v>60000000</v>
      </c>
      <c r="K99" s="1" t="n">
        <v>88842603</v>
      </c>
      <c r="L99" s="1" t="n">
        <v>44.3</v>
      </c>
      <c r="M99" s="1" t="n">
        <v>2.26</v>
      </c>
      <c r="N99" s="1" t="n">
        <v>48.5</v>
      </c>
      <c r="O99" s="1" t="n">
        <v>104260000.52</v>
      </c>
      <c r="P99" s="1" t="n">
        <v>65874999.69</v>
      </c>
      <c r="Q99" s="1" t="n">
        <v>170135000.21</v>
      </c>
      <c r="R99" s="3" t="n">
        <f aca="false">E99*0.52</f>
        <v>104260000.52</v>
      </c>
      <c r="S99" s="3" t="n">
        <f aca="false">F99*0.31</f>
        <v>65874999.69</v>
      </c>
      <c r="T99" s="3" t="n">
        <f aca="false">R99+S99</f>
        <v>170135000.21</v>
      </c>
      <c r="U99" s="3" t="n">
        <f aca="false">H99/1.5</f>
        <v>120000000</v>
      </c>
      <c r="V99" s="3" t="n">
        <f aca="false">H99-I99</f>
        <v>60000000</v>
      </c>
    </row>
    <row r="100" customFormat="false" ht="15" hidden="false" customHeight="false" outlineLevel="0" collapsed="false">
      <c r="A100" s="1" t="s">
        <v>130</v>
      </c>
      <c r="B100" s="1" t="s">
        <v>48</v>
      </c>
      <c r="C100" s="1" t="s">
        <v>28</v>
      </c>
      <c r="D100" s="4" t="n">
        <v>45779</v>
      </c>
      <c r="E100" s="1" t="n">
        <v>190267874</v>
      </c>
      <c r="F100" s="1" t="n">
        <v>190732126</v>
      </c>
      <c r="G100" s="1" t="n">
        <v>381000000</v>
      </c>
      <c r="H100" s="1" t="n">
        <v>180000000</v>
      </c>
      <c r="I100" s="1" t="n">
        <v>120000000</v>
      </c>
      <c r="J100" s="1" t="n">
        <v>60000000</v>
      </c>
      <c r="K100" s="1" t="n">
        <v>74300608</v>
      </c>
      <c r="L100" s="1" t="n">
        <v>39</v>
      </c>
      <c r="M100" s="1" t="n">
        <v>2.56</v>
      </c>
      <c r="N100" s="1" t="n">
        <v>49.8</v>
      </c>
      <c r="O100" s="1" t="n">
        <v>98939294.48</v>
      </c>
      <c r="P100" s="1" t="n">
        <v>59126959.06</v>
      </c>
      <c r="Q100" s="1" t="n">
        <v>158066253.54</v>
      </c>
      <c r="R100" s="3" t="n">
        <f aca="false">E100*0.52</f>
        <v>98939294.48</v>
      </c>
      <c r="S100" s="3" t="n">
        <f aca="false">F100*0.31</f>
        <v>59126959.06</v>
      </c>
      <c r="T100" s="3" t="n">
        <f aca="false">R100+S100</f>
        <v>158066253.54</v>
      </c>
      <c r="U100" s="3" t="n">
        <f aca="false">H100/1.5</f>
        <v>120000000</v>
      </c>
      <c r="V100" s="3" t="n">
        <f aca="false">H100-I100</f>
        <v>60000000</v>
      </c>
    </row>
    <row r="101" customFormat="false" ht="15" hidden="false" customHeight="false" outlineLevel="0" collapsed="false">
      <c r="A101" s="1" t="s">
        <v>44</v>
      </c>
      <c r="B101" s="1" t="s">
        <v>23</v>
      </c>
      <c r="C101" s="1" t="s">
        <v>44</v>
      </c>
      <c r="D101" s="4" t="n">
        <v>45849</v>
      </c>
      <c r="E101" s="1" t="n">
        <v>335643133</v>
      </c>
      <c r="F101" s="1" t="n">
        <v>251000000</v>
      </c>
      <c r="G101" s="1" t="n">
        <v>586643133</v>
      </c>
      <c r="H101" s="1" t="n">
        <v>225000000</v>
      </c>
      <c r="I101" s="1" t="n">
        <v>150000000</v>
      </c>
      <c r="J101" s="1" t="n">
        <v>75000000</v>
      </c>
      <c r="K101" s="1" t="n">
        <v>125021735</v>
      </c>
      <c r="L101" s="1" t="n">
        <v>37.2</v>
      </c>
      <c r="M101" s="1" t="n">
        <v>2.68</v>
      </c>
      <c r="N101" s="1" t="n">
        <v>57.2</v>
      </c>
      <c r="O101" s="1" t="n">
        <v>174534429.16</v>
      </c>
      <c r="P101" s="1" t="n">
        <v>77810000</v>
      </c>
      <c r="Q101" s="1" t="n">
        <v>252344429.16</v>
      </c>
      <c r="R101" s="3" t="n">
        <f aca="false">E101*0.52</f>
        <v>174534429.16</v>
      </c>
      <c r="S101" s="3" t="n">
        <f aca="false">F101*0.31</f>
        <v>77810000</v>
      </c>
      <c r="T101" s="3" t="n">
        <f aca="false">R101+S101</f>
        <v>252344429.16</v>
      </c>
      <c r="U101" s="3" t="n">
        <f aca="false">H101/1.5</f>
        <v>150000000</v>
      </c>
      <c r="V101" s="3" t="n">
        <f aca="false">H101-I101</f>
        <v>75000000</v>
      </c>
    </row>
    <row r="102" customFormat="false" ht="15" hidden="false" customHeight="false" outlineLevel="0" collapsed="false">
      <c r="A102" s="1" t="s">
        <v>131</v>
      </c>
      <c r="B102" s="1" t="s">
        <v>48</v>
      </c>
      <c r="C102" s="1" t="s">
        <v>41</v>
      </c>
      <c r="D102" s="4" t="n">
        <v>45863</v>
      </c>
      <c r="E102" s="1" t="n">
        <v>211963853</v>
      </c>
      <c r="F102" s="1" t="n">
        <v>222036147</v>
      </c>
      <c r="G102" s="1" t="n">
        <v>434000000</v>
      </c>
      <c r="H102" s="1" t="n">
        <v>200000000</v>
      </c>
      <c r="I102" s="1" t="n">
        <v>133333333.333333</v>
      </c>
      <c r="J102" s="1" t="n">
        <v>66666666.6666667</v>
      </c>
      <c r="K102" s="1" t="n">
        <v>117644828</v>
      </c>
      <c r="L102" s="1" t="n">
        <v>49.7</v>
      </c>
      <c r="M102" s="1" t="n">
        <v>2.01</v>
      </c>
      <c r="N102" s="1" t="n">
        <v>53.6</v>
      </c>
      <c r="O102" s="1" t="n">
        <v>110221203.56</v>
      </c>
      <c r="P102" s="1" t="n">
        <v>68831205.57</v>
      </c>
      <c r="Q102" s="1" t="n">
        <v>179052409.13</v>
      </c>
      <c r="R102" s="3" t="n">
        <f aca="false">E102*0.52</f>
        <v>110221203.56</v>
      </c>
      <c r="S102" s="3" t="n">
        <f aca="false">F102*0.31</f>
        <v>68831205.57</v>
      </c>
      <c r="T102" s="3" t="n">
        <f aca="false">R102+S102</f>
        <v>179052409.13</v>
      </c>
      <c r="U102" s="3" t="n">
        <f aca="false">H102/1.5</f>
        <v>133333333.333333</v>
      </c>
      <c r="V102" s="3" t="n">
        <f aca="false">H102-I102</f>
        <v>66666666.666667</v>
      </c>
    </row>
    <row r="103" customFormat="false" ht="15" hidden="false" customHeight="false" outlineLevel="0" collapsed="false">
      <c r="A103" s="1" t="s">
        <v>132</v>
      </c>
      <c r="B103" s="1" t="s">
        <v>48</v>
      </c>
      <c r="C103" s="1" t="s">
        <v>132</v>
      </c>
      <c r="D103" s="4" t="n">
        <v>36028</v>
      </c>
      <c r="E103" s="1" t="n">
        <v>70141876</v>
      </c>
      <c r="F103" s="1" t="n">
        <v>61095812</v>
      </c>
      <c r="G103" s="1" t="n">
        <v>131237688</v>
      </c>
      <c r="H103" s="1" t="n">
        <v>45000000</v>
      </c>
      <c r="I103" s="1" t="n">
        <v>30000000</v>
      </c>
      <c r="J103" s="1" t="n">
        <v>45000000</v>
      </c>
      <c r="K103" s="1" t="n">
        <v>17073856</v>
      </c>
      <c r="L103" s="1" t="n">
        <v>24.3</v>
      </c>
      <c r="M103" s="1" t="n">
        <v>4.11</v>
      </c>
      <c r="N103" s="1" t="n">
        <v>53.4</v>
      </c>
      <c r="O103" s="1" t="n">
        <v>36473775.52</v>
      </c>
      <c r="P103" s="1" t="n">
        <v>18939701.72</v>
      </c>
      <c r="Q103" s="1" t="n">
        <v>55413477.24</v>
      </c>
      <c r="R103" s="3" t="n">
        <f aca="false">E103*0.52</f>
        <v>36473775.52</v>
      </c>
      <c r="S103" s="3" t="n">
        <f aca="false">F103*0.31</f>
        <v>18939701.72</v>
      </c>
      <c r="T103" s="3" t="n">
        <f aca="false">R103+S103</f>
        <v>55413477.24</v>
      </c>
      <c r="U103" s="3" t="n">
        <f aca="false">H103/1.5</f>
        <v>30000000</v>
      </c>
      <c r="V103" s="3" t="n">
        <f aca="false">H103-I103</f>
        <v>15000000</v>
      </c>
    </row>
    <row r="104" customFormat="false" ht="15" hidden="false" customHeight="false" outlineLevel="0" collapsed="false">
      <c r="A104" s="1" t="s">
        <v>133</v>
      </c>
      <c r="B104" s="1" t="s">
        <v>48</v>
      </c>
      <c r="C104" s="1" t="s">
        <v>132</v>
      </c>
      <c r="D104" s="4" t="n">
        <v>37337</v>
      </c>
      <c r="E104" s="1" t="n">
        <v>81676888</v>
      </c>
      <c r="F104" s="1" t="n">
        <v>72661713</v>
      </c>
      <c r="G104" s="1" t="n">
        <v>154338601</v>
      </c>
      <c r="H104" s="1" t="n">
        <v>54000000</v>
      </c>
      <c r="I104" s="1" t="n">
        <v>36000000</v>
      </c>
      <c r="J104" s="1" t="n">
        <v>54000000</v>
      </c>
      <c r="K104" s="1" t="n">
        <v>32528016</v>
      </c>
      <c r="L104" s="1" t="n">
        <v>39.8</v>
      </c>
      <c r="M104" s="1" t="n">
        <v>2.51</v>
      </c>
      <c r="N104" s="1" t="n">
        <v>52.9</v>
      </c>
      <c r="O104" s="1" t="n">
        <v>42471981.76</v>
      </c>
      <c r="P104" s="1" t="n">
        <v>22525131.03</v>
      </c>
      <c r="Q104" s="1" t="n">
        <v>64997112.79</v>
      </c>
      <c r="R104" s="3" t="n">
        <f aca="false">E104*0.52</f>
        <v>42471981.76</v>
      </c>
      <c r="S104" s="3" t="n">
        <f aca="false">F104*0.31</f>
        <v>22525131.03</v>
      </c>
      <c r="T104" s="3" t="n">
        <f aca="false">R104+S104</f>
        <v>64997112.79</v>
      </c>
      <c r="U104" s="3" t="n">
        <f aca="false">H104/1.5</f>
        <v>36000000</v>
      </c>
      <c r="V104" s="3" t="n">
        <f aca="false">H104-I104</f>
        <v>18000000</v>
      </c>
    </row>
    <row r="105" customFormat="false" ht="15" hidden="false" customHeight="false" outlineLevel="0" collapsed="false">
      <c r="A105" s="1" t="s">
        <v>134</v>
      </c>
      <c r="B105" s="1" t="s">
        <v>48</v>
      </c>
      <c r="C105" s="1" t="s">
        <v>132</v>
      </c>
      <c r="D105" s="4" t="n">
        <v>38329</v>
      </c>
      <c r="E105" s="1" t="n">
        <v>52397389</v>
      </c>
      <c r="F105" s="1" t="n">
        <v>78955776</v>
      </c>
      <c r="G105" s="1" t="n">
        <v>131353165</v>
      </c>
      <c r="H105" s="1" t="n">
        <v>65000000</v>
      </c>
      <c r="I105" s="1" t="n">
        <v>43333333.3333333</v>
      </c>
      <c r="J105" s="1" t="n">
        <v>65000000</v>
      </c>
      <c r="K105" s="1" t="n">
        <v>16061271</v>
      </c>
      <c r="L105" s="1" t="n">
        <v>30.7</v>
      </c>
      <c r="M105" s="1" t="n">
        <v>3.26</v>
      </c>
      <c r="N105" s="1" t="n">
        <v>39.9</v>
      </c>
      <c r="O105" s="1" t="n">
        <v>27246642.28</v>
      </c>
      <c r="P105" s="1" t="n">
        <v>24476290.56</v>
      </c>
      <c r="Q105" s="1" t="n">
        <v>51722932.84</v>
      </c>
      <c r="R105" s="3" t="n">
        <f aca="false">E105*0.52</f>
        <v>27246642.28</v>
      </c>
      <c r="S105" s="3" t="n">
        <f aca="false">F105*0.31</f>
        <v>24476290.56</v>
      </c>
      <c r="T105" s="3" t="n">
        <f aca="false">R105+S105</f>
        <v>51722932.84</v>
      </c>
      <c r="U105" s="3" t="n">
        <f aca="false">H105/1.5</f>
        <v>43333333.3333333</v>
      </c>
      <c r="V105" s="3" t="n">
        <f aca="false">H105-I105</f>
        <v>21666666.6666667</v>
      </c>
    </row>
    <row r="106" customFormat="false" ht="15" hidden="false" customHeight="false" outlineLevel="0" collapsed="false">
      <c r="R106" s="3"/>
      <c r="S106" s="3"/>
      <c r="T106" s="3"/>
      <c r="U106" s="3"/>
      <c r="V106" s="3"/>
    </row>
    <row r="107" customFormat="false" ht="15" hidden="false" customHeight="false" outlineLevel="0" collapsed="false">
      <c r="R107" s="3"/>
      <c r="S107" s="3"/>
      <c r="T107" s="3"/>
      <c r="U107" s="3"/>
      <c r="V107" s="3"/>
    </row>
    <row r="108" customFormat="false" ht="15" hidden="false" customHeight="false" outlineLevel="0" collapsed="false">
      <c r="R108" s="3"/>
      <c r="S108" s="3"/>
      <c r="T108" s="3"/>
      <c r="U108" s="3"/>
      <c r="V108" s="3"/>
    </row>
    <row r="109" customFormat="false" ht="15" hidden="false" customHeight="false" outlineLevel="0" collapsed="false">
      <c r="R109" s="3"/>
      <c r="S109" s="3"/>
      <c r="T109" s="3"/>
      <c r="U109" s="3"/>
      <c r="V109" s="3"/>
    </row>
    <row r="110" customFormat="false" ht="15" hidden="false" customHeight="false" outlineLevel="0" collapsed="false">
      <c r="R110" s="3"/>
      <c r="S110" s="3"/>
      <c r="T110" s="3"/>
      <c r="U110" s="3"/>
      <c r="V110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2025-08-14T20:00:05Z</dcterms:created>
  <dc:creator>openpyxl</dc:creator>
  <dc:description/>
  <dc:language>en-US</dc:language>
  <cp:lastModifiedBy/>
  <dcterms:modified xsi:type="dcterms:W3CDTF">2025-08-16T22:00:50Z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