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
    </mc:Choice>
  </mc:AlternateContent>
  <xr:revisionPtr revIDLastSave="12" documentId="8_{A3A48A48-82A5-486A-80AA-C65A9C00F9C2}" xr6:coauthVersionLast="47" xr6:coauthVersionMax="47" xr10:uidLastSave="{90F84B0C-2CAD-4868-858B-5466224449B2}"/>
  <bookViews>
    <workbookView xWindow="-108" yWindow="-108" windowWidth="23256" windowHeight="12456"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K10" i="14"/>
  <c r="M10" i="14" s="1"/>
  <c r="K11" i="14"/>
  <c r="K12" i="14"/>
  <c r="M12" i="14" s="1"/>
  <c r="K13" i="14"/>
  <c r="M13" i="14" s="1"/>
  <c r="K14" i="14"/>
  <c r="M14" i="14" s="1"/>
  <c r="K15" i="14"/>
  <c r="M15" i="14" s="1"/>
  <c r="K16" i="14"/>
  <c r="M16" i="14" s="1"/>
  <c r="K17" i="14"/>
  <c r="K18" i="14"/>
  <c r="K19" i="14"/>
  <c r="M19" i="14" s="1"/>
  <c r="K20" i="14"/>
  <c r="M20" i="14" s="1"/>
  <c r="K21" i="14"/>
  <c r="M21" i="14" s="1"/>
  <c r="K22" i="14"/>
  <c r="M22" i="14" s="1"/>
  <c r="K23" i="14"/>
  <c r="K24" i="14"/>
  <c r="K25" i="14"/>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M50" i="14" s="1"/>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5" i="14" l="1"/>
  <c r="M17"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<sst xmlns="http://schemas.openxmlformats.org/spreadsheetml/2006/main" count="795" uniqueCount="710">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</sst>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0.8</c:v>
                </c:pt>
                <c:pt idx="1">
                  <c:v>0</c:v>
                </c:pt>
                <c:pt idx="2">
                  <c:v>0.6</c:v>
                </c:pt>
                <c:pt idx="3">
                  <c:v>0.48</c:v>
                </c:pt>
                <c:pt idx="4">
                  <c:v>0</c:v>
                </c:pt>
                <c:pt idx="5">
                  <c:v>0.44</c:v>
                </c:pt>
                <c:pt idx="6">
                  <c:v>0.52</c:v>
                </c:pt>
                <c:pt idx="7">
                  <c:v>0.68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0.47</c:v>
                </c:pt>
                <c:pt idx="1">
                  <c:v>0.41</c:v>
                </c:pt>
                <c:pt idx="2">
                  <c:v>0.44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0.47</c:v>
                </c:pt>
                <c:pt idx="1">
                  <c:v>0.41</c:v>
                </c:pt>
                <c:pt idx="2" formatCode="0.00">
                  <c:v>0.44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0.46598117970550623</c:v>
                  </c:pt>
                  <c:pt idx="1">
                    <c:v>0.52077537647339389</c:v>
                  </c:pt>
                  <c:pt idx="2">
                    <c:v>0.45837079790747925</c:v>
                  </c:pt>
                </c:numCache>
              </c:numRef>
            </c:plus>
            <c:minus>
              <c:numRef>
                <c:f>Confidence_Intervals!$M$5:$M$7</c:f>
                <c:numCache>
                  <c:formatCode>General</c:formatCode>
                  <c:ptCount val="3"/>
                  <c:pt idx="0">
                    <c:v>0.46598117970550623</c:v>
                  </c:pt>
                  <c:pt idx="1">
                    <c:v>0.52077537647339389</c:v>
                  </c:pt>
                  <c:pt idx="2">
                    <c:v>0.45837079790747925</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0.47</c:v>
                </c:pt>
                <c:pt idx="1">
                  <c:v>0.41</c:v>
                </c:pt>
                <c:pt idx="2" formatCode="0.00">
                  <c:v>0.44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707</v>
      </c>
      <c r="B1" s="49"/>
      <c r="C1" s="49"/>
    </row>
    <row r="2" spans="1:3" ht="107.25" customHeight="1" x14ac:dyDescent="0.25">
      <c r="A2" s="50" t="s">
        <v>416</v>
      </c>
      <c r="B2" s="50"/>
      <c r="C2" s="50"/>
    </row>
    <row r="4" spans="1:3" ht="18.75" x14ac:dyDescent="0.3">
      <c r="A4" s="23" t="s">
        <v>256</v>
      </c>
      <c r="B4" s="24" t="s">
        <v>40</v>
      </c>
    </row>
    <row r="6" spans="1:3" ht="30.75" customHeight="1" x14ac:dyDescent="0.25">
      <c r="A6" s="51" t="s">
        <v>257</v>
      </c>
      <c r="B6" s="51"/>
      <c r="C6" s="51"/>
    </row>
    <row r="8" spans="1:3" ht="262.5" customHeight="1" x14ac:dyDescent="0.25">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2" t="s">
        <v>267</v>
      </c>
      <c r="B1" s="72"/>
      <c r="C1" s="72"/>
      <c r="D1" s="72"/>
      <c r="E1" s="72"/>
      <c r="F1" s="72"/>
      <c r="G1" s="72"/>
    </row>
    <row r="2" spans="1:7" ht="197.25" customHeight="1" x14ac:dyDescent="0.25">
      <c r="A2" s="51" t="s">
        <v>268</v>
      </c>
      <c r="B2" s="51"/>
      <c r="C2" s="51"/>
      <c r="D2" s="51"/>
      <c r="E2" s="51"/>
      <c r="F2" s="51"/>
      <c r="G2" s="51"/>
    </row>
    <row r="3" spans="1:7" x14ac:dyDescent="0.25">
      <c r="A3" s="73"/>
      <c r="B3" s="73"/>
      <c r="C3" s="73"/>
      <c r="D3" s="73"/>
      <c r="E3" s="73"/>
      <c r="F3" s="73"/>
      <c r="G3" s="73"/>
    </row>
    <row r="4" spans="1:7" x14ac:dyDescent="0.25">
      <c r="A4" s="25" t="s">
        <v>25</v>
      </c>
      <c r="B4" s="25" t="s">
        <v>265</v>
      </c>
    </row>
    <row r="5" spans="1:7" x14ac:dyDescent="0.25">
      <c r="A5" s="11" t="str">
        <f>VLOOKUP(Read_First!B4,Items!A1:S50,18,FALSE)</f>
        <v>Pragmatic Quality</v>
      </c>
      <c r="B5" s="9">
        <f>SQRT(VAR(DT!K4:K1004))</f>
        <v>1.1887493427968741</v>
      </c>
    </row>
    <row r="6" spans="1:7" x14ac:dyDescent="0.25">
      <c r="A6" s="11" t="str">
        <f>VLOOKUP(Read_First!B4,Items!A1:S50,19,FALSE)</f>
        <v>Hedonic Quality</v>
      </c>
      <c r="B6" s="9">
        <f>SQRT(VAR(DT!L4:L1004))</f>
        <v>1.3285330255586423</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15.388931249999997</v>
      </c>
      <c r="C10" s="7">
        <f>POWER((1.65*B6)/0.5,2)</f>
        <v>19.220849999999995</v>
      </c>
    </row>
    <row r="11" spans="1:7" x14ac:dyDescent="0.25">
      <c r="A11" s="25" t="s">
        <v>270</v>
      </c>
      <c r="B11" s="7">
        <f>POWER((1.96*B5)/0.5,2)</f>
        <v>21.714643999999996</v>
      </c>
      <c r="C11" s="7">
        <f>POWER((1.96*B6)/0.5,2)</f>
        <v>27.121696</v>
      </c>
    </row>
    <row r="12" spans="1:7" x14ac:dyDescent="0.25">
      <c r="A12" s="25" t="s">
        <v>271</v>
      </c>
      <c r="B12" s="7">
        <f>POWER((2.58*B6)/0.5,2)</f>
        <v>46.994184000000004</v>
      </c>
      <c r="C12" s="7">
        <f>POWER((2.58*B6)/0.5,2)</f>
        <v>46.994184000000004</v>
      </c>
    </row>
    <row r="13" spans="1:7" x14ac:dyDescent="0.25">
      <c r="A13" s="25" t="s">
        <v>272</v>
      </c>
      <c r="B13" s="7">
        <f>POWER((1.65*B5)/0.25,2)</f>
        <v>61.555724999999988</v>
      </c>
      <c r="C13" s="7">
        <f>POWER((1.65*B6)/0.25,2)</f>
        <v>76.88339999999998</v>
      </c>
    </row>
    <row r="14" spans="1:7" x14ac:dyDescent="0.25">
      <c r="A14" s="25" t="s">
        <v>273</v>
      </c>
      <c r="B14" s="7">
        <f>POWER((1.96*B5)/0.25,2)</f>
        <v>86.858575999999985</v>
      </c>
      <c r="C14" s="7">
        <f>POWER((1.96*B6)/0.25,2)</f>
        <v>108.486784</v>
      </c>
    </row>
    <row r="15" spans="1:7" x14ac:dyDescent="0.25">
      <c r="A15" s="25" t="s">
        <v>274</v>
      </c>
      <c r="B15" s="7">
        <f>POWER((2.58*B5)/0.25,2)</f>
        <v>150.501204</v>
      </c>
      <c r="C15" s="7">
        <f>POWER((2.58*B6)/0.25,2)</f>
        <v>187.97673600000002</v>
      </c>
    </row>
    <row r="16" spans="1:7" x14ac:dyDescent="0.25">
      <c r="A16" s="25" t="s">
        <v>275</v>
      </c>
      <c r="B16" s="7">
        <f>POWER((1.65*B5)/0.1,2)</f>
        <v>384.7232812499999</v>
      </c>
      <c r="C16" s="7">
        <f>POWER((1.65*B6)/0.1,2)</f>
        <v>480.52124999999984</v>
      </c>
    </row>
    <row r="17" spans="1:3" x14ac:dyDescent="0.25">
      <c r="A17" s="25" t="s">
        <v>276</v>
      </c>
      <c r="B17" s="7">
        <f>POWER((1.96*B5)/0.1,2)</f>
        <v>542.86609999999985</v>
      </c>
      <c r="C17" s="7">
        <f>POWER((1.96*B6)/0.1,2)</f>
        <v>678.04239999999993</v>
      </c>
    </row>
    <row r="18" spans="1:3" x14ac:dyDescent="0.25">
      <c r="A18" s="25" t="s">
        <v>277</v>
      </c>
      <c r="B18" s="7">
        <f>POWER((2.58*B5)/0.1,2)</f>
        <v>940.63252499999999</v>
      </c>
      <c r="C18" s="7">
        <f>POWER((2.58*B6)/0.1,2)</f>
        <v>1174.8546000000001</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topLeftCell="A8" workbookViewId="0">
      <selection activeCell="A4" sqref="A4:H28"/>
    </sheetView>
  </sheetViews>
  <sheetFormatPr baseColWidth="10" defaultColWidth="9.140625" defaultRowHeight="15" x14ac:dyDescent="0.25"/>
  <cols>
    <col min="1" max="8" width="8.85546875" style="2" customWidth="1"/>
  </cols>
  <sheetData>
    <row r="1" spans="1:8" ht="126" customHeight="1" x14ac:dyDescent="0.25">
      <c r="A1" s="53" t="s">
        <v>264</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48">
        <v>6</v>
      </c>
      <c r="B4" s="48">
        <v>3</v>
      </c>
      <c r="C4" s="48">
        <v>5</v>
      </c>
      <c r="D4" s="48">
        <v>5</v>
      </c>
      <c r="E4" s="48">
        <v>6</v>
      </c>
      <c r="F4" s="48">
        <v>6</v>
      </c>
      <c r="G4" s="48">
        <v>6</v>
      </c>
      <c r="H4" s="48">
        <v>6</v>
      </c>
    </row>
    <row r="5" spans="1:8" x14ac:dyDescent="0.25">
      <c r="A5" s="48">
        <v>5</v>
      </c>
      <c r="B5" s="48">
        <v>5</v>
      </c>
      <c r="C5" s="48">
        <v>5</v>
      </c>
      <c r="D5" s="48">
        <v>7</v>
      </c>
      <c r="E5" s="48">
        <v>3</v>
      </c>
      <c r="F5" s="48">
        <v>3</v>
      </c>
      <c r="G5" s="48">
        <v>5</v>
      </c>
      <c r="H5" s="48">
        <v>5</v>
      </c>
    </row>
    <row r="6" spans="1:8" x14ac:dyDescent="0.25">
      <c r="A6" s="48">
        <v>5</v>
      </c>
      <c r="B6" s="48">
        <v>2</v>
      </c>
      <c r="C6" s="48">
        <v>6</v>
      </c>
      <c r="D6" s="48">
        <v>3</v>
      </c>
      <c r="E6" s="48">
        <v>4</v>
      </c>
      <c r="F6" s="48">
        <v>5</v>
      </c>
      <c r="G6" s="48">
        <v>3</v>
      </c>
      <c r="H6" s="48">
        <v>4</v>
      </c>
    </row>
    <row r="7" spans="1:8" x14ac:dyDescent="0.25">
      <c r="A7" s="48">
        <v>5</v>
      </c>
      <c r="B7" s="48">
        <v>4</v>
      </c>
      <c r="C7" s="48">
        <v>6</v>
      </c>
      <c r="D7" s="48">
        <v>6</v>
      </c>
      <c r="E7" s="48">
        <v>6</v>
      </c>
      <c r="F7" s="48">
        <v>5</v>
      </c>
      <c r="G7" s="48">
        <v>7</v>
      </c>
      <c r="H7" s="48">
        <v>7</v>
      </c>
    </row>
    <row r="8" spans="1:8" x14ac:dyDescent="0.25">
      <c r="A8" s="48">
        <v>2</v>
      </c>
      <c r="B8" s="48">
        <v>1</v>
      </c>
      <c r="C8" s="48">
        <v>3</v>
      </c>
      <c r="D8" s="48">
        <v>2</v>
      </c>
      <c r="E8" s="48">
        <v>3</v>
      </c>
      <c r="F8" s="48">
        <v>3</v>
      </c>
      <c r="G8" s="48">
        <v>4</v>
      </c>
      <c r="H8" s="48">
        <v>6</v>
      </c>
    </row>
    <row r="9" spans="1:8" x14ac:dyDescent="0.25">
      <c r="A9" s="48">
        <v>4</v>
      </c>
      <c r="B9" s="48">
        <v>5</v>
      </c>
      <c r="C9" s="48">
        <v>4</v>
      </c>
      <c r="D9" s="48">
        <v>4</v>
      </c>
      <c r="E9" s="48">
        <v>3</v>
      </c>
      <c r="F9" s="48">
        <v>3</v>
      </c>
      <c r="G9" s="48">
        <v>3</v>
      </c>
      <c r="H9" s="48">
        <v>4</v>
      </c>
    </row>
    <row r="10" spans="1:8" x14ac:dyDescent="0.25">
      <c r="A10" s="48">
        <v>4</v>
      </c>
      <c r="B10" s="48">
        <v>4</v>
      </c>
      <c r="C10" s="48">
        <v>4</v>
      </c>
      <c r="D10" s="48">
        <v>4</v>
      </c>
      <c r="E10" s="48">
        <v>4</v>
      </c>
      <c r="F10" s="48">
        <v>4</v>
      </c>
      <c r="G10" s="48">
        <v>4</v>
      </c>
      <c r="H10" s="48">
        <v>4</v>
      </c>
    </row>
    <row r="11" spans="1:8" x14ac:dyDescent="0.25">
      <c r="A11" s="48">
        <v>6</v>
      </c>
      <c r="B11" s="48">
        <v>4</v>
      </c>
      <c r="C11" s="48">
        <v>4</v>
      </c>
      <c r="D11" s="48">
        <v>2</v>
      </c>
      <c r="E11" s="48">
        <v>2</v>
      </c>
      <c r="F11" s="48">
        <v>5</v>
      </c>
      <c r="G11" s="48">
        <v>3</v>
      </c>
      <c r="H11" s="48">
        <v>6</v>
      </c>
    </row>
    <row r="12" spans="1:8" x14ac:dyDescent="0.25">
      <c r="A12" s="48">
        <v>6</v>
      </c>
      <c r="B12" s="48">
        <v>6</v>
      </c>
      <c r="C12" s="48">
        <v>6</v>
      </c>
      <c r="D12" s="48">
        <v>6</v>
      </c>
      <c r="E12" s="48">
        <v>4</v>
      </c>
      <c r="F12" s="48">
        <v>6</v>
      </c>
      <c r="G12" s="48">
        <v>5</v>
      </c>
      <c r="H12" s="48">
        <v>5</v>
      </c>
    </row>
    <row r="13" spans="1:8" x14ac:dyDescent="0.25">
      <c r="A13" s="48">
        <v>3</v>
      </c>
      <c r="B13" s="48">
        <v>4</v>
      </c>
      <c r="C13" s="48">
        <v>2</v>
      </c>
      <c r="D13" s="48">
        <v>3</v>
      </c>
      <c r="E13" s="48">
        <v>4</v>
      </c>
      <c r="F13" s="48">
        <v>1</v>
      </c>
      <c r="G13" s="48">
        <v>1</v>
      </c>
      <c r="H13" s="48">
        <v>2</v>
      </c>
    </row>
    <row r="14" spans="1:8" x14ac:dyDescent="0.25">
      <c r="A14" s="48">
        <v>3</v>
      </c>
      <c r="B14" s="48">
        <v>3</v>
      </c>
      <c r="C14" s="48">
        <v>4</v>
      </c>
      <c r="D14" s="48">
        <v>3</v>
      </c>
      <c r="E14" s="48">
        <v>3</v>
      </c>
      <c r="F14" s="48">
        <v>4</v>
      </c>
      <c r="G14" s="48">
        <v>5</v>
      </c>
      <c r="H14" s="48">
        <v>4</v>
      </c>
    </row>
    <row r="15" spans="1:8" x14ac:dyDescent="0.25">
      <c r="A15" s="48">
        <v>6</v>
      </c>
      <c r="B15" s="48">
        <v>6</v>
      </c>
      <c r="C15" s="48">
        <v>6</v>
      </c>
      <c r="D15" s="48">
        <v>6</v>
      </c>
      <c r="E15" s="48">
        <v>4</v>
      </c>
      <c r="F15" s="48">
        <v>6</v>
      </c>
      <c r="G15" s="48">
        <v>5</v>
      </c>
      <c r="H15" s="48">
        <v>4</v>
      </c>
    </row>
    <row r="16" spans="1:8" x14ac:dyDescent="0.25">
      <c r="A16" s="48">
        <v>5</v>
      </c>
      <c r="B16" s="48">
        <v>5</v>
      </c>
      <c r="C16" s="48">
        <v>4</v>
      </c>
      <c r="D16" s="48">
        <v>4</v>
      </c>
      <c r="E16" s="48">
        <v>5</v>
      </c>
      <c r="F16" s="48">
        <v>4</v>
      </c>
      <c r="G16" s="48">
        <v>5</v>
      </c>
      <c r="H16" s="48">
        <v>5</v>
      </c>
    </row>
    <row r="17" spans="1:8" x14ac:dyDescent="0.25">
      <c r="A17" s="48">
        <v>6</v>
      </c>
      <c r="B17" s="48">
        <v>3</v>
      </c>
      <c r="C17" s="48">
        <v>3</v>
      </c>
      <c r="D17" s="48">
        <v>4</v>
      </c>
      <c r="E17" s="48">
        <v>2</v>
      </c>
      <c r="F17" s="48">
        <v>2</v>
      </c>
      <c r="G17" s="48">
        <v>5</v>
      </c>
      <c r="H17" s="48">
        <v>5</v>
      </c>
    </row>
    <row r="18" spans="1:8" x14ac:dyDescent="0.25">
      <c r="A18" s="48">
        <v>6</v>
      </c>
      <c r="B18" s="48">
        <v>4</v>
      </c>
      <c r="C18" s="48">
        <v>5</v>
      </c>
      <c r="D18" s="48">
        <v>5</v>
      </c>
      <c r="E18" s="48">
        <v>4</v>
      </c>
      <c r="F18" s="48">
        <v>5</v>
      </c>
      <c r="G18" s="48">
        <v>6</v>
      </c>
      <c r="H18" s="48">
        <v>6</v>
      </c>
    </row>
    <row r="19" spans="1:8" x14ac:dyDescent="0.25">
      <c r="A19" s="48">
        <v>4</v>
      </c>
      <c r="B19" s="48">
        <v>5</v>
      </c>
      <c r="C19" s="48">
        <v>5</v>
      </c>
      <c r="D19" s="48">
        <v>5</v>
      </c>
      <c r="E19" s="48">
        <v>2</v>
      </c>
      <c r="F19" s="48">
        <v>3</v>
      </c>
      <c r="G19" s="48">
        <v>3</v>
      </c>
      <c r="H19" s="48">
        <v>2</v>
      </c>
    </row>
    <row r="20" spans="1:8" x14ac:dyDescent="0.25">
      <c r="A20" s="48">
        <v>6</v>
      </c>
      <c r="B20" s="48">
        <v>5</v>
      </c>
      <c r="C20" s="48">
        <v>6</v>
      </c>
      <c r="D20" s="48">
        <v>5</v>
      </c>
      <c r="E20" s="48">
        <v>6</v>
      </c>
      <c r="F20" s="48">
        <v>7</v>
      </c>
      <c r="G20" s="48">
        <v>6</v>
      </c>
      <c r="H20" s="48">
        <v>7</v>
      </c>
    </row>
    <row r="21" spans="1:8" x14ac:dyDescent="0.25">
      <c r="A21" s="48">
        <v>6</v>
      </c>
      <c r="B21" s="48">
        <v>4</v>
      </c>
      <c r="C21" s="48">
        <v>4</v>
      </c>
      <c r="D21" s="48">
        <v>7</v>
      </c>
      <c r="E21" s="48">
        <v>5</v>
      </c>
      <c r="F21" s="48">
        <v>5</v>
      </c>
      <c r="G21" s="48">
        <v>7</v>
      </c>
      <c r="H21" s="48">
        <v>6</v>
      </c>
    </row>
    <row r="22" spans="1:8" x14ac:dyDescent="0.25">
      <c r="A22" s="48">
        <v>7</v>
      </c>
      <c r="B22" s="48">
        <v>4</v>
      </c>
      <c r="C22" s="48">
        <v>7</v>
      </c>
      <c r="D22" s="48">
        <v>6</v>
      </c>
      <c r="E22" s="48">
        <v>7</v>
      </c>
      <c r="F22" s="48">
        <v>7</v>
      </c>
      <c r="G22" s="48">
        <v>5</v>
      </c>
      <c r="H22" s="48">
        <v>6</v>
      </c>
    </row>
    <row r="23" spans="1:8" x14ac:dyDescent="0.25">
      <c r="A23" s="48">
        <v>6</v>
      </c>
      <c r="B23" s="48">
        <v>3</v>
      </c>
      <c r="C23" s="48">
        <v>6</v>
      </c>
      <c r="D23" s="48">
        <v>3</v>
      </c>
      <c r="E23" s="48">
        <v>4</v>
      </c>
      <c r="F23" s="48">
        <v>7</v>
      </c>
      <c r="G23" s="48">
        <v>6</v>
      </c>
      <c r="H23" s="48">
        <v>3</v>
      </c>
    </row>
    <row r="24" spans="1:8" x14ac:dyDescent="0.25">
      <c r="A24" s="48">
        <v>3</v>
      </c>
      <c r="B24" s="48">
        <v>3</v>
      </c>
      <c r="C24" s="48">
        <v>4</v>
      </c>
      <c r="D24" s="48">
        <v>3</v>
      </c>
      <c r="E24" s="48">
        <v>4</v>
      </c>
      <c r="F24" s="48">
        <v>2</v>
      </c>
      <c r="G24" s="48">
        <v>3</v>
      </c>
      <c r="H24" s="48">
        <v>3</v>
      </c>
    </row>
    <row r="25" spans="1:8" x14ac:dyDescent="0.25">
      <c r="A25" s="48">
        <v>2</v>
      </c>
      <c r="B25" s="48">
        <v>3</v>
      </c>
      <c r="C25" s="48">
        <v>3</v>
      </c>
      <c r="D25" s="48">
        <v>4</v>
      </c>
      <c r="E25" s="48">
        <v>3</v>
      </c>
      <c r="F25" s="48">
        <v>3</v>
      </c>
      <c r="G25" s="48">
        <v>2</v>
      </c>
      <c r="H25" s="48">
        <v>2</v>
      </c>
    </row>
    <row r="26" spans="1:8" x14ac:dyDescent="0.25">
      <c r="A26" s="48">
        <v>7</v>
      </c>
      <c r="B26" s="48">
        <v>7</v>
      </c>
      <c r="C26" s="48">
        <v>7</v>
      </c>
      <c r="D26" s="48">
        <v>7</v>
      </c>
      <c r="E26" s="48">
        <v>6</v>
      </c>
      <c r="F26" s="48">
        <v>7</v>
      </c>
      <c r="G26" s="48">
        <v>7</v>
      </c>
      <c r="H26" s="48">
        <v>7</v>
      </c>
    </row>
    <row r="27" spans="1:8" x14ac:dyDescent="0.25">
      <c r="A27" s="48">
        <v>3</v>
      </c>
      <c r="B27" s="48">
        <v>3</v>
      </c>
      <c r="C27" s="48">
        <v>2</v>
      </c>
      <c r="D27" s="48">
        <v>4</v>
      </c>
      <c r="E27" s="48">
        <v>2</v>
      </c>
      <c r="F27" s="48">
        <v>4</v>
      </c>
      <c r="G27" s="48">
        <v>3</v>
      </c>
      <c r="H27" s="48">
        <v>4</v>
      </c>
    </row>
    <row r="28" spans="1:8" x14ac:dyDescent="0.25">
      <c r="A28" s="48">
        <v>4</v>
      </c>
      <c r="B28" s="48">
        <v>4</v>
      </c>
      <c r="C28" s="48">
        <v>4</v>
      </c>
      <c r="D28" s="48">
        <v>4</v>
      </c>
      <c r="E28" s="48">
        <v>4</v>
      </c>
      <c r="F28" s="48">
        <v>4</v>
      </c>
      <c r="G28" s="48">
        <v>4</v>
      </c>
      <c r="H28" s="48">
        <v>4</v>
      </c>
    </row>
    <row r="29" spans="1:8" x14ac:dyDescent="0.25">
      <c r="A29" s="48"/>
      <c r="B29" s="48"/>
      <c r="C29" s="48"/>
      <c r="D29" s="48"/>
      <c r="E29" s="48"/>
      <c r="F29" s="48"/>
      <c r="G29" s="48"/>
      <c r="H29" s="48"/>
    </row>
    <row r="30" spans="1:8" x14ac:dyDescent="0.25">
      <c r="A30" s="48"/>
      <c r="B30" s="48"/>
      <c r="C30" s="48"/>
      <c r="D30" s="48"/>
      <c r="E30" s="48"/>
      <c r="F30" s="48"/>
      <c r="G30" s="48"/>
      <c r="H30" s="48"/>
    </row>
    <row r="31" spans="1:8" x14ac:dyDescent="0.25">
      <c r="A31" s="48"/>
      <c r="B31" s="48"/>
      <c r="C31" s="48"/>
      <c r="D31" s="48"/>
      <c r="E31" s="48"/>
      <c r="F31" s="48"/>
      <c r="G31" s="48"/>
      <c r="H31" s="48"/>
    </row>
    <row r="32" spans="1:8" x14ac:dyDescent="0.25">
      <c r="A32" s="48"/>
      <c r="B32" s="48"/>
      <c r="C32" s="48"/>
      <c r="D32" s="48"/>
      <c r="E32" s="48"/>
      <c r="F32" s="48"/>
      <c r="G32" s="48"/>
      <c r="H32" s="48"/>
    </row>
    <row r="33" spans="1:8" x14ac:dyDescent="0.25">
      <c r="A33" s="48"/>
      <c r="B33" s="48"/>
      <c r="C33" s="48"/>
      <c r="D33" s="48"/>
      <c r="E33" s="48"/>
      <c r="F33" s="48"/>
      <c r="G33" s="48"/>
      <c r="H33" s="48"/>
    </row>
    <row r="34" spans="1:8" x14ac:dyDescent="0.25">
      <c r="A34" s="48"/>
      <c r="B34" s="48"/>
      <c r="C34" s="48"/>
      <c r="D34" s="48"/>
      <c r="E34" s="48"/>
      <c r="F34" s="48"/>
      <c r="G34" s="48"/>
      <c r="H34" s="48"/>
    </row>
    <row r="35" spans="1:8" x14ac:dyDescent="0.25">
      <c r="A35" s="48"/>
      <c r="B35" s="48"/>
      <c r="C35" s="48"/>
      <c r="D35" s="48"/>
      <c r="E35" s="48"/>
      <c r="F35" s="48"/>
      <c r="G35" s="48"/>
      <c r="H35" s="48"/>
    </row>
    <row r="36" spans="1:8" x14ac:dyDescent="0.25">
      <c r="A36" s="48"/>
      <c r="B36" s="48"/>
      <c r="C36" s="48"/>
      <c r="D36" s="48"/>
      <c r="E36" s="48"/>
      <c r="F36" s="48"/>
      <c r="G36" s="48"/>
      <c r="H36" s="48"/>
    </row>
    <row r="37" spans="1:8" x14ac:dyDescent="0.25">
      <c r="A37" s="48"/>
      <c r="B37" s="48"/>
      <c r="C37" s="48"/>
      <c r="D37" s="48"/>
      <c r="E37" s="48"/>
      <c r="F37" s="48"/>
      <c r="G37" s="48"/>
      <c r="H37" s="48"/>
    </row>
    <row r="38" spans="1:8" x14ac:dyDescent="0.25">
      <c r="A38" s="48"/>
      <c r="B38" s="48"/>
      <c r="C38" s="48"/>
      <c r="D38" s="48"/>
      <c r="E38" s="48"/>
      <c r="F38" s="48"/>
      <c r="G38" s="48"/>
      <c r="H38" s="48"/>
    </row>
    <row r="39" spans="1:8" x14ac:dyDescent="0.25">
      <c r="A39" s="48"/>
      <c r="B39" s="48"/>
      <c r="C39" s="48"/>
      <c r="D39" s="48"/>
      <c r="E39" s="48"/>
      <c r="F39" s="48"/>
      <c r="G39" s="48"/>
      <c r="H39" s="48"/>
    </row>
    <row r="40" spans="1:8" x14ac:dyDescent="0.25">
      <c r="A40" s="48"/>
      <c r="B40" s="48"/>
      <c r="C40" s="48"/>
      <c r="D40" s="48"/>
      <c r="E40" s="48"/>
      <c r="F40" s="48"/>
      <c r="G40" s="48"/>
      <c r="H40" s="48"/>
    </row>
    <row r="41" spans="1:8" x14ac:dyDescent="0.25">
      <c r="A41" s="48"/>
      <c r="B41" s="48"/>
      <c r="C41" s="48"/>
      <c r="D41" s="48"/>
      <c r="E41" s="48"/>
      <c r="F41" s="48"/>
      <c r="G41" s="48"/>
      <c r="H41" s="48"/>
    </row>
    <row r="42" spans="1:8" x14ac:dyDescent="0.25">
      <c r="A42" s="48"/>
      <c r="B42" s="48"/>
      <c r="C42" s="48"/>
      <c r="D42" s="48"/>
      <c r="E42" s="48"/>
      <c r="F42" s="48"/>
      <c r="G42" s="48"/>
      <c r="H42" s="48"/>
    </row>
    <row r="43" spans="1:8" x14ac:dyDescent="0.25">
      <c r="A43" s="48"/>
      <c r="B43" s="48"/>
      <c r="C43" s="48"/>
      <c r="D43" s="48"/>
      <c r="E43" s="48"/>
      <c r="F43" s="48"/>
      <c r="G43" s="48"/>
      <c r="H43" s="48"/>
    </row>
    <row r="44" spans="1:8" x14ac:dyDescent="0.25">
      <c r="A44" s="48"/>
      <c r="B44" s="48"/>
      <c r="C44" s="48"/>
      <c r="D44" s="48"/>
      <c r="E44" s="48"/>
      <c r="F44" s="48"/>
      <c r="G44" s="48"/>
      <c r="H44" s="48"/>
    </row>
    <row r="45" spans="1:8" x14ac:dyDescent="0.25">
      <c r="A45" s="48"/>
      <c r="B45" s="48"/>
      <c r="C45" s="48"/>
      <c r="D45" s="48"/>
      <c r="E45" s="48"/>
      <c r="F45" s="48"/>
      <c r="G45" s="48"/>
      <c r="H45" s="48"/>
    </row>
    <row r="46" spans="1:8" x14ac:dyDescent="0.25">
      <c r="A46" s="48"/>
      <c r="B46" s="48"/>
      <c r="C46" s="48"/>
      <c r="D46" s="48"/>
      <c r="E46" s="48"/>
      <c r="F46" s="48"/>
      <c r="G46" s="48"/>
      <c r="H46" s="48"/>
    </row>
    <row r="47" spans="1:8" x14ac:dyDescent="0.25">
      <c r="A47" s="48"/>
      <c r="B47" s="48"/>
      <c r="C47" s="48"/>
      <c r="D47" s="48"/>
      <c r="E47" s="48"/>
      <c r="F47" s="48"/>
      <c r="G47" s="48"/>
      <c r="H47" s="48"/>
    </row>
    <row r="48" spans="1:8" x14ac:dyDescent="0.25">
      <c r="A48" s="48"/>
      <c r="B48" s="48"/>
      <c r="C48" s="48"/>
      <c r="D48" s="48"/>
      <c r="E48" s="48"/>
      <c r="F48" s="48"/>
      <c r="G48" s="48"/>
      <c r="H48" s="48"/>
    </row>
    <row r="49" spans="1:8" x14ac:dyDescent="0.25">
      <c r="A49" s="48"/>
      <c r="B49" s="48"/>
      <c r="C49" s="48"/>
      <c r="D49" s="48"/>
      <c r="E49" s="48"/>
      <c r="F49" s="48"/>
      <c r="G49" s="48"/>
      <c r="H49" s="48"/>
    </row>
    <row r="50" spans="1:8" x14ac:dyDescent="0.25">
      <c r="A50" s="48"/>
      <c r="B50" s="48"/>
      <c r="C50" s="48"/>
      <c r="D50" s="48"/>
      <c r="E50" s="48"/>
      <c r="F50" s="48"/>
      <c r="G50" s="48"/>
      <c r="H50" s="48"/>
    </row>
    <row r="51" spans="1:8" x14ac:dyDescent="0.25">
      <c r="A51" s="48"/>
      <c r="B51" s="48"/>
      <c r="C51" s="48"/>
      <c r="D51" s="48"/>
      <c r="E51" s="48"/>
      <c r="F51" s="48"/>
      <c r="G51" s="48"/>
      <c r="H51" s="48"/>
    </row>
    <row r="52" spans="1:8" x14ac:dyDescent="0.25">
      <c r="A52" s="48"/>
      <c r="B52" s="48"/>
      <c r="C52" s="48"/>
      <c r="D52" s="48"/>
      <c r="E52" s="48"/>
      <c r="F52" s="48"/>
      <c r="G52" s="48"/>
      <c r="H52" s="48"/>
    </row>
    <row r="53" spans="1:8" x14ac:dyDescent="0.25">
      <c r="A53" s="48"/>
      <c r="B53" s="48"/>
      <c r="C53" s="48"/>
      <c r="D53" s="48"/>
      <c r="E53" s="48"/>
      <c r="F53" s="48"/>
      <c r="G53" s="48"/>
      <c r="H53" s="48"/>
    </row>
    <row r="54" spans="1:8" x14ac:dyDescent="0.25">
      <c r="A54" s="48"/>
      <c r="B54" s="48"/>
      <c r="C54" s="48"/>
      <c r="D54" s="48"/>
      <c r="E54" s="48"/>
      <c r="F54" s="48"/>
      <c r="G54" s="48"/>
      <c r="H54" s="48"/>
    </row>
    <row r="55" spans="1:8" x14ac:dyDescent="0.25">
      <c r="A55" s="48"/>
      <c r="B55" s="48"/>
      <c r="C55" s="48"/>
      <c r="D55" s="48"/>
      <c r="E55" s="48"/>
      <c r="F55" s="48"/>
      <c r="G55" s="48"/>
      <c r="H55" s="48"/>
    </row>
    <row r="56" spans="1:8" x14ac:dyDescent="0.25">
      <c r="A56" s="48"/>
      <c r="B56" s="48"/>
      <c r="C56" s="48"/>
      <c r="D56" s="48"/>
      <c r="E56" s="48"/>
      <c r="F56" s="48"/>
      <c r="G56" s="48"/>
      <c r="H56" s="48"/>
    </row>
    <row r="57" spans="1:8" x14ac:dyDescent="0.25">
      <c r="A57" s="48"/>
      <c r="B57" s="48"/>
      <c r="C57" s="48"/>
      <c r="D57" s="48"/>
      <c r="E57" s="48"/>
      <c r="F57" s="48"/>
      <c r="G57" s="48"/>
      <c r="H57" s="48"/>
    </row>
    <row r="58" spans="1:8" x14ac:dyDescent="0.25">
      <c r="A58" s="48"/>
      <c r="B58" s="48"/>
      <c r="C58" s="48"/>
      <c r="D58" s="48"/>
      <c r="E58" s="48"/>
      <c r="F58" s="48"/>
      <c r="G58" s="48"/>
      <c r="H58" s="48"/>
    </row>
    <row r="59" spans="1:8" x14ac:dyDescent="0.25">
      <c r="A59" s="48"/>
      <c r="B59" s="48"/>
      <c r="C59" s="48"/>
      <c r="D59" s="48"/>
      <c r="E59" s="48"/>
      <c r="F59" s="48"/>
      <c r="G59" s="48"/>
      <c r="H59" s="48"/>
    </row>
    <row r="60" spans="1:8" x14ac:dyDescent="0.25">
      <c r="A60" s="48"/>
      <c r="B60" s="48"/>
      <c r="C60" s="48"/>
      <c r="D60" s="48"/>
      <c r="E60" s="48"/>
      <c r="F60" s="48"/>
      <c r="G60" s="48"/>
      <c r="H60" s="48"/>
    </row>
    <row r="61" spans="1:8" x14ac:dyDescent="0.25">
      <c r="A61" s="48"/>
      <c r="B61" s="48"/>
      <c r="C61" s="48"/>
      <c r="D61" s="48"/>
      <c r="E61" s="48"/>
      <c r="F61" s="48"/>
      <c r="G61" s="48"/>
      <c r="H61" s="48"/>
    </row>
    <row r="62" spans="1:8" x14ac:dyDescent="0.25">
      <c r="A62" s="48"/>
      <c r="B62" s="48"/>
      <c r="C62" s="48"/>
      <c r="D62" s="48"/>
      <c r="E62" s="48"/>
      <c r="F62" s="48"/>
      <c r="G62" s="48"/>
      <c r="H62" s="48"/>
    </row>
    <row r="63" spans="1:8" x14ac:dyDescent="0.25">
      <c r="A63" s="48"/>
      <c r="B63" s="48"/>
      <c r="C63" s="48"/>
      <c r="D63" s="48"/>
      <c r="E63" s="48"/>
      <c r="F63" s="48"/>
      <c r="G63" s="48"/>
      <c r="H63" s="48"/>
    </row>
    <row r="64" spans="1:8" x14ac:dyDescent="0.25">
      <c r="A64" s="48"/>
      <c r="B64" s="48"/>
      <c r="C64" s="48"/>
      <c r="D64" s="48"/>
      <c r="E64" s="48"/>
      <c r="F64" s="48"/>
      <c r="G64" s="48"/>
      <c r="H64" s="48"/>
    </row>
    <row r="65" spans="1:8" x14ac:dyDescent="0.25">
      <c r="A65" s="48"/>
      <c r="B65" s="48"/>
      <c r="C65" s="48"/>
      <c r="D65" s="48"/>
      <c r="E65" s="48"/>
      <c r="F65" s="48"/>
      <c r="G65" s="48"/>
      <c r="H65" s="48"/>
    </row>
    <row r="66" spans="1:8" x14ac:dyDescent="0.25">
      <c r="A66" s="48"/>
      <c r="B66" s="48"/>
      <c r="C66" s="48"/>
      <c r="D66" s="48"/>
      <c r="E66" s="48"/>
      <c r="F66" s="48"/>
      <c r="G66" s="48"/>
      <c r="H66" s="48"/>
    </row>
    <row r="67" spans="1:8" x14ac:dyDescent="0.25">
      <c r="A67" s="48"/>
      <c r="B67" s="48"/>
      <c r="C67" s="48"/>
      <c r="D67" s="48"/>
      <c r="E67" s="48"/>
      <c r="F67" s="48"/>
      <c r="G67" s="48"/>
      <c r="H67" s="48"/>
    </row>
    <row r="68" spans="1:8" x14ac:dyDescent="0.25">
      <c r="A68" s="48"/>
      <c r="B68" s="48"/>
      <c r="C68" s="48"/>
      <c r="D68" s="48"/>
      <c r="E68" s="48"/>
      <c r="F68" s="48"/>
      <c r="G68" s="48"/>
      <c r="H68" s="48"/>
    </row>
    <row r="69" spans="1:8" x14ac:dyDescent="0.25">
      <c r="A69" s="48"/>
      <c r="B69" s="48"/>
      <c r="C69" s="48"/>
      <c r="D69" s="48"/>
      <c r="E69" s="48"/>
      <c r="F69" s="48"/>
      <c r="G69" s="48"/>
      <c r="H69" s="48"/>
    </row>
    <row r="70" spans="1:8" x14ac:dyDescent="0.25">
      <c r="A70" s="48"/>
      <c r="B70" s="48"/>
      <c r="C70" s="48"/>
      <c r="D70" s="48"/>
      <c r="E70" s="48"/>
      <c r="F70" s="48"/>
      <c r="G70" s="48"/>
      <c r="H70" s="48"/>
    </row>
    <row r="71" spans="1:8" x14ac:dyDescent="0.25">
      <c r="A71" s="48"/>
      <c r="B71" s="48"/>
      <c r="C71" s="48"/>
      <c r="D71" s="48"/>
      <c r="E71" s="48"/>
      <c r="F71" s="48"/>
      <c r="G71" s="48"/>
      <c r="H71" s="48"/>
    </row>
    <row r="72" spans="1:8" x14ac:dyDescent="0.25">
      <c r="A72" s="48"/>
      <c r="B72" s="48"/>
      <c r="C72" s="48"/>
      <c r="D72" s="48"/>
      <c r="E72" s="48"/>
      <c r="F72" s="48"/>
      <c r="G72" s="48"/>
      <c r="H72" s="48"/>
    </row>
    <row r="73" spans="1:8" x14ac:dyDescent="0.25">
      <c r="A73" s="48"/>
      <c r="B73" s="48"/>
      <c r="C73" s="48"/>
      <c r="D73" s="48"/>
      <c r="E73" s="48"/>
      <c r="F73" s="48"/>
      <c r="G73" s="48"/>
      <c r="H73" s="48"/>
    </row>
    <row r="74" spans="1:8" x14ac:dyDescent="0.25">
      <c r="A74" s="48"/>
      <c r="B74" s="48"/>
      <c r="C74" s="48"/>
      <c r="D74" s="48"/>
      <c r="E74" s="48"/>
      <c r="F74" s="48"/>
      <c r="G74" s="48"/>
      <c r="H74" s="48"/>
    </row>
    <row r="75" spans="1:8" x14ac:dyDescent="0.25">
      <c r="A75" s="48"/>
      <c r="B75" s="48"/>
      <c r="C75" s="48"/>
      <c r="D75" s="48"/>
      <c r="E75" s="48"/>
      <c r="F75" s="48"/>
      <c r="G75" s="48"/>
      <c r="H75" s="48"/>
    </row>
    <row r="76" spans="1:8" x14ac:dyDescent="0.25">
      <c r="A76" s="48"/>
      <c r="B76" s="48"/>
      <c r="C76" s="48"/>
      <c r="D76" s="48"/>
      <c r="E76" s="48"/>
      <c r="F76" s="48"/>
      <c r="G76" s="48"/>
      <c r="H76" s="48"/>
    </row>
    <row r="77" spans="1:8" x14ac:dyDescent="0.25">
      <c r="A77" s="48"/>
      <c r="B77" s="48"/>
      <c r="C77" s="48"/>
      <c r="D77" s="48"/>
      <c r="E77" s="48"/>
      <c r="F77" s="48"/>
      <c r="G77" s="48"/>
      <c r="H77" s="48"/>
    </row>
    <row r="78" spans="1:8" x14ac:dyDescent="0.25">
      <c r="A78" s="48"/>
      <c r="B78" s="48"/>
      <c r="C78" s="48"/>
      <c r="D78" s="48"/>
      <c r="E78" s="48"/>
      <c r="F78" s="48"/>
      <c r="G78" s="48"/>
      <c r="H78" s="48"/>
    </row>
    <row r="79" spans="1:8" x14ac:dyDescent="0.25">
      <c r="A79" s="48"/>
      <c r="B79" s="48"/>
      <c r="C79" s="48"/>
      <c r="D79" s="48"/>
      <c r="E79" s="48"/>
      <c r="F79" s="48"/>
      <c r="G79" s="48"/>
      <c r="H79" s="48"/>
    </row>
    <row r="80" spans="1:8" x14ac:dyDescent="0.25">
      <c r="A80" s="48"/>
      <c r="B80" s="48"/>
      <c r="C80" s="48"/>
      <c r="D80" s="48"/>
      <c r="E80" s="48"/>
      <c r="F80" s="48"/>
      <c r="G80" s="48"/>
      <c r="H80" s="48"/>
    </row>
    <row r="81" spans="1:8" x14ac:dyDescent="0.25">
      <c r="A81" s="48"/>
      <c r="B81" s="48"/>
      <c r="C81" s="48"/>
      <c r="D81" s="48"/>
      <c r="E81" s="48"/>
      <c r="F81" s="48"/>
      <c r="G81" s="48"/>
      <c r="H81" s="48"/>
    </row>
    <row r="82" spans="1:8" x14ac:dyDescent="0.25">
      <c r="A82" s="48"/>
      <c r="B82" s="48"/>
      <c r="C82" s="48"/>
      <c r="D82" s="48"/>
      <c r="E82" s="48"/>
      <c r="F82" s="48"/>
      <c r="G82" s="48"/>
      <c r="H82" s="48"/>
    </row>
    <row r="83" spans="1:8" x14ac:dyDescent="0.25">
      <c r="A83" s="48"/>
      <c r="B83" s="48"/>
      <c r="C83" s="48"/>
      <c r="D83" s="48"/>
      <c r="E83" s="48"/>
      <c r="F83" s="48"/>
      <c r="G83" s="48"/>
      <c r="H83" s="48"/>
    </row>
    <row r="84" spans="1:8" x14ac:dyDescent="0.25">
      <c r="A84" s="48"/>
      <c r="B84" s="48"/>
      <c r="C84" s="48"/>
      <c r="D84" s="48"/>
      <c r="E84" s="48"/>
      <c r="F84" s="48"/>
      <c r="G84" s="48"/>
      <c r="H84" s="48"/>
    </row>
    <row r="85" spans="1:8" x14ac:dyDescent="0.25">
      <c r="A85" s="48"/>
      <c r="B85" s="48"/>
      <c r="C85" s="48"/>
      <c r="D85" s="48"/>
      <c r="E85" s="48"/>
      <c r="F85" s="48"/>
      <c r="G85" s="48"/>
      <c r="H85" s="48"/>
    </row>
    <row r="86" spans="1:8" x14ac:dyDescent="0.25">
      <c r="A86" s="48"/>
      <c r="B86" s="48"/>
      <c r="C86" s="48"/>
      <c r="D86" s="48"/>
      <c r="E86" s="48"/>
      <c r="F86" s="48"/>
      <c r="G86" s="48"/>
      <c r="H86" s="48"/>
    </row>
    <row r="87" spans="1:8" x14ac:dyDescent="0.25">
      <c r="A87" s="48"/>
      <c r="B87" s="48"/>
      <c r="C87" s="48"/>
      <c r="D87" s="48"/>
      <c r="E87" s="48"/>
      <c r="F87" s="48"/>
      <c r="G87" s="48"/>
      <c r="H87" s="48"/>
    </row>
    <row r="88" spans="1:8" x14ac:dyDescent="0.25">
      <c r="A88" s="48"/>
      <c r="B88" s="48"/>
      <c r="C88" s="48"/>
      <c r="D88" s="48"/>
      <c r="E88" s="48"/>
      <c r="F88" s="48"/>
      <c r="G88" s="48"/>
      <c r="H88" s="48"/>
    </row>
    <row r="89" spans="1:8" x14ac:dyDescent="0.25">
      <c r="A89" s="48"/>
      <c r="B89" s="48"/>
      <c r="C89" s="48"/>
      <c r="D89" s="48"/>
      <c r="E89" s="48"/>
      <c r="F89" s="48"/>
      <c r="G89" s="48"/>
      <c r="H89" s="48"/>
    </row>
    <row r="90" spans="1:8" x14ac:dyDescent="0.25">
      <c r="A90" s="48"/>
      <c r="B90" s="48"/>
      <c r="C90" s="48"/>
      <c r="D90" s="48"/>
      <c r="E90" s="48"/>
      <c r="F90" s="48"/>
      <c r="G90" s="48"/>
      <c r="H90" s="48"/>
    </row>
    <row r="91" spans="1:8" x14ac:dyDescent="0.25">
      <c r="A91" s="48"/>
      <c r="B91" s="48"/>
      <c r="C91" s="48"/>
      <c r="D91" s="48"/>
      <c r="E91" s="48"/>
      <c r="F91" s="48"/>
      <c r="G91" s="48"/>
      <c r="H91" s="48"/>
    </row>
    <row r="92" spans="1:8" x14ac:dyDescent="0.25">
      <c r="A92" s="48"/>
      <c r="B92" s="48"/>
      <c r="C92" s="48"/>
      <c r="D92" s="48"/>
      <c r="E92" s="48"/>
      <c r="F92" s="48"/>
      <c r="G92" s="48"/>
      <c r="H92" s="48"/>
    </row>
    <row r="93" spans="1:8" x14ac:dyDescent="0.25">
      <c r="A93" s="48"/>
      <c r="B93" s="48"/>
      <c r="C93" s="48"/>
      <c r="D93" s="48"/>
      <c r="E93" s="48"/>
      <c r="F93" s="48"/>
      <c r="G93" s="48"/>
      <c r="H93" s="48"/>
    </row>
    <row r="94" spans="1:8" x14ac:dyDescent="0.25">
      <c r="A94" s="48"/>
      <c r="B94" s="48"/>
      <c r="C94" s="48"/>
      <c r="D94" s="48"/>
      <c r="E94" s="48"/>
      <c r="F94" s="48"/>
      <c r="G94" s="48"/>
      <c r="H94" s="48"/>
    </row>
    <row r="95" spans="1:8" x14ac:dyDescent="0.25">
      <c r="A95" s="48"/>
      <c r="B95" s="48"/>
      <c r="C95" s="48"/>
      <c r="D95" s="48"/>
      <c r="E95" s="48"/>
      <c r="F95" s="48"/>
      <c r="G95" s="48"/>
      <c r="H95" s="48"/>
    </row>
    <row r="96" spans="1:8" x14ac:dyDescent="0.25">
      <c r="A96" s="48"/>
      <c r="B96" s="48"/>
      <c r="C96" s="48"/>
      <c r="D96" s="48"/>
      <c r="E96" s="48"/>
      <c r="F96" s="48"/>
      <c r="G96" s="48"/>
      <c r="H96" s="48"/>
    </row>
    <row r="97" spans="1:8" x14ac:dyDescent="0.25">
      <c r="A97" s="48"/>
      <c r="B97" s="48"/>
      <c r="C97" s="48"/>
      <c r="D97" s="48"/>
      <c r="E97" s="48"/>
      <c r="F97" s="48"/>
      <c r="G97" s="48"/>
      <c r="H97" s="48"/>
    </row>
    <row r="98" spans="1:8" x14ac:dyDescent="0.25">
      <c r="A98" s="48"/>
      <c r="B98" s="48"/>
      <c r="C98" s="48"/>
      <c r="D98" s="48"/>
      <c r="E98" s="48"/>
      <c r="F98" s="48"/>
      <c r="G98" s="48"/>
      <c r="H98" s="48"/>
    </row>
    <row r="99" spans="1:8" x14ac:dyDescent="0.25">
      <c r="A99" s="48"/>
      <c r="B99" s="48"/>
      <c r="C99" s="48"/>
      <c r="D99" s="48"/>
      <c r="E99" s="48"/>
      <c r="F99" s="48"/>
      <c r="G99" s="48"/>
      <c r="H99" s="48"/>
    </row>
    <row r="100" spans="1:8" x14ac:dyDescent="0.25">
      <c r="A100" s="48"/>
      <c r="B100" s="48"/>
      <c r="C100" s="48"/>
      <c r="D100" s="48"/>
      <c r="E100" s="48"/>
      <c r="F100" s="48"/>
      <c r="G100" s="48"/>
      <c r="H100" s="48"/>
    </row>
    <row r="101" spans="1:8" x14ac:dyDescent="0.25">
      <c r="A101" s="48"/>
      <c r="B101" s="48"/>
      <c r="C101" s="48"/>
      <c r="D101" s="48"/>
      <c r="E101" s="48"/>
      <c r="F101" s="48"/>
      <c r="G101" s="48"/>
      <c r="H101" s="48"/>
    </row>
    <row r="102" spans="1:8" x14ac:dyDescent="0.25">
      <c r="A102" s="48"/>
      <c r="B102" s="48"/>
      <c r="C102" s="48"/>
      <c r="D102" s="48"/>
      <c r="E102" s="48"/>
      <c r="F102" s="48"/>
      <c r="G102" s="48"/>
      <c r="H102" s="48"/>
    </row>
    <row r="103" spans="1:8" x14ac:dyDescent="0.25">
      <c r="A103" s="48"/>
      <c r="B103" s="48"/>
      <c r="C103" s="48"/>
      <c r="D103" s="48"/>
      <c r="E103" s="48"/>
      <c r="F103" s="48"/>
      <c r="G103" s="48"/>
      <c r="H103" s="48"/>
    </row>
    <row r="104" spans="1:8" x14ac:dyDescent="0.25">
      <c r="A104" s="48"/>
      <c r="B104" s="48"/>
      <c r="C104" s="48"/>
      <c r="D104" s="48"/>
      <c r="E104" s="48"/>
      <c r="F104" s="48"/>
      <c r="G104" s="48"/>
      <c r="H104" s="48"/>
    </row>
    <row r="105" spans="1:8" x14ac:dyDescent="0.25">
      <c r="A105" s="48"/>
      <c r="B105" s="48"/>
      <c r="C105" s="48"/>
      <c r="D105" s="48"/>
      <c r="E105" s="48"/>
      <c r="F105" s="48"/>
      <c r="G105" s="48"/>
      <c r="H105" s="48"/>
    </row>
    <row r="106" spans="1:8" x14ac:dyDescent="0.25">
      <c r="A106" s="48"/>
      <c r="B106" s="48"/>
      <c r="C106" s="48"/>
      <c r="D106" s="48"/>
      <c r="E106" s="48"/>
      <c r="F106" s="48"/>
      <c r="G106" s="48"/>
      <c r="H106" s="48"/>
    </row>
    <row r="107" spans="1:8" x14ac:dyDescent="0.25">
      <c r="A107" s="48"/>
      <c r="B107" s="48"/>
      <c r="C107" s="48"/>
      <c r="D107" s="48"/>
      <c r="E107" s="48"/>
      <c r="F107" s="48"/>
      <c r="G107" s="48"/>
      <c r="H107" s="48"/>
    </row>
    <row r="108" spans="1:8" x14ac:dyDescent="0.25">
      <c r="A108" s="48"/>
      <c r="B108" s="48"/>
      <c r="C108" s="48"/>
      <c r="D108" s="48"/>
      <c r="E108" s="48"/>
      <c r="F108" s="48"/>
      <c r="G108" s="48"/>
      <c r="H108" s="48"/>
    </row>
    <row r="109" spans="1:8" x14ac:dyDescent="0.25">
      <c r="A109" s="48"/>
      <c r="B109" s="48"/>
      <c r="C109" s="48"/>
      <c r="D109" s="48"/>
      <c r="E109" s="48"/>
      <c r="F109" s="48"/>
      <c r="G109" s="48"/>
      <c r="H109" s="48"/>
    </row>
    <row r="110" spans="1:8" x14ac:dyDescent="0.25">
      <c r="A110" s="48"/>
      <c r="B110" s="48"/>
      <c r="C110" s="48"/>
      <c r="D110" s="48"/>
      <c r="E110" s="48"/>
      <c r="F110" s="48"/>
      <c r="G110" s="48"/>
      <c r="H110" s="48"/>
    </row>
    <row r="111" spans="1:8" x14ac:dyDescent="0.25">
      <c r="A111" s="48"/>
      <c r="B111" s="48"/>
      <c r="C111" s="48"/>
      <c r="D111" s="48"/>
      <c r="E111" s="48"/>
      <c r="F111" s="48"/>
      <c r="G111" s="48"/>
      <c r="H111" s="48"/>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418</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2</v>
      </c>
      <c r="B4" s="2">
        <f>IF(Data!B4&gt;0,Data!B4-4,"")</f>
        <v>-1</v>
      </c>
      <c r="C4" s="2">
        <f>IF(Data!C4&gt;0,Data!C4-4,"")</f>
        <v>1</v>
      </c>
      <c r="D4" s="2">
        <f>IF(Data!D4&gt;0,Data!D4-4,"")</f>
        <v>1</v>
      </c>
      <c r="E4" s="2">
        <f>IF(Data!E4&gt;0,Data!E4-4,"")</f>
        <v>2</v>
      </c>
      <c r="F4" s="2">
        <f>IF(Data!F4&gt;0,Data!F4-4,"")</f>
        <v>2</v>
      </c>
      <c r="G4" s="2">
        <f>IF(Data!G4&gt;0,Data!G4-4,"")</f>
        <v>2</v>
      </c>
      <c r="H4" s="2">
        <f>IF(Data!H4&gt;0,Data!H4-4,"")</f>
        <v>2</v>
      </c>
      <c r="K4" s="9">
        <f>IF(COUNT(A4,B4,C4,D4)&gt;0,AVERAGE(A4,B4,C4,D4),"")</f>
        <v>0.75</v>
      </c>
      <c r="L4" s="9">
        <f>IF(COUNT(E4,F4,G4,H4)&gt;0,AVERAGE(E4,F4,G4,H4),"")</f>
        <v>2</v>
      </c>
      <c r="M4" s="9">
        <f>IF(COUNT(A4,B4,C4,D4,E4,F4,G4,H4)&gt;0,AVERAGE(A4,B4,C4,D4,E4,F4,G4,H4),"")</f>
        <v>1.375</v>
      </c>
    </row>
    <row r="5" spans="1:13" x14ac:dyDescent="0.25">
      <c r="A5" s="2">
        <f>IF(Data!A5&gt;0,Data!A5-4,"")</f>
        <v>1</v>
      </c>
      <c r="B5" s="2">
        <f>IF(Data!B5&gt;0,Data!B5-4,"")</f>
        <v>1</v>
      </c>
      <c r="C5" s="2">
        <f>IF(Data!C5&gt;0,Data!C5-4,"")</f>
        <v>1</v>
      </c>
      <c r="D5" s="2">
        <f>IF(Data!D5&gt;0,Data!D5-4,"")</f>
        <v>3</v>
      </c>
      <c r="E5" s="2">
        <f>IF(Data!E5&gt;0,Data!E5-4,"")</f>
        <v>-1</v>
      </c>
      <c r="F5" s="2">
        <f>IF(Data!F5&gt;0,Data!F5-4,"")</f>
        <v>-1</v>
      </c>
      <c r="G5" s="2">
        <f>IF(Data!G5&gt;0,Data!G5-4,"")</f>
        <v>1</v>
      </c>
      <c r="H5" s="2">
        <f>IF(Data!H5&gt;0,Data!H5-4,"")</f>
        <v>1</v>
      </c>
      <c r="K5" s="9">
        <f t="shared" ref="K5:K68" si="0">IF(COUNT(A5,B5,C5,D5)&gt;0,AVERAGE(A5,B5,C5,D5),"")</f>
        <v>1.5</v>
      </c>
      <c r="L5" s="9">
        <f t="shared" ref="L5:L68" si="1">IF(COUNT(E5,F5,G5,H5)&gt;0,AVERAGE(E5,F5,G5,H5),"")</f>
        <v>0</v>
      </c>
      <c r="M5" s="9">
        <f t="shared" ref="M5:M68" si="2">IF(COUNT(A5,B5,C5,D5,E5,F5,G5,H5)&gt;0,AVERAGE(A5,B5,C5,D5,E5,F5,G5,H5),"")</f>
        <v>0.75</v>
      </c>
    </row>
    <row r="6" spans="1:13" x14ac:dyDescent="0.25">
      <c r="A6" s="2">
        <f>IF(Data!A6&gt;0,Data!A6-4,"")</f>
        <v>1</v>
      </c>
      <c r="B6" s="2">
        <f>IF(Data!B6&gt;0,Data!B6-4,"")</f>
        <v>-2</v>
      </c>
      <c r="C6" s="2">
        <f>IF(Data!C6&gt;0,Data!C6-4,"")</f>
        <v>2</v>
      </c>
      <c r="D6" s="2">
        <f>IF(Data!D6&gt;0,Data!D6-4,"")</f>
        <v>-1</v>
      </c>
      <c r="E6" s="2">
        <f>IF(Data!E6&gt;0,Data!E6-4,"")</f>
        <v>0</v>
      </c>
      <c r="F6" s="2">
        <f>IF(Data!F6&gt;0,Data!F6-4,"")</f>
        <v>1</v>
      </c>
      <c r="G6" s="2">
        <f>IF(Data!G6&gt;0,Data!G6-4,"")</f>
        <v>-1</v>
      </c>
      <c r="H6" s="2">
        <f>IF(Data!H6&gt;0,Data!H6-4,"")</f>
        <v>0</v>
      </c>
      <c r="K6" s="9">
        <f t="shared" si="0"/>
        <v>0</v>
      </c>
      <c r="L6" s="9">
        <f t="shared" si="1"/>
        <v>0</v>
      </c>
      <c r="M6" s="9">
        <f t="shared" si="2"/>
        <v>0</v>
      </c>
    </row>
    <row r="7" spans="1:13" x14ac:dyDescent="0.25">
      <c r="A7" s="2">
        <f>IF(Data!A7&gt;0,Data!A7-4,"")</f>
        <v>1</v>
      </c>
      <c r="B7" s="2">
        <f>IF(Data!B7&gt;0,Data!B7-4,"")</f>
        <v>0</v>
      </c>
      <c r="C7" s="2">
        <f>IF(Data!C7&gt;0,Data!C7-4,"")</f>
        <v>2</v>
      </c>
      <c r="D7" s="2">
        <f>IF(Data!D7&gt;0,Data!D7-4,"")</f>
        <v>2</v>
      </c>
      <c r="E7" s="2">
        <f>IF(Data!E7&gt;0,Data!E7-4,"")</f>
        <v>2</v>
      </c>
      <c r="F7" s="2">
        <f>IF(Data!F7&gt;0,Data!F7-4,"")</f>
        <v>1</v>
      </c>
      <c r="G7" s="2">
        <f>IF(Data!G7&gt;0,Data!G7-4,"")</f>
        <v>3</v>
      </c>
      <c r="H7" s="2">
        <f>IF(Data!H7&gt;0,Data!H7-4,"")</f>
        <v>3</v>
      </c>
      <c r="K7" s="9">
        <f t="shared" si="0"/>
        <v>1.25</v>
      </c>
      <c r="L7" s="9">
        <f t="shared" si="1"/>
        <v>2.25</v>
      </c>
      <c r="M7" s="9">
        <f t="shared" si="2"/>
        <v>1.75</v>
      </c>
    </row>
    <row r="8" spans="1:13" x14ac:dyDescent="0.25">
      <c r="A8" s="2">
        <f>IF(Data!A8&gt;0,Data!A8-4,"")</f>
        <v>-2</v>
      </c>
      <c r="B8" s="2">
        <f>IF(Data!B8&gt;0,Data!B8-4,"")</f>
        <v>-3</v>
      </c>
      <c r="C8" s="2">
        <f>IF(Data!C8&gt;0,Data!C8-4,"")</f>
        <v>-1</v>
      </c>
      <c r="D8" s="2">
        <f>IF(Data!D8&gt;0,Data!D8-4,"")</f>
        <v>-2</v>
      </c>
      <c r="E8" s="2">
        <f>IF(Data!E8&gt;0,Data!E8-4,"")</f>
        <v>-1</v>
      </c>
      <c r="F8" s="2">
        <f>IF(Data!F8&gt;0,Data!F8-4,"")</f>
        <v>-1</v>
      </c>
      <c r="G8" s="2">
        <f>IF(Data!G8&gt;0,Data!G8-4,"")</f>
        <v>0</v>
      </c>
      <c r="H8" s="2">
        <f>IF(Data!H8&gt;0,Data!H8-4,"")</f>
        <v>2</v>
      </c>
      <c r="K8" s="9">
        <f t="shared" si="0"/>
        <v>-2</v>
      </c>
      <c r="L8" s="9">
        <f t="shared" si="1"/>
        <v>0</v>
      </c>
      <c r="M8" s="9">
        <f t="shared" si="2"/>
        <v>-1</v>
      </c>
    </row>
    <row r="9" spans="1:13" x14ac:dyDescent="0.25">
      <c r="A9" s="2">
        <f>IF(Data!A9&gt;0,Data!A9-4,"")</f>
        <v>0</v>
      </c>
      <c r="B9" s="2">
        <f>IF(Data!B9&gt;0,Data!B9-4,"")</f>
        <v>1</v>
      </c>
      <c r="C9" s="2">
        <f>IF(Data!C9&gt;0,Data!C9-4,"")</f>
        <v>0</v>
      </c>
      <c r="D9" s="2">
        <f>IF(Data!D9&gt;0,Data!D9-4,"")</f>
        <v>0</v>
      </c>
      <c r="E9" s="2">
        <f>IF(Data!E9&gt;0,Data!E9-4,"")</f>
        <v>-1</v>
      </c>
      <c r="F9" s="2">
        <f>IF(Data!F9&gt;0,Data!F9-4,"")</f>
        <v>-1</v>
      </c>
      <c r="G9" s="2">
        <f>IF(Data!G9&gt;0,Data!G9-4,"")</f>
        <v>-1</v>
      </c>
      <c r="H9" s="2">
        <f>IF(Data!H9&gt;0,Data!H9-4,"")</f>
        <v>0</v>
      </c>
      <c r="K9" s="9">
        <f t="shared" si="0"/>
        <v>0.25</v>
      </c>
      <c r="L9" s="9">
        <f t="shared" si="1"/>
        <v>-0.75</v>
      </c>
      <c r="M9" s="9">
        <f t="shared" si="2"/>
        <v>-0.25</v>
      </c>
    </row>
    <row r="10" spans="1:13" x14ac:dyDescent="0.25">
      <c r="A10" s="2">
        <f>IF(Data!A10&gt;0,Data!A10-4,"")</f>
        <v>0</v>
      </c>
      <c r="B10" s="2">
        <f>IF(Data!B10&gt;0,Data!B10-4,"")</f>
        <v>0</v>
      </c>
      <c r="C10" s="2">
        <f>IF(Data!C10&gt;0,Data!C10-4,"")</f>
        <v>0</v>
      </c>
      <c r="D10" s="2">
        <f>IF(Data!D10&gt;0,Data!D10-4,"")</f>
        <v>0</v>
      </c>
      <c r="E10" s="2">
        <f>IF(Data!E10&gt;0,Data!E10-4,"")</f>
        <v>0</v>
      </c>
      <c r="F10" s="2">
        <f>IF(Data!F10&gt;0,Data!F10-4,"")</f>
        <v>0</v>
      </c>
      <c r="G10" s="2">
        <f>IF(Data!G10&gt;0,Data!G10-4,"")</f>
        <v>0</v>
      </c>
      <c r="H10" s="2">
        <f>IF(Data!H10&gt;0,Data!H10-4,"")</f>
        <v>0</v>
      </c>
      <c r="K10" s="9">
        <f t="shared" si="0"/>
        <v>0</v>
      </c>
      <c r="L10" s="9">
        <f t="shared" si="1"/>
        <v>0</v>
      </c>
      <c r="M10" s="9">
        <f t="shared" si="2"/>
        <v>0</v>
      </c>
    </row>
    <row r="11" spans="1:13" x14ac:dyDescent="0.25">
      <c r="A11" s="2">
        <f>IF(Data!A11&gt;0,Data!A11-4,"")</f>
        <v>2</v>
      </c>
      <c r="B11" s="2">
        <f>IF(Data!B11&gt;0,Data!B11-4,"")</f>
        <v>0</v>
      </c>
      <c r="C11" s="2">
        <f>IF(Data!C11&gt;0,Data!C11-4,"")</f>
        <v>0</v>
      </c>
      <c r="D11" s="2">
        <f>IF(Data!D11&gt;0,Data!D11-4,"")</f>
        <v>-2</v>
      </c>
      <c r="E11" s="2">
        <f>IF(Data!E11&gt;0,Data!E11-4,"")</f>
        <v>-2</v>
      </c>
      <c r="F11" s="2">
        <f>IF(Data!F11&gt;0,Data!F11-4,"")</f>
        <v>1</v>
      </c>
      <c r="G11" s="2">
        <f>IF(Data!G11&gt;0,Data!G11-4,"")</f>
        <v>-1</v>
      </c>
      <c r="H11" s="2">
        <f>IF(Data!H11&gt;0,Data!H11-4,"")</f>
        <v>2</v>
      </c>
      <c r="K11" s="9">
        <f t="shared" si="0"/>
        <v>0</v>
      </c>
      <c r="L11" s="9">
        <f t="shared" si="1"/>
        <v>0</v>
      </c>
      <c r="M11" s="9">
        <f t="shared" si="2"/>
        <v>0</v>
      </c>
    </row>
    <row r="12" spans="1:13" x14ac:dyDescent="0.25">
      <c r="A12" s="2">
        <f>IF(Data!A12&gt;0,Data!A12-4,"")</f>
        <v>2</v>
      </c>
      <c r="B12" s="2">
        <f>IF(Data!B12&gt;0,Data!B12-4,"")</f>
        <v>2</v>
      </c>
      <c r="C12" s="2">
        <f>IF(Data!C12&gt;0,Data!C12-4,"")</f>
        <v>2</v>
      </c>
      <c r="D12" s="2">
        <f>IF(Data!D12&gt;0,Data!D12-4,"")</f>
        <v>2</v>
      </c>
      <c r="E12" s="2">
        <f>IF(Data!E12&gt;0,Data!E12-4,"")</f>
        <v>0</v>
      </c>
      <c r="F12" s="2">
        <f>IF(Data!F12&gt;0,Data!F12-4,"")</f>
        <v>2</v>
      </c>
      <c r="G12" s="2">
        <f>IF(Data!G12&gt;0,Data!G12-4,"")</f>
        <v>1</v>
      </c>
      <c r="H12" s="2">
        <f>IF(Data!H12&gt;0,Data!H12-4,"")</f>
        <v>1</v>
      </c>
      <c r="K12" s="9">
        <f t="shared" si="0"/>
        <v>2</v>
      </c>
      <c r="L12" s="9">
        <f t="shared" si="1"/>
        <v>1</v>
      </c>
      <c r="M12" s="9">
        <f t="shared" si="2"/>
        <v>1.5</v>
      </c>
    </row>
    <row r="13" spans="1:13" x14ac:dyDescent="0.25">
      <c r="A13" s="2">
        <f>IF(Data!A13&gt;0,Data!A13-4,"")</f>
        <v>-1</v>
      </c>
      <c r="B13" s="2">
        <f>IF(Data!B13&gt;0,Data!B13-4,"")</f>
        <v>0</v>
      </c>
      <c r="C13" s="2">
        <f>IF(Data!C13&gt;0,Data!C13-4,"")</f>
        <v>-2</v>
      </c>
      <c r="D13" s="2">
        <f>IF(Data!D13&gt;0,Data!D13-4,"")</f>
        <v>-1</v>
      </c>
      <c r="E13" s="2">
        <f>IF(Data!E13&gt;0,Data!E13-4,"")</f>
        <v>0</v>
      </c>
      <c r="F13" s="2">
        <f>IF(Data!F13&gt;0,Data!F13-4,"")</f>
        <v>-3</v>
      </c>
      <c r="G13" s="2">
        <f>IF(Data!G13&gt;0,Data!G13-4,"")</f>
        <v>-3</v>
      </c>
      <c r="H13" s="2">
        <f>IF(Data!H13&gt;0,Data!H13-4,"")</f>
        <v>-2</v>
      </c>
      <c r="K13" s="9">
        <f t="shared" si="0"/>
        <v>-1</v>
      </c>
      <c r="L13" s="9">
        <f t="shared" si="1"/>
        <v>-2</v>
      </c>
      <c r="M13" s="9">
        <f t="shared" si="2"/>
        <v>-1.5</v>
      </c>
    </row>
    <row r="14" spans="1:13" x14ac:dyDescent="0.25">
      <c r="A14" s="2">
        <f>IF(Data!A14&gt;0,Data!A14-4,"")</f>
        <v>-1</v>
      </c>
      <c r="B14" s="2">
        <f>IF(Data!B14&gt;0,Data!B14-4,"")</f>
        <v>-1</v>
      </c>
      <c r="C14" s="2">
        <f>IF(Data!C14&gt;0,Data!C14-4,"")</f>
        <v>0</v>
      </c>
      <c r="D14" s="2">
        <f>IF(Data!D14&gt;0,Data!D14-4,"")</f>
        <v>-1</v>
      </c>
      <c r="E14" s="2">
        <f>IF(Data!E14&gt;0,Data!E14-4,"")</f>
        <v>-1</v>
      </c>
      <c r="F14" s="2">
        <f>IF(Data!F14&gt;0,Data!F14-4,"")</f>
        <v>0</v>
      </c>
      <c r="G14" s="2">
        <f>IF(Data!G14&gt;0,Data!G14-4,"")</f>
        <v>1</v>
      </c>
      <c r="H14" s="2">
        <f>IF(Data!H14&gt;0,Data!H14-4,"")</f>
        <v>0</v>
      </c>
      <c r="K14" s="9">
        <f t="shared" si="0"/>
        <v>-0.75</v>
      </c>
      <c r="L14" s="9">
        <f t="shared" si="1"/>
        <v>0</v>
      </c>
      <c r="M14" s="9">
        <f t="shared" si="2"/>
        <v>-0.375</v>
      </c>
    </row>
    <row r="15" spans="1:13" x14ac:dyDescent="0.25">
      <c r="A15" s="2">
        <f>IF(Data!A15&gt;0,Data!A15-4,"")</f>
        <v>2</v>
      </c>
      <c r="B15" s="2">
        <f>IF(Data!B15&gt;0,Data!B15-4,"")</f>
        <v>2</v>
      </c>
      <c r="C15" s="2">
        <f>IF(Data!C15&gt;0,Data!C15-4,"")</f>
        <v>2</v>
      </c>
      <c r="D15" s="2">
        <f>IF(Data!D15&gt;0,Data!D15-4,"")</f>
        <v>2</v>
      </c>
      <c r="E15" s="2">
        <f>IF(Data!E15&gt;0,Data!E15-4,"")</f>
        <v>0</v>
      </c>
      <c r="F15" s="2">
        <f>IF(Data!F15&gt;0,Data!F15-4,"")</f>
        <v>2</v>
      </c>
      <c r="G15" s="2">
        <f>IF(Data!G15&gt;0,Data!G15-4,"")</f>
        <v>1</v>
      </c>
      <c r="H15" s="2">
        <f>IF(Data!H15&gt;0,Data!H15-4,"")</f>
        <v>0</v>
      </c>
      <c r="K15" s="9">
        <f t="shared" si="0"/>
        <v>2</v>
      </c>
      <c r="L15" s="9">
        <f t="shared" si="1"/>
        <v>0.75</v>
      </c>
      <c r="M15" s="9">
        <f t="shared" si="2"/>
        <v>1.375</v>
      </c>
    </row>
    <row r="16" spans="1:13" x14ac:dyDescent="0.25">
      <c r="A16" s="2">
        <f>IF(Data!A16&gt;0,Data!A16-4,"")</f>
        <v>1</v>
      </c>
      <c r="B16" s="2">
        <f>IF(Data!B16&gt;0,Data!B16-4,"")</f>
        <v>1</v>
      </c>
      <c r="C16" s="2">
        <f>IF(Data!C16&gt;0,Data!C16-4,"")</f>
        <v>0</v>
      </c>
      <c r="D16" s="2">
        <f>IF(Data!D16&gt;0,Data!D16-4,"")</f>
        <v>0</v>
      </c>
      <c r="E16" s="2">
        <f>IF(Data!E16&gt;0,Data!E16-4,"")</f>
        <v>1</v>
      </c>
      <c r="F16" s="2">
        <f>IF(Data!F16&gt;0,Data!F16-4,"")</f>
        <v>0</v>
      </c>
      <c r="G16" s="2">
        <f>IF(Data!G16&gt;0,Data!G16-4,"")</f>
        <v>1</v>
      </c>
      <c r="H16" s="2">
        <f>IF(Data!H16&gt;0,Data!H16-4,"")</f>
        <v>1</v>
      </c>
      <c r="K16" s="9">
        <f t="shared" si="0"/>
        <v>0.5</v>
      </c>
      <c r="L16" s="9">
        <f t="shared" si="1"/>
        <v>0.75</v>
      </c>
      <c r="M16" s="9">
        <f t="shared" si="2"/>
        <v>0.625</v>
      </c>
    </row>
    <row r="17" spans="1:13" x14ac:dyDescent="0.25">
      <c r="A17" s="2">
        <f>IF(Data!A17&gt;0,Data!A17-4,"")</f>
        <v>2</v>
      </c>
      <c r="B17" s="2">
        <f>IF(Data!B17&gt;0,Data!B17-4,"")</f>
        <v>-1</v>
      </c>
      <c r="C17" s="2">
        <f>IF(Data!C17&gt;0,Data!C17-4,"")</f>
        <v>-1</v>
      </c>
      <c r="D17" s="2">
        <f>IF(Data!D17&gt;0,Data!D17-4,"")</f>
        <v>0</v>
      </c>
      <c r="E17" s="2">
        <f>IF(Data!E17&gt;0,Data!E17-4,"")</f>
        <v>-2</v>
      </c>
      <c r="F17" s="2">
        <f>IF(Data!F17&gt;0,Data!F17-4,"")</f>
        <v>-2</v>
      </c>
      <c r="G17" s="2">
        <f>IF(Data!G17&gt;0,Data!G17-4,"")</f>
        <v>1</v>
      </c>
      <c r="H17" s="2">
        <f>IF(Data!H17&gt;0,Data!H17-4,"")</f>
        <v>1</v>
      </c>
      <c r="K17" s="9">
        <f t="shared" si="0"/>
        <v>0</v>
      </c>
      <c r="L17" s="9">
        <f t="shared" si="1"/>
        <v>-0.5</v>
      </c>
      <c r="M17" s="9">
        <f t="shared" si="2"/>
        <v>-0.25</v>
      </c>
    </row>
    <row r="18" spans="1:13" x14ac:dyDescent="0.25">
      <c r="A18" s="2">
        <f>IF(Data!A18&gt;0,Data!A18-4,"")</f>
        <v>2</v>
      </c>
      <c r="B18" s="2">
        <f>IF(Data!B18&gt;0,Data!B18-4,"")</f>
        <v>0</v>
      </c>
      <c r="C18" s="2">
        <f>IF(Data!C18&gt;0,Data!C18-4,"")</f>
        <v>1</v>
      </c>
      <c r="D18" s="2">
        <f>IF(Data!D18&gt;0,Data!D18-4,"")</f>
        <v>1</v>
      </c>
      <c r="E18" s="2">
        <f>IF(Data!E18&gt;0,Data!E18-4,"")</f>
        <v>0</v>
      </c>
      <c r="F18" s="2">
        <f>IF(Data!F18&gt;0,Data!F18-4,"")</f>
        <v>1</v>
      </c>
      <c r="G18" s="2">
        <f>IF(Data!G18&gt;0,Data!G18-4,"")</f>
        <v>2</v>
      </c>
      <c r="H18" s="2">
        <f>IF(Data!H18&gt;0,Data!H18-4,"")</f>
        <v>2</v>
      </c>
      <c r="K18" s="9">
        <f t="shared" si="0"/>
        <v>1</v>
      </c>
      <c r="L18" s="9">
        <f t="shared" si="1"/>
        <v>1.25</v>
      </c>
      <c r="M18" s="9">
        <f t="shared" si="2"/>
        <v>1.125</v>
      </c>
    </row>
    <row r="19" spans="1:13" x14ac:dyDescent="0.25">
      <c r="A19" s="2">
        <f>IF(Data!A19&gt;0,Data!A19-4,"")</f>
        <v>0</v>
      </c>
      <c r="B19" s="2">
        <f>IF(Data!B19&gt;0,Data!B19-4,"")</f>
        <v>1</v>
      </c>
      <c r="C19" s="2">
        <f>IF(Data!C19&gt;0,Data!C19-4,"")</f>
        <v>1</v>
      </c>
      <c r="D19" s="2">
        <f>IF(Data!D19&gt;0,Data!D19-4,"")</f>
        <v>1</v>
      </c>
      <c r="E19" s="2">
        <f>IF(Data!E19&gt;0,Data!E19-4,"")</f>
        <v>-2</v>
      </c>
      <c r="F19" s="2">
        <f>IF(Data!F19&gt;0,Data!F19-4,"")</f>
        <v>-1</v>
      </c>
      <c r="G19" s="2">
        <f>IF(Data!G19&gt;0,Data!G19-4,"")</f>
        <v>-1</v>
      </c>
      <c r="H19" s="2">
        <f>IF(Data!H19&gt;0,Data!H19-4,"")</f>
        <v>-2</v>
      </c>
      <c r="K19" s="9">
        <f t="shared" si="0"/>
        <v>0.75</v>
      </c>
      <c r="L19" s="9">
        <f t="shared" si="1"/>
        <v>-1.5</v>
      </c>
      <c r="M19" s="9">
        <f t="shared" si="2"/>
        <v>-0.375</v>
      </c>
    </row>
    <row r="20" spans="1:13" x14ac:dyDescent="0.25">
      <c r="A20" s="2">
        <f>IF(Data!A20&gt;0,Data!A20-4,"")</f>
        <v>2</v>
      </c>
      <c r="B20" s="2">
        <f>IF(Data!B20&gt;0,Data!B20-4,"")</f>
        <v>1</v>
      </c>
      <c r="C20" s="2">
        <f>IF(Data!C20&gt;0,Data!C20-4,"")</f>
        <v>2</v>
      </c>
      <c r="D20" s="2">
        <f>IF(Data!D20&gt;0,Data!D20-4,"")</f>
        <v>1</v>
      </c>
      <c r="E20" s="2">
        <f>IF(Data!E20&gt;0,Data!E20-4,"")</f>
        <v>2</v>
      </c>
      <c r="F20" s="2">
        <f>IF(Data!F20&gt;0,Data!F20-4,"")</f>
        <v>3</v>
      </c>
      <c r="G20" s="2">
        <f>IF(Data!G20&gt;0,Data!G20-4,"")</f>
        <v>2</v>
      </c>
      <c r="H20" s="2">
        <f>IF(Data!H20&gt;0,Data!H20-4,"")</f>
        <v>3</v>
      </c>
      <c r="K20" s="9">
        <f t="shared" si="0"/>
        <v>1.5</v>
      </c>
      <c r="L20" s="9">
        <f t="shared" si="1"/>
        <v>2.5</v>
      </c>
      <c r="M20" s="9">
        <f t="shared" si="2"/>
        <v>2</v>
      </c>
    </row>
    <row r="21" spans="1:13" x14ac:dyDescent="0.25">
      <c r="A21" s="2">
        <f>IF(Data!A21&gt;0,Data!A21-4,"")</f>
        <v>2</v>
      </c>
      <c r="B21" s="2">
        <f>IF(Data!B21&gt;0,Data!B21-4,"")</f>
        <v>0</v>
      </c>
      <c r="C21" s="2">
        <f>IF(Data!C21&gt;0,Data!C21-4,"")</f>
        <v>0</v>
      </c>
      <c r="D21" s="2">
        <f>IF(Data!D21&gt;0,Data!D21-4,"")</f>
        <v>3</v>
      </c>
      <c r="E21" s="2">
        <f>IF(Data!E21&gt;0,Data!E21-4,"")</f>
        <v>1</v>
      </c>
      <c r="F21" s="2">
        <f>IF(Data!F21&gt;0,Data!F21-4,"")</f>
        <v>1</v>
      </c>
      <c r="G21" s="2">
        <f>IF(Data!G21&gt;0,Data!G21-4,"")</f>
        <v>3</v>
      </c>
      <c r="H21" s="2">
        <f>IF(Data!H21&gt;0,Data!H21-4,"")</f>
        <v>2</v>
      </c>
      <c r="K21" s="9">
        <f t="shared" si="0"/>
        <v>1.25</v>
      </c>
      <c r="L21" s="9">
        <f t="shared" si="1"/>
        <v>1.75</v>
      </c>
      <c r="M21" s="9">
        <f t="shared" si="2"/>
        <v>1.5</v>
      </c>
    </row>
    <row r="22" spans="1:13" x14ac:dyDescent="0.25">
      <c r="A22" s="2">
        <f>IF(Data!A22&gt;0,Data!A22-4,"")</f>
        <v>3</v>
      </c>
      <c r="B22" s="2">
        <f>IF(Data!B22&gt;0,Data!B22-4,"")</f>
        <v>0</v>
      </c>
      <c r="C22" s="2">
        <f>IF(Data!C22&gt;0,Data!C22-4,"")</f>
        <v>3</v>
      </c>
      <c r="D22" s="2">
        <f>IF(Data!D22&gt;0,Data!D22-4,"")</f>
        <v>2</v>
      </c>
      <c r="E22" s="2">
        <f>IF(Data!E22&gt;0,Data!E22-4,"")</f>
        <v>3</v>
      </c>
      <c r="F22" s="2">
        <f>IF(Data!F22&gt;0,Data!F22-4,"")</f>
        <v>3</v>
      </c>
      <c r="G22" s="2">
        <f>IF(Data!G22&gt;0,Data!G22-4,"")</f>
        <v>1</v>
      </c>
      <c r="H22" s="2">
        <f>IF(Data!H22&gt;0,Data!H22-4,"")</f>
        <v>2</v>
      </c>
      <c r="K22" s="9">
        <f t="shared" si="0"/>
        <v>2</v>
      </c>
      <c r="L22" s="9">
        <f t="shared" si="1"/>
        <v>2.25</v>
      </c>
      <c r="M22" s="9">
        <f t="shared" si="2"/>
        <v>2.125</v>
      </c>
    </row>
    <row r="23" spans="1:13" x14ac:dyDescent="0.25">
      <c r="A23" s="2">
        <f>IF(Data!A23&gt;0,Data!A23-4,"")</f>
        <v>2</v>
      </c>
      <c r="B23" s="2">
        <f>IF(Data!B23&gt;0,Data!B23-4,"")</f>
        <v>-1</v>
      </c>
      <c r="C23" s="2">
        <f>IF(Data!C23&gt;0,Data!C23-4,"")</f>
        <v>2</v>
      </c>
      <c r="D23" s="2">
        <f>IF(Data!D23&gt;0,Data!D23-4,"")</f>
        <v>-1</v>
      </c>
      <c r="E23" s="2">
        <f>IF(Data!E23&gt;0,Data!E23-4,"")</f>
        <v>0</v>
      </c>
      <c r="F23" s="2">
        <f>IF(Data!F23&gt;0,Data!F23-4,"")</f>
        <v>3</v>
      </c>
      <c r="G23" s="2">
        <f>IF(Data!G23&gt;0,Data!G23-4,"")</f>
        <v>2</v>
      </c>
      <c r="H23" s="2">
        <f>IF(Data!H23&gt;0,Data!H23-4,"")</f>
        <v>-1</v>
      </c>
      <c r="K23" s="9">
        <f t="shared" si="0"/>
        <v>0.5</v>
      </c>
      <c r="L23" s="9">
        <f t="shared" si="1"/>
        <v>1</v>
      </c>
      <c r="M23" s="9">
        <f t="shared" si="2"/>
        <v>0.75</v>
      </c>
    </row>
    <row r="24" spans="1:13" x14ac:dyDescent="0.25">
      <c r="A24" s="2">
        <f>IF(Data!A24&gt;0,Data!A24-4,"")</f>
        <v>-1</v>
      </c>
      <c r="B24" s="2">
        <f>IF(Data!B24&gt;0,Data!B24-4,"")</f>
        <v>-1</v>
      </c>
      <c r="C24" s="2">
        <f>IF(Data!C24&gt;0,Data!C24-4,"")</f>
        <v>0</v>
      </c>
      <c r="D24" s="2">
        <f>IF(Data!D24&gt;0,Data!D24-4,"")</f>
        <v>-1</v>
      </c>
      <c r="E24" s="2">
        <f>IF(Data!E24&gt;0,Data!E24-4,"")</f>
        <v>0</v>
      </c>
      <c r="F24" s="2">
        <f>IF(Data!F24&gt;0,Data!F24-4,"")</f>
        <v>-2</v>
      </c>
      <c r="G24" s="2">
        <f>IF(Data!G24&gt;0,Data!G24-4,"")</f>
        <v>-1</v>
      </c>
      <c r="H24" s="2">
        <f>IF(Data!H24&gt;0,Data!H24-4,"")</f>
        <v>-1</v>
      </c>
      <c r="K24" s="9">
        <f t="shared" si="0"/>
        <v>-0.75</v>
      </c>
      <c r="L24" s="9">
        <f t="shared" si="1"/>
        <v>-1</v>
      </c>
      <c r="M24" s="9">
        <f t="shared" si="2"/>
        <v>-0.875</v>
      </c>
    </row>
    <row r="25" spans="1:13" x14ac:dyDescent="0.25">
      <c r="A25" s="2">
        <f>IF(Data!A25&gt;0,Data!A25-4,"")</f>
        <v>-2</v>
      </c>
      <c r="B25" s="2">
        <f>IF(Data!B25&gt;0,Data!B25-4,"")</f>
        <v>-1</v>
      </c>
      <c r="C25" s="2">
        <f>IF(Data!C25&gt;0,Data!C25-4,"")</f>
        <v>-1</v>
      </c>
      <c r="D25" s="2">
        <f>IF(Data!D25&gt;0,Data!D25-4,"")</f>
        <v>0</v>
      </c>
      <c r="E25" s="2">
        <f>IF(Data!E25&gt;0,Data!E25-4,"")</f>
        <v>-1</v>
      </c>
      <c r="F25" s="2">
        <f>IF(Data!F25&gt;0,Data!F25-4,"")</f>
        <v>-1</v>
      </c>
      <c r="G25" s="2">
        <f>IF(Data!G25&gt;0,Data!G25-4,"")</f>
        <v>-2</v>
      </c>
      <c r="H25" s="2">
        <f>IF(Data!H25&gt;0,Data!H25-4,"")</f>
        <v>-2</v>
      </c>
      <c r="K25" s="9">
        <f t="shared" si="0"/>
        <v>-1</v>
      </c>
      <c r="L25" s="9">
        <f t="shared" si="1"/>
        <v>-1.5</v>
      </c>
      <c r="M25" s="9">
        <f t="shared" si="2"/>
        <v>-1.25</v>
      </c>
    </row>
    <row r="26" spans="1:13" x14ac:dyDescent="0.25">
      <c r="A26" s="2">
        <f>IF(Data!A26&gt;0,Data!A26-4,"")</f>
        <v>3</v>
      </c>
      <c r="B26" s="2">
        <f>IF(Data!B26&gt;0,Data!B26-4,"")</f>
        <v>3</v>
      </c>
      <c r="C26" s="2">
        <f>IF(Data!C26&gt;0,Data!C26-4,"")</f>
        <v>3</v>
      </c>
      <c r="D26" s="2">
        <f>IF(Data!D26&gt;0,Data!D26-4,"")</f>
        <v>3</v>
      </c>
      <c r="E26" s="2">
        <f>IF(Data!E26&gt;0,Data!E26-4,"")</f>
        <v>2</v>
      </c>
      <c r="F26" s="2">
        <f>IF(Data!F26&gt;0,Data!F26-4,"")</f>
        <v>3</v>
      </c>
      <c r="G26" s="2">
        <f>IF(Data!G26&gt;0,Data!G26-4,"")</f>
        <v>3</v>
      </c>
      <c r="H26" s="2">
        <f>IF(Data!H26&gt;0,Data!H26-4,"")</f>
        <v>3</v>
      </c>
      <c r="K26" s="9">
        <f t="shared" si="0"/>
        <v>3</v>
      </c>
      <c r="L26" s="9">
        <f t="shared" si="1"/>
        <v>2.75</v>
      </c>
      <c r="M26" s="9">
        <f t="shared" si="2"/>
        <v>2.875</v>
      </c>
    </row>
    <row r="27" spans="1:13" x14ac:dyDescent="0.25">
      <c r="A27" s="2">
        <f>IF(Data!A27&gt;0,Data!A27-4,"")</f>
        <v>-1</v>
      </c>
      <c r="B27" s="2">
        <f>IF(Data!B27&gt;0,Data!B27-4,"")</f>
        <v>-1</v>
      </c>
      <c r="C27" s="2">
        <f>IF(Data!C27&gt;0,Data!C27-4,"")</f>
        <v>-2</v>
      </c>
      <c r="D27" s="2">
        <f>IF(Data!D27&gt;0,Data!D27-4,"")</f>
        <v>0</v>
      </c>
      <c r="E27" s="2">
        <f>IF(Data!E27&gt;0,Data!E27-4,"")</f>
        <v>-2</v>
      </c>
      <c r="F27" s="2">
        <f>IF(Data!F27&gt;0,Data!F27-4,"")</f>
        <v>0</v>
      </c>
      <c r="G27" s="2">
        <f>IF(Data!G27&gt;0,Data!G27-4,"")</f>
        <v>-1</v>
      </c>
      <c r="H27" s="2">
        <f>IF(Data!H27&gt;0,Data!H27-4,"")</f>
        <v>0</v>
      </c>
      <c r="K27" s="9">
        <f t="shared" si="0"/>
        <v>-1</v>
      </c>
      <c r="L27" s="9">
        <f t="shared" si="1"/>
        <v>-0.75</v>
      </c>
      <c r="M27" s="9">
        <f t="shared" si="2"/>
        <v>-0.875</v>
      </c>
    </row>
    <row r="28" spans="1:13" x14ac:dyDescent="0.25">
      <c r="A28" s="2">
        <f>IF(Data!A28&gt;0,Data!A28-4,"")</f>
        <v>0</v>
      </c>
      <c r="B28" s="2">
        <f>IF(Data!B28&gt;0,Data!B28-4,"")</f>
        <v>0</v>
      </c>
      <c r="C28" s="2">
        <f>IF(Data!C28&gt;0,Data!C28-4,"")</f>
        <v>0</v>
      </c>
      <c r="D28" s="2">
        <f>IF(Data!D28&gt;0,Data!D28-4,"")</f>
        <v>0</v>
      </c>
      <c r="E28" s="2">
        <f>IF(Data!E28&gt;0,Data!E28-4,"")</f>
        <v>0</v>
      </c>
      <c r="F28" s="2">
        <f>IF(Data!F28&gt;0,Data!F28-4,"")</f>
        <v>0</v>
      </c>
      <c r="G28" s="2">
        <f>IF(Data!G28&gt;0,Data!G28-4,"")</f>
        <v>0</v>
      </c>
      <c r="H28" s="2">
        <f>IF(Data!H28&gt;0,Data!H28-4,"")</f>
        <v>0</v>
      </c>
      <c r="K28" s="9">
        <f t="shared" si="0"/>
        <v>0</v>
      </c>
      <c r="L28" s="9">
        <f t="shared" si="1"/>
        <v>0</v>
      </c>
      <c r="M28" s="9">
        <f t="shared" si="2"/>
        <v>0</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R33" sqref="R33"/>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415</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413</v>
      </c>
      <c r="G3" s="3" t="s">
        <v>414</v>
      </c>
      <c r="H3" s="5" t="s">
        <v>25</v>
      </c>
      <c r="I3" s="2"/>
      <c r="K3" s="61" t="s">
        <v>412</v>
      </c>
      <c r="L3" s="61"/>
    </row>
    <row r="4" spans="1:18" x14ac:dyDescent="0.25">
      <c r="A4" s="4">
        <v>1</v>
      </c>
      <c r="B4" s="6">
        <f>AVERAGE(DT!A4:A1004)</f>
        <v>0.8</v>
      </c>
      <c r="C4" s="6">
        <f>VAR(DT!A4:A1004)</f>
        <v>2.25</v>
      </c>
      <c r="D4" s="6">
        <f>SQRT(C4)</f>
        <v>1.5</v>
      </c>
      <c r="E4" s="7">
        <f>COUNTA(Data!A4:A1000)</f>
        <v>25</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0.47</v>
      </c>
      <c r="R4" s="8"/>
    </row>
    <row r="5" spans="1:18" x14ac:dyDescent="0.25">
      <c r="A5" s="4">
        <v>2</v>
      </c>
      <c r="B5" s="6">
        <f>AVERAGE(DT!B4:B1004)</f>
        <v>0</v>
      </c>
      <c r="C5" s="6">
        <f>VAR(DT!B4:B1004)</f>
        <v>1.75</v>
      </c>
      <c r="D5" s="6">
        <f t="shared" ref="D5:D11" si="0">SQRT(C5)</f>
        <v>1.3228756555322954</v>
      </c>
      <c r="E5" s="7">
        <f>COUNTA(Data!B4:B1000)</f>
        <v>25</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0.41</v>
      </c>
    </row>
    <row r="6" spans="1:18" x14ac:dyDescent="0.25">
      <c r="A6" s="4">
        <v>3</v>
      </c>
      <c r="B6" s="6">
        <f>AVERAGE(DT!C4:C1004)</f>
        <v>0.6</v>
      </c>
      <c r="C6" s="6">
        <f>VAR(DT!C4:C1004)</f>
        <v>2</v>
      </c>
      <c r="D6" s="6">
        <f t="shared" si="0"/>
        <v>1.4142135623730951</v>
      </c>
      <c r="E6" s="7">
        <f>COUNTA(Data!C4:C1000)</f>
        <v>25</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0.44</v>
      </c>
    </row>
    <row r="7" spans="1:18" x14ac:dyDescent="0.25">
      <c r="A7" s="4">
        <v>4</v>
      </c>
      <c r="B7" s="6">
        <f>AVERAGE(DT!D4:D1004)</f>
        <v>0.48</v>
      </c>
      <c r="C7" s="6">
        <f>VAR(DT!D4:D1004)</f>
        <v>2.2600000000000002</v>
      </c>
      <c r="D7" s="6">
        <f t="shared" si="0"/>
        <v>1.5033296378372909</v>
      </c>
      <c r="E7" s="7">
        <f>COUNTA(Data!D4:D1000)</f>
        <v>25</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v>
      </c>
      <c r="C8" s="6">
        <f>VAR(DT!E4:E1004)</f>
        <v>2</v>
      </c>
      <c r="D8" s="6">
        <f t="shared" si="0"/>
        <v>1.4142135623730951</v>
      </c>
      <c r="E8" s="7">
        <f>COUNTA(Data!E4:E1000)</f>
        <v>25</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0.44</v>
      </c>
      <c r="C9" s="6">
        <f>VAR(DT!F4:F1004)</f>
        <v>2.9233333333333333</v>
      </c>
      <c r="D9" s="6">
        <f t="shared" si="0"/>
        <v>1.709775813764288</v>
      </c>
      <c r="E9" s="7">
        <f>COUNTA(Data!F4:F1000)</f>
        <v>25</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0.52</v>
      </c>
      <c r="C10" s="6">
        <f>VAR(DT!G4:G1004)</f>
        <v>2.5933333333333333</v>
      </c>
      <c r="D10" s="6">
        <f t="shared" si="0"/>
        <v>1.6103829772241549</v>
      </c>
      <c r="E10" s="7">
        <f>COUNTA(Data!G4:G1000)</f>
        <v>25</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0.68</v>
      </c>
      <c r="C11" s="6">
        <f>VAR(DT!H4:H1004)</f>
        <v>2.3933333333333331</v>
      </c>
      <c r="D11" s="6">
        <f t="shared" si="0"/>
        <v>1.5470401847829722</v>
      </c>
      <c r="E11" s="7">
        <f>COUNTA(Data!H4:H1000)</f>
        <v>25</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E20" sqref="E20"/>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0.8</v>
      </c>
      <c r="C5" s="12">
        <f>Results!D4</f>
        <v>1.5</v>
      </c>
      <c r="D5" s="7">
        <f>Results!E4</f>
        <v>25</v>
      </c>
      <c r="E5" s="12">
        <f t="shared" ref="E5:E12" si="0">CONFIDENCE(0.05, C5, D5)</f>
        <v>0.5879891953620161</v>
      </c>
      <c r="F5" s="12">
        <f t="shared" ref="F5:F12" si="1">B5-E5</f>
        <v>0.21201080463798394</v>
      </c>
      <c r="G5" s="12">
        <f t="shared" ref="G5:G12" si="2">B5+E5</f>
        <v>1.387989195362016</v>
      </c>
      <c r="I5" s="11" t="str">
        <f>VLOOKUP(Read_First!B4,Items!A1:S50,18,FALSE)</f>
        <v>Pragmatic Quality</v>
      </c>
      <c r="J5" s="12">
        <f>AVERAGE(DT!K4:K1004)</f>
        <v>0.47</v>
      </c>
      <c r="K5" s="12">
        <f>STDEV(DT!K4:K1004)</f>
        <v>1.1887493427968741</v>
      </c>
      <c r="L5" s="7">
        <f>MAX(D5:D12)</f>
        <v>25</v>
      </c>
      <c r="M5" s="12">
        <f t="shared" ref="M5:M7" si="3">CONFIDENCE(0.05, K5, L5)</f>
        <v>0.46598117970550623</v>
      </c>
      <c r="N5" s="12">
        <f t="shared" ref="N5:N7" si="4">J5-M5</f>
        <v>4.0188202944937412E-3</v>
      </c>
      <c r="O5" s="12">
        <f t="shared" ref="O5:O7" si="5">J5+M5</f>
        <v>0.93598117970550621</v>
      </c>
    </row>
    <row r="6" spans="1:15" x14ac:dyDescent="0.25">
      <c r="A6" s="13">
        <v>2</v>
      </c>
      <c r="B6" s="12">
        <f>Results!B5</f>
        <v>0</v>
      </c>
      <c r="C6" s="12">
        <f>Results!D5</f>
        <v>1.3228756555322954</v>
      </c>
      <c r="D6" s="7">
        <f>Results!E5</f>
        <v>25</v>
      </c>
      <c r="E6" s="12">
        <f t="shared" si="0"/>
        <v>0.51855772817362267</v>
      </c>
      <c r="F6" s="12">
        <f t="shared" si="1"/>
        <v>-0.51855772817362267</v>
      </c>
      <c r="G6" s="12">
        <f t="shared" si="2"/>
        <v>0.51855772817362267</v>
      </c>
      <c r="I6" s="11" t="str">
        <f>VLOOKUP(Read_First!B4,Items!A1:S50,19,FALSE)</f>
        <v>Hedonic Quality</v>
      </c>
      <c r="J6" s="12">
        <f>AVERAGE(DT!L4:L1004)</f>
        <v>0.41</v>
      </c>
      <c r="K6" s="12">
        <f>STDEV(DT!L4:L1004)</f>
        <v>1.3285330255586423</v>
      </c>
      <c r="L6" s="7">
        <f>L5</f>
        <v>25</v>
      </c>
      <c r="M6" s="12">
        <f t="shared" si="3"/>
        <v>0.52077537647339389</v>
      </c>
      <c r="N6" s="12">
        <f t="shared" si="4"/>
        <v>-0.11077537647339392</v>
      </c>
      <c r="O6" s="12">
        <f t="shared" si="5"/>
        <v>0.93077537647339392</v>
      </c>
    </row>
    <row r="7" spans="1:15" x14ac:dyDescent="0.25">
      <c r="A7" s="13">
        <v>3</v>
      </c>
      <c r="B7" s="12">
        <f>Results!B6</f>
        <v>0.6</v>
      </c>
      <c r="C7" s="12">
        <f>Results!D6</f>
        <v>1.4142135623730951</v>
      </c>
      <c r="D7" s="7">
        <f>Results!E6</f>
        <v>25</v>
      </c>
      <c r="E7" s="12">
        <f t="shared" si="0"/>
        <v>0.55436152973987096</v>
      </c>
      <c r="F7" s="12">
        <f t="shared" si="1"/>
        <v>4.5638470260129016E-2</v>
      </c>
      <c r="G7" s="12">
        <f t="shared" si="2"/>
        <v>1.1543615297398708</v>
      </c>
      <c r="I7" s="11" t="s">
        <v>411</v>
      </c>
      <c r="J7" s="12">
        <f>AVERAGE(DT!M4:M1004)</f>
        <v>0.44</v>
      </c>
      <c r="K7" s="12">
        <f>STDEV(DT!M4:M1004)</f>
        <v>1.169334746768435</v>
      </c>
      <c r="L7" s="7">
        <f>L6</f>
        <v>25</v>
      </c>
      <c r="M7" s="12">
        <f t="shared" si="3"/>
        <v>0.45837079790747925</v>
      </c>
      <c r="N7" s="12">
        <f t="shared" si="4"/>
        <v>-1.8370797907479253E-2</v>
      </c>
      <c r="O7" s="12">
        <f t="shared" si="5"/>
        <v>0.89837079790747931</v>
      </c>
    </row>
    <row r="8" spans="1:15" x14ac:dyDescent="0.25">
      <c r="A8" s="13">
        <v>4</v>
      </c>
      <c r="B8" s="12">
        <f>Results!B7</f>
        <v>0.48</v>
      </c>
      <c r="C8" s="12">
        <f>Results!D7</f>
        <v>1.5033296378372909</v>
      </c>
      <c r="D8" s="7">
        <f>Results!E7</f>
        <v>25</v>
      </c>
      <c r="E8" s="12">
        <f t="shared" si="0"/>
        <v>0.58929438941054646</v>
      </c>
      <c r="F8" s="12">
        <f t="shared" si="1"/>
        <v>-0.10929438941054648</v>
      </c>
      <c r="G8" s="12">
        <f t="shared" si="2"/>
        <v>1.0692943894105464</v>
      </c>
      <c r="I8" s="37"/>
      <c r="J8" s="38"/>
      <c r="K8" s="38"/>
      <c r="L8" s="43"/>
      <c r="M8" s="38"/>
      <c r="N8" s="38"/>
      <c r="O8" s="38"/>
    </row>
    <row r="9" spans="1:15" x14ac:dyDescent="0.25">
      <c r="A9" s="13">
        <v>5</v>
      </c>
      <c r="B9" s="12">
        <f>Results!B8</f>
        <v>0</v>
      </c>
      <c r="C9" s="12">
        <f>Results!D8</f>
        <v>1.4142135623730951</v>
      </c>
      <c r="D9" s="7">
        <f>Results!E8</f>
        <v>25</v>
      </c>
      <c r="E9" s="12">
        <f t="shared" si="0"/>
        <v>0.55436152973987096</v>
      </c>
      <c r="F9" s="12">
        <f t="shared" si="1"/>
        <v>-0.55436152973987096</v>
      </c>
      <c r="G9" s="12">
        <f t="shared" si="2"/>
        <v>0.55436152973987096</v>
      </c>
      <c r="I9" s="37"/>
      <c r="J9" s="38"/>
      <c r="K9" s="38"/>
      <c r="L9" s="43"/>
      <c r="M9" s="38"/>
      <c r="N9" s="38"/>
      <c r="O9" s="38"/>
    </row>
    <row r="10" spans="1:15" x14ac:dyDescent="0.25">
      <c r="A10" s="13">
        <v>6</v>
      </c>
      <c r="B10" s="12">
        <f>Results!B9</f>
        <v>0.44</v>
      </c>
      <c r="C10" s="12">
        <f>Results!D9</f>
        <v>1.709775813764288</v>
      </c>
      <c r="D10" s="7">
        <f>Results!E9</f>
        <v>25</v>
      </c>
      <c r="E10" s="12">
        <f t="shared" si="0"/>
        <v>0.67021980332313325</v>
      </c>
      <c r="F10" s="12">
        <f t="shared" si="1"/>
        <v>-0.23021980332313324</v>
      </c>
      <c r="G10" s="12">
        <f t="shared" si="2"/>
        <v>1.1102198033231332</v>
      </c>
      <c r="I10" s="20"/>
      <c r="J10" s="38"/>
      <c r="K10" s="38"/>
      <c r="L10" s="43"/>
      <c r="M10" s="38"/>
      <c r="N10" s="38"/>
      <c r="O10" s="38"/>
    </row>
    <row r="11" spans="1:15" x14ac:dyDescent="0.25">
      <c r="A11" s="13">
        <v>7</v>
      </c>
      <c r="B11" s="12">
        <f>Results!B10</f>
        <v>0.52</v>
      </c>
      <c r="C11" s="12">
        <f>Results!D10</f>
        <v>1.6103829772241549</v>
      </c>
      <c r="D11" s="7">
        <f>Results!E10</f>
        <v>25</v>
      </c>
      <c r="E11" s="12">
        <f t="shared" si="0"/>
        <v>0.63125852733514576</v>
      </c>
      <c r="F11" s="12">
        <f t="shared" si="1"/>
        <v>-0.11125852733514574</v>
      </c>
      <c r="G11" s="12">
        <f t="shared" si="2"/>
        <v>1.1512585273351457</v>
      </c>
    </row>
    <row r="12" spans="1:15" x14ac:dyDescent="0.25">
      <c r="A12" s="13">
        <v>8</v>
      </c>
      <c r="B12" s="12">
        <f>Results!B11</f>
        <v>0.68</v>
      </c>
      <c r="C12" s="12">
        <f>Results!D11</f>
        <v>1.5470401847829722</v>
      </c>
      <c r="D12" s="7">
        <f>Results!E11</f>
        <v>25</v>
      </c>
      <c r="E12" s="12">
        <f t="shared" si="0"/>
        <v>0.60642860896216311</v>
      </c>
      <c r="F12" s="12">
        <f t="shared" si="1"/>
        <v>7.3571391037836942E-2</v>
      </c>
      <c r="G12" s="12">
        <f t="shared" si="2"/>
        <v>1.2864286089621633</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Pragmatic Quality</v>
      </c>
      <c r="E3" s="55"/>
      <c r="G3" s="55" t="str">
        <f>VLOOKUP(Read_First!B4,Items!A1:S50,19,FALSE)</f>
        <v>Hedonic Quality</v>
      </c>
      <c r="H3" s="55"/>
    </row>
    <row r="4" spans="1:18" x14ac:dyDescent="0.25">
      <c r="D4" s="29" t="s">
        <v>0</v>
      </c>
      <c r="E4" s="29" t="s">
        <v>30</v>
      </c>
      <c r="G4" s="29" t="s">
        <v>0</v>
      </c>
      <c r="H4" s="29" t="s">
        <v>30</v>
      </c>
    </row>
    <row r="5" spans="1:18" x14ac:dyDescent="0.25">
      <c r="D5" s="30">
        <v>1.2</v>
      </c>
      <c r="E5" s="31">
        <f>CORREL(DT!A4:A1004,DT!B4:B1004)</f>
        <v>0.50395263067896967</v>
      </c>
      <c r="G5" s="30">
        <v>5.6</v>
      </c>
      <c r="H5" s="31">
        <f>CORREL(DT!E4:E1004,DT!F4:F1004)</f>
        <v>0.62035043614556895</v>
      </c>
    </row>
    <row r="6" spans="1:18" x14ac:dyDescent="0.25">
      <c r="D6" s="30">
        <v>1.3</v>
      </c>
      <c r="E6" s="31">
        <f>CORREL(DT!A4:A1004,DT!C4:C1004)</f>
        <v>0.72674863621950725</v>
      </c>
      <c r="G6" s="30">
        <v>5.7</v>
      </c>
      <c r="H6" s="31">
        <f>CORREL(DT!E4:E1004,DT!G4:G1004)</f>
        <v>0.58545641311186714</v>
      </c>
    </row>
    <row r="7" spans="1:18" x14ac:dyDescent="0.25">
      <c r="D7" s="30">
        <v>1.4</v>
      </c>
      <c r="E7" s="31">
        <f>CORREL(DT!A4:A1004,DT!D4:D1004)</f>
        <v>0.5617160888674243</v>
      </c>
      <c r="G7" s="30">
        <v>5.8</v>
      </c>
      <c r="H7" s="31">
        <f>CORREL(DT!E4:E1004,DT!H4:H1004)</f>
        <v>0.53324918091900453</v>
      </c>
    </row>
    <row r="8" spans="1:18" x14ac:dyDescent="0.25">
      <c r="D8" s="30">
        <v>2.2999999999999998</v>
      </c>
      <c r="E8" s="31">
        <f>CORREL(DT!B4:B1004,DT!C4:C1004)</f>
        <v>0.46770717334674267</v>
      </c>
      <c r="G8" s="30">
        <v>6.7</v>
      </c>
      <c r="H8" s="31">
        <f>CORREL(DT!F4:F1004,DT!G4:G1004)</f>
        <v>0.67008212054751826</v>
      </c>
    </row>
    <row r="9" spans="1:18" x14ac:dyDescent="0.25">
      <c r="D9" s="30">
        <v>2.4</v>
      </c>
      <c r="E9" s="31">
        <f>CORREL(DT!B4:B1004,DT!D4:D1004)</f>
        <v>0.67044860687235863</v>
      </c>
      <c r="G9" s="30">
        <v>6.8</v>
      </c>
      <c r="H9" s="31">
        <f>CORREL(DT!F4:F1004,DT!H4:H1004)</f>
        <v>0.55952687508218324</v>
      </c>
    </row>
    <row r="10" spans="1:18" x14ac:dyDescent="0.25">
      <c r="D10" s="30">
        <v>3.4</v>
      </c>
      <c r="E10" s="31">
        <f>CORREL(DT!C4:C1004,DT!D4:D1004)</f>
        <v>0.54483416960550002</v>
      </c>
      <c r="G10" s="30">
        <v>7.8</v>
      </c>
      <c r="H10" s="31">
        <f>CORREL(DT!G4:G1004,DT!H4:H1004)</f>
        <v>0.73856216709058375</v>
      </c>
    </row>
    <row r="11" spans="1:18" x14ac:dyDescent="0.25">
      <c r="D11" s="32" t="s">
        <v>263</v>
      </c>
      <c r="E11" s="31">
        <f>AVERAGE(E5:E10)</f>
        <v>0.57923455093175036</v>
      </c>
      <c r="G11" s="32" t="s">
        <v>263</v>
      </c>
      <c r="H11" s="31">
        <f>AVERAGE(H5:H10)</f>
        <v>0.61787119881612096</v>
      </c>
    </row>
    <row r="12" spans="1:18" x14ac:dyDescent="0.25">
      <c r="C12" s="10"/>
      <c r="D12" s="33" t="s">
        <v>3</v>
      </c>
      <c r="E12" s="34">
        <f>(4*E11)/(1+(3*E11))</f>
        <v>0.84630716014911278</v>
      </c>
      <c r="F12" s="10"/>
      <c r="G12" s="33" t="s">
        <v>3</v>
      </c>
      <c r="H12" s="34">
        <f>(4*H11)/(1+(3*H11))</f>
        <v>0.8660895078228249</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M33" sqref="M3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704</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Pragmatic Quality</v>
      </c>
      <c r="B4" s="15">
        <f>Results!L4</f>
        <v>0.47</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Hedonic Quality</v>
      </c>
      <c r="B5" s="15">
        <f>Results!L5</f>
        <v>0.41</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0.44</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0.47</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0.41</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0.44</v>
      </c>
    </row>
    <row r="30" spans="1:8" x14ac:dyDescent="0.25">
      <c r="A30" s="67" t="s">
        <v>677</v>
      </c>
      <c r="B30" s="67"/>
      <c r="C30" s="67"/>
      <c r="D30" s="67"/>
      <c r="E30" s="67"/>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8" t="s">
        <v>709</v>
      </c>
      <c r="B1" s="69"/>
      <c r="C1" s="69"/>
      <c r="D1" s="69"/>
      <c r="E1" s="69"/>
      <c r="F1" s="69"/>
      <c r="G1" s="69"/>
      <c r="H1" s="69"/>
      <c r="I1" s="69"/>
      <c r="J1" s="69"/>
      <c r="K1" s="69"/>
      <c r="L1" s="69"/>
      <c r="M1" s="70"/>
      <c r="O1" s="15"/>
      <c r="P1" s="15"/>
    </row>
    <row r="2" spans="1:16" x14ac:dyDescent="0.25">
      <c r="A2" s="55" t="s">
        <v>0</v>
      </c>
      <c r="B2" s="55"/>
      <c r="C2" s="55"/>
      <c r="D2" s="55"/>
      <c r="E2" s="55"/>
      <c r="F2" s="55"/>
      <c r="G2" s="55"/>
      <c r="H2" s="55"/>
      <c r="K2" s="55" t="s">
        <v>261</v>
      </c>
      <c r="L2" s="55"/>
      <c r="M2" s="55"/>
      <c r="O2" s="71" t="s">
        <v>705</v>
      </c>
      <c r="P2" s="71"/>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2</v>
      </c>
      <c r="B4" s="2">
        <f>IF(Data!B4&gt;0,Data!B4-4,"")</f>
        <v>-1</v>
      </c>
      <c r="C4" s="2">
        <f>IF(Data!C4&gt;0,Data!C4-4,"")</f>
        <v>1</v>
      </c>
      <c r="D4" s="2">
        <f>IF(Data!D4&gt;0,Data!D4-4,"")</f>
        <v>1</v>
      </c>
      <c r="E4" s="2">
        <f>IF(Data!E4&gt;0,Data!E4-4,"")</f>
        <v>2</v>
      </c>
      <c r="F4" s="2">
        <f>IF(Data!F4&gt;0,Data!F4-4,"")</f>
        <v>2</v>
      </c>
      <c r="G4" s="2">
        <f>IF(Data!G4&gt;0,Data!G4-4,"")</f>
        <v>2</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1</v>
      </c>
      <c r="B5" s="2">
        <f>IF(Data!B5&gt;0,Data!B5-4,"")</f>
        <v>1</v>
      </c>
      <c r="C5" s="2">
        <f>IF(Data!C5&gt;0,Data!C5-4,"")</f>
        <v>1</v>
      </c>
      <c r="D5" s="2">
        <f>IF(Data!D5&gt;0,Data!D5-4,"")</f>
        <v>3</v>
      </c>
      <c r="E5" s="2">
        <f>IF(Data!E5&gt;0,Data!E5-4,"")</f>
        <v>-1</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1</v>
      </c>
      <c r="B6" s="2">
        <f>IF(Data!B6&gt;0,Data!B6-4,"")</f>
        <v>-2</v>
      </c>
      <c r="C6" s="2">
        <f>IF(Data!C6&gt;0,Data!C6-4,"")</f>
        <v>2</v>
      </c>
      <c r="D6" s="2">
        <f>IF(Data!D6&gt;0,Data!D6-4,"")</f>
        <v>-1</v>
      </c>
      <c r="E6" s="2">
        <f>IF(Data!E6&gt;0,Data!E6-4,"")</f>
        <v>0</v>
      </c>
      <c r="F6" s="2">
        <f>IF(Data!F6&gt;0,Data!F6-4,"")</f>
        <v>1</v>
      </c>
      <c r="G6" s="2">
        <f>IF(Data!G6&gt;0,Data!G6-4,"")</f>
        <v>-1</v>
      </c>
      <c r="H6" s="2">
        <f>IF(Data!H6&gt;0,Data!H6-4,"")</f>
        <v>0</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2</v>
      </c>
      <c r="P6" s="4" t="str">
        <f>IF(COUNTIF(Data!A6:H6,4)=8,"Remove","")</f>
        <v/>
      </c>
    </row>
    <row r="7" spans="1:16" x14ac:dyDescent="0.25">
      <c r="A7" s="2">
        <f>IF(Data!A7&gt;0,Data!A7-4,"")</f>
        <v>1</v>
      </c>
      <c r="B7" s="2">
        <f>IF(Data!B7&gt;0,Data!B7-4,"")</f>
        <v>0</v>
      </c>
      <c r="C7" s="2">
        <f>IF(Data!C7&gt;0,Data!C7-4,"")</f>
        <v>2</v>
      </c>
      <c r="D7" s="2">
        <f>IF(Data!D7&gt;0,Data!D7-4,"")</f>
        <v>2</v>
      </c>
      <c r="E7" s="2">
        <f>IF(Data!E7&gt;0,Data!E7-4,"")</f>
        <v>2</v>
      </c>
      <c r="F7" s="2">
        <f>IF(Data!F7&gt;0,Data!F7-4,"")</f>
        <v>1</v>
      </c>
      <c r="G7" s="2">
        <f>IF(Data!G7&gt;0,Data!G7-4,"")</f>
        <v>3</v>
      </c>
      <c r="H7" s="2">
        <f>IF(Data!H7&gt;0,Data!H7-4,"")</f>
        <v>3</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25">
      <c r="A8" s="2">
        <f>IF(Data!A8&gt;0,Data!A8-4,"")</f>
        <v>-2</v>
      </c>
      <c r="B8" s="2">
        <f>IF(Data!B8&gt;0,Data!B8-4,"")</f>
        <v>-3</v>
      </c>
      <c r="C8" s="2">
        <f>IF(Data!C8&gt;0,Data!C8-4,"")</f>
        <v>-1</v>
      </c>
      <c r="D8" s="2">
        <f>IF(Data!D8&gt;0,Data!D8-4,"")</f>
        <v>-2</v>
      </c>
      <c r="E8" s="2">
        <f>IF(Data!E8&gt;0,Data!E8-4,"")</f>
        <v>-1</v>
      </c>
      <c r="F8" s="2">
        <f>IF(Data!F8&gt;0,Data!F8-4,"")</f>
        <v>-1</v>
      </c>
      <c r="G8" s="2">
        <f>IF(Data!G8&gt;0,Data!G8-4,"")</f>
        <v>0</v>
      </c>
      <c r="H8" s="2">
        <f>IF(Data!H8&gt;0,Data!H8-4,"")</f>
        <v>2</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25">
      <c r="A9" s="2">
        <f>IF(Data!A9&gt;0,Data!A9-4,"")</f>
        <v>0</v>
      </c>
      <c r="B9" s="2">
        <f>IF(Data!B9&gt;0,Data!B9-4,"")</f>
        <v>1</v>
      </c>
      <c r="C9" s="2">
        <f>IF(Data!C9&gt;0,Data!C9-4,"")</f>
        <v>0</v>
      </c>
      <c r="D9" s="2">
        <f>IF(Data!D9&gt;0,Data!D9-4,"")</f>
        <v>0</v>
      </c>
      <c r="E9" s="2">
        <f>IF(Data!E9&gt;0,Data!E9-4,"")</f>
        <v>-1</v>
      </c>
      <c r="F9" s="2">
        <f>IF(Data!F9&gt;0,Data!F9-4,"")</f>
        <v>-1</v>
      </c>
      <c r="G9" s="2">
        <f>IF(Data!G9&gt;0,Data!G9-4,"")</f>
        <v>-1</v>
      </c>
      <c r="H9" s="2">
        <f>IF(Data!H9&gt;0,Data!H9-4,"")</f>
        <v>0</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0</v>
      </c>
      <c r="B10" s="2">
        <f>IF(Data!B10&gt;0,Data!B10-4,"")</f>
        <v>0</v>
      </c>
      <c r="C10" s="2">
        <f>IF(Data!C10&gt;0,Data!C10-4,"")</f>
        <v>0</v>
      </c>
      <c r="D10" s="2">
        <f>IF(Data!D10&gt;0,Data!D10-4,"")</f>
        <v>0</v>
      </c>
      <c r="E10" s="2">
        <f>IF(Data!E10&gt;0,Data!E10-4,"")</f>
        <v>0</v>
      </c>
      <c r="F10" s="2">
        <f>IF(Data!F10&gt;0,Data!F10-4,"")</f>
        <v>0</v>
      </c>
      <c r="G10" s="2">
        <f>IF(Data!G10&gt;0,Data!G10-4,"")</f>
        <v>0</v>
      </c>
      <c r="H10" s="2">
        <f>IF(Data!H10&gt;0,Data!H10-4,"")</f>
        <v>0</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8</v>
      </c>
      <c r="P10" s="4" t="str">
        <f>IF(COUNTIF(Data!A10:H10,4)=8,"Remove","")</f>
        <v>Remove</v>
      </c>
    </row>
    <row r="11" spans="1:16" x14ac:dyDescent="0.25">
      <c r="A11" s="2">
        <f>IF(Data!A11&gt;0,Data!A11-4,"")</f>
        <v>2</v>
      </c>
      <c r="B11" s="2">
        <f>IF(Data!B11&gt;0,Data!B11-4,"")</f>
        <v>0</v>
      </c>
      <c r="C11" s="2">
        <f>IF(Data!C11&gt;0,Data!C11-4,"")</f>
        <v>0</v>
      </c>
      <c r="D11" s="2">
        <f>IF(Data!D11&gt;0,Data!D11-4,"")</f>
        <v>-2</v>
      </c>
      <c r="E11" s="2">
        <f>IF(Data!E11&gt;0,Data!E11-4,"")</f>
        <v>-2</v>
      </c>
      <c r="F11" s="2">
        <f>IF(Data!F11&gt;0,Data!F11-4,"")</f>
        <v>1</v>
      </c>
      <c r="G11" s="2">
        <f>IF(Data!G11&gt;0,Data!G11-4,"")</f>
        <v>-1</v>
      </c>
      <c r="H11" s="2">
        <f>IF(Data!H11&gt;0,Data!H11-4,"")</f>
        <v>2</v>
      </c>
      <c r="K11" s="7">
        <f t="shared" si="0"/>
        <v>1</v>
      </c>
      <c r="L11" s="7">
        <f t="shared" si="1"/>
        <v>1</v>
      </c>
      <c r="M11" s="4">
        <f t="shared" si="2"/>
        <v>2</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2</v>
      </c>
      <c r="P11" s="4" t="str">
        <f>IF(COUNTIF(Data!A11:H11,4)=8,"Remove","")</f>
        <v/>
      </c>
    </row>
    <row r="12" spans="1:16" x14ac:dyDescent="0.25">
      <c r="A12" s="2">
        <f>IF(Data!A12&gt;0,Data!A12-4,"")</f>
        <v>2</v>
      </c>
      <c r="B12" s="2">
        <f>IF(Data!B12&gt;0,Data!B12-4,"")</f>
        <v>2</v>
      </c>
      <c r="C12" s="2">
        <f>IF(Data!C12&gt;0,Data!C12-4,"")</f>
        <v>2</v>
      </c>
      <c r="D12" s="2">
        <f>IF(Data!D12&gt;0,Data!D12-4,"")</f>
        <v>2</v>
      </c>
      <c r="E12" s="2">
        <f>IF(Data!E12&gt;0,Data!E12-4,"")</f>
        <v>0</v>
      </c>
      <c r="F12" s="2">
        <f>IF(Data!F12&gt;0,Data!F12-4,"")</f>
        <v>2</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5</v>
      </c>
      <c r="P12" s="4" t="str">
        <f>IF(COUNTIF(Data!A12:H12,4)=8,"Remove","")</f>
        <v/>
      </c>
    </row>
    <row r="13" spans="1:16" x14ac:dyDescent="0.25">
      <c r="A13" s="2">
        <f>IF(Data!A13&gt;0,Data!A13-4,"")</f>
        <v>-1</v>
      </c>
      <c r="B13" s="2">
        <f>IF(Data!B13&gt;0,Data!B13-4,"")</f>
        <v>0</v>
      </c>
      <c r="C13" s="2">
        <f>IF(Data!C13&gt;0,Data!C13-4,"")</f>
        <v>-2</v>
      </c>
      <c r="D13" s="2">
        <f>IF(Data!D13&gt;0,Data!D13-4,"")</f>
        <v>-1</v>
      </c>
      <c r="E13" s="2">
        <f>IF(Data!E13&gt;0,Data!E13-4,"")</f>
        <v>0</v>
      </c>
      <c r="F13" s="2">
        <f>IF(Data!F13&gt;0,Data!F13-4,"")</f>
        <v>-3</v>
      </c>
      <c r="G13" s="2">
        <f>IF(Data!G13&gt;0,Data!G13-4,"")</f>
        <v>-3</v>
      </c>
      <c r="H13" s="2">
        <f>IF(Data!H13&gt;0,Data!H13-4,"")</f>
        <v>-2</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2</v>
      </c>
      <c r="P13" s="4" t="str">
        <f>IF(COUNTIF(Data!A13:H13,4)=8,"Remove","")</f>
        <v/>
      </c>
    </row>
    <row r="14" spans="1:16" x14ac:dyDescent="0.25">
      <c r="A14" s="2">
        <f>IF(Data!A14&gt;0,Data!A14-4,"")</f>
        <v>-1</v>
      </c>
      <c r="B14" s="2">
        <f>IF(Data!B14&gt;0,Data!B14-4,"")</f>
        <v>-1</v>
      </c>
      <c r="C14" s="2">
        <f>IF(Data!C14&gt;0,Data!C14-4,"")</f>
        <v>0</v>
      </c>
      <c r="D14" s="2">
        <f>IF(Data!D14&gt;0,Data!D14-4,"")</f>
        <v>-1</v>
      </c>
      <c r="E14" s="2">
        <f>IF(Data!E14&gt;0,Data!E14-4,"")</f>
        <v>-1</v>
      </c>
      <c r="F14" s="2">
        <f>IF(Data!F14&gt;0,Data!F14-4,"")</f>
        <v>0</v>
      </c>
      <c r="G14" s="2">
        <f>IF(Data!G14&gt;0,Data!G14-4,"")</f>
        <v>1</v>
      </c>
      <c r="H14" s="2">
        <f>IF(Data!H14&gt;0,Data!H14-4,"")</f>
        <v>0</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25">
      <c r="A15" s="2">
        <f>IF(Data!A15&gt;0,Data!A15-4,"")</f>
        <v>2</v>
      </c>
      <c r="B15" s="2">
        <f>IF(Data!B15&gt;0,Data!B15-4,"")</f>
        <v>2</v>
      </c>
      <c r="C15" s="2">
        <f>IF(Data!C15&gt;0,Data!C15-4,"")</f>
        <v>2</v>
      </c>
      <c r="D15" s="2">
        <f>IF(Data!D15&gt;0,Data!D15-4,"")</f>
        <v>2</v>
      </c>
      <c r="E15" s="2">
        <f>IF(Data!E15&gt;0,Data!E15-4,"")</f>
        <v>0</v>
      </c>
      <c r="F15" s="2">
        <f>IF(Data!F15&gt;0,Data!F15-4,"")</f>
        <v>2</v>
      </c>
      <c r="G15" s="2">
        <f>IF(Data!G15&gt;0,Data!G15-4,"")</f>
        <v>1</v>
      </c>
      <c r="H15" s="2">
        <f>IF(Data!H15&gt;0,Data!H15-4,"")</f>
        <v>0</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5</v>
      </c>
      <c r="P15" s="4" t="str">
        <f>IF(COUNTIF(Data!A15:H15,4)=8,"Remove","")</f>
        <v/>
      </c>
    </row>
    <row r="16" spans="1:16" x14ac:dyDescent="0.25">
      <c r="A16" s="2">
        <f>IF(Data!A16&gt;0,Data!A16-4,"")</f>
        <v>1</v>
      </c>
      <c r="B16" s="2">
        <f>IF(Data!B16&gt;0,Data!B16-4,"")</f>
        <v>1</v>
      </c>
      <c r="C16" s="2">
        <f>IF(Data!C16&gt;0,Data!C16-4,"")</f>
        <v>0</v>
      </c>
      <c r="D16" s="2">
        <f>IF(Data!D16&gt;0,Data!D16-4,"")</f>
        <v>0</v>
      </c>
      <c r="E16" s="2">
        <f>IF(Data!E16&gt;0,Data!E16-4,"")</f>
        <v>1</v>
      </c>
      <c r="F16" s="2">
        <f>IF(Data!F16&gt;0,Data!F16-4,"")</f>
        <v>0</v>
      </c>
      <c r="G16" s="2">
        <f>IF(Data!G16&gt;0,Data!G16-4,"")</f>
        <v>1</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5</v>
      </c>
      <c r="P16" s="4" t="str">
        <f>IF(COUNTIF(Data!A16:H16,4)=8,"Remove","")</f>
        <v/>
      </c>
    </row>
    <row r="17" spans="1:16" x14ac:dyDescent="0.25">
      <c r="A17" s="2">
        <f>IF(Data!A17&gt;0,Data!A17-4,"")</f>
        <v>2</v>
      </c>
      <c r="B17" s="2">
        <f>IF(Data!B17&gt;0,Data!B17-4,"")</f>
        <v>-1</v>
      </c>
      <c r="C17" s="2">
        <f>IF(Data!C17&gt;0,Data!C17-4,"")</f>
        <v>-1</v>
      </c>
      <c r="D17" s="2">
        <f>IF(Data!D17&gt;0,Data!D17-4,"")</f>
        <v>0</v>
      </c>
      <c r="E17" s="2">
        <f>IF(Data!E17&gt;0,Data!E17-4,"")</f>
        <v>-2</v>
      </c>
      <c r="F17" s="2">
        <f>IF(Data!F17&gt;0,Data!F17-4,"")</f>
        <v>-2</v>
      </c>
      <c r="G17" s="2">
        <f>IF(Data!G17&gt;0,Data!G17-4,"")</f>
        <v>1</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2</v>
      </c>
      <c r="P17" s="4" t="str">
        <f>IF(COUNTIF(Data!A17:H17,4)=8,"Remove","")</f>
        <v/>
      </c>
    </row>
    <row r="18" spans="1:16" x14ac:dyDescent="0.25">
      <c r="A18" s="2">
        <f>IF(Data!A18&gt;0,Data!A18-4,"")</f>
        <v>2</v>
      </c>
      <c r="B18" s="2">
        <f>IF(Data!B18&gt;0,Data!B18-4,"")</f>
        <v>0</v>
      </c>
      <c r="C18" s="2">
        <f>IF(Data!C18&gt;0,Data!C18-4,"")</f>
        <v>1</v>
      </c>
      <c r="D18" s="2">
        <f>IF(Data!D18&gt;0,Data!D18-4,"")</f>
        <v>1</v>
      </c>
      <c r="E18" s="2">
        <f>IF(Data!E18&gt;0,Data!E18-4,"")</f>
        <v>0</v>
      </c>
      <c r="F18" s="2">
        <f>IF(Data!F18&gt;0,Data!F18-4,"")</f>
        <v>1</v>
      </c>
      <c r="G18" s="2">
        <f>IF(Data!G18&gt;0,Data!G18-4,"")</f>
        <v>2</v>
      </c>
      <c r="H18" s="2">
        <f>IF(Data!H18&gt;0,Data!H18-4,"")</f>
        <v>2</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25">
      <c r="A19" s="2">
        <f>IF(Data!A19&gt;0,Data!A19-4,"")</f>
        <v>0</v>
      </c>
      <c r="B19" s="2">
        <f>IF(Data!B19&gt;0,Data!B19-4,"")</f>
        <v>1</v>
      </c>
      <c r="C19" s="2">
        <f>IF(Data!C19&gt;0,Data!C19-4,"")</f>
        <v>1</v>
      </c>
      <c r="D19" s="2">
        <f>IF(Data!D19&gt;0,Data!D19-4,"")</f>
        <v>1</v>
      </c>
      <c r="E19" s="2">
        <f>IF(Data!E19&gt;0,Data!E19-4,"")</f>
        <v>-2</v>
      </c>
      <c r="F19" s="2">
        <f>IF(Data!F19&gt;0,Data!F19-4,"")</f>
        <v>-1</v>
      </c>
      <c r="G19" s="2">
        <f>IF(Data!G19&gt;0,Data!G19-4,"")</f>
        <v>-1</v>
      </c>
      <c r="H19" s="2">
        <f>IF(Data!H19&gt;0,Data!H19-4,"")</f>
        <v>-2</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25">
      <c r="A20" s="2">
        <f>IF(Data!A20&gt;0,Data!A20-4,"")</f>
        <v>2</v>
      </c>
      <c r="B20" s="2">
        <f>IF(Data!B20&gt;0,Data!B20-4,"")</f>
        <v>1</v>
      </c>
      <c r="C20" s="2">
        <f>IF(Data!C20&gt;0,Data!C20-4,"")</f>
        <v>2</v>
      </c>
      <c r="D20" s="2">
        <f>IF(Data!D20&gt;0,Data!D20-4,"")</f>
        <v>1</v>
      </c>
      <c r="E20" s="2">
        <f>IF(Data!E20&gt;0,Data!E20-4,"")</f>
        <v>2</v>
      </c>
      <c r="F20" s="2">
        <f>IF(Data!F20&gt;0,Data!F20-4,"")</f>
        <v>3</v>
      </c>
      <c r="G20" s="2">
        <f>IF(Data!G20&gt;0,Data!G20-4,"")</f>
        <v>2</v>
      </c>
      <c r="H20" s="2">
        <f>IF(Data!H20&gt;0,Data!H20-4,"")</f>
        <v>3</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4</v>
      </c>
      <c r="P20" s="4" t="str">
        <f>IF(COUNTIF(Data!A20:H20,4)=8,"Remove","")</f>
        <v/>
      </c>
    </row>
    <row r="21" spans="1:16" x14ac:dyDescent="0.25">
      <c r="A21" s="2">
        <f>IF(Data!A21&gt;0,Data!A21-4,"")</f>
        <v>2</v>
      </c>
      <c r="B21" s="2">
        <f>IF(Data!B21&gt;0,Data!B21-4,"")</f>
        <v>0</v>
      </c>
      <c r="C21" s="2">
        <f>IF(Data!C21&gt;0,Data!C21-4,"")</f>
        <v>0</v>
      </c>
      <c r="D21" s="2">
        <f>IF(Data!D21&gt;0,Data!D21-4,"")</f>
        <v>3</v>
      </c>
      <c r="E21" s="2">
        <f>IF(Data!E21&gt;0,Data!E21-4,"")</f>
        <v>1</v>
      </c>
      <c r="F21" s="2">
        <f>IF(Data!F21&gt;0,Data!F21-4,"")</f>
        <v>1</v>
      </c>
      <c r="G21" s="2">
        <f>IF(Data!G21&gt;0,Data!G21-4,"")</f>
        <v>3</v>
      </c>
      <c r="H21" s="2">
        <f>IF(Data!H21&gt;0,Data!H21-4,"")</f>
        <v>2</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2</v>
      </c>
      <c r="P21" s="4" t="str">
        <f>IF(COUNTIF(Data!A21:H21,4)=8,"Remove","")</f>
        <v/>
      </c>
    </row>
    <row r="22" spans="1:16" x14ac:dyDescent="0.25">
      <c r="A22" s="2">
        <f>IF(Data!A22&gt;0,Data!A22-4,"")</f>
        <v>3</v>
      </c>
      <c r="B22" s="2">
        <f>IF(Data!B22&gt;0,Data!B22-4,"")</f>
        <v>0</v>
      </c>
      <c r="C22" s="2">
        <f>IF(Data!C22&gt;0,Data!C22-4,"")</f>
        <v>3</v>
      </c>
      <c r="D22" s="2">
        <f>IF(Data!D22&gt;0,Data!D22-4,"")</f>
        <v>2</v>
      </c>
      <c r="E22" s="2">
        <f>IF(Data!E22&gt;0,Data!E22-4,"")</f>
        <v>3</v>
      </c>
      <c r="F22" s="2">
        <f>IF(Data!F22&gt;0,Data!F22-4,"")</f>
        <v>3</v>
      </c>
      <c r="G22" s="2">
        <f>IF(Data!G22&gt;0,Data!G22-4,"")</f>
        <v>1</v>
      </c>
      <c r="H22" s="2">
        <f>IF(Data!H22&gt;0,Data!H22-4,"")</f>
        <v>2</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4</v>
      </c>
      <c r="P22" s="4" t="str">
        <f>IF(COUNTIF(Data!A22:H22,4)=8,"Remove","")</f>
        <v/>
      </c>
    </row>
    <row r="23" spans="1:16" x14ac:dyDescent="0.25">
      <c r="A23" s="2">
        <f>IF(Data!A23&gt;0,Data!A23-4,"")</f>
        <v>2</v>
      </c>
      <c r="B23" s="2">
        <f>IF(Data!B23&gt;0,Data!B23-4,"")</f>
        <v>-1</v>
      </c>
      <c r="C23" s="2">
        <f>IF(Data!C23&gt;0,Data!C23-4,"")</f>
        <v>2</v>
      </c>
      <c r="D23" s="2">
        <f>IF(Data!D23&gt;0,Data!D23-4,"")</f>
        <v>-1</v>
      </c>
      <c r="E23" s="2">
        <f>IF(Data!E23&gt;0,Data!E23-4,"")</f>
        <v>0</v>
      </c>
      <c r="F23" s="2">
        <f>IF(Data!F23&gt;0,Data!F23-4,"")</f>
        <v>3</v>
      </c>
      <c r="G23" s="2">
        <f>IF(Data!G23&gt;0,Data!G23-4,"")</f>
        <v>2</v>
      </c>
      <c r="H23" s="2">
        <f>IF(Data!H23&gt;0,Data!H23-4,"")</f>
        <v>-1</v>
      </c>
      <c r="K23" s="7" t="str">
        <f t="shared" si="0"/>
        <v/>
      </c>
      <c r="L23" s="7">
        <f t="shared" si="1"/>
        <v>1</v>
      </c>
      <c r="M23" s="4">
        <f t="shared" si="2"/>
        <v>1</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3</v>
      </c>
      <c r="P23" s="4" t="str">
        <f>IF(COUNTIF(Data!A23:H23,4)=8,"Remove","")</f>
        <v/>
      </c>
    </row>
    <row r="24" spans="1:16" x14ac:dyDescent="0.25">
      <c r="A24" s="2">
        <f>IF(Data!A24&gt;0,Data!A24-4,"")</f>
        <v>-1</v>
      </c>
      <c r="B24" s="2">
        <f>IF(Data!B24&gt;0,Data!B24-4,"")</f>
        <v>-1</v>
      </c>
      <c r="C24" s="2">
        <f>IF(Data!C24&gt;0,Data!C24-4,"")</f>
        <v>0</v>
      </c>
      <c r="D24" s="2">
        <f>IF(Data!D24&gt;0,Data!D24-4,"")</f>
        <v>-1</v>
      </c>
      <c r="E24" s="2">
        <f>IF(Data!E24&gt;0,Data!E24-4,"")</f>
        <v>0</v>
      </c>
      <c r="F24" s="2">
        <f>IF(Data!F24&gt;0,Data!F24-4,"")</f>
        <v>-2</v>
      </c>
      <c r="G24" s="2">
        <f>IF(Data!G24&gt;0,Data!G24-4,"")</f>
        <v>-1</v>
      </c>
      <c r="H24" s="2">
        <f>IF(Data!H24&gt;0,Data!H24-4,"")</f>
        <v>-1</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5</v>
      </c>
      <c r="P24" s="4" t="str">
        <f>IF(COUNTIF(Data!A24:H24,4)=8,"Remove","")</f>
        <v/>
      </c>
    </row>
    <row r="25" spans="1:16" x14ac:dyDescent="0.25">
      <c r="A25" s="2">
        <f>IF(Data!A25&gt;0,Data!A25-4,"")</f>
        <v>-2</v>
      </c>
      <c r="B25" s="2">
        <f>IF(Data!B25&gt;0,Data!B25-4,"")</f>
        <v>-1</v>
      </c>
      <c r="C25" s="2">
        <f>IF(Data!C25&gt;0,Data!C25-4,"")</f>
        <v>-1</v>
      </c>
      <c r="D25" s="2">
        <f>IF(Data!D25&gt;0,Data!D25-4,"")</f>
        <v>0</v>
      </c>
      <c r="E25" s="2">
        <f>IF(Data!E25&gt;0,Data!E25-4,"")</f>
        <v>-1</v>
      </c>
      <c r="F25" s="2">
        <f>IF(Data!F25&gt;0,Data!F25-4,"")</f>
        <v>-1</v>
      </c>
      <c r="G25" s="2">
        <f>IF(Data!G25&gt;0,Data!G25-4,"")</f>
        <v>-2</v>
      </c>
      <c r="H25" s="2">
        <f>IF(Data!H25&gt;0,Data!H25-4,"")</f>
        <v>-2</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4</v>
      </c>
      <c r="P25" s="4" t="str">
        <f>IF(COUNTIF(Data!A25:H25,4)=8,"Remove","")</f>
        <v/>
      </c>
    </row>
    <row r="26" spans="1:16" x14ac:dyDescent="0.25">
      <c r="A26" s="2">
        <f>IF(Data!A26&gt;0,Data!A26-4,"")</f>
        <v>3</v>
      </c>
      <c r="B26" s="2">
        <f>IF(Data!B26&gt;0,Data!B26-4,"")</f>
        <v>3</v>
      </c>
      <c r="C26" s="2">
        <f>IF(Data!C26&gt;0,Data!C26-4,"")</f>
        <v>3</v>
      </c>
      <c r="D26" s="2">
        <f>IF(Data!D26&gt;0,Data!D26-4,"")</f>
        <v>3</v>
      </c>
      <c r="E26" s="2">
        <f>IF(Data!E26&gt;0,Data!E26-4,"")</f>
        <v>2</v>
      </c>
      <c r="F26" s="2">
        <f>IF(Data!F26&gt;0,Data!F26-4,"")</f>
        <v>3</v>
      </c>
      <c r="G26" s="2">
        <f>IF(Data!G26&gt;0,Data!G26-4,"")</f>
        <v>3</v>
      </c>
      <c r="H26" s="2">
        <f>IF(Data!H26&gt;0,Data!H26-4,"")</f>
        <v>3</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7</v>
      </c>
      <c r="P26" s="4" t="str">
        <f>IF(COUNTIF(Data!A26:H26,4)=8,"Remove","")</f>
        <v/>
      </c>
    </row>
    <row r="27" spans="1:16" x14ac:dyDescent="0.25">
      <c r="A27" s="2">
        <f>IF(Data!A27&gt;0,Data!A27-4,"")</f>
        <v>-1</v>
      </c>
      <c r="B27" s="2">
        <f>IF(Data!B27&gt;0,Data!B27-4,"")</f>
        <v>-1</v>
      </c>
      <c r="C27" s="2">
        <f>IF(Data!C27&gt;0,Data!C27-4,"")</f>
        <v>-2</v>
      </c>
      <c r="D27" s="2">
        <f>IF(Data!D27&gt;0,Data!D27-4,"")</f>
        <v>0</v>
      </c>
      <c r="E27" s="2">
        <f>IF(Data!E27&gt;0,Data!E27-4,"")</f>
        <v>-2</v>
      </c>
      <c r="F27" s="2">
        <f>IF(Data!F27&gt;0,Data!F27-4,"")</f>
        <v>0</v>
      </c>
      <c r="G27" s="2">
        <f>IF(Data!G27&gt;0,Data!G27-4,"")</f>
        <v>-1</v>
      </c>
      <c r="H27" s="2">
        <f>IF(Data!H27&gt;0,Data!H27-4,"")</f>
        <v>0</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3</v>
      </c>
      <c r="P27" s="4" t="str">
        <f>IF(COUNTIF(Data!A27:H27,4)=8,"Remove","")</f>
        <v/>
      </c>
    </row>
    <row r="28" spans="1:16" x14ac:dyDescent="0.25">
      <c r="A28" s="2">
        <f>IF(Data!A28&gt;0,Data!A28-4,"")</f>
        <v>0</v>
      </c>
      <c r="B28" s="2">
        <f>IF(Data!B28&gt;0,Data!B28-4,"")</f>
        <v>0</v>
      </c>
      <c r="C28" s="2">
        <f>IF(Data!C28&gt;0,Data!C28-4,"")</f>
        <v>0</v>
      </c>
      <c r="D28" s="2">
        <f>IF(Data!D28&gt;0,Data!D28-4,"")</f>
        <v>0</v>
      </c>
      <c r="E28" s="2">
        <f>IF(Data!E28&gt;0,Data!E28-4,"")</f>
        <v>0</v>
      </c>
      <c r="F28" s="2">
        <f>IF(Data!F28&gt;0,Data!F28-4,"")</f>
        <v>0</v>
      </c>
      <c r="G28" s="2">
        <f>IF(Data!G28&gt;0,Data!G28-4,"")</f>
        <v>0</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8</v>
      </c>
      <c r="P28" s="4" t="str">
        <f>IF(COUNTIF(Data!A28:H28,4)=8,"Remove","")</f>
        <v>Remove</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2B4660-1614-45B5-B1A6-DCC3BEB9972E}"/>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0425A6C1-A8D1-4CB1-9013-3C7E9B2441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mareen.wienand@uni-due.de</cp:lastModifiedBy>
  <dcterms:created xsi:type="dcterms:W3CDTF">2012-03-20T13:56:56Z</dcterms:created>
  <dcterms:modified xsi:type="dcterms:W3CDTF">2023-09-29T14:30:07Z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