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defaultThemeVersion="124226"/>
  <mc:AlternateContent xmlns:mc="http://schemas.openxmlformats.org/markup-compatibility/2006">
    <mc:Choice Requires="x15">
      <x15ac:absPath xmlns:x15ac="http://schemas.microsoft.com/office/spreadsheetml/2010/11/ac" url="https://uniduede.sharepoint.com/sites/Dissertation498/Freigegebene Dokumente/Publikationen/Perception of ES GUI_Students/"/>
    </mc:Choice>
  </mc:AlternateContent>
  <xr:revisionPtr revIDLastSave="1" documentId="8_{63EC3838-24FA-4E5E-82CB-7B0B45A6C09C}" xr6:coauthVersionLast="47" xr6:coauthVersionMax="47" xr10:uidLastSave="{4564F8C7-5DA9-4384-872F-CD3817618117}"/>
  <bookViews>
    <workbookView xWindow="-108" yWindow="-108" windowWidth="23256" windowHeight="12456" tabRatio="798" activeTab="3"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04" i="14" l="1"/>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D145" i="14"/>
  <c r="C145" i="14"/>
  <c r="B145" i="14"/>
  <c r="A145" i="14"/>
  <c r="H144" i="14"/>
  <c r="G144" i="14"/>
  <c r="F144" i="14"/>
  <c r="E144" i="14"/>
  <c r="D144" i="14"/>
  <c r="C144" i="14"/>
  <c r="B144" i="14"/>
  <c r="A144" i="14"/>
  <c r="H143" i="14"/>
  <c r="G143" i="14"/>
  <c r="F143" i="14"/>
  <c r="E143" i="14"/>
  <c r="D143" i="14"/>
  <c r="C143" i="14"/>
  <c r="B143" i="14"/>
  <c r="A143" i="14"/>
  <c r="H142" i="14"/>
  <c r="G142" i="14"/>
  <c r="F142" i="14"/>
  <c r="E142" i="14"/>
  <c r="D142" i="14"/>
  <c r="C142" i="14"/>
  <c r="B142" i="14"/>
  <c r="A142" i="14"/>
  <c r="H141" i="14"/>
  <c r="G141" i="14"/>
  <c r="F141" i="14"/>
  <c r="E141" i="14"/>
  <c r="D141" i="14"/>
  <c r="C141" i="14"/>
  <c r="B141" i="14"/>
  <c r="A141" i="14"/>
  <c r="H140" i="14"/>
  <c r="G140" i="14"/>
  <c r="F140" i="14"/>
  <c r="E140" i="14"/>
  <c r="D140" i="14"/>
  <c r="C140" i="14"/>
  <c r="B140" i="14"/>
  <c r="A140" i="14"/>
  <c r="H139" i="14"/>
  <c r="G139" i="14"/>
  <c r="F139" i="14"/>
  <c r="E139" i="14"/>
  <c r="D139" i="14"/>
  <c r="C139" i="14"/>
  <c r="B139" i="14"/>
  <c r="A139" i="14"/>
  <c r="H138" i="14"/>
  <c r="G138" i="14"/>
  <c r="F138" i="14"/>
  <c r="E138" i="14"/>
  <c r="D138" i="14"/>
  <c r="C138" i="14"/>
  <c r="B138" i="14"/>
  <c r="A138" i="14"/>
  <c r="H137" i="14"/>
  <c r="G137" i="14"/>
  <c r="F137" i="14"/>
  <c r="E137" i="14"/>
  <c r="D137" i="14"/>
  <c r="C137" i="14"/>
  <c r="B137" i="14"/>
  <c r="A137" i="14"/>
  <c r="H136" i="14"/>
  <c r="G136" i="14"/>
  <c r="F136" i="14"/>
  <c r="E136" i="14"/>
  <c r="D136" i="14"/>
  <c r="C136" i="14"/>
  <c r="B136" i="14"/>
  <c r="A136" i="14"/>
  <c r="H135" i="14"/>
  <c r="G135" i="14"/>
  <c r="F135" i="14"/>
  <c r="E135" i="14"/>
  <c r="D135" i="14"/>
  <c r="C135" i="14"/>
  <c r="B135" i="14"/>
  <c r="A135" i="14"/>
  <c r="H134" i="14"/>
  <c r="G134" i="14"/>
  <c r="F134" i="14"/>
  <c r="E134" i="14"/>
  <c r="D134" i="14"/>
  <c r="C134" i="14"/>
  <c r="B134" i="14"/>
  <c r="A134" i="14"/>
  <c r="H133" i="14"/>
  <c r="G133" i="14"/>
  <c r="F133" i="14"/>
  <c r="E133" i="14"/>
  <c r="D133" i="14"/>
  <c r="C133" i="14"/>
  <c r="B133" i="14"/>
  <c r="A133" i="14"/>
  <c r="H132" i="14"/>
  <c r="G132" i="14"/>
  <c r="F132" i="14"/>
  <c r="E132" i="14"/>
  <c r="D132" i="14"/>
  <c r="C132" i="14"/>
  <c r="B132" i="14"/>
  <c r="A132" i="14"/>
  <c r="H131" i="14"/>
  <c r="G131" i="14"/>
  <c r="F131" i="14"/>
  <c r="E131" i="14"/>
  <c r="D131" i="14"/>
  <c r="C131" i="14"/>
  <c r="B131" i="14"/>
  <c r="A131" i="14"/>
  <c r="H130" i="14"/>
  <c r="G130" i="14"/>
  <c r="F130" i="14"/>
  <c r="E130" i="14"/>
  <c r="D130" i="14"/>
  <c r="C130" i="14"/>
  <c r="B130" i="14"/>
  <c r="A130" i="14"/>
  <c r="H129" i="14"/>
  <c r="G129" i="14"/>
  <c r="F129" i="14"/>
  <c r="E129" i="14"/>
  <c r="D129" i="14"/>
  <c r="C129" i="14"/>
  <c r="B129" i="14"/>
  <c r="A129" i="14"/>
  <c r="H128" i="14"/>
  <c r="G128" i="14"/>
  <c r="F128" i="14"/>
  <c r="E128" i="14"/>
  <c r="D128" i="14"/>
  <c r="C128" i="14"/>
  <c r="B128" i="14"/>
  <c r="A128" i="14"/>
  <c r="H127" i="14"/>
  <c r="G127" i="14"/>
  <c r="F127" i="14"/>
  <c r="E127" i="14"/>
  <c r="D127" i="14"/>
  <c r="C127" i="14"/>
  <c r="B127" i="14"/>
  <c r="A127" i="14"/>
  <c r="H126" i="14"/>
  <c r="G126" i="14"/>
  <c r="F126" i="14"/>
  <c r="E126" i="14"/>
  <c r="D126" i="14"/>
  <c r="C126" i="14"/>
  <c r="B126" i="14"/>
  <c r="A126" i="14"/>
  <c r="H125" i="14"/>
  <c r="G125" i="14"/>
  <c r="F125" i="14"/>
  <c r="E125" i="14"/>
  <c r="D125" i="14"/>
  <c r="C125" i="14"/>
  <c r="B125" i="14"/>
  <c r="A125" i="14"/>
  <c r="H124" i="14"/>
  <c r="G124" i="14"/>
  <c r="F124" i="14"/>
  <c r="E124" i="14"/>
  <c r="D124" i="14"/>
  <c r="C124" i="14"/>
  <c r="B124" i="14"/>
  <c r="A124" i="14"/>
  <c r="H123" i="14"/>
  <c r="G123" i="14"/>
  <c r="F123" i="14"/>
  <c r="E123" i="14"/>
  <c r="D123" i="14"/>
  <c r="C123" i="14"/>
  <c r="B123" i="14"/>
  <c r="A123" i="14"/>
  <c r="H122" i="14"/>
  <c r="G122" i="14"/>
  <c r="F122" i="14"/>
  <c r="E122" i="14"/>
  <c r="D122" i="14"/>
  <c r="C122" i="14"/>
  <c r="B122" i="14"/>
  <c r="A122" i="14"/>
  <c r="H121" i="14"/>
  <c r="G121" i="14"/>
  <c r="F121" i="14"/>
  <c r="E121" i="14"/>
  <c r="D121" i="14"/>
  <c r="C121" i="14"/>
  <c r="B121" i="14"/>
  <c r="A121" i="14"/>
  <c r="H120" i="14"/>
  <c r="G120" i="14"/>
  <c r="F120" i="14"/>
  <c r="E120" i="14"/>
  <c r="D120" i="14"/>
  <c r="C120" i="14"/>
  <c r="B120" i="14"/>
  <c r="A120" i="14"/>
  <c r="H119" i="14"/>
  <c r="G119" i="14"/>
  <c r="F119" i="14"/>
  <c r="E119" i="14"/>
  <c r="D119" i="14"/>
  <c r="C119" i="14"/>
  <c r="B119" i="14"/>
  <c r="A119" i="14"/>
  <c r="H118" i="14"/>
  <c r="G118" i="14"/>
  <c r="F118" i="14"/>
  <c r="E118" i="14"/>
  <c r="D118" i="14"/>
  <c r="C118" i="14"/>
  <c r="B118" i="14"/>
  <c r="A118" i="14"/>
  <c r="H117" i="14"/>
  <c r="G117" i="14"/>
  <c r="F117" i="14"/>
  <c r="E117" i="14"/>
  <c r="D117" i="14"/>
  <c r="C117" i="14"/>
  <c r="B117" i="14"/>
  <c r="A117" i="14"/>
  <c r="H116" i="14"/>
  <c r="G116" i="14"/>
  <c r="F116" i="14"/>
  <c r="E116" i="14"/>
  <c r="D116" i="14"/>
  <c r="C116" i="14"/>
  <c r="B116" i="14"/>
  <c r="A116" i="14"/>
  <c r="H115" i="14"/>
  <c r="G115" i="14"/>
  <c r="F115" i="14"/>
  <c r="E115" i="14"/>
  <c r="D115" i="14"/>
  <c r="C115" i="14"/>
  <c r="B115" i="14"/>
  <c r="A115" i="14"/>
  <c r="H114" i="14"/>
  <c r="G114" i="14"/>
  <c r="F114" i="14"/>
  <c r="E114" i="14"/>
  <c r="D114" i="14"/>
  <c r="C114" i="14"/>
  <c r="B114" i="14"/>
  <c r="A114" i="14"/>
  <c r="H113" i="14"/>
  <c r="G113" i="14"/>
  <c r="F113" i="14"/>
  <c r="E113" i="14"/>
  <c r="D113" i="14"/>
  <c r="C113" i="14"/>
  <c r="B113" i="14"/>
  <c r="A113" i="14"/>
  <c r="H112" i="14"/>
  <c r="G112" i="14"/>
  <c r="F112" i="14"/>
  <c r="E112" i="14"/>
  <c r="D112" i="14"/>
  <c r="C112" i="14"/>
  <c r="B112" i="14"/>
  <c r="A112" i="14"/>
  <c r="H111" i="14"/>
  <c r="G111" i="14"/>
  <c r="F111" i="14"/>
  <c r="E111" i="14"/>
  <c r="D111" i="14"/>
  <c r="C111" i="14"/>
  <c r="B111" i="14"/>
  <c r="A111" i="14"/>
  <c r="H110" i="14"/>
  <c r="G110" i="14"/>
  <c r="F110" i="14"/>
  <c r="E110" i="14"/>
  <c r="D110" i="14"/>
  <c r="C110" i="14"/>
  <c r="B110" i="14"/>
  <c r="A110" i="14"/>
  <c r="H109" i="14"/>
  <c r="G109" i="14"/>
  <c r="F109" i="14"/>
  <c r="E109" i="14"/>
  <c r="D109" i="14"/>
  <c r="C109" i="14"/>
  <c r="B109" i="14"/>
  <c r="A109" i="14"/>
  <c r="H108" i="14"/>
  <c r="G108" i="14"/>
  <c r="F108" i="14"/>
  <c r="E108" i="14"/>
  <c r="D108" i="14"/>
  <c r="C108" i="14"/>
  <c r="B108" i="14"/>
  <c r="A108" i="14"/>
  <c r="H107" i="14"/>
  <c r="G107" i="14"/>
  <c r="F107" i="14"/>
  <c r="E107" i="14"/>
  <c r="D107" i="14"/>
  <c r="C107" i="14"/>
  <c r="B107" i="14"/>
  <c r="A107" i="14"/>
  <c r="H106" i="14"/>
  <c r="G106" i="14"/>
  <c r="F106" i="14"/>
  <c r="E106" i="14"/>
  <c r="D106" i="14"/>
  <c r="C106" i="14"/>
  <c r="B106" i="14"/>
  <c r="A106" i="14"/>
  <c r="H105" i="14"/>
  <c r="G105" i="14"/>
  <c r="F105" i="14"/>
  <c r="E105" i="14"/>
  <c r="D105" i="14"/>
  <c r="C105" i="14"/>
  <c r="B105" i="14"/>
  <c r="A105" i="14"/>
  <c r="H104" i="14"/>
  <c r="G104" i="14"/>
  <c r="F104" i="14"/>
  <c r="E104" i="14"/>
  <c r="D104" i="14"/>
  <c r="C104" i="14"/>
  <c r="B104" i="14"/>
  <c r="A104" i="14"/>
  <c r="H103" i="14"/>
  <c r="G103" i="14"/>
  <c r="F103" i="14"/>
  <c r="E103" i="14"/>
  <c r="D103" i="14"/>
  <c r="C103" i="14"/>
  <c r="B103" i="14"/>
  <c r="A103" i="14"/>
  <c r="H102" i="14"/>
  <c r="G102" i="14"/>
  <c r="F102" i="14"/>
  <c r="E102" i="14"/>
  <c r="D102" i="14"/>
  <c r="C102" i="14"/>
  <c r="B102" i="14"/>
  <c r="A102" i="14"/>
  <c r="H101" i="14"/>
  <c r="G101" i="14"/>
  <c r="F101" i="14"/>
  <c r="E101" i="14"/>
  <c r="D101" i="14"/>
  <c r="C101" i="14"/>
  <c r="B101" i="14"/>
  <c r="A101" i="14"/>
  <c r="H100" i="14"/>
  <c r="G100" i="14"/>
  <c r="F100" i="14"/>
  <c r="E100" i="14"/>
  <c r="D100" i="14"/>
  <c r="C100" i="14"/>
  <c r="B100" i="14"/>
  <c r="A100" i="14"/>
  <c r="H99" i="14"/>
  <c r="G99" i="14"/>
  <c r="F99" i="14"/>
  <c r="E99" i="14"/>
  <c r="D99" i="14"/>
  <c r="C99" i="14"/>
  <c r="B99" i="14"/>
  <c r="A99" i="14"/>
  <c r="H98" i="14"/>
  <c r="G98" i="14"/>
  <c r="F98" i="14"/>
  <c r="E98" i="14"/>
  <c r="D98" i="14"/>
  <c r="C98" i="14"/>
  <c r="B98" i="14"/>
  <c r="A98" i="14"/>
  <c r="H97" i="14"/>
  <c r="G97" i="14"/>
  <c r="F97" i="14"/>
  <c r="E97" i="14"/>
  <c r="D97" i="14"/>
  <c r="C97" i="14"/>
  <c r="B97" i="14"/>
  <c r="A97" i="14"/>
  <c r="H96" i="14"/>
  <c r="G96" i="14"/>
  <c r="F96" i="14"/>
  <c r="E96" i="14"/>
  <c r="D96" i="14"/>
  <c r="C96" i="14"/>
  <c r="B96" i="14"/>
  <c r="A96" i="14"/>
  <c r="H95" i="14"/>
  <c r="G95" i="14"/>
  <c r="F95" i="14"/>
  <c r="E95" i="14"/>
  <c r="D95" i="14"/>
  <c r="C95" i="14"/>
  <c r="B95" i="14"/>
  <c r="A95" i="14"/>
  <c r="H94" i="14"/>
  <c r="G94" i="14"/>
  <c r="F94" i="14"/>
  <c r="E94" i="14"/>
  <c r="D94" i="14"/>
  <c r="C94" i="14"/>
  <c r="B94" i="14"/>
  <c r="A94" i="14"/>
  <c r="H93" i="14"/>
  <c r="G93" i="14"/>
  <c r="F93" i="14"/>
  <c r="E93" i="14"/>
  <c r="D93" i="14"/>
  <c r="C93" i="14"/>
  <c r="B93" i="14"/>
  <c r="A93" i="14"/>
  <c r="H92" i="14"/>
  <c r="G92" i="14"/>
  <c r="F92" i="14"/>
  <c r="E92" i="14"/>
  <c r="D92" i="14"/>
  <c r="C92" i="14"/>
  <c r="B92" i="14"/>
  <c r="A92" i="14"/>
  <c r="H91" i="14"/>
  <c r="G91" i="14"/>
  <c r="F91" i="14"/>
  <c r="E91" i="14"/>
  <c r="D91" i="14"/>
  <c r="C91" i="14"/>
  <c r="B91" i="14"/>
  <c r="A91" i="14"/>
  <c r="H90" i="14"/>
  <c r="G90" i="14"/>
  <c r="F90" i="14"/>
  <c r="E90" i="14"/>
  <c r="D90" i="14"/>
  <c r="C90" i="14"/>
  <c r="B90" i="14"/>
  <c r="A90" i="14"/>
  <c r="H89" i="14"/>
  <c r="G89" i="14"/>
  <c r="F89" i="14"/>
  <c r="E89" i="14"/>
  <c r="D89" i="14"/>
  <c r="C89" i="14"/>
  <c r="B89" i="14"/>
  <c r="A89" i="14"/>
  <c r="H88" i="14"/>
  <c r="G88" i="14"/>
  <c r="F88" i="14"/>
  <c r="E88" i="14"/>
  <c r="D88" i="14"/>
  <c r="C88" i="14"/>
  <c r="B88" i="14"/>
  <c r="A88" i="14"/>
  <c r="H87" i="14"/>
  <c r="G87" i="14"/>
  <c r="F87" i="14"/>
  <c r="E87" i="14"/>
  <c r="D87" i="14"/>
  <c r="C87" i="14"/>
  <c r="B87" i="14"/>
  <c r="A87" i="14"/>
  <c r="H86" i="14"/>
  <c r="G86" i="14"/>
  <c r="F86" i="14"/>
  <c r="E86" i="14"/>
  <c r="D86" i="14"/>
  <c r="C86" i="14"/>
  <c r="B86" i="14"/>
  <c r="A86" i="14"/>
  <c r="H85" i="14"/>
  <c r="G85" i="14"/>
  <c r="F85" i="14"/>
  <c r="E85" i="14"/>
  <c r="D85" i="14"/>
  <c r="C85" i="14"/>
  <c r="B85" i="14"/>
  <c r="A85" i="14"/>
  <c r="H84" i="14"/>
  <c r="G84" i="14"/>
  <c r="F84" i="14"/>
  <c r="E84" i="14"/>
  <c r="D84" i="14"/>
  <c r="C84" i="14"/>
  <c r="B84" i="14"/>
  <c r="A84" i="14"/>
  <c r="H83" i="14"/>
  <c r="G83" i="14"/>
  <c r="F83" i="14"/>
  <c r="E83" i="14"/>
  <c r="D83" i="14"/>
  <c r="C83" i="14"/>
  <c r="B83" i="14"/>
  <c r="A83" i="14"/>
  <c r="H82" i="14"/>
  <c r="G82" i="14"/>
  <c r="F82" i="14"/>
  <c r="E82" i="14"/>
  <c r="D82" i="14"/>
  <c r="C82" i="14"/>
  <c r="B82" i="14"/>
  <c r="A82" i="14"/>
  <c r="H81" i="14"/>
  <c r="G81" i="14"/>
  <c r="F81" i="14"/>
  <c r="E81" i="14"/>
  <c r="D81" i="14"/>
  <c r="C81" i="14"/>
  <c r="B81" i="14"/>
  <c r="A81" i="14"/>
  <c r="H80" i="14"/>
  <c r="G80" i="14"/>
  <c r="F80" i="14"/>
  <c r="E80" i="14"/>
  <c r="D80" i="14"/>
  <c r="C80" i="14"/>
  <c r="B80" i="14"/>
  <c r="A80" i="14"/>
  <c r="H79" i="14"/>
  <c r="G79" i="14"/>
  <c r="F79" i="14"/>
  <c r="E79" i="14"/>
  <c r="D79" i="14"/>
  <c r="C79" i="14"/>
  <c r="B79" i="14"/>
  <c r="A79" i="14"/>
  <c r="H78" i="14"/>
  <c r="G78" i="14"/>
  <c r="F78" i="14"/>
  <c r="E78" i="14"/>
  <c r="D78" i="14"/>
  <c r="C78" i="14"/>
  <c r="B78" i="14"/>
  <c r="A78" i="14"/>
  <c r="H77" i="14"/>
  <c r="G77" i="14"/>
  <c r="F77" i="14"/>
  <c r="E77" i="14"/>
  <c r="D77" i="14"/>
  <c r="C77" i="14"/>
  <c r="B77" i="14"/>
  <c r="A77" i="14"/>
  <c r="H76" i="14"/>
  <c r="G76" i="14"/>
  <c r="F76" i="14"/>
  <c r="E76" i="14"/>
  <c r="D76" i="14"/>
  <c r="C76" i="14"/>
  <c r="B76" i="14"/>
  <c r="A76" i="14"/>
  <c r="H75" i="14"/>
  <c r="G75" i="14"/>
  <c r="F75" i="14"/>
  <c r="E75" i="14"/>
  <c r="D75" i="14"/>
  <c r="C75" i="14"/>
  <c r="B75" i="14"/>
  <c r="A75" i="14"/>
  <c r="H74" i="14"/>
  <c r="G74" i="14"/>
  <c r="F74" i="14"/>
  <c r="E74" i="14"/>
  <c r="D74" i="14"/>
  <c r="C74" i="14"/>
  <c r="B74" i="14"/>
  <c r="A74" i="14"/>
  <c r="H73" i="14"/>
  <c r="G73" i="14"/>
  <c r="F73" i="14"/>
  <c r="E73" i="14"/>
  <c r="D73" i="14"/>
  <c r="C73" i="14"/>
  <c r="B73" i="14"/>
  <c r="A73" i="14"/>
  <c r="H72" i="14"/>
  <c r="G72" i="14"/>
  <c r="F72" i="14"/>
  <c r="E72" i="14"/>
  <c r="D72" i="14"/>
  <c r="C72" i="14"/>
  <c r="B72" i="14"/>
  <c r="A72" i="14"/>
  <c r="H71" i="14"/>
  <c r="G71" i="14"/>
  <c r="F71" i="14"/>
  <c r="E71" i="14"/>
  <c r="D71" i="14"/>
  <c r="C71" i="14"/>
  <c r="B71" i="14"/>
  <c r="A71" i="14"/>
  <c r="H70" i="14"/>
  <c r="G70" i="14"/>
  <c r="F70" i="14"/>
  <c r="E70" i="14"/>
  <c r="D70" i="14"/>
  <c r="C70" i="14"/>
  <c r="B70" i="14"/>
  <c r="A70" i="14"/>
  <c r="H69" i="14"/>
  <c r="G69" i="14"/>
  <c r="F69" i="14"/>
  <c r="E69" i="14"/>
  <c r="D69" i="14"/>
  <c r="C69" i="14"/>
  <c r="B69" i="14"/>
  <c r="A69" i="14"/>
  <c r="H68" i="14"/>
  <c r="G68" i="14"/>
  <c r="F68" i="14"/>
  <c r="E68" i="14"/>
  <c r="D68" i="14"/>
  <c r="C68" i="14"/>
  <c r="B68" i="14"/>
  <c r="A68" i="14"/>
  <c r="H67" i="14"/>
  <c r="G67" i="14"/>
  <c r="F67" i="14"/>
  <c r="E67" i="14"/>
  <c r="D67" i="14"/>
  <c r="C67" i="14"/>
  <c r="B67" i="14"/>
  <c r="A67" i="14"/>
  <c r="H66" i="14"/>
  <c r="G66" i="14"/>
  <c r="F66" i="14"/>
  <c r="E66" i="14"/>
  <c r="D66" i="14"/>
  <c r="C66" i="14"/>
  <c r="B66" i="14"/>
  <c r="A66" i="14"/>
  <c r="H65" i="14"/>
  <c r="G65" i="14"/>
  <c r="F65" i="14"/>
  <c r="E65" i="14"/>
  <c r="D65" i="14"/>
  <c r="C65" i="14"/>
  <c r="B65" i="14"/>
  <c r="A65" i="14"/>
  <c r="H64" i="14"/>
  <c r="G64" i="14"/>
  <c r="F64" i="14"/>
  <c r="E64" i="14"/>
  <c r="D64" i="14"/>
  <c r="C64" i="14"/>
  <c r="B64" i="14"/>
  <c r="A64" i="14"/>
  <c r="H63" i="14"/>
  <c r="G63" i="14"/>
  <c r="F63" i="14"/>
  <c r="E63" i="14"/>
  <c r="D63" i="14"/>
  <c r="C63" i="14"/>
  <c r="B63" i="14"/>
  <c r="A63" i="14"/>
  <c r="H62" i="14"/>
  <c r="G62" i="14"/>
  <c r="F62" i="14"/>
  <c r="E62" i="14"/>
  <c r="D62" i="14"/>
  <c r="C62" i="14"/>
  <c r="B62" i="14"/>
  <c r="A62" i="14"/>
  <c r="H61" i="14"/>
  <c r="G61" i="14"/>
  <c r="F61" i="14"/>
  <c r="E61" i="14"/>
  <c r="D61" i="14"/>
  <c r="C61" i="14"/>
  <c r="B61" i="14"/>
  <c r="A61" i="14"/>
  <c r="H60" i="14"/>
  <c r="G60" i="14"/>
  <c r="F60" i="14"/>
  <c r="E60" i="14"/>
  <c r="D60" i="14"/>
  <c r="C60" i="14"/>
  <c r="B60" i="14"/>
  <c r="A60" i="14"/>
  <c r="H59" i="14"/>
  <c r="G59" i="14"/>
  <c r="F59" i="14"/>
  <c r="E59" i="14"/>
  <c r="D59" i="14"/>
  <c r="C59" i="14"/>
  <c r="B59" i="14"/>
  <c r="A59" i="14"/>
  <c r="H58" i="14"/>
  <c r="G58" i="14"/>
  <c r="F58" i="14"/>
  <c r="E58" i="14"/>
  <c r="D58" i="14"/>
  <c r="C58" i="14"/>
  <c r="B58" i="14"/>
  <c r="A58" i="14"/>
  <c r="H57" i="14"/>
  <c r="G57" i="14"/>
  <c r="F57" i="14"/>
  <c r="E57" i="14"/>
  <c r="D57" i="14"/>
  <c r="C57" i="14"/>
  <c r="B57" i="14"/>
  <c r="A57" i="14"/>
  <c r="H56" i="14"/>
  <c r="G56" i="14"/>
  <c r="F56" i="14"/>
  <c r="E56" i="14"/>
  <c r="D56" i="14"/>
  <c r="C56" i="14"/>
  <c r="B56" i="14"/>
  <c r="A56" i="14"/>
  <c r="H55" i="14"/>
  <c r="G55" i="14"/>
  <c r="F55" i="14"/>
  <c r="E55" i="14"/>
  <c r="D55" i="14"/>
  <c r="C55" i="14"/>
  <c r="B55" i="14"/>
  <c r="A55" i="14"/>
  <c r="H54" i="14"/>
  <c r="G54" i="14"/>
  <c r="F54" i="14"/>
  <c r="E54" i="14"/>
  <c r="D54" i="14"/>
  <c r="C54" i="14"/>
  <c r="B54" i="14"/>
  <c r="A54" i="14"/>
  <c r="H53" i="14"/>
  <c r="G53" i="14"/>
  <c r="F53" i="14"/>
  <c r="E53" i="14"/>
  <c r="D53" i="14"/>
  <c r="C53" i="14"/>
  <c r="B53" i="14"/>
  <c r="A53" i="14"/>
  <c r="H52" i="14"/>
  <c r="G52" i="14"/>
  <c r="F52" i="14"/>
  <c r="E52" i="14"/>
  <c r="D52" i="14"/>
  <c r="C52" i="14"/>
  <c r="B52" i="14"/>
  <c r="A52" i="14"/>
  <c r="H51" i="14"/>
  <c r="G51" i="14"/>
  <c r="F51" i="14"/>
  <c r="E51" i="14"/>
  <c r="D51" i="14"/>
  <c r="C51" i="14"/>
  <c r="B51" i="14"/>
  <c r="A51" i="14"/>
  <c r="H50" i="14"/>
  <c r="G50" i="14"/>
  <c r="F50" i="14"/>
  <c r="E50" i="14"/>
  <c r="D50" i="14"/>
  <c r="C50" i="14"/>
  <c r="B50" i="14"/>
  <c r="A50" i="14"/>
  <c r="H49" i="14"/>
  <c r="G49" i="14"/>
  <c r="F49" i="14"/>
  <c r="E49" i="14"/>
  <c r="D49" i="14"/>
  <c r="C49" i="14"/>
  <c r="B49" i="14"/>
  <c r="A49" i="14"/>
  <c r="H48" i="14"/>
  <c r="G48" i="14"/>
  <c r="F48" i="14"/>
  <c r="E48" i="14"/>
  <c r="D48" i="14"/>
  <c r="C48" i="14"/>
  <c r="B48" i="14"/>
  <c r="A48" i="14"/>
  <c r="H47" i="14"/>
  <c r="G47" i="14"/>
  <c r="F47" i="14"/>
  <c r="E47" i="14"/>
  <c r="D47" i="14"/>
  <c r="C47" i="14"/>
  <c r="B47" i="14"/>
  <c r="A47" i="14"/>
  <c r="H46" i="14"/>
  <c r="G46" i="14"/>
  <c r="F46" i="14"/>
  <c r="E46" i="14"/>
  <c r="D46" i="14"/>
  <c r="C46" i="14"/>
  <c r="B46" i="14"/>
  <c r="A46" i="14"/>
  <c r="H45" i="14"/>
  <c r="G45" i="14"/>
  <c r="F45" i="14"/>
  <c r="E45" i="14"/>
  <c r="D45" i="14"/>
  <c r="C45" i="14"/>
  <c r="B45" i="14"/>
  <c r="A45" i="14"/>
  <c r="H44" i="14"/>
  <c r="G44" i="14"/>
  <c r="F44" i="14"/>
  <c r="E44" i="14"/>
  <c r="D44" i="14"/>
  <c r="C44" i="14"/>
  <c r="B44" i="14"/>
  <c r="A44" i="14"/>
  <c r="H43" i="14"/>
  <c r="G43" i="14"/>
  <c r="F43" i="14"/>
  <c r="E43" i="14"/>
  <c r="D43" i="14"/>
  <c r="C43" i="14"/>
  <c r="B43" i="14"/>
  <c r="A43" i="14"/>
  <c r="H42" i="14"/>
  <c r="G42" i="14"/>
  <c r="F42" i="14"/>
  <c r="E42" i="14"/>
  <c r="D42" i="14"/>
  <c r="C42" i="14"/>
  <c r="B42" i="14"/>
  <c r="A42" i="14"/>
  <c r="H41" i="14"/>
  <c r="G41" i="14"/>
  <c r="F41" i="14"/>
  <c r="E41" i="14"/>
  <c r="D41" i="14"/>
  <c r="C41" i="14"/>
  <c r="B41" i="14"/>
  <c r="A41" i="14"/>
  <c r="H40" i="14"/>
  <c r="G40" i="14"/>
  <c r="F40" i="14"/>
  <c r="E40" i="14"/>
  <c r="D40" i="14"/>
  <c r="C40" i="14"/>
  <c r="B40" i="14"/>
  <c r="A40" i="14"/>
  <c r="H39" i="14"/>
  <c r="G39" i="14"/>
  <c r="F39" i="14"/>
  <c r="E39" i="14"/>
  <c r="D39" i="14"/>
  <c r="C39" i="14"/>
  <c r="B39" i="14"/>
  <c r="A39" i="14"/>
  <c r="H38" i="14"/>
  <c r="G38" i="14"/>
  <c r="F38" i="14"/>
  <c r="E38" i="14"/>
  <c r="D38" i="14"/>
  <c r="C38" i="14"/>
  <c r="B38" i="14"/>
  <c r="A38" i="14"/>
  <c r="H37" i="14"/>
  <c r="G37" i="14"/>
  <c r="F37" i="14"/>
  <c r="E37" i="14"/>
  <c r="D37" i="14"/>
  <c r="C37" i="14"/>
  <c r="B37" i="14"/>
  <c r="A37" i="14"/>
  <c r="H36" i="14"/>
  <c r="G36" i="14"/>
  <c r="F36" i="14"/>
  <c r="E36" i="14"/>
  <c r="D36" i="14"/>
  <c r="C36" i="14"/>
  <c r="B36" i="14"/>
  <c r="A36" i="14"/>
  <c r="H35" i="14"/>
  <c r="G35" i="14"/>
  <c r="F35" i="14"/>
  <c r="E35" i="14"/>
  <c r="D35" i="14"/>
  <c r="C35" i="14"/>
  <c r="B35" i="14"/>
  <c r="A35" i="14"/>
  <c r="H34" i="14"/>
  <c r="G34" i="14"/>
  <c r="F34" i="14"/>
  <c r="E34" i="14"/>
  <c r="D34" i="14"/>
  <c r="C34" i="14"/>
  <c r="B34" i="14"/>
  <c r="A34" i="14"/>
  <c r="H33" i="14"/>
  <c r="G33" i="14"/>
  <c r="F33" i="14"/>
  <c r="E33" i="14"/>
  <c r="D33" i="14"/>
  <c r="C33" i="14"/>
  <c r="B33" i="14"/>
  <c r="A33" i="14"/>
  <c r="H32" i="14"/>
  <c r="G32" i="14"/>
  <c r="F32" i="14"/>
  <c r="E32" i="14"/>
  <c r="D32" i="14"/>
  <c r="C32" i="14"/>
  <c r="B32" i="14"/>
  <c r="A32" i="14"/>
  <c r="H31" i="14"/>
  <c r="G31" i="14"/>
  <c r="F31" i="14"/>
  <c r="E31" i="14"/>
  <c r="D31" i="14"/>
  <c r="C31" i="14"/>
  <c r="B31" i="14"/>
  <c r="A31" i="14"/>
  <c r="H30" i="14"/>
  <c r="G30" i="14"/>
  <c r="F30" i="14"/>
  <c r="E30" i="14"/>
  <c r="D30" i="14"/>
  <c r="C30" i="14"/>
  <c r="B30" i="14"/>
  <c r="A30" i="14"/>
  <c r="H29" i="14"/>
  <c r="G29" i="14"/>
  <c r="F29" i="14"/>
  <c r="E29" i="14"/>
  <c r="D29" i="14"/>
  <c r="C29" i="14"/>
  <c r="B29" i="14"/>
  <c r="A29" i="14"/>
  <c r="H28" i="14"/>
  <c r="G28" i="14"/>
  <c r="F28" i="14"/>
  <c r="E28" i="14"/>
  <c r="D28" i="14"/>
  <c r="C28" i="14"/>
  <c r="B28" i="14"/>
  <c r="A28" i="14"/>
  <c r="H27" i="14"/>
  <c r="G27" i="14"/>
  <c r="F27" i="14"/>
  <c r="E27" i="14"/>
  <c r="D27" i="14"/>
  <c r="C27" i="14"/>
  <c r="B27" i="14"/>
  <c r="A27" i="14"/>
  <c r="H26" i="14"/>
  <c r="G26" i="14"/>
  <c r="F26" i="14"/>
  <c r="E26" i="14"/>
  <c r="D26" i="14"/>
  <c r="C26" i="14"/>
  <c r="B26" i="14"/>
  <c r="A26" i="14"/>
  <c r="H25" i="14"/>
  <c r="G25" i="14"/>
  <c r="F25" i="14"/>
  <c r="E25" i="14"/>
  <c r="D25" i="14"/>
  <c r="C25" i="14"/>
  <c r="B25" i="14"/>
  <c r="A25" i="14"/>
  <c r="H24" i="14"/>
  <c r="G24" i="14"/>
  <c r="F24" i="14"/>
  <c r="E24" i="14"/>
  <c r="D24" i="14"/>
  <c r="C24" i="14"/>
  <c r="B24" i="14"/>
  <c r="A24" i="14"/>
  <c r="H23" i="14"/>
  <c r="G23" i="14"/>
  <c r="F23" i="14"/>
  <c r="E23" i="14"/>
  <c r="D23" i="14"/>
  <c r="C23" i="14"/>
  <c r="B23" i="14"/>
  <c r="A23" i="14"/>
  <c r="H22" i="14"/>
  <c r="G22" i="14"/>
  <c r="F22" i="14"/>
  <c r="E22" i="14"/>
  <c r="D22" i="14"/>
  <c r="C22" i="14"/>
  <c r="B22" i="14"/>
  <c r="A22" i="14"/>
  <c r="H21" i="14"/>
  <c r="G21" i="14"/>
  <c r="F21" i="14"/>
  <c r="E21" i="14"/>
  <c r="D21" i="14"/>
  <c r="C21" i="14"/>
  <c r="B21" i="14"/>
  <c r="A21" i="14"/>
  <c r="H20" i="14"/>
  <c r="G20" i="14"/>
  <c r="F20" i="14"/>
  <c r="E20" i="14"/>
  <c r="D20" i="14"/>
  <c r="C20" i="14"/>
  <c r="B20" i="14"/>
  <c r="A20" i="14"/>
  <c r="H19" i="14"/>
  <c r="G19" i="14"/>
  <c r="F19" i="14"/>
  <c r="E19" i="14"/>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5" i="14" l="1"/>
  <c r="L8" i="14"/>
  <c r="L10" i="14"/>
  <c r="L12" i="14"/>
  <c r="L14" i="14"/>
  <c r="L18" i="14"/>
  <c r="L19" i="14"/>
  <c r="L21" i="14"/>
  <c r="L23" i="14"/>
  <c r="L25" i="14"/>
  <c r="L26" i="14"/>
  <c r="L28" i="14"/>
  <c r="L30" i="14"/>
  <c r="L32" i="14"/>
  <c r="L34" i="14"/>
  <c r="L36" i="14"/>
  <c r="L37" i="14"/>
  <c r="L39" i="14"/>
  <c r="L41" i="14"/>
  <c r="L43" i="14"/>
  <c r="L45" i="14"/>
  <c r="L48" i="14"/>
  <c r="L7" i="14"/>
  <c r="L9" i="14"/>
  <c r="L11" i="14"/>
  <c r="L13" i="14"/>
  <c r="L17" i="14"/>
  <c r="L20" i="14"/>
  <c r="L22" i="14"/>
  <c r="L24" i="14"/>
  <c r="M24" i="14" s="1"/>
  <c r="L27" i="14"/>
  <c r="L29" i="14"/>
  <c r="L31" i="14"/>
  <c r="L33" i="14"/>
  <c r="L35" i="14"/>
  <c r="L38" i="14"/>
  <c r="L40" i="14"/>
  <c r="L42" i="14"/>
  <c r="L44" i="14"/>
  <c r="L46" i="14"/>
  <c r="L47" i="14"/>
  <c r="L49" i="14"/>
  <c r="L51" i="14"/>
  <c r="L53" i="14"/>
  <c r="L56" i="14"/>
  <c r="L58" i="14"/>
  <c r="L60" i="14"/>
  <c r="L62" i="14"/>
  <c r="L64" i="14"/>
  <c r="L66" i="14"/>
  <c r="L67" i="14"/>
  <c r="L69" i="14"/>
  <c r="L71" i="14"/>
  <c r="L72" i="14"/>
  <c r="L73" i="14"/>
  <c r="L74" i="14"/>
  <c r="L75" i="14"/>
  <c r="L76" i="14"/>
  <c r="L77" i="14"/>
  <c r="L79" i="14"/>
  <c r="L80" i="14"/>
  <c r="L81" i="14"/>
  <c r="L82" i="14"/>
  <c r="L83" i="14"/>
  <c r="L84" i="14"/>
  <c r="L85" i="14"/>
  <c r="L86" i="14"/>
  <c r="L87" i="14"/>
  <c r="L88" i="14"/>
  <c r="L89" i="14"/>
  <c r="L90" i="14"/>
  <c r="L91" i="14"/>
  <c r="L92" i="14"/>
  <c r="L93" i="14"/>
  <c r="L94" i="14"/>
  <c r="L95" i="14"/>
  <c r="L96" i="14"/>
  <c r="L97" i="14"/>
  <c r="L98" i="14"/>
  <c r="L99" i="14"/>
  <c r="L100" i="14"/>
  <c r="L101" i="14"/>
  <c r="L102" i="14"/>
  <c r="L103" i="14"/>
  <c r="L104" i="14"/>
  <c r="L105" i="14"/>
  <c r="L106" i="14"/>
  <c r="L107" i="14"/>
  <c r="L108" i="14"/>
  <c r="L109" i="14"/>
  <c r="L110" i="14"/>
  <c r="L111" i="14"/>
  <c r="L112" i="14"/>
  <c r="L113" i="14"/>
  <c r="L114" i="14"/>
  <c r="L115" i="14"/>
  <c r="L116" i="14"/>
  <c r="L117" i="14"/>
  <c r="L118" i="14"/>
  <c r="L119" i="14"/>
  <c r="L120" i="14"/>
  <c r="L121" i="14"/>
  <c r="L122" i="14"/>
  <c r="L123" i="14"/>
  <c r="L124" i="14"/>
  <c r="L125" i="14"/>
  <c r="L126" i="14"/>
  <c r="L127" i="14"/>
  <c r="L128" i="14"/>
  <c r="L129" i="14"/>
  <c r="L130" i="14"/>
  <c r="L131" i="14"/>
  <c r="L132" i="14"/>
  <c r="L133" i="14"/>
  <c r="L134" i="14"/>
  <c r="L135" i="14"/>
  <c r="L136" i="14"/>
  <c r="L137" i="14"/>
  <c r="L138" i="14"/>
  <c r="L139" i="14"/>
  <c r="L140" i="14"/>
  <c r="L141" i="14"/>
  <c r="L142" i="14"/>
  <c r="L143" i="14"/>
  <c r="L144" i="14"/>
  <c r="L145" i="14"/>
  <c r="L50" i="14"/>
  <c r="L52" i="14"/>
  <c r="L54" i="14"/>
  <c r="L55" i="14"/>
  <c r="L57" i="14"/>
  <c r="L59" i="14"/>
  <c r="L61" i="14"/>
  <c r="L63" i="14"/>
  <c r="L65" i="14"/>
  <c r="L68" i="14"/>
  <c r="L70" i="14"/>
  <c r="L78"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M7" i="14" s="1"/>
  <c r="K8" i="14"/>
  <c r="M8" i="14" s="1"/>
  <c r="K9" i="14"/>
  <c r="K10" i="14"/>
  <c r="M10" i="14" s="1"/>
  <c r="K11" i="14"/>
  <c r="K12" i="14"/>
  <c r="M12" i="14" s="1"/>
  <c r="K13" i="14"/>
  <c r="M13" i="14" s="1"/>
  <c r="K14" i="14"/>
  <c r="M14" i="14" s="1"/>
  <c r="K15" i="14"/>
  <c r="M15" i="14" s="1"/>
  <c r="K16" i="14"/>
  <c r="M16" i="14" s="1"/>
  <c r="K17" i="14"/>
  <c r="M17" i="14" s="1"/>
  <c r="K18" i="14"/>
  <c r="M18" i="14" s="1"/>
  <c r="K19" i="14"/>
  <c r="M19" i="14" s="1"/>
  <c r="K20" i="14"/>
  <c r="M20" i="14" s="1"/>
  <c r="K21" i="14"/>
  <c r="M21" i="14" s="1"/>
  <c r="K22" i="14"/>
  <c r="M22" i="14" s="1"/>
  <c r="K23" i="14"/>
  <c r="K24" i="14"/>
  <c r="K25" i="14"/>
  <c r="M25" i="14" s="1"/>
  <c r="K26" i="14"/>
  <c r="M26" i="14" s="1"/>
  <c r="K27" i="14"/>
  <c r="M27" i="14" s="1"/>
  <c r="M28" i="14"/>
  <c r="K28" i="14"/>
  <c r="K29" i="14"/>
  <c r="K30" i="14"/>
  <c r="M30" i="14" s="1"/>
  <c r="K31" i="14"/>
  <c r="K32" i="14"/>
  <c r="M32" i="14" s="1"/>
  <c r="K33" i="14"/>
  <c r="M33" i="14" s="1"/>
  <c r="K34" i="14"/>
  <c r="M34" i="14" s="1"/>
  <c r="K35" i="14"/>
  <c r="M35" i="14" s="1"/>
  <c r="K36" i="14"/>
  <c r="K37" i="14"/>
  <c r="K38" i="14"/>
  <c r="M38" i="14" s="1"/>
  <c r="K39" i="14"/>
  <c r="M39" i="14" s="1"/>
  <c r="K40" i="14"/>
  <c r="M40" i="14" s="1"/>
  <c r="K41" i="14"/>
  <c r="M41" i="14" s="1"/>
  <c r="K42" i="14"/>
  <c r="M42" i="14" s="1"/>
  <c r="K43" i="14"/>
  <c r="M43" i="14" s="1"/>
  <c r="K44" i="14"/>
  <c r="M44" i="14" s="1"/>
  <c r="K45" i="14"/>
  <c r="M45" i="14" s="1"/>
  <c r="K46" i="14"/>
  <c r="K47" i="14"/>
  <c r="K48" i="14"/>
  <c r="M48" i="14" s="1"/>
  <c r="K49" i="14"/>
  <c r="M49" i="14" s="1"/>
  <c r="K50" i="14"/>
  <c r="M50" i="14" s="1"/>
  <c r="K51" i="14"/>
  <c r="M51" i="14" s="1"/>
  <c r="K52" i="14"/>
  <c r="K53" i="14"/>
  <c r="M53" i="14" s="1"/>
  <c r="K54" i="14"/>
  <c r="K55" i="14"/>
  <c r="K56" i="14"/>
  <c r="M56" i="14" s="1"/>
  <c r="K57" i="14"/>
  <c r="M57" i="14" s="1"/>
  <c r="K58" i="14"/>
  <c r="M58" i="14" s="1"/>
  <c r="K59" i="14"/>
  <c r="M59" i="14" s="1"/>
  <c r="K60" i="14"/>
  <c r="M60" i="14" s="1"/>
  <c r="K61" i="14"/>
  <c r="M61" i="14" s="1"/>
  <c r="K62" i="14"/>
  <c r="K63" i="14"/>
  <c r="K64" i="14"/>
  <c r="K65" i="14"/>
  <c r="M65" i="14" s="1"/>
  <c r="K66" i="14"/>
  <c r="M66" i="14" s="1"/>
  <c r="K67" i="14"/>
  <c r="M67" i="14" s="1"/>
  <c r="K68" i="14"/>
  <c r="K69" i="14"/>
  <c r="M69" i="14" s="1"/>
  <c r="K70" i="14"/>
  <c r="K71" i="14"/>
  <c r="M71" i="14" s="1"/>
  <c r="K72" i="14"/>
  <c r="M72" i="14" s="1"/>
  <c r="K73" i="14"/>
  <c r="M73" i="14" s="1"/>
  <c r="K74" i="14"/>
  <c r="M74" i="14" s="1"/>
  <c r="K75" i="14"/>
  <c r="M75" i="14" s="1"/>
  <c r="K76" i="14"/>
  <c r="M76" i="14" s="1"/>
  <c r="K77" i="14"/>
  <c r="M77" i="14" s="1"/>
  <c r="K78" i="14"/>
  <c r="K79" i="14"/>
  <c r="M79" i="14" s="1"/>
  <c r="K80" i="14"/>
  <c r="M80" i="14" s="1"/>
  <c r="K81" i="14"/>
  <c r="K82" i="14"/>
  <c r="M82" i="14" s="1"/>
  <c r="K83" i="14"/>
  <c r="M83" i="14" s="1"/>
  <c r="K84" i="14"/>
  <c r="K85" i="14"/>
  <c r="M85" i="14" s="1"/>
  <c r="K86" i="14"/>
  <c r="M86" i="14" s="1"/>
  <c r="K87" i="14"/>
  <c r="M87" i="14" s="1"/>
  <c r="K88" i="14"/>
  <c r="M88" i="14" s="1"/>
  <c r="K89" i="14"/>
  <c r="K90" i="14"/>
  <c r="M90" i="14" s="1"/>
  <c r="K91" i="14"/>
  <c r="M91" i="14" s="1"/>
  <c r="K92" i="14"/>
  <c r="K93" i="14"/>
  <c r="M93" i="14" s="1"/>
  <c r="K94" i="14"/>
  <c r="M94" i="14" s="1"/>
  <c r="K95" i="14"/>
  <c r="M95" i="14" s="1"/>
  <c r="K96" i="14"/>
  <c r="M96" i="14" s="1"/>
  <c r="K97" i="14"/>
  <c r="K98" i="14"/>
  <c r="M98" i="14" s="1"/>
  <c r="K99" i="14"/>
  <c r="M99" i="14" s="1"/>
  <c r="K100" i="14"/>
  <c r="K101" i="14"/>
  <c r="M101" i="14" s="1"/>
  <c r="K102" i="14"/>
  <c r="M102" i="14" s="1"/>
  <c r="K103" i="14"/>
  <c r="M103" i="14" s="1"/>
  <c r="K104" i="14"/>
  <c r="M104" i="14" s="1"/>
  <c r="K105" i="14"/>
  <c r="K106" i="14"/>
  <c r="M106" i="14" s="1"/>
  <c r="K107" i="14"/>
  <c r="M107" i="14" s="1"/>
  <c r="K108" i="14"/>
  <c r="K109" i="14"/>
  <c r="M109" i="14" s="1"/>
  <c r="K110" i="14"/>
  <c r="M110" i="14" s="1"/>
  <c r="K111" i="14"/>
  <c r="M111" i="14" s="1"/>
  <c r="K112" i="14"/>
  <c r="M112" i="14" s="1"/>
  <c r="K113" i="14"/>
  <c r="K114" i="14"/>
  <c r="M114" i="14" s="1"/>
  <c r="K115" i="14"/>
  <c r="M115" i="14" s="1"/>
  <c r="K116" i="14"/>
  <c r="K117" i="14"/>
  <c r="M117" i="14" s="1"/>
  <c r="K118" i="14"/>
  <c r="M118" i="14" s="1"/>
  <c r="K119" i="14"/>
  <c r="M119" i="14" s="1"/>
  <c r="K120" i="14"/>
  <c r="M120" i="14" s="1"/>
  <c r="K121" i="14"/>
  <c r="K122" i="14"/>
  <c r="M122" i="14" s="1"/>
  <c r="K123" i="14"/>
  <c r="M123" i="14" s="1"/>
  <c r="K124" i="14"/>
  <c r="K125" i="14"/>
  <c r="M125" i="14" s="1"/>
  <c r="K126" i="14"/>
  <c r="M126" i="14" s="1"/>
  <c r="K127" i="14"/>
  <c r="M127" i="14" s="1"/>
  <c r="K128" i="14"/>
  <c r="M128" i="14" s="1"/>
  <c r="K129" i="14"/>
  <c r="K130" i="14"/>
  <c r="M130" i="14" s="1"/>
  <c r="K131" i="14"/>
  <c r="M131" i="14" s="1"/>
  <c r="K132" i="14"/>
  <c r="K133" i="14"/>
  <c r="M133" i="14" s="1"/>
  <c r="K134" i="14"/>
  <c r="M134" i="14" s="1"/>
  <c r="K135" i="14"/>
  <c r="M135" i="14" s="1"/>
  <c r="K136" i="14"/>
  <c r="M136" i="14" s="1"/>
  <c r="K137" i="14"/>
  <c r="K138" i="14"/>
  <c r="M138" i="14" s="1"/>
  <c r="K139" i="14"/>
  <c r="M139" i="14" s="1"/>
  <c r="K140" i="14"/>
  <c r="K141" i="14"/>
  <c r="K142" i="14"/>
  <c r="M142" i="14" s="1"/>
  <c r="K143" i="14"/>
  <c r="M143" i="14" s="1"/>
  <c r="K144" i="14"/>
  <c r="M144" i="14" s="1"/>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145" i="14" l="1"/>
  <c r="M137" i="14"/>
  <c r="M129" i="14"/>
  <c r="M121" i="14"/>
  <c r="M113" i="14"/>
  <c r="M105" i="14"/>
  <c r="M97" i="14"/>
  <c r="M89" i="14"/>
  <c r="M81" i="14"/>
  <c r="M64" i="14"/>
  <c r="M11" i="14"/>
  <c r="M63" i="14"/>
  <c r="M55" i="14"/>
  <c r="M47" i="14"/>
  <c r="M31" i="14"/>
  <c r="M78" i="14"/>
  <c r="M70" i="14"/>
  <c r="M62" i="14"/>
  <c r="M54" i="14"/>
  <c r="M46" i="14"/>
  <c r="M9" i="14"/>
  <c r="M141" i="14"/>
  <c r="M37" i="14"/>
  <c r="M29" i="14"/>
  <c r="M23" i="14"/>
  <c r="M5" i="14"/>
  <c r="M140" i="14"/>
  <c r="M132" i="14"/>
  <c r="M124" i="14"/>
  <c r="M116" i="14"/>
  <c r="M108" i="14"/>
  <c r="M100" i="14"/>
  <c r="M92" i="14"/>
  <c r="M84" i="14"/>
  <c r="M68" i="14"/>
  <c r="M52" i="14"/>
  <c r="M36"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<sst xmlns="http://schemas.openxmlformats.org/spreadsheetml/2006/main" count="795" uniqueCount="710">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</sst>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3">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Normal"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0.92957746478873238</c:v>
                </c:pt>
                <c:pt idx="1">
                  <c:v>0.647887323943662</c:v>
                </c:pt>
                <c:pt idx="2">
                  <c:v>0.99295774647887325</c:v>
                </c:pt>
                <c:pt idx="3">
                  <c:v>0.73239436619718312</c:v>
                </c:pt>
                <c:pt idx="4">
                  <c:v>0.59859154929577463</c:v>
                </c:pt>
                <c:pt idx="5">
                  <c:v>0.95774647887323938</c:v>
                </c:pt>
                <c:pt idx="6">
                  <c:v>1.4084507042253521E-2</c:v>
                </c:pt>
                <c:pt idx="7">
                  <c:v>5.6338028169014086E-2</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0.82570422535211263</c:v>
                </c:pt>
                <c:pt idx="1">
                  <c:v>0.40669014084507044</c:v>
                </c:pt>
                <c:pt idx="2">
                  <c:v>0.61619718309859151</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txPr>
    <a:bodyPr/>
    <a:lstStyle/>
    <a:p>
      <a:pPr>
        <a:defRPr>
          <a:latin typeface="Lucida Bright" panose="02040602050505020304" pitchFamily="18" charset="0"/>
        </a:defRPr>
      </a:pPr>
      <a:endParaRPr lang="de-DE"/>
    </a:p>
  </c:txPr>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0.82570422535211263</c:v>
                </c:pt>
                <c:pt idx="1">
                  <c:v>0.40669014084507044</c:v>
                </c:pt>
                <c:pt idx="2" formatCode="0.00">
                  <c:v>0.61619718309859151</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0.20805909318900564</c:v>
                  </c:pt>
                  <c:pt idx="1">
                    <c:v>0.18432081883178963</c:v>
                  </c:pt>
                  <c:pt idx="2">
                    <c:v>0.17023814510190785</c:v>
                  </c:pt>
                </c:numCache>
              </c:numRef>
            </c:plus>
            <c:minus>
              <c:numRef>
                <c:f>Confidence_Intervals!$M$5:$M$7</c:f>
                <c:numCache>
                  <c:formatCode>General</c:formatCode>
                  <c:ptCount val="3"/>
                  <c:pt idx="0">
                    <c:v>0.20805909318900564</c:v>
                  </c:pt>
                  <c:pt idx="1">
                    <c:v>0.18432081883178963</c:v>
                  </c:pt>
                  <c:pt idx="2">
                    <c:v>0.17023814510190785</c:v>
                  </c:pt>
                </c:numCache>
              </c:numRef>
            </c:minus>
            <c:spPr>
              <a:ln w="31750"/>
            </c:spPr>
          </c:errBars>
          <c:cat>
            <c:strRef>
              <c:f>Benchmark!$A$26:$A$28</c:f>
              <c:strCache>
                <c:ptCount val="3"/>
                <c:pt idx="0">
                  <c:v>Pragmatic Quality</c:v>
                </c:pt>
                <c:pt idx="1">
                  <c:v>Hedonic Quality</c:v>
                </c:pt>
                <c:pt idx="2">
                  <c:v>Overall</c:v>
                </c:pt>
              </c:strCache>
            </c:strRef>
          </c:cat>
          <c:val>
            <c:numRef>
              <c:f>Benchmark!$H$26:$H$28</c:f>
              <c:numCache>
                <c:formatCode>General</c:formatCode>
                <c:ptCount val="3"/>
                <c:pt idx="0">
                  <c:v>0.82570422535211263</c:v>
                </c:pt>
                <c:pt idx="1">
                  <c:v>0.40669014084507044</c:v>
                </c:pt>
                <c:pt idx="2" formatCode="0.00">
                  <c:v>0.61619718309859151</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A8" sqref="A8:C8"/>
    </sheetView>
  </sheetViews>
  <sheetFormatPr defaultColWidth="9.109375" defaultRowHeight="14.4" x14ac:dyDescent="0.3"/>
  <cols>
    <col min="1" max="1" width="35.109375" customWidth="1"/>
    <col min="2" max="2" width="22" customWidth="1"/>
    <col min="3" max="3" width="43" customWidth="1"/>
  </cols>
  <sheetData>
    <row r="1" spans="1:3" ht="52.5" customHeight="1" x14ac:dyDescent="0.3">
      <c r="A1" s="48" t="s">
        <v>707</v>
      </c>
      <c r="B1" s="48"/>
      <c r="C1" s="48"/>
    </row>
    <row r="2" spans="1:3" ht="107.25" customHeight="1" x14ac:dyDescent="0.3">
      <c r="A2" s="49" t="s">
        <v>416</v>
      </c>
      <c r="B2" s="49"/>
      <c r="C2" s="49"/>
    </row>
    <row r="4" spans="1:3" ht="18" x14ac:dyDescent="0.35">
      <c r="A4" s="23" t="s">
        <v>256</v>
      </c>
      <c r="B4" s="24" t="s">
        <v>40</v>
      </c>
    </row>
    <row r="6" spans="1:3" ht="30.75" customHeight="1" x14ac:dyDescent="0.3">
      <c r="A6" s="50" t="s">
        <v>257</v>
      </c>
      <c r="B6" s="50"/>
      <c r="C6" s="50"/>
    </row>
    <row r="8" spans="1:3" ht="262.5" customHeight="1" x14ac:dyDescent="0.3">
      <c r="A8" s="51" t="s">
        <v>417</v>
      </c>
      <c r="B8" s="51"/>
      <c r="C8" s="51"/>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defaultColWidth="9.109375" defaultRowHeight="14.4" x14ac:dyDescent="0.3"/>
  <cols>
    <col min="1" max="1" width="28" customWidth="1"/>
    <col min="2" max="2" width="18.109375" customWidth="1"/>
    <col min="3" max="7" width="18.44140625" customWidth="1"/>
  </cols>
  <sheetData>
    <row r="1" spans="1:7" ht="21" x14ac:dyDescent="0.4">
      <c r="A1" s="71" t="s">
        <v>267</v>
      </c>
      <c r="B1" s="71"/>
      <c r="C1" s="71"/>
      <c r="D1" s="71"/>
      <c r="E1" s="71"/>
      <c r="F1" s="71"/>
      <c r="G1" s="71"/>
    </row>
    <row r="2" spans="1:7" ht="197.25" customHeight="1" x14ac:dyDescent="0.3">
      <c r="A2" s="50" t="s">
        <v>268</v>
      </c>
      <c r="B2" s="50"/>
      <c r="C2" s="50"/>
      <c r="D2" s="50"/>
      <c r="E2" s="50"/>
      <c r="F2" s="50"/>
      <c r="G2" s="50"/>
    </row>
    <row r="3" spans="1:7" x14ac:dyDescent="0.3">
      <c r="A3" s="72"/>
      <c r="B3" s="72"/>
      <c r="C3" s="72"/>
      <c r="D3" s="72"/>
      <c r="E3" s="72"/>
      <c r="F3" s="72"/>
      <c r="G3" s="72"/>
    </row>
    <row r="4" spans="1:7" x14ac:dyDescent="0.3">
      <c r="A4" s="25" t="s">
        <v>25</v>
      </c>
      <c r="B4" s="25" t="s">
        <v>265</v>
      </c>
    </row>
    <row r="5" spans="1:7" x14ac:dyDescent="0.3">
      <c r="A5" s="11" t="str">
        <f>VLOOKUP(Read_First!B4,Items!A1:S50,18,FALSE)</f>
        <v>Pragmatic Quality</v>
      </c>
      <c r="B5" s="9">
        <f>SQRT(VAR(DT!K4:K1004))</f>
        <v>1.2649774465442882</v>
      </c>
    </row>
    <row r="6" spans="1:7" x14ac:dyDescent="0.3">
      <c r="A6" s="11" t="str">
        <f>VLOOKUP(Read_First!B4,Items!A1:S50,19,FALSE)</f>
        <v>Hedonic Quality</v>
      </c>
      <c r="B6" s="9">
        <f>SQRT(VAR(DT!L4:L1004))</f>
        <v>1.1206512302684131</v>
      </c>
    </row>
    <row r="9" spans="1:7" x14ac:dyDescent="0.3">
      <c r="A9" s="25" t="s">
        <v>266</v>
      </c>
      <c r="B9" s="35" t="str">
        <f>VLOOKUP(Read_First!B4,Items!A1:S50,18,FALSE)</f>
        <v>Pragmatic Quality</v>
      </c>
      <c r="C9" s="35" t="str">
        <f>VLOOKUP(Read_First!B4,Items!A1:S50,19,FALSE)</f>
        <v>Hedonic Quality</v>
      </c>
    </row>
    <row r="10" spans="1:7" x14ac:dyDescent="0.3">
      <c r="A10" s="25" t="s">
        <v>269</v>
      </c>
      <c r="B10" s="7">
        <f>POWER((1.65*B5)/0.5,2)</f>
        <v>17.425828869493557</v>
      </c>
      <c r="C10" s="7">
        <f>POWER((1.65*B6)/0.5,2)</f>
        <v>13.676306469133952</v>
      </c>
    </row>
    <row r="11" spans="1:7" x14ac:dyDescent="0.3">
      <c r="A11" s="25" t="s">
        <v>270</v>
      </c>
      <c r="B11" s="7">
        <f>POWER((1.96*B5)/0.5,2)</f>
        <v>24.588820637298966</v>
      </c>
      <c r="C11" s="7">
        <f>POWER((1.96*B6)/0.5,2)</f>
        <v>19.298034502047752</v>
      </c>
    </row>
    <row r="12" spans="1:7" x14ac:dyDescent="0.3">
      <c r="A12" s="25" t="s">
        <v>271</v>
      </c>
      <c r="B12" s="7">
        <f>POWER((2.58*B6)/0.5,2)</f>
        <v>33.438004180401563</v>
      </c>
      <c r="C12" s="7">
        <f>POWER((2.58*B6)/0.5,2)</f>
        <v>33.438004180401563</v>
      </c>
    </row>
    <row r="13" spans="1:7" x14ac:dyDescent="0.3">
      <c r="A13" s="25" t="s">
        <v>272</v>
      </c>
      <c r="B13" s="7">
        <f>POWER((1.65*B5)/0.25,2)</f>
        <v>69.703315477974229</v>
      </c>
      <c r="C13" s="7">
        <f>POWER((1.65*B6)/0.25,2)</f>
        <v>54.705225876535806</v>
      </c>
    </row>
    <row r="14" spans="1:7" x14ac:dyDescent="0.3">
      <c r="A14" s="25" t="s">
        <v>273</v>
      </c>
      <c r="B14" s="7">
        <f>POWER((1.96*B5)/0.25,2)</f>
        <v>98.355282549195863</v>
      </c>
      <c r="C14" s="7">
        <f>POWER((1.96*B6)/0.25,2)</f>
        <v>77.192138008191009</v>
      </c>
    </row>
    <row r="15" spans="1:7" x14ac:dyDescent="0.3">
      <c r="A15" s="25" t="s">
        <v>274</v>
      </c>
      <c r="B15" s="7">
        <f>POWER((2.58*B5)/0.25,2)</f>
        <v>170.4217260413545</v>
      </c>
      <c r="C15" s="7">
        <f>POWER((2.58*B6)/0.25,2)</f>
        <v>133.75201672160625</v>
      </c>
    </row>
    <row r="16" spans="1:7" x14ac:dyDescent="0.3">
      <c r="A16" s="25" t="s">
        <v>275</v>
      </c>
      <c r="B16" s="7">
        <f>POWER((1.65*B5)/0.1,2)</f>
        <v>435.64572173733882</v>
      </c>
      <c r="C16" s="7">
        <f>POWER((1.65*B6)/0.1,2)</f>
        <v>341.90766172834873</v>
      </c>
    </row>
    <row r="17" spans="1:3" x14ac:dyDescent="0.3">
      <c r="A17" s="25" t="s">
        <v>276</v>
      </c>
      <c r="B17" s="7">
        <f>POWER((1.96*B5)/0.1,2)</f>
        <v>614.72051593247409</v>
      </c>
      <c r="C17" s="7">
        <f>POWER((1.96*B6)/0.1,2)</f>
        <v>482.45086255119367</v>
      </c>
    </row>
    <row r="18" spans="1:3" x14ac:dyDescent="0.3">
      <c r="A18" s="25" t="s">
        <v>277</v>
      </c>
      <c r="B18" s="7">
        <f>POWER((2.58*B5)/0.1,2)</f>
        <v>1065.1357877584655</v>
      </c>
      <c r="C18" s="7">
        <f>POWER((2.58*B6)/0.1,2)</f>
        <v>835.95010451003907</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workbookViewId="0">
      <selection activeCell="A4" sqref="A4:H145"/>
    </sheetView>
  </sheetViews>
  <sheetFormatPr defaultColWidth="9.109375" defaultRowHeight="14.4" x14ac:dyDescent="0.3"/>
  <cols>
    <col min="1" max="8" width="8.88671875" style="2" customWidth="1"/>
  </cols>
  <sheetData>
    <row r="1" spans="1:8" ht="126" customHeight="1" x14ac:dyDescent="0.3">
      <c r="A1" s="52" t="s">
        <v>264</v>
      </c>
      <c r="B1" s="53"/>
      <c r="C1" s="53"/>
      <c r="D1" s="53"/>
      <c r="E1" s="53"/>
      <c r="F1" s="53"/>
      <c r="G1" s="53"/>
      <c r="H1" s="53"/>
    </row>
    <row r="2" spans="1:8" x14ac:dyDescent="0.3">
      <c r="A2" s="54" t="s">
        <v>0</v>
      </c>
      <c r="B2" s="54"/>
      <c r="C2" s="54"/>
      <c r="D2" s="54"/>
      <c r="E2" s="54"/>
      <c r="F2" s="54"/>
      <c r="G2" s="54"/>
      <c r="H2" s="54"/>
    </row>
    <row r="3" spans="1:8" x14ac:dyDescent="0.3">
      <c r="A3" s="1">
        <v>1</v>
      </c>
      <c r="B3" s="1">
        <v>2</v>
      </c>
      <c r="C3" s="1">
        <v>3</v>
      </c>
      <c r="D3" s="1">
        <v>4</v>
      </c>
      <c r="E3" s="1">
        <v>5</v>
      </c>
      <c r="F3" s="1">
        <v>6</v>
      </c>
      <c r="G3" s="1">
        <v>7</v>
      </c>
      <c r="H3" s="1">
        <v>8</v>
      </c>
    </row>
    <row r="4" spans="1:8" x14ac:dyDescent="0.3">
      <c r="A4" s="2">
        <v>5</v>
      </c>
      <c r="B4" s="2">
        <v>5</v>
      </c>
      <c r="C4" s="2">
        <v>4</v>
      </c>
      <c r="D4" s="2">
        <v>4</v>
      </c>
      <c r="E4" s="2">
        <v>5</v>
      </c>
      <c r="F4" s="2">
        <v>3</v>
      </c>
      <c r="G4" s="2">
        <v>3</v>
      </c>
      <c r="H4" s="2">
        <v>3</v>
      </c>
    </row>
    <row r="5" spans="1:8" x14ac:dyDescent="0.3">
      <c r="A5" s="2">
        <v>3</v>
      </c>
      <c r="B5" s="2">
        <v>3</v>
      </c>
      <c r="C5" s="2">
        <v>4</v>
      </c>
      <c r="D5" s="2">
        <v>4</v>
      </c>
      <c r="E5" s="2">
        <v>3</v>
      </c>
      <c r="F5" s="2">
        <v>5</v>
      </c>
      <c r="G5" s="2">
        <v>4</v>
      </c>
      <c r="H5" s="2">
        <v>4</v>
      </c>
    </row>
    <row r="6" spans="1:8" x14ac:dyDescent="0.3">
      <c r="A6" s="2">
        <v>5</v>
      </c>
      <c r="B6" s="2">
        <v>1</v>
      </c>
      <c r="C6" s="2">
        <v>6</v>
      </c>
      <c r="D6" s="2">
        <v>6</v>
      </c>
      <c r="E6" s="2">
        <v>5</v>
      </c>
      <c r="F6" s="2">
        <v>6</v>
      </c>
      <c r="G6" s="2">
        <v>5</v>
      </c>
      <c r="H6" s="2">
        <v>4</v>
      </c>
    </row>
    <row r="7" spans="1:8" x14ac:dyDescent="0.3">
      <c r="A7" s="2">
        <v>5</v>
      </c>
      <c r="B7" s="2">
        <v>3</v>
      </c>
      <c r="C7" s="2">
        <v>4</v>
      </c>
      <c r="D7" s="2">
        <v>3</v>
      </c>
      <c r="E7" s="2">
        <v>4</v>
      </c>
      <c r="F7" s="2">
        <v>4</v>
      </c>
      <c r="G7" s="2">
        <v>2</v>
      </c>
      <c r="H7" s="2">
        <v>4</v>
      </c>
    </row>
    <row r="8" spans="1:8" x14ac:dyDescent="0.3">
      <c r="A8" s="2">
        <v>6</v>
      </c>
      <c r="B8" s="2">
        <v>6</v>
      </c>
      <c r="C8" s="2">
        <v>6</v>
      </c>
      <c r="D8" s="2">
        <v>6</v>
      </c>
      <c r="E8" s="2">
        <v>4</v>
      </c>
      <c r="F8" s="2">
        <v>5</v>
      </c>
      <c r="G8" s="2">
        <v>2</v>
      </c>
      <c r="H8" s="2">
        <v>5</v>
      </c>
    </row>
    <row r="9" spans="1:8" x14ac:dyDescent="0.3">
      <c r="A9" s="2">
        <v>5</v>
      </c>
      <c r="B9" s="2">
        <v>5</v>
      </c>
      <c r="C9" s="2">
        <v>5</v>
      </c>
      <c r="D9" s="2">
        <v>5</v>
      </c>
      <c r="E9" s="2">
        <v>4</v>
      </c>
      <c r="F9" s="2">
        <v>4</v>
      </c>
      <c r="G9" s="2">
        <v>4</v>
      </c>
      <c r="H9" s="2">
        <v>4</v>
      </c>
    </row>
    <row r="10" spans="1:8" x14ac:dyDescent="0.3">
      <c r="A10" s="2">
        <v>6</v>
      </c>
      <c r="B10" s="2">
        <v>4</v>
      </c>
      <c r="C10" s="2">
        <v>6</v>
      </c>
      <c r="D10" s="2">
        <v>6</v>
      </c>
      <c r="E10" s="2">
        <v>5</v>
      </c>
      <c r="F10" s="2">
        <v>6</v>
      </c>
      <c r="G10" s="2">
        <v>5</v>
      </c>
      <c r="H10" s="2">
        <v>6</v>
      </c>
    </row>
    <row r="11" spans="1:8" x14ac:dyDescent="0.3">
      <c r="A11" s="2">
        <v>5</v>
      </c>
      <c r="B11" s="2">
        <v>2</v>
      </c>
      <c r="C11" s="2">
        <v>3</v>
      </c>
      <c r="D11" s="2">
        <v>4</v>
      </c>
      <c r="E11" s="2">
        <v>4</v>
      </c>
      <c r="F11" s="2">
        <v>5</v>
      </c>
      <c r="G11" s="2">
        <v>3</v>
      </c>
      <c r="H11" s="2">
        <v>3</v>
      </c>
    </row>
    <row r="12" spans="1:8" x14ac:dyDescent="0.3">
      <c r="A12" s="2">
        <v>5</v>
      </c>
      <c r="B12" s="2">
        <v>4</v>
      </c>
      <c r="C12" s="2">
        <v>5</v>
      </c>
      <c r="D12" s="2">
        <v>5</v>
      </c>
      <c r="E12" s="2">
        <v>5</v>
      </c>
      <c r="F12" s="2">
        <v>5</v>
      </c>
      <c r="G12" s="2">
        <v>5</v>
      </c>
      <c r="H12" s="2">
        <v>5</v>
      </c>
    </row>
    <row r="13" spans="1:8" x14ac:dyDescent="0.3">
      <c r="A13" s="2">
        <v>4</v>
      </c>
      <c r="B13" s="2">
        <v>4</v>
      </c>
      <c r="C13" s="2">
        <v>4</v>
      </c>
      <c r="D13" s="2">
        <v>4</v>
      </c>
      <c r="E13" s="2">
        <v>4</v>
      </c>
      <c r="F13" s="2">
        <v>4</v>
      </c>
      <c r="G13" s="2">
        <v>4</v>
      </c>
      <c r="H13" s="2">
        <v>4</v>
      </c>
    </row>
    <row r="14" spans="1:8" x14ac:dyDescent="0.3">
      <c r="A14" s="2">
        <v>6</v>
      </c>
      <c r="B14" s="2">
        <v>2</v>
      </c>
      <c r="C14" s="2">
        <v>5</v>
      </c>
      <c r="D14" s="2">
        <v>3</v>
      </c>
      <c r="E14" s="2">
        <v>3</v>
      </c>
      <c r="F14" s="2">
        <v>5</v>
      </c>
      <c r="G14" s="2">
        <v>5</v>
      </c>
      <c r="H14" s="2">
        <v>2</v>
      </c>
    </row>
    <row r="15" spans="1:8" x14ac:dyDescent="0.3">
      <c r="A15" s="2">
        <v>5</v>
      </c>
      <c r="B15" s="2">
        <v>7</v>
      </c>
      <c r="C15" s="2">
        <v>4</v>
      </c>
      <c r="D15" s="2">
        <v>7</v>
      </c>
      <c r="E15" s="2">
        <v>4</v>
      </c>
      <c r="F15" s="2">
        <v>4</v>
      </c>
      <c r="G15" s="2">
        <v>4</v>
      </c>
      <c r="H15" s="2">
        <v>3</v>
      </c>
    </row>
    <row r="16" spans="1:8" x14ac:dyDescent="0.3">
      <c r="A16" s="2">
        <v>5</v>
      </c>
      <c r="B16" s="2">
        <v>5</v>
      </c>
      <c r="C16" s="2">
        <v>5</v>
      </c>
      <c r="D16" s="2">
        <v>6</v>
      </c>
      <c r="E16" s="2">
        <v>5</v>
      </c>
      <c r="F16" s="2">
        <v>5</v>
      </c>
      <c r="G16" s="2">
        <v>5</v>
      </c>
      <c r="H16" s="2">
        <v>6</v>
      </c>
    </row>
    <row r="17" spans="1:8" x14ac:dyDescent="0.3">
      <c r="A17" s="2">
        <v>5</v>
      </c>
      <c r="B17" s="2">
        <v>5</v>
      </c>
      <c r="C17" s="2">
        <v>4</v>
      </c>
      <c r="D17" s="2">
        <v>5</v>
      </c>
      <c r="E17" s="2">
        <v>5</v>
      </c>
      <c r="F17" s="2">
        <v>5</v>
      </c>
      <c r="G17" s="2">
        <v>6</v>
      </c>
      <c r="H17" s="2">
        <v>5</v>
      </c>
    </row>
    <row r="18" spans="1:8" x14ac:dyDescent="0.3">
      <c r="A18" s="2">
        <v>4</v>
      </c>
      <c r="B18" s="2">
        <v>6</v>
      </c>
      <c r="C18" s="2">
        <v>7</v>
      </c>
      <c r="D18" s="2">
        <v>7</v>
      </c>
      <c r="E18" s="2">
        <v>4</v>
      </c>
      <c r="F18" s="2">
        <v>6</v>
      </c>
      <c r="G18" s="2">
        <v>1</v>
      </c>
      <c r="H18" s="2">
        <v>1</v>
      </c>
    </row>
    <row r="19" spans="1:8" x14ac:dyDescent="0.3">
      <c r="A19" s="2">
        <v>3</v>
      </c>
      <c r="B19" s="2">
        <v>6</v>
      </c>
      <c r="C19" s="2">
        <v>5</v>
      </c>
      <c r="D19" s="2">
        <v>6</v>
      </c>
      <c r="E19" s="2">
        <v>3</v>
      </c>
      <c r="F19" s="2">
        <v>5</v>
      </c>
      <c r="G19" s="2">
        <v>3</v>
      </c>
      <c r="H19" s="2">
        <v>6</v>
      </c>
    </row>
    <row r="20" spans="1:8" x14ac:dyDescent="0.3">
      <c r="A20" s="2">
        <v>4</v>
      </c>
      <c r="B20" s="2">
        <v>3</v>
      </c>
      <c r="C20" s="2">
        <v>4</v>
      </c>
      <c r="D20" s="2">
        <v>3</v>
      </c>
      <c r="E20" s="2">
        <v>3</v>
      </c>
      <c r="F20" s="2">
        <v>3</v>
      </c>
      <c r="G20" s="2">
        <v>4</v>
      </c>
      <c r="H20" s="2">
        <v>4</v>
      </c>
    </row>
    <row r="21" spans="1:8" x14ac:dyDescent="0.3">
      <c r="A21" s="2">
        <v>7</v>
      </c>
      <c r="B21" s="2">
        <v>7</v>
      </c>
      <c r="C21" s="2">
        <v>7</v>
      </c>
      <c r="D21" s="2">
        <v>4</v>
      </c>
      <c r="E21" s="2">
        <v>7</v>
      </c>
      <c r="F21" s="2">
        <v>7</v>
      </c>
      <c r="G21" s="2">
        <v>1</v>
      </c>
      <c r="H21" s="2">
        <v>1</v>
      </c>
    </row>
    <row r="22" spans="1:8" x14ac:dyDescent="0.3">
      <c r="A22" s="2">
        <v>4</v>
      </c>
      <c r="B22" s="2">
        <v>5</v>
      </c>
      <c r="C22" s="2">
        <v>4</v>
      </c>
      <c r="D22" s="2">
        <v>5</v>
      </c>
      <c r="E22" s="2">
        <v>5</v>
      </c>
      <c r="F22" s="2">
        <v>5</v>
      </c>
      <c r="G22" s="2">
        <v>4</v>
      </c>
      <c r="H22" s="2">
        <v>3</v>
      </c>
    </row>
    <row r="23" spans="1:8" x14ac:dyDescent="0.3">
      <c r="A23" s="2">
        <v>7</v>
      </c>
      <c r="B23" s="2">
        <v>7</v>
      </c>
      <c r="C23" s="2">
        <v>7</v>
      </c>
      <c r="D23" s="2">
        <v>7</v>
      </c>
      <c r="E23" s="2">
        <v>7</v>
      </c>
      <c r="F23" s="2">
        <v>7</v>
      </c>
      <c r="G23" s="2">
        <v>7</v>
      </c>
      <c r="H23" s="2">
        <v>7</v>
      </c>
    </row>
    <row r="24" spans="1:8" x14ac:dyDescent="0.3">
      <c r="A24" s="2">
        <v>5</v>
      </c>
      <c r="B24" s="2">
        <v>4</v>
      </c>
      <c r="C24" s="2">
        <v>4</v>
      </c>
      <c r="D24" s="2">
        <v>4</v>
      </c>
      <c r="E24" s="2">
        <v>3</v>
      </c>
      <c r="F24" s="2">
        <v>4</v>
      </c>
      <c r="G24" s="2">
        <v>3</v>
      </c>
      <c r="H24" s="2">
        <v>3</v>
      </c>
    </row>
    <row r="25" spans="1:8" x14ac:dyDescent="0.3">
      <c r="A25" s="2">
        <v>3</v>
      </c>
      <c r="B25" s="2">
        <v>4</v>
      </c>
      <c r="C25" s="2">
        <v>4</v>
      </c>
      <c r="D25" s="2">
        <v>5</v>
      </c>
      <c r="E25" s="2">
        <v>4</v>
      </c>
      <c r="F25" s="2">
        <v>4</v>
      </c>
      <c r="G25" s="2">
        <v>1</v>
      </c>
      <c r="H25" s="2">
        <v>1</v>
      </c>
    </row>
    <row r="26" spans="1:8" x14ac:dyDescent="0.3">
      <c r="A26" s="2">
        <v>5</v>
      </c>
      <c r="B26" s="2">
        <v>4</v>
      </c>
      <c r="C26" s="2">
        <v>4</v>
      </c>
      <c r="D26" s="2">
        <v>3</v>
      </c>
      <c r="E26" s="2">
        <v>1</v>
      </c>
      <c r="F26" s="2">
        <v>3</v>
      </c>
      <c r="G26" s="2">
        <v>3</v>
      </c>
      <c r="H26" s="2">
        <v>4</v>
      </c>
    </row>
    <row r="27" spans="1:8" x14ac:dyDescent="0.3">
      <c r="A27" s="2">
        <v>7</v>
      </c>
      <c r="B27" s="2">
        <v>7</v>
      </c>
      <c r="C27" s="2">
        <v>7</v>
      </c>
      <c r="D27" s="2">
        <v>7</v>
      </c>
      <c r="E27" s="2">
        <v>7</v>
      </c>
      <c r="F27" s="2">
        <v>6</v>
      </c>
      <c r="G27" s="2">
        <v>5</v>
      </c>
      <c r="H27" s="2">
        <v>7</v>
      </c>
    </row>
    <row r="28" spans="1:8" x14ac:dyDescent="0.3">
      <c r="A28" s="2">
        <v>2</v>
      </c>
      <c r="B28" s="2">
        <v>2</v>
      </c>
      <c r="C28" s="2">
        <v>3</v>
      </c>
      <c r="D28" s="2">
        <v>1</v>
      </c>
      <c r="E28" s="2">
        <v>4</v>
      </c>
      <c r="F28" s="2">
        <v>3</v>
      </c>
      <c r="G28" s="2">
        <v>4</v>
      </c>
      <c r="H28" s="2">
        <v>4</v>
      </c>
    </row>
    <row r="29" spans="1:8" x14ac:dyDescent="0.3">
      <c r="A29" s="2">
        <v>5</v>
      </c>
      <c r="B29" s="2">
        <v>4</v>
      </c>
      <c r="C29" s="2">
        <v>5</v>
      </c>
      <c r="D29" s="2">
        <v>4</v>
      </c>
      <c r="E29" s="2">
        <v>6</v>
      </c>
      <c r="F29" s="2">
        <v>5</v>
      </c>
      <c r="G29" s="2">
        <v>3</v>
      </c>
      <c r="H29" s="2">
        <v>2</v>
      </c>
    </row>
    <row r="30" spans="1:8" x14ac:dyDescent="0.3">
      <c r="A30" s="2">
        <v>6</v>
      </c>
      <c r="B30" s="2">
        <v>6</v>
      </c>
      <c r="C30" s="2">
        <v>6</v>
      </c>
      <c r="D30" s="2">
        <v>6</v>
      </c>
      <c r="E30" s="2">
        <v>6</v>
      </c>
      <c r="F30" s="2">
        <v>6</v>
      </c>
      <c r="G30" s="2">
        <v>5</v>
      </c>
      <c r="H30" s="2">
        <v>5</v>
      </c>
    </row>
    <row r="31" spans="1:8" x14ac:dyDescent="0.3">
      <c r="A31" s="2">
        <v>6</v>
      </c>
      <c r="B31" s="2">
        <v>3</v>
      </c>
      <c r="C31" s="2">
        <v>5</v>
      </c>
      <c r="D31" s="2">
        <v>4</v>
      </c>
      <c r="E31" s="2">
        <v>6</v>
      </c>
      <c r="F31" s="2">
        <v>6</v>
      </c>
      <c r="G31" s="2">
        <v>5</v>
      </c>
      <c r="H31" s="2">
        <v>4</v>
      </c>
    </row>
    <row r="32" spans="1:8" x14ac:dyDescent="0.3">
      <c r="A32" s="2">
        <v>4</v>
      </c>
      <c r="B32" s="2">
        <v>3</v>
      </c>
      <c r="C32" s="2">
        <v>3</v>
      </c>
      <c r="D32" s="2">
        <v>2</v>
      </c>
      <c r="E32" s="2">
        <v>4</v>
      </c>
      <c r="F32" s="2">
        <v>4</v>
      </c>
      <c r="G32" s="2">
        <v>5</v>
      </c>
      <c r="H32" s="2">
        <v>5</v>
      </c>
    </row>
    <row r="33" spans="1:8" x14ac:dyDescent="0.3">
      <c r="A33" s="2">
        <v>5</v>
      </c>
      <c r="B33" s="2">
        <v>5</v>
      </c>
      <c r="C33" s="2">
        <v>6</v>
      </c>
      <c r="D33" s="2">
        <v>5</v>
      </c>
      <c r="E33" s="2">
        <v>4</v>
      </c>
      <c r="F33" s="2">
        <v>5</v>
      </c>
      <c r="G33" s="2">
        <v>5</v>
      </c>
      <c r="H33" s="2">
        <v>3</v>
      </c>
    </row>
    <row r="34" spans="1:8" x14ac:dyDescent="0.3">
      <c r="A34" s="2">
        <v>5</v>
      </c>
      <c r="B34" s="2">
        <v>5</v>
      </c>
      <c r="C34" s="2">
        <v>5</v>
      </c>
      <c r="D34" s="2">
        <v>2</v>
      </c>
      <c r="E34" s="2">
        <v>5</v>
      </c>
      <c r="F34" s="2">
        <v>6</v>
      </c>
      <c r="G34" s="2">
        <v>2</v>
      </c>
      <c r="H34" s="2">
        <v>1</v>
      </c>
    </row>
    <row r="35" spans="1:8" x14ac:dyDescent="0.3">
      <c r="A35" s="2">
        <v>1</v>
      </c>
      <c r="B35" s="2">
        <v>1</v>
      </c>
      <c r="C35" s="2">
        <v>3</v>
      </c>
      <c r="D35" s="2">
        <v>3</v>
      </c>
      <c r="E35" s="2">
        <v>2</v>
      </c>
      <c r="F35" s="2">
        <v>1</v>
      </c>
      <c r="G35" s="2">
        <v>4</v>
      </c>
      <c r="H35" s="2">
        <v>7</v>
      </c>
    </row>
    <row r="36" spans="1:8" x14ac:dyDescent="0.3">
      <c r="A36" s="2">
        <v>4</v>
      </c>
      <c r="B36" s="2">
        <v>2</v>
      </c>
      <c r="C36" s="2">
        <v>4</v>
      </c>
      <c r="D36" s="2">
        <v>4</v>
      </c>
      <c r="E36" s="2">
        <v>5</v>
      </c>
      <c r="F36" s="2">
        <v>4</v>
      </c>
      <c r="G36" s="2">
        <v>4</v>
      </c>
      <c r="H36" s="2">
        <v>4</v>
      </c>
    </row>
    <row r="37" spans="1:8" x14ac:dyDescent="0.3">
      <c r="A37" s="2">
        <v>5</v>
      </c>
      <c r="B37" s="2">
        <v>4</v>
      </c>
      <c r="C37" s="2">
        <v>6</v>
      </c>
      <c r="D37" s="2">
        <v>5</v>
      </c>
      <c r="E37" s="2">
        <v>5</v>
      </c>
      <c r="F37" s="2">
        <v>6</v>
      </c>
      <c r="G37" s="2">
        <v>4</v>
      </c>
      <c r="H37" s="2">
        <v>5</v>
      </c>
    </row>
    <row r="38" spans="1:8" x14ac:dyDescent="0.3">
      <c r="A38" s="2">
        <v>4</v>
      </c>
      <c r="B38" s="2">
        <v>2</v>
      </c>
      <c r="C38" s="2">
        <v>4</v>
      </c>
      <c r="D38" s="2">
        <v>2</v>
      </c>
      <c r="E38" s="2">
        <v>4</v>
      </c>
      <c r="F38" s="2">
        <v>4</v>
      </c>
      <c r="G38" s="2">
        <v>3</v>
      </c>
      <c r="H38" s="2">
        <v>4</v>
      </c>
    </row>
    <row r="39" spans="1:8" x14ac:dyDescent="0.3">
      <c r="A39" s="2">
        <v>3</v>
      </c>
      <c r="B39" s="2">
        <v>1</v>
      </c>
      <c r="C39" s="2">
        <v>7</v>
      </c>
      <c r="D39" s="2">
        <v>1</v>
      </c>
      <c r="E39" s="2">
        <v>3</v>
      </c>
      <c r="F39" s="2">
        <v>4</v>
      </c>
      <c r="G39" s="2">
        <v>4</v>
      </c>
      <c r="H39" s="2">
        <v>2</v>
      </c>
    </row>
    <row r="40" spans="1:8" x14ac:dyDescent="0.3">
      <c r="A40" s="2">
        <v>6</v>
      </c>
      <c r="B40" s="2">
        <v>6</v>
      </c>
      <c r="C40" s="2">
        <v>5</v>
      </c>
      <c r="D40" s="2">
        <v>6</v>
      </c>
      <c r="E40" s="2">
        <v>3</v>
      </c>
      <c r="F40" s="2">
        <v>5</v>
      </c>
      <c r="G40" s="2">
        <v>3</v>
      </c>
      <c r="H40" s="2">
        <v>5</v>
      </c>
    </row>
    <row r="41" spans="1:8" x14ac:dyDescent="0.3">
      <c r="A41" s="2">
        <v>3</v>
      </c>
      <c r="B41" s="2">
        <v>2</v>
      </c>
      <c r="C41" s="2">
        <v>4</v>
      </c>
      <c r="D41" s="2">
        <v>3</v>
      </c>
      <c r="E41" s="2">
        <v>4</v>
      </c>
      <c r="F41" s="2">
        <v>4</v>
      </c>
      <c r="G41" s="2">
        <v>4</v>
      </c>
      <c r="H41" s="2">
        <v>3</v>
      </c>
    </row>
    <row r="42" spans="1:8" x14ac:dyDescent="0.3">
      <c r="A42" s="2">
        <v>7</v>
      </c>
      <c r="B42" s="2">
        <v>6</v>
      </c>
      <c r="C42" s="2">
        <v>7</v>
      </c>
      <c r="D42" s="2">
        <v>7</v>
      </c>
      <c r="E42" s="2">
        <v>6</v>
      </c>
      <c r="F42" s="2">
        <v>7</v>
      </c>
      <c r="G42" s="2">
        <v>5</v>
      </c>
      <c r="H42" s="2">
        <v>4</v>
      </c>
    </row>
    <row r="43" spans="1:8" x14ac:dyDescent="0.3">
      <c r="A43" s="2">
        <v>2</v>
      </c>
      <c r="B43" s="2">
        <v>1</v>
      </c>
      <c r="C43" s="2">
        <v>4</v>
      </c>
      <c r="D43" s="2">
        <v>2</v>
      </c>
      <c r="E43" s="2">
        <v>2</v>
      </c>
      <c r="F43" s="2">
        <v>2</v>
      </c>
      <c r="G43" s="2">
        <v>2</v>
      </c>
      <c r="H43" s="2">
        <v>1</v>
      </c>
    </row>
    <row r="44" spans="1:8" x14ac:dyDescent="0.3">
      <c r="A44" s="2">
        <v>5</v>
      </c>
      <c r="B44" s="2">
        <v>5</v>
      </c>
      <c r="C44" s="2">
        <v>4</v>
      </c>
      <c r="D44" s="2">
        <v>5</v>
      </c>
      <c r="E44" s="2">
        <v>4</v>
      </c>
      <c r="F44" s="2">
        <v>3</v>
      </c>
      <c r="G44" s="2">
        <v>3</v>
      </c>
      <c r="H44" s="2">
        <v>2</v>
      </c>
    </row>
    <row r="45" spans="1:8" x14ac:dyDescent="0.3">
      <c r="A45" s="2">
        <v>5</v>
      </c>
      <c r="B45" s="2">
        <v>6</v>
      </c>
      <c r="C45" s="2">
        <v>5</v>
      </c>
      <c r="D45" s="2">
        <v>6</v>
      </c>
      <c r="E45" s="2">
        <v>5</v>
      </c>
      <c r="F45" s="2">
        <v>5</v>
      </c>
      <c r="G45" s="2">
        <v>2</v>
      </c>
      <c r="H45" s="2">
        <v>5</v>
      </c>
    </row>
    <row r="46" spans="1:8" x14ac:dyDescent="0.3">
      <c r="A46" s="2">
        <v>6</v>
      </c>
      <c r="B46" s="2">
        <v>6</v>
      </c>
      <c r="C46" s="2">
        <v>7</v>
      </c>
      <c r="D46" s="2">
        <v>7</v>
      </c>
      <c r="E46" s="2">
        <v>4</v>
      </c>
      <c r="F46" s="2">
        <v>5</v>
      </c>
      <c r="G46" s="2">
        <v>4</v>
      </c>
      <c r="H46" s="2">
        <v>3</v>
      </c>
    </row>
    <row r="47" spans="1:8" x14ac:dyDescent="0.3">
      <c r="A47" s="2">
        <v>5</v>
      </c>
      <c r="B47" s="2">
        <v>4</v>
      </c>
      <c r="C47" s="2">
        <v>4</v>
      </c>
      <c r="D47" s="2">
        <v>5</v>
      </c>
      <c r="E47" s="2">
        <v>1</v>
      </c>
      <c r="F47" s="2">
        <v>1</v>
      </c>
      <c r="G47" s="2">
        <v>1</v>
      </c>
      <c r="H47" s="2">
        <v>1</v>
      </c>
    </row>
    <row r="48" spans="1:8" x14ac:dyDescent="0.3">
      <c r="A48" s="2">
        <v>6</v>
      </c>
      <c r="B48" s="2">
        <v>7</v>
      </c>
      <c r="C48" s="2">
        <v>6</v>
      </c>
      <c r="D48" s="2">
        <v>5</v>
      </c>
      <c r="E48" s="2">
        <v>6</v>
      </c>
      <c r="F48" s="2">
        <v>7</v>
      </c>
      <c r="G48" s="2">
        <v>6</v>
      </c>
      <c r="H48" s="2">
        <v>6</v>
      </c>
    </row>
    <row r="49" spans="1:8" x14ac:dyDescent="0.3">
      <c r="A49" s="2">
        <v>5</v>
      </c>
      <c r="B49" s="2">
        <v>6</v>
      </c>
      <c r="C49" s="2">
        <v>6</v>
      </c>
      <c r="D49" s="2">
        <v>6</v>
      </c>
      <c r="E49" s="2">
        <v>5</v>
      </c>
      <c r="F49" s="2">
        <v>5</v>
      </c>
      <c r="G49" s="2">
        <v>4</v>
      </c>
      <c r="H49" s="2">
        <v>6</v>
      </c>
    </row>
    <row r="50" spans="1:8" x14ac:dyDescent="0.3">
      <c r="A50" s="2">
        <v>3</v>
      </c>
      <c r="B50" s="2">
        <v>6</v>
      </c>
      <c r="C50" s="2">
        <v>4</v>
      </c>
      <c r="D50" s="2">
        <v>2</v>
      </c>
      <c r="E50" s="2">
        <v>4</v>
      </c>
      <c r="F50" s="2">
        <v>5</v>
      </c>
      <c r="G50" s="2">
        <v>3</v>
      </c>
      <c r="H50" s="2">
        <v>4</v>
      </c>
    </row>
    <row r="51" spans="1:8" x14ac:dyDescent="0.3">
      <c r="A51" s="2">
        <v>3</v>
      </c>
      <c r="B51" s="2">
        <v>3</v>
      </c>
      <c r="C51" s="2">
        <v>4</v>
      </c>
      <c r="D51" s="2">
        <v>2</v>
      </c>
      <c r="E51" s="2">
        <v>4</v>
      </c>
      <c r="F51" s="2">
        <v>4</v>
      </c>
      <c r="G51" s="2">
        <v>4</v>
      </c>
      <c r="H51" s="2">
        <v>3</v>
      </c>
    </row>
    <row r="52" spans="1:8" x14ac:dyDescent="0.3">
      <c r="A52" s="2">
        <v>7</v>
      </c>
      <c r="B52" s="2">
        <v>7</v>
      </c>
      <c r="C52" s="2">
        <v>6</v>
      </c>
      <c r="D52" s="2">
        <v>7</v>
      </c>
      <c r="E52" s="2">
        <v>4</v>
      </c>
      <c r="F52" s="2">
        <v>6</v>
      </c>
      <c r="G52" s="2">
        <v>5</v>
      </c>
      <c r="H52" s="2">
        <v>5</v>
      </c>
    </row>
    <row r="53" spans="1:8" x14ac:dyDescent="0.3">
      <c r="A53" s="2">
        <v>6</v>
      </c>
      <c r="B53" s="2">
        <v>6</v>
      </c>
      <c r="C53" s="2">
        <v>6</v>
      </c>
      <c r="D53" s="2">
        <v>4</v>
      </c>
      <c r="E53" s="2">
        <v>6</v>
      </c>
      <c r="F53" s="2">
        <v>6</v>
      </c>
      <c r="G53" s="2">
        <v>3</v>
      </c>
      <c r="H53" s="2">
        <v>5</v>
      </c>
    </row>
    <row r="54" spans="1:8" x14ac:dyDescent="0.3">
      <c r="A54" s="2">
        <v>4</v>
      </c>
      <c r="B54" s="2">
        <v>4</v>
      </c>
      <c r="C54" s="2">
        <v>4</v>
      </c>
      <c r="D54" s="2">
        <v>4</v>
      </c>
      <c r="E54" s="2">
        <v>4</v>
      </c>
      <c r="F54" s="2">
        <v>4</v>
      </c>
      <c r="G54" s="2">
        <v>4</v>
      </c>
      <c r="H54" s="2">
        <v>4</v>
      </c>
    </row>
    <row r="55" spans="1:8" x14ac:dyDescent="0.3">
      <c r="A55" s="2">
        <v>3</v>
      </c>
      <c r="B55" s="2">
        <v>3</v>
      </c>
      <c r="C55" s="2">
        <v>3</v>
      </c>
      <c r="D55" s="2">
        <v>3</v>
      </c>
      <c r="E55" s="2">
        <v>6</v>
      </c>
      <c r="F55" s="2">
        <v>6</v>
      </c>
      <c r="G55" s="2">
        <v>4</v>
      </c>
      <c r="H55" s="2">
        <v>2</v>
      </c>
    </row>
    <row r="56" spans="1:8" x14ac:dyDescent="0.3">
      <c r="A56" s="2">
        <v>5</v>
      </c>
      <c r="B56" s="2">
        <v>4</v>
      </c>
      <c r="C56" s="2">
        <v>6</v>
      </c>
      <c r="D56" s="2">
        <v>6</v>
      </c>
      <c r="E56" s="2">
        <v>3</v>
      </c>
      <c r="F56" s="2">
        <v>6</v>
      </c>
      <c r="G56" s="2">
        <v>5</v>
      </c>
      <c r="H56" s="2">
        <v>5</v>
      </c>
    </row>
    <row r="57" spans="1:8" x14ac:dyDescent="0.3">
      <c r="A57" s="2">
        <v>2</v>
      </c>
      <c r="B57" s="2">
        <v>6</v>
      </c>
      <c r="C57" s="2">
        <v>1</v>
      </c>
      <c r="D57" s="2">
        <v>2</v>
      </c>
      <c r="E57" s="2">
        <v>7</v>
      </c>
      <c r="F57" s="2">
        <v>2</v>
      </c>
      <c r="G57" s="2">
        <v>2</v>
      </c>
      <c r="H57" s="2">
        <v>3</v>
      </c>
    </row>
    <row r="58" spans="1:8" x14ac:dyDescent="0.3">
      <c r="A58" s="2">
        <v>4</v>
      </c>
      <c r="B58" s="2">
        <v>4</v>
      </c>
      <c r="C58" s="2">
        <v>3</v>
      </c>
      <c r="D58" s="2">
        <v>4</v>
      </c>
      <c r="E58" s="2">
        <v>4</v>
      </c>
      <c r="F58" s="2">
        <v>5</v>
      </c>
      <c r="G58" s="2">
        <v>2</v>
      </c>
      <c r="H58" s="2">
        <v>2</v>
      </c>
    </row>
    <row r="59" spans="1:8" x14ac:dyDescent="0.3">
      <c r="A59" s="2">
        <v>6</v>
      </c>
      <c r="B59" s="2">
        <v>5</v>
      </c>
      <c r="C59" s="2">
        <v>6</v>
      </c>
      <c r="D59" s="2">
        <v>2</v>
      </c>
      <c r="E59" s="2">
        <v>4</v>
      </c>
      <c r="F59" s="2">
        <v>5</v>
      </c>
      <c r="G59" s="2">
        <v>5</v>
      </c>
      <c r="H59" s="2">
        <v>3</v>
      </c>
    </row>
    <row r="60" spans="1:8" x14ac:dyDescent="0.3">
      <c r="A60" s="2">
        <v>5</v>
      </c>
      <c r="B60" s="2">
        <v>6</v>
      </c>
      <c r="C60" s="2">
        <v>5</v>
      </c>
      <c r="D60" s="2">
        <v>6</v>
      </c>
      <c r="E60" s="2">
        <v>2</v>
      </c>
      <c r="F60" s="2">
        <v>5</v>
      </c>
      <c r="G60" s="2">
        <v>4</v>
      </c>
      <c r="H60" s="2">
        <v>3</v>
      </c>
    </row>
    <row r="61" spans="1:8" x14ac:dyDescent="0.3">
      <c r="A61" s="2">
        <v>7</v>
      </c>
      <c r="B61" s="2">
        <v>5</v>
      </c>
      <c r="C61" s="2">
        <v>6</v>
      </c>
      <c r="D61" s="2">
        <v>3</v>
      </c>
      <c r="E61" s="2">
        <v>7</v>
      </c>
      <c r="F61" s="2">
        <v>7</v>
      </c>
      <c r="G61" s="2">
        <v>7</v>
      </c>
      <c r="H61" s="2">
        <v>1</v>
      </c>
    </row>
    <row r="62" spans="1:8" x14ac:dyDescent="0.3">
      <c r="A62" s="2">
        <v>7</v>
      </c>
      <c r="B62" s="2">
        <v>7</v>
      </c>
      <c r="C62" s="2">
        <v>7</v>
      </c>
      <c r="D62" s="2">
        <v>7</v>
      </c>
      <c r="E62" s="2">
        <v>6</v>
      </c>
      <c r="F62" s="2">
        <v>7</v>
      </c>
      <c r="G62" s="2">
        <v>5</v>
      </c>
      <c r="H62" s="2">
        <v>5</v>
      </c>
    </row>
    <row r="63" spans="1:8" x14ac:dyDescent="0.3">
      <c r="A63" s="2">
        <v>5</v>
      </c>
      <c r="B63" s="2">
        <v>5</v>
      </c>
      <c r="C63" s="2">
        <v>7</v>
      </c>
      <c r="D63" s="2">
        <v>6</v>
      </c>
      <c r="E63" s="2">
        <v>6</v>
      </c>
      <c r="F63" s="2">
        <v>5</v>
      </c>
      <c r="G63" s="2">
        <v>4</v>
      </c>
      <c r="H63" s="2">
        <v>6</v>
      </c>
    </row>
    <row r="64" spans="1:8" x14ac:dyDescent="0.3">
      <c r="A64" s="2">
        <v>7</v>
      </c>
      <c r="B64" s="2">
        <v>7</v>
      </c>
      <c r="C64" s="2">
        <v>7</v>
      </c>
      <c r="D64" s="2">
        <v>7</v>
      </c>
      <c r="E64" s="2">
        <v>5</v>
      </c>
      <c r="F64" s="2">
        <v>7</v>
      </c>
      <c r="G64" s="2">
        <v>7</v>
      </c>
      <c r="H64" s="2">
        <v>6</v>
      </c>
    </row>
    <row r="65" spans="1:8" x14ac:dyDescent="0.3">
      <c r="A65" s="2">
        <v>5</v>
      </c>
      <c r="B65" s="2">
        <v>6</v>
      </c>
      <c r="C65" s="2">
        <v>6</v>
      </c>
      <c r="D65" s="2">
        <v>6</v>
      </c>
      <c r="E65" s="2">
        <v>5</v>
      </c>
      <c r="F65" s="2">
        <v>6</v>
      </c>
      <c r="G65" s="2">
        <v>4</v>
      </c>
      <c r="H65" s="2">
        <v>4</v>
      </c>
    </row>
    <row r="66" spans="1:8" x14ac:dyDescent="0.3">
      <c r="A66" s="2">
        <v>5</v>
      </c>
      <c r="B66" s="2">
        <v>4</v>
      </c>
      <c r="C66" s="2">
        <v>6</v>
      </c>
      <c r="D66" s="2">
        <v>5</v>
      </c>
      <c r="E66" s="2">
        <v>5</v>
      </c>
      <c r="F66" s="2">
        <v>5</v>
      </c>
      <c r="G66" s="2">
        <v>5</v>
      </c>
      <c r="H66" s="2">
        <v>5</v>
      </c>
    </row>
    <row r="67" spans="1:8" x14ac:dyDescent="0.3">
      <c r="A67" s="2">
        <v>4</v>
      </c>
      <c r="B67" s="2">
        <v>7</v>
      </c>
      <c r="C67" s="2">
        <v>7</v>
      </c>
      <c r="D67" s="2">
        <v>7</v>
      </c>
      <c r="E67" s="2">
        <v>7</v>
      </c>
      <c r="F67" s="2">
        <v>7</v>
      </c>
      <c r="G67" s="2">
        <v>6</v>
      </c>
      <c r="H67" s="2">
        <v>6</v>
      </c>
    </row>
    <row r="68" spans="1:8" x14ac:dyDescent="0.3">
      <c r="A68" s="2">
        <v>4</v>
      </c>
      <c r="B68" s="2">
        <v>4</v>
      </c>
      <c r="C68" s="2">
        <v>4</v>
      </c>
      <c r="D68" s="2">
        <v>4</v>
      </c>
      <c r="E68" s="2">
        <v>4</v>
      </c>
      <c r="F68" s="2">
        <v>4</v>
      </c>
      <c r="G68" s="2">
        <v>4</v>
      </c>
      <c r="H68" s="2">
        <v>4</v>
      </c>
    </row>
    <row r="69" spans="1:8" x14ac:dyDescent="0.3">
      <c r="A69" s="2">
        <v>4</v>
      </c>
      <c r="B69" s="2">
        <v>4</v>
      </c>
      <c r="C69" s="2">
        <v>4</v>
      </c>
      <c r="D69" s="2">
        <v>5</v>
      </c>
      <c r="E69" s="2">
        <v>3</v>
      </c>
      <c r="F69" s="2">
        <v>3</v>
      </c>
      <c r="G69" s="2">
        <v>4</v>
      </c>
      <c r="H69" s="2">
        <v>4</v>
      </c>
    </row>
    <row r="70" spans="1:8" x14ac:dyDescent="0.3">
      <c r="A70" s="2">
        <v>4</v>
      </c>
      <c r="B70" s="2">
        <v>5</v>
      </c>
      <c r="C70" s="2">
        <v>3</v>
      </c>
      <c r="D70" s="2">
        <v>4</v>
      </c>
      <c r="E70" s="2">
        <v>5</v>
      </c>
      <c r="F70" s="2">
        <v>5</v>
      </c>
      <c r="G70" s="2">
        <v>3</v>
      </c>
      <c r="H70" s="2">
        <v>2</v>
      </c>
    </row>
    <row r="71" spans="1:8" x14ac:dyDescent="0.3">
      <c r="A71" s="2">
        <v>4</v>
      </c>
      <c r="B71" s="2">
        <v>2</v>
      </c>
      <c r="C71" s="2">
        <v>4</v>
      </c>
      <c r="D71" s="2">
        <v>2</v>
      </c>
      <c r="E71" s="2">
        <v>3</v>
      </c>
      <c r="F71" s="2">
        <v>4</v>
      </c>
      <c r="G71" s="2">
        <v>4</v>
      </c>
      <c r="H71" s="2">
        <v>3</v>
      </c>
    </row>
    <row r="72" spans="1:8" x14ac:dyDescent="0.3">
      <c r="A72" s="2">
        <v>5</v>
      </c>
      <c r="B72" s="2">
        <v>5</v>
      </c>
      <c r="C72" s="2">
        <v>5</v>
      </c>
      <c r="D72" s="2">
        <v>5</v>
      </c>
      <c r="E72" s="2">
        <v>4</v>
      </c>
      <c r="F72" s="2">
        <v>4</v>
      </c>
      <c r="G72" s="2">
        <v>5</v>
      </c>
      <c r="H72" s="2">
        <v>4</v>
      </c>
    </row>
    <row r="73" spans="1:8" x14ac:dyDescent="0.3">
      <c r="A73" s="2">
        <v>4</v>
      </c>
      <c r="B73" s="2">
        <v>1</v>
      </c>
      <c r="C73" s="2">
        <v>7</v>
      </c>
      <c r="D73" s="2">
        <v>7</v>
      </c>
      <c r="E73" s="2">
        <v>7</v>
      </c>
      <c r="F73" s="2">
        <v>7</v>
      </c>
      <c r="G73" s="2">
        <v>7</v>
      </c>
      <c r="H73" s="2">
        <v>7</v>
      </c>
    </row>
    <row r="74" spans="1:8" x14ac:dyDescent="0.3">
      <c r="A74" s="2">
        <v>2</v>
      </c>
      <c r="B74" s="2">
        <v>2</v>
      </c>
      <c r="C74" s="2">
        <v>2</v>
      </c>
      <c r="D74" s="2">
        <v>2</v>
      </c>
      <c r="E74" s="2">
        <v>1</v>
      </c>
      <c r="F74" s="2">
        <v>1</v>
      </c>
      <c r="G74" s="2">
        <v>5</v>
      </c>
      <c r="H74" s="2">
        <v>6</v>
      </c>
    </row>
    <row r="75" spans="1:8" x14ac:dyDescent="0.3">
      <c r="A75" s="2">
        <v>4</v>
      </c>
      <c r="B75" s="2">
        <v>3</v>
      </c>
      <c r="C75" s="2">
        <v>5</v>
      </c>
      <c r="D75" s="2">
        <v>2</v>
      </c>
      <c r="E75" s="2">
        <v>5</v>
      </c>
      <c r="F75" s="2">
        <v>5</v>
      </c>
      <c r="G75" s="2">
        <v>5</v>
      </c>
      <c r="H75" s="2">
        <v>6</v>
      </c>
    </row>
    <row r="76" spans="1:8" x14ac:dyDescent="0.3">
      <c r="A76" s="2">
        <v>4</v>
      </c>
      <c r="B76" s="2">
        <v>3</v>
      </c>
      <c r="C76" s="2">
        <v>5</v>
      </c>
      <c r="D76" s="2">
        <v>5</v>
      </c>
      <c r="E76" s="2">
        <v>6</v>
      </c>
      <c r="F76" s="2">
        <v>6</v>
      </c>
      <c r="G76" s="2">
        <v>4</v>
      </c>
      <c r="H76" s="2">
        <v>5</v>
      </c>
    </row>
    <row r="77" spans="1:8" x14ac:dyDescent="0.3">
      <c r="A77" s="2">
        <v>6</v>
      </c>
      <c r="B77" s="2">
        <v>6</v>
      </c>
      <c r="C77" s="2">
        <v>6</v>
      </c>
      <c r="D77" s="2">
        <v>7</v>
      </c>
      <c r="E77" s="2">
        <v>7</v>
      </c>
      <c r="F77" s="2">
        <v>6</v>
      </c>
      <c r="G77" s="2">
        <v>6</v>
      </c>
      <c r="H77" s="2">
        <v>5</v>
      </c>
    </row>
    <row r="78" spans="1:8" x14ac:dyDescent="0.3">
      <c r="A78" s="2">
        <v>4</v>
      </c>
      <c r="B78" s="2">
        <v>6</v>
      </c>
      <c r="C78" s="2">
        <v>4</v>
      </c>
      <c r="D78" s="2">
        <v>1</v>
      </c>
      <c r="E78" s="2">
        <v>2</v>
      </c>
      <c r="F78" s="2">
        <v>3</v>
      </c>
      <c r="G78" s="2">
        <v>4</v>
      </c>
      <c r="H78" s="2">
        <v>5</v>
      </c>
    </row>
    <row r="79" spans="1:8" x14ac:dyDescent="0.3">
      <c r="A79" s="2">
        <v>3</v>
      </c>
      <c r="B79" s="2">
        <v>3</v>
      </c>
      <c r="C79" s="2">
        <v>2</v>
      </c>
      <c r="D79" s="2">
        <v>2</v>
      </c>
      <c r="E79" s="2">
        <v>4</v>
      </c>
      <c r="F79" s="2">
        <v>2</v>
      </c>
      <c r="G79" s="2">
        <v>2</v>
      </c>
      <c r="H79" s="2">
        <v>4</v>
      </c>
    </row>
    <row r="80" spans="1:8" x14ac:dyDescent="0.3">
      <c r="A80" s="2">
        <v>7</v>
      </c>
      <c r="B80" s="2">
        <v>5</v>
      </c>
      <c r="C80" s="2">
        <v>6</v>
      </c>
      <c r="D80" s="2">
        <v>7</v>
      </c>
      <c r="E80" s="2">
        <v>1</v>
      </c>
      <c r="F80" s="2">
        <v>5</v>
      </c>
      <c r="G80" s="2">
        <v>2</v>
      </c>
      <c r="H80" s="2">
        <v>5</v>
      </c>
    </row>
    <row r="81" spans="1:8" x14ac:dyDescent="0.3">
      <c r="A81" s="2">
        <v>4</v>
      </c>
      <c r="B81" s="2">
        <v>5</v>
      </c>
      <c r="C81" s="2">
        <v>4</v>
      </c>
      <c r="D81" s="2">
        <v>5</v>
      </c>
      <c r="E81" s="2">
        <v>7</v>
      </c>
      <c r="F81" s="2">
        <v>3</v>
      </c>
      <c r="G81" s="2">
        <v>4</v>
      </c>
      <c r="H81" s="2">
        <v>5</v>
      </c>
    </row>
    <row r="82" spans="1:8" x14ac:dyDescent="0.3">
      <c r="A82" s="2">
        <v>6</v>
      </c>
      <c r="B82" s="2">
        <v>6</v>
      </c>
      <c r="C82" s="2">
        <v>5</v>
      </c>
      <c r="D82" s="2">
        <v>6</v>
      </c>
      <c r="E82" s="2">
        <v>4</v>
      </c>
      <c r="F82" s="2">
        <v>4</v>
      </c>
      <c r="G82" s="2">
        <v>6</v>
      </c>
      <c r="H82" s="2">
        <v>6</v>
      </c>
    </row>
    <row r="83" spans="1:8" x14ac:dyDescent="0.3">
      <c r="A83" s="2">
        <v>6</v>
      </c>
      <c r="B83" s="2">
        <v>4</v>
      </c>
      <c r="C83" s="2">
        <v>5</v>
      </c>
      <c r="D83" s="2">
        <v>6</v>
      </c>
      <c r="E83" s="2">
        <v>6</v>
      </c>
      <c r="F83" s="2">
        <v>5</v>
      </c>
      <c r="G83" s="2">
        <v>5</v>
      </c>
      <c r="H83" s="2">
        <v>5</v>
      </c>
    </row>
    <row r="84" spans="1:8" x14ac:dyDescent="0.3">
      <c r="A84" s="2">
        <v>6</v>
      </c>
      <c r="B84" s="2">
        <v>6</v>
      </c>
      <c r="C84" s="2">
        <v>5</v>
      </c>
      <c r="D84" s="2">
        <v>6</v>
      </c>
      <c r="E84" s="2">
        <v>4</v>
      </c>
      <c r="F84" s="2">
        <v>5</v>
      </c>
      <c r="G84" s="2">
        <v>5</v>
      </c>
      <c r="H84" s="2">
        <v>5</v>
      </c>
    </row>
    <row r="85" spans="1:8" x14ac:dyDescent="0.3">
      <c r="A85" s="2">
        <v>5</v>
      </c>
      <c r="B85" s="2">
        <v>2</v>
      </c>
      <c r="C85" s="2">
        <v>5</v>
      </c>
      <c r="D85" s="2">
        <v>2</v>
      </c>
      <c r="E85" s="2">
        <v>5</v>
      </c>
      <c r="F85" s="2">
        <v>7</v>
      </c>
      <c r="G85" s="2">
        <v>7</v>
      </c>
      <c r="H85" s="2">
        <v>6</v>
      </c>
    </row>
    <row r="86" spans="1:8" x14ac:dyDescent="0.3">
      <c r="A86" s="2">
        <v>2</v>
      </c>
      <c r="B86" s="2">
        <v>7</v>
      </c>
      <c r="C86" s="2">
        <v>3</v>
      </c>
      <c r="D86" s="2">
        <v>3</v>
      </c>
      <c r="E86" s="2">
        <v>1</v>
      </c>
      <c r="F86" s="2">
        <v>1</v>
      </c>
      <c r="G86" s="2">
        <v>1</v>
      </c>
      <c r="H86" s="2">
        <v>1</v>
      </c>
    </row>
    <row r="87" spans="1:8" x14ac:dyDescent="0.3">
      <c r="A87" s="2">
        <v>4</v>
      </c>
      <c r="B87" s="2">
        <v>4</v>
      </c>
      <c r="C87" s="2">
        <v>4</v>
      </c>
      <c r="D87" s="2">
        <v>4</v>
      </c>
      <c r="E87" s="2">
        <v>5</v>
      </c>
      <c r="F87" s="2">
        <v>5</v>
      </c>
      <c r="G87" s="2">
        <v>4</v>
      </c>
      <c r="H87" s="2">
        <v>4</v>
      </c>
    </row>
    <row r="88" spans="1:8" x14ac:dyDescent="0.3">
      <c r="A88" s="2">
        <v>4</v>
      </c>
      <c r="B88" s="2">
        <v>7</v>
      </c>
      <c r="C88" s="2">
        <v>2</v>
      </c>
      <c r="D88" s="2">
        <v>7</v>
      </c>
      <c r="E88" s="2">
        <v>1</v>
      </c>
      <c r="F88" s="2">
        <v>1</v>
      </c>
      <c r="G88" s="2">
        <v>1</v>
      </c>
      <c r="H88" s="2">
        <v>1</v>
      </c>
    </row>
    <row r="89" spans="1:8" x14ac:dyDescent="0.3">
      <c r="A89" s="2">
        <v>4</v>
      </c>
      <c r="B89" s="2">
        <v>4</v>
      </c>
      <c r="C89" s="2">
        <v>3</v>
      </c>
      <c r="D89" s="2">
        <v>5</v>
      </c>
      <c r="E89" s="2">
        <v>4</v>
      </c>
      <c r="F89" s="2">
        <v>3</v>
      </c>
      <c r="G89" s="2">
        <v>4</v>
      </c>
      <c r="H89" s="2">
        <v>5</v>
      </c>
    </row>
    <row r="90" spans="1:8" x14ac:dyDescent="0.3">
      <c r="A90" s="2">
        <v>6</v>
      </c>
      <c r="B90" s="2">
        <v>5</v>
      </c>
      <c r="C90" s="2">
        <v>7</v>
      </c>
      <c r="D90" s="2">
        <v>6</v>
      </c>
      <c r="E90" s="2">
        <v>6</v>
      </c>
      <c r="F90" s="2">
        <v>6</v>
      </c>
      <c r="G90" s="2">
        <v>6</v>
      </c>
      <c r="H90" s="2">
        <v>6</v>
      </c>
    </row>
    <row r="91" spans="1:8" x14ac:dyDescent="0.3">
      <c r="A91" s="2">
        <v>6</v>
      </c>
      <c r="B91" s="2">
        <v>5</v>
      </c>
      <c r="C91" s="2">
        <v>6</v>
      </c>
      <c r="D91" s="2">
        <v>6</v>
      </c>
      <c r="E91" s="2">
        <v>6</v>
      </c>
      <c r="F91" s="2">
        <v>6</v>
      </c>
      <c r="G91" s="2">
        <v>3</v>
      </c>
      <c r="H91" s="2">
        <v>6</v>
      </c>
    </row>
    <row r="92" spans="1:8" x14ac:dyDescent="0.3">
      <c r="A92" s="2">
        <v>3</v>
      </c>
      <c r="B92" s="2">
        <v>2</v>
      </c>
      <c r="C92" s="2">
        <v>3</v>
      </c>
      <c r="D92" s="2">
        <v>6</v>
      </c>
      <c r="E92" s="2">
        <v>2</v>
      </c>
      <c r="F92" s="2">
        <v>3</v>
      </c>
      <c r="G92" s="2">
        <v>5</v>
      </c>
      <c r="H92" s="2">
        <v>5</v>
      </c>
    </row>
    <row r="93" spans="1:8" x14ac:dyDescent="0.3">
      <c r="A93" s="2">
        <v>3</v>
      </c>
      <c r="B93" s="2">
        <v>2</v>
      </c>
      <c r="C93" s="2">
        <v>3</v>
      </c>
      <c r="D93" s="2">
        <v>2</v>
      </c>
      <c r="E93" s="2">
        <v>2</v>
      </c>
      <c r="F93" s="2">
        <v>3</v>
      </c>
      <c r="G93" s="2">
        <v>3</v>
      </c>
      <c r="H93" s="2">
        <v>2</v>
      </c>
    </row>
    <row r="94" spans="1:8" x14ac:dyDescent="0.3">
      <c r="A94" s="2">
        <v>5</v>
      </c>
      <c r="B94" s="2">
        <v>5</v>
      </c>
      <c r="C94" s="2">
        <v>6</v>
      </c>
      <c r="D94" s="2">
        <v>5</v>
      </c>
      <c r="E94" s="2">
        <v>6</v>
      </c>
      <c r="F94" s="2">
        <v>6</v>
      </c>
      <c r="G94" s="2">
        <v>5</v>
      </c>
      <c r="H94" s="2">
        <v>6</v>
      </c>
    </row>
    <row r="95" spans="1:8" x14ac:dyDescent="0.3">
      <c r="A95" s="2">
        <v>6</v>
      </c>
      <c r="B95" s="2">
        <v>5</v>
      </c>
      <c r="C95" s="2">
        <v>6</v>
      </c>
      <c r="D95" s="2">
        <v>5</v>
      </c>
      <c r="E95" s="2">
        <v>5</v>
      </c>
      <c r="F95" s="2">
        <v>4</v>
      </c>
      <c r="G95" s="2">
        <v>4</v>
      </c>
      <c r="H95" s="2">
        <v>3</v>
      </c>
    </row>
    <row r="96" spans="1:8" x14ac:dyDescent="0.3">
      <c r="A96" s="2">
        <v>6</v>
      </c>
      <c r="B96" s="2">
        <v>5</v>
      </c>
      <c r="C96" s="2">
        <v>6</v>
      </c>
      <c r="D96" s="2">
        <v>5</v>
      </c>
      <c r="E96" s="2">
        <v>4</v>
      </c>
      <c r="F96" s="2">
        <v>5</v>
      </c>
      <c r="G96" s="2">
        <v>5</v>
      </c>
      <c r="H96" s="2">
        <v>4</v>
      </c>
    </row>
    <row r="97" spans="1:8" x14ac:dyDescent="0.3">
      <c r="A97" s="2">
        <v>5</v>
      </c>
      <c r="B97" s="2">
        <v>3</v>
      </c>
      <c r="C97" s="2">
        <v>7</v>
      </c>
      <c r="D97" s="2">
        <v>6</v>
      </c>
      <c r="E97" s="2">
        <v>5</v>
      </c>
      <c r="F97" s="2">
        <v>5</v>
      </c>
      <c r="G97" s="2">
        <v>4</v>
      </c>
      <c r="H97" s="2">
        <v>5</v>
      </c>
    </row>
    <row r="98" spans="1:8" x14ac:dyDescent="0.3">
      <c r="A98" s="2">
        <v>4</v>
      </c>
      <c r="B98" s="2">
        <v>3</v>
      </c>
      <c r="C98" s="2">
        <v>4</v>
      </c>
      <c r="D98" s="2">
        <v>3</v>
      </c>
      <c r="E98" s="2">
        <v>6</v>
      </c>
      <c r="F98" s="2">
        <v>7</v>
      </c>
      <c r="G98" s="2">
        <v>3</v>
      </c>
      <c r="H98" s="2">
        <v>6</v>
      </c>
    </row>
    <row r="99" spans="1:8" x14ac:dyDescent="0.3">
      <c r="A99" s="2">
        <v>5</v>
      </c>
      <c r="B99" s="2">
        <v>4</v>
      </c>
      <c r="C99" s="2">
        <v>4</v>
      </c>
      <c r="D99" s="2">
        <v>4</v>
      </c>
      <c r="E99" s="2">
        <v>4</v>
      </c>
      <c r="F99" s="2">
        <v>4</v>
      </c>
      <c r="G99" s="2">
        <v>5</v>
      </c>
      <c r="H99" s="2">
        <v>6</v>
      </c>
    </row>
    <row r="100" spans="1:8" x14ac:dyDescent="0.3">
      <c r="A100" s="2">
        <v>3</v>
      </c>
      <c r="B100" s="2">
        <v>1</v>
      </c>
      <c r="C100" s="2">
        <v>4</v>
      </c>
      <c r="D100" s="2">
        <v>3</v>
      </c>
      <c r="E100" s="2">
        <v>2</v>
      </c>
      <c r="F100" s="2">
        <v>5</v>
      </c>
      <c r="G100" s="2">
        <v>2</v>
      </c>
      <c r="H100" s="2">
        <v>2</v>
      </c>
    </row>
    <row r="101" spans="1:8" x14ac:dyDescent="0.3">
      <c r="A101" s="2">
        <v>5</v>
      </c>
      <c r="B101" s="2">
        <v>3</v>
      </c>
      <c r="C101" s="2">
        <v>6</v>
      </c>
      <c r="D101" s="2">
        <v>4</v>
      </c>
      <c r="E101" s="2">
        <v>3</v>
      </c>
      <c r="F101" s="2">
        <v>6</v>
      </c>
      <c r="G101" s="2">
        <v>3</v>
      </c>
      <c r="H101" s="2">
        <v>4</v>
      </c>
    </row>
    <row r="102" spans="1:8" x14ac:dyDescent="0.3">
      <c r="A102" s="2">
        <v>3</v>
      </c>
      <c r="B102" s="2">
        <v>2</v>
      </c>
      <c r="C102" s="2">
        <v>4</v>
      </c>
      <c r="D102" s="2">
        <v>4</v>
      </c>
      <c r="E102" s="2">
        <v>2</v>
      </c>
      <c r="F102" s="2">
        <v>4</v>
      </c>
      <c r="G102" s="2">
        <v>2</v>
      </c>
      <c r="H102" s="2">
        <v>3</v>
      </c>
    </row>
    <row r="103" spans="1:8" x14ac:dyDescent="0.3">
      <c r="A103" s="2">
        <v>6</v>
      </c>
      <c r="B103" s="2">
        <v>6</v>
      </c>
      <c r="C103" s="2">
        <v>6</v>
      </c>
      <c r="D103" s="2">
        <v>5</v>
      </c>
      <c r="E103" s="2">
        <v>6</v>
      </c>
      <c r="F103" s="2">
        <v>6</v>
      </c>
      <c r="G103" s="2">
        <v>6</v>
      </c>
      <c r="H103" s="2">
        <v>6</v>
      </c>
    </row>
    <row r="104" spans="1:8" x14ac:dyDescent="0.3">
      <c r="A104" s="2">
        <v>5</v>
      </c>
      <c r="B104" s="2">
        <v>5</v>
      </c>
      <c r="C104" s="2">
        <v>4</v>
      </c>
      <c r="D104" s="2">
        <v>4</v>
      </c>
      <c r="E104" s="2">
        <v>4</v>
      </c>
      <c r="F104" s="2">
        <v>5</v>
      </c>
      <c r="G104" s="2">
        <v>5</v>
      </c>
      <c r="H104" s="2">
        <v>4</v>
      </c>
    </row>
    <row r="105" spans="1:8" x14ac:dyDescent="0.3">
      <c r="A105" s="2">
        <v>6</v>
      </c>
      <c r="B105" s="2">
        <v>6</v>
      </c>
      <c r="C105" s="2">
        <v>6</v>
      </c>
      <c r="D105" s="2">
        <v>7</v>
      </c>
      <c r="E105" s="2">
        <v>7</v>
      </c>
      <c r="F105" s="2">
        <v>7</v>
      </c>
      <c r="G105" s="2">
        <v>2</v>
      </c>
      <c r="H105" s="2">
        <v>3</v>
      </c>
    </row>
    <row r="106" spans="1:8" x14ac:dyDescent="0.3">
      <c r="A106" s="2">
        <v>6</v>
      </c>
      <c r="B106" s="2">
        <v>4</v>
      </c>
      <c r="C106" s="2">
        <v>6</v>
      </c>
      <c r="D106" s="2">
        <v>6</v>
      </c>
      <c r="E106" s="2">
        <v>7</v>
      </c>
      <c r="F106" s="2">
        <v>6</v>
      </c>
      <c r="G106" s="2">
        <v>4</v>
      </c>
      <c r="H106" s="2">
        <v>5</v>
      </c>
    </row>
    <row r="107" spans="1:8" x14ac:dyDescent="0.3">
      <c r="A107" s="2">
        <v>4</v>
      </c>
      <c r="B107" s="2">
        <v>1</v>
      </c>
      <c r="C107" s="2">
        <v>1</v>
      </c>
      <c r="D107" s="2">
        <v>5</v>
      </c>
      <c r="E107" s="2">
        <v>7</v>
      </c>
      <c r="F107" s="2">
        <v>7</v>
      </c>
      <c r="G107" s="2">
        <v>1</v>
      </c>
      <c r="H107" s="2">
        <v>1</v>
      </c>
    </row>
    <row r="108" spans="1:8" x14ac:dyDescent="0.3">
      <c r="A108" s="2">
        <v>5</v>
      </c>
      <c r="B108" s="2">
        <v>5</v>
      </c>
      <c r="C108" s="2">
        <v>5</v>
      </c>
      <c r="D108" s="2">
        <v>4</v>
      </c>
      <c r="E108" s="2">
        <v>4</v>
      </c>
      <c r="F108" s="2">
        <v>6</v>
      </c>
      <c r="G108" s="2">
        <v>4</v>
      </c>
      <c r="H108" s="2">
        <v>2</v>
      </c>
    </row>
    <row r="109" spans="1:8" x14ac:dyDescent="0.3">
      <c r="A109" s="2">
        <v>5</v>
      </c>
      <c r="B109" s="2">
        <v>4</v>
      </c>
      <c r="C109" s="2">
        <v>5</v>
      </c>
      <c r="D109" s="2">
        <v>6</v>
      </c>
      <c r="E109" s="2">
        <v>4</v>
      </c>
      <c r="F109" s="2">
        <v>5</v>
      </c>
      <c r="G109" s="2">
        <v>6</v>
      </c>
      <c r="H109" s="2">
        <v>5</v>
      </c>
    </row>
    <row r="110" spans="1:8" x14ac:dyDescent="0.3">
      <c r="A110" s="2">
        <v>6</v>
      </c>
      <c r="B110" s="2">
        <v>6</v>
      </c>
      <c r="C110" s="2">
        <v>6</v>
      </c>
      <c r="D110" s="2">
        <v>6</v>
      </c>
      <c r="E110" s="2">
        <v>6</v>
      </c>
      <c r="F110" s="2">
        <v>6</v>
      </c>
      <c r="G110" s="2">
        <v>5</v>
      </c>
      <c r="H110" s="2">
        <v>4</v>
      </c>
    </row>
    <row r="111" spans="1:8" x14ac:dyDescent="0.3">
      <c r="A111" s="2">
        <v>5</v>
      </c>
      <c r="B111" s="2">
        <v>5</v>
      </c>
      <c r="C111" s="2">
        <v>3</v>
      </c>
      <c r="D111" s="2">
        <v>4</v>
      </c>
      <c r="E111" s="2">
        <v>5</v>
      </c>
      <c r="F111" s="2">
        <v>5</v>
      </c>
      <c r="G111" s="2">
        <v>4</v>
      </c>
      <c r="H111" s="2">
        <v>4</v>
      </c>
    </row>
    <row r="112" spans="1:8" x14ac:dyDescent="0.3">
      <c r="A112" s="2">
        <v>4</v>
      </c>
      <c r="B112" s="2">
        <v>4</v>
      </c>
      <c r="C112" s="2">
        <v>5</v>
      </c>
      <c r="D112" s="2">
        <v>5</v>
      </c>
      <c r="E112" s="2">
        <v>6</v>
      </c>
      <c r="F112" s="2">
        <v>5</v>
      </c>
      <c r="G112" s="2">
        <v>2</v>
      </c>
      <c r="H112" s="2">
        <v>3</v>
      </c>
    </row>
    <row r="113" spans="1:8" x14ac:dyDescent="0.3">
      <c r="A113" s="2">
        <v>6</v>
      </c>
      <c r="B113" s="2">
        <v>6</v>
      </c>
      <c r="C113" s="2">
        <v>6</v>
      </c>
      <c r="D113" s="2">
        <v>6</v>
      </c>
      <c r="E113" s="2">
        <v>5</v>
      </c>
      <c r="F113" s="2">
        <v>6</v>
      </c>
      <c r="G113" s="2">
        <v>6</v>
      </c>
      <c r="H113" s="2">
        <v>5</v>
      </c>
    </row>
    <row r="114" spans="1:8" x14ac:dyDescent="0.3">
      <c r="A114" s="2">
        <v>3</v>
      </c>
      <c r="B114" s="2">
        <v>3</v>
      </c>
      <c r="C114" s="2">
        <v>4</v>
      </c>
      <c r="D114" s="2">
        <v>3</v>
      </c>
      <c r="E114" s="2">
        <v>4</v>
      </c>
      <c r="F114" s="2">
        <v>4</v>
      </c>
      <c r="G114" s="2">
        <v>5</v>
      </c>
      <c r="H114" s="2">
        <v>4</v>
      </c>
    </row>
    <row r="115" spans="1:8" x14ac:dyDescent="0.3">
      <c r="A115" s="2">
        <v>6</v>
      </c>
      <c r="B115" s="2">
        <v>2</v>
      </c>
      <c r="C115" s="2">
        <v>5</v>
      </c>
      <c r="D115" s="2">
        <v>4</v>
      </c>
      <c r="E115" s="2">
        <v>6</v>
      </c>
      <c r="F115" s="2">
        <v>6</v>
      </c>
      <c r="G115" s="2">
        <v>3</v>
      </c>
      <c r="H115" s="2">
        <v>5</v>
      </c>
    </row>
    <row r="116" spans="1:8" x14ac:dyDescent="0.3">
      <c r="A116" s="2">
        <v>7</v>
      </c>
      <c r="B116" s="2">
        <v>7</v>
      </c>
      <c r="C116" s="2">
        <v>7</v>
      </c>
      <c r="D116" s="2">
        <v>7</v>
      </c>
      <c r="E116" s="2">
        <v>7</v>
      </c>
      <c r="F116" s="2">
        <v>7</v>
      </c>
      <c r="G116" s="2">
        <v>7</v>
      </c>
      <c r="H116" s="2">
        <v>7</v>
      </c>
    </row>
    <row r="117" spans="1:8" x14ac:dyDescent="0.3">
      <c r="A117" s="2">
        <v>5</v>
      </c>
      <c r="B117" s="2">
        <v>4</v>
      </c>
      <c r="C117" s="2">
        <v>5</v>
      </c>
      <c r="D117" s="2">
        <v>5</v>
      </c>
      <c r="E117" s="2">
        <v>5</v>
      </c>
      <c r="F117" s="2">
        <v>5</v>
      </c>
      <c r="G117" s="2">
        <v>4</v>
      </c>
      <c r="H117" s="2">
        <v>4</v>
      </c>
    </row>
    <row r="118" spans="1:8" x14ac:dyDescent="0.3">
      <c r="A118" s="2">
        <v>6</v>
      </c>
      <c r="B118" s="2">
        <v>7</v>
      </c>
      <c r="C118" s="2">
        <v>5</v>
      </c>
      <c r="D118" s="2">
        <v>7</v>
      </c>
      <c r="E118" s="2">
        <v>4</v>
      </c>
      <c r="F118" s="2">
        <v>6</v>
      </c>
      <c r="G118" s="2">
        <v>3</v>
      </c>
      <c r="H118" s="2">
        <v>3</v>
      </c>
    </row>
    <row r="119" spans="1:8" x14ac:dyDescent="0.3">
      <c r="A119" s="2">
        <v>7</v>
      </c>
      <c r="B119" s="2">
        <v>7</v>
      </c>
      <c r="C119" s="2">
        <v>5</v>
      </c>
      <c r="D119" s="2">
        <v>7</v>
      </c>
      <c r="E119" s="2">
        <v>7</v>
      </c>
      <c r="F119" s="2">
        <v>7</v>
      </c>
      <c r="G119" s="2">
        <v>5</v>
      </c>
      <c r="H119" s="2">
        <v>2</v>
      </c>
    </row>
    <row r="120" spans="1:8" x14ac:dyDescent="0.3">
      <c r="A120" s="2">
        <v>7</v>
      </c>
      <c r="B120" s="2">
        <v>6</v>
      </c>
      <c r="C120" s="2">
        <v>7</v>
      </c>
      <c r="D120" s="2">
        <v>7</v>
      </c>
      <c r="E120" s="2">
        <v>6</v>
      </c>
      <c r="F120" s="2">
        <v>5</v>
      </c>
      <c r="G120" s="2">
        <v>5</v>
      </c>
      <c r="H120" s="2">
        <v>5</v>
      </c>
    </row>
    <row r="121" spans="1:8" x14ac:dyDescent="0.3">
      <c r="A121" s="2">
        <v>5</v>
      </c>
      <c r="B121" s="2">
        <v>5</v>
      </c>
      <c r="C121" s="2">
        <v>4</v>
      </c>
      <c r="D121" s="2">
        <v>5</v>
      </c>
      <c r="E121" s="2">
        <v>4</v>
      </c>
      <c r="F121" s="2">
        <v>5</v>
      </c>
      <c r="G121" s="2">
        <v>4</v>
      </c>
      <c r="H121" s="2">
        <v>2</v>
      </c>
    </row>
    <row r="122" spans="1:8" x14ac:dyDescent="0.3">
      <c r="A122" s="2">
        <v>6</v>
      </c>
      <c r="B122" s="2">
        <v>5</v>
      </c>
      <c r="C122" s="2">
        <v>5</v>
      </c>
      <c r="D122" s="2">
        <v>6</v>
      </c>
      <c r="E122" s="2">
        <v>5</v>
      </c>
      <c r="F122" s="2">
        <v>5</v>
      </c>
      <c r="G122" s="2">
        <v>5</v>
      </c>
      <c r="H122" s="2">
        <v>4</v>
      </c>
    </row>
    <row r="123" spans="1:8" x14ac:dyDescent="0.3">
      <c r="A123" s="2">
        <v>6</v>
      </c>
      <c r="B123" s="2">
        <v>7</v>
      </c>
      <c r="C123" s="2">
        <v>6</v>
      </c>
      <c r="D123" s="2">
        <v>7</v>
      </c>
      <c r="E123" s="2">
        <v>4</v>
      </c>
      <c r="F123" s="2">
        <v>6</v>
      </c>
      <c r="G123" s="2">
        <v>4</v>
      </c>
      <c r="H123" s="2">
        <v>5</v>
      </c>
    </row>
    <row r="124" spans="1:8" x14ac:dyDescent="0.3">
      <c r="A124" s="2">
        <v>7</v>
      </c>
      <c r="B124" s="2">
        <v>7</v>
      </c>
      <c r="C124" s="2">
        <v>7</v>
      </c>
      <c r="D124" s="2">
        <v>7</v>
      </c>
      <c r="E124" s="2">
        <v>7</v>
      </c>
      <c r="F124" s="2">
        <v>7</v>
      </c>
      <c r="G124" s="2">
        <v>5</v>
      </c>
      <c r="H124" s="2">
        <v>5</v>
      </c>
    </row>
    <row r="125" spans="1:8" x14ac:dyDescent="0.3">
      <c r="A125" s="2">
        <v>6</v>
      </c>
      <c r="B125" s="2">
        <v>7</v>
      </c>
      <c r="C125" s="2">
        <v>7</v>
      </c>
      <c r="D125" s="2">
        <v>7</v>
      </c>
      <c r="E125" s="2">
        <v>6</v>
      </c>
      <c r="F125" s="2">
        <v>6</v>
      </c>
      <c r="G125" s="2">
        <v>6</v>
      </c>
      <c r="H125" s="2">
        <v>6</v>
      </c>
    </row>
    <row r="126" spans="1:8" x14ac:dyDescent="0.3">
      <c r="A126" s="2">
        <v>5</v>
      </c>
      <c r="B126" s="2">
        <v>4</v>
      </c>
      <c r="C126" s="2">
        <v>5</v>
      </c>
      <c r="D126" s="2">
        <v>5</v>
      </c>
      <c r="E126" s="2">
        <v>4</v>
      </c>
      <c r="F126" s="2">
        <v>4</v>
      </c>
      <c r="G126" s="2">
        <v>3</v>
      </c>
      <c r="H126" s="2">
        <v>3</v>
      </c>
    </row>
    <row r="127" spans="1:8" x14ac:dyDescent="0.3">
      <c r="A127" s="2">
        <v>7</v>
      </c>
      <c r="B127" s="2">
        <v>7</v>
      </c>
      <c r="C127" s="2">
        <v>7</v>
      </c>
      <c r="D127" s="2">
        <v>7</v>
      </c>
      <c r="E127" s="2">
        <v>6</v>
      </c>
      <c r="F127" s="2">
        <v>6</v>
      </c>
      <c r="G127" s="2">
        <v>4</v>
      </c>
      <c r="H127" s="2">
        <v>2</v>
      </c>
    </row>
    <row r="128" spans="1:8" x14ac:dyDescent="0.3">
      <c r="A128" s="2">
        <v>6</v>
      </c>
      <c r="B128" s="2">
        <v>7</v>
      </c>
      <c r="C128" s="2">
        <v>7</v>
      </c>
      <c r="D128" s="2">
        <v>6</v>
      </c>
      <c r="E128" s="2">
        <v>5</v>
      </c>
      <c r="F128" s="2">
        <v>6</v>
      </c>
      <c r="G128" s="2">
        <v>3</v>
      </c>
      <c r="H128" s="2">
        <v>4</v>
      </c>
    </row>
    <row r="129" spans="1:8" x14ac:dyDescent="0.3">
      <c r="A129" s="2">
        <v>6</v>
      </c>
      <c r="B129" s="2">
        <v>7</v>
      </c>
      <c r="C129" s="2">
        <v>5</v>
      </c>
      <c r="D129" s="2">
        <v>1</v>
      </c>
      <c r="E129" s="2">
        <v>5</v>
      </c>
      <c r="F129" s="2">
        <v>6</v>
      </c>
      <c r="G129" s="2">
        <v>7</v>
      </c>
      <c r="H129" s="2">
        <v>7</v>
      </c>
    </row>
    <row r="130" spans="1:8" x14ac:dyDescent="0.3">
      <c r="A130" s="2">
        <v>5</v>
      </c>
      <c r="B130" s="2">
        <v>4</v>
      </c>
      <c r="C130" s="2">
        <v>6</v>
      </c>
      <c r="D130" s="2">
        <v>3</v>
      </c>
      <c r="E130" s="2">
        <v>5</v>
      </c>
      <c r="F130" s="2">
        <v>6</v>
      </c>
      <c r="G130" s="2">
        <v>4</v>
      </c>
      <c r="H130" s="2">
        <v>4</v>
      </c>
    </row>
    <row r="131" spans="1:8" x14ac:dyDescent="0.3">
      <c r="A131" s="2">
        <v>5</v>
      </c>
      <c r="B131" s="2">
        <v>5</v>
      </c>
      <c r="C131" s="2">
        <v>6</v>
      </c>
      <c r="D131" s="2">
        <v>5</v>
      </c>
      <c r="E131" s="2">
        <v>5</v>
      </c>
      <c r="F131" s="2">
        <v>5</v>
      </c>
      <c r="G131" s="2">
        <v>6</v>
      </c>
      <c r="H131" s="2">
        <v>6</v>
      </c>
    </row>
    <row r="132" spans="1:8" x14ac:dyDescent="0.3">
      <c r="A132" s="2">
        <v>6</v>
      </c>
      <c r="B132" s="2">
        <v>5</v>
      </c>
      <c r="C132" s="2">
        <v>4</v>
      </c>
      <c r="D132" s="2">
        <v>4</v>
      </c>
      <c r="E132" s="2">
        <v>6</v>
      </c>
      <c r="F132" s="2">
        <v>6</v>
      </c>
      <c r="G132" s="2">
        <v>5</v>
      </c>
      <c r="H132" s="2">
        <v>5</v>
      </c>
    </row>
    <row r="133" spans="1:8" x14ac:dyDescent="0.3">
      <c r="A133" s="2">
        <v>7</v>
      </c>
      <c r="B133" s="2">
        <v>7</v>
      </c>
      <c r="C133" s="2">
        <v>7</v>
      </c>
      <c r="D133" s="2">
        <v>7</v>
      </c>
      <c r="E133" s="2">
        <v>7</v>
      </c>
      <c r="F133" s="2">
        <v>7</v>
      </c>
      <c r="G133" s="2">
        <v>7</v>
      </c>
      <c r="H133" s="2">
        <v>1</v>
      </c>
    </row>
    <row r="134" spans="1:8" x14ac:dyDescent="0.3">
      <c r="A134" s="2">
        <v>6</v>
      </c>
      <c r="B134" s="2">
        <v>6</v>
      </c>
      <c r="C134" s="2">
        <v>6</v>
      </c>
      <c r="D134" s="2">
        <v>5</v>
      </c>
      <c r="E134" s="2">
        <v>6</v>
      </c>
      <c r="F134" s="2">
        <v>6</v>
      </c>
      <c r="G134" s="2">
        <v>2</v>
      </c>
      <c r="H134" s="2">
        <v>2</v>
      </c>
    </row>
    <row r="135" spans="1:8" x14ac:dyDescent="0.3">
      <c r="A135" s="2">
        <v>6</v>
      </c>
      <c r="B135" s="2">
        <v>5</v>
      </c>
      <c r="C135" s="2">
        <v>6</v>
      </c>
      <c r="D135" s="2">
        <v>6</v>
      </c>
      <c r="E135" s="2">
        <v>6</v>
      </c>
      <c r="F135" s="2">
        <v>6</v>
      </c>
      <c r="G135" s="2">
        <v>5</v>
      </c>
      <c r="H135" s="2">
        <v>4</v>
      </c>
    </row>
    <row r="136" spans="1:8" x14ac:dyDescent="0.3">
      <c r="A136" s="2">
        <v>5</v>
      </c>
      <c r="B136" s="2">
        <v>5</v>
      </c>
      <c r="C136" s="2">
        <v>5</v>
      </c>
      <c r="D136" s="2">
        <v>4</v>
      </c>
      <c r="E136" s="2">
        <v>5</v>
      </c>
      <c r="F136" s="2">
        <v>4</v>
      </c>
      <c r="G136" s="2">
        <v>4</v>
      </c>
      <c r="H136" s="2">
        <v>4</v>
      </c>
    </row>
    <row r="137" spans="1:8" x14ac:dyDescent="0.3">
      <c r="A137" s="2">
        <v>7</v>
      </c>
      <c r="B137" s="2">
        <v>7</v>
      </c>
      <c r="C137" s="2">
        <v>6</v>
      </c>
      <c r="D137" s="2">
        <v>7</v>
      </c>
      <c r="E137" s="2">
        <v>4</v>
      </c>
      <c r="F137" s="2">
        <v>4</v>
      </c>
      <c r="G137" s="2">
        <v>1</v>
      </c>
      <c r="H137" s="2">
        <v>1</v>
      </c>
    </row>
    <row r="138" spans="1:8" x14ac:dyDescent="0.3">
      <c r="A138" s="2">
        <v>6</v>
      </c>
      <c r="B138" s="2">
        <v>6</v>
      </c>
      <c r="C138" s="2">
        <v>6</v>
      </c>
      <c r="D138" s="2">
        <v>6</v>
      </c>
      <c r="E138" s="2">
        <v>5</v>
      </c>
      <c r="F138" s="2">
        <v>6</v>
      </c>
      <c r="G138" s="2">
        <v>4</v>
      </c>
      <c r="H138" s="2">
        <v>4</v>
      </c>
    </row>
    <row r="139" spans="1:8" x14ac:dyDescent="0.3">
      <c r="A139" s="2">
        <v>4</v>
      </c>
      <c r="B139" s="2">
        <v>5</v>
      </c>
      <c r="C139" s="2">
        <v>5</v>
      </c>
      <c r="D139" s="2">
        <v>2</v>
      </c>
      <c r="E139" s="2">
        <v>4</v>
      </c>
      <c r="F139" s="2">
        <v>5</v>
      </c>
      <c r="G139" s="2">
        <v>5</v>
      </c>
      <c r="H139" s="2">
        <v>4</v>
      </c>
    </row>
    <row r="140" spans="1:8" x14ac:dyDescent="0.3">
      <c r="A140" s="2">
        <v>6</v>
      </c>
      <c r="B140" s="2">
        <v>3</v>
      </c>
      <c r="C140" s="2">
        <v>6</v>
      </c>
      <c r="D140" s="2">
        <v>4</v>
      </c>
      <c r="E140" s="2">
        <v>4</v>
      </c>
      <c r="F140" s="2">
        <v>5</v>
      </c>
      <c r="G140" s="2">
        <v>2</v>
      </c>
      <c r="H140" s="2">
        <v>5</v>
      </c>
    </row>
    <row r="141" spans="1:8" x14ac:dyDescent="0.3">
      <c r="A141" s="2">
        <v>4</v>
      </c>
      <c r="B141" s="2">
        <v>5</v>
      </c>
      <c r="C141" s="2">
        <v>4</v>
      </c>
      <c r="D141" s="2">
        <v>3</v>
      </c>
      <c r="E141" s="2">
        <v>2</v>
      </c>
      <c r="F141" s="2">
        <v>4</v>
      </c>
      <c r="G141" s="2">
        <v>3</v>
      </c>
      <c r="H141" s="2">
        <v>2</v>
      </c>
    </row>
    <row r="142" spans="1:8" x14ac:dyDescent="0.3">
      <c r="A142" s="2">
        <v>6</v>
      </c>
      <c r="B142" s="2">
        <v>5</v>
      </c>
      <c r="C142" s="2">
        <v>6</v>
      </c>
      <c r="D142" s="2">
        <v>6</v>
      </c>
      <c r="E142" s="2">
        <v>5</v>
      </c>
      <c r="F142" s="2">
        <v>4</v>
      </c>
      <c r="G142" s="2">
        <v>4</v>
      </c>
      <c r="H142" s="2">
        <v>4</v>
      </c>
    </row>
    <row r="143" spans="1:8" x14ac:dyDescent="0.3">
      <c r="A143" s="2">
        <v>1</v>
      </c>
      <c r="B143" s="2">
        <v>7</v>
      </c>
      <c r="C143" s="2">
        <v>1</v>
      </c>
      <c r="D143" s="2">
        <v>2</v>
      </c>
      <c r="E143" s="2">
        <v>5</v>
      </c>
      <c r="F143" s="2">
        <v>6</v>
      </c>
      <c r="G143" s="2">
        <v>2</v>
      </c>
      <c r="H143" s="2">
        <v>7</v>
      </c>
    </row>
    <row r="144" spans="1:8" x14ac:dyDescent="0.3">
      <c r="A144" s="2">
        <v>4</v>
      </c>
      <c r="B144" s="2">
        <v>5</v>
      </c>
      <c r="C144" s="2">
        <v>5</v>
      </c>
      <c r="D144" s="2">
        <v>4</v>
      </c>
      <c r="E144" s="2">
        <v>4</v>
      </c>
      <c r="F144" s="2">
        <v>5</v>
      </c>
      <c r="G144" s="2">
        <v>4</v>
      </c>
      <c r="H144" s="2">
        <v>4</v>
      </c>
    </row>
    <row r="145" spans="1:8" x14ac:dyDescent="0.3">
      <c r="A145" s="2">
        <v>6</v>
      </c>
      <c r="B145" s="2">
        <v>6</v>
      </c>
      <c r="C145" s="2">
        <v>6</v>
      </c>
      <c r="D145" s="2">
        <v>6</v>
      </c>
      <c r="E145" s="2">
        <v>5</v>
      </c>
      <c r="F145" s="2">
        <v>5</v>
      </c>
      <c r="G145" s="2">
        <v>2</v>
      </c>
      <c r="H145" s="2">
        <v>4</v>
      </c>
    </row>
    <row r="1005" customFormat="1" x14ac:dyDescent="0.3"/>
    <row r="1006" customFormat="1" x14ac:dyDescent="0.3"/>
    <row r="1007" customFormat="1" x14ac:dyDescent="0.3"/>
    <row r="1008" customFormat="1" x14ac:dyDescent="0.3"/>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row r="1175" customFormat="1" x14ac:dyDescent="0.3"/>
    <row r="1176" customFormat="1" x14ac:dyDescent="0.3"/>
    <row r="1177" customFormat="1" x14ac:dyDescent="0.3"/>
    <row r="1178" customFormat="1" x14ac:dyDescent="0.3"/>
    <row r="1179" customFormat="1" x14ac:dyDescent="0.3"/>
    <row r="1180" customFormat="1" x14ac:dyDescent="0.3"/>
    <row r="1181" customFormat="1" x14ac:dyDescent="0.3"/>
    <row r="1182" customFormat="1" x14ac:dyDescent="0.3"/>
    <row r="1183" customFormat="1" x14ac:dyDescent="0.3"/>
    <row r="1184" customFormat="1" x14ac:dyDescent="0.3"/>
    <row r="1185" customFormat="1" x14ac:dyDescent="0.3"/>
    <row r="1186" customFormat="1" x14ac:dyDescent="0.3"/>
    <row r="1187" customFormat="1" x14ac:dyDescent="0.3"/>
    <row r="1188" customFormat="1" x14ac:dyDescent="0.3"/>
    <row r="1189" customFormat="1" x14ac:dyDescent="0.3"/>
    <row r="1190" customFormat="1" x14ac:dyDescent="0.3"/>
    <row r="1191" customFormat="1" x14ac:dyDescent="0.3"/>
    <row r="1192" customFormat="1" x14ac:dyDescent="0.3"/>
    <row r="1193" customFormat="1" x14ac:dyDescent="0.3"/>
    <row r="1194" customFormat="1" x14ac:dyDescent="0.3"/>
    <row r="1195" customFormat="1" x14ac:dyDescent="0.3"/>
    <row r="1196" customFormat="1" x14ac:dyDescent="0.3"/>
    <row r="1197" customFormat="1" x14ac:dyDescent="0.3"/>
    <row r="1198" customFormat="1" x14ac:dyDescent="0.3"/>
    <row r="1199" customFormat="1" x14ac:dyDescent="0.3"/>
    <row r="1200" customFormat="1" x14ac:dyDescent="0.3"/>
    <row r="1201" customFormat="1" x14ac:dyDescent="0.3"/>
    <row r="1202" customFormat="1" x14ac:dyDescent="0.3"/>
    <row r="1203" customFormat="1" x14ac:dyDescent="0.3"/>
    <row r="1204" customFormat="1" x14ac:dyDescent="0.3"/>
    <row r="1205" customFormat="1" x14ac:dyDescent="0.3"/>
    <row r="1206" customFormat="1" x14ac:dyDescent="0.3"/>
    <row r="1207" customFormat="1" x14ac:dyDescent="0.3"/>
    <row r="1208" customFormat="1" x14ac:dyDescent="0.3"/>
    <row r="1209" customFormat="1" x14ac:dyDescent="0.3"/>
    <row r="1210" customFormat="1" x14ac:dyDescent="0.3"/>
    <row r="1211" customFormat="1" x14ac:dyDescent="0.3"/>
    <row r="1212" customFormat="1" x14ac:dyDescent="0.3"/>
    <row r="1213" customFormat="1" x14ac:dyDescent="0.3"/>
    <row r="1214" customFormat="1" x14ac:dyDescent="0.3"/>
    <row r="1215" customFormat="1" x14ac:dyDescent="0.3"/>
    <row r="1216" customFormat="1" x14ac:dyDescent="0.3"/>
    <row r="1217" customFormat="1" x14ac:dyDescent="0.3"/>
    <row r="1218" customFormat="1" x14ac:dyDescent="0.3"/>
    <row r="1219" customFormat="1" x14ac:dyDescent="0.3"/>
    <row r="1220" customFormat="1" x14ac:dyDescent="0.3"/>
    <row r="1221" customFormat="1" x14ac:dyDescent="0.3"/>
    <row r="1222" customFormat="1" x14ac:dyDescent="0.3"/>
    <row r="1223" customFormat="1" x14ac:dyDescent="0.3"/>
    <row r="1224" customFormat="1" x14ac:dyDescent="0.3"/>
    <row r="1225" customFormat="1" x14ac:dyDescent="0.3"/>
    <row r="1226" customFormat="1" x14ac:dyDescent="0.3"/>
    <row r="1227" customFormat="1" x14ac:dyDescent="0.3"/>
    <row r="1228" customFormat="1" x14ac:dyDescent="0.3"/>
    <row r="1229" customFormat="1" x14ac:dyDescent="0.3"/>
    <row r="1230" customFormat="1" x14ac:dyDescent="0.3"/>
    <row r="1231" customFormat="1" x14ac:dyDescent="0.3"/>
    <row r="1232" customFormat="1" x14ac:dyDescent="0.3"/>
    <row r="1233" customFormat="1" x14ac:dyDescent="0.3"/>
    <row r="1234" customFormat="1" x14ac:dyDescent="0.3"/>
    <row r="1235" customFormat="1" x14ac:dyDescent="0.3"/>
    <row r="1236" customFormat="1" x14ac:dyDescent="0.3"/>
    <row r="1237" customFormat="1" x14ac:dyDescent="0.3"/>
    <row r="1238" customFormat="1" x14ac:dyDescent="0.3"/>
    <row r="1239" customFormat="1" x14ac:dyDescent="0.3"/>
    <row r="1240" customFormat="1" x14ac:dyDescent="0.3"/>
    <row r="1241" customFormat="1" x14ac:dyDescent="0.3"/>
    <row r="1242" customFormat="1" x14ac:dyDescent="0.3"/>
    <row r="1243" customFormat="1" x14ac:dyDescent="0.3"/>
    <row r="1244" customFormat="1" x14ac:dyDescent="0.3"/>
    <row r="1245" customFormat="1" x14ac:dyDescent="0.3"/>
    <row r="1246" customFormat="1" x14ac:dyDescent="0.3"/>
    <row r="1247" customFormat="1" x14ac:dyDescent="0.3"/>
    <row r="1248" customFormat="1" x14ac:dyDescent="0.3"/>
    <row r="1249" customFormat="1" x14ac:dyDescent="0.3"/>
    <row r="1250" customFormat="1" x14ac:dyDescent="0.3"/>
    <row r="1251" customFormat="1" x14ac:dyDescent="0.3"/>
    <row r="1252" customFormat="1" x14ac:dyDescent="0.3"/>
    <row r="1253" customFormat="1" x14ac:dyDescent="0.3"/>
    <row r="1254" customFormat="1" x14ac:dyDescent="0.3"/>
    <row r="1255" customFormat="1" x14ac:dyDescent="0.3"/>
    <row r="1256" customFormat="1" x14ac:dyDescent="0.3"/>
    <row r="1257" customFormat="1" x14ac:dyDescent="0.3"/>
    <row r="1258" customFormat="1" x14ac:dyDescent="0.3"/>
    <row r="1259" customFormat="1" x14ac:dyDescent="0.3"/>
    <row r="1260" customFormat="1" x14ac:dyDescent="0.3"/>
    <row r="1261" customFormat="1" x14ac:dyDescent="0.3"/>
    <row r="1262" customFormat="1" x14ac:dyDescent="0.3"/>
    <row r="1263" customFormat="1" x14ac:dyDescent="0.3"/>
    <row r="1264" customFormat="1" x14ac:dyDescent="0.3"/>
    <row r="1265" customFormat="1" x14ac:dyDescent="0.3"/>
    <row r="1266" customFormat="1" x14ac:dyDescent="0.3"/>
    <row r="1267" customFormat="1" x14ac:dyDescent="0.3"/>
    <row r="1268" customFormat="1" x14ac:dyDescent="0.3"/>
    <row r="1269" customFormat="1" x14ac:dyDescent="0.3"/>
    <row r="1270" customFormat="1" x14ac:dyDescent="0.3"/>
    <row r="1271" customFormat="1" x14ac:dyDescent="0.3"/>
    <row r="1272" customFormat="1" x14ac:dyDescent="0.3"/>
    <row r="1273" customFormat="1" x14ac:dyDescent="0.3"/>
    <row r="1274" customFormat="1" x14ac:dyDescent="0.3"/>
    <row r="1275" customFormat="1" x14ac:dyDescent="0.3"/>
    <row r="1276" customFormat="1" x14ac:dyDescent="0.3"/>
    <row r="1277" customFormat="1" x14ac:dyDescent="0.3"/>
    <row r="1278" customFormat="1" x14ac:dyDescent="0.3"/>
    <row r="1279" customFormat="1" x14ac:dyDescent="0.3"/>
    <row r="1280" customFormat="1" x14ac:dyDescent="0.3"/>
    <row r="1281" customFormat="1" x14ac:dyDescent="0.3"/>
    <row r="1282" customFormat="1" x14ac:dyDescent="0.3"/>
    <row r="1283" customFormat="1" x14ac:dyDescent="0.3"/>
    <row r="1284" customFormat="1" x14ac:dyDescent="0.3"/>
    <row r="1285" customFormat="1" x14ac:dyDescent="0.3"/>
    <row r="1286" customFormat="1" x14ac:dyDescent="0.3"/>
    <row r="1287" customFormat="1" x14ac:dyDescent="0.3"/>
    <row r="1288" customFormat="1" x14ac:dyDescent="0.3"/>
    <row r="1289" customFormat="1" x14ac:dyDescent="0.3"/>
    <row r="1290" customFormat="1" x14ac:dyDescent="0.3"/>
    <row r="1291" customFormat="1" x14ac:dyDescent="0.3"/>
    <row r="1292" customFormat="1" x14ac:dyDescent="0.3"/>
    <row r="1293" customFormat="1" x14ac:dyDescent="0.3"/>
    <row r="1294" customFormat="1" x14ac:dyDescent="0.3"/>
    <row r="1295" customFormat="1" x14ac:dyDescent="0.3"/>
    <row r="1296" customFormat="1" x14ac:dyDescent="0.3"/>
    <row r="1297" customFormat="1" x14ac:dyDescent="0.3"/>
    <row r="1298" customFormat="1" x14ac:dyDescent="0.3"/>
    <row r="1299" customFormat="1" x14ac:dyDescent="0.3"/>
    <row r="1300" customFormat="1" x14ac:dyDescent="0.3"/>
    <row r="1301" customFormat="1" x14ac:dyDescent="0.3"/>
    <row r="1302" customFormat="1" x14ac:dyDescent="0.3"/>
    <row r="1303" customFormat="1" x14ac:dyDescent="0.3"/>
    <row r="1304" customFormat="1" x14ac:dyDescent="0.3"/>
    <row r="1305" customFormat="1" x14ac:dyDescent="0.3"/>
    <row r="1306" customFormat="1" x14ac:dyDescent="0.3"/>
    <row r="1307" customFormat="1" x14ac:dyDescent="0.3"/>
    <row r="1308" customFormat="1" x14ac:dyDescent="0.3"/>
    <row r="1309" customFormat="1" x14ac:dyDescent="0.3"/>
    <row r="1310" customFormat="1" x14ac:dyDescent="0.3"/>
    <row r="1311" customFormat="1" x14ac:dyDescent="0.3"/>
    <row r="1312" customFormat="1" x14ac:dyDescent="0.3"/>
    <row r="1313" customFormat="1" x14ac:dyDescent="0.3"/>
    <row r="1314" customFormat="1" x14ac:dyDescent="0.3"/>
    <row r="1315" customFormat="1" x14ac:dyDescent="0.3"/>
    <row r="1316" customFormat="1" x14ac:dyDescent="0.3"/>
    <row r="1317" customFormat="1" x14ac:dyDescent="0.3"/>
    <row r="1318" customFormat="1" x14ac:dyDescent="0.3"/>
    <row r="1319" customFormat="1" x14ac:dyDescent="0.3"/>
    <row r="1320" customFormat="1" x14ac:dyDescent="0.3"/>
    <row r="1321" customFormat="1" x14ac:dyDescent="0.3"/>
    <row r="1322" customFormat="1" x14ac:dyDescent="0.3"/>
    <row r="1323" customFormat="1" x14ac:dyDescent="0.3"/>
    <row r="1324" customFormat="1" x14ac:dyDescent="0.3"/>
    <row r="1325" customFormat="1" x14ac:dyDescent="0.3"/>
    <row r="1326" customFormat="1" x14ac:dyDescent="0.3"/>
    <row r="1327" customFormat="1" x14ac:dyDescent="0.3"/>
    <row r="1328" customFormat="1" x14ac:dyDescent="0.3"/>
    <row r="1329" customFormat="1" x14ac:dyDescent="0.3"/>
    <row r="1330" customFormat="1" x14ac:dyDescent="0.3"/>
    <row r="1331" customFormat="1" x14ac:dyDescent="0.3"/>
    <row r="1332" customFormat="1" x14ac:dyDescent="0.3"/>
    <row r="1333" customFormat="1" x14ac:dyDescent="0.3"/>
    <row r="1334" customFormat="1" x14ac:dyDescent="0.3"/>
    <row r="1335" customFormat="1" x14ac:dyDescent="0.3"/>
    <row r="1336" customFormat="1" x14ac:dyDescent="0.3"/>
    <row r="1337" customFormat="1" x14ac:dyDescent="0.3"/>
    <row r="1338" customFormat="1" x14ac:dyDescent="0.3"/>
    <row r="1339" customFormat="1" x14ac:dyDescent="0.3"/>
    <row r="1340" customFormat="1" x14ac:dyDescent="0.3"/>
    <row r="1341" customFormat="1" x14ac:dyDescent="0.3"/>
    <row r="1342" customFormat="1" x14ac:dyDescent="0.3"/>
    <row r="1343" customFormat="1" x14ac:dyDescent="0.3"/>
    <row r="1344" customFormat="1" x14ac:dyDescent="0.3"/>
    <row r="1345" customFormat="1" x14ac:dyDescent="0.3"/>
    <row r="1346" customFormat="1" x14ac:dyDescent="0.3"/>
    <row r="1347" customFormat="1" x14ac:dyDescent="0.3"/>
    <row r="1348" customFormat="1" x14ac:dyDescent="0.3"/>
    <row r="1349" customFormat="1" x14ac:dyDescent="0.3"/>
    <row r="1350" customFormat="1" x14ac:dyDescent="0.3"/>
    <row r="1351" customFormat="1" x14ac:dyDescent="0.3"/>
    <row r="1352" customFormat="1" x14ac:dyDescent="0.3"/>
    <row r="1353" customFormat="1" x14ac:dyDescent="0.3"/>
    <row r="1354" customFormat="1" x14ac:dyDescent="0.3"/>
    <row r="1355" customFormat="1" x14ac:dyDescent="0.3"/>
    <row r="1356" customFormat="1" x14ac:dyDescent="0.3"/>
    <row r="1357" customFormat="1" x14ac:dyDescent="0.3"/>
    <row r="1358" customFormat="1" x14ac:dyDescent="0.3"/>
    <row r="1359" customFormat="1" x14ac:dyDescent="0.3"/>
    <row r="1360" customFormat="1" x14ac:dyDescent="0.3"/>
    <row r="1361" customFormat="1" x14ac:dyDescent="0.3"/>
    <row r="1362" customFormat="1" x14ac:dyDescent="0.3"/>
    <row r="1363" customFormat="1" x14ac:dyDescent="0.3"/>
    <row r="1364" customFormat="1" x14ac:dyDescent="0.3"/>
    <row r="1365" customFormat="1" x14ac:dyDescent="0.3"/>
    <row r="1366" customFormat="1" x14ac:dyDescent="0.3"/>
    <row r="1367" customFormat="1" x14ac:dyDescent="0.3"/>
    <row r="1368" customFormat="1" x14ac:dyDescent="0.3"/>
    <row r="1369" customFormat="1" x14ac:dyDescent="0.3"/>
    <row r="1370" customFormat="1" x14ac:dyDescent="0.3"/>
    <row r="1371" customFormat="1" x14ac:dyDescent="0.3"/>
    <row r="1372" customFormat="1" x14ac:dyDescent="0.3"/>
    <row r="1373" customFormat="1" x14ac:dyDescent="0.3"/>
    <row r="1374" customFormat="1" x14ac:dyDescent="0.3"/>
    <row r="1375" customFormat="1" x14ac:dyDescent="0.3"/>
    <row r="1376" customFormat="1" x14ac:dyDescent="0.3"/>
    <row r="1377" customFormat="1" x14ac:dyDescent="0.3"/>
    <row r="1378" customFormat="1" x14ac:dyDescent="0.3"/>
    <row r="1379" customFormat="1" x14ac:dyDescent="0.3"/>
    <row r="1380" customFormat="1" x14ac:dyDescent="0.3"/>
    <row r="1381" customFormat="1" x14ac:dyDescent="0.3"/>
    <row r="1382" customFormat="1" x14ac:dyDescent="0.3"/>
    <row r="1383" customFormat="1" x14ac:dyDescent="0.3"/>
    <row r="1384" customFormat="1" x14ac:dyDescent="0.3"/>
    <row r="1385" customFormat="1" x14ac:dyDescent="0.3"/>
    <row r="1386" customFormat="1" x14ac:dyDescent="0.3"/>
    <row r="1387" customFormat="1" x14ac:dyDescent="0.3"/>
    <row r="1388" customFormat="1" x14ac:dyDescent="0.3"/>
    <row r="1389" customFormat="1" x14ac:dyDescent="0.3"/>
    <row r="1390" customFormat="1" x14ac:dyDescent="0.3"/>
    <row r="1391" customFormat="1" x14ac:dyDescent="0.3"/>
    <row r="1392" customFormat="1" x14ac:dyDescent="0.3"/>
    <row r="1393" customFormat="1" x14ac:dyDescent="0.3"/>
    <row r="1394" customFormat="1" x14ac:dyDescent="0.3"/>
    <row r="1395" customFormat="1" x14ac:dyDescent="0.3"/>
    <row r="1396" customFormat="1" x14ac:dyDescent="0.3"/>
    <row r="1397" customFormat="1" x14ac:dyDescent="0.3"/>
    <row r="1398" customFormat="1" x14ac:dyDescent="0.3"/>
    <row r="1399" customFormat="1" x14ac:dyDescent="0.3"/>
    <row r="1400" customFormat="1" x14ac:dyDescent="0.3"/>
    <row r="1401" customFormat="1" x14ac:dyDescent="0.3"/>
    <row r="1402" customFormat="1" x14ac:dyDescent="0.3"/>
    <row r="1403" customFormat="1" x14ac:dyDescent="0.3"/>
    <row r="1404" customFormat="1" x14ac:dyDescent="0.3"/>
    <row r="1405" customFormat="1" x14ac:dyDescent="0.3"/>
    <row r="1406" customFormat="1" x14ac:dyDescent="0.3"/>
    <row r="1407" customFormat="1" x14ac:dyDescent="0.3"/>
    <row r="1408" customFormat="1" x14ac:dyDescent="0.3"/>
    <row r="1409" customFormat="1" x14ac:dyDescent="0.3"/>
    <row r="1410" customFormat="1" x14ac:dyDescent="0.3"/>
    <row r="1411" customFormat="1" x14ac:dyDescent="0.3"/>
    <row r="1412" customFormat="1" x14ac:dyDescent="0.3"/>
    <row r="1413" customFormat="1" x14ac:dyDescent="0.3"/>
    <row r="1414" customFormat="1" x14ac:dyDescent="0.3"/>
    <row r="1415" customFormat="1" x14ac:dyDescent="0.3"/>
    <row r="1416" customFormat="1" x14ac:dyDescent="0.3"/>
    <row r="1417" customFormat="1" x14ac:dyDescent="0.3"/>
    <row r="1418" customFormat="1" x14ac:dyDescent="0.3"/>
    <row r="1419" customFormat="1" x14ac:dyDescent="0.3"/>
    <row r="1420" customFormat="1" x14ac:dyDescent="0.3"/>
    <row r="1421" customFormat="1" x14ac:dyDescent="0.3"/>
    <row r="1422" customFormat="1" x14ac:dyDescent="0.3"/>
    <row r="1423" customFormat="1" x14ac:dyDescent="0.3"/>
    <row r="1424" customFormat="1" x14ac:dyDescent="0.3"/>
    <row r="1425" customFormat="1" x14ac:dyDescent="0.3"/>
    <row r="1426" customFormat="1" x14ac:dyDescent="0.3"/>
    <row r="1427" customFormat="1" x14ac:dyDescent="0.3"/>
    <row r="1428" customFormat="1" x14ac:dyDescent="0.3"/>
    <row r="1429" customFormat="1" x14ac:dyDescent="0.3"/>
    <row r="1430" customFormat="1" x14ac:dyDescent="0.3"/>
    <row r="1431" customFormat="1" x14ac:dyDescent="0.3"/>
    <row r="1432" customFormat="1" x14ac:dyDescent="0.3"/>
    <row r="1433" customFormat="1" x14ac:dyDescent="0.3"/>
    <row r="1434" customFormat="1" x14ac:dyDescent="0.3"/>
    <row r="1435" customFormat="1" x14ac:dyDescent="0.3"/>
    <row r="1436" customFormat="1" x14ac:dyDescent="0.3"/>
    <row r="1437" customFormat="1" x14ac:dyDescent="0.3"/>
    <row r="1438" customFormat="1" x14ac:dyDescent="0.3"/>
    <row r="1439" customFormat="1" x14ac:dyDescent="0.3"/>
    <row r="1440" customFormat="1" x14ac:dyDescent="0.3"/>
    <row r="1441" customFormat="1" x14ac:dyDescent="0.3"/>
    <row r="1442" customFormat="1" x14ac:dyDescent="0.3"/>
    <row r="1443" customFormat="1" x14ac:dyDescent="0.3"/>
    <row r="1444" customFormat="1" x14ac:dyDescent="0.3"/>
    <row r="1445" customFormat="1" x14ac:dyDescent="0.3"/>
    <row r="1446" customFormat="1" x14ac:dyDescent="0.3"/>
    <row r="1447" customFormat="1" x14ac:dyDescent="0.3"/>
    <row r="1448" customFormat="1" x14ac:dyDescent="0.3"/>
    <row r="1449" customFormat="1" x14ac:dyDescent="0.3"/>
    <row r="1450" customFormat="1" x14ac:dyDescent="0.3"/>
    <row r="1451" customFormat="1" x14ac:dyDescent="0.3"/>
    <row r="1452" customFormat="1" x14ac:dyDescent="0.3"/>
    <row r="1453" customFormat="1" x14ac:dyDescent="0.3"/>
    <row r="1454" customFormat="1" x14ac:dyDescent="0.3"/>
    <row r="1455" customFormat="1" x14ac:dyDescent="0.3"/>
    <row r="1456" customFormat="1" x14ac:dyDescent="0.3"/>
    <row r="1457" customFormat="1" x14ac:dyDescent="0.3"/>
    <row r="1458" customFormat="1" x14ac:dyDescent="0.3"/>
    <row r="1459" customFormat="1" x14ac:dyDescent="0.3"/>
    <row r="1460" customFormat="1" x14ac:dyDescent="0.3"/>
    <row r="1461" customFormat="1" x14ac:dyDescent="0.3"/>
    <row r="1462" customFormat="1" x14ac:dyDescent="0.3"/>
    <row r="1463" customFormat="1" x14ac:dyDescent="0.3"/>
    <row r="1464" customFormat="1" x14ac:dyDescent="0.3"/>
    <row r="1465" customFormat="1" x14ac:dyDescent="0.3"/>
    <row r="1466" customFormat="1" x14ac:dyDescent="0.3"/>
    <row r="1467" customFormat="1" x14ac:dyDescent="0.3"/>
    <row r="1468" customFormat="1" x14ac:dyDescent="0.3"/>
    <row r="1469" customFormat="1" x14ac:dyDescent="0.3"/>
    <row r="1470" customFormat="1" x14ac:dyDescent="0.3"/>
    <row r="1471" customFormat="1" x14ac:dyDescent="0.3"/>
    <row r="1472" customFormat="1" x14ac:dyDescent="0.3"/>
    <row r="1473" customFormat="1" x14ac:dyDescent="0.3"/>
    <row r="1474" customFormat="1" x14ac:dyDescent="0.3"/>
    <row r="1475" customFormat="1" x14ac:dyDescent="0.3"/>
    <row r="1476" customFormat="1" x14ac:dyDescent="0.3"/>
    <row r="1477" customFormat="1" x14ac:dyDescent="0.3"/>
    <row r="1478" customFormat="1" x14ac:dyDescent="0.3"/>
    <row r="1479" customFormat="1" x14ac:dyDescent="0.3"/>
    <row r="1480" customFormat="1" x14ac:dyDescent="0.3"/>
    <row r="1481" customFormat="1" x14ac:dyDescent="0.3"/>
    <row r="1482" customFormat="1" x14ac:dyDescent="0.3"/>
    <row r="1483" customFormat="1" x14ac:dyDescent="0.3"/>
    <row r="1484" customFormat="1" x14ac:dyDescent="0.3"/>
    <row r="1485" customFormat="1" x14ac:dyDescent="0.3"/>
    <row r="1486" customFormat="1" x14ac:dyDescent="0.3"/>
    <row r="1487" customFormat="1" x14ac:dyDescent="0.3"/>
    <row r="1488" customFormat="1" x14ac:dyDescent="0.3"/>
    <row r="1489" customFormat="1" x14ac:dyDescent="0.3"/>
    <row r="1490" customFormat="1" x14ac:dyDescent="0.3"/>
    <row r="1491" customFormat="1" x14ac:dyDescent="0.3"/>
    <row r="1492" customFormat="1" x14ac:dyDescent="0.3"/>
    <row r="1493" customFormat="1" x14ac:dyDescent="0.3"/>
    <row r="1494" customFormat="1" x14ac:dyDescent="0.3"/>
    <row r="1495" customFormat="1" x14ac:dyDescent="0.3"/>
    <row r="1496" customFormat="1" x14ac:dyDescent="0.3"/>
    <row r="1497" customFormat="1" x14ac:dyDescent="0.3"/>
    <row r="1498" customFormat="1" x14ac:dyDescent="0.3"/>
    <row r="1499" customFormat="1" x14ac:dyDescent="0.3"/>
    <row r="1500" customFormat="1" x14ac:dyDescent="0.3"/>
    <row r="1501" customFormat="1" x14ac:dyDescent="0.3"/>
    <row r="1502" customFormat="1" x14ac:dyDescent="0.3"/>
    <row r="1503" customFormat="1" x14ac:dyDescent="0.3"/>
    <row r="1504" customFormat="1" x14ac:dyDescent="0.3"/>
    <row r="1505" customFormat="1" x14ac:dyDescent="0.3"/>
    <row r="1506" customFormat="1" x14ac:dyDescent="0.3"/>
    <row r="1507" customFormat="1" x14ac:dyDescent="0.3"/>
    <row r="1508" customFormat="1" x14ac:dyDescent="0.3"/>
    <row r="1509" customFormat="1" x14ac:dyDescent="0.3"/>
    <row r="1510" customFormat="1" x14ac:dyDescent="0.3"/>
    <row r="1511" customFormat="1" x14ac:dyDescent="0.3"/>
    <row r="1512" customFormat="1" x14ac:dyDescent="0.3"/>
    <row r="1513" customFormat="1" x14ac:dyDescent="0.3"/>
    <row r="1514" customFormat="1" x14ac:dyDescent="0.3"/>
    <row r="1515" customFormat="1" x14ac:dyDescent="0.3"/>
    <row r="1516" customFormat="1" x14ac:dyDescent="0.3"/>
    <row r="1517" customFormat="1" x14ac:dyDescent="0.3"/>
    <row r="1518" customFormat="1" x14ac:dyDescent="0.3"/>
    <row r="1519" customFormat="1" x14ac:dyDescent="0.3"/>
    <row r="1520" customFormat="1" x14ac:dyDescent="0.3"/>
    <row r="1521" customFormat="1" x14ac:dyDescent="0.3"/>
    <row r="1522" customFormat="1" x14ac:dyDescent="0.3"/>
    <row r="1523" customFormat="1" x14ac:dyDescent="0.3"/>
    <row r="1524" customFormat="1" x14ac:dyDescent="0.3"/>
    <row r="1525" customFormat="1" x14ac:dyDescent="0.3"/>
    <row r="1526" customFormat="1" x14ac:dyDescent="0.3"/>
    <row r="1527" customFormat="1" x14ac:dyDescent="0.3"/>
    <row r="1528" customFormat="1" x14ac:dyDescent="0.3"/>
    <row r="1529" customFormat="1" x14ac:dyDescent="0.3"/>
    <row r="1530" customFormat="1" x14ac:dyDescent="0.3"/>
    <row r="1531" customFormat="1" x14ac:dyDescent="0.3"/>
    <row r="1532" customFormat="1" x14ac:dyDescent="0.3"/>
    <row r="1533" customFormat="1" x14ac:dyDescent="0.3"/>
    <row r="1534" customFormat="1" x14ac:dyDescent="0.3"/>
    <row r="1535" customFormat="1" x14ac:dyDescent="0.3"/>
    <row r="1536" customFormat="1" x14ac:dyDescent="0.3"/>
    <row r="1537" customFormat="1" x14ac:dyDescent="0.3"/>
    <row r="1538" customFormat="1" x14ac:dyDescent="0.3"/>
    <row r="1539" customFormat="1" x14ac:dyDescent="0.3"/>
    <row r="1540" customFormat="1" x14ac:dyDescent="0.3"/>
    <row r="1541" customFormat="1" x14ac:dyDescent="0.3"/>
    <row r="1542" customFormat="1" x14ac:dyDescent="0.3"/>
    <row r="1543" customFormat="1" x14ac:dyDescent="0.3"/>
    <row r="1544" customFormat="1" x14ac:dyDescent="0.3"/>
    <row r="1545" customFormat="1" x14ac:dyDescent="0.3"/>
    <row r="1546" customFormat="1" x14ac:dyDescent="0.3"/>
    <row r="1547" customFormat="1" x14ac:dyDescent="0.3"/>
    <row r="1548" customFormat="1" x14ac:dyDescent="0.3"/>
    <row r="1549" customFormat="1" x14ac:dyDescent="0.3"/>
    <row r="1550" customFormat="1" x14ac:dyDescent="0.3"/>
    <row r="1551" customFormat="1" x14ac:dyDescent="0.3"/>
    <row r="1552" customFormat="1" x14ac:dyDescent="0.3"/>
    <row r="1553" customFormat="1" x14ac:dyDescent="0.3"/>
    <row r="1554" customFormat="1" x14ac:dyDescent="0.3"/>
    <row r="1555" customFormat="1" x14ac:dyDescent="0.3"/>
    <row r="1556" customFormat="1" x14ac:dyDescent="0.3"/>
    <row r="1557" customFormat="1" x14ac:dyDescent="0.3"/>
    <row r="1558" customFormat="1" x14ac:dyDescent="0.3"/>
    <row r="1559" customFormat="1" x14ac:dyDescent="0.3"/>
    <row r="1560" customFormat="1" x14ac:dyDescent="0.3"/>
    <row r="1561" customFormat="1" x14ac:dyDescent="0.3"/>
    <row r="1562" customFormat="1" x14ac:dyDescent="0.3"/>
    <row r="1563" customFormat="1" x14ac:dyDescent="0.3"/>
    <row r="1564" customFormat="1" x14ac:dyDescent="0.3"/>
    <row r="1565" customFormat="1" x14ac:dyDescent="0.3"/>
    <row r="1566" customFormat="1" x14ac:dyDescent="0.3"/>
    <row r="1567" customFormat="1" x14ac:dyDescent="0.3"/>
    <row r="1568" customFormat="1" x14ac:dyDescent="0.3"/>
    <row r="1569" customFormat="1" x14ac:dyDescent="0.3"/>
    <row r="1570" customFormat="1" x14ac:dyDescent="0.3"/>
    <row r="1571" customFormat="1" x14ac:dyDescent="0.3"/>
    <row r="1572" customFormat="1" x14ac:dyDescent="0.3"/>
    <row r="1573" customFormat="1" x14ac:dyDescent="0.3"/>
    <row r="1574" customFormat="1" x14ac:dyDescent="0.3"/>
    <row r="1575" customFormat="1" x14ac:dyDescent="0.3"/>
    <row r="1576" customFormat="1" x14ac:dyDescent="0.3"/>
    <row r="1577" customFormat="1" x14ac:dyDescent="0.3"/>
    <row r="1578" customFormat="1" x14ac:dyDescent="0.3"/>
    <row r="1579" customFormat="1" x14ac:dyDescent="0.3"/>
    <row r="1580" customFormat="1" x14ac:dyDescent="0.3"/>
    <row r="1581" customFormat="1" x14ac:dyDescent="0.3"/>
    <row r="1582" customFormat="1" x14ac:dyDescent="0.3"/>
    <row r="1583" customFormat="1" x14ac:dyDescent="0.3"/>
    <row r="1584" customFormat="1" x14ac:dyDescent="0.3"/>
    <row r="1585" customFormat="1" x14ac:dyDescent="0.3"/>
    <row r="1586" customFormat="1" x14ac:dyDescent="0.3"/>
    <row r="1587" customFormat="1" x14ac:dyDescent="0.3"/>
    <row r="1588" customFormat="1" x14ac:dyDescent="0.3"/>
    <row r="1589" customFormat="1" x14ac:dyDescent="0.3"/>
    <row r="1590" customFormat="1" x14ac:dyDescent="0.3"/>
    <row r="1591" customFormat="1" x14ac:dyDescent="0.3"/>
    <row r="1592" customFormat="1" x14ac:dyDescent="0.3"/>
    <row r="1593" customFormat="1" x14ac:dyDescent="0.3"/>
    <row r="1594" customFormat="1" x14ac:dyDescent="0.3"/>
    <row r="1595" customFormat="1" x14ac:dyDescent="0.3"/>
    <row r="1596" customFormat="1" x14ac:dyDescent="0.3"/>
    <row r="1597" customFormat="1" x14ac:dyDescent="0.3"/>
    <row r="1598" customFormat="1" x14ac:dyDescent="0.3"/>
    <row r="1599" customFormat="1" x14ac:dyDescent="0.3"/>
    <row r="1600" customFormat="1" x14ac:dyDescent="0.3"/>
    <row r="1601" customFormat="1" x14ac:dyDescent="0.3"/>
    <row r="1602" customFormat="1" x14ac:dyDescent="0.3"/>
    <row r="1603" customFormat="1" x14ac:dyDescent="0.3"/>
    <row r="1604" customFormat="1" x14ac:dyDescent="0.3"/>
    <row r="1605" customFormat="1" x14ac:dyDescent="0.3"/>
    <row r="1606" customFormat="1" x14ac:dyDescent="0.3"/>
    <row r="1607" customFormat="1" x14ac:dyDescent="0.3"/>
    <row r="1608" customFormat="1" x14ac:dyDescent="0.3"/>
    <row r="1609" customFormat="1" x14ac:dyDescent="0.3"/>
    <row r="1610" customFormat="1" x14ac:dyDescent="0.3"/>
    <row r="1611" customFormat="1" x14ac:dyDescent="0.3"/>
    <row r="1612" customFormat="1" x14ac:dyDescent="0.3"/>
    <row r="1613" customFormat="1" x14ac:dyDescent="0.3"/>
    <row r="1614" customFormat="1" x14ac:dyDescent="0.3"/>
    <row r="1615" customFormat="1" x14ac:dyDescent="0.3"/>
    <row r="1616" customFormat="1" x14ac:dyDescent="0.3"/>
    <row r="1617" customFormat="1" x14ac:dyDescent="0.3"/>
    <row r="1618" customFormat="1" x14ac:dyDescent="0.3"/>
    <row r="1619" customFormat="1" x14ac:dyDescent="0.3"/>
    <row r="1620" customFormat="1" x14ac:dyDescent="0.3"/>
    <row r="1621" customFormat="1" x14ac:dyDescent="0.3"/>
    <row r="1622" customFormat="1" x14ac:dyDescent="0.3"/>
    <row r="1623" customFormat="1" x14ac:dyDescent="0.3"/>
    <row r="1624" customFormat="1" x14ac:dyDescent="0.3"/>
    <row r="1625" customFormat="1" x14ac:dyDescent="0.3"/>
    <row r="1626" customFormat="1" x14ac:dyDescent="0.3"/>
    <row r="1627" customFormat="1" x14ac:dyDescent="0.3"/>
    <row r="1628" customFormat="1" x14ac:dyDescent="0.3"/>
    <row r="1629" customFormat="1" x14ac:dyDescent="0.3"/>
    <row r="1630" customFormat="1" x14ac:dyDescent="0.3"/>
    <row r="1631" customFormat="1" x14ac:dyDescent="0.3"/>
    <row r="1632" customFormat="1" x14ac:dyDescent="0.3"/>
    <row r="1633" customFormat="1" x14ac:dyDescent="0.3"/>
    <row r="1634" customFormat="1" x14ac:dyDescent="0.3"/>
    <row r="1635" customFormat="1" x14ac:dyDescent="0.3"/>
    <row r="1636" customFormat="1" x14ac:dyDescent="0.3"/>
    <row r="1637" customFormat="1" x14ac:dyDescent="0.3"/>
    <row r="1638" customFormat="1" x14ac:dyDescent="0.3"/>
    <row r="1639" customFormat="1" x14ac:dyDescent="0.3"/>
    <row r="1640" customFormat="1" x14ac:dyDescent="0.3"/>
    <row r="1641" customFormat="1" x14ac:dyDescent="0.3"/>
    <row r="1642" customFormat="1" x14ac:dyDescent="0.3"/>
    <row r="1643" customFormat="1" x14ac:dyDescent="0.3"/>
    <row r="1644" customFormat="1" x14ac:dyDescent="0.3"/>
    <row r="1645" customFormat="1" x14ac:dyDescent="0.3"/>
    <row r="1646" customFormat="1" x14ac:dyDescent="0.3"/>
    <row r="1647" customFormat="1" x14ac:dyDescent="0.3"/>
    <row r="1648" customFormat="1" x14ac:dyDescent="0.3"/>
    <row r="1649" customFormat="1" x14ac:dyDescent="0.3"/>
    <row r="1650" customFormat="1" x14ac:dyDescent="0.3"/>
    <row r="1651" customFormat="1" x14ac:dyDescent="0.3"/>
    <row r="1652" customFormat="1" x14ac:dyDescent="0.3"/>
    <row r="1653" customFormat="1" x14ac:dyDescent="0.3"/>
    <row r="1654" customFormat="1" x14ac:dyDescent="0.3"/>
    <row r="1655" customFormat="1" x14ac:dyDescent="0.3"/>
    <row r="1656" customFormat="1" x14ac:dyDescent="0.3"/>
    <row r="1657" customFormat="1" x14ac:dyDescent="0.3"/>
    <row r="1658" customFormat="1" x14ac:dyDescent="0.3"/>
    <row r="1659" customFormat="1" x14ac:dyDescent="0.3"/>
    <row r="1660" customFormat="1" x14ac:dyDescent="0.3"/>
    <row r="1661" customFormat="1" x14ac:dyDescent="0.3"/>
    <row r="1662" customFormat="1" x14ac:dyDescent="0.3"/>
    <row r="1663" customFormat="1" x14ac:dyDescent="0.3"/>
    <row r="1664" customFormat="1" x14ac:dyDescent="0.3"/>
    <row r="1665" customFormat="1" x14ac:dyDescent="0.3"/>
    <row r="1666" customFormat="1" x14ac:dyDescent="0.3"/>
    <row r="1667" customFormat="1" x14ac:dyDescent="0.3"/>
    <row r="1668" customFormat="1" x14ac:dyDescent="0.3"/>
    <row r="1669" customFormat="1" x14ac:dyDescent="0.3"/>
    <row r="1670" customFormat="1" x14ac:dyDescent="0.3"/>
    <row r="1671" customFormat="1" x14ac:dyDescent="0.3"/>
    <row r="1672" customFormat="1" x14ac:dyDescent="0.3"/>
    <row r="1673" customFormat="1" x14ac:dyDescent="0.3"/>
    <row r="1674" customFormat="1" x14ac:dyDescent="0.3"/>
    <row r="1675" customFormat="1" x14ac:dyDescent="0.3"/>
    <row r="1676" customFormat="1" x14ac:dyDescent="0.3"/>
    <row r="1677" customFormat="1" x14ac:dyDescent="0.3"/>
    <row r="1678" customFormat="1" x14ac:dyDescent="0.3"/>
    <row r="1679" customFormat="1" x14ac:dyDescent="0.3"/>
    <row r="1680" customFormat="1" x14ac:dyDescent="0.3"/>
    <row r="1681" customFormat="1" x14ac:dyDescent="0.3"/>
    <row r="1682" customFormat="1" x14ac:dyDescent="0.3"/>
    <row r="1683" customFormat="1" x14ac:dyDescent="0.3"/>
    <row r="1684" customFormat="1" x14ac:dyDescent="0.3"/>
    <row r="1685" customFormat="1" x14ac:dyDescent="0.3"/>
    <row r="1686" customFormat="1" x14ac:dyDescent="0.3"/>
    <row r="1687" customFormat="1" x14ac:dyDescent="0.3"/>
    <row r="1688" customFormat="1" x14ac:dyDescent="0.3"/>
    <row r="1689" customFormat="1" x14ac:dyDescent="0.3"/>
    <row r="1690" customFormat="1" x14ac:dyDescent="0.3"/>
    <row r="1691" customFormat="1" x14ac:dyDescent="0.3"/>
    <row r="1692" customFormat="1" x14ac:dyDescent="0.3"/>
    <row r="1693" customFormat="1" x14ac:dyDescent="0.3"/>
    <row r="1694" customFormat="1" x14ac:dyDescent="0.3"/>
    <row r="1695" customFormat="1" x14ac:dyDescent="0.3"/>
    <row r="1696" customFormat="1" x14ac:dyDescent="0.3"/>
    <row r="1697" customFormat="1" x14ac:dyDescent="0.3"/>
    <row r="1698" customFormat="1" x14ac:dyDescent="0.3"/>
    <row r="1699" customFormat="1" x14ac:dyDescent="0.3"/>
    <row r="1700" customFormat="1" x14ac:dyDescent="0.3"/>
    <row r="1701" customFormat="1" x14ac:dyDescent="0.3"/>
    <row r="1702" customFormat="1" x14ac:dyDescent="0.3"/>
    <row r="1703" customFormat="1" x14ac:dyDescent="0.3"/>
    <row r="1704" customFormat="1" x14ac:dyDescent="0.3"/>
    <row r="1705" customFormat="1" x14ac:dyDescent="0.3"/>
    <row r="1706" customFormat="1" x14ac:dyDescent="0.3"/>
    <row r="1707" customFormat="1" x14ac:dyDescent="0.3"/>
    <row r="1708" customFormat="1" x14ac:dyDescent="0.3"/>
    <row r="1709" customFormat="1" x14ac:dyDescent="0.3"/>
    <row r="1710" customFormat="1" x14ac:dyDescent="0.3"/>
    <row r="1711" customFormat="1" x14ac:dyDescent="0.3"/>
    <row r="1712" customFormat="1" x14ac:dyDescent="0.3"/>
    <row r="1713" customFormat="1" x14ac:dyDescent="0.3"/>
    <row r="1714" customFormat="1" x14ac:dyDescent="0.3"/>
    <row r="1715" customFormat="1" x14ac:dyDescent="0.3"/>
    <row r="1716" customFormat="1" x14ac:dyDescent="0.3"/>
    <row r="1717" customFormat="1" x14ac:dyDescent="0.3"/>
    <row r="1718" customFormat="1" x14ac:dyDescent="0.3"/>
    <row r="1719" customFormat="1" x14ac:dyDescent="0.3"/>
    <row r="1720" customFormat="1" x14ac:dyDescent="0.3"/>
    <row r="1721" customFormat="1" x14ac:dyDescent="0.3"/>
    <row r="1722" customFormat="1" x14ac:dyDescent="0.3"/>
    <row r="1723" customFormat="1" x14ac:dyDescent="0.3"/>
    <row r="1724" customFormat="1" x14ac:dyDescent="0.3"/>
    <row r="1725" customFormat="1" x14ac:dyDescent="0.3"/>
    <row r="1726" customFormat="1" x14ac:dyDescent="0.3"/>
    <row r="1727" customFormat="1" x14ac:dyDescent="0.3"/>
    <row r="1728" customFormat="1" x14ac:dyDescent="0.3"/>
    <row r="1729" customFormat="1" x14ac:dyDescent="0.3"/>
    <row r="1730" customFormat="1" x14ac:dyDescent="0.3"/>
    <row r="1731" customFormat="1" x14ac:dyDescent="0.3"/>
    <row r="1732" customFormat="1" x14ac:dyDescent="0.3"/>
    <row r="1733" customFormat="1" x14ac:dyDescent="0.3"/>
    <row r="1734" customFormat="1" x14ac:dyDescent="0.3"/>
    <row r="1735" customFormat="1" x14ac:dyDescent="0.3"/>
    <row r="1736" customFormat="1" x14ac:dyDescent="0.3"/>
    <row r="1737" customFormat="1" x14ac:dyDescent="0.3"/>
    <row r="1738" customFormat="1" x14ac:dyDescent="0.3"/>
    <row r="1739" customFormat="1" x14ac:dyDescent="0.3"/>
    <row r="1740" customFormat="1" x14ac:dyDescent="0.3"/>
    <row r="1741" customFormat="1" x14ac:dyDescent="0.3"/>
    <row r="1742" customFormat="1" x14ac:dyDescent="0.3"/>
    <row r="1743" customFormat="1" x14ac:dyDescent="0.3"/>
    <row r="1744" customFormat="1" x14ac:dyDescent="0.3"/>
    <row r="1745" customFormat="1" x14ac:dyDescent="0.3"/>
    <row r="1746" customFormat="1" x14ac:dyDescent="0.3"/>
    <row r="1747" customFormat="1" x14ac:dyDescent="0.3"/>
    <row r="1748" customFormat="1" x14ac:dyDescent="0.3"/>
    <row r="1749" customFormat="1" x14ac:dyDescent="0.3"/>
    <row r="1750" customFormat="1" x14ac:dyDescent="0.3"/>
    <row r="1751" customFormat="1" x14ac:dyDescent="0.3"/>
    <row r="1752" customFormat="1" x14ac:dyDescent="0.3"/>
    <row r="1753" customFormat="1" x14ac:dyDescent="0.3"/>
    <row r="1754" customFormat="1" x14ac:dyDescent="0.3"/>
    <row r="1755" customFormat="1" x14ac:dyDescent="0.3"/>
    <row r="1756" customFormat="1" x14ac:dyDescent="0.3"/>
    <row r="1757" customFormat="1" x14ac:dyDescent="0.3"/>
    <row r="1758" customFormat="1" x14ac:dyDescent="0.3"/>
    <row r="1759" customFormat="1" x14ac:dyDescent="0.3"/>
    <row r="1760" customFormat="1" x14ac:dyDescent="0.3"/>
    <row r="1761" customFormat="1" x14ac:dyDescent="0.3"/>
    <row r="1762" customFormat="1" x14ac:dyDescent="0.3"/>
    <row r="1763" customFormat="1" x14ac:dyDescent="0.3"/>
    <row r="1764" customFormat="1" x14ac:dyDescent="0.3"/>
    <row r="1765" customFormat="1" x14ac:dyDescent="0.3"/>
    <row r="1766" customFormat="1" x14ac:dyDescent="0.3"/>
    <row r="1767" customFormat="1" x14ac:dyDescent="0.3"/>
    <row r="1768" customFormat="1" x14ac:dyDescent="0.3"/>
    <row r="1769" customFormat="1" x14ac:dyDescent="0.3"/>
    <row r="1770" customFormat="1" x14ac:dyDescent="0.3"/>
    <row r="1771" customFormat="1" x14ac:dyDescent="0.3"/>
    <row r="1772" customFormat="1" x14ac:dyDescent="0.3"/>
    <row r="1773" customFormat="1" x14ac:dyDescent="0.3"/>
    <row r="1774" customFormat="1" x14ac:dyDescent="0.3"/>
    <row r="1775" customFormat="1" x14ac:dyDescent="0.3"/>
    <row r="1776" customFormat="1" x14ac:dyDescent="0.3"/>
    <row r="1777" customFormat="1" x14ac:dyDescent="0.3"/>
    <row r="1778" customFormat="1" x14ac:dyDescent="0.3"/>
    <row r="1779" customFormat="1" x14ac:dyDescent="0.3"/>
    <row r="1780" customFormat="1" x14ac:dyDescent="0.3"/>
    <row r="1781" customFormat="1" x14ac:dyDescent="0.3"/>
    <row r="1782" customFormat="1" x14ac:dyDescent="0.3"/>
    <row r="1783" customFormat="1" x14ac:dyDescent="0.3"/>
    <row r="1784" customFormat="1" x14ac:dyDescent="0.3"/>
    <row r="1785" customFormat="1" x14ac:dyDescent="0.3"/>
    <row r="1786" customFormat="1" x14ac:dyDescent="0.3"/>
    <row r="1787" customFormat="1" x14ac:dyDescent="0.3"/>
    <row r="1788" customFormat="1" x14ac:dyDescent="0.3"/>
    <row r="1789" customFormat="1" x14ac:dyDescent="0.3"/>
    <row r="1790" customFormat="1" x14ac:dyDescent="0.3"/>
    <row r="1791" customFormat="1" x14ac:dyDescent="0.3"/>
    <row r="1792" customFormat="1" x14ac:dyDescent="0.3"/>
    <row r="1793" customFormat="1" x14ac:dyDescent="0.3"/>
    <row r="1794" customFormat="1" x14ac:dyDescent="0.3"/>
    <row r="1795" customFormat="1" x14ac:dyDescent="0.3"/>
    <row r="1796" customFormat="1" x14ac:dyDescent="0.3"/>
    <row r="1797" customFormat="1" x14ac:dyDescent="0.3"/>
    <row r="1798" customFormat="1" x14ac:dyDescent="0.3"/>
    <row r="1799" customFormat="1" x14ac:dyDescent="0.3"/>
    <row r="1800" customFormat="1" x14ac:dyDescent="0.3"/>
    <row r="1801" customFormat="1" x14ac:dyDescent="0.3"/>
    <row r="1802" customFormat="1" x14ac:dyDescent="0.3"/>
    <row r="1803" customFormat="1" x14ac:dyDescent="0.3"/>
    <row r="1804" customFormat="1" x14ac:dyDescent="0.3"/>
    <row r="1805" customFormat="1" x14ac:dyDescent="0.3"/>
    <row r="1806" customFormat="1" x14ac:dyDescent="0.3"/>
    <row r="1807" customFormat="1" x14ac:dyDescent="0.3"/>
    <row r="1808" customFormat="1" x14ac:dyDescent="0.3"/>
    <row r="1809" customFormat="1" x14ac:dyDescent="0.3"/>
    <row r="1810" customFormat="1" x14ac:dyDescent="0.3"/>
    <row r="1811" customFormat="1" x14ac:dyDescent="0.3"/>
    <row r="1812" customFormat="1" x14ac:dyDescent="0.3"/>
    <row r="1813" customFormat="1" x14ac:dyDescent="0.3"/>
    <row r="1814" customFormat="1" x14ac:dyDescent="0.3"/>
    <row r="1815" customFormat="1" x14ac:dyDescent="0.3"/>
    <row r="1816" customFormat="1" x14ac:dyDescent="0.3"/>
    <row r="1817" customFormat="1" x14ac:dyDescent="0.3"/>
    <row r="1818" customFormat="1" x14ac:dyDescent="0.3"/>
    <row r="1819" customFormat="1" x14ac:dyDescent="0.3"/>
    <row r="1820" customFormat="1" x14ac:dyDescent="0.3"/>
    <row r="1821" customFormat="1" x14ac:dyDescent="0.3"/>
    <row r="1822" customFormat="1" x14ac:dyDescent="0.3"/>
    <row r="1823" customFormat="1" x14ac:dyDescent="0.3"/>
    <row r="1824" customFormat="1" x14ac:dyDescent="0.3"/>
    <row r="1825" customFormat="1" x14ac:dyDescent="0.3"/>
    <row r="1826" customFormat="1" x14ac:dyDescent="0.3"/>
    <row r="1827" customFormat="1" x14ac:dyDescent="0.3"/>
    <row r="1828" customFormat="1" x14ac:dyDescent="0.3"/>
    <row r="1829" customFormat="1" x14ac:dyDescent="0.3"/>
    <row r="1830" customFormat="1" x14ac:dyDescent="0.3"/>
    <row r="1831" customFormat="1" x14ac:dyDescent="0.3"/>
    <row r="1832" customFormat="1" x14ac:dyDescent="0.3"/>
    <row r="1833" customFormat="1" x14ac:dyDescent="0.3"/>
    <row r="1834" customFormat="1" x14ac:dyDescent="0.3"/>
    <row r="1835" customFormat="1" x14ac:dyDescent="0.3"/>
    <row r="1836" customFormat="1" x14ac:dyDescent="0.3"/>
    <row r="1837" customFormat="1" x14ac:dyDescent="0.3"/>
    <row r="1838" customFormat="1" x14ac:dyDescent="0.3"/>
    <row r="1839" customFormat="1" x14ac:dyDescent="0.3"/>
    <row r="1840" customFormat="1" x14ac:dyDescent="0.3"/>
    <row r="1841" customFormat="1" x14ac:dyDescent="0.3"/>
    <row r="1842" customFormat="1" x14ac:dyDescent="0.3"/>
    <row r="1843" customFormat="1" x14ac:dyDescent="0.3"/>
    <row r="1844" customFormat="1" x14ac:dyDescent="0.3"/>
    <row r="1845" customFormat="1" x14ac:dyDescent="0.3"/>
    <row r="1846" customFormat="1" x14ac:dyDescent="0.3"/>
    <row r="1847" customFormat="1" x14ac:dyDescent="0.3"/>
    <row r="1848" customFormat="1" x14ac:dyDescent="0.3"/>
    <row r="1849" customFormat="1" x14ac:dyDescent="0.3"/>
    <row r="1850" customFormat="1" x14ac:dyDescent="0.3"/>
    <row r="1851" customFormat="1" x14ac:dyDescent="0.3"/>
    <row r="1852" customFormat="1" x14ac:dyDescent="0.3"/>
    <row r="1853" customFormat="1" x14ac:dyDescent="0.3"/>
    <row r="1854" customFormat="1" x14ac:dyDescent="0.3"/>
    <row r="1855" customFormat="1" x14ac:dyDescent="0.3"/>
    <row r="1856" customFormat="1" x14ac:dyDescent="0.3"/>
    <row r="1857" customFormat="1" x14ac:dyDescent="0.3"/>
    <row r="1858" customFormat="1" x14ac:dyDescent="0.3"/>
    <row r="1859" customFormat="1" x14ac:dyDescent="0.3"/>
    <row r="1860" customFormat="1" x14ac:dyDescent="0.3"/>
    <row r="1861" customFormat="1" x14ac:dyDescent="0.3"/>
    <row r="1862" customFormat="1" x14ac:dyDescent="0.3"/>
    <row r="1863" customFormat="1" x14ac:dyDescent="0.3"/>
    <row r="1864" customFormat="1" x14ac:dyDescent="0.3"/>
    <row r="1865" customFormat="1" x14ac:dyDescent="0.3"/>
    <row r="1866" customFormat="1" x14ac:dyDescent="0.3"/>
    <row r="1867" customFormat="1" x14ac:dyDescent="0.3"/>
    <row r="1868" customFormat="1" x14ac:dyDescent="0.3"/>
    <row r="1869" customFormat="1" x14ac:dyDescent="0.3"/>
    <row r="1870" customFormat="1" x14ac:dyDescent="0.3"/>
    <row r="1871" customFormat="1" x14ac:dyDescent="0.3"/>
    <row r="1872" customFormat="1" x14ac:dyDescent="0.3"/>
    <row r="1873" customFormat="1" x14ac:dyDescent="0.3"/>
    <row r="1874" customFormat="1" x14ac:dyDescent="0.3"/>
    <row r="1875" customFormat="1" x14ac:dyDescent="0.3"/>
    <row r="1876" customFormat="1" x14ac:dyDescent="0.3"/>
    <row r="1877" customFormat="1" x14ac:dyDescent="0.3"/>
    <row r="1878" customFormat="1" x14ac:dyDescent="0.3"/>
    <row r="1879" customFormat="1" x14ac:dyDescent="0.3"/>
    <row r="1880" customFormat="1" x14ac:dyDescent="0.3"/>
    <row r="1881" customFormat="1" x14ac:dyDescent="0.3"/>
    <row r="1882" customFormat="1" x14ac:dyDescent="0.3"/>
    <row r="1883" customFormat="1" x14ac:dyDescent="0.3"/>
    <row r="1884" customFormat="1" x14ac:dyDescent="0.3"/>
    <row r="1885" customFormat="1" x14ac:dyDescent="0.3"/>
    <row r="1886" customFormat="1" x14ac:dyDescent="0.3"/>
    <row r="1887" customFormat="1" x14ac:dyDescent="0.3"/>
    <row r="1888" customFormat="1" x14ac:dyDescent="0.3"/>
    <row r="1889" customFormat="1" x14ac:dyDescent="0.3"/>
    <row r="1890" customFormat="1" x14ac:dyDescent="0.3"/>
    <row r="1891" customFormat="1" x14ac:dyDescent="0.3"/>
    <row r="1892" customFormat="1" x14ac:dyDescent="0.3"/>
    <row r="1893" customFormat="1" x14ac:dyDescent="0.3"/>
    <row r="1894" customFormat="1" x14ac:dyDescent="0.3"/>
    <row r="1895" customFormat="1" x14ac:dyDescent="0.3"/>
    <row r="1896" customFormat="1" x14ac:dyDescent="0.3"/>
    <row r="1897" customFormat="1" x14ac:dyDescent="0.3"/>
    <row r="1898" customFormat="1" x14ac:dyDescent="0.3"/>
    <row r="1899" customFormat="1" x14ac:dyDescent="0.3"/>
    <row r="1900" customFormat="1" x14ac:dyDescent="0.3"/>
    <row r="1901" customFormat="1" x14ac:dyDescent="0.3"/>
    <row r="1902" customFormat="1" x14ac:dyDescent="0.3"/>
    <row r="1903" customFormat="1" x14ac:dyDescent="0.3"/>
    <row r="1904" customFormat="1" x14ac:dyDescent="0.3"/>
    <row r="1905" customFormat="1" x14ac:dyDescent="0.3"/>
    <row r="1906" customFormat="1" x14ac:dyDescent="0.3"/>
    <row r="1907" customFormat="1" x14ac:dyDescent="0.3"/>
    <row r="1908" customFormat="1" x14ac:dyDescent="0.3"/>
    <row r="1909" customFormat="1" x14ac:dyDescent="0.3"/>
    <row r="1910" customFormat="1" x14ac:dyDescent="0.3"/>
    <row r="1911" customFormat="1" x14ac:dyDescent="0.3"/>
    <row r="1912" customFormat="1" x14ac:dyDescent="0.3"/>
    <row r="1913" customFormat="1" x14ac:dyDescent="0.3"/>
    <row r="1914" customFormat="1" x14ac:dyDescent="0.3"/>
    <row r="1915" customFormat="1" x14ac:dyDescent="0.3"/>
    <row r="1916" customFormat="1" x14ac:dyDescent="0.3"/>
    <row r="1917" customFormat="1" x14ac:dyDescent="0.3"/>
    <row r="1918" customFormat="1" x14ac:dyDescent="0.3"/>
    <row r="1919" customFormat="1" x14ac:dyDescent="0.3"/>
    <row r="1920" customFormat="1" x14ac:dyDescent="0.3"/>
    <row r="1921" customFormat="1" x14ac:dyDescent="0.3"/>
    <row r="1922" customFormat="1" x14ac:dyDescent="0.3"/>
    <row r="1923" customFormat="1" x14ac:dyDescent="0.3"/>
    <row r="1924" customFormat="1" x14ac:dyDescent="0.3"/>
    <row r="1925" customFormat="1" x14ac:dyDescent="0.3"/>
    <row r="1926" customFormat="1" x14ac:dyDescent="0.3"/>
    <row r="1927" customFormat="1" x14ac:dyDescent="0.3"/>
    <row r="1928" customFormat="1" x14ac:dyDescent="0.3"/>
    <row r="1929" customFormat="1" x14ac:dyDescent="0.3"/>
    <row r="1930" customFormat="1" x14ac:dyDescent="0.3"/>
    <row r="1931" customFormat="1" x14ac:dyDescent="0.3"/>
    <row r="1932" customFormat="1" x14ac:dyDescent="0.3"/>
    <row r="1933" customFormat="1" x14ac:dyDescent="0.3"/>
    <row r="1934" customFormat="1" x14ac:dyDescent="0.3"/>
    <row r="1935" customFormat="1" x14ac:dyDescent="0.3"/>
    <row r="1936" customFormat="1" x14ac:dyDescent="0.3"/>
    <row r="1937" customFormat="1" x14ac:dyDescent="0.3"/>
    <row r="1938" customFormat="1" x14ac:dyDescent="0.3"/>
    <row r="1939" customFormat="1" x14ac:dyDescent="0.3"/>
    <row r="1940" customFormat="1" x14ac:dyDescent="0.3"/>
    <row r="1941" customFormat="1" x14ac:dyDescent="0.3"/>
    <row r="1942" customFormat="1" x14ac:dyDescent="0.3"/>
    <row r="1943" customFormat="1" x14ac:dyDescent="0.3"/>
    <row r="1944" customFormat="1" x14ac:dyDescent="0.3"/>
    <row r="1945" customFormat="1" x14ac:dyDescent="0.3"/>
    <row r="1946" customFormat="1" x14ac:dyDescent="0.3"/>
    <row r="1947" customFormat="1" x14ac:dyDescent="0.3"/>
    <row r="1948" customFormat="1" x14ac:dyDescent="0.3"/>
    <row r="1949" customFormat="1" x14ac:dyDescent="0.3"/>
    <row r="1950" customFormat="1" x14ac:dyDescent="0.3"/>
    <row r="1951" customFormat="1" x14ac:dyDescent="0.3"/>
    <row r="1952" customFormat="1" x14ac:dyDescent="0.3"/>
    <row r="1953" customFormat="1" x14ac:dyDescent="0.3"/>
    <row r="1954" customFormat="1" x14ac:dyDescent="0.3"/>
    <row r="1955" customFormat="1" x14ac:dyDescent="0.3"/>
    <row r="1956" customFormat="1" x14ac:dyDescent="0.3"/>
    <row r="1957" customFormat="1" x14ac:dyDescent="0.3"/>
    <row r="1958" customFormat="1" x14ac:dyDescent="0.3"/>
    <row r="1959" customFormat="1" x14ac:dyDescent="0.3"/>
    <row r="1960" customFormat="1" x14ac:dyDescent="0.3"/>
    <row r="1961" customFormat="1" x14ac:dyDescent="0.3"/>
    <row r="1962" customFormat="1" x14ac:dyDescent="0.3"/>
    <row r="1963" customFormat="1" x14ac:dyDescent="0.3"/>
    <row r="1964" customFormat="1" x14ac:dyDescent="0.3"/>
    <row r="1965" customFormat="1" x14ac:dyDescent="0.3"/>
    <row r="1966" customFormat="1" x14ac:dyDescent="0.3"/>
    <row r="1967" customFormat="1" x14ac:dyDescent="0.3"/>
    <row r="1968" customFormat="1" x14ac:dyDescent="0.3"/>
    <row r="1969" customFormat="1" x14ac:dyDescent="0.3"/>
    <row r="1970" customFormat="1" x14ac:dyDescent="0.3"/>
    <row r="1971" customFormat="1" x14ac:dyDescent="0.3"/>
    <row r="1972" customFormat="1" x14ac:dyDescent="0.3"/>
    <row r="1973" customFormat="1" x14ac:dyDescent="0.3"/>
    <row r="1974" customFormat="1" x14ac:dyDescent="0.3"/>
    <row r="1975" customFormat="1" x14ac:dyDescent="0.3"/>
    <row r="1976" customFormat="1" x14ac:dyDescent="0.3"/>
    <row r="1977" customFormat="1" x14ac:dyDescent="0.3"/>
    <row r="1978" customFormat="1" x14ac:dyDescent="0.3"/>
    <row r="1979" customFormat="1" x14ac:dyDescent="0.3"/>
    <row r="1980" customFormat="1" x14ac:dyDescent="0.3"/>
    <row r="1981" customFormat="1" x14ac:dyDescent="0.3"/>
    <row r="1982" customFormat="1" x14ac:dyDescent="0.3"/>
    <row r="1983" customFormat="1" x14ac:dyDescent="0.3"/>
    <row r="1984" customFormat="1" x14ac:dyDescent="0.3"/>
    <row r="1985" customFormat="1" x14ac:dyDescent="0.3"/>
    <row r="1986" customFormat="1" x14ac:dyDescent="0.3"/>
    <row r="1987" customFormat="1" x14ac:dyDescent="0.3"/>
    <row r="1988" customFormat="1" x14ac:dyDescent="0.3"/>
    <row r="1989" customFormat="1" x14ac:dyDescent="0.3"/>
    <row r="1990" customFormat="1" x14ac:dyDescent="0.3"/>
    <row r="1991" customFormat="1" x14ac:dyDescent="0.3"/>
    <row r="1992" customFormat="1" x14ac:dyDescent="0.3"/>
    <row r="1993" customFormat="1" x14ac:dyDescent="0.3"/>
    <row r="1994" customFormat="1" x14ac:dyDescent="0.3"/>
    <row r="1995" customFormat="1" x14ac:dyDescent="0.3"/>
    <row r="1996" customFormat="1" x14ac:dyDescent="0.3"/>
    <row r="1997" customFormat="1" x14ac:dyDescent="0.3"/>
    <row r="1998" customFormat="1" x14ac:dyDescent="0.3"/>
    <row r="1999" customFormat="1" x14ac:dyDescent="0.3"/>
    <row r="2000" customFormat="1" x14ac:dyDescent="0.3"/>
    <row r="2001" customFormat="1" x14ac:dyDescent="0.3"/>
    <row r="2002" customFormat="1" x14ac:dyDescent="0.3"/>
    <row r="2003" customFormat="1" x14ac:dyDescent="0.3"/>
    <row r="2004" customFormat="1" x14ac:dyDescent="0.3"/>
    <row r="2005" customFormat="1" x14ac:dyDescent="0.3"/>
    <row r="2006" customFormat="1" x14ac:dyDescent="0.3"/>
    <row r="2007" customFormat="1" x14ac:dyDescent="0.3"/>
    <row r="2008" customFormat="1" x14ac:dyDescent="0.3"/>
    <row r="2009" customFormat="1" x14ac:dyDescent="0.3"/>
    <row r="2010" customFormat="1" x14ac:dyDescent="0.3"/>
    <row r="2011" customFormat="1" x14ac:dyDescent="0.3"/>
    <row r="2012" customFormat="1" x14ac:dyDescent="0.3"/>
    <row r="2013" customFormat="1" x14ac:dyDescent="0.3"/>
    <row r="2014" customFormat="1" x14ac:dyDescent="0.3"/>
    <row r="2015" customFormat="1" x14ac:dyDescent="0.3"/>
    <row r="2016" customFormat="1" x14ac:dyDescent="0.3"/>
    <row r="2017" customFormat="1" x14ac:dyDescent="0.3"/>
    <row r="2018" customFormat="1" x14ac:dyDescent="0.3"/>
    <row r="2019" customFormat="1" x14ac:dyDescent="0.3"/>
    <row r="2020" customFormat="1" x14ac:dyDescent="0.3"/>
    <row r="2021" customFormat="1" x14ac:dyDescent="0.3"/>
    <row r="2022" customFormat="1" x14ac:dyDescent="0.3"/>
    <row r="2023" customFormat="1" x14ac:dyDescent="0.3"/>
    <row r="2024" customFormat="1" x14ac:dyDescent="0.3"/>
    <row r="2025" customFormat="1" x14ac:dyDescent="0.3"/>
    <row r="2026" customFormat="1" x14ac:dyDescent="0.3"/>
    <row r="2027" customFormat="1" x14ac:dyDescent="0.3"/>
    <row r="2028" customFormat="1" x14ac:dyDescent="0.3"/>
    <row r="2029" customFormat="1" x14ac:dyDescent="0.3"/>
    <row r="2030" customFormat="1" x14ac:dyDescent="0.3"/>
    <row r="2031" customFormat="1" x14ac:dyDescent="0.3"/>
    <row r="2032" customFormat="1" x14ac:dyDescent="0.3"/>
    <row r="2033" customFormat="1" x14ac:dyDescent="0.3"/>
    <row r="2034" customFormat="1" x14ac:dyDescent="0.3"/>
    <row r="2035" customFormat="1" x14ac:dyDescent="0.3"/>
    <row r="2036" customFormat="1" x14ac:dyDescent="0.3"/>
    <row r="2037" customFormat="1" x14ac:dyDescent="0.3"/>
    <row r="2038" customFormat="1" x14ac:dyDescent="0.3"/>
    <row r="2039" customFormat="1" x14ac:dyDescent="0.3"/>
    <row r="2040" customFormat="1" x14ac:dyDescent="0.3"/>
    <row r="2041" customFormat="1" x14ac:dyDescent="0.3"/>
    <row r="2042" customFormat="1" x14ac:dyDescent="0.3"/>
    <row r="2043" customFormat="1" x14ac:dyDescent="0.3"/>
    <row r="2044" customFormat="1" x14ac:dyDescent="0.3"/>
    <row r="2045" customFormat="1" x14ac:dyDescent="0.3"/>
    <row r="2046" customFormat="1" x14ac:dyDescent="0.3"/>
    <row r="2047" customFormat="1" x14ac:dyDescent="0.3"/>
    <row r="2048" customFormat="1" x14ac:dyDescent="0.3"/>
    <row r="2049" customFormat="1" x14ac:dyDescent="0.3"/>
    <row r="2050" customFormat="1" x14ac:dyDescent="0.3"/>
    <row r="2051" customFormat="1" x14ac:dyDescent="0.3"/>
    <row r="2052" customFormat="1" x14ac:dyDescent="0.3"/>
    <row r="2053" customFormat="1" x14ac:dyDescent="0.3"/>
    <row r="2054" customFormat="1" x14ac:dyDescent="0.3"/>
    <row r="2055" customFormat="1" x14ac:dyDescent="0.3"/>
    <row r="2056" customFormat="1" x14ac:dyDescent="0.3"/>
    <row r="2057" customFormat="1" x14ac:dyDescent="0.3"/>
    <row r="2058" customFormat="1" x14ac:dyDescent="0.3"/>
    <row r="2059" customFormat="1" x14ac:dyDescent="0.3"/>
    <row r="2060" customFormat="1" x14ac:dyDescent="0.3"/>
    <row r="2061" customFormat="1" x14ac:dyDescent="0.3"/>
    <row r="2062" customFormat="1" x14ac:dyDescent="0.3"/>
    <row r="2063" customFormat="1" x14ac:dyDescent="0.3"/>
    <row r="2064" customFormat="1" x14ac:dyDescent="0.3"/>
    <row r="2065" customFormat="1" x14ac:dyDescent="0.3"/>
    <row r="2066" customFormat="1" x14ac:dyDescent="0.3"/>
    <row r="2067" customFormat="1" x14ac:dyDescent="0.3"/>
    <row r="2068" customFormat="1" x14ac:dyDescent="0.3"/>
    <row r="2069" customFormat="1" x14ac:dyDescent="0.3"/>
    <row r="2070" customFormat="1" x14ac:dyDescent="0.3"/>
    <row r="2071" customFormat="1" x14ac:dyDescent="0.3"/>
    <row r="2072" customFormat="1" x14ac:dyDescent="0.3"/>
    <row r="2073" customFormat="1" x14ac:dyDescent="0.3"/>
    <row r="2074" customFormat="1" x14ac:dyDescent="0.3"/>
    <row r="2075" customFormat="1" x14ac:dyDescent="0.3"/>
    <row r="2076" customFormat="1" x14ac:dyDescent="0.3"/>
    <row r="2077" customFormat="1" x14ac:dyDescent="0.3"/>
    <row r="2078" customFormat="1" x14ac:dyDescent="0.3"/>
    <row r="2079" customFormat="1" x14ac:dyDescent="0.3"/>
    <row r="2080" customFormat="1" x14ac:dyDescent="0.3"/>
    <row r="2081" customFormat="1" x14ac:dyDescent="0.3"/>
    <row r="2082" customFormat="1" x14ac:dyDescent="0.3"/>
    <row r="2083" customFormat="1" x14ac:dyDescent="0.3"/>
    <row r="2084" customFormat="1" x14ac:dyDescent="0.3"/>
    <row r="2085" customFormat="1" x14ac:dyDescent="0.3"/>
    <row r="2086" customFormat="1" x14ac:dyDescent="0.3"/>
    <row r="2087" customFormat="1" x14ac:dyDescent="0.3"/>
    <row r="2088" customFormat="1" x14ac:dyDescent="0.3"/>
    <row r="2089" customFormat="1" x14ac:dyDescent="0.3"/>
    <row r="2090" customFormat="1" x14ac:dyDescent="0.3"/>
    <row r="2091" customFormat="1" x14ac:dyDescent="0.3"/>
    <row r="2092" customFormat="1" x14ac:dyDescent="0.3"/>
    <row r="2093" customFormat="1" x14ac:dyDescent="0.3"/>
    <row r="2094" customFormat="1" x14ac:dyDescent="0.3"/>
    <row r="2095" customFormat="1" x14ac:dyDescent="0.3"/>
    <row r="2096" customFormat="1" x14ac:dyDescent="0.3"/>
    <row r="2097" customFormat="1" x14ac:dyDescent="0.3"/>
    <row r="2098" customFormat="1" x14ac:dyDescent="0.3"/>
    <row r="2099" customFormat="1" x14ac:dyDescent="0.3"/>
    <row r="2100" customFormat="1" x14ac:dyDescent="0.3"/>
    <row r="2101" customFormat="1" x14ac:dyDescent="0.3"/>
    <row r="2102" customFormat="1" x14ac:dyDescent="0.3"/>
    <row r="2103" customFormat="1" x14ac:dyDescent="0.3"/>
    <row r="2104" customFormat="1" x14ac:dyDescent="0.3"/>
    <row r="2105" customFormat="1" x14ac:dyDescent="0.3"/>
    <row r="2106" customFormat="1" x14ac:dyDescent="0.3"/>
    <row r="2107" customFormat="1" x14ac:dyDescent="0.3"/>
    <row r="2108" customFormat="1" x14ac:dyDescent="0.3"/>
    <row r="2109" customFormat="1" x14ac:dyDescent="0.3"/>
    <row r="2110" customFormat="1" x14ac:dyDescent="0.3"/>
    <row r="2111" customFormat="1" x14ac:dyDescent="0.3"/>
    <row r="2112" customFormat="1" x14ac:dyDescent="0.3"/>
    <row r="2113" customFormat="1" x14ac:dyDescent="0.3"/>
    <row r="2114" customFormat="1" x14ac:dyDescent="0.3"/>
    <row r="2115" customFormat="1" x14ac:dyDescent="0.3"/>
    <row r="2116" customFormat="1" x14ac:dyDescent="0.3"/>
    <row r="2117" customFormat="1" x14ac:dyDescent="0.3"/>
    <row r="2118" customFormat="1" x14ac:dyDescent="0.3"/>
    <row r="2119" customFormat="1" x14ac:dyDescent="0.3"/>
    <row r="2120" customFormat="1" x14ac:dyDescent="0.3"/>
    <row r="2121" customFormat="1" x14ac:dyDescent="0.3"/>
    <row r="2122" customFormat="1" x14ac:dyDescent="0.3"/>
    <row r="2123" customFormat="1" x14ac:dyDescent="0.3"/>
    <row r="2124" customFormat="1" x14ac:dyDescent="0.3"/>
    <row r="2125" customFormat="1" x14ac:dyDescent="0.3"/>
    <row r="2126" customFormat="1" x14ac:dyDescent="0.3"/>
    <row r="2127" customFormat="1" x14ac:dyDescent="0.3"/>
    <row r="2128" customFormat="1" x14ac:dyDescent="0.3"/>
    <row r="2129" customFormat="1" x14ac:dyDescent="0.3"/>
    <row r="2130" customFormat="1" x14ac:dyDescent="0.3"/>
    <row r="2131" customFormat="1" x14ac:dyDescent="0.3"/>
    <row r="2132" customFormat="1" x14ac:dyDescent="0.3"/>
    <row r="2133" customFormat="1" x14ac:dyDescent="0.3"/>
    <row r="2134" customFormat="1" x14ac:dyDescent="0.3"/>
    <row r="2135" customFormat="1" x14ac:dyDescent="0.3"/>
    <row r="2136" customFormat="1" x14ac:dyDescent="0.3"/>
    <row r="2137" customFormat="1" x14ac:dyDescent="0.3"/>
    <row r="2138" customFormat="1" x14ac:dyDescent="0.3"/>
    <row r="2139" customFormat="1" x14ac:dyDescent="0.3"/>
    <row r="2140" customFormat="1" x14ac:dyDescent="0.3"/>
    <row r="2141" customFormat="1" x14ac:dyDescent="0.3"/>
    <row r="2142" customFormat="1" x14ac:dyDescent="0.3"/>
    <row r="2143" customFormat="1" x14ac:dyDescent="0.3"/>
    <row r="2144" customFormat="1" x14ac:dyDescent="0.3"/>
    <row r="2145" customFormat="1" x14ac:dyDescent="0.3"/>
    <row r="2146" customFormat="1" x14ac:dyDescent="0.3"/>
    <row r="2147" customFormat="1" x14ac:dyDescent="0.3"/>
    <row r="2148" customFormat="1" x14ac:dyDescent="0.3"/>
    <row r="2149" customFormat="1" x14ac:dyDescent="0.3"/>
    <row r="2150" customFormat="1" x14ac:dyDescent="0.3"/>
    <row r="2151" customFormat="1" x14ac:dyDescent="0.3"/>
    <row r="2152" customFormat="1" x14ac:dyDescent="0.3"/>
    <row r="2153" customFormat="1" x14ac:dyDescent="0.3"/>
    <row r="2154" customFormat="1" x14ac:dyDescent="0.3"/>
    <row r="2155" customFormat="1" x14ac:dyDescent="0.3"/>
    <row r="2156" customFormat="1" x14ac:dyDescent="0.3"/>
    <row r="2157" customFormat="1" x14ac:dyDescent="0.3"/>
    <row r="2158" customFormat="1" x14ac:dyDescent="0.3"/>
    <row r="2159" customFormat="1" x14ac:dyDescent="0.3"/>
    <row r="2160" customFormat="1" x14ac:dyDescent="0.3"/>
    <row r="2161" customFormat="1" x14ac:dyDescent="0.3"/>
    <row r="2162" customFormat="1" x14ac:dyDescent="0.3"/>
    <row r="2163" customFormat="1" x14ac:dyDescent="0.3"/>
    <row r="2164" customFormat="1" x14ac:dyDescent="0.3"/>
    <row r="2165" customFormat="1" x14ac:dyDescent="0.3"/>
    <row r="2166" customFormat="1" x14ac:dyDescent="0.3"/>
    <row r="2167" customFormat="1" x14ac:dyDescent="0.3"/>
    <row r="2168" customFormat="1" x14ac:dyDescent="0.3"/>
    <row r="2169" customFormat="1" x14ac:dyDescent="0.3"/>
    <row r="2170" customFormat="1" x14ac:dyDescent="0.3"/>
    <row r="2171" customFormat="1" x14ac:dyDescent="0.3"/>
    <row r="2172" customFormat="1" x14ac:dyDescent="0.3"/>
    <row r="2173" customFormat="1" x14ac:dyDescent="0.3"/>
    <row r="2174" customFormat="1" x14ac:dyDescent="0.3"/>
    <row r="2175" customFormat="1" x14ac:dyDescent="0.3"/>
    <row r="2176" customFormat="1" x14ac:dyDescent="0.3"/>
    <row r="2177" customFormat="1" x14ac:dyDescent="0.3"/>
    <row r="2178" customFormat="1" x14ac:dyDescent="0.3"/>
    <row r="2179" customFormat="1" x14ac:dyDescent="0.3"/>
    <row r="2180" customFormat="1" x14ac:dyDescent="0.3"/>
    <row r="2181" customFormat="1" x14ac:dyDescent="0.3"/>
    <row r="2182" customFormat="1" x14ac:dyDescent="0.3"/>
    <row r="2183" customFormat="1" x14ac:dyDescent="0.3"/>
    <row r="2184" customFormat="1" x14ac:dyDescent="0.3"/>
    <row r="2185" customFormat="1" x14ac:dyDescent="0.3"/>
    <row r="2186" customFormat="1" x14ac:dyDescent="0.3"/>
    <row r="2187" customFormat="1" x14ac:dyDescent="0.3"/>
    <row r="2188" customFormat="1" x14ac:dyDescent="0.3"/>
    <row r="2189" customFormat="1" x14ac:dyDescent="0.3"/>
    <row r="2190" customFormat="1" x14ac:dyDescent="0.3"/>
    <row r="2191" customFormat="1" x14ac:dyDescent="0.3"/>
    <row r="2192" customFormat="1" x14ac:dyDescent="0.3"/>
    <row r="2193" customFormat="1" x14ac:dyDescent="0.3"/>
    <row r="2194" customFormat="1" x14ac:dyDescent="0.3"/>
    <row r="2195" customFormat="1" x14ac:dyDescent="0.3"/>
    <row r="2196" customFormat="1" x14ac:dyDescent="0.3"/>
    <row r="2197" customFormat="1" x14ac:dyDescent="0.3"/>
    <row r="2198" customFormat="1" x14ac:dyDescent="0.3"/>
    <row r="2199" customFormat="1" x14ac:dyDescent="0.3"/>
    <row r="2200" customFormat="1" x14ac:dyDescent="0.3"/>
    <row r="2201" customFormat="1" x14ac:dyDescent="0.3"/>
    <row r="2202" customFormat="1" x14ac:dyDescent="0.3"/>
    <row r="2203" customFormat="1" x14ac:dyDescent="0.3"/>
    <row r="2204" customFormat="1" x14ac:dyDescent="0.3"/>
    <row r="2205" customFormat="1" x14ac:dyDescent="0.3"/>
    <row r="2206" customFormat="1" x14ac:dyDescent="0.3"/>
    <row r="2207" customFormat="1" x14ac:dyDescent="0.3"/>
    <row r="2208" customFormat="1" x14ac:dyDescent="0.3"/>
    <row r="2209" customFormat="1" x14ac:dyDescent="0.3"/>
    <row r="2210" customFormat="1" x14ac:dyDescent="0.3"/>
    <row r="2211" customFormat="1" x14ac:dyDescent="0.3"/>
    <row r="2212" customFormat="1" x14ac:dyDescent="0.3"/>
    <row r="2213" customFormat="1" x14ac:dyDescent="0.3"/>
    <row r="2214" customFormat="1" x14ac:dyDescent="0.3"/>
    <row r="2215" customFormat="1" x14ac:dyDescent="0.3"/>
    <row r="2216" customFormat="1" x14ac:dyDescent="0.3"/>
    <row r="2217" customFormat="1" x14ac:dyDescent="0.3"/>
    <row r="2218" customFormat="1" x14ac:dyDescent="0.3"/>
    <row r="2219" customFormat="1" x14ac:dyDescent="0.3"/>
    <row r="2220" customFormat="1" x14ac:dyDescent="0.3"/>
    <row r="2221" customFormat="1" x14ac:dyDescent="0.3"/>
    <row r="2222" customFormat="1" x14ac:dyDescent="0.3"/>
    <row r="2223" customFormat="1" x14ac:dyDescent="0.3"/>
    <row r="2224" customFormat="1" x14ac:dyDescent="0.3"/>
    <row r="2225" customFormat="1" x14ac:dyDescent="0.3"/>
    <row r="2226" customFormat="1" x14ac:dyDescent="0.3"/>
    <row r="2227" customFormat="1" x14ac:dyDescent="0.3"/>
    <row r="2228" customFormat="1" x14ac:dyDescent="0.3"/>
    <row r="2229" customFormat="1" x14ac:dyDescent="0.3"/>
    <row r="2230" customFormat="1" x14ac:dyDescent="0.3"/>
    <row r="2231" customFormat="1" x14ac:dyDescent="0.3"/>
    <row r="2232" customFormat="1" x14ac:dyDescent="0.3"/>
    <row r="2233" customFormat="1" x14ac:dyDescent="0.3"/>
    <row r="2234" customFormat="1" x14ac:dyDescent="0.3"/>
    <row r="2235" customFormat="1" x14ac:dyDescent="0.3"/>
    <row r="2236" customFormat="1" x14ac:dyDescent="0.3"/>
    <row r="2237" customFormat="1" x14ac:dyDescent="0.3"/>
    <row r="2238" customFormat="1" x14ac:dyDescent="0.3"/>
    <row r="2239" customFormat="1" x14ac:dyDescent="0.3"/>
    <row r="2240" customFormat="1" x14ac:dyDescent="0.3"/>
    <row r="2241" customFormat="1" x14ac:dyDescent="0.3"/>
    <row r="2242" customFormat="1" x14ac:dyDescent="0.3"/>
    <row r="2243" customFormat="1" x14ac:dyDescent="0.3"/>
    <row r="2244" customFormat="1" x14ac:dyDescent="0.3"/>
    <row r="2245" customFormat="1" x14ac:dyDescent="0.3"/>
    <row r="2246" customFormat="1" x14ac:dyDescent="0.3"/>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workbookViewId="0">
      <selection activeCell="I1" sqref="I1"/>
    </sheetView>
  </sheetViews>
  <sheetFormatPr defaultColWidth="9.109375" defaultRowHeight="14.4" x14ac:dyDescent="0.3"/>
  <cols>
    <col min="1" max="8" width="8.88671875" style="2" customWidth="1"/>
    <col min="11" max="12" width="18.5546875" style="2" customWidth="1"/>
    <col min="13" max="13" width="18.109375" customWidth="1"/>
  </cols>
  <sheetData>
    <row r="1" spans="1:13" ht="96" customHeight="1" x14ac:dyDescent="0.3">
      <c r="A1" s="55" t="s">
        <v>418</v>
      </c>
      <c r="B1" s="53"/>
      <c r="C1" s="53"/>
      <c r="D1" s="53"/>
      <c r="E1" s="53"/>
      <c r="F1" s="53"/>
      <c r="G1" s="53"/>
      <c r="H1" s="53"/>
      <c r="K1" s="56"/>
      <c r="L1" s="57"/>
      <c r="M1" s="57"/>
    </row>
    <row r="2" spans="1:13" x14ac:dyDescent="0.3">
      <c r="A2" s="54" t="s">
        <v>0</v>
      </c>
      <c r="B2" s="54"/>
      <c r="C2" s="54"/>
      <c r="D2" s="54"/>
      <c r="E2" s="54"/>
      <c r="F2" s="54"/>
      <c r="G2" s="54"/>
      <c r="H2" s="54"/>
      <c r="K2" s="54" t="s">
        <v>4</v>
      </c>
      <c r="L2" s="54"/>
      <c r="M2" s="54"/>
    </row>
    <row r="3" spans="1:13" x14ac:dyDescent="0.3">
      <c r="A3" s="1">
        <v>1</v>
      </c>
      <c r="B3" s="1">
        <v>2</v>
      </c>
      <c r="C3" s="1">
        <v>3</v>
      </c>
      <c r="D3" s="1">
        <v>4</v>
      </c>
      <c r="E3" s="1">
        <v>5</v>
      </c>
      <c r="F3" s="1">
        <v>6</v>
      </c>
      <c r="G3" s="1">
        <v>7</v>
      </c>
      <c r="H3" s="1">
        <v>8</v>
      </c>
      <c r="K3" s="25" t="s">
        <v>74</v>
      </c>
      <c r="L3" s="25" t="s">
        <v>77</v>
      </c>
      <c r="M3" s="25" t="s">
        <v>411</v>
      </c>
    </row>
    <row r="4" spans="1:13" x14ac:dyDescent="0.3">
      <c r="A4" s="2">
        <f>IF(Data!A4&gt;0,Data!A4-4,"")</f>
        <v>1</v>
      </c>
      <c r="B4" s="2">
        <f>IF(Data!B4&gt;0,Data!B4-4,"")</f>
        <v>1</v>
      </c>
      <c r="C4" s="2">
        <f>IF(Data!C4&gt;0,Data!C4-4,"")</f>
        <v>0</v>
      </c>
      <c r="D4" s="2">
        <f>IF(Data!D4&gt;0,Data!D4-4,"")</f>
        <v>0</v>
      </c>
      <c r="E4" s="2">
        <f>IF(Data!E4&gt;0,Data!E4-4,"")</f>
        <v>1</v>
      </c>
      <c r="F4" s="2">
        <f>IF(Data!F4&gt;0,Data!F4-4,"")</f>
        <v>-1</v>
      </c>
      <c r="G4" s="2">
        <f>IF(Data!G4&gt;0,Data!G4-4,"")</f>
        <v>-1</v>
      </c>
      <c r="H4" s="2">
        <f>IF(Data!H4&gt;0,Data!H4-4,"")</f>
        <v>-1</v>
      </c>
      <c r="K4" s="9">
        <f>IF(COUNT(A4,B4,C4,D4)&gt;0,AVERAGE(A4,B4,C4,D4),"")</f>
        <v>0.5</v>
      </c>
      <c r="L4" s="9">
        <f>IF(COUNT(E4,F4,G4,H4)&gt;0,AVERAGE(E4,F4,G4,H4),"")</f>
        <v>-0.5</v>
      </c>
      <c r="M4" s="9">
        <f>IF(COUNT(A4,B4,C4,D4,E4,F4,G4,H4)&gt;0,AVERAGE(A4,B4,C4,D4,E4,F4,G4,H4),"")</f>
        <v>0</v>
      </c>
    </row>
    <row r="5" spans="1:13" x14ac:dyDescent="0.3">
      <c r="A5" s="2">
        <f>IF(Data!A5&gt;0,Data!A5-4,"")</f>
        <v>-1</v>
      </c>
      <c r="B5" s="2">
        <f>IF(Data!B5&gt;0,Data!B5-4,"")</f>
        <v>-1</v>
      </c>
      <c r="C5" s="2">
        <f>IF(Data!C5&gt;0,Data!C5-4,"")</f>
        <v>0</v>
      </c>
      <c r="D5" s="2">
        <f>IF(Data!D5&gt;0,Data!D5-4,"")</f>
        <v>0</v>
      </c>
      <c r="E5" s="2">
        <f>IF(Data!E5&gt;0,Data!E5-4,"")</f>
        <v>-1</v>
      </c>
      <c r="F5" s="2">
        <f>IF(Data!F5&gt;0,Data!F5-4,"")</f>
        <v>1</v>
      </c>
      <c r="G5" s="2">
        <f>IF(Data!G5&gt;0,Data!G5-4,"")</f>
        <v>0</v>
      </c>
      <c r="H5" s="2">
        <f>IF(Data!H5&gt;0,Data!H5-4,"")</f>
        <v>0</v>
      </c>
      <c r="K5" s="9">
        <f t="shared" ref="K5:K68" si="0">IF(COUNT(A5,B5,C5,D5)&gt;0,AVERAGE(A5,B5,C5,D5),"")</f>
        <v>-0.5</v>
      </c>
      <c r="L5" s="9">
        <f t="shared" ref="L5:L68" si="1">IF(COUNT(E5,F5,G5,H5)&gt;0,AVERAGE(E5,F5,G5,H5),"")</f>
        <v>0</v>
      </c>
      <c r="M5" s="9">
        <f t="shared" ref="M5:M68" si="2">IF(COUNT(A5,B5,C5,D5,E5,F5,G5,H5)&gt;0,AVERAGE(A5,B5,C5,D5,E5,F5,G5,H5),"")</f>
        <v>-0.25</v>
      </c>
    </row>
    <row r="6" spans="1:13" x14ac:dyDescent="0.3">
      <c r="A6" s="2">
        <f>IF(Data!A6&gt;0,Data!A6-4,"")</f>
        <v>1</v>
      </c>
      <c r="B6" s="2">
        <f>IF(Data!B6&gt;0,Data!B6-4,"")</f>
        <v>-3</v>
      </c>
      <c r="C6" s="2">
        <f>IF(Data!C6&gt;0,Data!C6-4,"")</f>
        <v>2</v>
      </c>
      <c r="D6" s="2">
        <f>IF(Data!D6&gt;0,Data!D6-4,"")</f>
        <v>2</v>
      </c>
      <c r="E6" s="2">
        <f>IF(Data!E6&gt;0,Data!E6-4,"")</f>
        <v>1</v>
      </c>
      <c r="F6" s="2">
        <f>IF(Data!F6&gt;0,Data!F6-4,"")</f>
        <v>2</v>
      </c>
      <c r="G6" s="2">
        <f>IF(Data!G6&gt;0,Data!G6-4,"")</f>
        <v>1</v>
      </c>
      <c r="H6" s="2">
        <f>IF(Data!H6&gt;0,Data!H6-4,"")</f>
        <v>0</v>
      </c>
      <c r="K6" s="9">
        <f t="shared" si="0"/>
        <v>0.5</v>
      </c>
      <c r="L6" s="9">
        <f t="shared" si="1"/>
        <v>1</v>
      </c>
      <c r="M6" s="9">
        <f t="shared" si="2"/>
        <v>0.75</v>
      </c>
    </row>
    <row r="7" spans="1:13" x14ac:dyDescent="0.3">
      <c r="A7" s="2">
        <f>IF(Data!A7&gt;0,Data!A7-4,"")</f>
        <v>1</v>
      </c>
      <c r="B7" s="2">
        <f>IF(Data!B7&gt;0,Data!B7-4,"")</f>
        <v>-1</v>
      </c>
      <c r="C7" s="2">
        <f>IF(Data!C7&gt;0,Data!C7-4,"")</f>
        <v>0</v>
      </c>
      <c r="D7" s="2">
        <f>IF(Data!D7&gt;0,Data!D7-4,"")</f>
        <v>-1</v>
      </c>
      <c r="E7" s="2">
        <f>IF(Data!E7&gt;0,Data!E7-4,"")</f>
        <v>0</v>
      </c>
      <c r="F7" s="2">
        <f>IF(Data!F7&gt;0,Data!F7-4,"")</f>
        <v>0</v>
      </c>
      <c r="G7" s="2">
        <f>IF(Data!G7&gt;0,Data!G7-4,"")</f>
        <v>-2</v>
      </c>
      <c r="H7" s="2">
        <f>IF(Data!H7&gt;0,Data!H7-4,"")</f>
        <v>0</v>
      </c>
      <c r="K7" s="9">
        <f t="shared" si="0"/>
        <v>-0.25</v>
      </c>
      <c r="L7" s="9">
        <f t="shared" si="1"/>
        <v>-0.5</v>
      </c>
      <c r="M7" s="9">
        <f t="shared" si="2"/>
        <v>-0.375</v>
      </c>
    </row>
    <row r="8" spans="1:13" x14ac:dyDescent="0.3">
      <c r="A8" s="2">
        <f>IF(Data!A8&gt;0,Data!A8-4,"")</f>
        <v>2</v>
      </c>
      <c r="B8" s="2">
        <f>IF(Data!B8&gt;0,Data!B8-4,"")</f>
        <v>2</v>
      </c>
      <c r="C8" s="2">
        <f>IF(Data!C8&gt;0,Data!C8-4,"")</f>
        <v>2</v>
      </c>
      <c r="D8" s="2">
        <f>IF(Data!D8&gt;0,Data!D8-4,"")</f>
        <v>2</v>
      </c>
      <c r="E8" s="2">
        <f>IF(Data!E8&gt;0,Data!E8-4,"")</f>
        <v>0</v>
      </c>
      <c r="F8" s="2">
        <f>IF(Data!F8&gt;0,Data!F8-4,"")</f>
        <v>1</v>
      </c>
      <c r="G8" s="2">
        <f>IF(Data!G8&gt;0,Data!G8-4,"")</f>
        <v>-2</v>
      </c>
      <c r="H8" s="2">
        <f>IF(Data!H8&gt;0,Data!H8-4,"")</f>
        <v>1</v>
      </c>
      <c r="K8" s="9">
        <f t="shared" si="0"/>
        <v>2</v>
      </c>
      <c r="L8" s="9">
        <f t="shared" si="1"/>
        <v>0</v>
      </c>
      <c r="M8" s="9">
        <f t="shared" si="2"/>
        <v>1</v>
      </c>
    </row>
    <row r="9" spans="1:13" x14ac:dyDescent="0.3">
      <c r="A9" s="2">
        <f>IF(Data!A9&gt;0,Data!A9-4,"")</f>
        <v>1</v>
      </c>
      <c r="B9" s="2">
        <f>IF(Data!B9&gt;0,Data!B9-4,"")</f>
        <v>1</v>
      </c>
      <c r="C9" s="2">
        <f>IF(Data!C9&gt;0,Data!C9-4,"")</f>
        <v>1</v>
      </c>
      <c r="D9" s="2">
        <f>IF(Data!D9&gt;0,Data!D9-4,"")</f>
        <v>1</v>
      </c>
      <c r="E9" s="2">
        <f>IF(Data!E9&gt;0,Data!E9-4,"")</f>
        <v>0</v>
      </c>
      <c r="F9" s="2">
        <f>IF(Data!F9&gt;0,Data!F9-4,"")</f>
        <v>0</v>
      </c>
      <c r="G9" s="2">
        <f>IF(Data!G9&gt;0,Data!G9-4,"")</f>
        <v>0</v>
      </c>
      <c r="H9" s="2">
        <f>IF(Data!H9&gt;0,Data!H9-4,"")</f>
        <v>0</v>
      </c>
      <c r="K9" s="9">
        <f t="shared" si="0"/>
        <v>1</v>
      </c>
      <c r="L9" s="9">
        <f t="shared" si="1"/>
        <v>0</v>
      </c>
      <c r="M9" s="9">
        <f t="shared" si="2"/>
        <v>0.5</v>
      </c>
    </row>
    <row r="10" spans="1:13" x14ac:dyDescent="0.3">
      <c r="A10" s="2">
        <f>IF(Data!A10&gt;0,Data!A10-4,"")</f>
        <v>2</v>
      </c>
      <c r="B10" s="2">
        <f>IF(Data!B10&gt;0,Data!B10-4,"")</f>
        <v>0</v>
      </c>
      <c r="C10" s="2">
        <f>IF(Data!C10&gt;0,Data!C10-4,"")</f>
        <v>2</v>
      </c>
      <c r="D10" s="2">
        <f>IF(Data!D10&gt;0,Data!D10-4,"")</f>
        <v>2</v>
      </c>
      <c r="E10" s="2">
        <f>IF(Data!E10&gt;0,Data!E10-4,"")</f>
        <v>1</v>
      </c>
      <c r="F10" s="2">
        <f>IF(Data!F10&gt;0,Data!F10-4,"")</f>
        <v>2</v>
      </c>
      <c r="G10" s="2">
        <f>IF(Data!G10&gt;0,Data!G10-4,"")</f>
        <v>1</v>
      </c>
      <c r="H10" s="2">
        <f>IF(Data!H10&gt;0,Data!H10-4,"")</f>
        <v>2</v>
      </c>
      <c r="K10" s="9">
        <f t="shared" si="0"/>
        <v>1.5</v>
      </c>
      <c r="L10" s="9">
        <f t="shared" si="1"/>
        <v>1.5</v>
      </c>
      <c r="M10" s="9">
        <f t="shared" si="2"/>
        <v>1.5</v>
      </c>
    </row>
    <row r="11" spans="1:13" x14ac:dyDescent="0.3">
      <c r="A11" s="2">
        <f>IF(Data!A11&gt;0,Data!A11-4,"")</f>
        <v>1</v>
      </c>
      <c r="B11" s="2">
        <f>IF(Data!B11&gt;0,Data!B11-4,"")</f>
        <v>-2</v>
      </c>
      <c r="C11" s="2">
        <f>IF(Data!C11&gt;0,Data!C11-4,"")</f>
        <v>-1</v>
      </c>
      <c r="D11" s="2">
        <f>IF(Data!D11&gt;0,Data!D11-4,"")</f>
        <v>0</v>
      </c>
      <c r="E11" s="2">
        <f>IF(Data!E11&gt;0,Data!E11-4,"")</f>
        <v>0</v>
      </c>
      <c r="F11" s="2">
        <f>IF(Data!F11&gt;0,Data!F11-4,"")</f>
        <v>1</v>
      </c>
      <c r="G11" s="2">
        <f>IF(Data!G11&gt;0,Data!G11-4,"")</f>
        <v>-1</v>
      </c>
      <c r="H11" s="2">
        <f>IF(Data!H11&gt;0,Data!H11-4,"")</f>
        <v>-1</v>
      </c>
      <c r="K11" s="9">
        <f t="shared" si="0"/>
        <v>-0.5</v>
      </c>
      <c r="L11" s="9">
        <f t="shared" si="1"/>
        <v>-0.25</v>
      </c>
      <c r="M11" s="9">
        <f t="shared" si="2"/>
        <v>-0.375</v>
      </c>
    </row>
    <row r="12" spans="1:13" x14ac:dyDescent="0.3">
      <c r="A12" s="2">
        <f>IF(Data!A12&gt;0,Data!A12-4,"")</f>
        <v>1</v>
      </c>
      <c r="B12" s="2">
        <f>IF(Data!B12&gt;0,Data!B12-4,"")</f>
        <v>0</v>
      </c>
      <c r="C12" s="2">
        <f>IF(Data!C12&gt;0,Data!C12-4,"")</f>
        <v>1</v>
      </c>
      <c r="D12" s="2">
        <f>IF(Data!D12&gt;0,Data!D12-4,"")</f>
        <v>1</v>
      </c>
      <c r="E12" s="2">
        <f>IF(Data!E12&gt;0,Data!E12-4,"")</f>
        <v>1</v>
      </c>
      <c r="F12" s="2">
        <f>IF(Data!F12&gt;0,Data!F12-4,"")</f>
        <v>1</v>
      </c>
      <c r="G12" s="2">
        <f>IF(Data!G12&gt;0,Data!G12-4,"")</f>
        <v>1</v>
      </c>
      <c r="H12" s="2">
        <f>IF(Data!H12&gt;0,Data!H12-4,"")</f>
        <v>1</v>
      </c>
      <c r="K12" s="9">
        <f t="shared" si="0"/>
        <v>0.75</v>
      </c>
      <c r="L12" s="9">
        <f t="shared" si="1"/>
        <v>1</v>
      </c>
      <c r="M12" s="9">
        <f t="shared" si="2"/>
        <v>0.875</v>
      </c>
    </row>
    <row r="13" spans="1:13" x14ac:dyDescent="0.3">
      <c r="A13" s="2">
        <f>IF(Data!A13&gt;0,Data!A13-4,"")</f>
        <v>0</v>
      </c>
      <c r="B13" s="2">
        <f>IF(Data!B13&gt;0,Data!B13-4,"")</f>
        <v>0</v>
      </c>
      <c r="C13" s="2">
        <f>IF(Data!C13&gt;0,Data!C13-4,"")</f>
        <v>0</v>
      </c>
      <c r="D13" s="2">
        <f>IF(Data!D13&gt;0,Data!D13-4,"")</f>
        <v>0</v>
      </c>
      <c r="E13" s="2">
        <f>IF(Data!E13&gt;0,Data!E13-4,"")</f>
        <v>0</v>
      </c>
      <c r="F13" s="2">
        <f>IF(Data!F13&gt;0,Data!F13-4,"")</f>
        <v>0</v>
      </c>
      <c r="G13" s="2">
        <f>IF(Data!G13&gt;0,Data!G13-4,"")</f>
        <v>0</v>
      </c>
      <c r="H13" s="2">
        <f>IF(Data!H13&gt;0,Data!H13-4,"")</f>
        <v>0</v>
      </c>
      <c r="K13" s="9">
        <f t="shared" si="0"/>
        <v>0</v>
      </c>
      <c r="L13" s="9">
        <f t="shared" si="1"/>
        <v>0</v>
      </c>
      <c r="M13" s="9">
        <f t="shared" si="2"/>
        <v>0</v>
      </c>
    </row>
    <row r="14" spans="1:13" x14ac:dyDescent="0.3">
      <c r="A14" s="2">
        <f>IF(Data!A14&gt;0,Data!A14-4,"")</f>
        <v>2</v>
      </c>
      <c r="B14" s="2">
        <f>IF(Data!B14&gt;0,Data!B14-4,"")</f>
        <v>-2</v>
      </c>
      <c r="C14" s="2">
        <f>IF(Data!C14&gt;0,Data!C14-4,"")</f>
        <v>1</v>
      </c>
      <c r="D14" s="2">
        <f>IF(Data!D14&gt;0,Data!D14-4,"")</f>
        <v>-1</v>
      </c>
      <c r="E14" s="2">
        <f>IF(Data!E14&gt;0,Data!E14-4,"")</f>
        <v>-1</v>
      </c>
      <c r="F14" s="2">
        <f>IF(Data!F14&gt;0,Data!F14-4,"")</f>
        <v>1</v>
      </c>
      <c r="G14" s="2">
        <f>IF(Data!G14&gt;0,Data!G14-4,"")</f>
        <v>1</v>
      </c>
      <c r="H14" s="2">
        <f>IF(Data!H14&gt;0,Data!H14-4,"")</f>
        <v>-2</v>
      </c>
      <c r="K14" s="9">
        <f t="shared" si="0"/>
        <v>0</v>
      </c>
      <c r="L14" s="9">
        <f t="shared" si="1"/>
        <v>-0.25</v>
      </c>
      <c r="M14" s="9">
        <f t="shared" si="2"/>
        <v>-0.125</v>
      </c>
    </row>
    <row r="15" spans="1:13" x14ac:dyDescent="0.3">
      <c r="A15" s="2">
        <f>IF(Data!A15&gt;0,Data!A15-4,"")</f>
        <v>1</v>
      </c>
      <c r="B15" s="2">
        <f>IF(Data!B15&gt;0,Data!B15-4,"")</f>
        <v>3</v>
      </c>
      <c r="C15" s="2">
        <f>IF(Data!C15&gt;0,Data!C15-4,"")</f>
        <v>0</v>
      </c>
      <c r="D15" s="2">
        <f>IF(Data!D15&gt;0,Data!D15-4,"")</f>
        <v>3</v>
      </c>
      <c r="E15" s="2">
        <f>IF(Data!E15&gt;0,Data!E15-4,"")</f>
        <v>0</v>
      </c>
      <c r="F15" s="2">
        <f>IF(Data!F15&gt;0,Data!F15-4,"")</f>
        <v>0</v>
      </c>
      <c r="G15" s="2">
        <f>IF(Data!G15&gt;0,Data!G15-4,"")</f>
        <v>0</v>
      </c>
      <c r="H15" s="2">
        <f>IF(Data!H15&gt;0,Data!H15-4,"")</f>
        <v>-1</v>
      </c>
      <c r="K15" s="9">
        <f t="shared" si="0"/>
        <v>1.75</v>
      </c>
      <c r="L15" s="9">
        <f t="shared" si="1"/>
        <v>-0.25</v>
      </c>
      <c r="M15" s="9">
        <f t="shared" si="2"/>
        <v>0.75</v>
      </c>
    </row>
    <row r="16" spans="1:13" x14ac:dyDescent="0.3">
      <c r="A16" s="2">
        <f>IF(Data!A16&gt;0,Data!A16-4,"")</f>
        <v>1</v>
      </c>
      <c r="B16" s="2">
        <f>IF(Data!B16&gt;0,Data!B16-4,"")</f>
        <v>1</v>
      </c>
      <c r="C16" s="2">
        <f>IF(Data!C16&gt;0,Data!C16-4,"")</f>
        <v>1</v>
      </c>
      <c r="D16" s="2">
        <f>IF(Data!D16&gt;0,Data!D16-4,"")</f>
        <v>2</v>
      </c>
      <c r="E16" s="2">
        <f>IF(Data!E16&gt;0,Data!E16-4,"")</f>
        <v>1</v>
      </c>
      <c r="F16" s="2">
        <f>IF(Data!F16&gt;0,Data!F16-4,"")</f>
        <v>1</v>
      </c>
      <c r="G16" s="2">
        <f>IF(Data!G16&gt;0,Data!G16-4,"")</f>
        <v>1</v>
      </c>
      <c r="H16" s="2">
        <f>IF(Data!H16&gt;0,Data!H16-4,"")</f>
        <v>2</v>
      </c>
      <c r="K16" s="9">
        <f t="shared" si="0"/>
        <v>1.25</v>
      </c>
      <c r="L16" s="9">
        <f t="shared" si="1"/>
        <v>1.25</v>
      </c>
      <c r="M16" s="9">
        <f t="shared" si="2"/>
        <v>1.25</v>
      </c>
    </row>
    <row r="17" spans="1:13" x14ac:dyDescent="0.3">
      <c r="A17" s="2">
        <f>IF(Data!A17&gt;0,Data!A17-4,"")</f>
        <v>1</v>
      </c>
      <c r="B17" s="2">
        <f>IF(Data!B17&gt;0,Data!B17-4,"")</f>
        <v>1</v>
      </c>
      <c r="C17" s="2">
        <f>IF(Data!C17&gt;0,Data!C17-4,"")</f>
        <v>0</v>
      </c>
      <c r="D17" s="2">
        <f>IF(Data!D17&gt;0,Data!D17-4,"")</f>
        <v>1</v>
      </c>
      <c r="E17" s="2">
        <f>IF(Data!E17&gt;0,Data!E17-4,"")</f>
        <v>1</v>
      </c>
      <c r="F17" s="2">
        <f>IF(Data!F17&gt;0,Data!F17-4,"")</f>
        <v>1</v>
      </c>
      <c r="G17" s="2">
        <f>IF(Data!G17&gt;0,Data!G17-4,"")</f>
        <v>2</v>
      </c>
      <c r="H17" s="2">
        <f>IF(Data!H17&gt;0,Data!H17-4,"")</f>
        <v>1</v>
      </c>
      <c r="K17" s="9">
        <f t="shared" si="0"/>
        <v>0.75</v>
      </c>
      <c r="L17" s="9">
        <f t="shared" si="1"/>
        <v>1.25</v>
      </c>
      <c r="M17" s="9">
        <f t="shared" si="2"/>
        <v>1</v>
      </c>
    </row>
    <row r="18" spans="1:13" x14ac:dyDescent="0.3">
      <c r="A18" s="2">
        <f>IF(Data!A18&gt;0,Data!A18-4,"")</f>
        <v>0</v>
      </c>
      <c r="B18" s="2">
        <f>IF(Data!B18&gt;0,Data!B18-4,"")</f>
        <v>2</v>
      </c>
      <c r="C18" s="2">
        <f>IF(Data!C18&gt;0,Data!C18-4,"")</f>
        <v>3</v>
      </c>
      <c r="D18" s="2">
        <f>IF(Data!D18&gt;0,Data!D18-4,"")</f>
        <v>3</v>
      </c>
      <c r="E18" s="2">
        <f>IF(Data!E18&gt;0,Data!E18-4,"")</f>
        <v>0</v>
      </c>
      <c r="F18" s="2">
        <f>IF(Data!F18&gt;0,Data!F18-4,"")</f>
        <v>2</v>
      </c>
      <c r="G18" s="2">
        <f>IF(Data!G18&gt;0,Data!G18-4,"")</f>
        <v>-3</v>
      </c>
      <c r="H18" s="2">
        <f>IF(Data!H18&gt;0,Data!H18-4,"")</f>
        <v>-3</v>
      </c>
      <c r="K18" s="9">
        <f t="shared" si="0"/>
        <v>2</v>
      </c>
      <c r="L18" s="9">
        <f t="shared" si="1"/>
        <v>-1</v>
      </c>
      <c r="M18" s="9">
        <f t="shared" si="2"/>
        <v>0.5</v>
      </c>
    </row>
    <row r="19" spans="1:13" x14ac:dyDescent="0.3">
      <c r="A19" s="2">
        <f>IF(Data!A19&gt;0,Data!A19-4,"")</f>
        <v>-1</v>
      </c>
      <c r="B19" s="2">
        <f>IF(Data!B19&gt;0,Data!B19-4,"")</f>
        <v>2</v>
      </c>
      <c r="C19" s="2">
        <f>IF(Data!C19&gt;0,Data!C19-4,"")</f>
        <v>1</v>
      </c>
      <c r="D19" s="2">
        <f>IF(Data!D19&gt;0,Data!D19-4,"")</f>
        <v>2</v>
      </c>
      <c r="E19" s="2">
        <f>IF(Data!E19&gt;0,Data!E19-4,"")</f>
        <v>-1</v>
      </c>
      <c r="F19" s="2">
        <f>IF(Data!F19&gt;0,Data!F19-4,"")</f>
        <v>1</v>
      </c>
      <c r="G19" s="2">
        <f>IF(Data!G19&gt;0,Data!G19-4,"")</f>
        <v>-1</v>
      </c>
      <c r="H19" s="2">
        <f>IF(Data!H19&gt;0,Data!H19-4,"")</f>
        <v>2</v>
      </c>
      <c r="K19" s="9">
        <f t="shared" si="0"/>
        <v>1</v>
      </c>
      <c r="L19" s="9">
        <f t="shared" si="1"/>
        <v>0.25</v>
      </c>
      <c r="M19" s="9">
        <f t="shared" si="2"/>
        <v>0.625</v>
      </c>
    </row>
    <row r="20" spans="1:13" x14ac:dyDescent="0.3">
      <c r="A20" s="2">
        <f>IF(Data!A20&gt;0,Data!A20-4,"")</f>
        <v>0</v>
      </c>
      <c r="B20" s="2">
        <f>IF(Data!B20&gt;0,Data!B20-4,"")</f>
        <v>-1</v>
      </c>
      <c r="C20" s="2">
        <f>IF(Data!C20&gt;0,Data!C20-4,"")</f>
        <v>0</v>
      </c>
      <c r="D20" s="2">
        <f>IF(Data!D20&gt;0,Data!D20-4,"")</f>
        <v>-1</v>
      </c>
      <c r="E20" s="2">
        <f>IF(Data!E20&gt;0,Data!E20-4,"")</f>
        <v>-1</v>
      </c>
      <c r="F20" s="2">
        <f>IF(Data!F20&gt;0,Data!F20-4,"")</f>
        <v>-1</v>
      </c>
      <c r="G20" s="2">
        <f>IF(Data!G20&gt;0,Data!G20-4,"")</f>
        <v>0</v>
      </c>
      <c r="H20" s="2">
        <f>IF(Data!H20&gt;0,Data!H20-4,"")</f>
        <v>0</v>
      </c>
      <c r="K20" s="9">
        <f t="shared" si="0"/>
        <v>-0.5</v>
      </c>
      <c r="L20" s="9">
        <f t="shared" si="1"/>
        <v>-0.5</v>
      </c>
      <c r="M20" s="9">
        <f t="shared" si="2"/>
        <v>-0.5</v>
      </c>
    </row>
    <row r="21" spans="1:13" x14ac:dyDescent="0.3">
      <c r="A21" s="2">
        <f>IF(Data!A21&gt;0,Data!A21-4,"")</f>
        <v>3</v>
      </c>
      <c r="B21" s="2">
        <f>IF(Data!B21&gt;0,Data!B21-4,"")</f>
        <v>3</v>
      </c>
      <c r="C21" s="2">
        <f>IF(Data!C21&gt;0,Data!C21-4,"")</f>
        <v>3</v>
      </c>
      <c r="D21" s="2">
        <f>IF(Data!D21&gt;0,Data!D21-4,"")</f>
        <v>0</v>
      </c>
      <c r="E21" s="2">
        <f>IF(Data!E21&gt;0,Data!E21-4,"")</f>
        <v>3</v>
      </c>
      <c r="F21" s="2">
        <f>IF(Data!F21&gt;0,Data!F21-4,"")</f>
        <v>3</v>
      </c>
      <c r="G21" s="2">
        <f>IF(Data!G21&gt;0,Data!G21-4,"")</f>
        <v>-3</v>
      </c>
      <c r="H21" s="2">
        <f>IF(Data!H21&gt;0,Data!H21-4,"")</f>
        <v>-3</v>
      </c>
      <c r="K21" s="9">
        <f t="shared" si="0"/>
        <v>2.25</v>
      </c>
      <c r="L21" s="9">
        <f t="shared" si="1"/>
        <v>0</v>
      </c>
      <c r="M21" s="9">
        <f t="shared" si="2"/>
        <v>1.125</v>
      </c>
    </row>
    <row r="22" spans="1:13" x14ac:dyDescent="0.3">
      <c r="A22" s="2">
        <f>IF(Data!A22&gt;0,Data!A22-4,"")</f>
        <v>0</v>
      </c>
      <c r="B22" s="2">
        <f>IF(Data!B22&gt;0,Data!B22-4,"")</f>
        <v>1</v>
      </c>
      <c r="C22" s="2">
        <f>IF(Data!C22&gt;0,Data!C22-4,"")</f>
        <v>0</v>
      </c>
      <c r="D22" s="2">
        <f>IF(Data!D22&gt;0,Data!D22-4,"")</f>
        <v>1</v>
      </c>
      <c r="E22" s="2">
        <f>IF(Data!E22&gt;0,Data!E22-4,"")</f>
        <v>1</v>
      </c>
      <c r="F22" s="2">
        <f>IF(Data!F22&gt;0,Data!F22-4,"")</f>
        <v>1</v>
      </c>
      <c r="G22" s="2">
        <f>IF(Data!G22&gt;0,Data!G22-4,"")</f>
        <v>0</v>
      </c>
      <c r="H22" s="2">
        <f>IF(Data!H22&gt;0,Data!H22-4,"")</f>
        <v>-1</v>
      </c>
      <c r="K22" s="9">
        <f t="shared" si="0"/>
        <v>0.5</v>
      </c>
      <c r="L22" s="9">
        <f t="shared" si="1"/>
        <v>0.25</v>
      </c>
      <c r="M22" s="9">
        <f t="shared" si="2"/>
        <v>0.375</v>
      </c>
    </row>
    <row r="23" spans="1:13" x14ac:dyDescent="0.3">
      <c r="A23" s="2">
        <f>IF(Data!A23&gt;0,Data!A23-4,"")</f>
        <v>3</v>
      </c>
      <c r="B23" s="2">
        <f>IF(Data!B23&gt;0,Data!B23-4,"")</f>
        <v>3</v>
      </c>
      <c r="C23" s="2">
        <f>IF(Data!C23&gt;0,Data!C23-4,"")</f>
        <v>3</v>
      </c>
      <c r="D23" s="2">
        <f>IF(Data!D23&gt;0,Data!D23-4,"")</f>
        <v>3</v>
      </c>
      <c r="E23" s="2">
        <f>IF(Data!E23&gt;0,Data!E23-4,"")</f>
        <v>3</v>
      </c>
      <c r="F23" s="2">
        <f>IF(Data!F23&gt;0,Data!F23-4,"")</f>
        <v>3</v>
      </c>
      <c r="G23" s="2">
        <f>IF(Data!G23&gt;0,Data!G23-4,"")</f>
        <v>3</v>
      </c>
      <c r="H23" s="2">
        <f>IF(Data!H23&gt;0,Data!H23-4,"")</f>
        <v>3</v>
      </c>
      <c r="K23" s="9">
        <f t="shared" si="0"/>
        <v>3</v>
      </c>
      <c r="L23" s="9">
        <f t="shared" si="1"/>
        <v>3</v>
      </c>
      <c r="M23" s="9">
        <f t="shared" si="2"/>
        <v>3</v>
      </c>
    </row>
    <row r="24" spans="1:13" x14ac:dyDescent="0.3">
      <c r="A24" s="2">
        <f>IF(Data!A24&gt;0,Data!A24-4,"")</f>
        <v>1</v>
      </c>
      <c r="B24" s="2">
        <f>IF(Data!B24&gt;0,Data!B24-4,"")</f>
        <v>0</v>
      </c>
      <c r="C24" s="2">
        <f>IF(Data!C24&gt;0,Data!C24-4,"")</f>
        <v>0</v>
      </c>
      <c r="D24" s="2">
        <f>IF(Data!D24&gt;0,Data!D24-4,"")</f>
        <v>0</v>
      </c>
      <c r="E24" s="2">
        <f>IF(Data!E24&gt;0,Data!E24-4,"")</f>
        <v>-1</v>
      </c>
      <c r="F24" s="2">
        <f>IF(Data!F24&gt;0,Data!F24-4,"")</f>
        <v>0</v>
      </c>
      <c r="G24" s="2">
        <f>IF(Data!G24&gt;0,Data!G24-4,"")</f>
        <v>-1</v>
      </c>
      <c r="H24" s="2">
        <f>IF(Data!H24&gt;0,Data!H24-4,"")</f>
        <v>-1</v>
      </c>
      <c r="K24" s="9">
        <f t="shared" si="0"/>
        <v>0.25</v>
      </c>
      <c r="L24" s="9">
        <f t="shared" si="1"/>
        <v>-0.75</v>
      </c>
      <c r="M24" s="9">
        <f t="shared" si="2"/>
        <v>-0.25</v>
      </c>
    </row>
    <row r="25" spans="1:13" x14ac:dyDescent="0.3">
      <c r="A25" s="2">
        <f>IF(Data!A25&gt;0,Data!A25-4,"")</f>
        <v>-1</v>
      </c>
      <c r="B25" s="2">
        <f>IF(Data!B25&gt;0,Data!B25-4,"")</f>
        <v>0</v>
      </c>
      <c r="C25" s="2">
        <f>IF(Data!C25&gt;0,Data!C25-4,"")</f>
        <v>0</v>
      </c>
      <c r="D25" s="2">
        <f>IF(Data!D25&gt;0,Data!D25-4,"")</f>
        <v>1</v>
      </c>
      <c r="E25" s="2">
        <f>IF(Data!E25&gt;0,Data!E25-4,"")</f>
        <v>0</v>
      </c>
      <c r="F25" s="2">
        <f>IF(Data!F25&gt;0,Data!F25-4,"")</f>
        <v>0</v>
      </c>
      <c r="G25" s="2">
        <f>IF(Data!G25&gt;0,Data!G25-4,"")</f>
        <v>-3</v>
      </c>
      <c r="H25" s="2">
        <f>IF(Data!H25&gt;0,Data!H25-4,"")</f>
        <v>-3</v>
      </c>
      <c r="K25" s="9">
        <f t="shared" si="0"/>
        <v>0</v>
      </c>
      <c r="L25" s="9">
        <f t="shared" si="1"/>
        <v>-1.5</v>
      </c>
      <c r="M25" s="9">
        <f t="shared" si="2"/>
        <v>-0.75</v>
      </c>
    </row>
    <row r="26" spans="1:13" x14ac:dyDescent="0.3">
      <c r="A26" s="2">
        <f>IF(Data!A26&gt;0,Data!A26-4,"")</f>
        <v>1</v>
      </c>
      <c r="B26" s="2">
        <f>IF(Data!B26&gt;0,Data!B26-4,"")</f>
        <v>0</v>
      </c>
      <c r="C26" s="2">
        <f>IF(Data!C26&gt;0,Data!C26-4,"")</f>
        <v>0</v>
      </c>
      <c r="D26" s="2">
        <f>IF(Data!D26&gt;0,Data!D26-4,"")</f>
        <v>-1</v>
      </c>
      <c r="E26" s="2">
        <f>IF(Data!E26&gt;0,Data!E26-4,"")</f>
        <v>-3</v>
      </c>
      <c r="F26" s="2">
        <f>IF(Data!F26&gt;0,Data!F26-4,"")</f>
        <v>-1</v>
      </c>
      <c r="G26" s="2">
        <f>IF(Data!G26&gt;0,Data!G26-4,"")</f>
        <v>-1</v>
      </c>
      <c r="H26" s="2">
        <f>IF(Data!H26&gt;0,Data!H26-4,"")</f>
        <v>0</v>
      </c>
      <c r="K26" s="9">
        <f t="shared" si="0"/>
        <v>0</v>
      </c>
      <c r="L26" s="9">
        <f t="shared" si="1"/>
        <v>-1.25</v>
      </c>
      <c r="M26" s="9">
        <f t="shared" si="2"/>
        <v>-0.625</v>
      </c>
    </row>
    <row r="27" spans="1:13" x14ac:dyDescent="0.3">
      <c r="A27" s="2">
        <f>IF(Data!A27&gt;0,Data!A27-4,"")</f>
        <v>3</v>
      </c>
      <c r="B27" s="2">
        <f>IF(Data!B27&gt;0,Data!B27-4,"")</f>
        <v>3</v>
      </c>
      <c r="C27" s="2">
        <f>IF(Data!C27&gt;0,Data!C27-4,"")</f>
        <v>3</v>
      </c>
      <c r="D27" s="2">
        <f>IF(Data!D27&gt;0,Data!D27-4,"")</f>
        <v>3</v>
      </c>
      <c r="E27" s="2">
        <f>IF(Data!E27&gt;0,Data!E27-4,"")</f>
        <v>3</v>
      </c>
      <c r="F27" s="2">
        <f>IF(Data!F27&gt;0,Data!F27-4,"")</f>
        <v>2</v>
      </c>
      <c r="G27" s="2">
        <f>IF(Data!G27&gt;0,Data!G27-4,"")</f>
        <v>1</v>
      </c>
      <c r="H27" s="2">
        <f>IF(Data!H27&gt;0,Data!H27-4,"")</f>
        <v>3</v>
      </c>
      <c r="K27" s="9">
        <f t="shared" si="0"/>
        <v>3</v>
      </c>
      <c r="L27" s="9">
        <f t="shared" si="1"/>
        <v>2.25</v>
      </c>
      <c r="M27" s="9">
        <f t="shared" si="2"/>
        <v>2.625</v>
      </c>
    </row>
    <row r="28" spans="1:13" x14ac:dyDescent="0.3">
      <c r="A28" s="2">
        <f>IF(Data!A28&gt;0,Data!A28-4,"")</f>
        <v>-2</v>
      </c>
      <c r="B28" s="2">
        <f>IF(Data!B28&gt;0,Data!B28-4,"")</f>
        <v>-2</v>
      </c>
      <c r="C28" s="2">
        <f>IF(Data!C28&gt;0,Data!C28-4,"")</f>
        <v>-1</v>
      </c>
      <c r="D28" s="2">
        <f>IF(Data!D28&gt;0,Data!D28-4,"")</f>
        <v>-3</v>
      </c>
      <c r="E28" s="2">
        <f>IF(Data!E28&gt;0,Data!E28-4,"")</f>
        <v>0</v>
      </c>
      <c r="F28" s="2">
        <f>IF(Data!F28&gt;0,Data!F28-4,"")</f>
        <v>-1</v>
      </c>
      <c r="G28" s="2">
        <f>IF(Data!G28&gt;0,Data!G28-4,"")</f>
        <v>0</v>
      </c>
      <c r="H28" s="2">
        <f>IF(Data!H28&gt;0,Data!H28-4,"")</f>
        <v>0</v>
      </c>
      <c r="K28" s="9">
        <f t="shared" si="0"/>
        <v>-2</v>
      </c>
      <c r="L28" s="9">
        <f t="shared" si="1"/>
        <v>-0.25</v>
      </c>
      <c r="M28" s="9">
        <f t="shared" si="2"/>
        <v>-1.125</v>
      </c>
    </row>
    <row r="29" spans="1:13" x14ac:dyDescent="0.3">
      <c r="A29" s="2">
        <f>IF(Data!A29&gt;0,Data!A29-4,"")</f>
        <v>1</v>
      </c>
      <c r="B29" s="2">
        <f>IF(Data!B29&gt;0,Data!B29-4,"")</f>
        <v>0</v>
      </c>
      <c r="C29" s="2">
        <f>IF(Data!C29&gt;0,Data!C29-4,"")</f>
        <v>1</v>
      </c>
      <c r="D29" s="2">
        <f>IF(Data!D29&gt;0,Data!D29-4,"")</f>
        <v>0</v>
      </c>
      <c r="E29" s="2">
        <f>IF(Data!E29&gt;0,Data!E29-4,"")</f>
        <v>2</v>
      </c>
      <c r="F29" s="2">
        <f>IF(Data!F29&gt;0,Data!F29-4,"")</f>
        <v>1</v>
      </c>
      <c r="G29" s="2">
        <f>IF(Data!G29&gt;0,Data!G29-4,"")</f>
        <v>-1</v>
      </c>
      <c r="H29" s="2">
        <f>IF(Data!H29&gt;0,Data!H29-4,"")</f>
        <v>-2</v>
      </c>
      <c r="K29" s="9">
        <f t="shared" si="0"/>
        <v>0.5</v>
      </c>
      <c r="L29" s="9">
        <f t="shared" si="1"/>
        <v>0</v>
      </c>
      <c r="M29" s="9">
        <f t="shared" si="2"/>
        <v>0.25</v>
      </c>
    </row>
    <row r="30" spans="1:13" x14ac:dyDescent="0.3">
      <c r="A30" s="2">
        <f>IF(Data!A30&gt;0,Data!A30-4,"")</f>
        <v>2</v>
      </c>
      <c r="B30" s="2">
        <f>IF(Data!B30&gt;0,Data!B30-4,"")</f>
        <v>2</v>
      </c>
      <c r="C30" s="2">
        <f>IF(Data!C30&gt;0,Data!C30-4,"")</f>
        <v>2</v>
      </c>
      <c r="D30" s="2">
        <f>IF(Data!D30&gt;0,Data!D30-4,"")</f>
        <v>2</v>
      </c>
      <c r="E30" s="2">
        <f>IF(Data!E30&gt;0,Data!E30-4,"")</f>
        <v>2</v>
      </c>
      <c r="F30" s="2">
        <f>IF(Data!F30&gt;0,Data!F30-4,"")</f>
        <v>2</v>
      </c>
      <c r="G30" s="2">
        <f>IF(Data!G30&gt;0,Data!G30-4,"")</f>
        <v>1</v>
      </c>
      <c r="H30" s="2">
        <f>IF(Data!H30&gt;0,Data!H30-4,"")</f>
        <v>1</v>
      </c>
      <c r="K30" s="9">
        <f t="shared" si="0"/>
        <v>2</v>
      </c>
      <c r="L30" s="9">
        <f t="shared" si="1"/>
        <v>1.5</v>
      </c>
      <c r="M30" s="9">
        <f t="shared" si="2"/>
        <v>1.75</v>
      </c>
    </row>
    <row r="31" spans="1:13" x14ac:dyDescent="0.3">
      <c r="A31" s="2">
        <f>IF(Data!A31&gt;0,Data!A31-4,"")</f>
        <v>2</v>
      </c>
      <c r="B31" s="2">
        <f>IF(Data!B31&gt;0,Data!B31-4,"")</f>
        <v>-1</v>
      </c>
      <c r="C31" s="2">
        <f>IF(Data!C31&gt;0,Data!C31-4,"")</f>
        <v>1</v>
      </c>
      <c r="D31" s="2">
        <f>IF(Data!D31&gt;0,Data!D31-4,"")</f>
        <v>0</v>
      </c>
      <c r="E31" s="2">
        <f>IF(Data!E31&gt;0,Data!E31-4,"")</f>
        <v>2</v>
      </c>
      <c r="F31" s="2">
        <f>IF(Data!F31&gt;0,Data!F31-4,"")</f>
        <v>2</v>
      </c>
      <c r="G31" s="2">
        <f>IF(Data!G31&gt;0,Data!G31-4,"")</f>
        <v>1</v>
      </c>
      <c r="H31" s="2">
        <f>IF(Data!H31&gt;0,Data!H31-4,"")</f>
        <v>0</v>
      </c>
      <c r="K31" s="9">
        <f t="shared" si="0"/>
        <v>0.5</v>
      </c>
      <c r="L31" s="9">
        <f t="shared" si="1"/>
        <v>1.25</v>
      </c>
      <c r="M31" s="9">
        <f t="shared" si="2"/>
        <v>0.875</v>
      </c>
    </row>
    <row r="32" spans="1:13" x14ac:dyDescent="0.3">
      <c r="A32" s="2">
        <f>IF(Data!A32&gt;0,Data!A32-4,"")</f>
        <v>0</v>
      </c>
      <c r="B32" s="2">
        <f>IF(Data!B32&gt;0,Data!B32-4,"")</f>
        <v>-1</v>
      </c>
      <c r="C32" s="2">
        <f>IF(Data!C32&gt;0,Data!C32-4,"")</f>
        <v>-1</v>
      </c>
      <c r="D32" s="2">
        <f>IF(Data!D32&gt;0,Data!D32-4,"")</f>
        <v>-2</v>
      </c>
      <c r="E32" s="2">
        <f>IF(Data!E32&gt;0,Data!E32-4,"")</f>
        <v>0</v>
      </c>
      <c r="F32" s="2">
        <f>IF(Data!F32&gt;0,Data!F32-4,"")</f>
        <v>0</v>
      </c>
      <c r="G32" s="2">
        <f>IF(Data!G32&gt;0,Data!G32-4,"")</f>
        <v>1</v>
      </c>
      <c r="H32" s="2">
        <f>IF(Data!H32&gt;0,Data!H32-4,"")</f>
        <v>1</v>
      </c>
      <c r="K32" s="9">
        <f t="shared" si="0"/>
        <v>-1</v>
      </c>
      <c r="L32" s="9">
        <f t="shared" si="1"/>
        <v>0.5</v>
      </c>
      <c r="M32" s="9">
        <f t="shared" si="2"/>
        <v>-0.25</v>
      </c>
    </row>
    <row r="33" spans="1:13" x14ac:dyDescent="0.3">
      <c r="A33" s="2">
        <f>IF(Data!A33&gt;0,Data!A33-4,"")</f>
        <v>1</v>
      </c>
      <c r="B33" s="2">
        <f>IF(Data!B33&gt;0,Data!B33-4,"")</f>
        <v>1</v>
      </c>
      <c r="C33" s="2">
        <f>IF(Data!C33&gt;0,Data!C33-4,"")</f>
        <v>2</v>
      </c>
      <c r="D33" s="2">
        <f>IF(Data!D33&gt;0,Data!D33-4,"")</f>
        <v>1</v>
      </c>
      <c r="E33" s="2">
        <f>IF(Data!E33&gt;0,Data!E33-4,"")</f>
        <v>0</v>
      </c>
      <c r="F33" s="2">
        <f>IF(Data!F33&gt;0,Data!F33-4,"")</f>
        <v>1</v>
      </c>
      <c r="G33" s="2">
        <f>IF(Data!G33&gt;0,Data!G33-4,"")</f>
        <v>1</v>
      </c>
      <c r="H33" s="2">
        <f>IF(Data!H33&gt;0,Data!H33-4,"")</f>
        <v>-1</v>
      </c>
      <c r="K33" s="9">
        <f t="shared" si="0"/>
        <v>1.25</v>
      </c>
      <c r="L33" s="9">
        <f t="shared" si="1"/>
        <v>0.25</v>
      </c>
      <c r="M33" s="9">
        <f t="shared" si="2"/>
        <v>0.75</v>
      </c>
    </row>
    <row r="34" spans="1:13" x14ac:dyDescent="0.3">
      <c r="A34" s="2">
        <f>IF(Data!A34&gt;0,Data!A34-4,"")</f>
        <v>1</v>
      </c>
      <c r="B34" s="2">
        <f>IF(Data!B34&gt;0,Data!B34-4,"")</f>
        <v>1</v>
      </c>
      <c r="C34" s="2">
        <f>IF(Data!C34&gt;0,Data!C34-4,"")</f>
        <v>1</v>
      </c>
      <c r="D34" s="2">
        <f>IF(Data!D34&gt;0,Data!D34-4,"")</f>
        <v>-2</v>
      </c>
      <c r="E34" s="2">
        <f>IF(Data!E34&gt;0,Data!E34-4,"")</f>
        <v>1</v>
      </c>
      <c r="F34" s="2">
        <f>IF(Data!F34&gt;0,Data!F34-4,"")</f>
        <v>2</v>
      </c>
      <c r="G34" s="2">
        <f>IF(Data!G34&gt;0,Data!G34-4,"")</f>
        <v>-2</v>
      </c>
      <c r="H34" s="2">
        <f>IF(Data!H34&gt;0,Data!H34-4,"")</f>
        <v>-3</v>
      </c>
      <c r="K34" s="9">
        <f t="shared" si="0"/>
        <v>0.25</v>
      </c>
      <c r="L34" s="9">
        <f t="shared" si="1"/>
        <v>-0.5</v>
      </c>
      <c r="M34" s="9">
        <f t="shared" si="2"/>
        <v>-0.125</v>
      </c>
    </row>
    <row r="35" spans="1:13" x14ac:dyDescent="0.3">
      <c r="A35" s="2">
        <f>IF(Data!A35&gt;0,Data!A35-4,"")</f>
        <v>-3</v>
      </c>
      <c r="B35" s="2">
        <f>IF(Data!B35&gt;0,Data!B35-4,"")</f>
        <v>-3</v>
      </c>
      <c r="C35" s="2">
        <f>IF(Data!C35&gt;0,Data!C35-4,"")</f>
        <v>-1</v>
      </c>
      <c r="D35" s="2">
        <f>IF(Data!D35&gt;0,Data!D35-4,"")</f>
        <v>-1</v>
      </c>
      <c r="E35" s="2">
        <f>IF(Data!E35&gt;0,Data!E35-4,"")</f>
        <v>-2</v>
      </c>
      <c r="F35" s="2">
        <f>IF(Data!F35&gt;0,Data!F35-4,"")</f>
        <v>-3</v>
      </c>
      <c r="G35" s="2">
        <f>IF(Data!G35&gt;0,Data!G35-4,"")</f>
        <v>0</v>
      </c>
      <c r="H35" s="2">
        <f>IF(Data!H35&gt;0,Data!H35-4,"")</f>
        <v>3</v>
      </c>
      <c r="K35" s="9">
        <f t="shared" si="0"/>
        <v>-2</v>
      </c>
      <c r="L35" s="9">
        <f t="shared" si="1"/>
        <v>-0.5</v>
      </c>
      <c r="M35" s="9">
        <f t="shared" si="2"/>
        <v>-1.25</v>
      </c>
    </row>
    <row r="36" spans="1:13" x14ac:dyDescent="0.3">
      <c r="A36" s="2">
        <f>IF(Data!A36&gt;0,Data!A36-4,"")</f>
        <v>0</v>
      </c>
      <c r="B36" s="2">
        <f>IF(Data!B36&gt;0,Data!B36-4,"")</f>
        <v>-2</v>
      </c>
      <c r="C36" s="2">
        <f>IF(Data!C36&gt;0,Data!C36-4,"")</f>
        <v>0</v>
      </c>
      <c r="D36" s="2">
        <f>IF(Data!D36&gt;0,Data!D36-4,"")</f>
        <v>0</v>
      </c>
      <c r="E36" s="2">
        <f>IF(Data!E36&gt;0,Data!E36-4,"")</f>
        <v>1</v>
      </c>
      <c r="F36" s="2">
        <f>IF(Data!F36&gt;0,Data!F36-4,"")</f>
        <v>0</v>
      </c>
      <c r="G36" s="2">
        <f>IF(Data!G36&gt;0,Data!G36-4,"")</f>
        <v>0</v>
      </c>
      <c r="H36" s="2">
        <f>IF(Data!H36&gt;0,Data!H36-4,"")</f>
        <v>0</v>
      </c>
      <c r="K36" s="9">
        <f t="shared" si="0"/>
        <v>-0.5</v>
      </c>
      <c r="L36" s="9">
        <f t="shared" si="1"/>
        <v>0.25</v>
      </c>
      <c r="M36" s="9">
        <f t="shared" si="2"/>
        <v>-0.125</v>
      </c>
    </row>
    <row r="37" spans="1:13" x14ac:dyDescent="0.3">
      <c r="A37" s="2">
        <f>IF(Data!A37&gt;0,Data!A37-4,"")</f>
        <v>1</v>
      </c>
      <c r="B37" s="2">
        <f>IF(Data!B37&gt;0,Data!B37-4,"")</f>
        <v>0</v>
      </c>
      <c r="C37" s="2">
        <f>IF(Data!C37&gt;0,Data!C37-4,"")</f>
        <v>2</v>
      </c>
      <c r="D37" s="2">
        <f>IF(Data!D37&gt;0,Data!D37-4,"")</f>
        <v>1</v>
      </c>
      <c r="E37" s="2">
        <f>IF(Data!E37&gt;0,Data!E37-4,"")</f>
        <v>1</v>
      </c>
      <c r="F37" s="2">
        <f>IF(Data!F37&gt;0,Data!F37-4,"")</f>
        <v>2</v>
      </c>
      <c r="G37" s="2">
        <f>IF(Data!G37&gt;0,Data!G37-4,"")</f>
        <v>0</v>
      </c>
      <c r="H37" s="2">
        <f>IF(Data!H37&gt;0,Data!H37-4,"")</f>
        <v>1</v>
      </c>
      <c r="K37" s="9">
        <f t="shared" si="0"/>
        <v>1</v>
      </c>
      <c r="L37" s="9">
        <f t="shared" si="1"/>
        <v>1</v>
      </c>
      <c r="M37" s="9">
        <f t="shared" si="2"/>
        <v>1</v>
      </c>
    </row>
    <row r="38" spans="1:13" x14ac:dyDescent="0.3">
      <c r="A38" s="2">
        <f>IF(Data!A38&gt;0,Data!A38-4,"")</f>
        <v>0</v>
      </c>
      <c r="B38" s="2">
        <f>IF(Data!B38&gt;0,Data!B38-4,"")</f>
        <v>-2</v>
      </c>
      <c r="C38" s="2">
        <f>IF(Data!C38&gt;0,Data!C38-4,"")</f>
        <v>0</v>
      </c>
      <c r="D38" s="2">
        <f>IF(Data!D38&gt;0,Data!D38-4,"")</f>
        <v>-2</v>
      </c>
      <c r="E38" s="2">
        <f>IF(Data!E38&gt;0,Data!E38-4,"")</f>
        <v>0</v>
      </c>
      <c r="F38" s="2">
        <f>IF(Data!F38&gt;0,Data!F38-4,"")</f>
        <v>0</v>
      </c>
      <c r="G38" s="2">
        <f>IF(Data!G38&gt;0,Data!G38-4,"")</f>
        <v>-1</v>
      </c>
      <c r="H38" s="2">
        <f>IF(Data!H38&gt;0,Data!H38-4,"")</f>
        <v>0</v>
      </c>
      <c r="K38" s="9">
        <f t="shared" si="0"/>
        <v>-1</v>
      </c>
      <c r="L38" s="9">
        <f t="shared" si="1"/>
        <v>-0.25</v>
      </c>
      <c r="M38" s="9">
        <f t="shared" si="2"/>
        <v>-0.625</v>
      </c>
    </row>
    <row r="39" spans="1:13" x14ac:dyDescent="0.3">
      <c r="A39" s="2">
        <f>IF(Data!A39&gt;0,Data!A39-4,"")</f>
        <v>-1</v>
      </c>
      <c r="B39" s="2">
        <f>IF(Data!B39&gt;0,Data!B39-4,"")</f>
        <v>-3</v>
      </c>
      <c r="C39" s="2">
        <f>IF(Data!C39&gt;0,Data!C39-4,"")</f>
        <v>3</v>
      </c>
      <c r="D39" s="2">
        <f>IF(Data!D39&gt;0,Data!D39-4,"")</f>
        <v>-3</v>
      </c>
      <c r="E39" s="2">
        <f>IF(Data!E39&gt;0,Data!E39-4,"")</f>
        <v>-1</v>
      </c>
      <c r="F39" s="2">
        <f>IF(Data!F39&gt;0,Data!F39-4,"")</f>
        <v>0</v>
      </c>
      <c r="G39" s="2">
        <f>IF(Data!G39&gt;0,Data!G39-4,"")</f>
        <v>0</v>
      </c>
      <c r="H39" s="2">
        <f>IF(Data!H39&gt;0,Data!H39-4,"")</f>
        <v>-2</v>
      </c>
      <c r="K39" s="9">
        <f t="shared" si="0"/>
        <v>-1</v>
      </c>
      <c r="L39" s="9">
        <f t="shared" si="1"/>
        <v>-0.75</v>
      </c>
      <c r="M39" s="9">
        <f t="shared" si="2"/>
        <v>-0.875</v>
      </c>
    </row>
    <row r="40" spans="1:13" x14ac:dyDescent="0.3">
      <c r="A40" s="2">
        <f>IF(Data!A40&gt;0,Data!A40-4,"")</f>
        <v>2</v>
      </c>
      <c r="B40" s="2">
        <f>IF(Data!B40&gt;0,Data!B40-4,"")</f>
        <v>2</v>
      </c>
      <c r="C40" s="2">
        <f>IF(Data!C40&gt;0,Data!C40-4,"")</f>
        <v>1</v>
      </c>
      <c r="D40" s="2">
        <f>IF(Data!D40&gt;0,Data!D40-4,"")</f>
        <v>2</v>
      </c>
      <c r="E40" s="2">
        <f>IF(Data!E40&gt;0,Data!E40-4,"")</f>
        <v>-1</v>
      </c>
      <c r="F40" s="2">
        <f>IF(Data!F40&gt;0,Data!F40-4,"")</f>
        <v>1</v>
      </c>
      <c r="G40" s="2">
        <f>IF(Data!G40&gt;0,Data!G40-4,"")</f>
        <v>-1</v>
      </c>
      <c r="H40" s="2">
        <f>IF(Data!H40&gt;0,Data!H40-4,"")</f>
        <v>1</v>
      </c>
      <c r="K40" s="9">
        <f t="shared" si="0"/>
        <v>1.75</v>
      </c>
      <c r="L40" s="9">
        <f t="shared" si="1"/>
        <v>0</v>
      </c>
      <c r="M40" s="9">
        <f t="shared" si="2"/>
        <v>0.875</v>
      </c>
    </row>
    <row r="41" spans="1:13" x14ac:dyDescent="0.3">
      <c r="A41" s="2">
        <f>IF(Data!A41&gt;0,Data!A41-4,"")</f>
        <v>-1</v>
      </c>
      <c r="B41" s="2">
        <f>IF(Data!B41&gt;0,Data!B41-4,"")</f>
        <v>-2</v>
      </c>
      <c r="C41" s="2">
        <f>IF(Data!C41&gt;0,Data!C41-4,"")</f>
        <v>0</v>
      </c>
      <c r="D41" s="2">
        <f>IF(Data!D41&gt;0,Data!D41-4,"")</f>
        <v>-1</v>
      </c>
      <c r="E41" s="2">
        <f>IF(Data!E41&gt;0,Data!E41-4,"")</f>
        <v>0</v>
      </c>
      <c r="F41" s="2">
        <f>IF(Data!F41&gt;0,Data!F41-4,"")</f>
        <v>0</v>
      </c>
      <c r="G41" s="2">
        <f>IF(Data!G41&gt;0,Data!G41-4,"")</f>
        <v>0</v>
      </c>
      <c r="H41" s="2">
        <f>IF(Data!H41&gt;0,Data!H41-4,"")</f>
        <v>-1</v>
      </c>
      <c r="K41" s="9">
        <f t="shared" si="0"/>
        <v>-1</v>
      </c>
      <c r="L41" s="9">
        <f t="shared" si="1"/>
        <v>-0.25</v>
      </c>
      <c r="M41" s="9">
        <f t="shared" si="2"/>
        <v>-0.625</v>
      </c>
    </row>
    <row r="42" spans="1:13" x14ac:dyDescent="0.3">
      <c r="A42" s="2">
        <f>IF(Data!A42&gt;0,Data!A42-4,"")</f>
        <v>3</v>
      </c>
      <c r="B42" s="2">
        <f>IF(Data!B42&gt;0,Data!B42-4,"")</f>
        <v>2</v>
      </c>
      <c r="C42" s="2">
        <f>IF(Data!C42&gt;0,Data!C42-4,"")</f>
        <v>3</v>
      </c>
      <c r="D42" s="2">
        <f>IF(Data!D42&gt;0,Data!D42-4,"")</f>
        <v>3</v>
      </c>
      <c r="E42" s="2">
        <f>IF(Data!E42&gt;0,Data!E42-4,"")</f>
        <v>2</v>
      </c>
      <c r="F42" s="2">
        <f>IF(Data!F42&gt;0,Data!F42-4,"")</f>
        <v>3</v>
      </c>
      <c r="G42" s="2">
        <f>IF(Data!G42&gt;0,Data!G42-4,"")</f>
        <v>1</v>
      </c>
      <c r="H42" s="2">
        <f>IF(Data!H42&gt;0,Data!H42-4,"")</f>
        <v>0</v>
      </c>
      <c r="K42" s="9">
        <f t="shared" si="0"/>
        <v>2.75</v>
      </c>
      <c r="L42" s="9">
        <f t="shared" si="1"/>
        <v>1.5</v>
      </c>
      <c r="M42" s="9">
        <f t="shared" si="2"/>
        <v>2.125</v>
      </c>
    </row>
    <row r="43" spans="1:13" x14ac:dyDescent="0.3">
      <c r="A43" s="2">
        <f>IF(Data!A43&gt;0,Data!A43-4,"")</f>
        <v>-2</v>
      </c>
      <c r="B43" s="2">
        <f>IF(Data!B43&gt;0,Data!B43-4,"")</f>
        <v>-3</v>
      </c>
      <c r="C43" s="2">
        <f>IF(Data!C43&gt;0,Data!C43-4,"")</f>
        <v>0</v>
      </c>
      <c r="D43" s="2">
        <f>IF(Data!D43&gt;0,Data!D43-4,"")</f>
        <v>-2</v>
      </c>
      <c r="E43" s="2">
        <f>IF(Data!E43&gt;0,Data!E43-4,"")</f>
        <v>-2</v>
      </c>
      <c r="F43" s="2">
        <f>IF(Data!F43&gt;0,Data!F43-4,"")</f>
        <v>-2</v>
      </c>
      <c r="G43" s="2">
        <f>IF(Data!G43&gt;0,Data!G43-4,"")</f>
        <v>-2</v>
      </c>
      <c r="H43" s="2">
        <f>IF(Data!H43&gt;0,Data!H43-4,"")</f>
        <v>-3</v>
      </c>
      <c r="K43" s="9">
        <f t="shared" si="0"/>
        <v>-1.75</v>
      </c>
      <c r="L43" s="9">
        <f t="shared" si="1"/>
        <v>-2.25</v>
      </c>
      <c r="M43" s="9">
        <f t="shared" si="2"/>
        <v>-2</v>
      </c>
    </row>
    <row r="44" spans="1:13" x14ac:dyDescent="0.3">
      <c r="A44" s="2">
        <f>IF(Data!A44&gt;0,Data!A44-4,"")</f>
        <v>1</v>
      </c>
      <c r="B44" s="2">
        <f>IF(Data!B44&gt;0,Data!B44-4,"")</f>
        <v>1</v>
      </c>
      <c r="C44" s="2">
        <f>IF(Data!C44&gt;0,Data!C44-4,"")</f>
        <v>0</v>
      </c>
      <c r="D44" s="2">
        <f>IF(Data!D44&gt;0,Data!D44-4,"")</f>
        <v>1</v>
      </c>
      <c r="E44" s="2">
        <f>IF(Data!E44&gt;0,Data!E44-4,"")</f>
        <v>0</v>
      </c>
      <c r="F44" s="2">
        <f>IF(Data!F44&gt;0,Data!F44-4,"")</f>
        <v>-1</v>
      </c>
      <c r="G44" s="2">
        <f>IF(Data!G44&gt;0,Data!G44-4,"")</f>
        <v>-1</v>
      </c>
      <c r="H44" s="2">
        <f>IF(Data!H44&gt;0,Data!H44-4,"")</f>
        <v>-2</v>
      </c>
      <c r="K44" s="9">
        <f t="shared" si="0"/>
        <v>0.75</v>
      </c>
      <c r="L44" s="9">
        <f t="shared" si="1"/>
        <v>-1</v>
      </c>
      <c r="M44" s="9">
        <f t="shared" si="2"/>
        <v>-0.125</v>
      </c>
    </row>
    <row r="45" spans="1:13" x14ac:dyDescent="0.3">
      <c r="A45" s="2">
        <f>IF(Data!A45&gt;0,Data!A45-4,"")</f>
        <v>1</v>
      </c>
      <c r="B45" s="2">
        <f>IF(Data!B45&gt;0,Data!B45-4,"")</f>
        <v>2</v>
      </c>
      <c r="C45" s="2">
        <f>IF(Data!C45&gt;0,Data!C45-4,"")</f>
        <v>1</v>
      </c>
      <c r="D45" s="2">
        <f>IF(Data!D45&gt;0,Data!D45-4,"")</f>
        <v>2</v>
      </c>
      <c r="E45" s="2">
        <f>IF(Data!E45&gt;0,Data!E45-4,"")</f>
        <v>1</v>
      </c>
      <c r="F45" s="2">
        <f>IF(Data!F45&gt;0,Data!F45-4,"")</f>
        <v>1</v>
      </c>
      <c r="G45" s="2">
        <f>IF(Data!G45&gt;0,Data!G45-4,"")</f>
        <v>-2</v>
      </c>
      <c r="H45" s="2">
        <f>IF(Data!H45&gt;0,Data!H45-4,"")</f>
        <v>1</v>
      </c>
      <c r="K45" s="9">
        <f t="shared" si="0"/>
        <v>1.5</v>
      </c>
      <c r="L45" s="9">
        <f t="shared" si="1"/>
        <v>0.25</v>
      </c>
      <c r="M45" s="9">
        <f t="shared" si="2"/>
        <v>0.875</v>
      </c>
    </row>
    <row r="46" spans="1:13" x14ac:dyDescent="0.3">
      <c r="A46" s="2">
        <f>IF(Data!A46&gt;0,Data!A46-4,"")</f>
        <v>2</v>
      </c>
      <c r="B46" s="2">
        <f>IF(Data!B46&gt;0,Data!B46-4,"")</f>
        <v>2</v>
      </c>
      <c r="C46" s="2">
        <f>IF(Data!C46&gt;0,Data!C46-4,"")</f>
        <v>3</v>
      </c>
      <c r="D46" s="2">
        <f>IF(Data!D46&gt;0,Data!D46-4,"")</f>
        <v>3</v>
      </c>
      <c r="E46" s="2">
        <f>IF(Data!E46&gt;0,Data!E46-4,"")</f>
        <v>0</v>
      </c>
      <c r="F46" s="2">
        <f>IF(Data!F46&gt;0,Data!F46-4,"")</f>
        <v>1</v>
      </c>
      <c r="G46" s="2">
        <f>IF(Data!G46&gt;0,Data!G46-4,"")</f>
        <v>0</v>
      </c>
      <c r="H46" s="2">
        <f>IF(Data!H46&gt;0,Data!H46-4,"")</f>
        <v>-1</v>
      </c>
      <c r="K46" s="9">
        <f t="shared" si="0"/>
        <v>2.5</v>
      </c>
      <c r="L46" s="9">
        <f t="shared" si="1"/>
        <v>0</v>
      </c>
      <c r="M46" s="9">
        <f t="shared" si="2"/>
        <v>1.25</v>
      </c>
    </row>
    <row r="47" spans="1:13" x14ac:dyDescent="0.3">
      <c r="A47" s="2">
        <f>IF(Data!A47&gt;0,Data!A47-4,"")</f>
        <v>1</v>
      </c>
      <c r="B47" s="2">
        <f>IF(Data!B47&gt;0,Data!B47-4,"")</f>
        <v>0</v>
      </c>
      <c r="C47" s="2">
        <f>IF(Data!C47&gt;0,Data!C47-4,"")</f>
        <v>0</v>
      </c>
      <c r="D47" s="2">
        <f>IF(Data!D47&gt;0,Data!D47-4,"")</f>
        <v>1</v>
      </c>
      <c r="E47" s="2">
        <f>IF(Data!E47&gt;0,Data!E47-4,"")</f>
        <v>-3</v>
      </c>
      <c r="F47" s="2">
        <f>IF(Data!F47&gt;0,Data!F47-4,"")</f>
        <v>-3</v>
      </c>
      <c r="G47" s="2">
        <f>IF(Data!G47&gt;0,Data!G47-4,"")</f>
        <v>-3</v>
      </c>
      <c r="H47" s="2">
        <f>IF(Data!H47&gt;0,Data!H47-4,"")</f>
        <v>-3</v>
      </c>
      <c r="K47" s="9">
        <f t="shared" si="0"/>
        <v>0.5</v>
      </c>
      <c r="L47" s="9">
        <f t="shared" si="1"/>
        <v>-3</v>
      </c>
      <c r="M47" s="9">
        <f t="shared" si="2"/>
        <v>-1.25</v>
      </c>
    </row>
    <row r="48" spans="1:13" x14ac:dyDescent="0.3">
      <c r="A48" s="2">
        <f>IF(Data!A48&gt;0,Data!A48-4,"")</f>
        <v>2</v>
      </c>
      <c r="B48" s="2">
        <f>IF(Data!B48&gt;0,Data!B48-4,"")</f>
        <v>3</v>
      </c>
      <c r="C48" s="2">
        <f>IF(Data!C48&gt;0,Data!C48-4,"")</f>
        <v>2</v>
      </c>
      <c r="D48" s="2">
        <f>IF(Data!D48&gt;0,Data!D48-4,"")</f>
        <v>1</v>
      </c>
      <c r="E48" s="2">
        <f>IF(Data!E48&gt;0,Data!E48-4,"")</f>
        <v>2</v>
      </c>
      <c r="F48" s="2">
        <f>IF(Data!F48&gt;0,Data!F48-4,"")</f>
        <v>3</v>
      </c>
      <c r="G48" s="2">
        <f>IF(Data!G48&gt;0,Data!G48-4,"")</f>
        <v>2</v>
      </c>
      <c r="H48" s="2">
        <f>IF(Data!H48&gt;0,Data!H48-4,"")</f>
        <v>2</v>
      </c>
      <c r="K48" s="9">
        <f t="shared" si="0"/>
        <v>2</v>
      </c>
      <c r="L48" s="9">
        <f t="shared" si="1"/>
        <v>2.25</v>
      </c>
      <c r="M48" s="9">
        <f t="shared" si="2"/>
        <v>2.125</v>
      </c>
    </row>
    <row r="49" spans="1:13" x14ac:dyDescent="0.3">
      <c r="A49" s="2">
        <f>IF(Data!A49&gt;0,Data!A49-4,"")</f>
        <v>1</v>
      </c>
      <c r="B49" s="2">
        <f>IF(Data!B49&gt;0,Data!B49-4,"")</f>
        <v>2</v>
      </c>
      <c r="C49" s="2">
        <f>IF(Data!C49&gt;0,Data!C49-4,"")</f>
        <v>2</v>
      </c>
      <c r="D49" s="2">
        <f>IF(Data!D49&gt;0,Data!D49-4,"")</f>
        <v>2</v>
      </c>
      <c r="E49" s="2">
        <f>IF(Data!E49&gt;0,Data!E49-4,"")</f>
        <v>1</v>
      </c>
      <c r="F49" s="2">
        <f>IF(Data!F49&gt;0,Data!F49-4,"")</f>
        <v>1</v>
      </c>
      <c r="G49" s="2">
        <f>IF(Data!G49&gt;0,Data!G49-4,"")</f>
        <v>0</v>
      </c>
      <c r="H49" s="2">
        <f>IF(Data!H49&gt;0,Data!H49-4,"")</f>
        <v>2</v>
      </c>
      <c r="K49" s="9">
        <f t="shared" si="0"/>
        <v>1.75</v>
      </c>
      <c r="L49" s="9">
        <f t="shared" si="1"/>
        <v>1</v>
      </c>
      <c r="M49" s="9">
        <f t="shared" si="2"/>
        <v>1.375</v>
      </c>
    </row>
    <row r="50" spans="1:13" x14ac:dyDescent="0.3">
      <c r="A50" s="2">
        <f>IF(Data!A50&gt;0,Data!A50-4,"")</f>
        <v>-1</v>
      </c>
      <c r="B50" s="2">
        <f>IF(Data!B50&gt;0,Data!B50-4,"")</f>
        <v>2</v>
      </c>
      <c r="C50" s="2">
        <f>IF(Data!C50&gt;0,Data!C50-4,"")</f>
        <v>0</v>
      </c>
      <c r="D50" s="2">
        <f>IF(Data!D50&gt;0,Data!D50-4,"")</f>
        <v>-2</v>
      </c>
      <c r="E50" s="2">
        <f>IF(Data!E50&gt;0,Data!E50-4,"")</f>
        <v>0</v>
      </c>
      <c r="F50" s="2">
        <f>IF(Data!F50&gt;0,Data!F50-4,"")</f>
        <v>1</v>
      </c>
      <c r="G50" s="2">
        <f>IF(Data!G50&gt;0,Data!G50-4,"")</f>
        <v>-1</v>
      </c>
      <c r="H50" s="2">
        <f>IF(Data!H50&gt;0,Data!H50-4,"")</f>
        <v>0</v>
      </c>
      <c r="K50" s="9">
        <f t="shared" si="0"/>
        <v>-0.25</v>
      </c>
      <c r="L50" s="9">
        <f t="shared" si="1"/>
        <v>0</v>
      </c>
      <c r="M50" s="9">
        <f t="shared" si="2"/>
        <v>-0.125</v>
      </c>
    </row>
    <row r="51" spans="1:13" x14ac:dyDescent="0.3">
      <c r="A51" s="2">
        <f>IF(Data!A51&gt;0,Data!A51-4,"")</f>
        <v>-1</v>
      </c>
      <c r="B51" s="2">
        <f>IF(Data!B51&gt;0,Data!B51-4,"")</f>
        <v>-1</v>
      </c>
      <c r="C51" s="2">
        <f>IF(Data!C51&gt;0,Data!C51-4,"")</f>
        <v>0</v>
      </c>
      <c r="D51" s="2">
        <f>IF(Data!D51&gt;0,Data!D51-4,"")</f>
        <v>-2</v>
      </c>
      <c r="E51" s="2">
        <f>IF(Data!E51&gt;0,Data!E51-4,"")</f>
        <v>0</v>
      </c>
      <c r="F51" s="2">
        <f>IF(Data!F51&gt;0,Data!F51-4,"")</f>
        <v>0</v>
      </c>
      <c r="G51" s="2">
        <f>IF(Data!G51&gt;0,Data!G51-4,"")</f>
        <v>0</v>
      </c>
      <c r="H51" s="2">
        <f>IF(Data!H51&gt;0,Data!H51-4,"")</f>
        <v>-1</v>
      </c>
      <c r="K51" s="9">
        <f t="shared" si="0"/>
        <v>-1</v>
      </c>
      <c r="L51" s="9">
        <f t="shared" si="1"/>
        <v>-0.25</v>
      </c>
      <c r="M51" s="9">
        <f t="shared" si="2"/>
        <v>-0.625</v>
      </c>
    </row>
    <row r="52" spans="1:13" x14ac:dyDescent="0.3">
      <c r="A52" s="2">
        <f>IF(Data!A52&gt;0,Data!A52-4,"")</f>
        <v>3</v>
      </c>
      <c r="B52" s="2">
        <f>IF(Data!B52&gt;0,Data!B52-4,"")</f>
        <v>3</v>
      </c>
      <c r="C52" s="2">
        <f>IF(Data!C52&gt;0,Data!C52-4,"")</f>
        <v>2</v>
      </c>
      <c r="D52" s="2">
        <f>IF(Data!D52&gt;0,Data!D52-4,"")</f>
        <v>3</v>
      </c>
      <c r="E52" s="2">
        <f>IF(Data!E52&gt;0,Data!E52-4,"")</f>
        <v>0</v>
      </c>
      <c r="F52" s="2">
        <f>IF(Data!F52&gt;0,Data!F52-4,"")</f>
        <v>2</v>
      </c>
      <c r="G52" s="2">
        <f>IF(Data!G52&gt;0,Data!G52-4,"")</f>
        <v>1</v>
      </c>
      <c r="H52" s="2">
        <f>IF(Data!H52&gt;0,Data!H52-4,"")</f>
        <v>1</v>
      </c>
      <c r="K52" s="9">
        <f t="shared" si="0"/>
        <v>2.75</v>
      </c>
      <c r="L52" s="9">
        <f t="shared" si="1"/>
        <v>1</v>
      </c>
      <c r="M52" s="9">
        <f t="shared" si="2"/>
        <v>1.875</v>
      </c>
    </row>
    <row r="53" spans="1:13" x14ac:dyDescent="0.3">
      <c r="A53" s="2">
        <f>IF(Data!A53&gt;0,Data!A53-4,"")</f>
        <v>2</v>
      </c>
      <c r="B53" s="2">
        <f>IF(Data!B53&gt;0,Data!B53-4,"")</f>
        <v>2</v>
      </c>
      <c r="C53" s="2">
        <f>IF(Data!C53&gt;0,Data!C53-4,"")</f>
        <v>2</v>
      </c>
      <c r="D53" s="2">
        <f>IF(Data!D53&gt;0,Data!D53-4,"")</f>
        <v>0</v>
      </c>
      <c r="E53" s="2">
        <f>IF(Data!E53&gt;0,Data!E53-4,"")</f>
        <v>2</v>
      </c>
      <c r="F53" s="2">
        <f>IF(Data!F53&gt;0,Data!F53-4,"")</f>
        <v>2</v>
      </c>
      <c r="G53" s="2">
        <f>IF(Data!G53&gt;0,Data!G53-4,"")</f>
        <v>-1</v>
      </c>
      <c r="H53" s="2">
        <f>IF(Data!H53&gt;0,Data!H53-4,"")</f>
        <v>1</v>
      </c>
      <c r="K53" s="9">
        <f t="shared" si="0"/>
        <v>1.5</v>
      </c>
      <c r="L53" s="9">
        <f t="shared" si="1"/>
        <v>1</v>
      </c>
      <c r="M53" s="9">
        <f t="shared" si="2"/>
        <v>1.25</v>
      </c>
    </row>
    <row r="54" spans="1:13" x14ac:dyDescent="0.3">
      <c r="A54" s="2">
        <f>IF(Data!A54&gt;0,Data!A54-4,"")</f>
        <v>0</v>
      </c>
      <c r="B54" s="2">
        <f>IF(Data!B54&gt;0,Data!B54-4,"")</f>
        <v>0</v>
      </c>
      <c r="C54" s="2">
        <f>IF(Data!C54&gt;0,Data!C54-4,"")</f>
        <v>0</v>
      </c>
      <c r="D54" s="2">
        <f>IF(Data!D54&gt;0,Data!D54-4,"")</f>
        <v>0</v>
      </c>
      <c r="E54" s="2">
        <f>IF(Data!E54&gt;0,Data!E54-4,"")</f>
        <v>0</v>
      </c>
      <c r="F54" s="2">
        <f>IF(Data!F54&gt;0,Data!F54-4,"")</f>
        <v>0</v>
      </c>
      <c r="G54" s="2">
        <f>IF(Data!G54&gt;0,Data!G54-4,"")</f>
        <v>0</v>
      </c>
      <c r="H54" s="2">
        <f>IF(Data!H54&gt;0,Data!H54-4,"")</f>
        <v>0</v>
      </c>
      <c r="K54" s="9">
        <f t="shared" si="0"/>
        <v>0</v>
      </c>
      <c r="L54" s="9">
        <f t="shared" si="1"/>
        <v>0</v>
      </c>
      <c r="M54" s="9">
        <f t="shared" si="2"/>
        <v>0</v>
      </c>
    </row>
    <row r="55" spans="1:13" x14ac:dyDescent="0.3">
      <c r="A55" s="2">
        <f>IF(Data!A55&gt;0,Data!A55-4,"")</f>
        <v>-1</v>
      </c>
      <c r="B55" s="2">
        <f>IF(Data!B55&gt;0,Data!B55-4,"")</f>
        <v>-1</v>
      </c>
      <c r="C55" s="2">
        <f>IF(Data!C55&gt;0,Data!C55-4,"")</f>
        <v>-1</v>
      </c>
      <c r="D55" s="2">
        <f>IF(Data!D55&gt;0,Data!D55-4,"")</f>
        <v>-1</v>
      </c>
      <c r="E55" s="2">
        <f>IF(Data!E55&gt;0,Data!E55-4,"")</f>
        <v>2</v>
      </c>
      <c r="F55" s="2">
        <f>IF(Data!F55&gt;0,Data!F55-4,"")</f>
        <v>2</v>
      </c>
      <c r="G55" s="2">
        <f>IF(Data!G55&gt;0,Data!G55-4,"")</f>
        <v>0</v>
      </c>
      <c r="H55" s="2">
        <f>IF(Data!H55&gt;0,Data!H55-4,"")</f>
        <v>-2</v>
      </c>
      <c r="K55" s="9">
        <f t="shared" si="0"/>
        <v>-1</v>
      </c>
      <c r="L55" s="9">
        <f t="shared" si="1"/>
        <v>0.5</v>
      </c>
      <c r="M55" s="9">
        <f t="shared" si="2"/>
        <v>-0.25</v>
      </c>
    </row>
    <row r="56" spans="1:13" x14ac:dyDescent="0.3">
      <c r="A56" s="2">
        <f>IF(Data!A56&gt;0,Data!A56-4,"")</f>
        <v>1</v>
      </c>
      <c r="B56" s="2">
        <f>IF(Data!B56&gt;0,Data!B56-4,"")</f>
        <v>0</v>
      </c>
      <c r="C56" s="2">
        <f>IF(Data!C56&gt;0,Data!C56-4,"")</f>
        <v>2</v>
      </c>
      <c r="D56" s="2">
        <f>IF(Data!D56&gt;0,Data!D56-4,"")</f>
        <v>2</v>
      </c>
      <c r="E56" s="2">
        <f>IF(Data!E56&gt;0,Data!E56-4,"")</f>
        <v>-1</v>
      </c>
      <c r="F56" s="2">
        <f>IF(Data!F56&gt;0,Data!F56-4,"")</f>
        <v>2</v>
      </c>
      <c r="G56" s="2">
        <f>IF(Data!G56&gt;0,Data!G56-4,"")</f>
        <v>1</v>
      </c>
      <c r="H56" s="2">
        <f>IF(Data!H56&gt;0,Data!H56-4,"")</f>
        <v>1</v>
      </c>
      <c r="K56" s="9">
        <f t="shared" si="0"/>
        <v>1.25</v>
      </c>
      <c r="L56" s="9">
        <f t="shared" si="1"/>
        <v>0.75</v>
      </c>
      <c r="M56" s="9">
        <f t="shared" si="2"/>
        <v>1</v>
      </c>
    </row>
    <row r="57" spans="1:13" x14ac:dyDescent="0.3">
      <c r="A57" s="2">
        <f>IF(Data!A57&gt;0,Data!A57-4,"")</f>
        <v>-2</v>
      </c>
      <c r="B57" s="2">
        <f>IF(Data!B57&gt;0,Data!B57-4,"")</f>
        <v>2</v>
      </c>
      <c r="C57" s="2">
        <f>IF(Data!C57&gt;0,Data!C57-4,"")</f>
        <v>-3</v>
      </c>
      <c r="D57" s="2">
        <f>IF(Data!D57&gt;0,Data!D57-4,"")</f>
        <v>-2</v>
      </c>
      <c r="E57" s="2">
        <f>IF(Data!E57&gt;0,Data!E57-4,"")</f>
        <v>3</v>
      </c>
      <c r="F57" s="2">
        <f>IF(Data!F57&gt;0,Data!F57-4,"")</f>
        <v>-2</v>
      </c>
      <c r="G57" s="2">
        <f>IF(Data!G57&gt;0,Data!G57-4,"")</f>
        <v>-2</v>
      </c>
      <c r="H57" s="2">
        <f>IF(Data!H57&gt;0,Data!H57-4,"")</f>
        <v>-1</v>
      </c>
      <c r="K57" s="9">
        <f t="shared" si="0"/>
        <v>-1.25</v>
      </c>
      <c r="L57" s="9">
        <f t="shared" si="1"/>
        <v>-0.5</v>
      </c>
      <c r="M57" s="9">
        <f t="shared" si="2"/>
        <v>-0.875</v>
      </c>
    </row>
    <row r="58" spans="1:13" x14ac:dyDescent="0.3">
      <c r="A58" s="2">
        <f>IF(Data!A58&gt;0,Data!A58-4,"")</f>
        <v>0</v>
      </c>
      <c r="B58" s="2">
        <f>IF(Data!B58&gt;0,Data!B58-4,"")</f>
        <v>0</v>
      </c>
      <c r="C58" s="2">
        <f>IF(Data!C58&gt;0,Data!C58-4,"")</f>
        <v>-1</v>
      </c>
      <c r="D58" s="2">
        <f>IF(Data!D58&gt;0,Data!D58-4,"")</f>
        <v>0</v>
      </c>
      <c r="E58" s="2">
        <f>IF(Data!E58&gt;0,Data!E58-4,"")</f>
        <v>0</v>
      </c>
      <c r="F58" s="2">
        <f>IF(Data!F58&gt;0,Data!F58-4,"")</f>
        <v>1</v>
      </c>
      <c r="G58" s="2">
        <f>IF(Data!G58&gt;0,Data!G58-4,"")</f>
        <v>-2</v>
      </c>
      <c r="H58" s="2">
        <f>IF(Data!H58&gt;0,Data!H58-4,"")</f>
        <v>-2</v>
      </c>
      <c r="K58" s="9">
        <f t="shared" si="0"/>
        <v>-0.25</v>
      </c>
      <c r="L58" s="9">
        <f t="shared" si="1"/>
        <v>-0.75</v>
      </c>
      <c r="M58" s="9">
        <f t="shared" si="2"/>
        <v>-0.5</v>
      </c>
    </row>
    <row r="59" spans="1:13" x14ac:dyDescent="0.3">
      <c r="A59" s="2">
        <f>IF(Data!A59&gt;0,Data!A59-4,"")</f>
        <v>2</v>
      </c>
      <c r="B59" s="2">
        <f>IF(Data!B59&gt;0,Data!B59-4,"")</f>
        <v>1</v>
      </c>
      <c r="C59" s="2">
        <f>IF(Data!C59&gt;0,Data!C59-4,"")</f>
        <v>2</v>
      </c>
      <c r="D59" s="2">
        <f>IF(Data!D59&gt;0,Data!D59-4,"")</f>
        <v>-2</v>
      </c>
      <c r="E59" s="2">
        <f>IF(Data!E59&gt;0,Data!E59-4,"")</f>
        <v>0</v>
      </c>
      <c r="F59" s="2">
        <f>IF(Data!F59&gt;0,Data!F59-4,"")</f>
        <v>1</v>
      </c>
      <c r="G59" s="2">
        <f>IF(Data!G59&gt;0,Data!G59-4,"")</f>
        <v>1</v>
      </c>
      <c r="H59" s="2">
        <f>IF(Data!H59&gt;0,Data!H59-4,"")</f>
        <v>-1</v>
      </c>
      <c r="K59" s="9">
        <f t="shared" si="0"/>
        <v>0.75</v>
      </c>
      <c r="L59" s="9">
        <f t="shared" si="1"/>
        <v>0.25</v>
      </c>
      <c r="M59" s="9">
        <f t="shared" si="2"/>
        <v>0.5</v>
      </c>
    </row>
    <row r="60" spans="1:13" x14ac:dyDescent="0.3">
      <c r="A60" s="2">
        <f>IF(Data!A60&gt;0,Data!A60-4,"")</f>
        <v>1</v>
      </c>
      <c r="B60" s="2">
        <f>IF(Data!B60&gt;0,Data!B60-4,"")</f>
        <v>2</v>
      </c>
      <c r="C60" s="2">
        <f>IF(Data!C60&gt;0,Data!C60-4,"")</f>
        <v>1</v>
      </c>
      <c r="D60" s="2">
        <f>IF(Data!D60&gt;0,Data!D60-4,"")</f>
        <v>2</v>
      </c>
      <c r="E60" s="2">
        <f>IF(Data!E60&gt;0,Data!E60-4,"")</f>
        <v>-2</v>
      </c>
      <c r="F60" s="2">
        <f>IF(Data!F60&gt;0,Data!F60-4,"")</f>
        <v>1</v>
      </c>
      <c r="G60" s="2">
        <f>IF(Data!G60&gt;0,Data!G60-4,"")</f>
        <v>0</v>
      </c>
      <c r="H60" s="2">
        <f>IF(Data!H60&gt;0,Data!H60-4,"")</f>
        <v>-1</v>
      </c>
      <c r="K60" s="9">
        <f t="shared" si="0"/>
        <v>1.5</v>
      </c>
      <c r="L60" s="9">
        <f t="shared" si="1"/>
        <v>-0.5</v>
      </c>
      <c r="M60" s="9">
        <f t="shared" si="2"/>
        <v>0.5</v>
      </c>
    </row>
    <row r="61" spans="1:13" x14ac:dyDescent="0.3">
      <c r="A61" s="2">
        <f>IF(Data!A61&gt;0,Data!A61-4,"")</f>
        <v>3</v>
      </c>
      <c r="B61" s="2">
        <f>IF(Data!B61&gt;0,Data!B61-4,"")</f>
        <v>1</v>
      </c>
      <c r="C61" s="2">
        <f>IF(Data!C61&gt;0,Data!C61-4,"")</f>
        <v>2</v>
      </c>
      <c r="D61" s="2">
        <f>IF(Data!D61&gt;0,Data!D61-4,"")</f>
        <v>-1</v>
      </c>
      <c r="E61" s="2">
        <f>IF(Data!E61&gt;0,Data!E61-4,"")</f>
        <v>3</v>
      </c>
      <c r="F61" s="2">
        <f>IF(Data!F61&gt;0,Data!F61-4,"")</f>
        <v>3</v>
      </c>
      <c r="G61" s="2">
        <f>IF(Data!G61&gt;0,Data!G61-4,"")</f>
        <v>3</v>
      </c>
      <c r="H61" s="2">
        <f>IF(Data!H61&gt;0,Data!H61-4,"")</f>
        <v>-3</v>
      </c>
      <c r="K61" s="9">
        <f t="shared" si="0"/>
        <v>1.25</v>
      </c>
      <c r="L61" s="9">
        <f t="shared" si="1"/>
        <v>1.5</v>
      </c>
      <c r="M61" s="9">
        <f t="shared" si="2"/>
        <v>1.375</v>
      </c>
    </row>
    <row r="62" spans="1:13" x14ac:dyDescent="0.3">
      <c r="A62" s="2">
        <f>IF(Data!A62&gt;0,Data!A62-4,"")</f>
        <v>3</v>
      </c>
      <c r="B62" s="2">
        <f>IF(Data!B62&gt;0,Data!B62-4,"")</f>
        <v>3</v>
      </c>
      <c r="C62" s="2">
        <f>IF(Data!C62&gt;0,Data!C62-4,"")</f>
        <v>3</v>
      </c>
      <c r="D62" s="2">
        <f>IF(Data!D62&gt;0,Data!D62-4,"")</f>
        <v>3</v>
      </c>
      <c r="E62" s="2">
        <f>IF(Data!E62&gt;0,Data!E62-4,"")</f>
        <v>2</v>
      </c>
      <c r="F62" s="2">
        <f>IF(Data!F62&gt;0,Data!F62-4,"")</f>
        <v>3</v>
      </c>
      <c r="G62" s="2">
        <f>IF(Data!G62&gt;0,Data!G62-4,"")</f>
        <v>1</v>
      </c>
      <c r="H62" s="2">
        <f>IF(Data!H62&gt;0,Data!H62-4,"")</f>
        <v>1</v>
      </c>
      <c r="K62" s="9">
        <f t="shared" si="0"/>
        <v>3</v>
      </c>
      <c r="L62" s="9">
        <f t="shared" si="1"/>
        <v>1.75</v>
      </c>
      <c r="M62" s="9">
        <f t="shared" si="2"/>
        <v>2.375</v>
      </c>
    </row>
    <row r="63" spans="1:13" x14ac:dyDescent="0.3">
      <c r="A63" s="2">
        <f>IF(Data!A63&gt;0,Data!A63-4,"")</f>
        <v>1</v>
      </c>
      <c r="B63" s="2">
        <f>IF(Data!B63&gt;0,Data!B63-4,"")</f>
        <v>1</v>
      </c>
      <c r="C63" s="2">
        <f>IF(Data!C63&gt;0,Data!C63-4,"")</f>
        <v>3</v>
      </c>
      <c r="D63" s="2">
        <f>IF(Data!D63&gt;0,Data!D63-4,"")</f>
        <v>2</v>
      </c>
      <c r="E63" s="2">
        <f>IF(Data!E63&gt;0,Data!E63-4,"")</f>
        <v>2</v>
      </c>
      <c r="F63" s="2">
        <f>IF(Data!F63&gt;0,Data!F63-4,"")</f>
        <v>1</v>
      </c>
      <c r="G63" s="2">
        <f>IF(Data!G63&gt;0,Data!G63-4,"")</f>
        <v>0</v>
      </c>
      <c r="H63" s="2">
        <f>IF(Data!H63&gt;0,Data!H63-4,"")</f>
        <v>2</v>
      </c>
      <c r="K63" s="9">
        <f t="shared" si="0"/>
        <v>1.75</v>
      </c>
      <c r="L63" s="9">
        <f t="shared" si="1"/>
        <v>1.25</v>
      </c>
      <c r="M63" s="9">
        <f t="shared" si="2"/>
        <v>1.5</v>
      </c>
    </row>
    <row r="64" spans="1:13" x14ac:dyDescent="0.3">
      <c r="A64" s="2">
        <f>IF(Data!A64&gt;0,Data!A64-4,"")</f>
        <v>3</v>
      </c>
      <c r="B64" s="2">
        <f>IF(Data!B64&gt;0,Data!B64-4,"")</f>
        <v>3</v>
      </c>
      <c r="C64" s="2">
        <f>IF(Data!C64&gt;0,Data!C64-4,"")</f>
        <v>3</v>
      </c>
      <c r="D64" s="2">
        <f>IF(Data!D64&gt;0,Data!D64-4,"")</f>
        <v>3</v>
      </c>
      <c r="E64" s="2">
        <f>IF(Data!E64&gt;0,Data!E64-4,"")</f>
        <v>1</v>
      </c>
      <c r="F64" s="2">
        <f>IF(Data!F64&gt;0,Data!F64-4,"")</f>
        <v>3</v>
      </c>
      <c r="G64" s="2">
        <f>IF(Data!G64&gt;0,Data!G64-4,"")</f>
        <v>3</v>
      </c>
      <c r="H64" s="2">
        <f>IF(Data!H64&gt;0,Data!H64-4,"")</f>
        <v>2</v>
      </c>
      <c r="K64" s="9">
        <f t="shared" si="0"/>
        <v>3</v>
      </c>
      <c r="L64" s="9">
        <f t="shared" si="1"/>
        <v>2.25</v>
      </c>
      <c r="M64" s="9">
        <f t="shared" si="2"/>
        <v>2.625</v>
      </c>
    </row>
    <row r="65" spans="1:13" x14ac:dyDescent="0.3">
      <c r="A65" s="2">
        <f>IF(Data!A65&gt;0,Data!A65-4,"")</f>
        <v>1</v>
      </c>
      <c r="B65" s="2">
        <f>IF(Data!B65&gt;0,Data!B65-4,"")</f>
        <v>2</v>
      </c>
      <c r="C65" s="2">
        <f>IF(Data!C65&gt;0,Data!C65-4,"")</f>
        <v>2</v>
      </c>
      <c r="D65" s="2">
        <f>IF(Data!D65&gt;0,Data!D65-4,"")</f>
        <v>2</v>
      </c>
      <c r="E65" s="2">
        <f>IF(Data!E65&gt;0,Data!E65-4,"")</f>
        <v>1</v>
      </c>
      <c r="F65" s="2">
        <f>IF(Data!F65&gt;0,Data!F65-4,"")</f>
        <v>2</v>
      </c>
      <c r="G65" s="2">
        <f>IF(Data!G65&gt;0,Data!G65-4,"")</f>
        <v>0</v>
      </c>
      <c r="H65" s="2">
        <f>IF(Data!H65&gt;0,Data!H65-4,"")</f>
        <v>0</v>
      </c>
      <c r="K65" s="9">
        <f t="shared" si="0"/>
        <v>1.75</v>
      </c>
      <c r="L65" s="9">
        <f t="shared" si="1"/>
        <v>0.75</v>
      </c>
      <c r="M65" s="9">
        <f t="shared" si="2"/>
        <v>1.25</v>
      </c>
    </row>
    <row r="66" spans="1:13" x14ac:dyDescent="0.3">
      <c r="A66" s="2">
        <f>IF(Data!A66&gt;0,Data!A66-4,"")</f>
        <v>1</v>
      </c>
      <c r="B66" s="2">
        <f>IF(Data!B66&gt;0,Data!B66-4,"")</f>
        <v>0</v>
      </c>
      <c r="C66" s="2">
        <f>IF(Data!C66&gt;0,Data!C66-4,"")</f>
        <v>2</v>
      </c>
      <c r="D66" s="2">
        <f>IF(Data!D66&gt;0,Data!D66-4,"")</f>
        <v>1</v>
      </c>
      <c r="E66" s="2">
        <f>IF(Data!E66&gt;0,Data!E66-4,"")</f>
        <v>1</v>
      </c>
      <c r="F66" s="2">
        <f>IF(Data!F66&gt;0,Data!F66-4,"")</f>
        <v>1</v>
      </c>
      <c r="G66" s="2">
        <f>IF(Data!G66&gt;0,Data!G66-4,"")</f>
        <v>1</v>
      </c>
      <c r="H66" s="2">
        <f>IF(Data!H66&gt;0,Data!H66-4,"")</f>
        <v>1</v>
      </c>
      <c r="K66" s="9">
        <f t="shared" si="0"/>
        <v>1</v>
      </c>
      <c r="L66" s="9">
        <f t="shared" si="1"/>
        <v>1</v>
      </c>
      <c r="M66" s="9">
        <f t="shared" si="2"/>
        <v>1</v>
      </c>
    </row>
    <row r="67" spans="1:13" x14ac:dyDescent="0.3">
      <c r="A67" s="2">
        <f>IF(Data!A67&gt;0,Data!A67-4,"")</f>
        <v>0</v>
      </c>
      <c r="B67" s="2">
        <f>IF(Data!B67&gt;0,Data!B67-4,"")</f>
        <v>3</v>
      </c>
      <c r="C67" s="2">
        <f>IF(Data!C67&gt;0,Data!C67-4,"")</f>
        <v>3</v>
      </c>
      <c r="D67" s="2">
        <f>IF(Data!D67&gt;0,Data!D67-4,"")</f>
        <v>3</v>
      </c>
      <c r="E67" s="2">
        <f>IF(Data!E67&gt;0,Data!E67-4,"")</f>
        <v>3</v>
      </c>
      <c r="F67" s="2">
        <f>IF(Data!F67&gt;0,Data!F67-4,"")</f>
        <v>3</v>
      </c>
      <c r="G67" s="2">
        <f>IF(Data!G67&gt;0,Data!G67-4,"")</f>
        <v>2</v>
      </c>
      <c r="H67" s="2">
        <f>IF(Data!H67&gt;0,Data!H67-4,"")</f>
        <v>2</v>
      </c>
      <c r="K67" s="9">
        <f t="shared" si="0"/>
        <v>2.25</v>
      </c>
      <c r="L67" s="9">
        <f t="shared" si="1"/>
        <v>2.5</v>
      </c>
      <c r="M67" s="9">
        <f t="shared" si="2"/>
        <v>2.375</v>
      </c>
    </row>
    <row r="68" spans="1:13" x14ac:dyDescent="0.3">
      <c r="A68" s="2">
        <f>IF(Data!A68&gt;0,Data!A68-4,"")</f>
        <v>0</v>
      </c>
      <c r="B68" s="2">
        <f>IF(Data!B68&gt;0,Data!B68-4,"")</f>
        <v>0</v>
      </c>
      <c r="C68" s="2">
        <f>IF(Data!C68&gt;0,Data!C68-4,"")</f>
        <v>0</v>
      </c>
      <c r="D68" s="2">
        <f>IF(Data!D68&gt;0,Data!D68-4,"")</f>
        <v>0</v>
      </c>
      <c r="E68" s="2">
        <f>IF(Data!E68&gt;0,Data!E68-4,"")</f>
        <v>0</v>
      </c>
      <c r="F68" s="2">
        <f>IF(Data!F68&gt;0,Data!F68-4,"")</f>
        <v>0</v>
      </c>
      <c r="G68" s="2">
        <f>IF(Data!G68&gt;0,Data!G68-4,"")</f>
        <v>0</v>
      </c>
      <c r="H68" s="2">
        <f>IF(Data!H68&gt;0,Data!H68-4,"")</f>
        <v>0</v>
      </c>
      <c r="K68" s="9">
        <f t="shared" si="0"/>
        <v>0</v>
      </c>
      <c r="L68" s="9">
        <f t="shared" si="1"/>
        <v>0</v>
      </c>
      <c r="M68" s="9">
        <f t="shared" si="2"/>
        <v>0</v>
      </c>
    </row>
    <row r="69" spans="1:13" x14ac:dyDescent="0.3">
      <c r="A69" s="2">
        <f>IF(Data!A69&gt;0,Data!A69-4,"")</f>
        <v>0</v>
      </c>
      <c r="B69" s="2">
        <f>IF(Data!B69&gt;0,Data!B69-4,"")</f>
        <v>0</v>
      </c>
      <c r="C69" s="2">
        <f>IF(Data!C69&gt;0,Data!C69-4,"")</f>
        <v>0</v>
      </c>
      <c r="D69" s="2">
        <f>IF(Data!D69&gt;0,Data!D69-4,"")</f>
        <v>1</v>
      </c>
      <c r="E69" s="2">
        <f>IF(Data!E69&gt;0,Data!E69-4,"")</f>
        <v>-1</v>
      </c>
      <c r="F69" s="2">
        <f>IF(Data!F69&gt;0,Data!F69-4,"")</f>
        <v>-1</v>
      </c>
      <c r="G69" s="2">
        <f>IF(Data!G69&gt;0,Data!G69-4,"")</f>
        <v>0</v>
      </c>
      <c r="H69" s="2">
        <f>IF(Data!H69&gt;0,Data!H69-4,"")</f>
        <v>0</v>
      </c>
      <c r="K69" s="9">
        <f t="shared" ref="K69:K132" si="3">IF(COUNT(A69,B69,C69,D69)&gt;0,AVERAGE(A69,B69,C69,D69),"")</f>
        <v>0.25</v>
      </c>
      <c r="L69" s="9">
        <f t="shared" ref="L69:L132" si="4">IF(COUNT(E69,F69,G69,H69)&gt;0,AVERAGE(E69,F69,G69,H69),"")</f>
        <v>-0.5</v>
      </c>
      <c r="M69" s="9">
        <f t="shared" ref="M69:M132" si="5">IF(COUNT(A69,B69,C69,D69,E69,F69,G69,H69)&gt;0,AVERAGE(A69,B69,C69,D69,E69,F69,G69,H69),"")</f>
        <v>-0.125</v>
      </c>
    </row>
    <row r="70" spans="1:13" x14ac:dyDescent="0.3">
      <c r="A70" s="2">
        <f>IF(Data!A70&gt;0,Data!A70-4,"")</f>
        <v>0</v>
      </c>
      <c r="B70" s="2">
        <f>IF(Data!B70&gt;0,Data!B70-4,"")</f>
        <v>1</v>
      </c>
      <c r="C70" s="2">
        <f>IF(Data!C70&gt;0,Data!C70-4,"")</f>
        <v>-1</v>
      </c>
      <c r="D70" s="2">
        <f>IF(Data!D70&gt;0,Data!D70-4,"")</f>
        <v>0</v>
      </c>
      <c r="E70" s="2">
        <f>IF(Data!E70&gt;0,Data!E70-4,"")</f>
        <v>1</v>
      </c>
      <c r="F70" s="2">
        <f>IF(Data!F70&gt;0,Data!F70-4,"")</f>
        <v>1</v>
      </c>
      <c r="G70" s="2">
        <f>IF(Data!G70&gt;0,Data!G70-4,"")</f>
        <v>-1</v>
      </c>
      <c r="H70" s="2">
        <f>IF(Data!H70&gt;0,Data!H70-4,"")</f>
        <v>-2</v>
      </c>
      <c r="K70" s="9">
        <f t="shared" si="3"/>
        <v>0</v>
      </c>
      <c r="L70" s="9">
        <f t="shared" si="4"/>
        <v>-0.25</v>
      </c>
      <c r="M70" s="9">
        <f t="shared" si="5"/>
        <v>-0.125</v>
      </c>
    </row>
    <row r="71" spans="1:13" x14ac:dyDescent="0.3">
      <c r="A71" s="2">
        <f>IF(Data!A71&gt;0,Data!A71-4,"")</f>
        <v>0</v>
      </c>
      <c r="B71" s="2">
        <f>IF(Data!B71&gt;0,Data!B71-4,"")</f>
        <v>-2</v>
      </c>
      <c r="C71" s="2">
        <f>IF(Data!C71&gt;0,Data!C71-4,"")</f>
        <v>0</v>
      </c>
      <c r="D71" s="2">
        <f>IF(Data!D71&gt;0,Data!D71-4,"")</f>
        <v>-2</v>
      </c>
      <c r="E71" s="2">
        <f>IF(Data!E71&gt;0,Data!E71-4,"")</f>
        <v>-1</v>
      </c>
      <c r="F71" s="2">
        <f>IF(Data!F71&gt;0,Data!F71-4,"")</f>
        <v>0</v>
      </c>
      <c r="G71" s="2">
        <f>IF(Data!G71&gt;0,Data!G71-4,"")</f>
        <v>0</v>
      </c>
      <c r="H71" s="2">
        <f>IF(Data!H71&gt;0,Data!H71-4,"")</f>
        <v>-1</v>
      </c>
      <c r="K71" s="9">
        <f t="shared" si="3"/>
        <v>-1</v>
      </c>
      <c r="L71" s="9">
        <f t="shared" si="4"/>
        <v>-0.5</v>
      </c>
      <c r="M71" s="9">
        <f t="shared" si="5"/>
        <v>-0.75</v>
      </c>
    </row>
    <row r="72" spans="1:13" x14ac:dyDescent="0.3">
      <c r="A72" s="2">
        <f>IF(Data!A72&gt;0,Data!A72-4,"")</f>
        <v>1</v>
      </c>
      <c r="B72" s="2">
        <f>IF(Data!B72&gt;0,Data!B72-4,"")</f>
        <v>1</v>
      </c>
      <c r="C72" s="2">
        <f>IF(Data!C72&gt;0,Data!C72-4,"")</f>
        <v>1</v>
      </c>
      <c r="D72" s="2">
        <f>IF(Data!D72&gt;0,Data!D72-4,"")</f>
        <v>1</v>
      </c>
      <c r="E72" s="2">
        <f>IF(Data!E72&gt;0,Data!E72-4,"")</f>
        <v>0</v>
      </c>
      <c r="F72" s="2">
        <f>IF(Data!F72&gt;0,Data!F72-4,"")</f>
        <v>0</v>
      </c>
      <c r="G72" s="2">
        <f>IF(Data!G72&gt;0,Data!G72-4,"")</f>
        <v>1</v>
      </c>
      <c r="H72" s="2">
        <f>IF(Data!H72&gt;0,Data!H72-4,"")</f>
        <v>0</v>
      </c>
      <c r="K72" s="9">
        <f t="shared" si="3"/>
        <v>1</v>
      </c>
      <c r="L72" s="9">
        <f t="shared" si="4"/>
        <v>0.25</v>
      </c>
      <c r="M72" s="9">
        <f t="shared" si="5"/>
        <v>0.625</v>
      </c>
    </row>
    <row r="73" spans="1:13" x14ac:dyDescent="0.3">
      <c r="A73" s="2">
        <f>IF(Data!A73&gt;0,Data!A73-4,"")</f>
        <v>0</v>
      </c>
      <c r="B73" s="2">
        <f>IF(Data!B73&gt;0,Data!B73-4,"")</f>
        <v>-3</v>
      </c>
      <c r="C73" s="2">
        <f>IF(Data!C73&gt;0,Data!C73-4,"")</f>
        <v>3</v>
      </c>
      <c r="D73" s="2">
        <f>IF(Data!D73&gt;0,Data!D73-4,"")</f>
        <v>3</v>
      </c>
      <c r="E73" s="2">
        <f>IF(Data!E73&gt;0,Data!E73-4,"")</f>
        <v>3</v>
      </c>
      <c r="F73" s="2">
        <f>IF(Data!F73&gt;0,Data!F73-4,"")</f>
        <v>3</v>
      </c>
      <c r="G73" s="2">
        <f>IF(Data!G73&gt;0,Data!G73-4,"")</f>
        <v>3</v>
      </c>
      <c r="H73" s="2">
        <f>IF(Data!H73&gt;0,Data!H73-4,"")</f>
        <v>3</v>
      </c>
      <c r="K73" s="9">
        <f t="shared" si="3"/>
        <v>0.75</v>
      </c>
      <c r="L73" s="9">
        <f t="shared" si="4"/>
        <v>3</v>
      </c>
      <c r="M73" s="9">
        <f t="shared" si="5"/>
        <v>1.875</v>
      </c>
    </row>
    <row r="74" spans="1:13" x14ac:dyDescent="0.3">
      <c r="A74" s="2">
        <f>IF(Data!A74&gt;0,Data!A74-4,"")</f>
        <v>-2</v>
      </c>
      <c r="B74" s="2">
        <f>IF(Data!B74&gt;0,Data!B74-4,"")</f>
        <v>-2</v>
      </c>
      <c r="C74" s="2">
        <f>IF(Data!C74&gt;0,Data!C74-4,"")</f>
        <v>-2</v>
      </c>
      <c r="D74" s="2">
        <f>IF(Data!D74&gt;0,Data!D74-4,"")</f>
        <v>-2</v>
      </c>
      <c r="E74" s="2">
        <f>IF(Data!E74&gt;0,Data!E74-4,"")</f>
        <v>-3</v>
      </c>
      <c r="F74" s="2">
        <f>IF(Data!F74&gt;0,Data!F74-4,"")</f>
        <v>-3</v>
      </c>
      <c r="G74" s="2">
        <f>IF(Data!G74&gt;0,Data!G74-4,"")</f>
        <v>1</v>
      </c>
      <c r="H74" s="2">
        <f>IF(Data!H74&gt;0,Data!H74-4,"")</f>
        <v>2</v>
      </c>
      <c r="K74" s="9">
        <f t="shared" si="3"/>
        <v>-2</v>
      </c>
      <c r="L74" s="9">
        <f t="shared" si="4"/>
        <v>-0.75</v>
      </c>
      <c r="M74" s="9">
        <f t="shared" si="5"/>
        <v>-1.375</v>
      </c>
    </row>
    <row r="75" spans="1:13" x14ac:dyDescent="0.3">
      <c r="A75" s="2">
        <f>IF(Data!A75&gt;0,Data!A75-4,"")</f>
        <v>0</v>
      </c>
      <c r="B75" s="2">
        <f>IF(Data!B75&gt;0,Data!B75-4,"")</f>
        <v>-1</v>
      </c>
      <c r="C75" s="2">
        <f>IF(Data!C75&gt;0,Data!C75-4,"")</f>
        <v>1</v>
      </c>
      <c r="D75" s="2">
        <f>IF(Data!D75&gt;0,Data!D75-4,"")</f>
        <v>-2</v>
      </c>
      <c r="E75" s="2">
        <f>IF(Data!E75&gt;0,Data!E75-4,"")</f>
        <v>1</v>
      </c>
      <c r="F75" s="2">
        <f>IF(Data!F75&gt;0,Data!F75-4,"")</f>
        <v>1</v>
      </c>
      <c r="G75" s="2">
        <f>IF(Data!G75&gt;0,Data!G75-4,"")</f>
        <v>1</v>
      </c>
      <c r="H75" s="2">
        <f>IF(Data!H75&gt;0,Data!H75-4,"")</f>
        <v>2</v>
      </c>
      <c r="K75" s="9">
        <f t="shared" si="3"/>
        <v>-0.5</v>
      </c>
      <c r="L75" s="9">
        <f t="shared" si="4"/>
        <v>1.25</v>
      </c>
      <c r="M75" s="9">
        <f t="shared" si="5"/>
        <v>0.375</v>
      </c>
    </row>
    <row r="76" spans="1:13" x14ac:dyDescent="0.3">
      <c r="A76" s="2">
        <f>IF(Data!A76&gt;0,Data!A76-4,"")</f>
        <v>0</v>
      </c>
      <c r="B76" s="2">
        <f>IF(Data!B76&gt;0,Data!B76-4,"")</f>
        <v>-1</v>
      </c>
      <c r="C76" s="2">
        <f>IF(Data!C76&gt;0,Data!C76-4,"")</f>
        <v>1</v>
      </c>
      <c r="D76" s="2">
        <f>IF(Data!D76&gt;0,Data!D76-4,"")</f>
        <v>1</v>
      </c>
      <c r="E76" s="2">
        <f>IF(Data!E76&gt;0,Data!E76-4,"")</f>
        <v>2</v>
      </c>
      <c r="F76" s="2">
        <f>IF(Data!F76&gt;0,Data!F76-4,"")</f>
        <v>2</v>
      </c>
      <c r="G76" s="2">
        <f>IF(Data!G76&gt;0,Data!G76-4,"")</f>
        <v>0</v>
      </c>
      <c r="H76" s="2">
        <f>IF(Data!H76&gt;0,Data!H76-4,"")</f>
        <v>1</v>
      </c>
      <c r="K76" s="9">
        <f t="shared" si="3"/>
        <v>0.25</v>
      </c>
      <c r="L76" s="9">
        <f t="shared" si="4"/>
        <v>1.25</v>
      </c>
      <c r="M76" s="9">
        <f t="shared" si="5"/>
        <v>0.75</v>
      </c>
    </row>
    <row r="77" spans="1:13" x14ac:dyDescent="0.3">
      <c r="A77" s="2">
        <f>IF(Data!A77&gt;0,Data!A77-4,"")</f>
        <v>2</v>
      </c>
      <c r="B77" s="2">
        <f>IF(Data!B77&gt;0,Data!B77-4,"")</f>
        <v>2</v>
      </c>
      <c r="C77" s="2">
        <f>IF(Data!C77&gt;0,Data!C77-4,"")</f>
        <v>2</v>
      </c>
      <c r="D77" s="2">
        <f>IF(Data!D77&gt;0,Data!D77-4,"")</f>
        <v>3</v>
      </c>
      <c r="E77" s="2">
        <f>IF(Data!E77&gt;0,Data!E77-4,"")</f>
        <v>3</v>
      </c>
      <c r="F77" s="2">
        <f>IF(Data!F77&gt;0,Data!F77-4,"")</f>
        <v>2</v>
      </c>
      <c r="G77" s="2">
        <f>IF(Data!G77&gt;0,Data!G77-4,"")</f>
        <v>2</v>
      </c>
      <c r="H77" s="2">
        <f>IF(Data!H77&gt;0,Data!H77-4,"")</f>
        <v>1</v>
      </c>
      <c r="K77" s="9">
        <f t="shared" si="3"/>
        <v>2.25</v>
      </c>
      <c r="L77" s="9">
        <f t="shared" si="4"/>
        <v>2</v>
      </c>
      <c r="M77" s="9">
        <f t="shared" si="5"/>
        <v>2.125</v>
      </c>
    </row>
    <row r="78" spans="1:13" x14ac:dyDescent="0.3">
      <c r="A78" s="2">
        <f>IF(Data!A78&gt;0,Data!A78-4,"")</f>
        <v>0</v>
      </c>
      <c r="B78" s="2">
        <f>IF(Data!B78&gt;0,Data!B78-4,"")</f>
        <v>2</v>
      </c>
      <c r="C78" s="2">
        <f>IF(Data!C78&gt;0,Data!C78-4,"")</f>
        <v>0</v>
      </c>
      <c r="D78" s="2">
        <f>IF(Data!D78&gt;0,Data!D78-4,"")</f>
        <v>-3</v>
      </c>
      <c r="E78" s="2">
        <f>IF(Data!E78&gt;0,Data!E78-4,"")</f>
        <v>-2</v>
      </c>
      <c r="F78" s="2">
        <f>IF(Data!F78&gt;0,Data!F78-4,"")</f>
        <v>-1</v>
      </c>
      <c r="G78" s="2">
        <f>IF(Data!G78&gt;0,Data!G78-4,"")</f>
        <v>0</v>
      </c>
      <c r="H78" s="2">
        <f>IF(Data!H78&gt;0,Data!H78-4,"")</f>
        <v>1</v>
      </c>
      <c r="K78" s="9">
        <f t="shared" si="3"/>
        <v>-0.25</v>
      </c>
      <c r="L78" s="9">
        <f t="shared" si="4"/>
        <v>-0.5</v>
      </c>
      <c r="M78" s="9">
        <f t="shared" si="5"/>
        <v>-0.375</v>
      </c>
    </row>
    <row r="79" spans="1:13" x14ac:dyDescent="0.3">
      <c r="A79" s="2">
        <f>IF(Data!A79&gt;0,Data!A79-4,"")</f>
        <v>-1</v>
      </c>
      <c r="B79" s="2">
        <f>IF(Data!B79&gt;0,Data!B79-4,"")</f>
        <v>-1</v>
      </c>
      <c r="C79" s="2">
        <f>IF(Data!C79&gt;0,Data!C79-4,"")</f>
        <v>-2</v>
      </c>
      <c r="D79" s="2">
        <f>IF(Data!D79&gt;0,Data!D79-4,"")</f>
        <v>-2</v>
      </c>
      <c r="E79" s="2">
        <f>IF(Data!E79&gt;0,Data!E79-4,"")</f>
        <v>0</v>
      </c>
      <c r="F79" s="2">
        <f>IF(Data!F79&gt;0,Data!F79-4,"")</f>
        <v>-2</v>
      </c>
      <c r="G79" s="2">
        <f>IF(Data!G79&gt;0,Data!G79-4,"")</f>
        <v>-2</v>
      </c>
      <c r="H79" s="2">
        <f>IF(Data!H79&gt;0,Data!H79-4,"")</f>
        <v>0</v>
      </c>
      <c r="K79" s="9">
        <f t="shared" si="3"/>
        <v>-1.5</v>
      </c>
      <c r="L79" s="9">
        <f t="shared" si="4"/>
        <v>-1</v>
      </c>
      <c r="M79" s="9">
        <f t="shared" si="5"/>
        <v>-1.25</v>
      </c>
    </row>
    <row r="80" spans="1:13" x14ac:dyDescent="0.3">
      <c r="A80" s="2">
        <f>IF(Data!A80&gt;0,Data!A80-4,"")</f>
        <v>3</v>
      </c>
      <c r="B80" s="2">
        <f>IF(Data!B80&gt;0,Data!B80-4,"")</f>
        <v>1</v>
      </c>
      <c r="C80" s="2">
        <f>IF(Data!C80&gt;0,Data!C80-4,"")</f>
        <v>2</v>
      </c>
      <c r="D80" s="2">
        <f>IF(Data!D80&gt;0,Data!D80-4,"")</f>
        <v>3</v>
      </c>
      <c r="E80" s="2">
        <f>IF(Data!E80&gt;0,Data!E80-4,"")</f>
        <v>-3</v>
      </c>
      <c r="F80" s="2">
        <f>IF(Data!F80&gt;0,Data!F80-4,"")</f>
        <v>1</v>
      </c>
      <c r="G80" s="2">
        <f>IF(Data!G80&gt;0,Data!G80-4,"")</f>
        <v>-2</v>
      </c>
      <c r="H80" s="2">
        <f>IF(Data!H80&gt;0,Data!H80-4,"")</f>
        <v>1</v>
      </c>
      <c r="K80" s="9">
        <f t="shared" si="3"/>
        <v>2.25</v>
      </c>
      <c r="L80" s="9">
        <f t="shared" si="4"/>
        <v>-0.75</v>
      </c>
      <c r="M80" s="9">
        <f t="shared" si="5"/>
        <v>0.75</v>
      </c>
    </row>
    <row r="81" spans="1:13" x14ac:dyDescent="0.3">
      <c r="A81" s="2">
        <f>IF(Data!A81&gt;0,Data!A81-4,"")</f>
        <v>0</v>
      </c>
      <c r="B81" s="2">
        <f>IF(Data!B81&gt;0,Data!B81-4,"")</f>
        <v>1</v>
      </c>
      <c r="C81" s="2">
        <f>IF(Data!C81&gt;0,Data!C81-4,"")</f>
        <v>0</v>
      </c>
      <c r="D81" s="2">
        <f>IF(Data!D81&gt;0,Data!D81-4,"")</f>
        <v>1</v>
      </c>
      <c r="E81" s="2">
        <f>IF(Data!E81&gt;0,Data!E81-4,"")</f>
        <v>3</v>
      </c>
      <c r="F81" s="2">
        <f>IF(Data!F81&gt;0,Data!F81-4,"")</f>
        <v>-1</v>
      </c>
      <c r="G81" s="2">
        <f>IF(Data!G81&gt;0,Data!G81-4,"")</f>
        <v>0</v>
      </c>
      <c r="H81" s="2">
        <f>IF(Data!H81&gt;0,Data!H81-4,"")</f>
        <v>1</v>
      </c>
      <c r="K81" s="9">
        <f t="shared" si="3"/>
        <v>0.5</v>
      </c>
      <c r="L81" s="9">
        <f t="shared" si="4"/>
        <v>0.75</v>
      </c>
      <c r="M81" s="9">
        <f t="shared" si="5"/>
        <v>0.625</v>
      </c>
    </row>
    <row r="82" spans="1:13" x14ac:dyDescent="0.3">
      <c r="A82" s="2">
        <f>IF(Data!A82&gt;0,Data!A82-4,"")</f>
        <v>2</v>
      </c>
      <c r="B82" s="2">
        <f>IF(Data!B82&gt;0,Data!B82-4,"")</f>
        <v>2</v>
      </c>
      <c r="C82" s="2">
        <f>IF(Data!C82&gt;0,Data!C82-4,"")</f>
        <v>1</v>
      </c>
      <c r="D82" s="2">
        <f>IF(Data!D82&gt;0,Data!D82-4,"")</f>
        <v>2</v>
      </c>
      <c r="E82" s="2">
        <f>IF(Data!E82&gt;0,Data!E82-4,"")</f>
        <v>0</v>
      </c>
      <c r="F82" s="2">
        <f>IF(Data!F82&gt;0,Data!F82-4,"")</f>
        <v>0</v>
      </c>
      <c r="G82" s="2">
        <f>IF(Data!G82&gt;0,Data!G82-4,"")</f>
        <v>2</v>
      </c>
      <c r="H82" s="2">
        <f>IF(Data!H82&gt;0,Data!H82-4,"")</f>
        <v>2</v>
      </c>
      <c r="K82" s="9">
        <f t="shared" si="3"/>
        <v>1.75</v>
      </c>
      <c r="L82" s="9">
        <f t="shared" si="4"/>
        <v>1</v>
      </c>
      <c r="M82" s="9">
        <f t="shared" si="5"/>
        <v>1.375</v>
      </c>
    </row>
    <row r="83" spans="1:13" x14ac:dyDescent="0.3">
      <c r="A83" s="2">
        <f>IF(Data!A83&gt;0,Data!A83-4,"")</f>
        <v>2</v>
      </c>
      <c r="B83" s="2">
        <f>IF(Data!B83&gt;0,Data!B83-4,"")</f>
        <v>0</v>
      </c>
      <c r="C83" s="2">
        <f>IF(Data!C83&gt;0,Data!C83-4,"")</f>
        <v>1</v>
      </c>
      <c r="D83" s="2">
        <f>IF(Data!D83&gt;0,Data!D83-4,"")</f>
        <v>2</v>
      </c>
      <c r="E83" s="2">
        <f>IF(Data!E83&gt;0,Data!E83-4,"")</f>
        <v>2</v>
      </c>
      <c r="F83" s="2">
        <f>IF(Data!F83&gt;0,Data!F83-4,"")</f>
        <v>1</v>
      </c>
      <c r="G83" s="2">
        <f>IF(Data!G83&gt;0,Data!G83-4,"")</f>
        <v>1</v>
      </c>
      <c r="H83" s="2">
        <f>IF(Data!H83&gt;0,Data!H83-4,"")</f>
        <v>1</v>
      </c>
      <c r="K83" s="9">
        <f t="shared" si="3"/>
        <v>1.25</v>
      </c>
      <c r="L83" s="9">
        <f t="shared" si="4"/>
        <v>1.25</v>
      </c>
      <c r="M83" s="9">
        <f t="shared" si="5"/>
        <v>1.25</v>
      </c>
    </row>
    <row r="84" spans="1:13" x14ac:dyDescent="0.3">
      <c r="A84" s="2">
        <f>IF(Data!A84&gt;0,Data!A84-4,"")</f>
        <v>2</v>
      </c>
      <c r="B84" s="2">
        <f>IF(Data!B84&gt;0,Data!B84-4,"")</f>
        <v>2</v>
      </c>
      <c r="C84" s="2">
        <f>IF(Data!C84&gt;0,Data!C84-4,"")</f>
        <v>1</v>
      </c>
      <c r="D84" s="2">
        <f>IF(Data!D84&gt;0,Data!D84-4,"")</f>
        <v>2</v>
      </c>
      <c r="E84" s="2">
        <f>IF(Data!E84&gt;0,Data!E84-4,"")</f>
        <v>0</v>
      </c>
      <c r="F84" s="2">
        <f>IF(Data!F84&gt;0,Data!F84-4,"")</f>
        <v>1</v>
      </c>
      <c r="G84" s="2">
        <f>IF(Data!G84&gt;0,Data!G84-4,"")</f>
        <v>1</v>
      </c>
      <c r="H84" s="2">
        <f>IF(Data!H84&gt;0,Data!H84-4,"")</f>
        <v>1</v>
      </c>
      <c r="K84" s="9">
        <f t="shared" si="3"/>
        <v>1.75</v>
      </c>
      <c r="L84" s="9">
        <f t="shared" si="4"/>
        <v>0.75</v>
      </c>
      <c r="M84" s="9">
        <f t="shared" si="5"/>
        <v>1.25</v>
      </c>
    </row>
    <row r="85" spans="1:13" x14ac:dyDescent="0.3">
      <c r="A85" s="2">
        <f>IF(Data!A85&gt;0,Data!A85-4,"")</f>
        <v>1</v>
      </c>
      <c r="B85" s="2">
        <f>IF(Data!B85&gt;0,Data!B85-4,"")</f>
        <v>-2</v>
      </c>
      <c r="C85" s="2">
        <f>IF(Data!C85&gt;0,Data!C85-4,"")</f>
        <v>1</v>
      </c>
      <c r="D85" s="2">
        <f>IF(Data!D85&gt;0,Data!D85-4,"")</f>
        <v>-2</v>
      </c>
      <c r="E85" s="2">
        <f>IF(Data!E85&gt;0,Data!E85-4,"")</f>
        <v>1</v>
      </c>
      <c r="F85" s="2">
        <f>IF(Data!F85&gt;0,Data!F85-4,"")</f>
        <v>3</v>
      </c>
      <c r="G85" s="2">
        <f>IF(Data!G85&gt;0,Data!G85-4,"")</f>
        <v>3</v>
      </c>
      <c r="H85" s="2">
        <f>IF(Data!H85&gt;0,Data!H85-4,"")</f>
        <v>2</v>
      </c>
      <c r="K85" s="9">
        <f t="shared" si="3"/>
        <v>-0.5</v>
      </c>
      <c r="L85" s="9">
        <f t="shared" si="4"/>
        <v>2.25</v>
      </c>
      <c r="M85" s="9">
        <f t="shared" si="5"/>
        <v>0.875</v>
      </c>
    </row>
    <row r="86" spans="1:13" x14ac:dyDescent="0.3">
      <c r="A86" s="2">
        <f>IF(Data!A86&gt;0,Data!A86-4,"")</f>
        <v>-2</v>
      </c>
      <c r="B86" s="2">
        <f>IF(Data!B86&gt;0,Data!B86-4,"")</f>
        <v>3</v>
      </c>
      <c r="C86" s="2">
        <f>IF(Data!C86&gt;0,Data!C86-4,"")</f>
        <v>-1</v>
      </c>
      <c r="D86" s="2">
        <f>IF(Data!D86&gt;0,Data!D86-4,"")</f>
        <v>-1</v>
      </c>
      <c r="E86" s="2">
        <f>IF(Data!E86&gt;0,Data!E86-4,"")</f>
        <v>-3</v>
      </c>
      <c r="F86" s="2">
        <f>IF(Data!F86&gt;0,Data!F86-4,"")</f>
        <v>-3</v>
      </c>
      <c r="G86" s="2">
        <f>IF(Data!G86&gt;0,Data!G86-4,"")</f>
        <v>-3</v>
      </c>
      <c r="H86" s="2">
        <f>IF(Data!H86&gt;0,Data!H86-4,"")</f>
        <v>-3</v>
      </c>
      <c r="K86" s="9">
        <f t="shared" si="3"/>
        <v>-0.25</v>
      </c>
      <c r="L86" s="9">
        <f t="shared" si="4"/>
        <v>-3</v>
      </c>
      <c r="M86" s="9">
        <f t="shared" si="5"/>
        <v>-1.625</v>
      </c>
    </row>
    <row r="87" spans="1:13" x14ac:dyDescent="0.3">
      <c r="A87" s="2">
        <f>IF(Data!A87&gt;0,Data!A87-4,"")</f>
        <v>0</v>
      </c>
      <c r="B87" s="2">
        <f>IF(Data!B87&gt;0,Data!B87-4,"")</f>
        <v>0</v>
      </c>
      <c r="C87" s="2">
        <f>IF(Data!C87&gt;0,Data!C87-4,"")</f>
        <v>0</v>
      </c>
      <c r="D87" s="2">
        <f>IF(Data!D87&gt;0,Data!D87-4,"")</f>
        <v>0</v>
      </c>
      <c r="E87" s="2">
        <f>IF(Data!E87&gt;0,Data!E87-4,"")</f>
        <v>1</v>
      </c>
      <c r="F87" s="2">
        <f>IF(Data!F87&gt;0,Data!F87-4,"")</f>
        <v>1</v>
      </c>
      <c r="G87" s="2">
        <f>IF(Data!G87&gt;0,Data!G87-4,"")</f>
        <v>0</v>
      </c>
      <c r="H87" s="2">
        <f>IF(Data!H87&gt;0,Data!H87-4,"")</f>
        <v>0</v>
      </c>
      <c r="K87" s="9">
        <f t="shared" si="3"/>
        <v>0</v>
      </c>
      <c r="L87" s="9">
        <f t="shared" si="4"/>
        <v>0.5</v>
      </c>
      <c r="M87" s="9">
        <f t="shared" si="5"/>
        <v>0.25</v>
      </c>
    </row>
    <row r="88" spans="1:13" x14ac:dyDescent="0.3">
      <c r="A88" s="2">
        <f>IF(Data!A88&gt;0,Data!A88-4,"")</f>
        <v>0</v>
      </c>
      <c r="B88" s="2">
        <f>IF(Data!B88&gt;0,Data!B88-4,"")</f>
        <v>3</v>
      </c>
      <c r="C88" s="2">
        <f>IF(Data!C88&gt;0,Data!C88-4,"")</f>
        <v>-2</v>
      </c>
      <c r="D88" s="2">
        <f>IF(Data!D88&gt;0,Data!D88-4,"")</f>
        <v>3</v>
      </c>
      <c r="E88" s="2">
        <f>IF(Data!E88&gt;0,Data!E88-4,"")</f>
        <v>-3</v>
      </c>
      <c r="F88" s="2">
        <f>IF(Data!F88&gt;0,Data!F88-4,"")</f>
        <v>-3</v>
      </c>
      <c r="G88" s="2">
        <f>IF(Data!G88&gt;0,Data!G88-4,"")</f>
        <v>-3</v>
      </c>
      <c r="H88" s="2">
        <f>IF(Data!H88&gt;0,Data!H88-4,"")</f>
        <v>-3</v>
      </c>
      <c r="K88" s="9">
        <f t="shared" si="3"/>
        <v>1</v>
      </c>
      <c r="L88" s="9">
        <f t="shared" si="4"/>
        <v>-3</v>
      </c>
      <c r="M88" s="9">
        <f t="shared" si="5"/>
        <v>-1</v>
      </c>
    </row>
    <row r="89" spans="1:13" x14ac:dyDescent="0.3">
      <c r="A89" s="2">
        <f>IF(Data!A89&gt;0,Data!A89-4,"")</f>
        <v>0</v>
      </c>
      <c r="B89" s="2">
        <f>IF(Data!B89&gt;0,Data!B89-4,"")</f>
        <v>0</v>
      </c>
      <c r="C89" s="2">
        <f>IF(Data!C89&gt;0,Data!C89-4,"")</f>
        <v>-1</v>
      </c>
      <c r="D89" s="2">
        <f>IF(Data!D89&gt;0,Data!D89-4,"")</f>
        <v>1</v>
      </c>
      <c r="E89" s="2">
        <f>IF(Data!E89&gt;0,Data!E89-4,"")</f>
        <v>0</v>
      </c>
      <c r="F89" s="2">
        <f>IF(Data!F89&gt;0,Data!F89-4,"")</f>
        <v>-1</v>
      </c>
      <c r="G89" s="2">
        <f>IF(Data!G89&gt;0,Data!G89-4,"")</f>
        <v>0</v>
      </c>
      <c r="H89" s="2">
        <f>IF(Data!H89&gt;0,Data!H89-4,"")</f>
        <v>1</v>
      </c>
      <c r="K89" s="9">
        <f t="shared" si="3"/>
        <v>0</v>
      </c>
      <c r="L89" s="9">
        <f t="shared" si="4"/>
        <v>0</v>
      </c>
      <c r="M89" s="9">
        <f t="shared" si="5"/>
        <v>0</v>
      </c>
    </row>
    <row r="90" spans="1:13" x14ac:dyDescent="0.3">
      <c r="A90" s="2">
        <f>IF(Data!A90&gt;0,Data!A90-4,"")</f>
        <v>2</v>
      </c>
      <c r="B90" s="2">
        <f>IF(Data!B90&gt;0,Data!B90-4,"")</f>
        <v>1</v>
      </c>
      <c r="C90" s="2">
        <f>IF(Data!C90&gt;0,Data!C90-4,"")</f>
        <v>3</v>
      </c>
      <c r="D90" s="2">
        <f>IF(Data!D90&gt;0,Data!D90-4,"")</f>
        <v>2</v>
      </c>
      <c r="E90" s="2">
        <f>IF(Data!E90&gt;0,Data!E90-4,"")</f>
        <v>2</v>
      </c>
      <c r="F90" s="2">
        <f>IF(Data!F90&gt;0,Data!F90-4,"")</f>
        <v>2</v>
      </c>
      <c r="G90" s="2">
        <f>IF(Data!G90&gt;0,Data!G90-4,"")</f>
        <v>2</v>
      </c>
      <c r="H90" s="2">
        <f>IF(Data!H90&gt;0,Data!H90-4,"")</f>
        <v>2</v>
      </c>
      <c r="K90" s="9">
        <f t="shared" si="3"/>
        <v>2</v>
      </c>
      <c r="L90" s="9">
        <f t="shared" si="4"/>
        <v>2</v>
      </c>
      <c r="M90" s="9">
        <f t="shared" si="5"/>
        <v>2</v>
      </c>
    </row>
    <row r="91" spans="1:13" x14ac:dyDescent="0.3">
      <c r="A91" s="2">
        <f>IF(Data!A91&gt;0,Data!A91-4,"")</f>
        <v>2</v>
      </c>
      <c r="B91" s="2">
        <f>IF(Data!B91&gt;0,Data!B91-4,"")</f>
        <v>1</v>
      </c>
      <c r="C91" s="2">
        <f>IF(Data!C91&gt;0,Data!C91-4,"")</f>
        <v>2</v>
      </c>
      <c r="D91" s="2">
        <f>IF(Data!D91&gt;0,Data!D91-4,"")</f>
        <v>2</v>
      </c>
      <c r="E91" s="2">
        <f>IF(Data!E91&gt;0,Data!E91-4,"")</f>
        <v>2</v>
      </c>
      <c r="F91" s="2">
        <f>IF(Data!F91&gt;0,Data!F91-4,"")</f>
        <v>2</v>
      </c>
      <c r="G91" s="2">
        <f>IF(Data!G91&gt;0,Data!G91-4,"")</f>
        <v>-1</v>
      </c>
      <c r="H91" s="2">
        <f>IF(Data!H91&gt;0,Data!H91-4,"")</f>
        <v>2</v>
      </c>
      <c r="K91" s="9">
        <f t="shared" si="3"/>
        <v>1.75</v>
      </c>
      <c r="L91" s="9">
        <f t="shared" si="4"/>
        <v>1.25</v>
      </c>
      <c r="M91" s="9">
        <f t="shared" si="5"/>
        <v>1.5</v>
      </c>
    </row>
    <row r="92" spans="1:13" x14ac:dyDescent="0.3">
      <c r="A92" s="2">
        <f>IF(Data!A92&gt;0,Data!A92-4,"")</f>
        <v>-1</v>
      </c>
      <c r="B92" s="2">
        <f>IF(Data!B92&gt;0,Data!B92-4,"")</f>
        <v>-2</v>
      </c>
      <c r="C92" s="2">
        <f>IF(Data!C92&gt;0,Data!C92-4,"")</f>
        <v>-1</v>
      </c>
      <c r="D92" s="2">
        <f>IF(Data!D92&gt;0,Data!D92-4,"")</f>
        <v>2</v>
      </c>
      <c r="E92" s="2">
        <f>IF(Data!E92&gt;0,Data!E92-4,"")</f>
        <v>-2</v>
      </c>
      <c r="F92" s="2">
        <f>IF(Data!F92&gt;0,Data!F92-4,"")</f>
        <v>-1</v>
      </c>
      <c r="G92" s="2">
        <f>IF(Data!G92&gt;0,Data!G92-4,"")</f>
        <v>1</v>
      </c>
      <c r="H92" s="2">
        <f>IF(Data!H92&gt;0,Data!H92-4,"")</f>
        <v>1</v>
      </c>
      <c r="K92" s="9">
        <f t="shared" si="3"/>
        <v>-0.5</v>
      </c>
      <c r="L92" s="9">
        <f t="shared" si="4"/>
        <v>-0.25</v>
      </c>
      <c r="M92" s="9">
        <f t="shared" si="5"/>
        <v>-0.375</v>
      </c>
    </row>
    <row r="93" spans="1:13" x14ac:dyDescent="0.3">
      <c r="A93" s="2">
        <f>IF(Data!A93&gt;0,Data!A93-4,"")</f>
        <v>-1</v>
      </c>
      <c r="B93" s="2">
        <f>IF(Data!B93&gt;0,Data!B93-4,"")</f>
        <v>-2</v>
      </c>
      <c r="C93" s="2">
        <f>IF(Data!C93&gt;0,Data!C93-4,"")</f>
        <v>-1</v>
      </c>
      <c r="D93" s="2">
        <f>IF(Data!D93&gt;0,Data!D93-4,"")</f>
        <v>-2</v>
      </c>
      <c r="E93" s="2">
        <f>IF(Data!E93&gt;0,Data!E93-4,"")</f>
        <v>-2</v>
      </c>
      <c r="F93" s="2">
        <f>IF(Data!F93&gt;0,Data!F93-4,"")</f>
        <v>-1</v>
      </c>
      <c r="G93" s="2">
        <f>IF(Data!G93&gt;0,Data!G93-4,"")</f>
        <v>-1</v>
      </c>
      <c r="H93" s="2">
        <f>IF(Data!H93&gt;0,Data!H93-4,"")</f>
        <v>-2</v>
      </c>
      <c r="K93" s="9">
        <f t="shared" si="3"/>
        <v>-1.5</v>
      </c>
      <c r="L93" s="9">
        <f t="shared" si="4"/>
        <v>-1.5</v>
      </c>
      <c r="M93" s="9">
        <f t="shared" si="5"/>
        <v>-1.5</v>
      </c>
    </row>
    <row r="94" spans="1:13" x14ac:dyDescent="0.3">
      <c r="A94" s="2">
        <f>IF(Data!A94&gt;0,Data!A94-4,"")</f>
        <v>1</v>
      </c>
      <c r="B94" s="2">
        <f>IF(Data!B94&gt;0,Data!B94-4,"")</f>
        <v>1</v>
      </c>
      <c r="C94" s="2">
        <f>IF(Data!C94&gt;0,Data!C94-4,"")</f>
        <v>2</v>
      </c>
      <c r="D94" s="2">
        <f>IF(Data!D94&gt;0,Data!D94-4,"")</f>
        <v>1</v>
      </c>
      <c r="E94" s="2">
        <f>IF(Data!E94&gt;0,Data!E94-4,"")</f>
        <v>2</v>
      </c>
      <c r="F94" s="2">
        <f>IF(Data!F94&gt;0,Data!F94-4,"")</f>
        <v>2</v>
      </c>
      <c r="G94" s="2">
        <f>IF(Data!G94&gt;0,Data!G94-4,"")</f>
        <v>1</v>
      </c>
      <c r="H94" s="2">
        <f>IF(Data!H94&gt;0,Data!H94-4,"")</f>
        <v>2</v>
      </c>
      <c r="K94" s="9">
        <f t="shared" si="3"/>
        <v>1.25</v>
      </c>
      <c r="L94" s="9">
        <f t="shared" si="4"/>
        <v>1.75</v>
      </c>
      <c r="M94" s="9">
        <f t="shared" si="5"/>
        <v>1.5</v>
      </c>
    </row>
    <row r="95" spans="1:13" x14ac:dyDescent="0.3">
      <c r="A95" s="2">
        <f>IF(Data!A95&gt;0,Data!A95-4,"")</f>
        <v>2</v>
      </c>
      <c r="B95" s="2">
        <f>IF(Data!B95&gt;0,Data!B95-4,"")</f>
        <v>1</v>
      </c>
      <c r="C95" s="2">
        <f>IF(Data!C95&gt;0,Data!C95-4,"")</f>
        <v>2</v>
      </c>
      <c r="D95" s="2">
        <f>IF(Data!D95&gt;0,Data!D95-4,"")</f>
        <v>1</v>
      </c>
      <c r="E95" s="2">
        <f>IF(Data!E95&gt;0,Data!E95-4,"")</f>
        <v>1</v>
      </c>
      <c r="F95" s="2">
        <f>IF(Data!F95&gt;0,Data!F95-4,"")</f>
        <v>0</v>
      </c>
      <c r="G95" s="2">
        <f>IF(Data!G95&gt;0,Data!G95-4,"")</f>
        <v>0</v>
      </c>
      <c r="H95" s="2">
        <f>IF(Data!H95&gt;0,Data!H95-4,"")</f>
        <v>-1</v>
      </c>
      <c r="K95" s="9">
        <f t="shared" si="3"/>
        <v>1.5</v>
      </c>
      <c r="L95" s="9">
        <f t="shared" si="4"/>
        <v>0</v>
      </c>
      <c r="M95" s="9">
        <f t="shared" si="5"/>
        <v>0.75</v>
      </c>
    </row>
    <row r="96" spans="1:13" x14ac:dyDescent="0.3">
      <c r="A96" s="2">
        <f>IF(Data!A96&gt;0,Data!A96-4,"")</f>
        <v>2</v>
      </c>
      <c r="B96" s="2">
        <f>IF(Data!B96&gt;0,Data!B96-4,"")</f>
        <v>1</v>
      </c>
      <c r="C96" s="2">
        <f>IF(Data!C96&gt;0,Data!C96-4,"")</f>
        <v>2</v>
      </c>
      <c r="D96" s="2">
        <f>IF(Data!D96&gt;0,Data!D96-4,"")</f>
        <v>1</v>
      </c>
      <c r="E96" s="2">
        <f>IF(Data!E96&gt;0,Data!E96-4,"")</f>
        <v>0</v>
      </c>
      <c r="F96" s="2">
        <f>IF(Data!F96&gt;0,Data!F96-4,"")</f>
        <v>1</v>
      </c>
      <c r="G96" s="2">
        <f>IF(Data!G96&gt;0,Data!G96-4,"")</f>
        <v>1</v>
      </c>
      <c r="H96" s="2">
        <f>IF(Data!H96&gt;0,Data!H96-4,"")</f>
        <v>0</v>
      </c>
      <c r="K96" s="9">
        <f t="shared" si="3"/>
        <v>1.5</v>
      </c>
      <c r="L96" s="9">
        <f t="shared" si="4"/>
        <v>0.5</v>
      </c>
      <c r="M96" s="9">
        <f t="shared" si="5"/>
        <v>1</v>
      </c>
    </row>
    <row r="97" spans="1:13" x14ac:dyDescent="0.3">
      <c r="A97" s="2">
        <f>IF(Data!A97&gt;0,Data!A97-4,"")</f>
        <v>1</v>
      </c>
      <c r="B97" s="2">
        <f>IF(Data!B97&gt;0,Data!B97-4,"")</f>
        <v>-1</v>
      </c>
      <c r="C97" s="2">
        <f>IF(Data!C97&gt;0,Data!C97-4,"")</f>
        <v>3</v>
      </c>
      <c r="D97" s="2">
        <f>IF(Data!D97&gt;0,Data!D97-4,"")</f>
        <v>2</v>
      </c>
      <c r="E97" s="2">
        <f>IF(Data!E97&gt;0,Data!E97-4,"")</f>
        <v>1</v>
      </c>
      <c r="F97" s="2">
        <f>IF(Data!F97&gt;0,Data!F97-4,"")</f>
        <v>1</v>
      </c>
      <c r="G97" s="2">
        <f>IF(Data!G97&gt;0,Data!G97-4,"")</f>
        <v>0</v>
      </c>
      <c r="H97" s="2">
        <f>IF(Data!H97&gt;0,Data!H97-4,"")</f>
        <v>1</v>
      </c>
      <c r="K97" s="9">
        <f t="shared" si="3"/>
        <v>1.25</v>
      </c>
      <c r="L97" s="9">
        <f t="shared" si="4"/>
        <v>0.75</v>
      </c>
      <c r="M97" s="9">
        <f t="shared" si="5"/>
        <v>1</v>
      </c>
    </row>
    <row r="98" spans="1:13" x14ac:dyDescent="0.3">
      <c r="A98" s="2">
        <f>IF(Data!A98&gt;0,Data!A98-4,"")</f>
        <v>0</v>
      </c>
      <c r="B98" s="2">
        <f>IF(Data!B98&gt;0,Data!B98-4,"")</f>
        <v>-1</v>
      </c>
      <c r="C98" s="2">
        <f>IF(Data!C98&gt;0,Data!C98-4,"")</f>
        <v>0</v>
      </c>
      <c r="D98" s="2">
        <f>IF(Data!D98&gt;0,Data!D98-4,"")</f>
        <v>-1</v>
      </c>
      <c r="E98" s="2">
        <f>IF(Data!E98&gt;0,Data!E98-4,"")</f>
        <v>2</v>
      </c>
      <c r="F98" s="2">
        <f>IF(Data!F98&gt;0,Data!F98-4,"")</f>
        <v>3</v>
      </c>
      <c r="G98" s="2">
        <f>IF(Data!G98&gt;0,Data!G98-4,"")</f>
        <v>-1</v>
      </c>
      <c r="H98" s="2">
        <f>IF(Data!H98&gt;0,Data!H98-4,"")</f>
        <v>2</v>
      </c>
      <c r="K98" s="9">
        <f t="shared" si="3"/>
        <v>-0.5</v>
      </c>
      <c r="L98" s="9">
        <f t="shared" si="4"/>
        <v>1.5</v>
      </c>
      <c r="M98" s="9">
        <f t="shared" si="5"/>
        <v>0.5</v>
      </c>
    </row>
    <row r="99" spans="1:13" x14ac:dyDescent="0.3">
      <c r="A99" s="2">
        <f>IF(Data!A99&gt;0,Data!A99-4,"")</f>
        <v>1</v>
      </c>
      <c r="B99" s="2">
        <f>IF(Data!B99&gt;0,Data!B99-4,"")</f>
        <v>0</v>
      </c>
      <c r="C99" s="2">
        <f>IF(Data!C99&gt;0,Data!C99-4,"")</f>
        <v>0</v>
      </c>
      <c r="D99" s="2">
        <f>IF(Data!D99&gt;0,Data!D99-4,"")</f>
        <v>0</v>
      </c>
      <c r="E99" s="2">
        <f>IF(Data!E99&gt;0,Data!E99-4,"")</f>
        <v>0</v>
      </c>
      <c r="F99" s="2">
        <f>IF(Data!F99&gt;0,Data!F99-4,"")</f>
        <v>0</v>
      </c>
      <c r="G99" s="2">
        <f>IF(Data!G99&gt;0,Data!G99-4,"")</f>
        <v>1</v>
      </c>
      <c r="H99" s="2">
        <f>IF(Data!H99&gt;0,Data!H99-4,"")</f>
        <v>2</v>
      </c>
      <c r="K99" s="9">
        <f t="shared" si="3"/>
        <v>0.25</v>
      </c>
      <c r="L99" s="9">
        <f t="shared" si="4"/>
        <v>0.75</v>
      </c>
      <c r="M99" s="9">
        <f t="shared" si="5"/>
        <v>0.5</v>
      </c>
    </row>
    <row r="100" spans="1:13" x14ac:dyDescent="0.3">
      <c r="A100" s="2">
        <f>IF(Data!A100&gt;0,Data!A100-4,"")</f>
        <v>-1</v>
      </c>
      <c r="B100" s="2">
        <f>IF(Data!B100&gt;0,Data!B100-4,"")</f>
        <v>-3</v>
      </c>
      <c r="C100" s="2">
        <f>IF(Data!C100&gt;0,Data!C100-4,"")</f>
        <v>0</v>
      </c>
      <c r="D100" s="2">
        <f>IF(Data!D100&gt;0,Data!D100-4,"")</f>
        <v>-1</v>
      </c>
      <c r="E100" s="2">
        <f>IF(Data!E100&gt;0,Data!E100-4,"")</f>
        <v>-2</v>
      </c>
      <c r="F100" s="2">
        <f>IF(Data!F100&gt;0,Data!F100-4,"")</f>
        <v>1</v>
      </c>
      <c r="G100" s="2">
        <f>IF(Data!G100&gt;0,Data!G100-4,"")</f>
        <v>-2</v>
      </c>
      <c r="H100" s="2">
        <f>IF(Data!H100&gt;0,Data!H100-4,"")</f>
        <v>-2</v>
      </c>
      <c r="K100" s="9">
        <f t="shared" si="3"/>
        <v>-1.25</v>
      </c>
      <c r="L100" s="9">
        <f t="shared" si="4"/>
        <v>-1.25</v>
      </c>
      <c r="M100" s="9">
        <f t="shared" si="5"/>
        <v>-1.25</v>
      </c>
    </row>
    <row r="101" spans="1:13" x14ac:dyDescent="0.3">
      <c r="A101" s="2">
        <f>IF(Data!A101&gt;0,Data!A101-4,"")</f>
        <v>1</v>
      </c>
      <c r="B101" s="2">
        <f>IF(Data!B101&gt;0,Data!B101-4,"")</f>
        <v>-1</v>
      </c>
      <c r="C101" s="2">
        <f>IF(Data!C101&gt;0,Data!C101-4,"")</f>
        <v>2</v>
      </c>
      <c r="D101" s="2">
        <f>IF(Data!D101&gt;0,Data!D101-4,"")</f>
        <v>0</v>
      </c>
      <c r="E101" s="2">
        <f>IF(Data!E101&gt;0,Data!E101-4,"")</f>
        <v>-1</v>
      </c>
      <c r="F101" s="2">
        <f>IF(Data!F101&gt;0,Data!F101-4,"")</f>
        <v>2</v>
      </c>
      <c r="G101" s="2">
        <f>IF(Data!G101&gt;0,Data!G101-4,"")</f>
        <v>-1</v>
      </c>
      <c r="H101" s="2">
        <f>IF(Data!H101&gt;0,Data!H101-4,"")</f>
        <v>0</v>
      </c>
      <c r="K101" s="9">
        <f t="shared" si="3"/>
        <v>0.5</v>
      </c>
      <c r="L101" s="9">
        <f t="shared" si="4"/>
        <v>0</v>
      </c>
      <c r="M101" s="9">
        <f t="shared" si="5"/>
        <v>0.25</v>
      </c>
    </row>
    <row r="102" spans="1:13" x14ac:dyDescent="0.3">
      <c r="A102" s="2">
        <f>IF(Data!A102&gt;0,Data!A102-4,"")</f>
        <v>-1</v>
      </c>
      <c r="B102" s="2">
        <f>IF(Data!B102&gt;0,Data!B102-4,"")</f>
        <v>-2</v>
      </c>
      <c r="C102" s="2">
        <f>IF(Data!C102&gt;0,Data!C102-4,"")</f>
        <v>0</v>
      </c>
      <c r="D102" s="2">
        <f>IF(Data!D102&gt;0,Data!D102-4,"")</f>
        <v>0</v>
      </c>
      <c r="E102" s="2">
        <f>IF(Data!E102&gt;0,Data!E102-4,"")</f>
        <v>-2</v>
      </c>
      <c r="F102" s="2">
        <f>IF(Data!F102&gt;0,Data!F102-4,"")</f>
        <v>0</v>
      </c>
      <c r="G102" s="2">
        <f>IF(Data!G102&gt;0,Data!G102-4,"")</f>
        <v>-2</v>
      </c>
      <c r="H102" s="2">
        <f>IF(Data!H102&gt;0,Data!H102-4,"")</f>
        <v>-1</v>
      </c>
      <c r="K102" s="9">
        <f t="shared" si="3"/>
        <v>-0.75</v>
      </c>
      <c r="L102" s="9">
        <f t="shared" si="4"/>
        <v>-1.25</v>
      </c>
      <c r="M102" s="9">
        <f t="shared" si="5"/>
        <v>-1</v>
      </c>
    </row>
    <row r="103" spans="1:13" x14ac:dyDescent="0.3">
      <c r="A103" s="2">
        <f>IF(Data!A103&gt;0,Data!A103-4,"")</f>
        <v>2</v>
      </c>
      <c r="B103" s="2">
        <f>IF(Data!B103&gt;0,Data!B103-4,"")</f>
        <v>2</v>
      </c>
      <c r="C103" s="2">
        <f>IF(Data!C103&gt;0,Data!C103-4,"")</f>
        <v>2</v>
      </c>
      <c r="D103" s="2">
        <f>IF(Data!D103&gt;0,Data!D103-4,"")</f>
        <v>1</v>
      </c>
      <c r="E103" s="2">
        <f>IF(Data!E103&gt;0,Data!E103-4,"")</f>
        <v>2</v>
      </c>
      <c r="F103" s="2">
        <f>IF(Data!F103&gt;0,Data!F103-4,"")</f>
        <v>2</v>
      </c>
      <c r="G103" s="2">
        <f>IF(Data!G103&gt;0,Data!G103-4,"")</f>
        <v>2</v>
      </c>
      <c r="H103" s="2">
        <f>IF(Data!H103&gt;0,Data!H103-4,"")</f>
        <v>2</v>
      </c>
      <c r="K103" s="9">
        <f t="shared" si="3"/>
        <v>1.75</v>
      </c>
      <c r="L103" s="9">
        <f t="shared" si="4"/>
        <v>2</v>
      </c>
      <c r="M103" s="9">
        <f t="shared" si="5"/>
        <v>1.875</v>
      </c>
    </row>
    <row r="104" spans="1:13" x14ac:dyDescent="0.3">
      <c r="A104" s="2">
        <f>IF(Data!A104&gt;0,Data!A104-4,"")</f>
        <v>1</v>
      </c>
      <c r="B104" s="2">
        <f>IF(Data!B104&gt;0,Data!B104-4,"")</f>
        <v>1</v>
      </c>
      <c r="C104" s="2">
        <f>IF(Data!C104&gt;0,Data!C104-4,"")</f>
        <v>0</v>
      </c>
      <c r="D104" s="2">
        <f>IF(Data!D104&gt;0,Data!D104-4,"")</f>
        <v>0</v>
      </c>
      <c r="E104" s="2">
        <f>IF(Data!E104&gt;0,Data!E104-4,"")</f>
        <v>0</v>
      </c>
      <c r="F104" s="2">
        <f>IF(Data!F104&gt;0,Data!F104-4,"")</f>
        <v>1</v>
      </c>
      <c r="G104" s="2">
        <f>IF(Data!G104&gt;0,Data!G104-4,"")</f>
        <v>1</v>
      </c>
      <c r="H104" s="2">
        <f>IF(Data!H104&gt;0,Data!H104-4,"")</f>
        <v>0</v>
      </c>
      <c r="K104" s="9">
        <f t="shared" si="3"/>
        <v>0.5</v>
      </c>
      <c r="L104" s="9">
        <f t="shared" si="4"/>
        <v>0.5</v>
      </c>
      <c r="M104" s="9">
        <f t="shared" si="5"/>
        <v>0.5</v>
      </c>
    </row>
    <row r="105" spans="1:13" x14ac:dyDescent="0.3">
      <c r="A105" s="2">
        <f>IF(Data!A105&gt;0,Data!A105-4,"")</f>
        <v>2</v>
      </c>
      <c r="B105" s="2">
        <f>IF(Data!B105&gt;0,Data!B105-4,"")</f>
        <v>2</v>
      </c>
      <c r="C105" s="2">
        <f>IF(Data!C105&gt;0,Data!C105-4,"")</f>
        <v>2</v>
      </c>
      <c r="D105" s="2">
        <f>IF(Data!D105&gt;0,Data!D105-4,"")</f>
        <v>3</v>
      </c>
      <c r="E105" s="2">
        <f>IF(Data!E105&gt;0,Data!E105-4,"")</f>
        <v>3</v>
      </c>
      <c r="F105" s="2">
        <f>IF(Data!F105&gt;0,Data!F105-4,"")</f>
        <v>3</v>
      </c>
      <c r="G105" s="2">
        <f>IF(Data!G105&gt;0,Data!G105-4,"")</f>
        <v>-2</v>
      </c>
      <c r="H105" s="2">
        <f>IF(Data!H105&gt;0,Data!H105-4,"")</f>
        <v>-1</v>
      </c>
      <c r="K105" s="9">
        <f t="shared" si="3"/>
        <v>2.25</v>
      </c>
      <c r="L105" s="9">
        <f t="shared" si="4"/>
        <v>0.75</v>
      </c>
      <c r="M105" s="9">
        <f t="shared" si="5"/>
        <v>1.5</v>
      </c>
    </row>
    <row r="106" spans="1:13" x14ac:dyDescent="0.3">
      <c r="A106" s="2">
        <f>IF(Data!A106&gt;0,Data!A106-4,"")</f>
        <v>2</v>
      </c>
      <c r="B106" s="2">
        <f>IF(Data!B106&gt;0,Data!B106-4,"")</f>
        <v>0</v>
      </c>
      <c r="C106" s="2">
        <f>IF(Data!C106&gt;0,Data!C106-4,"")</f>
        <v>2</v>
      </c>
      <c r="D106" s="2">
        <f>IF(Data!D106&gt;0,Data!D106-4,"")</f>
        <v>2</v>
      </c>
      <c r="E106" s="2">
        <f>IF(Data!E106&gt;0,Data!E106-4,"")</f>
        <v>3</v>
      </c>
      <c r="F106" s="2">
        <f>IF(Data!F106&gt;0,Data!F106-4,"")</f>
        <v>2</v>
      </c>
      <c r="G106" s="2">
        <f>IF(Data!G106&gt;0,Data!G106-4,"")</f>
        <v>0</v>
      </c>
      <c r="H106" s="2">
        <f>IF(Data!H106&gt;0,Data!H106-4,"")</f>
        <v>1</v>
      </c>
      <c r="K106" s="9">
        <f t="shared" si="3"/>
        <v>1.5</v>
      </c>
      <c r="L106" s="9">
        <f t="shared" si="4"/>
        <v>1.5</v>
      </c>
      <c r="M106" s="9">
        <f t="shared" si="5"/>
        <v>1.5</v>
      </c>
    </row>
    <row r="107" spans="1:13" x14ac:dyDescent="0.3">
      <c r="A107" s="2">
        <f>IF(Data!A107&gt;0,Data!A107-4,"")</f>
        <v>0</v>
      </c>
      <c r="B107" s="2">
        <f>IF(Data!B107&gt;0,Data!B107-4,"")</f>
        <v>-3</v>
      </c>
      <c r="C107" s="2">
        <f>IF(Data!C107&gt;0,Data!C107-4,"")</f>
        <v>-3</v>
      </c>
      <c r="D107" s="2">
        <f>IF(Data!D107&gt;0,Data!D107-4,"")</f>
        <v>1</v>
      </c>
      <c r="E107" s="2">
        <f>IF(Data!E107&gt;0,Data!E107-4,"")</f>
        <v>3</v>
      </c>
      <c r="F107" s="2">
        <f>IF(Data!F107&gt;0,Data!F107-4,"")</f>
        <v>3</v>
      </c>
      <c r="G107" s="2">
        <f>IF(Data!G107&gt;0,Data!G107-4,"")</f>
        <v>-3</v>
      </c>
      <c r="H107" s="2">
        <f>IF(Data!H107&gt;0,Data!H107-4,"")</f>
        <v>-3</v>
      </c>
      <c r="K107" s="9">
        <f t="shared" si="3"/>
        <v>-1.25</v>
      </c>
      <c r="L107" s="9">
        <f t="shared" si="4"/>
        <v>0</v>
      </c>
      <c r="M107" s="9">
        <f t="shared" si="5"/>
        <v>-0.625</v>
      </c>
    </row>
    <row r="108" spans="1:13" x14ac:dyDescent="0.3">
      <c r="A108" s="2">
        <f>IF(Data!A108&gt;0,Data!A108-4,"")</f>
        <v>1</v>
      </c>
      <c r="B108" s="2">
        <f>IF(Data!B108&gt;0,Data!B108-4,"")</f>
        <v>1</v>
      </c>
      <c r="C108" s="2">
        <f>IF(Data!C108&gt;0,Data!C108-4,"")</f>
        <v>1</v>
      </c>
      <c r="D108" s="2">
        <f>IF(Data!D108&gt;0,Data!D108-4,"")</f>
        <v>0</v>
      </c>
      <c r="E108" s="2">
        <f>IF(Data!E108&gt;0,Data!E108-4,"")</f>
        <v>0</v>
      </c>
      <c r="F108" s="2">
        <f>IF(Data!F108&gt;0,Data!F108-4,"")</f>
        <v>2</v>
      </c>
      <c r="G108" s="2">
        <f>IF(Data!G108&gt;0,Data!G108-4,"")</f>
        <v>0</v>
      </c>
      <c r="H108" s="2">
        <f>IF(Data!H108&gt;0,Data!H108-4,"")</f>
        <v>-2</v>
      </c>
      <c r="K108" s="9">
        <f t="shared" si="3"/>
        <v>0.75</v>
      </c>
      <c r="L108" s="9">
        <f t="shared" si="4"/>
        <v>0</v>
      </c>
      <c r="M108" s="9">
        <f t="shared" si="5"/>
        <v>0.375</v>
      </c>
    </row>
    <row r="109" spans="1:13" x14ac:dyDescent="0.3">
      <c r="A109" s="2">
        <f>IF(Data!A109&gt;0,Data!A109-4,"")</f>
        <v>1</v>
      </c>
      <c r="B109" s="2">
        <f>IF(Data!B109&gt;0,Data!B109-4,"")</f>
        <v>0</v>
      </c>
      <c r="C109" s="2">
        <f>IF(Data!C109&gt;0,Data!C109-4,"")</f>
        <v>1</v>
      </c>
      <c r="D109" s="2">
        <f>IF(Data!D109&gt;0,Data!D109-4,"")</f>
        <v>2</v>
      </c>
      <c r="E109" s="2">
        <f>IF(Data!E109&gt;0,Data!E109-4,"")</f>
        <v>0</v>
      </c>
      <c r="F109" s="2">
        <f>IF(Data!F109&gt;0,Data!F109-4,"")</f>
        <v>1</v>
      </c>
      <c r="G109" s="2">
        <f>IF(Data!G109&gt;0,Data!G109-4,"")</f>
        <v>2</v>
      </c>
      <c r="H109" s="2">
        <f>IF(Data!H109&gt;0,Data!H109-4,"")</f>
        <v>1</v>
      </c>
      <c r="K109" s="9">
        <f t="shared" si="3"/>
        <v>1</v>
      </c>
      <c r="L109" s="9">
        <f t="shared" si="4"/>
        <v>1</v>
      </c>
      <c r="M109" s="9">
        <f t="shared" si="5"/>
        <v>1</v>
      </c>
    </row>
    <row r="110" spans="1:13" x14ac:dyDescent="0.3">
      <c r="A110" s="2">
        <f>IF(Data!A110&gt;0,Data!A110-4,"")</f>
        <v>2</v>
      </c>
      <c r="B110" s="2">
        <f>IF(Data!B110&gt;0,Data!B110-4,"")</f>
        <v>2</v>
      </c>
      <c r="C110" s="2">
        <f>IF(Data!C110&gt;0,Data!C110-4,"")</f>
        <v>2</v>
      </c>
      <c r="D110" s="2">
        <f>IF(Data!D110&gt;0,Data!D110-4,"")</f>
        <v>2</v>
      </c>
      <c r="E110" s="2">
        <f>IF(Data!E110&gt;0,Data!E110-4,"")</f>
        <v>2</v>
      </c>
      <c r="F110" s="2">
        <f>IF(Data!F110&gt;0,Data!F110-4,"")</f>
        <v>2</v>
      </c>
      <c r="G110" s="2">
        <f>IF(Data!G110&gt;0,Data!G110-4,"")</f>
        <v>1</v>
      </c>
      <c r="H110" s="2">
        <f>IF(Data!H110&gt;0,Data!H110-4,"")</f>
        <v>0</v>
      </c>
      <c r="K110" s="9">
        <f t="shared" si="3"/>
        <v>2</v>
      </c>
      <c r="L110" s="9">
        <f t="shared" si="4"/>
        <v>1.25</v>
      </c>
      <c r="M110" s="9">
        <f t="shared" si="5"/>
        <v>1.625</v>
      </c>
    </row>
    <row r="111" spans="1:13" x14ac:dyDescent="0.3">
      <c r="A111" s="2">
        <f>IF(Data!A111&gt;0,Data!A111-4,"")</f>
        <v>1</v>
      </c>
      <c r="B111" s="2">
        <f>IF(Data!B111&gt;0,Data!B111-4,"")</f>
        <v>1</v>
      </c>
      <c r="C111" s="2">
        <f>IF(Data!C111&gt;0,Data!C111-4,"")</f>
        <v>-1</v>
      </c>
      <c r="D111" s="2">
        <f>IF(Data!D111&gt;0,Data!D111-4,"")</f>
        <v>0</v>
      </c>
      <c r="E111" s="2">
        <f>IF(Data!E111&gt;0,Data!E111-4,"")</f>
        <v>1</v>
      </c>
      <c r="F111" s="2">
        <f>IF(Data!F111&gt;0,Data!F111-4,"")</f>
        <v>1</v>
      </c>
      <c r="G111" s="2">
        <f>IF(Data!G111&gt;0,Data!G111-4,"")</f>
        <v>0</v>
      </c>
      <c r="H111" s="2">
        <f>IF(Data!H111&gt;0,Data!H111-4,"")</f>
        <v>0</v>
      </c>
      <c r="K111" s="9">
        <f t="shared" si="3"/>
        <v>0.25</v>
      </c>
      <c r="L111" s="9">
        <f t="shared" si="4"/>
        <v>0.5</v>
      </c>
      <c r="M111" s="9">
        <f t="shared" si="5"/>
        <v>0.375</v>
      </c>
    </row>
    <row r="112" spans="1:13" x14ac:dyDescent="0.3">
      <c r="A112" s="2">
        <f>IF(Data!A112&gt;0,Data!A112-4,"")</f>
        <v>0</v>
      </c>
      <c r="B112" s="2">
        <f>IF(Data!B112&gt;0,Data!B112-4,"")</f>
        <v>0</v>
      </c>
      <c r="C112" s="2">
        <f>IF(Data!C112&gt;0,Data!C112-4,"")</f>
        <v>1</v>
      </c>
      <c r="D112" s="2">
        <f>IF(Data!D112&gt;0,Data!D112-4,"")</f>
        <v>1</v>
      </c>
      <c r="E112" s="2">
        <f>IF(Data!E112&gt;0,Data!E112-4,"")</f>
        <v>2</v>
      </c>
      <c r="F112" s="2">
        <f>IF(Data!F112&gt;0,Data!F112-4,"")</f>
        <v>1</v>
      </c>
      <c r="G112" s="2">
        <f>IF(Data!G112&gt;0,Data!G112-4,"")</f>
        <v>-2</v>
      </c>
      <c r="H112" s="2">
        <f>IF(Data!H112&gt;0,Data!H112-4,"")</f>
        <v>-1</v>
      </c>
      <c r="K112" s="9">
        <f t="shared" si="3"/>
        <v>0.5</v>
      </c>
      <c r="L112" s="9">
        <f t="shared" si="4"/>
        <v>0</v>
      </c>
      <c r="M112" s="9">
        <f t="shared" si="5"/>
        <v>0.25</v>
      </c>
    </row>
    <row r="113" spans="1:13" x14ac:dyDescent="0.3">
      <c r="A113" s="2">
        <f>IF(Data!A113&gt;0,Data!A113-4,"")</f>
        <v>2</v>
      </c>
      <c r="B113" s="2">
        <f>IF(Data!B113&gt;0,Data!B113-4,"")</f>
        <v>2</v>
      </c>
      <c r="C113" s="2">
        <f>IF(Data!C113&gt;0,Data!C113-4,"")</f>
        <v>2</v>
      </c>
      <c r="D113" s="2">
        <f>IF(Data!D113&gt;0,Data!D113-4,"")</f>
        <v>2</v>
      </c>
      <c r="E113" s="2">
        <f>IF(Data!E113&gt;0,Data!E113-4,"")</f>
        <v>1</v>
      </c>
      <c r="F113" s="2">
        <f>IF(Data!F113&gt;0,Data!F113-4,"")</f>
        <v>2</v>
      </c>
      <c r="G113" s="2">
        <f>IF(Data!G113&gt;0,Data!G113-4,"")</f>
        <v>2</v>
      </c>
      <c r="H113" s="2">
        <f>IF(Data!H113&gt;0,Data!H113-4,"")</f>
        <v>1</v>
      </c>
      <c r="K113" s="9">
        <f t="shared" si="3"/>
        <v>2</v>
      </c>
      <c r="L113" s="9">
        <f t="shared" si="4"/>
        <v>1.5</v>
      </c>
      <c r="M113" s="9">
        <f t="shared" si="5"/>
        <v>1.75</v>
      </c>
    </row>
    <row r="114" spans="1:13" x14ac:dyDescent="0.3">
      <c r="A114" s="2">
        <f>IF(Data!A114&gt;0,Data!A114-4,"")</f>
        <v>-1</v>
      </c>
      <c r="B114" s="2">
        <f>IF(Data!B114&gt;0,Data!B114-4,"")</f>
        <v>-1</v>
      </c>
      <c r="C114" s="2">
        <f>IF(Data!C114&gt;0,Data!C114-4,"")</f>
        <v>0</v>
      </c>
      <c r="D114" s="2">
        <f>IF(Data!D114&gt;0,Data!D114-4,"")</f>
        <v>-1</v>
      </c>
      <c r="E114" s="2">
        <f>IF(Data!E114&gt;0,Data!E114-4,"")</f>
        <v>0</v>
      </c>
      <c r="F114" s="2">
        <f>IF(Data!F114&gt;0,Data!F114-4,"")</f>
        <v>0</v>
      </c>
      <c r="G114" s="2">
        <f>IF(Data!G114&gt;0,Data!G114-4,"")</f>
        <v>1</v>
      </c>
      <c r="H114" s="2">
        <f>IF(Data!H114&gt;0,Data!H114-4,"")</f>
        <v>0</v>
      </c>
      <c r="K114" s="9">
        <f t="shared" si="3"/>
        <v>-0.75</v>
      </c>
      <c r="L114" s="9">
        <f t="shared" si="4"/>
        <v>0.25</v>
      </c>
      <c r="M114" s="9">
        <f t="shared" si="5"/>
        <v>-0.25</v>
      </c>
    </row>
    <row r="115" spans="1:13" x14ac:dyDescent="0.3">
      <c r="A115" s="2">
        <f>IF(Data!A115&gt;0,Data!A115-4,"")</f>
        <v>2</v>
      </c>
      <c r="B115" s="2">
        <f>IF(Data!B115&gt;0,Data!B115-4,"")</f>
        <v>-2</v>
      </c>
      <c r="C115" s="2">
        <f>IF(Data!C115&gt;0,Data!C115-4,"")</f>
        <v>1</v>
      </c>
      <c r="D115" s="2">
        <f>IF(Data!D115&gt;0,Data!D115-4,"")</f>
        <v>0</v>
      </c>
      <c r="E115" s="2">
        <f>IF(Data!E115&gt;0,Data!E115-4,"")</f>
        <v>2</v>
      </c>
      <c r="F115" s="2">
        <f>IF(Data!F115&gt;0,Data!F115-4,"")</f>
        <v>2</v>
      </c>
      <c r="G115" s="2">
        <f>IF(Data!G115&gt;0,Data!G115-4,"")</f>
        <v>-1</v>
      </c>
      <c r="H115" s="2">
        <f>IF(Data!H115&gt;0,Data!H115-4,"")</f>
        <v>1</v>
      </c>
      <c r="K115" s="9">
        <f t="shared" si="3"/>
        <v>0.25</v>
      </c>
      <c r="L115" s="9">
        <f t="shared" si="4"/>
        <v>1</v>
      </c>
      <c r="M115" s="9">
        <f t="shared" si="5"/>
        <v>0.625</v>
      </c>
    </row>
    <row r="116" spans="1:13" x14ac:dyDescent="0.3">
      <c r="A116" s="2">
        <f>IF(Data!A116&gt;0,Data!A116-4,"")</f>
        <v>3</v>
      </c>
      <c r="B116" s="2">
        <f>IF(Data!B116&gt;0,Data!B116-4,"")</f>
        <v>3</v>
      </c>
      <c r="C116" s="2">
        <f>IF(Data!C116&gt;0,Data!C116-4,"")</f>
        <v>3</v>
      </c>
      <c r="D116" s="2">
        <f>IF(Data!D116&gt;0,Data!D116-4,"")</f>
        <v>3</v>
      </c>
      <c r="E116" s="2">
        <f>IF(Data!E116&gt;0,Data!E116-4,"")</f>
        <v>3</v>
      </c>
      <c r="F116" s="2">
        <f>IF(Data!F116&gt;0,Data!F116-4,"")</f>
        <v>3</v>
      </c>
      <c r="G116" s="2">
        <f>IF(Data!G116&gt;0,Data!G116-4,"")</f>
        <v>3</v>
      </c>
      <c r="H116" s="2">
        <f>IF(Data!H116&gt;0,Data!H116-4,"")</f>
        <v>3</v>
      </c>
      <c r="K116" s="9">
        <f t="shared" si="3"/>
        <v>3</v>
      </c>
      <c r="L116" s="9">
        <f t="shared" si="4"/>
        <v>3</v>
      </c>
      <c r="M116" s="9">
        <f t="shared" si="5"/>
        <v>3</v>
      </c>
    </row>
    <row r="117" spans="1:13" x14ac:dyDescent="0.3">
      <c r="A117" s="2">
        <f>IF(Data!A117&gt;0,Data!A117-4,"")</f>
        <v>1</v>
      </c>
      <c r="B117" s="2">
        <f>IF(Data!B117&gt;0,Data!B117-4,"")</f>
        <v>0</v>
      </c>
      <c r="C117" s="2">
        <f>IF(Data!C117&gt;0,Data!C117-4,"")</f>
        <v>1</v>
      </c>
      <c r="D117" s="2">
        <f>IF(Data!D117&gt;0,Data!D117-4,"")</f>
        <v>1</v>
      </c>
      <c r="E117" s="2">
        <f>IF(Data!E117&gt;0,Data!E117-4,"")</f>
        <v>1</v>
      </c>
      <c r="F117" s="2">
        <f>IF(Data!F117&gt;0,Data!F117-4,"")</f>
        <v>1</v>
      </c>
      <c r="G117" s="2">
        <f>IF(Data!G117&gt;0,Data!G117-4,"")</f>
        <v>0</v>
      </c>
      <c r="H117" s="2">
        <f>IF(Data!H117&gt;0,Data!H117-4,"")</f>
        <v>0</v>
      </c>
      <c r="K117" s="9">
        <f t="shared" si="3"/>
        <v>0.75</v>
      </c>
      <c r="L117" s="9">
        <f t="shared" si="4"/>
        <v>0.5</v>
      </c>
      <c r="M117" s="9">
        <f t="shared" si="5"/>
        <v>0.625</v>
      </c>
    </row>
    <row r="118" spans="1:13" x14ac:dyDescent="0.3">
      <c r="A118" s="2">
        <f>IF(Data!A118&gt;0,Data!A118-4,"")</f>
        <v>2</v>
      </c>
      <c r="B118" s="2">
        <f>IF(Data!B118&gt;0,Data!B118-4,"")</f>
        <v>3</v>
      </c>
      <c r="C118" s="2">
        <f>IF(Data!C118&gt;0,Data!C118-4,"")</f>
        <v>1</v>
      </c>
      <c r="D118" s="2">
        <f>IF(Data!D118&gt;0,Data!D118-4,"")</f>
        <v>3</v>
      </c>
      <c r="E118" s="2">
        <f>IF(Data!E118&gt;0,Data!E118-4,"")</f>
        <v>0</v>
      </c>
      <c r="F118" s="2">
        <f>IF(Data!F118&gt;0,Data!F118-4,"")</f>
        <v>2</v>
      </c>
      <c r="G118" s="2">
        <f>IF(Data!G118&gt;0,Data!G118-4,"")</f>
        <v>-1</v>
      </c>
      <c r="H118" s="2">
        <f>IF(Data!H118&gt;0,Data!H118-4,"")</f>
        <v>-1</v>
      </c>
      <c r="K118" s="9">
        <f t="shared" si="3"/>
        <v>2.25</v>
      </c>
      <c r="L118" s="9">
        <f t="shared" si="4"/>
        <v>0</v>
      </c>
      <c r="M118" s="9">
        <f t="shared" si="5"/>
        <v>1.125</v>
      </c>
    </row>
    <row r="119" spans="1:13" x14ac:dyDescent="0.3">
      <c r="A119" s="2">
        <f>IF(Data!A119&gt;0,Data!A119-4,"")</f>
        <v>3</v>
      </c>
      <c r="B119" s="2">
        <f>IF(Data!B119&gt;0,Data!B119-4,"")</f>
        <v>3</v>
      </c>
      <c r="C119" s="2">
        <f>IF(Data!C119&gt;0,Data!C119-4,"")</f>
        <v>1</v>
      </c>
      <c r="D119" s="2">
        <f>IF(Data!D119&gt;0,Data!D119-4,"")</f>
        <v>3</v>
      </c>
      <c r="E119" s="2">
        <f>IF(Data!E119&gt;0,Data!E119-4,"")</f>
        <v>3</v>
      </c>
      <c r="F119" s="2">
        <f>IF(Data!F119&gt;0,Data!F119-4,"")</f>
        <v>3</v>
      </c>
      <c r="G119" s="2">
        <f>IF(Data!G119&gt;0,Data!G119-4,"")</f>
        <v>1</v>
      </c>
      <c r="H119" s="2">
        <f>IF(Data!H119&gt;0,Data!H119-4,"")</f>
        <v>-2</v>
      </c>
      <c r="K119" s="9">
        <f t="shared" si="3"/>
        <v>2.5</v>
      </c>
      <c r="L119" s="9">
        <f t="shared" si="4"/>
        <v>1.25</v>
      </c>
      <c r="M119" s="9">
        <f t="shared" si="5"/>
        <v>1.875</v>
      </c>
    </row>
    <row r="120" spans="1:13" x14ac:dyDescent="0.3">
      <c r="A120" s="2">
        <f>IF(Data!A120&gt;0,Data!A120-4,"")</f>
        <v>3</v>
      </c>
      <c r="B120" s="2">
        <f>IF(Data!B120&gt;0,Data!B120-4,"")</f>
        <v>2</v>
      </c>
      <c r="C120" s="2">
        <f>IF(Data!C120&gt;0,Data!C120-4,"")</f>
        <v>3</v>
      </c>
      <c r="D120" s="2">
        <f>IF(Data!D120&gt;0,Data!D120-4,"")</f>
        <v>3</v>
      </c>
      <c r="E120" s="2">
        <f>IF(Data!E120&gt;0,Data!E120-4,"")</f>
        <v>2</v>
      </c>
      <c r="F120" s="2">
        <f>IF(Data!F120&gt;0,Data!F120-4,"")</f>
        <v>1</v>
      </c>
      <c r="G120" s="2">
        <f>IF(Data!G120&gt;0,Data!G120-4,"")</f>
        <v>1</v>
      </c>
      <c r="H120" s="2">
        <f>IF(Data!H120&gt;0,Data!H120-4,"")</f>
        <v>1</v>
      </c>
      <c r="K120" s="9">
        <f t="shared" si="3"/>
        <v>2.75</v>
      </c>
      <c r="L120" s="9">
        <f t="shared" si="4"/>
        <v>1.25</v>
      </c>
      <c r="M120" s="9">
        <f t="shared" si="5"/>
        <v>2</v>
      </c>
    </row>
    <row r="121" spans="1:13" x14ac:dyDescent="0.3">
      <c r="A121" s="2">
        <f>IF(Data!A121&gt;0,Data!A121-4,"")</f>
        <v>1</v>
      </c>
      <c r="B121" s="2">
        <f>IF(Data!B121&gt;0,Data!B121-4,"")</f>
        <v>1</v>
      </c>
      <c r="C121" s="2">
        <f>IF(Data!C121&gt;0,Data!C121-4,"")</f>
        <v>0</v>
      </c>
      <c r="D121" s="2">
        <f>IF(Data!D121&gt;0,Data!D121-4,"")</f>
        <v>1</v>
      </c>
      <c r="E121" s="2">
        <f>IF(Data!E121&gt;0,Data!E121-4,"")</f>
        <v>0</v>
      </c>
      <c r="F121" s="2">
        <f>IF(Data!F121&gt;0,Data!F121-4,"")</f>
        <v>1</v>
      </c>
      <c r="G121" s="2">
        <f>IF(Data!G121&gt;0,Data!G121-4,"")</f>
        <v>0</v>
      </c>
      <c r="H121" s="2">
        <f>IF(Data!H121&gt;0,Data!H121-4,"")</f>
        <v>-2</v>
      </c>
      <c r="K121" s="9">
        <f t="shared" si="3"/>
        <v>0.75</v>
      </c>
      <c r="L121" s="9">
        <f t="shared" si="4"/>
        <v>-0.25</v>
      </c>
      <c r="M121" s="9">
        <f t="shared" si="5"/>
        <v>0.25</v>
      </c>
    </row>
    <row r="122" spans="1:13" x14ac:dyDescent="0.3">
      <c r="A122" s="2">
        <f>IF(Data!A122&gt;0,Data!A122-4,"")</f>
        <v>2</v>
      </c>
      <c r="B122" s="2">
        <f>IF(Data!B122&gt;0,Data!B122-4,"")</f>
        <v>1</v>
      </c>
      <c r="C122" s="2">
        <f>IF(Data!C122&gt;0,Data!C122-4,"")</f>
        <v>1</v>
      </c>
      <c r="D122" s="2">
        <f>IF(Data!D122&gt;0,Data!D122-4,"")</f>
        <v>2</v>
      </c>
      <c r="E122" s="2">
        <f>IF(Data!E122&gt;0,Data!E122-4,"")</f>
        <v>1</v>
      </c>
      <c r="F122" s="2">
        <f>IF(Data!F122&gt;0,Data!F122-4,"")</f>
        <v>1</v>
      </c>
      <c r="G122" s="2">
        <f>IF(Data!G122&gt;0,Data!G122-4,"")</f>
        <v>1</v>
      </c>
      <c r="H122" s="2">
        <f>IF(Data!H122&gt;0,Data!H122-4,"")</f>
        <v>0</v>
      </c>
      <c r="K122" s="9">
        <f t="shared" si="3"/>
        <v>1.5</v>
      </c>
      <c r="L122" s="9">
        <f t="shared" si="4"/>
        <v>0.75</v>
      </c>
      <c r="M122" s="9">
        <f t="shared" si="5"/>
        <v>1.125</v>
      </c>
    </row>
    <row r="123" spans="1:13" x14ac:dyDescent="0.3">
      <c r="A123" s="2">
        <f>IF(Data!A123&gt;0,Data!A123-4,"")</f>
        <v>2</v>
      </c>
      <c r="B123" s="2">
        <f>IF(Data!B123&gt;0,Data!B123-4,"")</f>
        <v>3</v>
      </c>
      <c r="C123" s="2">
        <f>IF(Data!C123&gt;0,Data!C123-4,"")</f>
        <v>2</v>
      </c>
      <c r="D123" s="2">
        <f>IF(Data!D123&gt;0,Data!D123-4,"")</f>
        <v>3</v>
      </c>
      <c r="E123" s="2">
        <f>IF(Data!E123&gt;0,Data!E123-4,"")</f>
        <v>0</v>
      </c>
      <c r="F123" s="2">
        <f>IF(Data!F123&gt;0,Data!F123-4,"")</f>
        <v>2</v>
      </c>
      <c r="G123" s="2">
        <f>IF(Data!G123&gt;0,Data!G123-4,"")</f>
        <v>0</v>
      </c>
      <c r="H123" s="2">
        <f>IF(Data!H123&gt;0,Data!H123-4,"")</f>
        <v>1</v>
      </c>
      <c r="K123" s="9">
        <f t="shared" si="3"/>
        <v>2.5</v>
      </c>
      <c r="L123" s="9">
        <f t="shared" si="4"/>
        <v>0.75</v>
      </c>
      <c r="M123" s="9">
        <f t="shared" si="5"/>
        <v>1.625</v>
      </c>
    </row>
    <row r="124" spans="1:13" x14ac:dyDescent="0.3">
      <c r="A124" s="2">
        <f>IF(Data!A124&gt;0,Data!A124-4,"")</f>
        <v>3</v>
      </c>
      <c r="B124" s="2">
        <f>IF(Data!B124&gt;0,Data!B124-4,"")</f>
        <v>3</v>
      </c>
      <c r="C124" s="2">
        <f>IF(Data!C124&gt;0,Data!C124-4,"")</f>
        <v>3</v>
      </c>
      <c r="D124" s="2">
        <f>IF(Data!D124&gt;0,Data!D124-4,"")</f>
        <v>3</v>
      </c>
      <c r="E124" s="2">
        <f>IF(Data!E124&gt;0,Data!E124-4,"")</f>
        <v>3</v>
      </c>
      <c r="F124" s="2">
        <f>IF(Data!F124&gt;0,Data!F124-4,"")</f>
        <v>3</v>
      </c>
      <c r="G124" s="2">
        <f>IF(Data!G124&gt;0,Data!G124-4,"")</f>
        <v>1</v>
      </c>
      <c r="H124" s="2">
        <f>IF(Data!H124&gt;0,Data!H124-4,"")</f>
        <v>1</v>
      </c>
      <c r="K124" s="9">
        <f t="shared" si="3"/>
        <v>3</v>
      </c>
      <c r="L124" s="9">
        <f t="shared" si="4"/>
        <v>2</v>
      </c>
      <c r="M124" s="9">
        <f t="shared" si="5"/>
        <v>2.5</v>
      </c>
    </row>
    <row r="125" spans="1:13" x14ac:dyDescent="0.3">
      <c r="A125" s="2">
        <f>IF(Data!A125&gt;0,Data!A125-4,"")</f>
        <v>2</v>
      </c>
      <c r="B125" s="2">
        <f>IF(Data!B125&gt;0,Data!B125-4,"")</f>
        <v>3</v>
      </c>
      <c r="C125" s="2">
        <f>IF(Data!C125&gt;0,Data!C125-4,"")</f>
        <v>3</v>
      </c>
      <c r="D125" s="2">
        <f>IF(Data!D125&gt;0,Data!D125-4,"")</f>
        <v>3</v>
      </c>
      <c r="E125" s="2">
        <f>IF(Data!E125&gt;0,Data!E125-4,"")</f>
        <v>2</v>
      </c>
      <c r="F125" s="2">
        <f>IF(Data!F125&gt;0,Data!F125-4,"")</f>
        <v>2</v>
      </c>
      <c r="G125" s="2">
        <f>IF(Data!G125&gt;0,Data!G125-4,"")</f>
        <v>2</v>
      </c>
      <c r="H125" s="2">
        <f>IF(Data!H125&gt;0,Data!H125-4,"")</f>
        <v>2</v>
      </c>
      <c r="K125" s="9">
        <f t="shared" si="3"/>
        <v>2.75</v>
      </c>
      <c r="L125" s="9">
        <f t="shared" si="4"/>
        <v>2</v>
      </c>
      <c r="M125" s="9">
        <f t="shared" si="5"/>
        <v>2.375</v>
      </c>
    </row>
    <row r="126" spans="1:13" x14ac:dyDescent="0.3">
      <c r="A126" s="2">
        <f>IF(Data!A126&gt;0,Data!A126-4,"")</f>
        <v>1</v>
      </c>
      <c r="B126" s="2">
        <f>IF(Data!B126&gt;0,Data!B126-4,"")</f>
        <v>0</v>
      </c>
      <c r="C126" s="2">
        <f>IF(Data!C126&gt;0,Data!C126-4,"")</f>
        <v>1</v>
      </c>
      <c r="D126" s="2">
        <f>IF(Data!D126&gt;0,Data!D126-4,"")</f>
        <v>1</v>
      </c>
      <c r="E126" s="2">
        <f>IF(Data!E126&gt;0,Data!E126-4,"")</f>
        <v>0</v>
      </c>
      <c r="F126" s="2">
        <f>IF(Data!F126&gt;0,Data!F126-4,"")</f>
        <v>0</v>
      </c>
      <c r="G126" s="2">
        <f>IF(Data!G126&gt;0,Data!G126-4,"")</f>
        <v>-1</v>
      </c>
      <c r="H126" s="2">
        <f>IF(Data!H126&gt;0,Data!H126-4,"")</f>
        <v>-1</v>
      </c>
      <c r="K126" s="9">
        <f t="shared" si="3"/>
        <v>0.75</v>
      </c>
      <c r="L126" s="9">
        <f t="shared" si="4"/>
        <v>-0.5</v>
      </c>
      <c r="M126" s="9">
        <f t="shared" si="5"/>
        <v>0.125</v>
      </c>
    </row>
    <row r="127" spans="1:13" x14ac:dyDescent="0.3">
      <c r="A127" s="2">
        <f>IF(Data!A127&gt;0,Data!A127-4,"")</f>
        <v>3</v>
      </c>
      <c r="B127" s="2">
        <f>IF(Data!B127&gt;0,Data!B127-4,"")</f>
        <v>3</v>
      </c>
      <c r="C127" s="2">
        <f>IF(Data!C127&gt;0,Data!C127-4,"")</f>
        <v>3</v>
      </c>
      <c r="D127" s="2">
        <f>IF(Data!D127&gt;0,Data!D127-4,"")</f>
        <v>3</v>
      </c>
      <c r="E127" s="2">
        <f>IF(Data!E127&gt;0,Data!E127-4,"")</f>
        <v>2</v>
      </c>
      <c r="F127" s="2">
        <f>IF(Data!F127&gt;0,Data!F127-4,"")</f>
        <v>2</v>
      </c>
      <c r="G127" s="2">
        <f>IF(Data!G127&gt;0,Data!G127-4,"")</f>
        <v>0</v>
      </c>
      <c r="H127" s="2">
        <f>IF(Data!H127&gt;0,Data!H127-4,"")</f>
        <v>-2</v>
      </c>
      <c r="K127" s="9">
        <f t="shared" si="3"/>
        <v>3</v>
      </c>
      <c r="L127" s="9">
        <f t="shared" si="4"/>
        <v>0.5</v>
      </c>
      <c r="M127" s="9">
        <f t="shared" si="5"/>
        <v>1.75</v>
      </c>
    </row>
    <row r="128" spans="1:13" x14ac:dyDescent="0.3">
      <c r="A128" s="2">
        <f>IF(Data!A128&gt;0,Data!A128-4,"")</f>
        <v>2</v>
      </c>
      <c r="B128" s="2">
        <f>IF(Data!B128&gt;0,Data!B128-4,"")</f>
        <v>3</v>
      </c>
      <c r="C128" s="2">
        <f>IF(Data!C128&gt;0,Data!C128-4,"")</f>
        <v>3</v>
      </c>
      <c r="D128" s="2">
        <f>IF(Data!D128&gt;0,Data!D128-4,"")</f>
        <v>2</v>
      </c>
      <c r="E128" s="2">
        <f>IF(Data!E128&gt;0,Data!E128-4,"")</f>
        <v>1</v>
      </c>
      <c r="F128" s="2">
        <f>IF(Data!F128&gt;0,Data!F128-4,"")</f>
        <v>2</v>
      </c>
      <c r="G128" s="2">
        <f>IF(Data!G128&gt;0,Data!G128-4,"")</f>
        <v>-1</v>
      </c>
      <c r="H128" s="2">
        <f>IF(Data!H128&gt;0,Data!H128-4,"")</f>
        <v>0</v>
      </c>
      <c r="K128" s="9">
        <f t="shared" si="3"/>
        <v>2.5</v>
      </c>
      <c r="L128" s="9">
        <f t="shared" si="4"/>
        <v>0.5</v>
      </c>
      <c r="M128" s="9">
        <f t="shared" si="5"/>
        <v>1.5</v>
      </c>
    </row>
    <row r="129" spans="1:13" x14ac:dyDescent="0.3">
      <c r="A129" s="2">
        <f>IF(Data!A129&gt;0,Data!A129-4,"")</f>
        <v>2</v>
      </c>
      <c r="B129" s="2">
        <f>IF(Data!B129&gt;0,Data!B129-4,"")</f>
        <v>3</v>
      </c>
      <c r="C129" s="2">
        <f>IF(Data!C129&gt;0,Data!C129-4,"")</f>
        <v>1</v>
      </c>
      <c r="D129" s="2">
        <f>IF(Data!D129&gt;0,Data!D129-4,"")</f>
        <v>-3</v>
      </c>
      <c r="E129" s="2">
        <f>IF(Data!E129&gt;0,Data!E129-4,"")</f>
        <v>1</v>
      </c>
      <c r="F129" s="2">
        <f>IF(Data!F129&gt;0,Data!F129-4,"")</f>
        <v>2</v>
      </c>
      <c r="G129" s="2">
        <f>IF(Data!G129&gt;0,Data!G129-4,"")</f>
        <v>3</v>
      </c>
      <c r="H129" s="2">
        <f>IF(Data!H129&gt;0,Data!H129-4,"")</f>
        <v>3</v>
      </c>
      <c r="K129" s="9">
        <f t="shared" si="3"/>
        <v>0.75</v>
      </c>
      <c r="L129" s="9">
        <f t="shared" si="4"/>
        <v>2.25</v>
      </c>
      <c r="M129" s="9">
        <f t="shared" si="5"/>
        <v>1.5</v>
      </c>
    </row>
    <row r="130" spans="1:13" x14ac:dyDescent="0.3">
      <c r="A130" s="2">
        <f>IF(Data!A130&gt;0,Data!A130-4,"")</f>
        <v>1</v>
      </c>
      <c r="B130" s="2">
        <f>IF(Data!B130&gt;0,Data!B130-4,"")</f>
        <v>0</v>
      </c>
      <c r="C130" s="2">
        <f>IF(Data!C130&gt;0,Data!C130-4,"")</f>
        <v>2</v>
      </c>
      <c r="D130" s="2">
        <f>IF(Data!D130&gt;0,Data!D130-4,"")</f>
        <v>-1</v>
      </c>
      <c r="E130" s="2">
        <f>IF(Data!E130&gt;0,Data!E130-4,"")</f>
        <v>1</v>
      </c>
      <c r="F130" s="2">
        <f>IF(Data!F130&gt;0,Data!F130-4,"")</f>
        <v>2</v>
      </c>
      <c r="G130" s="2">
        <f>IF(Data!G130&gt;0,Data!G130-4,"")</f>
        <v>0</v>
      </c>
      <c r="H130" s="2">
        <f>IF(Data!H130&gt;0,Data!H130-4,"")</f>
        <v>0</v>
      </c>
      <c r="K130" s="9">
        <f t="shared" si="3"/>
        <v>0.5</v>
      </c>
      <c r="L130" s="9">
        <f t="shared" si="4"/>
        <v>0.75</v>
      </c>
      <c r="M130" s="9">
        <f t="shared" si="5"/>
        <v>0.625</v>
      </c>
    </row>
    <row r="131" spans="1:13" x14ac:dyDescent="0.3">
      <c r="A131" s="2">
        <f>IF(Data!A131&gt;0,Data!A131-4,"")</f>
        <v>1</v>
      </c>
      <c r="B131" s="2">
        <f>IF(Data!B131&gt;0,Data!B131-4,"")</f>
        <v>1</v>
      </c>
      <c r="C131" s="2">
        <f>IF(Data!C131&gt;0,Data!C131-4,"")</f>
        <v>2</v>
      </c>
      <c r="D131" s="2">
        <f>IF(Data!D131&gt;0,Data!D131-4,"")</f>
        <v>1</v>
      </c>
      <c r="E131" s="2">
        <f>IF(Data!E131&gt;0,Data!E131-4,"")</f>
        <v>1</v>
      </c>
      <c r="F131" s="2">
        <f>IF(Data!F131&gt;0,Data!F131-4,"")</f>
        <v>1</v>
      </c>
      <c r="G131" s="2">
        <f>IF(Data!G131&gt;0,Data!G131-4,"")</f>
        <v>2</v>
      </c>
      <c r="H131" s="2">
        <f>IF(Data!H131&gt;0,Data!H131-4,"")</f>
        <v>2</v>
      </c>
      <c r="K131" s="9">
        <f t="shared" si="3"/>
        <v>1.25</v>
      </c>
      <c r="L131" s="9">
        <f t="shared" si="4"/>
        <v>1.5</v>
      </c>
      <c r="M131" s="9">
        <f t="shared" si="5"/>
        <v>1.375</v>
      </c>
    </row>
    <row r="132" spans="1:13" x14ac:dyDescent="0.3">
      <c r="A132" s="2">
        <f>IF(Data!A132&gt;0,Data!A132-4,"")</f>
        <v>2</v>
      </c>
      <c r="B132" s="2">
        <f>IF(Data!B132&gt;0,Data!B132-4,"")</f>
        <v>1</v>
      </c>
      <c r="C132" s="2">
        <f>IF(Data!C132&gt;0,Data!C132-4,"")</f>
        <v>0</v>
      </c>
      <c r="D132" s="2">
        <f>IF(Data!D132&gt;0,Data!D132-4,"")</f>
        <v>0</v>
      </c>
      <c r="E132" s="2">
        <f>IF(Data!E132&gt;0,Data!E132-4,"")</f>
        <v>2</v>
      </c>
      <c r="F132" s="2">
        <f>IF(Data!F132&gt;0,Data!F132-4,"")</f>
        <v>2</v>
      </c>
      <c r="G132" s="2">
        <f>IF(Data!G132&gt;0,Data!G132-4,"")</f>
        <v>1</v>
      </c>
      <c r="H132" s="2">
        <f>IF(Data!H132&gt;0,Data!H132-4,"")</f>
        <v>1</v>
      </c>
      <c r="K132" s="9">
        <f t="shared" si="3"/>
        <v>0.75</v>
      </c>
      <c r="L132" s="9">
        <f t="shared" si="4"/>
        <v>1.5</v>
      </c>
      <c r="M132" s="9">
        <f t="shared" si="5"/>
        <v>1.125</v>
      </c>
    </row>
    <row r="133" spans="1:13" x14ac:dyDescent="0.3">
      <c r="A133" s="2">
        <f>IF(Data!A133&gt;0,Data!A133-4,"")</f>
        <v>3</v>
      </c>
      <c r="B133" s="2">
        <f>IF(Data!B133&gt;0,Data!B133-4,"")</f>
        <v>3</v>
      </c>
      <c r="C133" s="2">
        <f>IF(Data!C133&gt;0,Data!C133-4,"")</f>
        <v>3</v>
      </c>
      <c r="D133" s="2">
        <f>IF(Data!D133&gt;0,Data!D133-4,"")</f>
        <v>3</v>
      </c>
      <c r="E133" s="2">
        <f>IF(Data!E133&gt;0,Data!E133-4,"")</f>
        <v>3</v>
      </c>
      <c r="F133" s="2">
        <f>IF(Data!F133&gt;0,Data!F133-4,"")</f>
        <v>3</v>
      </c>
      <c r="G133" s="2">
        <f>IF(Data!G133&gt;0,Data!G133-4,"")</f>
        <v>3</v>
      </c>
      <c r="H133" s="2">
        <f>IF(Data!H133&gt;0,Data!H133-4,"")</f>
        <v>-3</v>
      </c>
      <c r="K133" s="9">
        <f t="shared" ref="K133:K196" si="6">IF(COUNT(A133,B133,C133,D133)&gt;0,AVERAGE(A133,B133,C133,D133),"")</f>
        <v>3</v>
      </c>
      <c r="L133" s="9">
        <f t="shared" ref="L133:L196" si="7">IF(COUNT(E133,F133,G133,H133)&gt;0,AVERAGE(E133,F133,G133,H133),"")</f>
        <v>1.5</v>
      </c>
      <c r="M133" s="9">
        <f t="shared" ref="M133:M196" si="8">IF(COUNT(A133,B133,C133,D133,E133,F133,G133,H133)&gt;0,AVERAGE(A133,B133,C133,D133,E133,F133,G133,H133),"")</f>
        <v>2.25</v>
      </c>
    </row>
    <row r="134" spans="1:13" x14ac:dyDescent="0.3">
      <c r="A134" s="2">
        <f>IF(Data!A134&gt;0,Data!A134-4,"")</f>
        <v>2</v>
      </c>
      <c r="B134" s="2">
        <f>IF(Data!B134&gt;0,Data!B134-4,"")</f>
        <v>2</v>
      </c>
      <c r="C134" s="2">
        <f>IF(Data!C134&gt;0,Data!C134-4,"")</f>
        <v>2</v>
      </c>
      <c r="D134" s="2">
        <f>IF(Data!D134&gt;0,Data!D134-4,"")</f>
        <v>1</v>
      </c>
      <c r="E134" s="2">
        <f>IF(Data!E134&gt;0,Data!E134-4,"")</f>
        <v>2</v>
      </c>
      <c r="F134" s="2">
        <f>IF(Data!F134&gt;0,Data!F134-4,"")</f>
        <v>2</v>
      </c>
      <c r="G134" s="2">
        <f>IF(Data!G134&gt;0,Data!G134-4,"")</f>
        <v>-2</v>
      </c>
      <c r="H134" s="2">
        <f>IF(Data!H134&gt;0,Data!H134-4,"")</f>
        <v>-2</v>
      </c>
      <c r="K134" s="9">
        <f t="shared" si="6"/>
        <v>1.75</v>
      </c>
      <c r="L134" s="9">
        <f t="shared" si="7"/>
        <v>0</v>
      </c>
      <c r="M134" s="9">
        <f t="shared" si="8"/>
        <v>0.875</v>
      </c>
    </row>
    <row r="135" spans="1:13" x14ac:dyDescent="0.3">
      <c r="A135" s="2">
        <f>IF(Data!A135&gt;0,Data!A135-4,"")</f>
        <v>2</v>
      </c>
      <c r="B135" s="2">
        <f>IF(Data!B135&gt;0,Data!B135-4,"")</f>
        <v>1</v>
      </c>
      <c r="C135" s="2">
        <f>IF(Data!C135&gt;0,Data!C135-4,"")</f>
        <v>2</v>
      </c>
      <c r="D135" s="2">
        <f>IF(Data!D135&gt;0,Data!D135-4,"")</f>
        <v>2</v>
      </c>
      <c r="E135" s="2">
        <f>IF(Data!E135&gt;0,Data!E135-4,"")</f>
        <v>2</v>
      </c>
      <c r="F135" s="2">
        <f>IF(Data!F135&gt;0,Data!F135-4,"")</f>
        <v>2</v>
      </c>
      <c r="G135" s="2">
        <f>IF(Data!G135&gt;0,Data!G135-4,"")</f>
        <v>1</v>
      </c>
      <c r="H135" s="2">
        <f>IF(Data!H135&gt;0,Data!H135-4,"")</f>
        <v>0</v>
      </c>
      <c r="K135" s="9">
        <f t="shared" si="6"/>
        <v>1.75</v>
      </c>
      <c r="L135" s="9">
        <f t="shared" si="7"/>
        <v>1.25</v>
      </c>
      <c r="M135" s="9">
        <f t="shared" si="8"/>
        <v>1.5</v>
      </c>
    </row>
    <row r="136" spans="1:13" x14ac:dyDescent="0.3">
      <c r="A136" s="2">
        <f>IF(Data!A136&gt;0,Data!A136-4,"")</f>
        <v>1</v>
      </c>
      <c r="B136" s="2">
        <f>IF(Data!B136&gt;0,Data!B136-4,"")</f>
        <v>1</v>
      </c>
      <c r="C136" s="2">
        <f>IF(Data!C136&gt;0,Data!C136-4,"")</f>
        <v>1</v>
      </c>
      <c r="D136" s="2">
        <f>IF(Data!D136&gt;0,Data!D136-4,"")</f>
        <v>0</v>
      </c>
      <c r="E136" s="2">
        <f>IF(Data!E136&gt;0,Data!E136-4,"")</f>
        <v>1</v>
      </c>
      <c r="F136" s="2">
        <f>IF(Data!F136&gt;0,Data!F136-4,"")</f>
        <v>0</v>
      </c>
      <c r="G136" s="2">
        <f>IF(Data!G136&gt;0,Data!G136-4,"")</f>
        <v>0</v>
      </c>
      <c r="H136" s="2">
        <f>IF(Data!H136&gt;0,Data!H136-4,"")</f>
        <v>0</v>
      </c>
      <c r="K136" s="9">
        <f t="shared" si="6"/>
        <v>0.75</v>
      </c>
      <c r="L136" s="9">
        <f t="shared" si="7"/>
        <v>0.25</v>
      </c>
      <c r="M136" s="9">
        <f t="shared" si="8"/>
        <v>0.5</v>
      </c>
    </row>
    <row r="137" spans="1:13" x14ac:dyDescent="0.3">
      <c r="A137" s="2">
        <f>IF(Data!A137&gt;0,Data!A137-4,"")</f>
        <v>3</v>
      </c>
      <c r="B137" s="2">
        <f>IF(Data!B137&gt;0,Data!B137-4,"")</f>
        <v>3</v>
      </c>
      <c r="C137" s="2">
        <f>IF(Data!C137&gt;0,Data!C137-4,"")</f>
        <v>2</v>
      </c>
      <c r="D137" s="2">
        <f>IF(Data!D137&gt;0,Data!D137-4,"")</f>
        <v>3</v>
      </c>
      <c r="E137" s="2">
        <f>IF(Data!E137&gt;0,Data!E137-4,"")</f>
        <v>0</v>
      </c>
      <c r="F137" s="2">
        <f>IF(Data!F137&gt;0,Data!F137-4,"")</f>
        <v>0</v>
      </c>
      <c r="G137" s="2">
        <f>IF(Data!G137&gt;0,Data!G137-4,"")</f>
        <v>-3</v>
      </c>
      <c r="H137" s="2">
        <f>IF(Data!H137&gt;0,Data!H137-4,"")</f>
        <v>-3</v>
      </c>
      <c r="K137" s="9">
        <f t="shared" si="6"/>
        <v>2.75</v>
      </c>
      <c r="L137" s="9">
        <f t="shared" si="7"/>
        <v>-1.5</v>
      </c>
      <c r="M137" s="9">
        <f t="shared" si="8"/>
        <v>0.625</v>
      </c>
    </row>
    <row r="138" spans="1:13" x14ac:dyDescent="0.3">
      <c r="A138" s="2">
        <f>IF(Data!A138&gt;0,Data!A138-4,"")</f>
        <v>2</v>
      </c>
      <c r="B138" s="2">
        <f>IF(Data!B138&gt;0,Data!B138-4,"")</f>
        <v>2</v>
      </c>
      <c r="C138" s="2">
        <f>IF(Data!C138&gt;0,Data!C138-4,"")</f>
        <v>2</v>
      </c>
      <c r="D138" s="2">
        <f>IF(Data!D138&gt;0,Data!D138-4,"")</f>
        <v>2</v>
      </c>
      <c r="E138" s="2">
        <f>IF(Data!E138&gt;0,Data!E138-4,"")</f>
        <v>1</v>
      </c>
      <c r="F138" s="2">
        <f>IF(Data!F138&gt;0,Data!F138-4,"")</f>
        <v>2</v>
      </c>
      <c r="G138" s="2">
        <f>IF(Data!G138&gt;0,Data!G138-4,"")</f>
        <v>0</v>
      </c>
      <c r="H138" s="2">
        <f>IF(Data!H138&gt;0,Data!H138-4,"")</f>
        <v>0</v>
      </c>
      <c r="K138" s="9">
        <f t="shared" si="6"/>
        <v>2</v>
      </c>
      <c r="L138" s="9">
        <f t="shared" si="7"/>
        <v>0.75</v>
      </c>
      <c r="M138" s="9">
        <f t="shared" si="8"/>
        <v>1.375</v>
      </c>
    </row>
    <row r="139" spans="1:13" x14ac:dyDescent="0.3">
      <c r="A139" s="2">
        <f>IF(Data!A139&gt;0,Data!A139-4,"")</f>
        <v>0</v>
      </c>
      <c r="B139" s="2">
        <f>IF(Data!B139&gt;0,Data!B139-4,"")</f>
        <v>1</v>
      </c>
      <c r="C139" s="2">
        <f>IF(Data!C139&gt;0,Data!C139-4,"")</f>
        <v>1</v>
      </c>
      <c r="D139" s="2">
        <f>IF(Data!D139&gt;0,Data!D139-4,"")</f>
        <v>-2</v>
      </c>
      <c r="E139" s="2">
        <f>IF(Data!E139&gt;0,Data!E139-4,"")</f>
        <v>0</v>
      </c>
      <c r="F139" s="2">
        <f>IF(Data!F139&gt;0,Data!F139-4,"")</f>
        <v>1</v>
      </c>
      <c r="G139" s="2">
        <f>IF(Data!G139&gt;0,Data!G139-4,"")</f>
        <v>1</v>
      </c>
      <c r="H139" s="2">
        <f>IF(Data!H139&gt;0,Data!H139-4,"")</f>
        <v>0</v>
      </c>
      <c r="K139" s="9">
        <f t="shared" si="6"/>
        <v>0</v>
      </c>
      <c r="L139" s="9">
        <f t="shared" si="7"/>
        <v>0.5</v>
      </c>
      <c r="M139" s="9">
        <f t="shared" si="8"/>
        <v>0.25</v>
      </c>
    </row>
    <row r="140" spans="1:13" x14ac:dyDescent="0.3">
      <c r="A140" s="2">
        <f>IF(Data!A140&gt;0,Data!A140-4,"")</f>
        <v>2</v>
      </c>
      <c r="B140" s="2">
        <f>IF(Data!B140&gt;0,Data!B140-4,"")</f>
        <v>-1</v>
      </c>
      <c r="C140" s="2">
        <f>IF(Data!C140&gt;0,Data!C140-4,"")</f>
        <v>2</v>
      </c>
      <c r="D140" s="2">
        <f>IF(Data!D140&gt;0,Data!D140-4,"")</f>
        <v>0</v>
      </c>
      <c r="E140" s="2">
        <f>IF(Data!E140&gt;0,Data!E140-4,"")</f>
        <v>0</v>
      </c>
      <c r="F140" s="2">
        <f>IF(Data!F140&gt;0,Data!F140-4,"")</f>
        <v>1</v>
      </c>
      <c r="G140" s="2">
        <f>IF(Data!G140&gt;0,Data!G140-4,"")</f>
        <v>-2</v>
      </c>
      <c r="H140" s="2">
        <f>IF(Data!H140&gt;0,Data!H140-4,"")</f>
        <v>1</v>
      </c>
      <c r="K140" s="9">
        <f t="shared" si="6"/>
        <v>0.75</v>
      </c>
      <c r="L140" s="9">
        <f t="shared" si="7"/>
        <v>0</v>
      </c>
      <c r="M140" s="9">
        <f t="shared" si="8"/>
        <v>0.375</v>
      </c>
    </row>
    <row r="141" spans="1:13" x14ac:dyDescent="0.3">
      <c r="A141" s="2">
        <f>IF(Data!A141&gt;0,Data!A141-4,"")</f>
        <v>0</v>
      </c>
      <c r="B141" s="2">
        <f>IF(Data!B141&gt;0,Data!B141-4,"")</f>
        <v>1</v>
      </c>
      <c r="C141" s="2">
        <f>IF(Data!C141&gt;0,Data!C141-4,"")</f>
        <v>0</v>
      </c>
      <c r="D141" s="2">
        <f>IF(Data!D141&gt;0,Data!D141-4,"")</f>
        <v>-1</v>
      </c>
      <c r="E141" s="2">
        <f>IF(Data!E141&gt;0,Data!E141-4,"")</f>
        <v>-2</v>
      </c>
      <c r="F141" s="2">
        <f>IF(Data!F141&gt;0,Data!F141-4,"")</f>
        <v>0</v>
      </c>
      <c r="G141" s="2">
        <f>IF(Data!G141&gt;0,Data!G141-4,"")</f>
        <v>-1</v>
      </c>
      <c r="H141" s="2">
        <f>IF(Data!H141&gt;0,Data!H141-4,"")</f>
        <v>-2</v>
      </c>
      <c r="K141" s="9">
        <f t="shared" si="6"/>
        <v>0</v>
      </c>
      <c r="L141" s="9">
        <f t="shared" si="7"/>
        <v>-1.25</v>
      </c>
      <c r="M141" s="9">
        <f t="shared" si="8"/>
        <v>-0.625</v>
      </c>
    </row>
    <row r="142" spans="1:13" x14ac:dyDescent="0.3">
      <c r="A142" s="2">
        <f>IF(Data!A142&gt;0,Data!A142-4,"")</f>
        <v>2</v>
      </c>
      <c r="B142" s="2">
        <f>IF(Data!B142&gt;0,Data!B142-4,"")</f>
        <v>1</v>
      </c>
      <c r="C142" s="2">
        <f>IF(Data!C142&gt;0,Data!C142-4,"")</f>
        <v>2</v>
      </c>
      <c r="D142" s="2">
        <f>IF(Data!D142&gt;0,Data!D142-4,"")</f>
        <v>2</v>
      </c>
      <c r="E142" s="2">
        <f>IF(Data!E142&gt;0,Data!E142-4,"")</f>
        <v>1</v>
      </c>
      <c r="F142" s="2">
        <f>IF(Data!F142&gt;0,Data!F142-4,"")</f>
        <v>0</v>
      </c>
      <c r="G142" s="2">
        <f>IF(Data!G142&gt;0,Data!G142-4,"")</f>
        <v>0</v>
      </c>
      <c r="H142" s="2">
        <f>IF(Data!H142&gt;0,Data!H142-4,"")</f>
        <v>0</v>
      </c>
      <c r="K142" s="9">
        <f t="shared" si="6"/>
        <v>1.75</v>
      </c>
      <c r="L142" s="9">
        <f t="shared" si="7"/>
        <v>0.25</v>
      </c>
      <c r="M142" s="9">
        <f t="shared" si="8"/>
        <v>1</v>
      </c>
    </row>
    <row r="143" spans="1:13" x14ac:dyDescent="0.3">
      <c r="A143" s="2">
        <f>IF(Data!A143&gt;0,Data!A143-4,"")</f>
        <v>-3</v>
      </c>
      <c r="B143" s="2">
        <f>IF(Data!B143&gt;0,Data!B143-4,"")</f>
        <v>3</v>
      </c>
      <c r="C143" s="2">
        <f>IF(Data!C143&gt;0,Data!C143-4,"")</f>
        <v>-3</v>
      </c>
      <c r="D143" s="2">
        <f>IF(Data!D143&gt;0,Data!D143-4,"")</f>
        <v>-2</v>
      </c>
      <c r="E143" s="2">
        <f>IF(Data!E143&gt;0,Data!E143-4,"")</f>
        <v>1</v>
      </c>
      <c r="F143" s="2">
        <f>IF(Data!F143&gt;0,Data!F143-4,"")</f>
        <v>2</v>
      </c>
      <c r="G143" s="2">
        <f>IF(Data!G143&gt;0,Data!G143-4,"")</f>
        <v>-2</v>
      </c>
      <c r="H143" s="2">
        <f>IF(Data!H143&gt;0,Data!H143-4,"")</f>
        <v>3</v>
      </c>
      <c r="K143" s="9">
        <f t="shared" si="6"/>
        <v>-1.25</v>
      </c>
      <c r="L143" s="9">
        <f t="shared" si="7"/>
        <v>1</v>
      </c>
      <c r="M143" s="9">
        <f t="shared" si="8"/>
        <v>-0.125</v>
      </c>
    </row>
    <row r="144" spans="1:13" x14ac:dyDescent="0.3">
      <c r="A144" s="2">
        <f>IF(Data!A144&gt;0,Data!A144-4,"")</f>
        <v>0</v>
      </c>
      <c r="B144" s="2">
        <f>IF(Data!B144&gt;0,Data!B144-4,"")</f>
        <v>1</v>
      </c>
      <c r="C144" s="2">
        <f>IF(Data!C144&gt;0,Data!C144-4,"")</f>
        <v>1</v>
      </c>
      <c r="D144" s="2">
        <f>IF(Data!D144&gt;0,Data!D144-4,"")</f>
        <v>0</v>
      </c>
      <c r="E144" s="2">
        <f>IF(Data!E144&gt;0,Data!E144-4,"")</f>
        <v>0</v>
      </c>
      <c r="F144" s="2">
        <f>IF(Data!F144&gt;0,Data!F144-4,"")</f>
        <v>1</v>
      </c>
      <c r="G144" s="2">
        <f>IF(Data!G144&gt;0,Data!G144-4,"")</f>
        <v>0</v>
      </c>
      <c r="H144" s="2">
        <f>IF(Data!H144&gt;0,Data!H144-4,"")</f>
        <v>0</v>
      </c>
      <c r="K144" s="9">
        <f t="shared" si="6"/>
        <v>0.5</v>
      </c>
      <c r="L144" s="9">
        <f t="shared" si="7"/>
        <v>0.25</v>
      </c>
      <c r="M144" s="9">
        <f t="shared" si="8"/>
        <v>0.375</v>
      </c>
    </row>
    <row r="145" spans="1:13" x14ac:dyDescent="0.3">
      <c r="A145" s="2">
        <f>IF(Data!A145&gt;0,Data!A145-4,"")</f>
        <v>2</v>
      </c>
      <c r="B145" s="2">
        <f>IF(Data!B145&gt;0,Data!B145-4,"")</f>
        <v>2</v>
      </c>
      <c r="C145" s="2">
        <f>IF(Data!C145&gt;0,Data!C145-4,"")</f>
        <v>2</v>
      </c>
      <c r="D145" s="2">
        <f>IF(Data!D145&gt;0,Data!D145-4,"")</f>
        <v>2</v>
      </c>
      <c r="E145" s="2">
        <f>IF(Data!E145&gt;0,Data!E145-4,"")</f>
        <v>1</v>
      </c>
      <c r="F145" s="2">
        <f>IF(Data!F145&gt;0,Data!F145-4,"")</f>
        <v>1</v>
      </c>
      <c r="G145" s="2">
        <f>IF(Data!G145&gt;0,Data!G145-4,"")</f>
        <v>-2</v>
      </c>
      <c r="H145" s="2">
        <f>IF(Data!H145&gt;0,Data!H145-4,"")</f>
        <v>0</v>
      </c>
      <c r="K145" s="9">
        <f t="shared" si="6"/>
        <v>2</v>
      </c>
      <c r="L145" s="9">
        <f t="shared" si="7"/>
        <v>0</v>
      </c>
      <c r="M145" s="9">
        <f t="shared" si="8"/>
        <v>1</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3">
      <c r="A1005"/>
      <c r="B1005"/>
      <c r="C1005"/>
      <c r="D1005"/>
      <c r="E1005"/>
      <c r="F1005"/>
      <c r="G1005"/>
      <c r="H1005"/>
      <c r="K1005"/>
      <c r="L1005"/>
    </row>
    <row r="1006" spans="1:13" x14ac:dyDescent="0.3">
      <c r="A1006"/>
      <c r="B1006"/>
      <c r="C1006"/>
      <c r="D1006"/>
      <c r="E1006"/>
      <c r="F1006"/>
      <c r="G1006"/>
      <c r="H1006"/>
      <c r="K1006"/>
      <c r="L1006"/>
    </row>
    <row r="1007" spans="1:13" x14ac:dyDescent="0.3">
      <c r="A1007"/>
      <c r="B1007"/>
      <c r="C1007"/>
      <c r="D1007"/>
      <c r="E1007"/>
      <c r="F1007"/>
      <c r="G1007"/>
      <c r="H1007"/>
      <c r="K1007"/>
      <c r="L1007"/>
    </row>
    <row r="1008" spans="1:13" x14ac:dyDescent="0.3">
      <c r="A1008"/>
      <c r="B1008"/>
      <c r="C1008"/>
      <c r="D1008"/>
      <c r="E1008"/>
      <c r="F1008"/>
      <c r="G1008"/>
      <c r="H1008"/>
      <c r="K1008"/>
      <c r="L1008"/>
    </row>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tabSelected="1" topLeftCell="A12" workbookViewId="0">
      <selection activeCell="R33" sqref="R33"/>
    </sheetView>
  </sheetViews>
  <sheetFormatPr defaultColWidth="9.109375" defaultRowHeight="14.4" x14ac:dyDescent="0.3"/>
  <cols>
    <col min="1" max="1" width="5.44140625" customWidth="1"/>
    <col min="2" max="2" width="8.109375" customWidth="1"/>
    <col min="5" max="5" width="7.44140625" customWidth="1"/>
    <col min="6" max="6" width="19.109375" customWidth="1"/>
    <col min="7" max="7" width="24.44140625" customWidth="1"/>
    <col min="8" max="8" width="17.44140625" customWidth="1"/>
    <col min="9" max="9" width="2.5546875" customWidth="1"/>
    <col min="11" max="11" width="23.5546875" customWidth="1"/>
    <col min="12" max="12" width="10.5546875" bestFit="1" customWidth="1"/>
  </cols>
  <sheetData>
    <row r="1" spans="1:18" ht="110.4" customHeight="1" x14ac:dyDescent="0.3">
      <c r="A1" s="58" t="s">
        <v>415</v>
      </c>
      <c r="B1" s="59"/>
      <c r="C1" s="59"/>
      <c r="D1" s="59"/>
      <c r="E1" s="59"/>
      <c r="F1" s="59"/>
      <c r="G1" s="59"/>
      <c r="H1" s="59"/>
      <c r="I1" s="59"/>
      <c r="J1" s="59"/>
      <c r="K1" s="59"/>
      <c r="L1" s="59"/>
      <c r="M1" s="59"/>
      <c r="N1" s="59"/>
    </row>
    <row r="3" spans="1:18" x14ac:dyDescent="0.3">
      <c r="A3" s="3" t="s">
        <v>1</v>
      </c>
      <c r="B3" s="5" t="s">
        <v>21</v>
      </c>
      <c r="C3" s="5" t="s">
        <v>22</v>
      </c>
      <c r="D3" s="5" t="s">
        <v>23</v>
      </c>
      <c r="E3" s="5" t="s">
        <v>24</v>
      </c>
      <c r="F3" s="3" t="s">
        <v>413</v>
      </c>
      <c r="G3" s="3" t="s">
        <v>414</v>
      </c>
      <c r="H3" s="5" t="s">
        <v>25</v>
      </c>
      <c r="I3" s="2"/>
      <c r="K3" s="60" t="s">
        <v>412</v>
      </c>
      <c r="L3" s="60"/>
    </row>
    <row r="4" spans="1:18" x14ac:dyDescent="0.3">
      <c r="A4" s="4">
        <v>1</v>
      </c>
      <c r="B4" s="6">
        <f>AVERAGE(DT!A4:A1004)</f>
        <v>0.92957746478873238</v>
      </c>
      <c r="C4" s="6">
        <f>VAR(DT!A4:A1004)</f>
        <v>1.8531615223254423</v>
      </c>
      <c r="D4" s="6">
        <f>SQRT(C4)</f>
        <v>1.3613087534888777</v>
      </c>
      <c r="E4" s="7">
        <f>COUNTA(Data!A4:A1000)</f>
        <v>142</v>
      </c>
      <c r="F4" s="19" t="str">
        <f>VLOOKUP(Read_First!B4,Items!A1:Q50,8,FALSE)</f>
        <v>obstructive</v>
      </c>
      <c r="G4" s="19" t="str">
        <f>VLOOKUP(Read_First!B4,Items!A1:Q50,9,FALSE)</f>
        <v>supportive</v>
      </c>
      <c r="H4" s="21" t="str">
        <f>VLOOKUP(Read_First!B4,Items!A1:S50,18,FALSE)</f>
        <v>Pragmatic Quality</v>
      </c>
      <c r="I4" s="41"/>
      <c r="K4" s="21" t="str">
        <f>VLOOKUP(Read_First!B4,Items!A1:S50,18,FALSE)</f>
        <v>Pragmatic Quality</v>
      </c>
      <c r="L4" s="12">
        <f>AVERAGE(DT!K4:K1004)</f>
        <v>0.82570422535211263</v>
      </c>
      <c r="R4" s="8"/>
    </row>
    <row r="5" spans="1:18" x14ac:dyDescent="0.3">
      <c r="A5" s="4">
        <v>2</v>
      </c>
      <c r="B5" s="6">
        <f>AVERAGE(DT!B4:B1004)</f>
        <v>0.647887323943662</v>
      </c>
      <c r="C5" s="6">
        <f>VAR(DT!B4:B1004)</f>
        <v>2.938967136150235</v>
      </c>
      <c r="D5" s="6">
        <f t="shared" ref="D5:D11" si="0">SQRT(C5)</f>
        <v>1.7143416042755992</v>
      </c>
      <c r="E5" s="7">
        <f>COUNTA(Data!B4:B1000)</f>
        <v>142</v>
      </c>
      <c r="F5" s="19" t="str">
        <f>VLOOKUP(Read_First!B4,Items!A1:Q50,10,FALSE)</f>
        <v>complicated</v>
      </c>
      <c r="G5" s="19" t="str">
        <f>VLOOKUP(Read_First!B4,Items!A1:Q50,11,FALSE)</f>
        <v>easy</v>
      </c>
      <c r="H5" s="21" t="str">
        <f>VLOOKUP(Read_First!B4,Items!A1:S50,18,FALSE)</f>
        <v>Pragmatic Quality</v>
      </c>
      <c r="I5" s="41"/>
      <c r="K5" s="21" t="str">
        <f>VLOOKUP(Read_First!B4,Items!A1:S50,19,FALSE)</f>
        <v>Hedonic Quality</v>
      </c>
      <c r="L5" s="12">
        <f>AVERAGE(DT!L4:L1004)</f>
        <v>0.40669014084507044</v>
      </c>
    </row>
    <row r="6" spans="1:18" x14ac:dyDescent="0.3">
      <c r="A6" s="4">
        <v>3</v>
      </c>
      <c r="B6" s="6">
        <f>AVERAGE(DT!C4:C1004)</f>
        <v>0.99295774647887325</v>
      </c>
      <c r="C6" s="6">
        <f>VAR(DT!C4:C1004)</f>
        <v>1.9786734591948856</v>
      </c>
      <c r="D6" s="6">
        <f t="shared" si="0"/>
        <v>1.406653283220455</v>
      </c>
      <c r="E6" s="7">
        <f>COUNTA(Data!C4:C1000)</f>
        <v>142</v>
      </c>
      <c r="F6" s="19" t="str">
        <f>VLOOKUP(Read_First!B4,Items!A1:Q50,14,FALSE)</f>
        <v>inefficient</v>
      </c>
      <c r="G6" s="19" t="str">
        <f>VLOOKUP(Read_First!B4,Items!A1:Q50,15,FALSE)</f>
        <v>efficient</v>
      </c>
      <c r="H6" s="21" t="str">
        <f>VLOOKUP(Read_First!B4,Items!A1:S50,18,FALSE)</f>
        <v>Pragmatic Quality</v>
      </c>
      <c r="I6" s="41"/>
      <c r="K6" s="21" t="s">
        <v>411</v>
      </c>
      <c r="L6" s="12">
        <f>AVERAGE(DT!M4:M1004)</f>
        <v>0.61619718309859151</v>
      </c>
    </row>
    <row r="7" spans="1:18" x14ac:dyDescent="0.3">
      <c r="A7" s="4">
        <v>4</v>
      </c>
      <c r="B7" s="6">
        <f>AVERAGE(DT!D4:D1004)</f>
        <v>0.73239436619718312</v>
      </c>
      <c r="C7" s="6">
        <f>VAR(DT!D4:D1004)</f>
        <v>2.9066027369893122</v>
      </c>
      <c r="D7" s="6">
        <f t="shared" si="0"/>
        <v>1.7048761647079567</v>
      </c>
      <c r="E7" s="7">
        <f>COUNTA(Data!D4:D1000)</f>
        <v>142</v>
      </c>
      <c r="F7" s="19" t="str">
        <f>VLOOKUP(Read_First!B4,Items!A1:Q50,17,FALSE)</f>
        <v>confusing</v>
      </c>
      <c r="G7" s="19" t="str">
        <f>VLOOKUP(Read_First!B4,Items!A1:Q50,16,FALSE)</f>
        <v>clear</v>
      </c>
      <c r="H7" s="21" t="str">
        <f>VLOOKUP(Read_First!B4,Items!A1:S50,18,FALSE)</f>
        <v>Pragmatic Quality</v>
      </c>
      <c r="I7" s="41"/>
      <c r="K7" s="37"/>
      <c r="L7" s="38"/>
    </row>
    <row r="8" spans="1:18" x14ac:dyDescent="0.3">
      <c r="A8" s="4">
        <v>5</v>
      </c>
      <c r="B8" s="6">
        <f>AVERAGE(DT!E4:E1004)</f>
        <v>0.59859154929577463</v>
      </c>
      <c r="C8" s="6">
        <f>VAR(DT!E4:E1004)</f>
        <v>2.3270902007791427</v>
      </c>
      <c r="D8" s="6">
        <f t="shared" si="0"/>
        <v>1.5254803180569532</v>
      </c>
      <c r="E8" s="7">
        <f>COUNTA(Data!E4:E1000)</f>
        <v>142</v>
      </c>
      <c r="F8" s="19" t="str">
        <f>VLOOKUP(Read_First!B4,Items!A1:Q50,2,FALSE)</f>
        <v>boring</v>
      </c>
      <c r="G8" s="19" t="str">
        <f>VLOOKUP(Read_First!B4,Items!A1:Q50,3,FALSE)</f>
        <v>exciting</v>
      </c>
      <c r="H8" s="22" t="str">
        <f>VLOOKUP(Read_First!B4,Items!A1:S50,19,FALSE)</f>
        <v>Hedonic Quality</v>
      </c>
      <c r="I8" s="42"/>
      <c r="K8" s="37"/>
      <c r="L8" s="38"/>
    </row>
    <row r="9" spans="1:18" x14ac:dyDescent="0.3">
      <c r="A9" s="4">
        <v>6</v>
      </c>
      <c r="B9" s="6">
        <f>AVERAGE(DT!F4:F1004)</f>
        <v>0.95774647887323938</v>
      </c>
      <c r="C9" s="6">
        <f>VAR(DT!F4:F1004)</f>
        <v>1.9982019778243931</v>
      </c>
      <c r="D9" s="6">
        <f t="shared" si="0"/>
        <v>1.4135777225976622</v>
      </c>
      <c r="E9" s="7">
        <f>COUNTA(Data!F4:F1000)</f>
        <v>142</v>
      </c>
      <c r="F9" s="19" t="str">
        <f>VLOOKUP(Read_First!B4,Items!A1:Q50,4,FALSE)</f>
        <v>not interesting</v>
      </c>
      <c r="G9" s="19" t="str">
        <f>VLOOKUP(Read_First!B4,Items!A1:Q50,5,FALSE)</f>
        <v>interesting</v>
      </c>
      <c r="H9" s="22" t="str">
        <f>VLOOKUP(Read_First!B4,Items!A1:S50,19,FALSE)</f>
        <v>Hedonic Quality</v>
      </c>
      <c r="I9" s="42"/>
      <c r="K9" s="20"/>
      <c r="L9" s="38"/>
    </row>
    <row r="10" spans="1:18" x14ac:dyDescent="0.3">
      <c r="A10" s="4">
        <v>7</v>
      </c>
      <c r="B10" s="6">
        <f>AVERAGE(DT!G4:G1004)</f>
        <v>1.4084507042253521E-2</v>
      </c>
      <c r="C10" s="6">
        <f>VAR(DT!G4:G1004)</f>
        <v>2.2125661772050744</v>
      </c>
      <c r="D10" s="6">
        <f t="shared" si="0"/>
        <v>1.4874697231221463</v>
      </c>
      <c r="E10" s="7">
        <f>COUNTA(Data!G4:G1000)</f>
        <v>142</v>
      </c>
      <c r="F10" s="19" t="str">
        <f>VLOOKUP(Read_First!B4,Items!A1:Q50,7,FALSE)</f>
        <v>conventional</v>
      </c>
      <c r="G10" s="19" t="str">
        <f>VLOOKUP(Read_First!B4,Items!A1:Q50,6,FALSE)</f>
        <v>inventive</v>
      </c>
      <c r="H10" s="22" t="str">
        <f>VLOOKUP(Read_First!B4,Items!A1:S50,19,FALSE)</f>
        <v>Hedonic Quality</v>
      </c>
      <c r="I10" s="42"/>
    </row>
    <row r="11" spans="1:18" x14ac:dyDescent="0.3">
      <c r="A11" s="4">
        <v>8</v>
      </c>
      <c r="B11" s="6">
        <f>AVERAGE(DT!H4:H1004)</f>
        <v>5.6338028169014086E-2</v>
      </c>
      <c r="C11" s="6">
        <f>VAR(DT!H4:H1004)</f>
        <v>2.5641794026570772</v>
      </c>
      <c r="D11" s="6">
        <f t="shared" si="0"/>
        <v>1.6013055307020823</v>
      </c>
      <c r="E11" s="7">
        <f>COUNTA(Data!H4:H1000)</f>
        <v>142</v>
      </c>
      <c r="F11" s="19" t="str">
        <f>VLOOKUP(Read_First!B4,Items!A1:Q50,12,FALSE)</f>
        <v>usual</v>
      </c>
      <c r="G11" s="19" t="str">
        <f>VLOOKUP(Read_First!B4,Items!A1:Q50,13,FALSE)</f>
        <v>leading edge</v>
      </c>
      <c r="H11" s="21" t="str">
        <f>VLOOKUP(Read_First!B4,Items!A1:S50,19,FALSE)</f>
        <v>Hedonic Quality</v>
      </c>
      <c r="I11" s="42"/>
    </row>
    <row r="22" spans="11:15" x14ac:dyDescent="0.3">
      <c r="K22" s="10"/>
      <c r="L22" s="10"/>
    </row>
    <row r="23" spans="11:15" x14ac:dyDescent="0.3">
      <c r="K23" s="40"/>
      <c r="L23" s="40"/>
    </row>
    <row r="24" spans="11:15" x14ac:dyDescent="0.3">
      <c r="L24" s="39"/>
    </row>
    <row r="25" spans="11:15" x14ac:dyDescent="0.3">
      <c r="L25" s="39"/>
    </row>
    <row r="27" spans="11:15" ht="14.4" customHeight="1" x14ac:dyDescent="0.3">
      <c r="K27" s="51"/>
      <c r="L27" s="51"/>
      <c r="M27" s="51"/>
      <c r="N27" s="51"/>
      <c r="O27" s="51"/>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activeCell="M6" sqref="M6"/>
    </sheetView>
  </sheetViews>
  <sheetFormatPr defaultColWidth="9.109375" defaultRowHeight="14.4" x14ac:dyDescent="0.3"/>
  <cols>
    <col min="5" max="5" width="12.5546875" customWidth="1"/>
    <col min="9" max="9" width="18.5546875" customWidth="1"/>
    <col min="13" max="13" width="11.88671875" customWidth="1"/>
  </cols>
  <sheetData>
    <row r="1" spans="1:15" ht="88.5" customHeight="1" x14ac:dyDescent="0.3">
      <c r="A1" s="61" t="s">
        <v>258</v>
      </c>
      <c r="B1" s="62"/>
      <c r="C1" s="62"/>
      <c r="D1" s="62"/>
      <c r="E1" s="62"/>
      <c r="F1" s="62"/>
      <c r="G1" s="62"/>
      <c r="H1" s="62"/>
      <c r="I1" s="62"/>
      <c r="J1" s="62"/>
      <c r="K1" s="62"/>
      <c r="L1" s="62"/>
      <c r="M1" s="62"/>
      <c r="N1" s="62"/>
      <c r="O1" s="62"/>
    </row>
    <row r="3" spans="1:15" x14ac:dyDescent="0.3">
      <c r="A3" s="60" t="s">
        <v>29</v>
      </c>
      <c r="B3" s="60"/>
      <c r="C3" s="60"/>
      <c r="D3" s="60"/>
      <c r="E3" s="60"/>
      <c r="F3" s="60"/>
      <c r="G3" s="60"/>
      <c r="I3" s="60" t="s">
        <v>26</v>
      </c>
      <c r="J3" s="60"/>
      <c r="K3" s="60"/>
      <c r="L3" s="60"/>
      <c r="M3" s="60"/>
      <c r="N3" s="60"/>
      <c r="O3" s="60"/>
    </row>
    <row r="4" spans="1:15" x14ac:dyDescent="0.3">
      <c r="A4" s="3" t="s">
        <v>1</v>
      </c>
      <c r="B4" s="5" t="s">
        <v>21</v>
      </c>
      <c r="C4" s="5" t="s">
        <v>23</v>
      </c>
      <c r="D4" s="3" t="s">
        <v>2</v>
      </c>
      <c r="E4" s="5" t="s">
        <v>27</v>
      </c>
      <c r="F4" s="60" t="s">
        <v>28</v>
      </c>
      <c r="G4" s="60"/>
      <c r="I4" s="5" t="s">
        <v>25</v>
      </c>
      <c r="J4" s="3" t="s">
        <v>21</v>
      </c>
      <c r="K4" s="3" t="s">
        <v>23</v>
      </c>
      <c r="L4" s="3" t="s">
        <v>2</v>
      </c>
      <c r="M4" s="5" t="s">
        <v>27</v>
      </c>
      <c r="N4" s="60" t="s">
        <v>28</v>
      </c>
      <c r="O4" s="60"/>
    </row>
    <row r="5" spans="1:15" x14ac:dyDescent="0.3">
      <c r="A5" s="13">
        <v>1</v>
      </c>
      <c r="B5" s="12">
        <f>Results!B4</f>
        <v>0.92957746478873238</v>
      </c>
      <c r="C5" s="12">
        <f>Results!D4</f>
        <v>1.3613087534888777</v>
      </c>
      <c r="D5" s="7">
        <f>Results!E4</f>
        <v>142</v>
      </c>
      <c r="E5" s="12">
        <f t="shared" ref="E5:E12" si="0">CONFIDENCE(0.05, C5, D5)</f>
        <v>0.22390333169567325</v>
      </c>
      <c r="F5" s="12">
        <f t="shared" ref="F5:F12" si="1">B5-E5</f>
        <v>0.70567413309305915</v>
      </c>
      <c r="G5" s="12">
        <f t="shared" ref="G5:G12" si="2">B5+E5</f>
        <v>1.1534807964844056</v>
      </c>
      <c r="I5" s="11" t="str">
        <f>VLOOKUP(Read_First!B4,Items!A1:S50,18,FALSE)</f>
        <v>Pragmatic Quality</v>
      </c>
      <c r="J5" s="12">
        <f>AVERAGE(DT!K4:K1004)</f>
        <v>0.82570422535211263</v>
      </c>
      <c r="K5" s="12">
        <f>STDEV(DT!K4:K1004)</f>
        <v>1.2649774465442882</v>
      </c>
      <c r="L5" s="7">
        <f>MAX(D5:D12)</f>
        <v>142</v>
      </c>
      <c r="M5" s="12">
        <f t="shared" ref="M5:M7" si="3">CONFIDENCE(0.05, K5, L5)</f>
        <v>0.20805909318900564</v>
      </c>
      <c r="N5" s="12">
        <f t="shared" ref="N5:N7" si="4">J5-M5</f>
        <v>0.61764513216310701</v>
      </c>
      <c r="O5" s="12">
        <f t="shared" ref="O5:O7" si="5">J5+M5</f>
        <v>1.0337633185411184</v>
      </c>
    </row>
    <row r="6" spans="1:15" x14ac:dyDescent="0.3">
      <c r="A6" s="13">
        <v>2</v>
      </c>
      <c r="B6" s="12">
        <f>Results!B5</f>
        <v>0.647887323943662</v>
      </c>
      <c r="C6" s="12">
        <f>Results!D5</f>
        <v>1.7143416042755992</v>
      </c>
      <c r="D6" s="7">
        <f>Results!E5</f>
        <v>142</v>
      </c>
      <c r="E6" s="12">
        <f t="shared" si="0"/>
        <v>0.28196894780706938</v>
      </c>
      <c r="F6" s="12">
        <f t="shared" si="1"/>
        <v>0.36591837613659262</v>
      </c>
      <c r="G6" s="12">
        <f t="shared" si="2"/>
        <v>0.92985627175073138</v>
      </c>
      <c r="I6" s="11" t="str">
        <f>VLOOKUP(Read_First!B4,Items!A1:S50,19,FALSE)</f>
        <v>Hedonic Quality</v>
      </c>
      <c r="J6" s="12">
        <f>AVERAGE(DT!L4:L1004)</f>
        <v>0.40669014084507044</v>
      </c>
      <c r="K6" s="12">
        <f>STDEV(DT!L4:L1004)</f>
        <v>1.1206512302684131</v>
      </c>
      <c r="L6" s="7">
        <f>L5</f>
        <v>142</v>
      </c>
      <c r="M6" s="12">
        <f t="shared" si="3"/>
        <v>0.18432081883178963</v>
      </c>
      <c r="N6" s="12">
        <f t="shared" si="4"/>
        <v>0.2223693220132808</v>
      </c>
      <c r="O6" s="12">
        <f t="shared" si="5"/>
        <v>0.59101095967686001</v>
      </c>
    </row>
    <row r="7" spans="1:15" x14ac:dyDescent="0.3">
      <c r="A7" s="13">
        <v>3</v>
      </c>
      <c r="B7" s="12">
        <f>Results!B6</f>
        <v>0.99295774647887325</v>
      </c>
      <c r="C7" s="12">
        <f>Results!D6</f>
        <v>1.406653283220455</v>
      </c>
      <c r="D7" s="7">
        <f>Results!E6</f>
        <v>142</v>
      </c>
      <c r="E7" s="12">
        <f t="shared" si="0"/>
        <v>0.23136144232271008</v>
      </c>
      <c r="F7" s="12">
        <f t="shared" si="1"/>
        <v>0.7615963041561632</v>
      </c>
      <c r="G7" s="12">
        <f t="shared" si="2"/>
        <v>1.2243191888015834</v>
      </c>
      <c r="I7" s="11" t="s">
        <v>411</v>
      </c>
      <c r="J7" s="12">
        <f>AVERAGE(DT!M4:M1004)</f>
        <v>0.61619718309859151</v>
      </c>
      <c r="K7" s="12">
        <f>STDEV(DT!M4:M1004)</f>
        <v>1.0350300522545337</v>
      </c>
      <c r="L7" s="7">
        <f>L6</f>
        <v>142</v>
      </c>
      <c r="M7" s="12">
        <f t="shared" si="3"/>
        <v>0.17023814510190785</v>
      </c>
      <c r="N7" s="12">
        <f t="shared" si="4"/>
        <v>0.44595903799668368</v>
      </c>
      <c r="O7" s="12">
        <f t="shared" si="5"/>
        <v>0.78643532820049933</v>
      </c>
    </row>
    <row r="8" spans="1:15" x14ac:dyDescent="0.3">
      <c r="A8" s="13">
        <v>4</v>
      </c>
      <c r="B8" s="12">
        <f>Results!B7</f>
        <v>0.73239436619718312</v>
      </c>
      <c r="C8" s="12">
        <f>Results!D7</f>
        <v>1.7048761647079567</v>
      </c>
      <c r="D8" s="7">
        <f>Results!E7</f>
        <v>142</v>
      </c>
      <c r="E8" s="12">
        <f t="shared" si="0"/>
        <v>0.28041210521002624</v>
      </c>
      <c r="F8" s="12">
        <f t="shared" si="1"/>
        <v>0.45198226098715688</v>
      </c>
      <c r="G8" s="12">
        <f t="shared" si="2"/>
        <v>1.0128064714072094</v>
      </c>
      <c r="I8" s="37"/>
      <c r="J8" s="38"/>
      <c r="K8" s="38"/>
      <c r="L8" s="43"/>
      <c r="M8" s="38"/>
      <c r="N8" s="38"/>
      <c r="O8" s="38"/>
    </row>
    <row r="9" spans="1:15" x14ac:dyDescent="0.3">
      <c r="A9" s="13">
        <v>5</v>
      </c>
      <c r="B9" s="12">
        <f>Results!B8</f>
        <v>0.59859154929577463</v>
      </c>
      <c r="C9" s="12">
        <f>Results!D8</f>
        <v>1.5254803180569532</v>
      </c>
      <c r="D9" s="7">
        <f>Results!E8</f>
        <v>142</v>
      </c>
      <c r="E9" s="12">
        <f t="shared" si="0"/>
        <v>0.25090569995509671</v>
      </c>
      <c r="F9" s="12">
        <f t="shared" si="1"/>
        <v>0.34768584934067792</v>
      </c>
      <c r="G9" s="12">
        <f t="shared" si="2"/>
        <v>0.84949724925087133</v>
      </c>
      <c r="I9" s="37"/>
      <c r="J9" s="38"/>
      <c r="K9" s="38"/>
      <c r="L9" s="43"/>
      <c r="M9" s="38"/>
      <c r="N9" s="38"/>
      <c r="O9" s="38"/>
    </row>
    <row r="10" spans="1:15" x14ac:dyDescent="0.3">
      <c r="A10" s="13">
        <v>6</v>
      </c>
      <c r="B10" s="12">
        <f>Results!B9</f>
        <v>0.95774647887323938</v>
      </c>
      <c r="C10" s="12">
        <f>Results!D9</f>
        <v>1.4135777225976622</v>
      </c>
      <c r="D10" s="7">
        <f>Results!E9</f>
        <v>142</v>
      </c>
      <c r="E10" s="12">
        <f t="shared" si="0"/>
        <v>0.23250035004126249</v>
      </c>
      <c r="F10" s="12">
        <f t="shared" si="1"/>
        <v>0.72524612883197692</v>
      </c>
      <c r="G10" s="12">
        <f t="shared" si="2"/>
        <v>1.1902468289145018</v>
      </c>
      <c r="I10" s="20"/>
      <c r="J10" s="38"/>
      <c r="K10" s="38"/>
      <c r="L10" s="43"/>
      <c r="M10" s="38"/>
      <c r="N10" s="38"/>
      <c r="O10" s="38"/>
    </row>
    <row r="11" spans="1:15" x14ac:dyDescent="0.3">
      <c r="A11" s="13">
        <v>7</v>
      </c>
      <c r="B11" s="12">
        <f>Results!B10</f>
        <v>1.4084507042253521E-2</v>
      </c>
      <c r="C11" s="12">
        <f>Results!D10</f>
        <v>1.4874697231221463</v>
      </c>
      <c r="D11" s="7">
        <f>Results!E10</f>
        <v>142</v>
      </c>
      <c r="E11" s="12">
        <f t="shared" si="0"/>
        <v>0.24465384942976515</v>
      </c>
      <c r="F11" s="12">
        <f t="shared" si="1"/>
        <v>-0.23056934238751162</v>
      </c>
      <c r="G11" s="12">
        <f t="shared" si="2"/>
        <v>0.25873835647201865</v>
      </c>
    </row>
    <row r="12" spans="1:15" x14ac:dyDescent="0.3">
      <c r="A12" s="13">
        <v>8</v>
      </c>
      <c r="B12" s="12">
        <f>Results!B11</f>
        <v>5.6338028169014086E-2</v>
      </c>
      <c r="C12" s="12">
        <f>Results!D11</f>
        <v>1.6013055307020823</v>
      </c>
      <c r="D12" s="7">
        <f>Results!E11</f>
        <v>142</v>
      </c>
      <c r="E12" s="12">
        <f t="shared" si="0"/>
        <v>0.26337716735311784</v>
      </c>
      <c r="F12" s="12">
        <f t="shared" si="1"/>
        <v>-0.20703913918410374</v>
      </c>
      <c r="G12" s="12">
        <f t="shared" si="2"/>
        <v>0.3197151955221319</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E12" sqref="E12"/>
    </sheetView>
  </sheetViews>
  <sheetFormatPr defaultColWidth="9.109375" defaultRowHeight="14.4" x14ac:dyDescent="0.3"/>
  <cols>
    <col min="1" max="1" width="8.88671875" customWidth="1"/>
    <col min="2" max="2" width="11" customWidth="1"/>
    <col min="3" max="3" width="5.109375" customWidth="1"/>
    <col min="4" max="4" width="9.109375" customWidth="1"/>
    <col min="5" max="5" width="10.88671875" customWidth="1"/>
    <col min="6" max="6" width="4.88671875" customWidth="1"/>
    <col min="7" max="7" width="9.109375" customWidth="1"/>
    <col min="8" max="8" width="11.109375" customWidth="1"/>
    <col min="9" max="9" width="4.88671875" customWidth="1"/>
    <col min="10" max="10" width="8.5546875" customWidth="1"/>
    <col min="11" max="11" width="10.5546875" customWidth="1"/>
    <col min="12" max="12" width="5.5546875" customWidth="1"/>
    <col min="13" max="13" width="9" customWidth="1"/>
    <col min="14" max="14" width="10.5546875" customWidth="1"/>
    <col min="15" max="15" width="5.109375" customWidth="1"/>
    <col min="16" max="16" width="9.5546875" customWidth="1"/>
    <col min="17" max="17" width="10.5546875" customWidth="1"/>
  </cols>
  <sheetData>
    <row r="1" spans="1:18" ht="137.25" customHeight="1" x14ac:dyDescent="0.3">
      <c r="A1" s="51" t="s">
        <v>259</v>
      </c>
      <c r="B1" s="63"/>
      <c r="C1" s="63"/>
      <c r="D1" s="63"/>
      <c r="E1" s="63"/>
      <c r="F1" s="63"/>
      <c r="G1" s="63"/>
      <c r="H1" s="63"/>
      <c r="I1" s="63"/>
      <c r="J1" s="63"/>
      <c r="K1" s="63"/>
      <c r="L1" s="63"/>
      <c r="M1" s="63"/>
      <c r="N1" s="63"/>
      <c r="O1" s="63"/>
      <c r="P1" s="63"/>
      <c r="Q1" s="63"/>
      <c r="R1" s="63"/>
    </row>
    <row r="3" spans="1:18" x14ac:dyDescent="0.3">
      <c r="D3" s="54" t="str">
        <f>VLOOKUP(Read_First!B4,Items!A1:S50,18,FALSE)</f>
        <v>Pragmatic Quality</v>
      </c>
      <c r="E3" s="54"/>
      <c r="G3" s="54" t="str">
        <f>VLOOKUP(Read_First!B4,Items!A1:S50,19,FALSE)</f>
        <v>Hedonic Quality</v>
      </c>
      <c r="H3" s="54"/>
    </row>
    <row r="4" spans="1:18" x14ac:dyDescent="0.3">
      <c r="D4" s="29" t="s">
        <v>0</v>
      </c>
      <c r="E4" s="29" t="s">
        <v>30</v>
      </c>
      <c r="G4" s="29" t="s">
        <v>0</v>
      </c>
      <c r="H4" s="29" t="s">
        <v>30</v>
      </c>
    </row>
    <row r="5" spans="1:18" x14ac:dyDescent="0.3">
      <c r="D5" s="30">
        <v>1.2</v>
      </c>
      <c r="E5" s="31">
        <f>CORREL(DT!A4:A1004,DT!B4:B1004)</f>
        <v>0.54239253149490252</v>
      </c>
      <c r="G5" s="30">
        <v>5.6</v>
      </c>
      <c r="H5" s="31">
        <f>CORREL(DT!E4:E1004,DT!F4:F1004)</f>
        <v>0.68933186460234441</v>
      </c>
    </row>
    <row r="6" spans="1:18" x14ac:dyDescent="0.3">
      <c r="D6" s="30">
        <v>1.3</v>
      </c>
      <c r="E6" s="31">
        <f>CORREL(DT!A4:A1004,DT!C4:C1004)</f>
        <v>0.71825926573858756</v>
      </c>
      <c r="G6" s="30">
        <v>5.7</v>
      </c>
      <c r="H6" s="31">
        <f>CORREL(DT!E4:E1004,DT!G4:G1004)</f>
        <v>0.35257059536155405</v>
      </c>
    </row>
    <row r="7" spans="1:18" x14ac:dyDescent="0.3">
      <c r="D7" s="30">
        <v>1.4</v>
      </c>
      <c r="E7" s="31">
        <f>CORREL(DT!A4:A1004,DT!D4:D1004)</f>
        <v>0.61521489292050047</v>
      </c>
      <c r="G7" s="30">
        <v>5.8</v>
      </c>
      <c r="H7" s="31">
        <f>CORREL(DT!E4:E1004,DT!H4:H1004)</f>
        <v>0.23868845843451705</v>
      </c>
    </row>
    <row r="8" spans="1:18" x14ac:dyDescent="0.3">
      <c r="D8" s="30">
        <v>2.2999999999999998</v>
      </c>
      <c r="E8" s="31">
        <f>CORREL(DT!B4:B1004,DT!C4:C1004)</f>
        <v>0.40188276335328715</v>
      </c>
      <c r="G8" s="30">
        <v>6.7</v>
      </c>
      <c r="H8" s="31">
        <f>CORREL(DT!F4:F1004,DT!G4:G1004)</f>
        <v>0.38143116088796186</v>
      </c>
    </row>
    <row r="9" spans="1:18" x14ac:dyDescent="0.3">
      <c r="D9" s="30">
        <v>2.4</v>
      </c>
      <c r="E9" s="31">
        <f>CORREL(DT!B4:B1004,DT!D4:D1004)</f>
        <v>0.53049343499672286</v>
      </c>
      <c r="G9" s="30">
        <v>6.8</v>
      </c>
      <c r="H9" s="31">
        <f>CORREL(DT!F4:F1004,DT!H4:H1004)</f>
        <v>0.22978211387492975</v>
      </c>
    </row>
    <row r="10" spans="1:18" x14ac:dyDescent="0.3">
      <c r="D10" s="30">
        <v>3.4</v>
      </c>
      <c r="E10" s="31">
        <f>CORREL(DT!C4:C1004,DT!D4:D1004)</f>
        <v>0.57293219848207666</v>
      </c>
      <c r="G10" s="30">
        <v>7.8</v>
      </c>
      <c r="H10" s="31">
        <f>CORREL(DT!G4:G1004,DT!H4:H1004)</f>
        <v>0.5475330534775158</v>
      </c>
    </row>
    <row r="11" spans="1:18" x14ac:dyDescent="0.3">
      <c r="D11" s="32" t="s">
        <v>263</v>
      </c>
      <c r="E11" s="31">
        <f>AVERAGE(E5:E10)</f>
        <v>0.56352918116434625</v>
      </c>
      <c r="G11" s="32" t="s">
        <v>263</v>
      </c>
      <c r="H11" s="31">
        <f>AVERAGE(H5:H10)</f>
        <v>0.40655620777313711</v>
      </c>
    </row>
    <row r="12" spans="1:18" x14ac:dyDescent="0.3">
      <c r="C12" s="10"/>
      <c r="D12" s="33" t="s">
        <v>3</v>
      </c>
      <c r="E12" s="34">
        <f>(4*E11)/(1+(3*E11))</f>
        <v>0.83777862203695175</v>
      </c>
      <c r="F12" s="10"/>
      <c r="G12" s="33" t="s">
        <v>3</v>
      </c>
      <c r="H12" s="34">
        <f>(4*H11)/(1+(3*H11))</f>
        <v>0.73264306843271254</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workbookViewId="0">
      <selection activeCell="C4" sqref="C4"/>
    </sheetView>
  </sheetViews>
  <sheetFormatPr defaultColWidth="9.109375" defaultRowHeight="14.4" x14ac:dyDescent="0.3"/>
  <cols>
    <col min="1" max="2" width="18.109375" customWidth="1"/>
    <col min="3" max="3" width="26.88671875" customWidth="1"/>
    <col min="4" max="4" width="41.44140625" customWidth="1"/>
    <col min="5" max="5" width="20.109375" customWidth="1"/>
    <col min="6" max="6" width="10.5546875" customWidth="1"/>
    <col min="7" max="8" width="15.5546875" customWidth="1"/>
  </cols>
  <sheetData>
    <row r="1" spans="1:8" ht="183.9" customHeight="1" x14ac:dyDescent="0.3">
      <c r="A1" s="64" t="s">
        <v>704</v>
      </c>
      <c r="B1" s="65"/>
      <c r="C1" s="65"/>
      <c r="D1" s="65"/>
      <c r="E1" s="65"/>
      <c r="F1" s="65"/>
      <c r="G1" s="65"/>
      <c r="H1" s="65"/>
    </row>
    <row r="3" spans="1:8" x14ac:dyDescent="0.3">
      <c r="A3" s="28" t="s">
        <v>25</v>
      </c>
      <c r="B3" s="28" t="s">
        <v>21</v>
      </c>
      <c r="C3" s="28" t="s">
        <v>32</v>
      </c>
      <c r="D3" s="28" t="s">
        <v>33</v>
      </c>
    </row>
    <row r="4" spans="1:8" x14ac:dyDescent="0.3">
      <c r="A4" s="16" t="str">
        <f>VLOOKUP(Read_First!B4,Items!A1:S50,18,FALSE)</f>
        <v>Pragmatic Quality</v>
      </c>
      <c r="B4" s="15">
        <f>Results!L4</f>
        <v>0.82570422535211263</v>
      </c>
      <c r="C4" s="14" t="str">
        <f>IF(B4&gt;E32,"Excellent",IF(B4&gt;D32,"Good",IF(B4&gt;C32,"Above average",IF(B4&gt;B32,"Below average","Bad"))))</f>
        <v>Below average</v>
      </c>
      <c r="D4" t="str">
        <f>IF(B4&gt;E32,"In the range of the 10% best results",IF(B4&gt;D32,"10% of results better, 75% of results worse",IF(B4&gt;C32,"25% of results better, 50% of results worse",IF(B4&gt;B32,"50% of results better, 25% of results worse","In the range of the 25% worst results"))))</f>
        <v>50% of results better, 25% of results worse</v>
      </c>
    </row>
    <row r="5" spans="1:8" x14ac:dyDescent="0.3">
      <c r="A5" s="16" t="str">
        <f>VLOOKUP(Read_First!B4,Items!A1:S50,19,FALSE)</f>
        <v>Hedonic Quality</v>
      </c>
      <c r="B5" s="15">
        <f>Results!L5</f>
        <v>0.40669014084507044</v>
      </c>
      <c r="C5" s="14" t="str">
        <f>IF(B5&gt;E33,"Excellent",IF(B5&gt;D33,"Good",IF(B5&gt;C33,"Above Average",IF(B5&gt;B33,"Below Average","Bad"))))</f>
        <v>Below Average</v>
      </c>
      <c r="D5" t="str">
        <f>IF(B5&gt;E33,"In the range of the 10% best results",IF(B5&gt;D33,"10% of results better, 75% of results worse",IF(B5&gt;C33,"25% of results better, 50% of results worse",IF(B5&gt;B33,"50% of results better, 25% of results worse","In the range of the 25% worst results"))))</f>
        <v>50% of results better, 25% of results worse</v>
      </c>
    </row>
    <row r="6" spans="1:8" x14ac:dyDescent="0.3">
      <c r="A6" s="16" t="s">
        <v>411</v>
      </c>
      <c r="B6" s="39">
        <f>Results!L6</f>
        <v>0.61619718309859151</v>
      </c>
      <c r="C6" s="14" t="str">
        <f>IF(B6&gt;E34,"Excellent",IF(B6&gt;D34,"Good",IF(B6&gt;C34,"Above Average",IF(B6&gt;B34,"Below Average","Bad"))))</f>
        <v>Below Average</v>
      </c>
      <c r="D6" t="str">
        <f>IF(B6&gt;E34,"In the range of the 10% best results",IF(B6&gt;D34,"10% of results better, 75% of results worse",IF(B6&gt;C34,"25% of results better, 50% of results worse",IF(B6&gt;B34,"50% of results better, 25% of results worse","In the range of the 25% worst results"))))</f>
        <v>50% of results better, 25% of results worse</v>
      </c>
    </row>
    <row r="24" spans="1:8" x14ac:dyDescent="0.3">
      <c r="A24" s="66" t="s">
        <v>260</v>
      </c>
      <c r="B24" s="66"/>
      <c r="C24" s="66"/>
      <c r="D24" s="66"/>
      <c r="E24" s="66"/>
      <c r="F24" s="66"/>
      <c r="G24" s="66"/>
      <c r="H24" s="66"/>
    </row>
    <row r="25" spans="1:8" s="18" customFormat="1" x14ac:dyDescent="0.3">
      <c r="A25" s="17" t="s">
        <v>25</v>
      </c>
      <c r="B25" s="17" t="s">
        <v>38</v>
      </c>
      <c r="C25" s="17" t="s">
        <v>37</v>
      </c>
      <c r="D25" s="17" t="s">
        <v>36</v>
      </c>
      <c r="E25" s="17" t="s">
        <v>35</v>
      </c>
      <c r="F25" s="17" t="s">
        <v>34</v>
      </c>
      <c r="G25" s="17" t="s">
        <v>31</v>
      </c>
      <c r="H25" s="17" t="s">
        <v>21</v>
      </c>
    </row>
    <row r="26" spans="1:8" x14ac:dyDescent="0.3">
      <c r="A26" s="16" t="str">
        <f>VLOOKUP(Read_First!B4,Items!A1:S50,18,FALSE)</f>
        <v>Pragmatic Quality</v>
      </c>
      <c r="B26" s="26">
        <v>-1</v>
      </c>
      <c r="C26" s="27">
        <f>B32</f>
        <v>0.72</v>
      </c>
      <c r="D26" s="27">
        <f t="shared" ref="D26:F28" si="0">C32-B32</f>
        <v>0.44999999999999996</v>
      </c>
      <c r="E26" s="27">
        <f t="shared" si="0"/>
        <v>0.38000000000000012</v>
      </c>
      <c r="F26" s="27">
        <f t="shared" si="0"/>
        <v>0.18999999999999995</v>
      </c>
      <c r="G26" s="27">
        <f>2.5-E32</f>
        <v>0.76</v>
      </c>
      <c r="H26" s="27">
        <f>Results!L4</f>
        <v>0.82570422535211263</v>
      </c>
    </row>
    <row r="27" spans="1:8" x14ac:dyDescent="0.3">
      <c r="A27" s="16" t="str">
        <f>VLOOKUP(Read_First!B4,Items!A1:S50,19,FALSE)</f>
        <v>Hedonic Quality</v>
      </c>
      <c r="B27" s="26">
        <v>-1</v>
      </c>
      <c r="C27" s="27">
        <f>B33</f>
        <v>0.35</v>
      </c>
      <c r="D27" s="27">
        <f t="shared" si="0"/>
        <v>0.5</v>
      </c>
      <c r="E27" s="27">
        <f t="shared" si="0"/>
        <v>0.35</v>
      </c>
      <c r="F27" s="27">
        <f t="shared" si="0"/>
        <v>0.39000000000000012</v>
      </c>
      <c r="G27" s="27">
        <f>2.5-E33</f>
        <v>0.90999999999999992</v>
      </c>
      <c r="H27" s="27">
        <f>Results!L5</f>
        <v>0.40669014084507044</v>
      </c>
    </row>
    <row r="28" spans="1:8" x14ac:dyDescent="0.3">
      <c r="A28" s="16" t="s">
        <v>411</v>
      </c>
      <c r="B28" s="26">
        <v>-1</v>
      </c>
      <c r="C28" s="27">
        <f>B34</f>
        <v>0.59</v>
      </c>
      <c r="D28" s="27">
        <f t="shared" si="0"/>
        <v>0.39</v>
      </c>
      <c r="E28" s="27">
        <f t="shared" si="0"/>
        <v>0.33000000000000007</v>
      </c>
      <c r="F28" s="27">
        <f t="shared" si="0"/>
        <v>0.27</v>
      </c>
      <c r="G28" s="27">
        <f>2.5-E34</f>
        <v>0.91999999999999993</v>
      </c>
      <c r="H28" s="44">
        <f>Results!L6</f>
        <v>0.61619718309859151</v>
      </c>
    </row>
    <row r="30" spans="1:8" x14ac:dyDescent="0.3">
      <c r="A30" s="66" t="s">
        <v>677</v>
      </c>
      <c r="B30" s="66"/>
      <c r="C30" s="66"/>
      <c r="D30" s="66"/>
      <c r="E30" s="66"/>
    </row>
    <row r="31" spans="1:8" x14ac:dyDescent="0.3">
      <c r="A31" s="14" t="s">
        <v>25</v>
      </c>
      <c r="B31" s="45">
        <v>0.25</v>
      </c>
      <c r="C31" s="45">
        <v>0.5</v>
      </c>
      <c r="D31" s="45">
        <v>0.75</v>
      </c>
      <c r="E31" s="45">
        <v>0.9</v>
      </c>
    </row>
    <row r="32" spans="1:8" x14ac:dyDescent="0.3">
      <c r="A32" s="14" t="s">
        <v>675</v>
      </c>
      <c r="B32">
        <v>0.72</v>
      </c>
      <c r="C32">
        <v>1.17</v>
      </c>
      <c r="D32">
        <v>1.55</v>
      </c>
      <c r="E32">
        <v>1.74</v>
      </c>
    </row>
    <row r="33" spans="1:5" x14ac:dyDescent="0.3">
      <c r="A33" s="14" t="s">
        <v>676</v>
      </c>
      <c r="B33">
        <v>0.35</v>
      </c>
      <c r="C33">
        <v>0.85</v>
      </c>
      <c r="D33">
        <v>1.2</v>
      </c>
      <c r="E33">
        <v>1.59</v>
      </c>
    </row>
    <row r="34" spans="1:5" x14ac:dyDescent="0.3">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workbookViewId="0">
      <selection sqref="A1:M1"/>
    </sheetView>
  </sheetViews>
  <sheetFormatPr defaultColWidth="9.109375" defaultRowHeight="14.4" x14ac:dyDescent="0.3"/>
  <cols>
    <col min="1" max="8" width="8.88671875" style="2" customWidth="1"/>
    <col min="11" max="12" width="18.5546875" style="2" customWidth="1"/>
    <col min="13" max="13" width="9.109375" style="2"/>
    <col min="15" max="15" width="18.33203125" style="4" customWidth="1"/>
    <col min="16" max="16" width="16" style="4" customWidth="1"/>
  </cols>
  <sheetData>
    <row r="1" spans="1:16" ht="185.1" customHeight="1" x14ac:dyDescent="0.3">
      <c r="A1" s="67" t="s">
        <v>709</v>
      </c>
      <c r="B1" s="68"/>
      <c r="C1" s="68"/>
      <c r="D1" s="68"/>
      <c r="E1" s="68"/>
      <c r="F1" s="68"/>
      <c r="G1" s="68"/>
      <c r="H1" s="68"/>
      <c r="I1" s="68"/>
      <c r="J1" s="68"/>
      <c r="K1" s="68"/>
      <c r="L1" s="68"/>
      <c r="M1" s="69"/>
      <c r="O1" s="15"/>
      <c r="P1" s="15"/>
    </row>
    <row r="2" spans="1:16" x14ac:dyDescent="0.3">
      <c r="A2" s="54" t="s">
        <v>0</v>
      </c>
      <c r="B2" s="54"/>
      <c r="C2" s="54"/>
      <c r="D2" s="54"/>
      <c r="E2" s="54"/>
      <c r="F2" s="54"/>
      <c r="G2" s="54"/>
      <c r="H2" s="54"/>
      <c r="K2" s="54" t="s">
        <v>261</v>
      </c>
      <c r="L2" s="54"/>
      <c r="M2" s="54"/>
      <c r="O2" s="70" t="s">
        <v>705</v>
      </c>
      <c r="P2" s="70"/>
    </row>
    <row r="3" spans="1:16" x14ac:dyDescent="0.3">
      <c r="A3" s="1">
        <v>1</v>
      </c>
      <c r="B3" s="1">
        <v>2</v>
      </c>
      <c r="C3" s="1">
        <v>3</v>
      </c>
      <c r="D3" s="1">
        <v>4</v>
      </c>
      <c r="E3" s="1">
        <v>5</v>
      </c>
      <c r="F3" s="1">
        <v>6</v>
      </c>
      <c r="G3" s="1">
        <v>7</v>
      </c>
      <c r="H3" s="1">
        <v>8</v>
      </c>
      <c r="K3" s="25" t="str">
        <f>VLOOKUP(Read_First!B4,Items!A1:S50,18,FALSE)</f>
        <v>Pragmatic Quality</v>
      </c>
      <c r="L3" s="25" t="str">
        <f>VLOOKUP(Read_First!B4,Items!A1:S50,19,FALSE)</f>
        <v>Hedonic Quality</v>
      </c>
      <c r="M3" s="25" t="s">
        <v>262</v>
      </c>
      <c r="O3" s="47" t="s">
        <v>706</v>
      </c>
      <c r="P3" s="35" t="s">
        <v>708</v>
      </c>
    </row>
    <row r="4" spans="1:16" x14ac:dyDescent="0.3">
      <c r="A4" s="2">
        <f>IF(Data!A4&gt;0,Data!A4-4,"")</f>
        <v>1</v>
      </c>
      <c r="B4" s="2">
        <f>IF(Data!B4&gt;0,Data!B4-4,"")</f>
        <v>1</v>
      </c>
      <c r="C4" s="2">
        <f>IF(Data!C4&gt;0,Data!C4-4,"")</f>
        <v>0</v>
      </c>
      <c r="D4" s="2">
        <f>IF(Data!D4&gt;0,Data!D4-4,"")</f>
        <v>0</v>
      </c>
      <c r="E4" s="2">
        <f>IF(Data!E4&gt;0,Data!E4-4,"")</f>
        <v>1</v>
      </c>
      <c r="F4" s="2">
        <f>IF(Data!F4&gt;0,Data!F4-4,"")</f>
        <v>-1</v>
      </c>
      <c r="G4" s="2">
        <f>IF(Data!G4&gt;0,Data!G4-4,"")</f>
        <v>-1</v>
      </c>
      <c r="H4" s="2">
        <f>IF(Data!H4&gt;0,Data!H4-4,"")</f>
        <v>-1</v>
      </c>
      <c r="K4" s="7" t="str">
        <f>IF((MAX(A4,B4,C4,D4)-MIN(A4,B4,C4,D4))&gt;3,1,"")</f>
        <v/>
      </c>
      <c r="L4" s="7" t="str">
        <f>IF((MAX(E4,F4,G4,H4)-MIN(E4,F4,G4,H4))&gt;3,1,"")</f>
        <v/>
      </c>
      <c r="M4" s="4">
        <f>IF(COUNT(A4:D4)&gt;0,IF(COUNT(E4:H4)&gt;0,SUM(K4,L4),0),"")</f>
        <v>0</v>
      </c>
      <c r="O4" s="4">
        <f>IF(MAX(COUNTIF(Data!A4:H4,1),COUNTIF(Data!A4:H4,2),COUNTIF(Data!A4:H4,3),COUNTIF(Data!A4:H4,4),COUNTIF(Data!A4:H4,5),COUNTIF(Data!A4:H4,6),COUNTIF(Data!A4:H4,7))&gt;0,MAX(COUNTIF(Data!A4:H4,1),COUNTIF(Data!A4:H4,2),COUNTIF(Data!A4:H4,3),COUNTIF(Data!A4:H4,4),COUNTIF(Data!A4:H4,5),COUNTIF(Data!A4:H4,6),COUNTIF(Data!A4:H4,7)),"")</f>
        <v>3</v>
      </c>
      <c r="P4" s="4" t="str">
        <f>IF(COUNTIF(Data!A4:H4,4)=8,"Remove","")</f>
        <v/>
      </c>
    </row>
    <row r="5" spans="1:16" x14ac:dyDescent="0.3">
      <c r="A5" s="2">
        <f>IF(Data!A5&gt;0,Data!A5-4,"")</f>
        <v>-1</v>
      </c>
      <c r="B5" s="2">
        <f>IF(Data!B5&gt;0,Data!B5-4,"")</f>
        <v>-1</v>
      </c>
      <c r="C5" s="2">
        <f>IF(Data!C5&gt;0,Data!C5-4,"")</f>
        <v>0</v>
      </c>
      <c r="D5" s="2">
        <f>IF(Data!D5&gt;0,Data!D5-4,"")</f>
        <v>0</v>
      </c>
      <c r="E5" s="2">
        <f>IF(Data!E5&gt;0,Data!E5-4,"")</f>
        <v>-1</v>
      </c>
      <c r="F5" s="2">
        <f>IF(Data!F5&gt;0,Data!F5-4,"")</f>
        <v>1</v>
      </c>
      <c r="G5" s="2">
        <f>IF(Data!G5&gt;0,Data!G5-4,"")</f>
        <v>0</v>
      </c>
      <c r="H5" s="2">
        <f>IF(Data!H5&gt;0,Data!H5-4,"")</f>
        <v>0</v>
      </c>
      <c r="K5" s="7" t="str">
        <f t="shared" ref="K5:K68" si="0">IF((MAX(A5,B5,C5,D5)-MIN(A5,B5,C5,D5))&gt;3,1,"")</f>
        <v/>
      </c>
      <c r="L5" s="7" t="str">
        <f t="shared" ref="L5:L68" si="1">IF((MAX(E5,F5,G5,H5)-MIN(E5,F5,G5,H5))&gt;3,1,"")</f>
        <v/>
      </c>
      <c r="M5" s="4">
        <f t="shared" ref="M5:M68" si="2">IF(COUNT(A5:D5)&gt;0,IF(COUNT(E5:H5)&gt;0,SUM(K5,L5),0),"")</f>
        <v>0</v>
      </c>
      <c r="O5" s="4">
        <f>IF(MAX(COUNTIF(Data!A5:H5,1),COUNTIF(Data!A5:H5,2),COUNTIF(Data!A5:H5,3),COUNTIF(Data!A5:H5,4),COUNTIF(Data!A5:H5,5),COUNTIF(Data!A5:H5,6),COUNTIF(Data!A5:H5,7))&gt;0,MAX(COUNTIF(Data!A5:H5,1),COUNTIF(Data!A5:H5,2),COUNTIF(Data!A5:H5,3),COUNTIF(Data!A5:H5,4),COUNTIF(Data!A5:H5,5),COUNTIF(Data!A5:H5,6),COUNTIF(Data!A5:H5,7)),"")</f>
        <v>4</v>
      </c>
      <c r="P5" s="4" t="str">
        <f>IF(COUNTIF(Data!A5:H5,4)=8,"Remove","")</f>
        <v/>
      </c>
    </row>
    <row r="6" spans="1:16" x14ac:dyDescent="0.3">
      <c r="A6" s="2">
        <f>IF(Data!A6&gt;0,Data!A6-4,"")</f>
        <v>1</v>
      </c>
      <c r="B6" s="2">
        <f>IF(Data!B6&gt;0,Data!B6-4,"")</f>
        <v>-3</v>
      </c>
      <c r="C6" s="2">
        <f>IF(Data!C6&gt;0,Data!C6-4,"")</f>
        <v>2</v>
      </c>
      <c r="D6" s="2">
        <f>IF(Data!D6&gt;0,Data!D6-4,"")</f>
        <v>2</v>
      </c>
      <c r="E6" s="2">
        <f>IF(Data!E6&gt;0,Data!E6-4,"")</f>
        <v>1</v>
      </c>
      <c r="F6" s="2">
        <f>IF(Data!F6&gt;0,Data!F6-4,"")</f>
        <v>2</v>
      </c>
      <c r="G6" s="2">
        <f>IF(Data!G6&gt;0,Data!G6-4,"")</f>
        <v>1</v>
      </c>
      <c r="H6" s="2">
        <f>IF(Data!H6&gt;0,Data!H6-4,"")</f>
        <v>0</v>
      </c>
      <c r="K6" s="7">
        <f t="shared" si="0"/>
        <v>1</v>
      </c>
      <c r="L6" s="7"/>
      <c r="M6" s="4">
        <f t="shared" si="2"/>
        <v>1</v>
      </c>
      <c r="O6" s="4">
        <f>IF(MAX(COUNTIF(Data!A6:H6,1),COUNTIF(Data!A6:H6,2),COUNTIF(Data!A6:H6,3),COUNTIF(Data!A6:H6,4),COUNTIF(Data!A6:H6,5),COUNTIF(Data!A6:H6,6),COUNTIF(Data!A6:H6,7))&gt;0,MAX(COUNTIF(Data!A6:H6,1),COUNTIF(Data!A6:H6,2),COUNTIF(Data!A6:H6,3),COUNTIF(Data!A6:H6,4),COUNTIF(Data!A6:H6,5),COUNTIF(Data!A6:H6,6),COUNTIF(Data!A6:H6,7)),"")</f>
        <v>3</v>
      </c>
      <c r="P6" s="4" t="str">
        <f>IF(COUNTIF(Data!A6:H6,4)=8,"Remove","")</f>
        <v/>
      </c>
    </row>
    <row r="7" spans="1:16" x14ac:dyDescent="0.3">
      <c r="A7" s="2">
        <f>IF(Data!A7&gt;0,Data!A7-4,"")</f>
        <v>1</v>
      </c>
      <c r="B7" s="2">
        <f>IF(Data!B7&gt;0,Data!B7-4,"")</f>
        <v>-1</v>
      </c>
      <c r="C7" s="2">
        <f>IF(Data!C7&gt;0,Data!C7-4,"")</f>
        <v>0</v>
      </c>
      <c r="D7" s="2">
        <f>IF(Data!D7&gt;0,Data!D7-4,"")</f>
        <v>-1</v>
      </c>
      <c r="E7" s="2">
        <f>IF(Data!E7&gt;0,Data!E7-4,"")</f>
        <v>0</v>
      </c>
      <c r="F7" s="2">
        <f>IF(Data!F7&gt;0,Data!F7-4,"")</f>
        <v>0</v>
      </c>
      <c r="G7" s="2">
        <f>IF(Data!G7&gt;0,Data!G7-4,"")</f>
        <v>-2</v>
      </c>
      <c r="H7" s="2">
        <f>IF(Data!H7&gt;0,Data!H7-4,"")</f>
        <v>0</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4</v>
      </c>
      <c r="P7" s="4" t="str">
        <f>IF(COUNTIF(Data!A7:H7,4)=8,"Remove","")</f>
        <v/>
      </c>
    </row>
    <row r="8" spans="1:16" x14ac:dyDescent="0.3">
      <c r="A8" s="2">
        <f>IF(Data!A8&gt;0,Data!A8-4,"")</f>
        <v>2</v>
      </c>
      <c r="B8" s="2">
        <f>IF(Data!B8&gt;0,Data!B8-4,"")</f>
        <v>2</v>
      </c>
      <c r="C8" s="2">
        <f>IF(Data!C8&gt;0,Data!C8-4,"")</f>
        <v>2</v>
      </c>
      <c r="D8" s="2">
        <f>IF(Data!D8&gt;0,Data!D8-4,"")</f>
        <v>2</v>
      </c>
      <c r="E8" s="2">
        <f>IF(Data!E8&gt;0,Data!E8-4,"")</f>
        <v>0</v>
      </c>
      <c r="F8" s="2">
        <f>IF(Data!F8&gt;0,Data!F8-4,"")</f>
        <v>1</v>
      </c>
      <c r="G8" s="2">
        <f>IF(Data!G8&gt;0,Data!G8-4,"")</f>
        <v>-2</v>
      </c>
      <c r="H8" s="2">
        <f>IF(Data!H8&gt;0,Data!H8-4,"")</f>
        <v>1</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4</v>
      </c>
      <c r="P8" s="4" t="str">
        <f>IF(COUNTIF(Data!A8:H8,4)=8,"Remove","")</f>
        <v/>
      </c>
    </row>
    <row r="9" spans="1:16" x14ac:dyDescent="0.3">
      <c r="A9" s="2">
        <f>IF(Data!A9&gt;0,Data!A9-4,"")</f>
        <v>1</v>
      </c>
      <c r="B9" s="2">
        <f>IF(Data!B9&gt;0,Data!B9-4,"")</f>
        <v>1</v>
      </c>
      <c r="C9" s="2">
        <f>IF(Data!C9&gt;0,Data!C9-4,"")</f>
        <v>1</v>
      </c>
      <c r="D9" s="2">
        <f>IF(Data!D9&gt;0,Data!D9-4,"")</f>
        <v>1</v>
      </c>
      <c r="E9" s="2">
        <f>IF(Data!E9&gt;0,Data!E9-4,"")</f>
        <v>0</v>
      </c>
      <c r="F9" s="2">
        <f>IF(Data!F9&gt;0,Data!F9-4,"")</f>
        <v>0</v>
      </c>
      <c r="G9" s="2">
        <f>IF(Data!G9&gt;0,Data!G9-4,"")</f>
        <v>0</v>
      </c>
      <c r="H9" s="2">
        <f>IF(Data!H9&gt;0,Data!H9-4,"")</f>
        <v>0</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4</v>
      </c>
      <c r="P9" s="4" t="str">
        <f>IF(COUNTIF(Data!A9:H9,4)=8,"Remove","")</f>
        <v/>
      </c>
    </row>
    <row r="10" spans="1:16" x14ac:dyDescent="0.3">
      <c r="A10" s="2">
        <f>IF(Data!A10&gt;0,Data!A10-4,"")</f>
        <v>2</v>
      </c>
      <c r="B10" s="2">
        <f>IF(Data!B10&gt;0,Data!B10-4,"")</f>
        <v>0</v>
      </c>
      <c r="C10" s="2">
        <f>IF(Data!C10&gt;0,Data!C10-4,"")</f>
        <v>2</v>
      </c>
      <c r="D10" s="2">
        <f>IF(Data!D10&gt;0,Data!D10-4,"")</f>
        <v>2</v>
      </c>
      <c r="E10" s="2">
        <f>IF(Data!E10&gt;0,Data!E10-4,"")</f>
        <v>1</v>
      </c>
      <c r="F10" s="2">
        <f>IF(Data!F10&gt;0,Data!F10-4,"")</f>
        <v>2</v>
      </c>
      <c r="G10" s="2">
        <f>IF(Data!G10&gt;0,Data!G10-4,"")</f>
        <v>1</v>
      </c>
      <c r="H10" s="2">
        <f>IF(Data!H10&gt;0,Data!H10-4,"")</f>
        <v>2</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5</v>
      </c>
      <c r="P10" s="4" t="str">
        <f>IF(COUNTIF(Data!A10:H10,4)=8,"Remove","")</f>
        <v/>
      </c>
    </row>
    <row r="11" spans="1:16" x14ac:dyDescent="0.3">
      <c r="A11" s="2">
        <f>IF(Data!A11&gt;0,Data!A11-4,"")</f>
        <v>1</v>
      </c>
      <c r="B11" s="2">
        <f>IF(Data!B11&gt;0,Data!B11-4,"")</f>
        <v>-2</v>
      </c>
      <c r="C11" s="2">
        <f>IF(Data!C11&gt;0,Data!C11-4,"")</f>
        <v>-1</v>
      </c>
      <c r="D11" s="2">
        <f>IF(Data!D11&gt;0,Data!D11-4,"")</f>
        <v>0</v>
      </c>
      <c r="E11" s="2">
        <f>IF(Data!E11&gt;0,Data!E11-4,"")</f>
        <v>0</v>
      </c>
      <c r="F11" s="2">
        <f>IF(Data!F11&gt;0,Data!F11-4,"")</f>
        <v>1</v>
      </c>
      <c r="G11" s="2">
        <f>IF(Data!G11&gt;0,Data!G11-4,"")</f>
        <v>-1</v>
      </c>
      <c r="H11" s="2">
        <f>IF(Data!H11&gt;0,Data!H11-4,"")</f>
        <v>-1</v>
      </c>
      <c r="K11" s="7" t="str">
        <f t="shared" si="0"/>
        <v/>
      </c>
      <c r="L11" s="7" t="str">
        <f t="shared" si="1"/>
        <v/>
      </c>
      <c r="M11" s="4">
        <f t="shared" si="2"/>
        <v>0</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3</v>
      </c>
      <c r="P11" s="4" t="str">
        <f>IF(COUNTIF(Data!A11:H11,4)=8,"Remove","")</f>
        <v/>
      </c>
    </row>
    <row r="12" spans="1:16" x14ac:dyDescent="0.3">
      <c r="A12" s="2">
        <f>IF(Data!A12&gt;0,Data!A12-4,"")</f>
        <v>1</v>
      </c>
      <c r="B12" s="2">
        <f>IF(Data!B12&gt;0,Data!B12-4,"")</f>
        <v>0</v>
      </c>
      <c r="C12" s="2">
        <f>IF(Data!C12&gt;0,Data!C12-4,"")</f>
        <v>1</v>
      </c>
      <c r="D12" s="2">
        <f>IF(Data!D12&gt;0,Data!D12-4,"")</f>
        <v>1</v>
      </c>
      <c r="E12" s="2">
        <f>IF(Data!E12&gt;0,Data!E12-4,"")</f>
        <v>1</v>
      </c>
      <c r="F12" s="2">
        <f>IF(Data!F12&gt;0,Data!F12-4,"")</f>
        <v>1</v>
      </c>
      <c r="G12" s="2">
        <f>IF(Data!G12&gt;0,Data!G12-4,"")</f>
        <v>1</v>
      </c>
      <c r="H12" s="2">
        <f>IF(Data!H12&gt;0,Data!H12-4,"")</f>
        <v>1</v>
      </c>
      <c r="K12" s="7" t="str">
        <f t="shared" si="0"/>
        <v/>
      </c>
      <c r="L12" s="7" t="str">
        <f t="shared" si="1"/>
        <v/>
      </c>
      <c r="M12" s="4">
        <f t="shared" si="2"/>
        <v>0</v>
      </c>
      <c r="O12" s="4">
        <f>IF(MAX(COUNTIF(Data!A12:H12,1),COUNTIF(Data!A12:H12,2),COUNTIF(Data!A12:H12,3),COUNTIF(Data!A12:H12,4),COUNTIF(Data!A12:H12,5),COUNTIF(Data!A12:H12,6),COUNTIF(Data!A12:H12,7))&gt;0,MAX(COUNTIF(Data!A12:H12,1),COUNTIF(Data!A12:H12,2),COUNTIF(Data!A12:H12,3),COUNTIF(Data!A12:H12,4),COUNTIF(Data!A12:H12,5),COUNTIF(Data!A12:H12,6),COUNTIF(Data!A12:H12,7)),"")</f>
        <v>7</v>
      </c>
      <c r="P12" s="4" t="str">
        <f>IF(COUNTIF(Data!A12:H12,4)=8,"Remove","")</f>
        <v/>
      </c>
    </row>
    <row r="13" spans="1:16" x14ac:dyDescent="0.3">
      <c r="A13" s="2">
        <f>IF(Data!A13&gt;0,Data!A13-4,"")</f>
        <v>0</v>
      </c>
      <c r="B13" s="2">
        <f>IF(Data!B13&gt;0,Data!B13-4,"")</f>
        <v>0</v>
      </c>
      <c r="C13" s="2">
        <f>IF(Data!C13&gt;0,Data!C13-4,"")</f>
        <v>0</v>
      </c>
      <c r="D13" s="2">
        <f>IF(Data!D13&gt;0,Data!D13-4,"")</f>
        <v>0</v>
      </c>
      <c r="E13" s="2">
        <f>IF(Data!E13&gt;0,Data!E13-4,"")</f>
        <v>0</v>
      </c>
      <c r="F13" s="2">
        <f>IF(Data!F13&gt;0,Data!F13-4,"")</f>
        <v>0</v>
      </c>
      <c r="G13" s="2">
        <f>IF(Data!G13&gt;0,Data!G13-4,"")</f>
        <v>0</v>
      </c>
      <c r="H13" s="2">
        <f>IF(Data!H13&gt;0,Data!H13-4,"")</f>
        <v>0</v>
      </c>
      <c r="K13" s="7" t="str">
        <f t="shared" si="0"/>
        <v/>
      </c>
      <c r="L13" s="7" t="str">
        <f t="shared" si="1"/>
        <v/>
      </c>
      <c r="M13" s="4">
        <f t="shared" si="2"/>
        <v>0</v>
      </c>
      <c r="O13" s="4">
        <f>IF(MAX(COUNTIF(Data!A13:H13,1),COUNTIF(Data!A13:H13,2),COUNTIF(Data!A13:H13,3),COUNTIF(Data!A13:H13,4),COUNTIF(Data!A13:H13,5),COUNTIF(Data!A13:H13,6),COUNTIF(Data!A13:H13,7))&gt;0,MAX(COUNTIF(Data!A13:H13,1),COUNTIF(Data!A13:H13,2),COUNTIF(Data!A13:H13,3),COUNTIF(Data!A13:H13,4),COUNTIF(Data!A13:H13,5),COUNTIF(Data!A13:H13,6),COUNTIF(Data!A13:H13,7)),"")</f>
        <v>8</v>
      </c>
      <c r="P13" s="4" t="str">
        <f>IF(COUNTIF(Data!A13:H13,4)=8,"Remove","")</f>
        <v>Remove</v>
      </c>
    </row>
    <row r="14" spans="1:16" x14ac:dyDescent="0.3">
      <c r="A14" s="2">
        <f>IF(Data!A14&gt;0,Data!A14-4,"")</f>
        <v>2</v>
      </c>
      <c r="B14" s="2">
        <f>IF(Data!B14&gt;0,Data!B14-4,"")</f>
        <v>-2</v>
      </c>
      <c r="C14" s="2">
        <f>IF(Data!C14&gt;0,Data!C14-4,"")</f>
        <v>1</v>
      </c>
      <c r="D14" s="2">
        <f>IF(Data!D14&gt;0,Data!D14-4,"")</f>
        <v>-1</v>
      </c>
      <c r="E14" s="2">
        <f>IF(Data!E14&gt;0,Data!E14-4,"")</f>
        <v>-1</v>
      </c>
      <c r="F14" s="2">
        <f>IF(Data!F14&gt;0,Data!F14-4,"")</f>
        <v>1</v>
      </c>
      <c r="G14" s="2">
        <f>IF(Data!G14&gt;0,Data!G14-4,"")</f>
        <v>1</v>
      </c>
      <c r="H14" s="2">
        <f>IF(Data!H14&gt;0,Data!H14-4,"")</f>
        <v>-2</v>
      </c>
      <c r="K14" s="7">
        <f t="shared" si="0"/>
        <v>1</v>
      </c>
      <c r="L14" s="7" t="str">
        <f t="shared" si="1"/>
        <v/>
      </c>
      <c r="M14" s="4">
        <f t="shared" si="2"/>
        <v>1</v>
      </c>
      <c r="O14" s="4">
        <f>IF(MAX(COUNTIF(Data!A14:H14,1),COUNTIF(Data!A14:H14,2),COUNTIF(Data!A14:H14,3),COUNTIF(Data!A14:H14,4),COUNTIF(Data!A14:H14,5),COUNTIF(Data!A14:H14,6),COUNTIF(Data!A14:H14,7))&gt;0,MAX(COUNTIF(Data!A14:H14,1),COUNTIF(Data!A14:H14,2),COUNTIF(Data!A14:H14,3),COUNTIF(Data!A14:H14,4),COUNTIF(Data!A14:H14,5),COUNTIF(Data!A14:H14,6),COUNTIF(Data!A14:H14,7)),"")</f>
        <v>3</v>
      </c>
      <c r="P14" s="4" t="str">
        <f>IF(COUNTIF(Data!A14:H14,4)=8,"Remove","")</f>
        <v/>
      </c>
    </row>
    <row r="15" spans="1:16" x14ac:dyDescent="0.3">
      <c r="A15" s="2">
        <f>IF(Data!A15&gt;0,Data!A15-4,"")</f>
        <v>1</v>
      </c>
      <c r="B15" s="2">
        <f>IF(Data!B15&gt;0,Data!B15-4,"")</f>
        <v>3</v>
      </c>
      <c r="C15" s="2">
        <f>IF(Data!C15&gt;0,Data!C15-4,"")</f>
        <v>0</v>
      </c>
      <c r="D15" s="2">
        <f>IF(Data!D15&gt;0,Data!D15-4,"")</f>
        <v>3</v>
      </c>
      <c r="E15" s="2">
        <f>IF(Data!E15&gt;0,Data!E15-4,"")</f>
        <v>0</v>
      </c>
      <c r="F15" s="2">
        <f>IF(Data!F15&gt;0,Data!F15-4,"")</f>
        <v>0</v>
      </c>
      <c r="G15" s="2">
        <f>IF(Data!G15&gt;0,Data!G15-4,"")</f>
        <v>0</v>
      </c>
      <c r="H15" s="2">
        <f>IF(Data!H15&gt;0,Data!H15-4,"")</f>
        <v>-1</v>
      </c>
      <c r="K15" s="7" t="str">
        <f t="shared" si="0"/>
        <v/>
      </c>
      <c r="L15" s="7" t="str">
        <f t="shared" si="1"/>
        <v/>
      </c>
      <c r="M15" s="4">
        <f t="shared" si="2"/>
        <v>0</v>
      </c>
      <c r="O15" s="4">
        <f>IF(MAX(COUNTIF(Data!A15:H15,1),COUNTIF(Data!A15:H15,2),COUNTIF(Data!A15:H15,3),COUNTIF(Data!A15:H15,4),COUNTIF(Data!A15:H15,5),COUNTIF(Data!A15:H15,6),COUNTIF(Data!A15:H15,7))&gt;0,MAX(COUNTIF(Data!A15:H15,1),COUNTIF(Data!A15:H15,2),COUNTIF(Data!A15:H15,3),COUNTIF(Data!A15:H15,4),COUNTIF(Data!A15:H15,5),COUNTIF(Data!A15:H15,6),COUNTIF(Data!A15:H15,7)),"")</f>
        <v>4</v>
      </c>
      <c r="P15" s="4" t="str">
        <f>IF(COUNTIF(Data!A15:H15,4)=8,"Remove","")</f>
        <v/>
      </c>
    </row>
    <row r="16" spans="1:16" x14ac:dyDescent="0.3">
      <c r="A16" s="2">
        <f>IF(Data!A16&gt;0,Data!A16-4,"")</f>
        <v>1</v>
      </c>
      <c r="B16" s="2">
        <f>IF(Data!B16&gt;0,Data!B16-4,"")</f>
        <v>1</v>
      </c>
      <c r="C16" s="2">
        <f>IF(Data!C16&gt;0,Data!C16-4,"")</f>
        <v>1</v>
      </c>
      <c r="D16" s="2">
        <f>IF(Data!D16&gt;0,Data!D16-4,"")</f>
        <v>2</v>
      </c>
      <c r="E16" s="2">
        <f>IF(Data!E16&gt;0,Data!E16-4,"")</f>
        <v>1</v>
      </c>
      <c r="F16" s="2">
        <f>IF(Data!F16&gt;0,Data!F16-4,"")</f>
        <v>1</v>
      </c>
      <c r="G16" s="2">
        <f>IF(Data!G16&gt;0,Data!G16-4,"")</f>
        <v>1</v>
      </c>
      <c r="H16" s="2">
        <f>IF(Data!H16&gt;0,Data!H16-4,"")</f>
        <v>2</v>
      </c>
      <c r="K16" s="7" t="str">
        <f t="shared" si="0"/>
        <v/>
      </c>
      <c r="L16" s="7" t="str">
        <f t="shared" si="1"/>
        <v/>
      </c>
      <c r="M16" s="4">
        <f t="shared" si="2"/>
        <v>0</v>
      </c>
      <c r="O16" s="4">
        <f>IF(MAX(COUNTIF(Data!A16:H16,1),COUNTIF(Data!A16:H16,2),COUNTIF(Data!A16:H16,3),COUNTIF(Data!A16:H16,4),COUNTIF(Data!A16:H16,5),COUNTIF(Data!A16:H16,6),COUNTIF(Data!A16:H16,7))&gt;0,MAX(COUNTIF(Data!A16:H16,1),COUNTIF(Data!A16:H16,2),COUNTIF(Data!A16:H16,3),COUNTIF(Data!A16:H16,4),COUNTIF(Data!A16:H16,5),COUNTIF(Data!A16:H16,6),COUNTIF(Data!A16:H16,7)),"")</f>
        <v>6</v>
      </c>
      <c r="P16" s="4" t="str">
        <f>IF(COUNTIF(Data!A16:H16,4)=8,"Remove","")</f>
        <v/>
      </c>
    </row>
    <row r="17" spans="1:16" x14ac:dyDescent="0.3">
      <c r="A17" s="2">
        <f>IF(Data!A17&gt;0,Data!A17-4,"")</f>
        <v>1</v>
      </c>
      <c r="B17" s="2">
        <f>IF(Data!B17&gt;0,Data!B17-4,"")</f>
        <v>1</v>
      </c>
      <c r="C17" s="2">
        <f>IF(Data!C17&gt;0,Data!C17-4,"")</f>
        <v>0</v>
      </c>
      <c r="D17" s="2">
        <f>IF(Data!D17&gt;0,Data!D17-4,"")</f>
        <v>1</v>
      </c>
      <c r="E17" s="2">
        <f>IF(Data!E17&gt;0,Data!E17-4,"")</f>
        <v>1</v>
      </c>
      <c r="F17" s="2">
        <f>IF(Data!F17&gt;0,Data!F17-4,"")</f>
        <v>1</v>
      </c>
      <c r="G17" s="2">
        <f>IF(Data!G17&gt;0,Data!G17-4,"")</f>
        <v>2</v>
      </c>
      <c r="H17" s="2">
        <f>IF(Data!H17&gt;0,Data!H17-4,"")</f>
        <v>1</v>
      </c>
      <c r="K17" s="7" t="str">
        <f t="shared" si="0"/>
        <v/>
      </c>
      <c r="L17" s="7" t="str">
        <f t="shared" si="1"/>
        <v/>
      </c>
      <c r="M17" s="4">
        <f t="shared" si="2"/>
        <v>0</v>
      </c>
      <c r="O17" s="4">
        <f>IF(MAX(COUNTIF(Data!A17:H17,1),COUNTIF(Data!A17:H17,2),COUNTIF(Data!A17:H17,3),COUNTIF(Data!A17:H17,4),COUNTIF(Data!A17:H17,5),COUNTIF(Data!A17:H17,6),COUNTIF(Data!A17:H17,7))&gt;0,MAX(COUNTIF(Data!A17:H17,1),COUNTIF(Data!A17:H17,2),COUNTIF(Data!A17:H17,3),COUNTIF(Data!A17:H17,4),COUNTIF(Data!A17:H17,5),COUNTIF(Data!A17:H17,6),COUNTIF(Data!A17:H17,7)),"")</f>
        <v>6</v>
      </c>
      <c r="P17" s="4" t="str">
        <f>IF(COUNTIF(Data!A17:H17,4)=8,"Remove","")</f>
        <v/>
      </c>
    </row>
    <row r="18" spans="1:16" x14ac:dyDescent="0.3">
      <c r="A18" s="2">
        <f>IF(Data!A18&gt;0,Data!A18-4,"")</f>
        <v>0</v>
      </c>
      <c r="B18" s="2">
        <f>IF(Data!B18&gt;0,Data!B18-4,"")</f>
        <v>2</v>
      </c>
      <c r="C18" s="2">
        <f>IF(Data!C18&gt;0,Data!C18-4,"")</f>
        <v>3</v>
      </c>
      <c r="D18" s="2">
        <f>IF(Data!D18&gt;0,Data!D18-4,"")</f>
        <v>3</v>
      </c>
      <c r="E18" s="2">
        <f>IF(Data!E18&gt;0,Data!E18-4,"")</f>
        <v>0</v>
      </c>
      <c r="F18" s="2">
        <f>IF(Data!F18&gt;0,Data!F18-4,"")</f>
        <v>2</v>
      </c>
      <c r="G18" s="2">
        <f>IF(Data!G18&gt;0,Data!G18-4,"")</f>
        <v>-3</v>
      </c>
      <c r="H18" s="2">
        <f>IF(Data!H18&gt;0,Data!H18-4,"")</f>
        <v>-3</v>
      </c>
      <c r="K18" s="7" t="str">
        <f t="shared" si="0"/>
        <v/>
      </c>
      <c r="L18" s="7">
        <f t="shared" si="1"/>
        <v>1</v>
      </c>
      <c r="M18" s="4">
        <f t="shared" si="2"/>
        <v>1</v>
      </c>
      <c r="O18" s="4">
        <f>IF(MAX(COUNTIF(Data!A18:H18,1),COUNTIF(Data!A18:H18,2),COUNTIF(Data!A18:H18,3),COUNTIF(Data!A18:H18,4),COUNTIF(Data!A18:H18,5),COUNTIF(Data!A18:H18,6),COUNTIF(Data!A18:H18,7))&gt;0,MAX(COUNTIF(Data!A18:H18,1),COUNTIF(Data!A18:H18,2),COUNTIF(Data!A18:H18,3),COUNTIF(Data!A18:H18,4),COUNTIF(Data!A18:H18,5),COUNTIF(Data!A18:H18,6),COUNTIF(Data!A18:H18,7)),"")</f>
        <v>2</v>
      </c>
      <c r="P18" s="4" t="str">
        <f>IF(COUNTIF(Data!A18:H18,4)=8,"Remove","")</f>
        <v/>
      </c>
    </row>
    <row r="19" spans="1:16" x14ac:dyDescent="0.3">
      <c r="A19" s="2">
        <f>IF(Data!A19&gt;0,Data!A19-4,"")</f>
        <v>-1</v>
      </c>
      <c r="B19" s="2">
        <f>IF(Data!B19&gt;0,Data!B19-4,"")</f>
        <v>2</v>
      </c>
      <c r="C19" s="2">
        <f>IF(Data!C19&gt;0,Data!C19-4,"")</f>
        <v>1</v>
      </c>
      <c r="D19" s="2">
        <f>IF(Data!D19&gt;0,Data!D19-4,"")</f>
        <v>2</v>
      </c>
      <c r="E19" s="2">
        <f>IF(Data!E19&gt;0,Data!E19-4,"")</f>
        <v>-1</v>
      </c>
      <c r="F19" s="2">
        <f>IF(Data!F19&gt;0,Data!F19-4,"")</f>
        <v>1</v>
      </c>
      <c r="G19" s="2">
        <f>IF(Data!G19&gt;0,Data!G19-4,"")</f>
        <v>-1</v>
      </c>
      <c r="H19" s="2">
        <f>IF(Data!H19&gt;0,Data!H19-4,"")</f>
        <v>2</v>
      </c>
      <c r="K19" s="7" t="str">
        <f t="shared" si="0"/>
        <v/>
      </c>
      <c r="L19" s="7" t="str">
        <f t="shared" si="1"/>
        <v/>
      </c>
      <c r="M19" s="4">
        <f t="shared" si="2"/>
        <v>0</v>
      </c>
      <c r="O19" s="4">
        <f>IF(MAX(COUNTIF(Data!A19:H19,1),COUNTIF(Data!A19:H19,2),COUNTIF(Data!A19:H19,3),COUNTIF(Data!A19:H19,4),COUNTIF(Data!A19:H19,5),COUNTIF(Data!A19:H19,6),COUNTIF(Data!A19:H19,7))&gt;0,MAX(COUNTIF(Data!A19:H19,1),COUNTIF(Data!A19:H19,2),COUNTIF(Data!A19:H19,3),COUNTIF(Data!A19:H19,4),COUNTIF(Data!A19:H19,5),COUNTIF(Data!A19:H19,6),COUNTIF(Data!A19:H19,7)),"")</f>
        <v>3</v>
      </c>
      <c r="P19" s="4" t="str">
        <f>IF(COUNTIF(Data!A19:H19,4)=8,"Remove","")</f>
        <v/>
      </c>
    </row>
    <row r="20" spans="1:16" x14ac:dyDescent="0.3">
      <c r="A20" s="2">
        <f>IF(Data!A20&gt;0,Data!A20-4,"")</f>
        <v>0</v>
      </c>
      <c r="B20" s="2">
        <f>IF(Data!B20&gt;0,Data!B20-4,"")</f>
        <v>-1</v>
      </c>
      <c r="C20" s="2">
        <f>IF(Data!C20&gt;0,Data!C20-4,"")</f>
        <v>0</v>
      </c>
      <c r="D20" s="2">
        <f>IF(Data!D20&gt;0,Data!D20-4,"")</f>
        <v>-1</v>
      </c>
      <c r="E20" s="2">
        <f>IF(Data!E20&gt;0,Data!E20-4,"")</f>
        <v>-1</v>
      </c>
      <c r="F20" s="2">
        <f>IF(Data!F20&gt;0,Data!F20-4,"")</f>
        <v>-1</v>
      </c>
      <c r="G20" s="2">
        <f>IF(Data!G20&gt;0,Data!G20-4,"")</f>
        <v>0</v>
      </c>
      <c r="H20" s="2">
        <f>IF(Data!H20&gt;0,Data!H20-4,"")</f>
        <v>0</v>
      </c>
      <c r="K20" s="7" t="str">
        <f t="shared" si="0"/>
        <v/>
      </c>
      <c r="L20" s="7" t="str">
        <f t="shared" si="1"/>
        <v/>
      </c>
      <c r="M20" s="4">
        <f t="shared" si="2"/>
        <v>0</v>
      </c>
      <c r="O20" s="4">
        <f>IF(MAX(COUNTIF(Data!A20:H20,1),COUNTIF(Data!A20:H20,2),COUNTIF(Data!A20:H20,3),COUNTIF(Data!A20:H20,4),COUNTIF(Data!A20:H20,5),COUNTIF(Data!A20:H20,6),COUNTIF(Data!A20:H20,7))&gt;0,MAX(COUNTIF(Data!A20:H20,1),COUNTIF(Data!A20:H20,2),COUNTIF(Data!A20:H20,3),COUNTIF(Data!A20:H20,4),COUNTIF(Data!A20:H20,5),COUNTIF(Data!A20:H20,6),COUNTIF(Data!A20:H20,7)),"")</f>
        <v>4</v>
      </c>
      <c r="P20" s="4" t="str">
        <f>IF(COUNTIF(Data!A20:H20,4)=8,"Remove","")</f>
        <v/>
      </c>
    </row>
    <row r="21" spans="1:16" x14ac:dyDescent="0.3">
      <c r="A21" s="2">
        <f>IF(Data!A21&gt;0,Data!A21-4,"")</f>
        <v>3</v>
      </c>
      <c r="B21" s="2">
        <f>IF(Data!B21&gt;0,Data!B21-4,"")</f>
        <v>3</v>
      </c>
      <c r="C21" s="2">
        <f>IF(Data!C21&gt;0,Data!C21-4,"")</f>
        <v>3</v>
      </c>
      <c r="D21" s="2">
        <f>IF(Data!D21&gt;0,Data!D21-4,"")</f>
        <v>0</v>
      </c>
      <c r="E21" s="2">
        <f>IF(Data!E21&gt;0,Data!E21-4,"")</f>
        <v>3</v>
      </c>
      <c r="F21" s="2">
        <f>IF(Data!F21&gt;0,Data!F21-4,"")</f>
        <v>3</v>
      </c>
      <c r="G21" s="2">
        <f>IF(Data!G21&gt;0,Data!G21-4,"")</f>
        <v>-3</v>
      </c>
      <c r="H21" s="2">
        <f>IF(Data!H21&gt;0,Data!H21-4,"")</f>
        <v>-3</v>
      </c>
      <c r="K21" s="7" t="str">
        <f t="shared" si="0"/>
        <v/>
      </c>
      <c r="L21" s="7">
        <f t="shared" si="1"/>
        <v>1</v>
      </c>
      <c r="M21" s="4">
        <f t="shared" si="2"/>
        <v>1</v>
      </c>
      <c r="O21" s="4">
        <f>IF(MAX(COUNTIF(Data!A21:H21,1),COUNTIF(Data!A21:H21,2),COUNTIF(Data!A21:H21,3),COUNTIF(Data!A21:H21,4),COUNTIF(Data!A21:H21,5),COUNTIF(Data!A21:H21,6),COUNTIF(Data!A21:H21,7))&gt;0,MAX(COUNTIF(Data!A21:H21,1),COUNTIF(Data!A21:H21,2),COUNTIF(Data!A21:H21,3),COUNTIF(Data!A21:H21,4),COUNTIF(Data!A21:H21,5),COUNTIF(Data!A21:H21,6),COUNTIF(Data!A21:H21,7)),"")</f>
        <v>5</v>
      </c>
      <c r="P21" s="4" t="str">
        <f>IF(COUNTIF(Data!A21:H21,4)=8,"Remove","")</f>
        <v/>
      </c>
    </row>
    <row r="22" spans="1:16" x14ac:dyDescent="0.3">
      <c r="A22" s="2">
        <f>IF(Data!A22&gt;0,Data!A22-4,"")</f>
        <v>0</v>
      </c>
      <c r="B22" s="2">
        <f>IF(Data!B22&gt;0,Data!B22-4,"")</f>
        <v>1</v>
      </c>
      <c r="C22" s="2">
        <f>IF(Data!C22&gt;0,Data!C22-4,"")</f>
        <v>0</v>
      </c>
      <c r="D22" s="2">
        <f>IF(Data!D22&gt;0,Data!D22-4,"")</f>
        <v>1</v>
      </c>
      <c r="E22" s="2">
        <f>IF(Data!E22&gt;0,Data!E22-4,"")</f>
        <v>1</v>
      </c>
      <c r="F22" s="2">
        <f>IF(Data!F22&gt;0,Data!F22-4,"")</f>
        <v>1</v>
      </c>
      <c r="G22" s="2">
        <f>IF(Data!G22&gt;0,Data!G22-4,"")</f>
        <v>0</v>
      </c>
      <c r="H22" s="2">
        <f>IF(Data!H22&gt;0,Data!H22-4,"")</f>
        <v>-1</v>
      </c>
      <c r="K22" s="7" t="str">
        <f t="shared" si="0"/>
        <v/>
      </c>
      <c r="L22" s="7" t="str">
        <f t="shared" si="1"/>
        <v/>
      </c>
      <c r="M22" s="4">
        <f t="shared" si="2"/>
        <v>0</v>
      </c>
      <c r="O22" s="4">
        <f>IF(MAX(COUNTIF(Data!A22:H22,1),COUNTIF(Data!A22:H22,2),COUNTIF(Data!A22:H22,3),COUNTIF(Data!A22:H22,4),COUNTIF(Data!A22:H22,5),COUNTIF(Data!A22:H22,6),COUNTIF(Data!A22:H22,7))&gt;0,MAX(COUNTIF(Data!A22:H22,1),COUNTIF(Data!A22:H22,2),COUNTIF(Data!A22:H22,3),COUNTIF(Data!A22:H22,4),COUNTIF(Data!A22:H22,5),COUNTIF(Data!A22:H22,6),COUNTIF(Data!A22:H22,7)),"")</f>
        <v>4</v>
      </c>
      <c r="P22" s="4" t="str">
        <f>IF(COUNTIF(Data!A22:H22,4)=8,"Remove","")</f>
        <v/>
      </c>
    </row>
    <row r="23" spans="1:16" x14ac:dyDescent="0.3">
      <c r="A23" s="2">
        <f>IF(Data!A23&gt;0,Data!A23-4,"")</f>
        <v>3</v>
      </c>
      <c r="B23" s="2">
        <f>IF(Data!B23&gt;0,Data!B23-4,"")</f>
        <v>3</v>
      </c>
      <c r="C23" s="2">
        <f>IF(Data!C23&gt;0,Data!C23-4,"")</f>
        <v>3</v>
      </c>
      <c r="D23" s="2">
        <f>IF(Data!D23&gt;0,Data!D23-4,"")</f>
        <v>3</v>
      </c>
      <c r="E23" s="2">
        <f>IF(Data!E23&gt;0,Data!E23-4,"")</f>
        <v>3</v>
      </c>
      <c r="F23" s="2">
        <f>IF(Data!F23&gt;0,Data!F23-4,"")</f>
        <v>3</v>
      </c>
      <c r="G23" s="2">
        <f>IF(Data!G23&gt;0,Data!G23-4,"")</f>
        <v>3</v>
      </c>
      <c r="H23" s="2">
        <f>IF(Data!H23&gt;0,Data!H23-4,"")</f>
        <v>3</v>
      </c>
      <c r="K23" s="7" t="str">
        <f t="shared" si="0"/>
        <v/>
      </c>
      <c r="L23" s="7" t="str">
        <f t="shared" si="1"/>
        <v/>
      </c>
      <c r="M23" s="4">
        <f t="shared" si="2"/>
        <v>0</v>
      </c>
      <c r="O23" s="4">
        <f>IF(MAX(COUNTIF(Data!A23:H23,1),COUNTIF(Data!A23:H23,2),COUNTIF(Data!A23:H23,3),COUNTIF(Data!A23:H23,4),COUNTIF(Data!A23:H23,5),COUNTIF(Data!A23:H23,6),COUNTIF(Data!A23:H23,7))&gt;0,MAX(COUNTIF(Data!A23:H23,1),COUNTIF(Data!A23:H23,2),COUNTIF(Data!A23:H23,3),COUNTIF(Data!A23:H23,4),COUNTIF(Data!A23:H23,5),COUNTIF(Data!A23:H23,6),COUNTIF(Data!A23:H23,7)),"")</f>
        <v>8</v>
      </c>
      <c r="P23" s="4" t="str">
        <f>IF(COUNTIF(Data!A23:H23,4)=8,"Remove","")</f>
        <v/>
      </c>
    </row>
    <row r="24" spans="1:16" x14ac:dyDescent="0.3">
      <c r="A24" s="2">
        <f>IF(Data!A24&gt;0,Data!A24-4,"")</f>
        <v>1</v>
      </c>
      <c r="B24" s="2">
        <f>IF(Data!B24&gt;0,Data!B24-4,"")</f>
        <v>0</v>
      </c>
      <c r="C24" s="2">
        <f>IF(Data!C24&gt;0,Data!C24-4,"")</f>
        <v>0</v>
      </c>
      <c r="D24" s="2">
        <f>IF(Data!D24&gt;0,Data!D24-4,"")</f>
        <v>0</v>
      </c>
      <c r="E24" s="2">
        <f>IF(Data!E24&gt;0,Data!E24-4,"")</f>
        <v>-1</v>
      </c>
      <c r="F24" s="2">
        <f>IF(Data!F24&gt;0,Data!F24-4,"")</f>
        <v>0</v>
      </c>
      <c r="G24" s="2">
        <f>IF(Data!G24&gt;0,Data!G24-4,"")</f>
        <v>-1</v>
      </c>
      <c r="H24" s="2">
        <f>IF(Data!H24&gt;0,Data!H24-4,"")</f>
        <v>-1</v>
      </c>
      <c r="K24" s="7" t="str">
        <f t="shared" si="0"/>
        <v/>
      </c>
      <c r="L24" s="7" t="str">
        <f t="shared" si="1"/>
        <v/>
      </c>
      <c r="M24" s="4">
        <f t="shared" si="2"/>
        <v>0</v>
      </c>
      <c r="O24" s="4">
        <f>IF(MAX(COUNTIF(Data!A24:H24,1),COUNTIF(Data!A24:H24,2),COUNTIF(Data!A24:H24,3),COUNTIF(Data!A24:H24,4),COUNTIF(Data!A24:H24,5),COUNTIF(Data!A24:H24,6),COUNTIF(Data!A24:H24,7))&gt;0,MAX(COUNTIF(Data!A24:H24,1),COUNTIF(Data!A24:H24,2),COUNTIF(Data!A24:H24,3),COUNTIF(Data!A24:H24,4),COUNTIF(Data!A24:H24,5),COUNTIF(Data!A24:H24,6),COUNTIF(Data!A24:H24,7)),"")</f>
        <v>4</v>
      </c>
      <c r="P24" s="4" t="str">
        <f>IF(COUNTIF(Data!A24:H24,4)=8,"Remove","")</f>
        <v/>
      </c>
    </row>
    <row r="25" spans="1:16" x14ac:dyDescent="0.3">
      <c r="A25" s="2">
        <f>IF(Data!A25&gt;0,Data!A25-4,"")</f>
        <v>-1</v>
      </c>
      <c r="B25" s="2">
        <f>IF(Data!B25&gt;0,Data!B25-4,"")</f>
        <v>0</v>
      </c>
      <c r="C25" s="2">
        <f>IF(Data!C25&gt;0,Data!C25-4,"")</f>
        <v>0</v>
      </c>
      <c r="D25" s="2">
        <f>IF(Data!D25&gt;0,Data!D25-4,"")</f>
        <v>1</v>
      </c>
      <c r="E25" s="2">
        <f>IF(Data!E25&gt;0,Data!E25-4,"")</f>
        <v>0</v>
      </c>
      <c r="F25" s="2">
        <f>IF(Data!F25&gt;0,Data!F25-4,"")</f>
        <v>0</v>
      </c>
      <c r="G25" s="2">
        <f>IF(Data!G25&gt;0,Data!G25-4,"")</f>
        <v>-3</v>
      </c>
      <c r="H25" s="2">
        <f>IF(Data!H25&gt;0,Data!H25-4,"")</f>
        <v>-3</v>
      </c>
      <c r="K25" s="7" t="str">
        <f t="shared" si="0"/>
        <v/>
      </c>
      <c r="L25" s="7" t="str">
        <f t="shared" si="1"/>
        <v/>
      </c>
      <c r="M25" s="4">
        <f t="shared" si="2"/>
        <v>0</v>
      </c>
      <c r="O25" s="4">
        <f>IF(MAX(COUNTIF(Data!A25:H25,1),COUNTIF(Data!A25:H25,2),COUNTIF(Data!A25:H25,3),COUNTIF(Data!A25:H25,4),COUNTIF(Data!A25:H25,5),COUNTIF(Data!A25:H25,6),COUNTIF(Data!A25:H25,7))&gt;0,MAX(COUNTIF(Data!A25:H25,1),COUNTIF(Data!A25:H25,2),COUNTIF(Data!A25:H25,3),COUNTIF(Data!A25:H25,4),COUNTIF(Data!A25:H25,5),COUNTIF(Data!A25:H25,6),COUNTIF(Data!A25:H25,7)),"")</f>
        <v>4</v>
      </c>
      <c r="P25" s="4" t="str">
        <f>IF(COUNTIF(Data!A25:H25,4)=8,"Remove","")</f>
        <v/>
      </c>
    </row>
    <row r="26" spans="1:16" x14ac:dyDescent="0.3">
      <c r="A26" s="2">
        <f>IF(Data!A26&gt;0,Data!A26-4,"")</f>
        <v>1</v>
      </c>
      <c r="B26" s="2">
        <f>IF(Data!B26&gt;0,Data!B26-4,"")</f>
        <v>0</v>
      </c>
      <c r="C26" s="2">
        <f>IF(Data!C26&gt;0,Data!C26-4,"")</f>
        <v>0</v>
      </c>
      <c r="D26" s="2">
        <f>IF(Data!D26&gt;0,Data!D26-4,"")</f>
        <v>-1</v>
      </c>
      <c r="E26" s="2">
        <f>IF(Data!E26&gt;0,Data!E26-4,"")</f>
        <v>-3</v>
      </c>
      <c r="F26" s="2">
        <f>IF(Data!F26&gt;0,Data!F26-4,"")</f>
        <v>-1</v>
      </c>
      <c r="G26" s="2">
        <f>IF(Data!G26&gt;0,Data!G26-4,"")</f>
        <v>-1</v>
      </c>
      <c r="H26" s="2">
        <f>IF(Data!H26&gt;0,Data!H26-4,"")</f>
        <v>0</v>
      </c>
      <c r="K26" s="7" t="str">
        <f t="shared" si="0"/>
        <v/>
      </c>
      <c r="L26" s="7" t="str">
        <f t="shared" si="1"/>
        <v/>
      </c>
      <c r="M26" s="4">
        <f t="shared" si="2"/>
        <v>0</v>
      </c>
      <c r="O26" s="4">
        <f>IF(MAX(COUNTIF(Data!A26:H26,1),COUNTIF(Data!A26:H26,2),COUNTIF(Data!A26:H26,3),COUNTIF(Data!A26:H26,4),COUNTIF(Data!A26:H26,5),COUNTIF(Data!A26:H26,6),COUNTIF(Data!A26:H26,7))&gt;0,MAX(COUNTIF(Data!A26:H26,1),COUNTIF(Data!A26:H26,2),COUNTIF(Data!A26:H26,3),COUNTIF(Data!A26:H26,4),COUNTIF(Data!A26:H26,5),COUNTIF(Data!A26:H26,6),COUNTIF(Data!A26:H26,7)),"")</f>
        <v>3</v>
      </c>
      <c r="P26" s="4" t="str">
        <f>IF(COUNTIF(Data!A26:H26,4)=8,"Remove","")</f>
        <v/>
      </c>
    </row>
    <row r="27" spans="1:16" x14ac:dyDescent="0.3">
      <c r="A27" s="2">
        <f>IF(Data!A27&gt;0,Data!A27-4,"")</f>
        <v>3</v>
      </c>
      <c r="B27" s="2">
        <f>IF(Data!B27&gt;0,Data!B27-4,"")</f>
        <v>3</v>
      </c>
      <c r="C27" s="2">
        <f>IF(Data!C27&gt;0,Data!C27-4,"")</f>
        <v>3</v>
      </c>
      <c r="D27" s="2">
        <f>IF(Data!D27&gt;0,Data!D27-4,"")</f>
        <v>3</v>
      </c>
      <c r="E27" s="2">
        <f>IF(Data!E27&gt;0,Data!E27-4,"")</f>
        <v>3</v>
      </c>
      <c r="F27" s="2">
        <f>IF(Data!F27&gt;0,Data!F27-4,"")</f>
        <v>2</v>
      </c>
      <c r="G27" s="2">
        <f>IF(Data!G27&gt;0,Data!G27-4,"")</f>
        <v>1</v>
      </c>
      <c r="H27" s="2">
        <f>IF(Data!H27&gt;0,Data!H27-4,"")</f>
        <v>3</v>
      </c>
      <c r="K27" s="7" t="str">
        <f t="shared" si="0"/>
        <v/>
      </c>
      <c r="L27" s="7" t="str">
        <f t="shared" si="1"/>
        <v/>
      </c>
      <c r="M27" s="4">
        <f t="shared" si="2"/>
        <v>0</v>
      </c>
      <c r="O27" s="4">
        <f>IF(MAX(COUNTIF(Data!A27:H27,1),COUNTIF(Data!A27:H27,2),COUNTIF(Data!A27:H27,3),COUNTIF(Data!A27:H27,4),COUNTIF(Data!A27:H27,5),COUNTIF(Data!A27:H27,6),COUNTIF(Data!A27:H27,7))&gt;0,MAX(COUNTIF(Data!A27:H27,1),COUNTIF(Data!A27:H27,2),COUNTIF(Data!A27:H27,3),COUNTIF(Data!A27:H27,4),COUNTIF(Data!A27:H27,5),COUNTIF(Data!A27:H27,6),COUNTIF(Data!A27:H27,7)),"")</f>
        <v>6</v>
      </c>
      <c r="P27" s="4" t="str">
        <f>IF(COUNTIF(Data!A27:H27,4)=8,"Remove","")</f>
        <v/>
      </c>
    </row>
    <row r="28" spans="1:16" x14ac:dyDescent="0.3">
      <c r="A28" s="2">
        <f>IF(Data!A28&gt;0,Data!A28-4,"")</f>
        <v>-2</v>
      </c>
      <c r="B28" s="2">
        <f>IF(Data!B28&gt;0,Data!B28-4,"")</f>
        <v>-2</v>
      </c>
      <c r="C28" s="2">
        <f>IF(Data!C28&gt;0,Data!C28-4,"")</f>
        <v>-1</v>
      </c>
      <c r="D28" s="2">
        <f>IF(Data!D28&gt;0,Data!D28-4,"")</f>
        <v>-3</v>
      </c>
      <c r="E28" s="2">
        <f>IF(Data!E28&gt;0,Data!E28-4,"")</f>
        <v>0</v>
      </c>
      <c r="F28" s="2">
        <f>IF(Data!F28&gt;0,Data!F28-4,"")</f>
        <v>-1</v>
      </c>
      <c r="G28" s="2">
        <f>IF(Data!G28&gt;0,Data!G28-4,"")</f>
        <v>0</v>
      </c>
      <c r="H28" s="2">
        <f>IF(Data!H28&gt;0,Data!H28-4,"")</f>
        <v>0</v>
      </c>
      <c r="K28" s="7" t="str">
        <f t="shared" si="0"/>
        <v/>
      </c>
      <c r="L28" s="7" t="str">
        <f t="shared" si="1"/>
        <v/>
      </c>
      <c r="M28" s="4">
        <f t="shared" si="2"/>
        <v>0</v>
      </c>
      <c r="O28" s="4">
        <f>IF(MAX(COUNTIF(Data!A28:H28,1),COUNTIF(Data!A28:H28,2),COUNTIF(Data!A28:H28,3),COUNTIF(Data!A28:H28,4),COUNTIF(Data!A28:H28,5),COUNTIF(Data!A28:H28,6),COUNTIF(Data!A28:H28,7))&gt;0,MAX(COUNTIF(Data!A28:H28,1),COUNTIF(Data!A28:H28,2),COUNTIF(Data!A28:H28,3),COUNTIF(Data!A28:H28,4),COUNTIF(Data!A28:H28,5),COUNTIF(Data!A28:H28,6),COUNTIF(Data!A28:H28,7)),"")</f>
        <v>3</v>
      </c>
      <c r="P28" s="4" t="str">
        <f>IF(COUNTIF(Data!A28:H28,4)=8,"Remove","")</f>
        <v/>
      </c>
    </row>
    <row r="29" spans="1:16" x14ac:dyDescent="0.3">
      <c r="A29" s="2">
        <f>IF(Data!A29&gt;0,Data!A29-4,"")</f>
        <v>1</v>
      </c>
      <c r="B29" s="2">
        <f>IF(Data!B29&gt;0,Data!B29-4,"")</f>
        <v>0</v>
      </c>
      <c r="C29" s="2">
        <f>IF(Data!C29&gt;0,Data!C29-4,"")</f>
        <v>1</v>
      </c>
      <c r="D29" s="2">
        <f>IF(Data!D29&gt;0,Data!D29-4,"")</f>
        <v>0</v>
      </c>
      <c r="E29" s="2">
        <f>IF(Data!E29&gt;0,Data!E29-4,"")</f>
        <v>2</v>
      </c>
      <c r="F29" s="2">
        <f>IF(Data!F29&gt;0,Data!F29-4,"")</f>
        <v>1</v>
      </c>
      <c r="G29" s="2">
        <f>IF(Data!G29&gt;0,Data!G29-4,"")</f>
        <v>-1</v>
      </c>
      <c r="H29" s="2">
        <f>IF(Data!H29&gt;0,Data!H29-4,"")</f>
        <v>-2</v>
      </c>
      <c r="K29" s="7" t="str">
        <f t="shared" si="0"/>
        <v/>
      </c>
      <c r="L29" s="7">
        <f t="shared" si="1"/>
        <v>1</v>
      </c>
      <c r="M29" s="4">
        <f t="shared" si="2"/>
        <v>1</v>
      </c>
      <c r="O29" s="4">
        <f>IF(MAX(COUNTIF(Data!A29:H29,1),COUNTIF(Data!A29:H29,2),COUNTIF(Data!A29:H29,3),COUNTIF(Data!A29:H29,4),COUNTIF(Data!A29:H29,5),COUNTIF(Data!A29:H29,6),COUNTIF(Data!A29:H29,7))&gt;0,MAX(COUNTIF(Data!A29:H29,1),COUNTIF(Data!A29:H29,2),COUNTIF(Data!A29:H29,3),COUNTIF(Data!A29:H29,4),COUNTIF(Data!A29:H29,5),COUNTIF(Data!A29:H29,6),COUNTIF(Data!A29:H29,7)),"")</f>
        <v>3</v>
      </c>
      <c r="P29" s="4" t="str">
        <f>IF(COUNTIF(Data!A29:H29,4)=8,"Remove","")</f>
        <v/>
      </c>
    </row>
    <row r="30" spans="1:16" x14ac:dyDescent="0.3">
      <c r="A30" s="2">
        <f>IF(Data!A30&gt;0,Data!A30-4,"")</f>
        <v>2</v>
      </c>
      <c r="B30" s="2">
        <f>IF(Data!B30&gt;0,Data!B30-4,"")</f>
        <v>2</v>
      </c>
      <c r="C30" s="2">
        <f>IF(Data!C30&gt;0,Data!C30-4,"")</f>
        <v>2</v>
      </c>
      <c r="D30" s="2">
        <f>IF(Data!D30&gt;0,Data!D30-4,"")</f>
        <v>2</v>
      </c>
      <c r="E30" s="2">
        <f>IF(Data!E30&gt;0,Data!E30-4,"")</f>
        <v>2</v>
      </c>
      <c r="F30" s="2">
        <f>IF(Data!F30&gt;0,Data!F30-4,"")</f>
        <v>2</v>
      </c>
      <c r="G30" s="2">
        <f>IF(Data!G30&gt;0,Data!G30-4,"")</f>
        <v>1</v>
      </c>
      <c r="H30" s="2">
        <f>IF(Data!H30&gt;0,Data!H30-4,"")</f>
        <v>1</v>
      </c>
      <c r="K30" s="7" t="str">
        <f t="shared" si="0"/>
        <v/>
      </c>
      <c r="L30" s="7" t="str">
        <f t="shared" si="1"/>
        <v/>
      </c>
      <c r="M30" s="4">
        <f t="shared" si="2"/>
        <v>0</v>
      </c>
      <c r="O30" s="4">
        <f>IF(MAX(COUNTIF(Data!A30:H30,1),COUNTIF(Data!A30:H30,2),COUNTIF(Data!A30:H30,3),COUNTIF(Data!A30:H30,4),COUNTIF(Data!A30:H30,5),COUNTIF(Data!A30:H30,6),COUNTIF(Data!A30:H30,7))&gt;0,MAX(COUNTIF(Data!A30:H30,1),COUNTIF(Data!A30:H30,2),COUNTIF(Data!A30:H30,3),COUNTIF(Data!A30:H30,4),COUNTIF(Data!A30:H30,5),COUNTIF(Data!A30:H30,6),COUNTIF(Data!A30:H30,7)),"")</f>
        <v>6</v>
      </c>
      <c r="P30" s="4" t="str">
        <f>IF(COUNTIF(Data!A30:H30,4)=8,"Remove","")</f>
        <v/>
      </c>
    </row>
    <row r="31" spans="1:16" x14ac:dyDescent="0.3">
      <c r="A31" s="2">
        <f>IF(Data!A31&gt;0,Data!A31-4,"")</f>
        <v>2</v>
      </c>
      <c r="B31" s="2">
        <f>IF(Data!B31&gt;0,Data!B31-4,"")</f>
        <v>-1</v>
      </c>
      <c r="C31" s="2">
        <f>IF(Data!C31&gt;0,Data!C31-4,"")</f>
        <v>1</v>
      </c>
      <c r="D31" s="2">
        <f>IF(Data!D31&gt;0,Data!D31-4,"")</f>
        <v>0</v>
      </c>
      <c r="E31" s="2">
        <f>IF(Data!E31&gt;0,Data!E31-4,"")</f>
        <v>2</v>
      </c>
      <c r="F31" s="2">
        <f>IF(Data!F31&gt;0,Data!F31-4,"")</f>
        <v>2</v>
      </c>
      <c r="G31" s="2">
        <f>IF(Data!G31&gt;0,Data!G31-4,"")</f>
        <v>1</v>
      </c>
      <c r="H31" s="2">
        <f>IF(Data!H31&gt;0,Data!H31-4,"")</f>
        <v>0</v>
      </c>
      <c r="K31" s="7" t="str">
        <f t="shared" si="0"/>
        <v/>
      </c>
      <c r="L31" s="7" t="str">
        <f t="shared" si="1"/>
        <v/>
      </c>
      <c r="M31" s="4">
        <f t="shared" si="2"/>
        <v>0</v>
      </c>
      <c r="O31" s="4">
        <f>IF(MAX(COUNTIF(Data!A31:H31,1),COUNTIF(Data!A31:H31,2),COUNTIF(Data!A31:H31,3),COUNTIF(Data!A31:H31,4),COUNTIF(Data!A31:H31,5),COUNTIF(Data!A31:H31,6),COUNTIF(Data!A31:H31,7))&gt;0,MAX(COUNTIF(Data!A31:H31,1),COUNTIF(Data!A31:H31,2),COUNTIF(Data!A31:H31,3),COUNTIF(Data!A31:H31,4),COUNTIF(Data!A31:H31,5),COUNTIF(Data!A31:H31,6),COUNTIF(Data!A31:H31,7)),"")</f>
        <v>3</v>
      </c>
      <c r="P31" s="4" t="str">
        <f>IF(COUNTIF(Data!A31:H31,4)=8,"Remove","")</f>
        <v/>
      </c>
    </row>
    <row r="32" spans="1:16" x14ac:dyDescent="0.3">
      <c r="A32" s="2">
        <f>IF(Data!A32&gt;0,Data!A32-4,"")</f>
        <v>0</v>
      </c>
      <c r="B32" s="2">
        <f>IF(Data!B32&gt;0,Data!B32-4,"")</f>
        <v>-1</v>
      </c>
      <c r="C32" s="2">
        <f>IF(Data!C32&gt;0,Data!C32-4,"")</f>
        <v>-1</v>
      </c>
      <c r="D32" s="2">
        <f>IF(Data!D32&gt;0,Data!D32-4,"")</f>
        <v>-2</v>
      </c>
      <c r="E32" s="2">
        <f>IF(Data!E32&gt;0,Data!E32-4,"")</f>
        <v>0</v>
      </c>
      <c r="F32" s="2">
        <f>IF(Data!F32&gt;0,Data!F32-4,"")</f>
        <v>0</v>
      </c>
      <c r="G32" s="2">
        <f>IF(Data!G32&gt;0,Data!G32-4,"")</f>
        <v>1</v>
      </c>
      <c r="H32" s="2">
        <f>IF(Data!H32&gt;0,Data!H32-4,"")</f>
        <v>1</v>
      </c>
      <c r="K32" s="7" t="str">
        <f t="shared" si="0"/>
        <v/>
      </c>
      <c r="L32" s="7" t="str">
        <f t="shared" si="1"/>
        <v/>
      </c>
      <c r="M32" s="4">
        <f t="shared" si="2"/>
        <v>0</v>
      </c>
      <c r="O32" s="4">
        <f>IF(MAX(COUNTIF(Data!A32:H32,1),COUNTIF(Data!A32:H32,2),COUNTIF(Data!A32:H32,3),COUNTIF(Data!A32:H32,4),COUNTIF(Data!A32:H32,5),COUNTIF(Data!A32:H32,6),COUNTIF(Data!A32:H32,7))&gt;0,MAX(COUNTIF(Data!A32:H32,1),COUNTIF(Data!A32:H32,2),COUNTIF(Data!A32:H32,3),COUNTIF(Data!A32:H32,4),COUNTIF(Data!A32:H32,5),COUNTIF(Data!A32:H32,6),COUNTIF(Data!A32:H32,7)),"")</f>
        <v>3</v>
      </c>
      <c r="P32" s="4" t="str">
        <f>IF(COUNTIF(Data!A32:H32,4)=8,"Remove","")</f>
        <v/>
      </c>
    </row>
    <row r="33" spans="1:16" x14ac:dyDescent="0.3">
      <c r="A33" s="2">
        <f>IF(Data!A33&gt;0,Data!A33-4,"")</f>
        <v>1</v>
      </c>
      <c r="B33" s="2">
        <f>IF(Data!B33&gt;0,Data!B33-4,"")</f>
        <v>1</v>
      </c>
      <c r="C33" s="2">
        <f>IF(Data!C33&gt;0,Data!C33-4,"")</f>
        <v>2</v>
      </c>
      <c r="D33" s="2">
        <f>IF(Data!D33&gt;0,Data!D33-4,"")</f>
        <v>1</v>
      </c>
      <c r="E33" s="2">
        <f>IF(Data!E33&gt;0,Data!E33-4,"")</f>
        <v>0</v>
      </c>
      <c r="F33" s="2">
        <f>IF(Data!F33&gt;0,Data!F33-4,"")</f>
        <v>1</v>
      </c>
      <c r="G33" s="2">
        <f>IF(Data!G33&gt;0,Data!G33-4,"")</f>
        <v>1</v>
      </c>
      <c r="H33" s="2">
        <f>IF(Data!H33&gt;0,Data!H33-4,"")</f>
        <v>-1</v>
      </c>
      <c r="K33" s="7" t="str">
        <f t="shared" si="0"/>
        <v/>
      </c>
      <c r="L33" s="7" t="str">
        <f t="shared" si="1"/>
        <v/>
      </c>
      <c r="M33" s="4">
        <f t="shared" si="2"/>
        <v>0</v>
      </c>
      <c r="O33" s="4">
        <f>IF(MAX(COUNTIF(Data!A33:H33,1),COUNTIF(Data!A33:H33,2),COUNTIF(Data!A33:H33,3),COUNTIF(Data!A33:H33,4),COUNTIF(Data!A33:H33,5),COUNTIF(Data!A33:H33,6),COUNTIF(Data!A33:H33,7))&gt;0,MAX(COUNTIF(Data!A33:H33,1),COUNTIF(Data!A33:H33,2),COUNTIF(Data!A33:H33,3),COUNTIF(Data!A33:H33,4),COUNTIF(Data!A33:H33,5),COUNTIF(Data!A33:H33,6),COUNTIF(Data!A33:H33,7)),"")</f>
        <v>5</v>
      </c>
      <c r="P33" s="4" t="str">
        <f>IF(COUNTIF(Data!A33:H33,4)=8,"Remove","")</f>
        <v/>
      </c>
    </row>
    <row r="34" spans="1:16" x14ac:dyDescent="0.3">
      <c r="A34" s="2">
        <f>IF(Data!A34&gt;0,Data!A34-4,"")</f>
        <v>1</v>
      </c>
      <c r="B34" s="2">
        <f>IF(Data!B34&gt;0,Data!B34-4,"")</f>
        <v>1</v>
      </c>
      <c r="C34" s="2">
        <f>IF(Data!C34&gt;0,Data!C34-4,"")</f>
        <v>1</v>
      </c>
      <c r="D34" s="2">
        <f>IF(Data!D34&gt;0,Data!D34-4,"")</f>
        <v>-2</v>
      </c>
      <c r="E34" s="2">
        <f>IF(Data!E34&gt;0,Data!E34-4,"")</f>
        <v>1</v>
      </c>
      <c r="F34" s="2">
        <f>IF(Data!F34&gt;0,Data!F34-4,"")</f>
        <v>2</v>
      </c>
      <c r="G34" s="2">
        <f>IF(Data!G34&gt;0,Data!G34-4,"")</f>
        <v>-2</v>
      </c>
      <c r="H34" s="2">
        <f>IF(Data!H34&gt;0,Data!H34-4,"")</f>
        <v>-3</v>
      </c>
      <c r="K34" s="7" t="str">
        <f t="shared" si="0"/>
        <v/>
      </c>
      <c r="L34" s="7">
        <f t="shared" si="1"/>
        <v>1</v>
      </c>
      <c r="M34" s="4">
        <f t="shared" si="2"/>
        <v>1</v>
      </c>
      <c r="O34" s="4">
        <f>IF(MAX(COUNTIF(Data!A34:H34,1),COUNTIF(Data!A34:H34,2),COUNTIF(Data!A34:H34,3),COUNTIF(Data!A34:H34,4),COUNTIF(Data!A34:H34,5),COUNTIF(Data!A34:H34,6),COUNTIF(Data!A34:H34,7))&gt;0,MAX(COUNTIF(Data!A34:H34,1),COUNTIF(Data!A34:H34,2),COUNTIF(Data!A34:H34,3),COUNTIF(Data!A34:H34,4),COUNTIF(Data!A34:H34,5),COUNTIF(Data!A34:H34,6),COUNTIF(Data!A34:H34,7)),"")</f>
        <v>4</v>
      </c>
      <c r="P34" s="4" t="str">
        <f>IF(COUNTIF(Data!A34:H34,4)=8,"Remove","")</f>
        <v/>
      </c>
    </row>
    <row r="35" spans="1:16" x14ac:dyDescent="0.3">
      <c r="A35" s="2">
        <f>IF(Data!A35&gt;0,Data!A35-4,"")</f>
        <v>-3</v>
      </c>
      <c r="B35" s="2">
        <f>IF(Data!B35&gt;0,Data!B35-4,"")</f>
        <v>-3</v>
      </c>
      <c r="C35" s="2">
        <f>IF(Data!C35&gt;0,Data!C35-4,"")</f>
        <v>-1</v>
      </c>
      <c r="D35" s="2">
        <f>IF(Data!D35&gt;0,Data!D35-4,"")</f>
        <v>-1</v>
      </c>
      <c r="E35" s="2">
        <f>IF(Data!E35&gt;0,Data!E35-4,"")</f>
        <v>-2</v>
      </c>
      <c r="F35" s="2">
        <f>IF(Data!F35&gt;0,Data!F35-4,"")</f>
        <v>-3</v>
      </c>
      <c r="G35" s="2">
        <f>IF(Data!G35&gt;0,Data!G35-4,"")</f>
        <v>0</v>
      </c>
      <c r="H35" s="2">
        <f>IF(Data!H35&gt;0,Data!H35-4,"")</f>
        <v>3</v>
      </c>
      <c r="K35" s="7" t="str">
        <f t="shared" si="0"/>
        <v/>
      </c>
      <c r="L35" s="7">
        <f t="shared" si="1"/>
        <v>1</v>
      </c>
      <c r="M35" s="4">
        <f t="shared" si="2"/>
        <v>1</v>
      </c>
      <c r="O35" s="4">
        <f>IF(MAX(COUNTIF(Data!A35:H35,1),COUNTIF(Data!A35:H35,2),COUNTIF(Data!A35:H35,3),COUNTIF(Data!A35:H35,4),COUNTIF(Data!A35:H35,5),COUNTIF(Data!A35:H35,6),COUNTIF(Data!A35:H35,7))&gt;0,MAX(COUNTIF(Data!A35:H35,1),COUNTIF(Data!A35:H35,2),COUNTIF(Data!A35:H35,3),COUNTIF(Data!A35:H35,4),COUNTIF(Data!A35:H35,5),COUNTIF(Data!A35:H35,6),COUNTIF(Data!A35:H35,7)),"")</f>
        <v>3</v>
      </c>
      <c r="P35" s="4" t="str">
        <f>IF(COUNTIF(Data!A35:H35,4)=8,"Remove","")</f>
        <v/>
      </c>
    </row>
    <row r="36" spans="1:16" x14ac:dyDescent="0.3">
      <c r="A36" s="2">
        <f>IF(Data!A36&gt;0,Data!A36-4,"")</f>
        <v>0</v>
      </c>
      <c r="B36" s="2">
        <f>IF(Data!B36&gt;0,Data!B36-4,"")</f>
        <v>-2</v>
      </c>
      <c r="C36" s="2">
        <f>IF(Data!C36&gt;0,Data!C36-4,"")</f>
        <v>0</v>
      </c>
      <c r="D36" s="2">
        <f>IF(Data!D36&gt;0,Data!D36-4,"")</f>
        <v>0</v>
      </c>
      <c r="E36" s="2">
        <f>IF(Data!E36&gt;0,Data!E36-4,"")</f>
        <v>1</v>
      </c>
      <c r="F36" s="2">
        <f>IF(Data!F36&gt;0,Data!F36-4,"")</f>
        <v>0</v>
      </c>
      <c r="G36" s="2">
        <f>IF(Data!G36&gt;0,Data!G36-4,"")</f>
        <v>0</v>
      </c>
      <c r="H36" s="2">
        <f>IF(Data!H36&gt;0,Data!H36-4,"")</f>
        <v>0</v>
      </c>
      <c r="K36" s="7" t="str">
        <f t="shared" si="0"/>
        <v/>
      </c>
      <c r="L36" s="7" t="str">
        <f t="shared" si="1"/>
        <v/>
      </c>
      <c r="M36" s="4">
        <f t="shared" si="2"/>
        <v>0</v>
      </c>
      <c r="O36" s="4">
        <f>IF(MAX(COUNTIF(Data!A36:H36,1),COUNTIF(Data!A36:H36,2),COUNTIF(Data!A36:H36,3),COUNTIF(Data!A36:H36,4),COUNTIF(Data!A36:H36,5),COUNTIF(Data!A36:H36,6),COUNTIF(Data!A36:H36,7))&gt;0,MAX(COUNTIF(Data!A36:H36,1),COUNTIF(Data!A36:H36,2),COUNTIF(Data!A36:H36,3),COUNTIF(Data!A36:H36,4),COUNTIF(Data!A36:H36,5),COUNTIF(Data!A36:H36,6),COUNTIF(Data!A36:H36,7)),"")</f>
        <v>6</v>
      </c>
      <c r="P36" s="4" t="str">
        <f>IF(COUNTIF(Data!A36:H36,4)=8,"Remove","")</f>
        <v/>
      </c>
    </row>
    <row r="37" spans="1:16" x14ac:dyDescent="0.3">
      <c r="A37" s="2">
        <f>IF(Data!A37&gt;0,Data!A37-4,"")</f>
        <v>1</v>
      </c>
      <c r="B37" s="2">
        <f>IF(Data!B37&gt;0,Data!B37-4,"")</f>
        <v>0</v>
      </c>
      <c r="C37" s="2">
        <f>IF(Data!C37&gt;0,Data!C37-4,"")</f>
        <v>2</v>
      </c>
      <c r="D37" s="2">
        <f>IF(Data!D37&gt;0,Data!D37-4,"")</f>
        <v>1</v>
      </c>
      <c r="E37" s="2">
        <f>IF(Data!E37&gt;0,Data!E37-4,"")</f>
        <v>1</v>
      </c>
      <c r="F37" s="2">
        <f>IF(Data!F37&gt;0,Data!F37-4,"")</f>
        <v>2</v>
      </c>
      <c r="G37" s="2">
        <f>IF(Data!G37&gt;0,Data!G37-4,"")</f>
        <v>0</v>
      </c>
      <c r="H37" s="2">
        <f>IF(Data!H37&gt;0,Data!H37-4,"")</f>
        <v>1</v>
      </c>
      <c r="K37" s="7" t="str">
        <f t="shared" si="0"/>
        <v/>
      </c>
      <c r="L37" s="7" t="str">
        <f t="shared" si="1"/>
        <v/>
      </c>
      <c r="M37" s="4">
        <f t="shared" si="2"/>
        <v>0</v>
      </c>
      <c r="O37" s="4">
        <f>IF(MAX(COUNTIF(Data!A37:H37,1),COUNTIF(Data!A37:H37,2),COUNTIF(Data!A37:H37,3),COUNTIF(Data!A37:H37,4),COUNTIF(Data!A37:H37,5),COUNTIF(Data!A37:H37,6),COUNTIF(Data!A37:H37,7))&gt;0,MAX(COUNTIF(Data!A37:H37,1),COUNTIF(Data!A37:H37,2),COUNTIF(Data!A37:H37,3),COUNTIF(Data!A37:H37,4),COUNTIF(Data!A37:H37,5),COUNTIF(Data!A37:H37,6),COUNTIF(Data!A37:H37,7)),"")</f>
        <v>4</v>
      </c>
      <c r="P37" s="4" t="str">
        <f>IF(COUNTIF(Data!A37:H37,4)=8,"Remove","")</f>
        <v/>
      </c>
    </row>
    <row r="38" spans="1:16" x14ac:dyDescent="0.3">
      <c r="A38" s="2">
        <f>IF(Data!A38&gt;0,Data!A38-4,"")</f>
        <v>0</v>
      </c>
      <c r="B38" s="2">
        <f>IF(Data!B38&gt;0,Data!B38-4,"")</f>
        <v>-2</v>
      </c>
      <c r="C38" s="2">
        <f>IF(Data!C38&gt;0,Data!C38-4,"")</f>
        <v>0</v>
      </c>
      <c r="D38" s="2">
        <f>IF(Data!D38&gt;0,Data!D38-4,"")</f>
        <v>-2</v>
      </c>
      <c r="E38" s="2">
        <f>IF(Data!E38&gt;0,Data!E38-4,"")</f>
        <v>0</v>
      </c>
      <c r="F38" s="2">
        <f>IF(Data!F38&gt;0,Data!F38-4,"")</f>
        <v>0</v>
      </c>
      <c r="G38" s="2">
        <f>IF(Data!G38&gt;0,Data!G38-4,"")</f>
        <v>-1</v>
      </c>
      <c r="H38" s="2">
        <f>IF(Data!H38&gt;0,Data!H38-4,"")</f>
        <v>0</v>
      </c>
      <c r="K38" s="7" t="str">
        <f t="shared" si="0"/>
        <v/>
      </c>
      <c r="L38" s="7" t="str">
        <f t="shared" si="1"/>
        <v/>
      </c>
      <c r="M38" s="4">
        <f t="shared" si="2"/>
        <v>0</v>
      </c>
      <c r="O38" s="4">
        <f>IF(MAX(COUNTIF(Data!A38:H38,1),COUNTIF(Data!A38:H38,2),COUNTIF(Data!A38:H38,3),COUNTIF(Data!A38:H38,4),COUNTIF(Data!A38:H38,5),COUNTIF(Data!A38:H38,6),COUNTIF(Data!A38:H38,7))&gt;0,MAX(COUNTIF(Data!A38:H38,1),COUNTIF(Data!A38:H38,2),COUNTIF(Data!A38:H38,3),COUNTIF(Data!A38:H38,4),COUNTIF(Data!A38:H38,5),COUNTIF(Data!A38:H38,6),COUNTIF(Data!A38:H38,7)),"")</f>
        <v>5</v>
      </c>
      <c r="P38" s="4" t="str">
        <f>IF(COUNTIF(Data!A38:H38,4)=8,"Remove","")</f>
        <v/>
      </c>
    </row>
    <row r="39" spans="1:16" x14ac:dyDescent="0.3">
      <c r="A39" s="2">
        <f>IF(Data!A39&gt;0,Data!A39-4,"")</f>
        <v>-1</v>
      </c>
      <c r="B39" s="2">
        <f>IF(Data!B39&gt;0,Data!B39-4,"")</f>
        <v>-3</v>
      </c>
      <c r="C39" s="2">
        <f>IF(Data!C39&gt;0,Data!C39-4,"")</f>
        <v>3</v>
      </c>
      <c r="D39" s="2">
        <f>IF(Data!D39&gt;0,Data!D39-4,"")</f>
        <v>-3</v>
      </c>
      <c r="E39" s="2">
        <f>IF(Data!E39&gt;0,Data!E39-4,"")</f>
        <v>-1</v>
      </c>
      <c r="F39" s="2">
        <f>IF(Data!F39&gt;0,Data!F39-4,"")</f>
        <v>0</v>
      </c>
      <c r="G39" s="2">
        <f>IF(Data!G39&gt;0,Data!G39-4,"")</f>
        <v>0</v>
      </c>
      <c r="H39" s="2">
        <f>IF(Data!H39&gt;0,Data!H39-4,"")</f>
        <v>-2</v>
      </c>
      <c r="K39" s="7">
        <f t="shared" si="0"/>
        <v>1</v>
      </c>
      <c r="L39" s="7" t="str">
        <f t="shared" si="1"/>
        <v/>
      </c>
      <c r="M39" s="4">
        <f t="shared" si="2"/>
        <v>1</v>
      </c>
      <c r="O39" s="4">
        <f>IF(MAX(COUNTIF(Data!A39:H39,1),COUNTIF(Data!A39:H39,2),COUNTIF(Data!A39:H39,3),COUNTIF(Data!A39:H39,4),COUNTIF(Data!A39:H39,5),COUNTIF(Data!A39:H39,6),COUNTIF(Data!A39:H39,7))&gt;0,MAX(COUNTIF(Data!A39:H39,1),COUNTIF(Data!A39:H39,2),COUNTIF(Data!A39:H39,3),COUNTIF(Data!A39:H39,4),COUNTIF(Data!A39:H39,5),COUNTIF(Data!A39:H39,6),COUNTIF(Data!A39:H39,7)),"")</f>
        <v>2</v>
      </c>
      <c r="P39" s="4" t="str">
        <f>IF(COUNTIF(Data!A39:H39,4)=8,"Remove","")</f>
        <v/>
      </c>
    </row>
    <row r="40" spans="1:16" x14ac:dyDescent="0.3">
      <c r="A40" s="2">
        <f>IF(Data!A40&gt;0,Data!A40-4,"")</f>
        <v>2</v>
      </c>
      <c r="B40" s="2">
        <f>IF(Data!B40&gt;0,Data!B40-4,"")</f>
        <v>2</v>
      </c>
      <c r="C40" s="2">
        <f>IF(Data!C40&gt;0,Data!C40-4,"")</f>
        <v>1</v>
      </c>
      <c r="D40" s="2">
        <f>IF(Data!D40&gt;0,Data!D40-4,"")</f>
        <v>2</v>
      </c>
      <c r="E40" s="2">
        <f>IF(Data!E40&gt;0,Data!E40-4,"")</f>
        <v>-1</v>
      </c>
      <c r="F40" s="2">
        <f>IF(Data!F40&gt;0,Data!F40-4,"")</f>
        <v>1</v>
      </c>
      <c r="G40" s="2">
        <f>IF(Data!G40&gt;0,Data!G40-4,"")</f>
        <v>-1</v>
      </c>
      <c r="H40" s="2">
        <f>IF(Data!H40&gt;0,Data!H40-4,"")</f>
        <v>1</v>
      </c>
      <c r="K40" s="7" t="str">
        <f t="shared" si="0"/>
        <v/>
      </c>
      <c r="L40" s="7" t="str">
        <f t="shared" si="1"/>
        <v/>
      </c>
      <c r="M40" s="4">
        <f t="shared" si="2"/>
        <v>0</v>
      </c>
      <c r="O40" s="4">
        <f>IF(MAX(COUNTIF(Data!A40:H40,1),COUNTIF(Data!A40:H40,2),COUNTIF(Data!A40:H40,3),COUNTIF(Data!A40:H40,4),COUNTIF(Data!A40:H40,5),COUNTIF(Data!A40:H40,6),COUNTIF(Data!A40:H40,7))&gt;0,MAX(COUNTIF(Data!A40:H40,1),COUNTIF(Data!A40:H40,2),COUNTIF(Data!A40:H40,3),COUNTIF(Data!A40:H40,4),COUNTIF(Data!A40:H40,5),COUNTIF(Data!A40:H40,6),COUNTIF(Data!A40:H40,7)),"")</f>
        <v>3</v>
      </c>
      <c r="P40" s="4" t="str">
        <f>IF(COUNTIF(Data!A40:H40,4)=8,"Remove","")</f>
        <v/>
      </c>
    </row>
    <row r="41" spans="1:16" x14ac:dyDescent="0.3">
      <c r="A41" s="2">
        <f>IF(Data!A41&gt;0,Data!A41-4,"")</f>
        <v>-1</v>
      </c>
      <c r="B41" s="2">
        <f>IF(Data!B41&gt;0,Data!B41-4,"")</f>
        <v>-2</v>
      </c>
      <c r="C41" s="2">
        <f>IF(Data!C41&gt;0,Data!C41-4,"")</f>
        <v>0</v>
      </c>
      <c r="D41" s="2">
        <f>IF(Data!D41&gt;0,Data!D41-4,"")</f>
        <v>-1</v>
      </c>
      <c r="E41" s="2">
        <f>IF(Data!E41&gt;0,Data!E41-4,"")</f>
        <v>0</v>
      </c>
      <c r="F41" s="2">
        <f>IF(Data!F41&gt;0,Data!F41-4,"")</f>
        <v>0</v>
      </c>
      <c r="G41" s="2">
        <f>IF(Data!G41&gt;0,Data!G41-4,"")</f>
        <v>0</v>
      </c>
      <c r="H41" s="2">
        <f>IF(Data!H41&gt;0,Data!H41-4,"")</f>
        <v>-1</v>
      </c>
      <c r="K41" s="7" t="str">
        <f t="shared" si="0"/>
        <v/>
      </c>
      <c r="L41" s="7" t="str">
        <f t="shared" si="1"/>
        <v/>
      </c>
      <c r="M41" s="4">
        <f t="shared" si="2"/>
        <v>0</v>
      </c>
      <c r="O41" s="4">
        <f>IF(MAX(COUNTIF(Data!A41:H41,1),COUNTIF(Data!A41:H41,2),COUNTIF(Data!A41:H41,3),COUNTIF(Data!A41:H41,4),COUNTIF(Data!A41:H41,5),COUNTIF(Data!A41:H41,6),COUNTIF(Data!A41:H41,7))&gt;0,MAX(COUNTIF(Data!A41:H41,1),COUNTIF(Data!A41:H41,2),COUNTIF(Data!A41:H41,3),COUNTIF(Data!A41:H41,4),COUNTIF(Data!A41:H41,5),COUNTIF(Data!A41:H41,6),COUNTIF(Data!A41:H41,7)),"")</f>
        <v>4</v>
      </c>
      <c r="P41" s="4" t="str">
        <f>IF(COUNTIF(Data!A41:H41,4)=8,"Remove","")</f>
        <v/>
      </c>
    </row>
    <row r="42" spans="1:16" x14ac:dyDescent="0.3">
      <c r="A42" s="2">
        <f>IF(Data!A42&gt;0,Data!A42-4,"")</f>
        <v>3</v>
      </c>
      <c r="B42" s="2">
        <f>IF(Data!B42&gt;0,Data!B42-4,"")</f>
        <v>2</v>
      </c>
      <c r="C42" s="2">
        <f>IF(Data!C42&gt;0,Data!C42-4,"")</f>
        <v>3</v>
      </c>
      <c r="D42" s="2">
        <f>IF(Data!D42&gt;0,Data!D42-4,"")</f>
        <v>3</v>
      </c>
      <c r="E42" s="2">
        <f>IF(Data!E42&gt;0,Data!E42-4,"")</f>
        <v>2</v>
      </c>
      <c r="F42" s="2">
        <f>IF(Data!F42&gt;0,Data!F42-4,"")</f>
        <v>3</v>
      </c>
      <c r="G42" s="2">
        <f>IF(Data!G42&gt;0,Data!G42-4,"")</f>
        <v>1</v>
      </c>
      <c r="H42" s="2">
        <f>IF(Data!H42&gt;0,Data!H42-4,"")</f>
        <v>0</v>
      </c>
      <c r="K42" s="7" t="str">
        <f t="shared" si="0"/>
        <v/>
      </c>
      <c r="L42" s="7" t="str">
        <f t="shared" si="1"/>
        <v/>
      </c>
      <c r="M42" s="4">
        <f t="shared" si="2"/>
        <v>0</v>
      </c>
      <c r="O42" s="4">
        <f>IF(MAX(COUNTIF(Data!A42:H42,1),COUNTIF(Data!A42:H42,2),COUNTIF(Data!A42:H42,3),COUNTIF(Data!A42:H42,4),COUNTIF(Data!A42:H42,5),COUNTIF(Data!A42:H42,6),COUNTIF(Data!A42:H42,7))&gt;0,MAX(COUNTIF(Data!A42:H42,1),COUNTIF(Data!A42:H42,2),COUNTIF(Data!A42:H42,3),COUNTIF(Data!A42:H42,4),COUNTIF(Data!A42:H42,5),COUNTIF(Data!A42:H42,6),COUNTIF(Data!A42:H42,7)),"")</f>
        <v>4</v>
      </c>
      <c r="P42" s="4" t="str">
        <f>IF(COUNTIF(Data!A42:H42,4)=8,"Remove","")</f>
        <v/>
      </c>
    </row>
    <row r="43" spans="1:16" x14ac:dyDescent="0.3">
      <c r="A43" s="2">
        <f>IF(Data!A43&gt;0,Data!A43-4,"")</f>
        <v>-2</v>
      </c>
      <c r="B43" s="2">
        <f>IF(Data!B43&gt;0,Data!B43-4,"")</f>
        <v>-3</v>
      </c>
      <c r="C43" s="2">
        <f>IF(Data!C43&gt;0,Data!C43-4,"")</f>
        <v>0</v>
      </c>
      <c r="D43" s="2">
        <f>IF(Data!D43&gt;0,Data!D43-4,"")</f>
        <v>-2</v>
      </c>
      <c r="E43" s="2">
        <f>IF(Data!E43&gt;0,Data!E43-4,"")</f>
        <v>-2</v>
      </c>
      <c r="F43" s="2">
        <f>IF(Data!F43&gt;0,Data!F43-4,"")</f>
        <v>-2</v>
      </c>
      <c r="G43" s="2">
        <f>IF(Data!G43&gt;0,Data!G43-4,"")</f>
        <v>-2</v>
      </c>
      <c r="H43" s="2">
        <f>IF(Data!H43&gt;0,Data!H43-4,"")</f>
        <v>-3</v>
      </c>
      <c r="K43" s="7" t="str">
        <f t="shared" si="0"/>
        <v/>
      </c>
      <c r="L43" s="7" t="str">
        <f t="shared" si="1"/>
        <v/>
      </c>
      <c r="M43" s="4">
        <f t="shared" si="2"/>
        <v>0</v>
      </c>
      <c r="O43" s="4">
        <f>IF(MAX(COUNTIF(Data!A43:H43,1),COUNTIF(Data!A43:H43,2),COUNTIF(Data!A43:H43,3),COUNTIF(Data!A43:H43,4),COUNTIF(Data!A43:H43,5),COUNTIF(Data!A43:H43,6),COUNTIF(Data!A43:H43,7))&gt;0,MAX(COUNTIF(Data!A43:H43,1),COUNTIF(Data!A43:H43,2),COUNTIF(Data!A43:H43,3),COUNTIF(Data!A43:H43,4),COUNTIF(Data!A43:H43,5),COUNTIF(Data!A43:H43,6),COUNTIF(Data!A43:H43,7)),"")</f>
        <v>5</v>
      </c>
      <c r="P43" s="4" t="str">
        <f>IF(COUNTIF(Data!A43:H43,4)=8,"Remove","")</f>
        <v/>
      </c>
    </row>
    <row r="44" spans="1:16" x14ac:dyDescent="0.3">
      <c r="A44" s="2">
        <f>IF(Data!A44&gt;0,Data!A44-4,"")</f>
        <v>1</v>
      </c>
      <c r="B44" s="2">
        <f>IF(Data!B44&gt;0,Data!B44-4,"")</f>
        <v>1</v>
      </c>
      <c r="C44" s="2">
        <f>IF(Data!C44&gt;0,Data!C44-4,"")</f>
        <v>0</v>
      </c>
      <c r="D44" s="2">
        <f>IF(Data!D44&gt;0,Data!D44-4,"")</f>
        <v>1</v>
      </c>
      <c r="E44" s="2">
        <f>IF(Data!E44&gt;0,Data!E44-4,"")</f>
        <v>0</v>
      </c>
      <c r="F44" s="2">
        <f>IF(Data!F44&gt;0,Data!F44-4,"")</f>
        <v>-1</v>
      </c>
      <c r="G44" s="2">
        <f>IF(Data!G44&gt;0,Data!G44-4,"")</f>
        <v>-1</v>
      </c>
      <c r="H44" s="2">
        <f>IF(Data!H44&gt;0,Data!H44-4,"")</f>
        <v>-2</v>
      </c>
      <c r="K44" s="7" t="str">
        <f t="shared" si="0"/>
        <v/>
      </c>
      <c r="L44" s="7" t="str">
        <f t="shared" si="1"/>
        <v/>
      </c>
      <c r="M44" s="4">
        <f t="shared" si="2"/>
        <v>0</v>
      </c>
      <c r="O44" s="4">
        <f>IF(MAX(COUNTIF(Data!A44:H44,1),COUNTIF(Data!A44:H44,2),COUNTIF(Data!A44:H44,3),COUNTIF(Data!A44:H44,4),COUNTIF(Data!A44:H44,5),COUNTIF(Data!A44:H44,6),COUNTIF(Data!A44:H44,7))&gt;0,MAX(COUNTIF(Data!A44:H44,1),COUNTIF(Data!A44:H44,2),COUNTIF(Data!A44:H44,3),COUNTIF(Data!A44:H44,4),COUNTIF(Data!A44:H44,5),COUNTIF(Data!A44:H44,6),COUNTIF(Data!A44:H44,7)),"")</f>
        <v>3</v>
      </c>
      <c r="P44" s="4" t="str">
        <f>IF(COUNTIF(Data!A44:H44,4)=8,"Remove","")</f>
        <v/>
      </c>
    </row>
    <row r="45" spans="1:16" x14ac:dyDescent="0.3">
      <c r="A45" s="2">
        <f>IF(Data!A45&gt;0,Data!A45-4,"")</f>
        <v>1</v>
      </c>
      <c r="B45" s="2">
        <f>IF(Data!B45&gt;0,Data!B45-4,"")</f>
        <v>2</v>
      </c>
      <c r="C45" s="2">
        <f>IF(Data!C45&gt;0,Data!C45-4,"")</f>
        <v>1</v>
      </c>
      <c r="D45" s="2">
        <f>IF(Data!D45&gt;0,Data!D45-4,"")</f>
        <v>2</v>
      </c>
      <c r="E45" s="2">
        <f>IF(Data!E45&gt;0,Data!E45-4,"")</f>
        <v>1</v>
      </c>
      <c r="F45" s="2">
        <f>IF(Data!F45&gt;0,Data!F45-4,"")</f>
        <v>1</v>
      </c>
      <c r="G45" s="2">
        <f>IF(Data!G45&gt;0,Data!G45-4,"")</f>
        <v>-2</v>
      </c>
      <c r="H45" s="2">
        <f>IF(Data!H45&gt;0,Data!H45-4,"")</f>
        <v>1</v>
      </c>
      <c r="K45" s="7" t="str">
        <f t="shared" si="0"/>
        <v/>
      </c>
      <c r="L45" s="7" t="str">
        <f t="shared" si="1"/>
        <v/>
      </c>
      <c r="M45" s="4">
        <f t="shared" si="2"/>
        <v>0</v>
      </c>
      <c r="O45" s="4">
        <f>IF(MAX(COUNTIF(Data!A45:H45,1),COUNTIF(Data!A45:H45,2),COUNTIF(Data!A45:H45,3),COUNTIF(Data!A45:H45,4),COUNTIF(Data!A45:H45,5),COUNTIF(Data!A45:H45,6),COUNTIF(Data!A45:H45,7))&gt;0,MAX(COUNTIF(Data!A45:H45,1),COUNTIF(Data!A45:H45,2),COUNTIF(Data!A45:H45,3),COUNTIF(Data!A45:H45,4),COUNTIF(Data!A45:H45,5),COUNTIF(Data!A45:H45,6),COUNTIF(Data!A45:H45,7)),"")</f>
        <v>5</v>
      </c>
      <c r="P45" s="4" t="str">
        <f>IF(COUNTIF(Data!A45:H45,4)=8,"Remove","")</f>
        <v/>
      </c>
    </row>
    <row r="46" spans="1:16" x14ac:dyDescent="0.3">
      <c r="A46" s="2">
        <f>IF(Data!A46&gt;0,Data!A46-4,"")</f>
        <v>2</v>
      </c>
      <c r="B46" s="2">
        <f>IF(Data!B46&gt;0,Data!B46-4,"")</f>
        <v>2</v>
      </c>
      <c r="C46" s="2">
        <f>IF(Data!C46&gt;0,Data!C46-4,"")</f>
        <v>3</v>
      </c>
      <c r="D46" s="2">
        <f>IF(Data!D46&gt;0,Data!D46-4,"")</f>
        <v>3</v>
      </c>
      <c r="E46" s="2">
        <f>IF(Data!E46&gt;0,Data!E46-4,"")</f>
        <v>0</v>
      </c>
      <c r="F46" s="2">
        <f>IF(Data!F46&gt;0,Data!F46-4,"")</f>
        <v>1</v>
      </c>
      <c r="G46" s="2">
        <f>IF(Data!G46&gt;0,Data!G46-4,"")</f>
        <v>0</v>
      </c>
      <c r="H46" s="2">
        <f>IF(Data!H46&gt;0,Data!H46-4,"")</f>
        <v>-1</v>
      </c>
      <c r="K46" s="7" t="str">
        <f t="shared" si="0"/>
        <v/>
      </c>
      <c r="L46" s="7" t="str">
        <f t="shared" si="1"/>
        <v/>
      </c>
      <c r="M46" s="4">
        <f t="shared" si="2"/>
        <v>0</v>
      </c>
      <c r="O46" s="4">
        <f>IF(MAX(COUNTIF(Data!A46:H46,1),COUNTIF(Data!A46:H46,2),COUNTIF(Data!A46:H46,3),COUNTIF(Data!A46:H46,4),COUNTIF(Data!A46:H46,5),COUNTIF(Data!A46:H46,6),COUNTIF(Data!A46:H46,7))&gt;0,MAX(COUNTIF(Data!A46:H46,1),COUNTIF(Data!A46:H46,2),COUNTIF(Data!A46:H46,3),COUNTIF(Data!A46:H46,4),COUNTIF(Data!A46:H46,5),COUNTIF(Data!A46:H46,6),COUNTIF(Data!A46:H46,7)),"")</f>
        <v>2</v>
      </c>
      <c r="P46" s="4" t="str">
        <f>IF(COUNTIF(Data!A46:H46,4)=8,"Remove","")</f>
        <v/>
      </c>
    </row>
    <row r="47" spans="1:16" x14ac:dyDescent="0.3">
      <c r="A47" s="2">
        <f>IF(Data!A47&gt;0,Data!A47-4,"")</f>
        <v>1</v>
      </c>
      <c r="B47" s="2">
        <f>IF(Data!B47&gt;0,Data!B47-4,"")</f>
        <v>0</v>
      </c>
      <c r="C47" s="2">
        <f>IF(Data!C47&gt;0,Data!C47-4,"")</f>
        <v>0</v>
      </c>
      <c r="D47" s="2">
        <f>IF(Data!D47&gt;0,Data!D47-4,"")</f>
        <v>1</v>
      </c>
      <c r="E47" s="2">
        <f>IF(Data!E47&gt;0,Data!E47-4,"")</f>
        <v>-3</v>
      </c>
      <c r="F47" s="2">
        <f>IF(Data!F47&gt;0,Data!F47-4,"")</f>
        <v>-3</v>
      </c>
      <c r="G47" s="2">
        <f>IF(Data!G47&gt;0,Data!G47-4,"")</f>
        <v>-3</v>
      </c>
      <c r="H47" s="2">
        <f>IF(Data!H47&gt;0,Data!H47-4,"")</f>
        <v>-3</v>
      </c>
      <c r="K47" s="7" t="str">
        <f t="shared" si="0"/>
        <v/>
      </c>
      <c r="L47" s="7" t="str">
        <f t="shared" si="1"/>
        <v/>
      </c>
      <c r="M47" s="4">
        <f t="shared" si="2"/>
        <v>0</v>
      </c>
      <c r="O47" s="4">
        <f>IF(MAX(COUNTIF(Data!A47:H47,1),COUNTIF(Data!A47:H47,2),COUNTIF(Data!A47:H47,3),COUNTIF(Data!A47:H47,4),COUNTIF(Data!A47:H47,5),COUNTIF(Data!A47:H47,6),COUNTIF(Data!A47:H47,7))&gt;0,MAX(COUNTIF(Data!A47:H47,1),COUNTIF(Data!A47:H47,2),COUNTIF(Data!A47:H47,3),COUNTIF(Data!A47:H47,4),COUNTIF(Data!A47:H47,5),COUNTIF(Data!A47:H47,6),COUNTIF(Data!A47:H47,7)),"")</f>
        <v>4</v>
      </c>
      <c r="P47" s="4" t="str">
        <f>IF(COUNTIF(Data!A47:H47,4)=8,"Remove","")</f>
        <v/>
      </c>
    </row>
    <row r="48" spans="1:16" x14ac:dyDescent="0.3">
      <c r="A48" s="2">
        <f>IF(Data!A48&gt;0,Data!A48-4,"")</f>
        <v>2</v>
      </c>
      <c r="B48" s="2">
        <f>IF(Data!B48&gt;0,Data!B48-4,"")</f>
        <v>3</v>
      </c>
      <c r="C48" s="2">
        <f>IF(Data!C48&gt;0,Data!C48-4,"")</f>
        <v>2</v>
      </c>
      <c r="D48" s="2">
        <f>IF(Data!D48&gt;0,Data!D48-4,"")</f>
        <v>1</v>
      </c>
      <c r="E48" s="2">
        <f>IF(Data!E48&gt;0,Data!E48-4,"")</f>
        <v>2</v>
      </c>
      <c r="F48" s="2">
        <f>IF(Data!F48&gt;0,Data!F48-4,"")</f>
        <v>3</v>
      </c>
      <c r="G48" s="2">
        <f>IF(Data!G48&gt;0,Data!G48-4,"")</f>
        <v>2</v>
      </c>
      <c r="H48" s="2">
        <f>IF(Data!H48&gt;0,Data!H48-4,"")</f>
        <v>2</v>
      </c>
      <c r="K48" s="7" t="str">
        <f t="shared" si="0"/>
        <v/>
      </c>
      <c r="L48" s="7" t="str">
        <f t="shared" si="1"/>
        <v/>
      </c>
      <c r="M48" s="4">
        <f t="shared" si="2"/>
        <v>0</v>
      </c>
      <c r="O48" s="4">
        <f>IF(MAX(COUNTIF(Data!A48:H48,1),COUNTIF(Data!A48:H48,2),COUNTIF(Data!A48:H48,3),COUNTIF(Data!A48:H48,4),COUNTIF(Data!A48:H48,5),COUNTIF(Data!A48:H48,6),COUNTIF(Data!A48:H48,7))&gt;0,MAX(COUNTIF(Data!A48:H48,1),COUNTIF(Data!A48:H48,2),COUNTIF(Data!A48:H48,3),COUNTIF(Data!A48:H48,4),COUNTIF(Data!A48:H48,5),COUNTIF(Data!A48:H48,6),COUNTIF(Data!A48:H48,7)),"")</f>
        <v>5</v>
      </c>
      <c r="P48" s="4" t="str">
        <f>IF(COUNTIF(Data!A48:H48,4)=8,"Remove","")</f>
        <v/>
      </c>
    </row>
    <row r="49" spans="1:16" x14ac:dyDescent="0.3">
      <c r="A49" s="2">
        <f>IF(Data!A49&gt;0,Data!A49-4,"")</f>
        <v>1</v>
      </c>
      <c r="B49" s="2">
        <f>IF(Data!B49&gt;0,Data!B49-4,"")</f>
        <v>2</v>
      </c>
      <c r="C49" s="2">
        <f>IF(Data!C49&gt;0,Data!C49-4,"")</f>
        <v>2</v>
      </c>
      <c r="D49" s="2">
        <f>IF(Data!D49&gt;0,Data!D49-4,"")</f>
        <v>2</v>
      </c>
      <c r="E49" s="2">
        <f>IF(Data!E49&gt;0,Data!E49-4,"")</f>
        <v>1</v>
      </c>
      <c r="F49" s="2">
        <f>IF(Data!F49&gt;0,Data!F49-4,"")</f>
        <v>1</v>
      </c>
      <c r="G49" s="2">
        <f>IF(Data!G49&gt;0,Data!G49-4,"")</f>
        <v>0</v>
      </c>
      <c r="H49" s="2">
        <f>IF(Data!H49&gt;0,Data!H49-4,"")</f>
        <v>2</v>
      </c>
      <c r="K49" s="7" t="str">
        <f t="shared" si="0"/>
        <v/>
      </c>
      <c r="L49" s="7" t="str">
        <f t="shared" si="1"/>
        <v/>
      </c>
      <c r="M49" s="4">
        <f t="shared" si="2"/>
        <v>0</v>
      </c>
      <c r="O49" s="4">
        <f>IF(MAX(COUNTIF(Data!A49:H49,1),COUNTIF(Data!A49:H49,2),COUNTIF(Data!A49:H49,3),COUNTIF(Data!A49:H49,4),COUNTIF(Data!A49:H49,5),COUNTIF(Data!A49:H49,6),COUNTIF(Data!A49:H49,7))&gt;0,MAX(COUNTIF(Data!A49:H49,1),COUNTIF(Data!A49:H49,2),COUNTIF(Data!A49:H49,3),COUNTIF(Data!A49:H49,4),COUNTIF(Data!A49:H49,5),COUNTIF(Data!A49:H49,6),COUNTIF(Data!A49:H49,7)),"")</f>
        <v>4</v>
      </c>
      <c r="P49" s="4" t="str">
        <f>IF(COUNTIF(Data!A49:H49,4)=8,"Remove","")</f>
        <v/>
      </c>
    </row>
    <row r="50" spans="1:16" x14ac:dyDescent="0.3">
      <c r="A50" s="2">
        <f>IF(Data!A50&gt;0,Data!A50-4,"")</f>
        <v>-1</v>
      </c>
      <c r="B50" s="2">
        <f>IF(Data!B50&gt;0,Data!B50-4,"")</f>
        <v>2</v>
      </c>
      <c r="C50" s="2">
        <f>IF(Data!C50&gt;0,Data!C50-4,"")</f>
        <v>0</v>
      </c>
      <c r="D50" s="2">
        <f>IF(Data!D50&gt;0,Data!D50-4,"")</f>
        <v>-2</v>
      </c>
      <c r="E50" s="2">
        <f>IF(Data!E50&gt;0,Data!E50-4,"")</f>
        <v>0</v>
      </c>
      <c r="F50" s="2">
        <f>IF(Data!F50&gt;0,Data!F50-4,"")</f>
        <v>1</v>
      </c>
      <c r="G50" s="2">
        <f>IF(Data!G50&gt;0,Data!G50-4,"")</f>
        <v>-1</v>
      </c>
      <c r="H50" s="2">
        <f>IF(Data!H50&gt;0,Data!H50-4,"")</f>
        <v>0</v>
      </c>
      <c r="K50" s="7">
        <f t="shared" si="0"/>
        <v>1</v>
      </c>
      <c r="L50" s="7" t="str">
        <f t="shared" si="1"/>
        <v/>
      </c>
      <c r="M50" s="4">
        <f t="shared" si="2"/>
        <v>1</v>
      </c>
      <c r="O50" s="4">
        <f>IF(MAX(COUNTIF(Data!A50:H50,1),COUNTIF(Data!A50:H50,2),COUNTIF(Data!A50:H50,3),COUNTIF(Data!A50:H50,4),COUNTIF(Data!A50:H50,5),COUNTIF(Data!A50:H50,6),COUNTIF(Data!A50:H50,7))&gt;0,MAX(COUNTIF(Data!A50:H50,1),COUNTIF(Data!A50:H50,2),COUNTIF(Data!A50:H50,3),COUNTIF(Data!A50:H50,4),COUNTIF(Data!A50:H50,5),COUNTIF(Data!A50:H50,6),COUNTIF(Data!A50:H50,7)),"")</f>
        <v>3</v>
      </c>
      <c r="P50" s="4" t="str">
        <f>IF(COUNTIF(Data!A50:H50,4)=8,"Remove","")</f>
        <v/>
      </c>
    </row>
    <row r="51" spans="1:16" x14ac:dyDescent="0.3">
      <c r="A51" s="2">
        <f>IF(Data!A51&gt;0,Data!A51-4,"")</f>
        <v>-1</v>
      </c>
      <c r="B51" s="2">
        <f>IF(Data!B51&gt;0,Data!B51-4,"")</f>
        <v>-1</v>
      </c>
      <c r="C51" s="2">
        <f>IF(Data!C51&gt;0,Data!C51-4,"")</f>
        <v>0</v>
      </c>
      <c r="D51" s="2">
        <f>IF(Data!D51&gt;0,Data!D51-4,"")</f>
        <v>-2</v>
      </c>
      <c r="E51" s="2">
        <f>IF(Data!E51&gt;0,Data!E51-4,"")</f>
        <v>0</v>
      </c>
      <c r="F51" s="2">
        <f>IF(Data!F51&gt;0,Data!F51-4,"")</f>
        <v>0</v>
      </c>
      <c r="G51" s="2">
        <f>IF(Data!G51&gt;0,Data!G51-4,"")</f>
        <v>0</v>
      </c>
      <c r="H51" s="2">
        <f>IF(Data!H51&gt;0,Data!H51-4,"")</f>
        <v>-1</v>
      </c>
      <c r="K51" s="7" t="str">
        <f t="shared" si="0"/>
        <v/>
      </c>
      <c r="L51" s="7" t="str">
        <f t="shared" si="1"/>
        <v/>
      </c>
      <c r="M51" s="4">
        <f t="shared" si="2"/>
        <v>0</v>
      </c>
      <c r="O51" s="4">
        <f>IF(MAX(COUNTIF(Data!A51:H51,1),COUNTIF(Data!A51:H51,2),COUNTIF(Data!A51:H51,3),COUNTIF(Data!A51:H51,4),COUNTIF(Data!A51:H51,5),COUNTIF(Data!A51:H51,6),COUNTIF(Data!A51:H51,7))&gt;0,MAX(COUNTIF(Data!A51:H51,1),COUNTIF(Data!A51:H51,2),COUNTIF(Data!A51:H51,3),COUNTIF(Data!A51:H51,4),COUNTIF(Data!A51:H51,5),COUNTIF(Data!A51:H51,6),COUNTIF(Data!A51:H51,7)),"")</f>
        <v>4</v>
      </c>
      <c r="P51" s="4" t="str">
        <f>IF(COUNTIF(Data!A51:H51,4)=8,"Remove","")</f>
        <v/>
      </c>
    </row>
    <row r="52" spans="1:16" x14ac:dyDescent="0.3">
      <c r="A52" s="2">
        <f>IF(Data!A52&gt;0,Data!A52-4,"")</f>
        <v>3</v>
      </c>
      <c r="B52" s="2">
        <f>IF(Data!B52&gt;0,Data!B52-4,"")</f>
        <v>3</v>
      </c>
      <c r="C52" s="2">
        <f>IF(Data!C52&gt;0,Data!C52-4,"")</f>
        <v>2</v>
      </c>
      <c r="D52" s="2">
        <f>IF(Data!D52&gt;0,Data!D52-4,"")</f>
        <v>3</v>
      </c>
      <c r="E52" s="2">
        <f>IF(Data!E52&gt;0,Data!E52-4,"")</f>
        <v>0</v>
      </c>
      <c r="F52" s="2">
        <f>IF(Data!F52&gt;0,Data!F52-4,"")</f>
        <v>2</v>
      </c>
      <c r="G52" s="2">
        <f>IF(Data!G52&gt;0,Data!G52-4,"")</f>
        <v>1</v>
      </c>
      <c r="H52" s="2">
        <f>IF(Data!H52&gt;0,Data!H52-4,"")</f>
        <v>1</v>
      </c>
      <c r="K52" s="7" t="str">
        <f t="shared" si="0"/>
        <v/>
      </c>
      <c r="L52" s="7" t="str">
        <f t="shared" si="1"/>
        <v/>
      </c>
      <c r="M52" s="4">
        <f t="shared" si="2"/>
        <v>0</v>
      </c>
      <c r="O52" s="4">
        <f>IF(MAX(COUNTIF(Data!A52:H52,1),COUNTIF(Data!A52:H52,2),COUNTIF(Data!A52:H52,3),COUNTIF(Data!A52:H52,4),COUNTIF(Data!A52:H52,5),COUNTIF(Data!A52:H52,6),COUNTIF(Data!A52:H52,7))&gt;0,MAX(COUNTIF(Data!A52:H52,1),COUNTIF(Data!A52:H52,2),COUNTIF(Data!A52:H52,3),COUNTIF(Data!A52:H52,4),COUNTIF(Data!A52:H52,5),COUNTIF(Data!A52:H52,6),COUNTIF(Data!A52:H52,7)),"")</f>
        <v>3</v>
      </c>
      <c r="P52" s="4" t="str">
        <f>IF(COUNTIF(Data!A52:H52,4)=8,"Remove","")</f>
        <v/>
      </c>
    </row>
    <row r="53" spans="1:16" x14ac:dyDescent="0.3">
      <c r="A53" s="2">
        <f>IF(Data!A53&gt;0,Data!A53-4,"")</f>
        <v>2</v>
      </c>
      <c r="B53" s="2">
        <f>IF(Data!B53&gt;0,Data!B53-4,"")</f>
        <v>2</v>
      </c>
      <c r="C53" s="2">
        <f>IF(Data!C53&gt;0,Data!C53-4,"")</f>
        <v>2</v>
      </c>
      <c r="D53" s="2">
        <f>IF(Data!D53&gt;0,Data!D53-4,"")</f>
        <v>0</v>
      </c>
      <c r="E53" s="2">
        <f>IF(Data!E53&gt;0,Data!E53-4,"")</f>
        <v>2</v>
      </c>
      <c r="F53" s="2">
        <f>IF(Data!F53&gt;0,Data!F53-4,"")</f>
        <v>2</v>
      </c>
      <c r="G53" s="2">
        <f>IF(Data!G53&gt;0,Data!G53-4,"")</f>
        <v>-1</v>
      </c>
      <c r="H53" s="2">
        <f>IF(Data!H53&gt;0,Data!H53-4,"")</f>
        <v>1</v>
      </c>
      <c r="K53" s="7" t="str">
        <f t="shared" si="0"/>
        <v/>
      </c>
      <c r="L53" s="7" t="str">
        <f t="shared" si="1"/>
        <v/>
      </c>
      <c r="M53" s="4">
        <f t="shared" si="2"/>
        <v>0</v>
      </c>
      <c r="O53" s="4">
        <f>IF(MAX(COUNTIF(Data!A53:H53,1),COUNTIF(Data!A53:H53,2),COUNTIF(Data!A53:H53,3),COUNTIF(Data!A53:H53,4),COUNTIF(Data!A53:H53,5),COUNTIF(Data!A53:H53,6),COUNTIF(Data!A53:H53,7))&gt;0,MAX(COUNTIF(Data!A53:H53,1),COUNTIF(Data!A53:H53,2),COUNTIF(Data!A53:H53,3),COUNTIF(Data!A53:H53,4),COUNTIF(Data!A53:H53,5),COUNTIF(Data!A53:H53,6),COUNTIF(Data!A53:H53,7)),"")</f>
        <v>5</v>
      </c>
      <c r="P53" s="4" t="str">
        <f>IF(COUNTIF(Data!A53:H53,4)=8,"Remove","")</f>
        <v/>
      </c>
    </row>
    <row r="54" spans="1:16" x14ac:dyDescent="0.3">
      <c r="A54" s="2">
        <f>IF(Data!A54&gt;0,Data!A54-4,"")</f>
        <v>0</v>
      </c>
      <c r="B54" s="2">
        <f>IF(Data!B54&gt;0,Data!B54-4,"")</f>
        <v>0</v>
      </c>
      <c r="C54" s="2">
        <f>IF(Data!C54&gt;0,Data!C54-4,"")</f>
        <v>0</v>
      </c>
      <c r="D54" s="2">
        <f>IF(Data!D54&gt;0,Data!D54-4,"")</f>
        <v>0</v>
      </c>
      <c r="E54" s="2">
        <f>IF(Data!E54&gt;0,Data!E54-4,"")</f>
        <v>0</v>
      </c>
      <c r="F54" s="2">
        <f>IF(Data!F54&gt;0,Data!F54-4,"")</f>
        <v>0</v>
      </c>
      <c r="G54" s="2">
        <f>IF(Data!G54&gt;0,Data!G54-4,"")</f>
        <v>0</v>
      </c>
      <c r="H54" s="2">
        <f>IF(Data!H54&gt;0,Data!H54-4,"")</f>
        <v>0</v>
      </c>
      <c r="K54" s="7" t="str">
        <f t="shared" si="0"/>
        <v/>
      </c>
      <c r="L54" s="7" t="str">
        <f t="shared" si="1"/>
        <v/>
      </c>
      <c r="M54" s="4">
        <f t="shared" si="2"/>
        <v>0</v>
      </c>
      <c r="O54" s="4">
        <f>IF(MAX(COUNTIF(Data!A54:H54,1),COUNTIF(Data!A54:H54,2),COUNTIF(Data!A54:H54,3),COUNTIF(Data!A54:H54,4),COUNTIF(Data!A54:H54,5),COUNTIF(Data!A54:H54,6),COUNTIF(Data!A54:H54,7))&gt;0,MAX(COUNTIF(Data!A54:H54,1),COUNTIF(Data!A54:H54,2),COUNTIF(Data!A54:H54,3),COUNTIF(Data!A54:H54,4),COUNTIF(Data!A54:H54,5),COUNTIF(Data!A54:H54,6),COUNTIF(Data!A54:H54,7)),"")</f>
        <v>8</v>
      </c>
      <c r="P54" s="4" t="str">
        <f>IF(COUNTIF(Data!A54:H54,4)=8,"Remove","")</f>
        <v>Remove</v>
      </c>
    </row>
    <row r="55" spans="1:16" x14ac:dyDescent="0.3">
      <c r="A55" s="2">
        <f>IF(Data!A55&gt;0,Data!A55-4,"")</f>
        <v>-1</v>
      </c>
      <c r="B55" s="2">
        <f>IF(Data!B55&gt;0,Data!B55-4,"")</f>
        <v>-1</v>
      </c>
      <c r="C55" s="2">
        <f>IF(Data!C55&gt;0,Data!C55-4,"")</f>
        <v>-1</v>
      </c>
      <c r="D55" s="2">
        <f>IF(Data!D55&gt;0,Data!D55-4,"")</f>
        <v>-1</v>
      </c>
      <c r="E55" s="2">
        <f>IF(Data!E55&gt;0,Data!E55-4,"")</f>
        <v>2</v>
      </c>
      <c r="F55" s="2">
        <f>IF(Data!F55&gt;0,Data!F55-4,"")</f>
        <v>2</v>
      </c>
      <c r="G55" s="2">
        <f>IF(Data!G55&gt;0,Data!G55-4,"")</f>
        <v>0</v>
      </c>
      <c r="H55" s="2">
        <f>IF(Data!H55&gt;0,Data!H55-4,"")</f>
        <v>-2</v>
      </c>
      <c r="K55" s="7" t="str">
        <f t="shared" si="0"/>
        <v/>
      </c>
      <c r="L55" s="7">
        <f t="shared" si="1"/>
        <v>1</v>
      </c>
      <c r="M55" s="4">
        <f t="shared" si="2"/>
        <v>1</v>
      </c>
      <c r="O55" s="4">
        <f>IF(MAX(COUNTIF(Data!A55:H55,1),COUNTIF(Data!A55:H55,2),COUNTIF(Data!A55:H55,3),COUNTIF(Data!A55:H55,4),COUNTIF(Data!A55:H55,5),COUNTIF(Data!A55:H55,6),COUNTIF(Data!A55:H55,7))&gt;0,MAX(COUNTIF(Data!A55:H55,1),COUNTIF(Data!A55:H55,2),COUNTIF(Data!A55:H55,3),COUNTIF(Data!A55:H55,4),COUNTIF(Data!A55:H55,5),COUNTIF(Data!A55:H55,6),COUNTIF(Data!A55:H55,7)),"")</f>
        <v>4</v>
      </c>
      <c r="P55" s="4" t="str">
        <f>IF(COUNTIF(Data!A55:H55,4)=8,"Remove","")</f>
        <v/>
      </c>
    </row>
    <row r="56" spans="1:16" x14ac:dyDescent="0.3">
      <c r="A56" s="2">
        <f>IF(Data!A56&gt;0,Data!A56-4,"")</f>
        <v>1</v>
      </c>
      <c r="B56" s="2">
        <f>IF(Data!B56&gt;0,Data!B56-4,"")</f>
        <v>0</v>
      </c>
      <c r="C56" s="2">
        <f>IF(Data!C56&gt;0,Data!C56-4,"")</f>
        <v>2</v>
      </c>
      <c r="D56" s="2">
        <f>IF(Data!D56&gt;0,Data!D56-4,"")</f>
        <v>2</v>
      </c>
      <c r="E56" s="2">
        <f>IF(Data!E56&gt;0,Data!E56-4,"")</f>
        <v>-1</v>
      </c>
      <c r="F56" s="2">
        <f>IF(Data!F56&gt;0,Data!F56-4,"")</f>
        <v>2</v>
      </c>
      <c r="G56" s="2">
        <f>IF(Data!G56&gt;0,Data!G56-4,"")</f>
        <v>1</v>
      </c>
      <c r="H56" s="2">
        <f>IF(Data!H56&gt;0,Data!H56-4,"")</f>
        <v>1</v>
      </c>
      <c r="K56" s="7" t="str">
        <f t="shared" si="0"/>
        <v/>
      </c>
      <c r="L56" s="7" t="str">
        <f t="shared" si="1"/>
        <v/>
      </c>
      <c r="M56" s="4">
        <f t="shared" si="2"/>
        <v>0</v>
      </c>
      <c r="O56" s="4">
        <f>IF(MAX(COUNTIF(Data!A56:H56,1),COUNTIF(Data!A56:H56,2),COUNTIF(Data!A56:H56,3),COUNTIF(Data!A56:H56,4),COUNTIF(Data!A56:H56,5),COUNTIF(Data!A56:H56,6),COUNTIF(Data!A56:H56,7))&gt;0,MAX(COUNTIF(Data!A56:H56,1),COUNTIF(Data!A56:H56,2),COUNTIF(Data!A56:H56,3),COUNTIF(Data!A56:H56,4),COUNTIF(Data!A56:H56,5),COUNTIF(Data!A56:H56,6),COUNTIF(Data!A56:H56,7)),"")</f>
        <v>3</v>
      </c>
      <c r="P56" s="4" t="str">
        <f>IF(COUNTIF(Data!A56:H56,4)=8,"Remove","")</f>
        <v/>
      </c>
    </row>
    <row r="57" spans="1:16" x14ac:dyDescent="0.3">
      <c r="A57" s="2">
        <f>IF(Data!A57&gt;0,Data!A57-4,"")</f>
        <v>-2</v>
      </c>
      <c r="B57" s="2">
        <f>IF(Data!B57&gt;0,Data!B57-4,"")</f>
        <v>2</v>
      </c>
      <c r="C57" s="2">
        <f>IF(Data!C57&gt;0,Data!C57-4,"")</f>
        <v>-3</v>
      </c>
      <c r="D57" s="2">
        <f>IF(Data!D57&gt;0,Data!D57-4,"")</f>
        <v>-2</v>
      </c>
      <c r="E57" s="2">
        <f>IF(Data!E57&gt;0,Data!E57-4,"")</f>
        <v>3</v>
      </c>
      <c r="F57" s="2">
        <f>IF(Data!F57&gt;0,Data!F57-4,"")</f>
        <v>-2</v>
      </c>
      <c r="G57" s="2">
        <f>IF(Data!G57&gt;0,Data!G57-4,"")</f>
        <v>-2</v>
      </c>
      <c r="H57" s="2">
        <f>IF(Data!H57&gt;0,Data!H57-4,"")</f>
        <v>-1</v>
      </c>
      <c r="K57" s="7">
        <f t="shared" si="0"/>
        <v>1</v>
      </c>
      <c r="L57" s="7">
        <f t="shared" si="1"/>
        <v>1</v>
      </c>
      <c r="M57" s="4">
        <f t="shared" si="2"/>
        <v>2</v>
      </c>
      <c r="O57" s="4">
        <f>IF(MAX(COUNTIF(Data!A57:H57,1),COUNTIF(Data!A57:H57,2),COUNTIF(Data!A57:H57,3),COUNTIF(Data!A57:H57,4),COUNTIF(Data!A57:H57,5),COUNTIF(Data!A57:H57,6),COUNTIF(Data!A57:H57,7))&gt;0,MAX(COUNTIF(Data!A57:H57,1),COUNTIF(Data!A57:H57,2),COUNTIF(Data!A57:H57,3),COUNTIF(Data!A57:H57,4),COUNTIF(Data!A57:H57,5),COUNTIF(Data!A57:H57,6),COUNTIF(Data!A57:H57,7)),"")</f>
        <v>4</v>
      </c>
      <c r="P57" s="4" t="str">
        <f>IF(COUNTIF(Data!A57:H57,4)=8,"Remove","")</f>
        <v/>
      </c>
    </row>
    <row r="58" spans="1:16" x14ac:dyDescent="0.3">
      <c r="A58" s="2">
        <f>IF(Data!A58&gt;0,Data!A58-4,"")</f>
        <v>0</v>
      </c>
      <c r="B58" s="2">
        <f>IF(Data!B58&gt;0,Data!B58-4,"")</f>
        <v>0</v>
      </c>
      <c r="C58" s="2">
        <f>IF(Data!C58&gt;0,Data!C58-4,"")</f>
        <v>-1</v>
      </c>
      <c r="D58" s="2">
        <f>IF(Data!D58&gt;0,Data!D58-4,"")</f>
        <v>0</v>
      </c>
      <c r="E58" s="2">
        <f>IF(Data!E58&gt;0,Data!E58-4,"")</f>
        <v>0</v>
      </c>
      <c r="F58" s="2">
        <f>IF(Data!F58&gt;0,Data!F58-4,"")</f>
        <v>1</v>
      </c>
      <c r="G58" s="2">
        <f>IF(Data!G58&gt;0,Data!G58-4,"")</f>
        <v>-2</v>
      </c>
      <c r="H58" s="2">
        <f>IF(Data!H58&gt;0,Data!H58-4,"")</f>
        <v>-2</v>
      </c>
      <c r="K58" s="7" t="str">
        <f t="shared" si="0"/>
        <v/>
      </c>
      <c r="L58" s="7" t="str">
        <f t="shared" si="1"/>
        <v/>
      </c>
      <c r="M58" s="4">
        <f t="shared" si="2"/>
        <v>0</v>
      </c>
      <c r="O58" s="4">
        <f>IF(MAX(COUNTIF(Data!A58:H58,1),COUNTIF(Data!A58:H58,2),COUNTIF(Data!A58:H58,3),COUNTIF(Data!A58:H58,4),COUNTIF(Data!A58:H58,5),COUNTIF(Data!A58:H58,6),COUNTIF(Data!A58:H58,7))&gt;0,MAX(COUNTIF(Data!A58:H58,1),COUNTIF(Data!A58:H58,2),COUNTIF(Data!A58:H58,3),COUNTIF(Data!A58:H58,4),COUNTIF(Data!A58:H58,5),COUNTIF(Data!A58:H58,6),COUNTIF(Data!A58:H58,7)),"")</f>
        <v>4</v>
      </c>
      <c r="P58" s="4" t="str">
        <f>IF(COUNTIF(Data!A58:H58,4)=8,"Remove","")</f>
        <v/>
      </c>
    </row>
    <row r="59" spans="1:16" x14ac:dyDescent="0.3">
      <c r="A59" s="2">
        <f>IF(Data!A59&gt;0,Data!A59-4,"")</f>
        <v>2</v>
      </c>
      <c r="B59" s="2">
        <f>IF(Data!B59&gt;0,Data!B59-4,"")</f>
        <v>1</v>
      </c>
      <c r="C59" s="2">
        <f>IF(Data!C59&gt;0,Data!C59-4,"")</f>
        <v>2</v>
      </c>
      <c r="D59" s="2">
        <f>IF(Data!D59&gt;0,Data!D59-4,"")</f>
        <v>-2</v>
      </c>
      <c r="E59" s="2">
        <f>IF(Data!E59&gt;0,Data!E59-4,"")</f>
        <v>0</v>
      </c>
      <c r="F59" s="2">
        <f>IF(Data!F59&gt;0,Data!F59-4,"")</f>
        <v>1</v>
      </c>
      <c r="G59" s="2">
        <f>IF(Data!G59&gt;0,Data!G59-4,"")</f>
        <v>1</v>
      </c>
      <c r="H59" s="2">
        <f>IF(Data!H59&gt;0,Data!H59-4,"")</f>
        <v>-1</v>
      </c>
      <c r="K59" s="7">
        <f t="shared" si="0"/>
        <v>1</v>
      </c>
      <c r="L59" s="7" t="str">
        <f t="shared" si="1"/>
        <v/>
      </c>
      <c r="M59" s="4">
        <f t="shared" si="2"/>
        <v>1</v>
      </c>
      <c r="O59" s="4">
        <f>IF(MAX(COUNTIF(Data!A59:H59,1),COUNTIF(Data!A59:H59,2),COUNTIF(Data!A59:H59,3),COUNTIF(Data!A59:H59,4),COUNTIF(Data!A59:H59,5),COUNTIF(Data!A59:H59,6),COUNTIF(Data!A59:H59,7))&gt;0,MAX(COUNTIF(Data!A59:H59,1),COUNTIF(Data!A59:H59,2),COUNTIF(Data!A59:H59,3),COUNTIF(Data!A59:H59,4),COUNTIF(Data!A59:H59,5),COUNTIF(Data!A59:H59,6),COUNTIF(Data!A59:H59,7)),"")</f>
        <v>3</v>
      </c>
      <c r="P59" s="4" t="str">
        <f>IF(COUNTIF(Data!A59:H59,4)=8,"Remove","")</f>
        <v/>
      </c>
    </row>
    <row r="60" spans="1:16" x14ac:dyDescent="0.3">
      <c r="A60" s="2">
        <f>IF(Data!A60&gt;0,Data!A60-4,"")</f>
        <v>1</v>
      </c>
      <c r="B60" s="2">
        <f>IF(Data!B60&gt;0,Data!B60-4,"")</f>
        <v>2</v>
      </c>
      <c r="C60" s="2">
        <f>IF(Data!C60&gt;0,Data!C60-4,"")</f>
        <v>1</v>
      </c>
      <c r="D60" s="2">
        <f>IF(Data!D60&gt;0,Data!D60-4,"")</f>
        <v>2</v>
      </c>
      <c r="E60" s="2">
        <f>IF(Data!E60&gt;0,Data!E60-4,"")</f>
        <v>-2</v>
      </c>
      <c r="F60" s="2">
        <f>IF(Data!F60&gt;0,Data!F60-4,"")</f>
        <v>1</v>
      </c>
      <c r="G60" s="2">
        <f>IF(Data!G60&gt;0,Data!G60-4,"")</f>
        <v>0</v>
      </c>
      <c r="H60" s="2">
        <f>IF(Data!H60&gt;0,Data!H60-4,"")</f>
        <v>-1</v>
      </c>
      <c r="K60" s="7" t="str">
        <f t="shared" si="0"/>
        <v/>
      </c>
      <c r="L60" s="7" t="str">
        <f t="shared" si="1"/>
        <v/>
      </c>
      <c r="M60" s="4">
        <f t="shared" si="2"/>
        <v>0</v>
      </c>
      <c r="O60" s="4">
        <f>IF(MAX(COUNTIF(Data!A60:H60,1),COUNTIF(Data!A60:H60,2),COUNTIF(Data!A60:H60,3),COUNTIF(Data!A60:H60,4),COUNTIF(Data!A60:H60,5),COUNTIF(Data!A60:H60,6),COUNTIF(Data!A60:H60,7))&gt;0,MAX(COUNTIF(Data!A60:H60,1),COUNTIF(Data!A60:H60,2),COUNTIF(Data!A60:H60,3),COUNTIF(Data!A60:H60,4),COUNTIF(Data!A60:H60,5),COUNTIF(Data!A60:H60,6),COUNTIF(Data!A60:H60,7)),"")</f>
        <v>3</v>
      </c>
      <c r="P60" s="4" t="str">
        <f>IF(COUNTIF(Data!A60:H60,4)=8,"Remove","")</f>
        <v/>
      </c>
    </row>
    <row r="61" spans="1:16" x14ac:dyDescent="0.3">
      <c r="A61" s="2">
        <f>IF(Data!A61&gt;0,Data!A61-4,"")</f>
        <v>3</v>
      </c>
      <c r="B61" s="2">
        <f>IF(Data!B61&gt;0,Data!B61-4,"")</f>
        <v>1</v>
      </c>
      <c r="C61" s="2">
        <f>IF(Data!C61&gt;0,Data!C61-4,"")</f>
        <v>2</v>
      </c>
      <c r="D61" s="2">
        <f>IF(Data!D61&gt;0,Data!D61-4,"")</f>
        <v>-1</v>
      </c>
      <c r="E61" s="2">
        <f>IF(Data!E61&gt;0,Data!E61-4,"")</f>
        <v>3</v>
      </c>
      <c r="F61" s="2">
        <f>IF(Data!F61&gt;0,Data!F61-4,"")</f>
        <v>3</v>
      </c>
      <c r="G61" s="2">
        <f>IF(Data!G61&gt;0,Data!G61-4,"")</f>
        <v>3</v>
      </c>
      <c r="H61" s="2">
        <f>IF(Data!H61&gt;0,Data!H61-4,"")</f>
        <v>-3</v>
      </c>
      <c r="K61" s="7">
        <f t="shared" si="0"/>
        <v>1</v>
      </c>
      <c r="L61" s="7">
        <f t="shared" si="1"/>
        <v>1</v>
      </c>
      <c r="M61" s="4">
        <f t="shared" si="2"/>
        <v>2</v>
      </c>
      <c r="O61" s="4">
        <f>IF(MAX(COUNTIF(Data!A61:H61,1),COUNTIF(Data!A61:H61,2),COUNTIF(Data!A61:H61,3),COUNTIF(Data!A61:H61,4),COUNTIF(Data!A61:H61,5),COUNTIF(Data!A61:H61,6),COUNTIF(Data!A61:H61,7))&gt;0,MAX(COUNTIF(Data!A61:H61,1),COUNTIF(Data!A61:H61,2),COUNTIF(Data!A61:H61,3),COUNTIF(Data!A61:H61,4),COUNTIF(Data!A61:H61,5),COUNTIF(Data!A61:H61,6),COUNTIF(Data!A61:H61,7)),"")</f>
        <v>4</v>
      </c>
      <c r="P61" s="4" t="str">
        <f>IF(COUNTIF(Data!A61:H61,4)=8,"Remove","")</f>
        <v/>
      </c>
    </row>
    <row r="62" spans="1:16" x14ac:dyDescent="0.3">
      <c r="A62" s="2">
        <f>IF(Data!A62&gt;0,Data!A62-4,"")</f>
        <v>3</v>
      </c>
      <c r="B62" s="2">
        <f>IF(Data!B62&gt;0,Data!B62-4,"")</f>
        <v>3</v>
      </c>
      <c r="C62" s="2">
        <f>IF(Data!C62&gt;0,Data!C62-4,"")</f>
        <v>3</v>
      </c>
      <c r="D62" s="2">
        <f>IF(Data!D62&gt;0,Data!D62-4,"")</f>
        <v>3</v>
      </c>
      <c r="E62" s="2">
        <f>IF(Data!E62&gt;0,Data!E62-4,"")</f>
        <v>2</v>
      </c>
      <c r="F62" s="2">
        <f>IF(Data!F62&gt;0,Data!F62-4,"")</f>
        <v>3</v>
      </c>
      <c r="G62" s="2">
        <f>IF(Data!G62&gt;0,Data!G62-4,"")</f>
        <v>1</v>
      </c>
      <c r="H62" s="2">
        <f>IF(Data!H62&gt;0,Data!H62-4,"")</f>
        <v>1</v>
      </c>
      <c r="K62" s="7" t="str">
        <f t="shared" si="0"/>
        <v/>
      </c>
      <c r="L62" s="7" t="str">
        <f t="shared" si="1"/>
        <v/>
      </c>
      <c r="M62" s="4">
        <f t="shared" si="2"/>
        <v>0</v>
      </c>
      <c r="O62" s="4">
        <f>IF(MAX(COUNTIF(Data!A62:H62,1),COUNTIF(Data!A62:H62,2),COUNTIF(Data!A62:H62,3),COUNTIF(Data!A62:H62,4),COUNTIF(Data!A62:H62,5),COUNTIF(Data!A62:H62,6),COUNTIF(Data!A62:H62,7))&gt;0,MAX(COUNTIF(Data!A62:H62,1),COUNTIF(Data!A62:H62,2),COUNTIF(Data!A62:H62,3),COUNTIF(Data!A62:H62,4),COUNTIF(Data!A62:H62,5),COUNTIF(Data!A62:H62,6),COUNTIF(Data!A62:H62,7)),"")</f>
        <v>5</v>
      </c>
      <c r="P62" s="4" t="str">
        <f>IF(COUNTIF(Data!A62:H62,4)=8,"Remove","")</f>
        <v/>
      </c>
    </row>
    <row r="63" spans="1:16" x14ac:dyDescent="0.3">
      <c r="A63" s="2">
        <f>IF(Data!A63&gt;0,Data!A63-4,"")</f>
        <v>1</v>
      </c>
      <c r="B63" s="2">
        <f>IF(Data!B63&gt;0,Data!B63-4,"")</f>
        <v>1</v>
      </c>
      <c r="C63" s="2">
        <f>IF(Data!C63&gt;0,Data!C63-4,"")</f>
        <v>3</v>
      </c>
      <c r="D63" s="2">
        <f>IF(Data!D63&gt;0,Data!D63-4,"")</f>
        <v>2</v>
      </c>
      <c r="E63" s="2">
        <f>IF(Data!E63&gt;0,Data!E63-4,"")</f>
        <v>2</v>
      </c>
      <c r="F63" s="2">
        <f>IF(Data!F63&gt;0,Data!F63-4,"")</f>
        <v>1</v>
      </c>
      <c r="G63" s="2">
        <f>IF(Data!G63&gt;0,Data!G63-4,"")</f>
        <v>0</v>
      </c>
      <c r="H63" s="2">
        <f>IF(Data!H63&gt;0,Data!H63-4,"")</f>
        <v>2</v>
      </c>
      <c r="K63" s="7" t="str">
        <f t="shared" si="0"/>
        <v/>
      </c>
      <c r="L63" s="7" t="str">
        <f t="shared" si="1"/>
        <v/>
      </c>
      <c r="M63" s="4">
        <f t="shared" si="2"/>
        <v>0</v>
      </c>
      <c r="O63" s="4">
        <f>IF(MAX(COUNTIF(Data!A63:H63,1),COUNTIF(Data!A63:H63,2),COUNTIF(Data!A63:H63,3),COUNTIF(Data!A63:H63,4),COUNTIF(Data!A63:H63,5),COUNTIF(Data!A63:H63,6),COUNTIF(Data!A63:H63,7))&gt;0,MAX(COUNTIF(Data!A63:H63,1),COUNTIF(Data!A63:H63,2),COUNTIF(Data!A63:H63,3),COUNTIF(Data!A63:H63,4),COUNTIF(Data!A63:H63,5),COUNTIF(Data!A63:H63,6),COUNTIF(Data!A63:H63,7)),"")</f>
        <v>3</v>
      </c>
      <c r="P63" s="4" t="str">
        <f>IF(COUNTIF(Data!A63:H63,4)=8,"Remove","")</f>
        <v/>
      </c>
    </row>
    <row r="64" spans="1:16" x14ac:dyDescent="0.3">
      <c r="A64" s="2">
        <f>IF(Data!A64&gt;0,Data!A64-4,"")</f>
        <v>3</v>
      </c>
      <c r="B64" s="2">
        <f>IF(Data!B64&gt;0,Data!B64-4,"")</f>
        <v>3</v>
      </c>
      <c r="C64" s="2">
        <f>IF(Data!C64&gt;0,Data!C64-4,"")</f>
        <v>3</v>
      </c>
      <c r="D64" s="2">
        <f>IF(Data!D64&gt;0,Data!D64-4,"")</f>
        <v>3</v>
      </c>
      <c r="E64" s="2">
        <f>IF(Data!E64&gt;0,Data!E64-4,"")</f>
        <v>1</v>
      </c>
      <c r="F64" s="2">
        <f>IF(Data!F64&gt;0,Data!F64-4,"")</f>
        <v>3</v>
      </c>
      <c r="G64" s="2">
        <f>IF(Data!G64&gt;0,Data!G64-4,"")</f>
        <v>3</v>
      </c>
      <c r="H64" s="2">
        <f>IF(Data!H64&gt;0,Data!H64-4,"")</f>
        <v>2</v>
      </c>
      <c r="K64" s="7" t="str">
        <f t="shared" si="0"/>
        <v/>
      </c>
      <c r="L64" s="7" t="str">
        <f t="shared" si="1"/>
        <v/>
      </c>
      <c r="M64" s="4">
        <f t="shared" si="2"/>
        <v>0</v>
      </c>
      <c r="O64" s="4">
        <f>IF(MAX(COUNTIF(Data!A64:H64,1),COUNTIF(Data!A64:H64,2),COUNTIF(Data!A64:H64,3),COUNTIF(Data!A64:H64,4),COUNTIF(Data!A64:H64,5),COUNTIF(Data!A64:H64,6),COUNTIF(Data!A64:H64,7))&gt;0,MAX(COUNTIF(Data!A64:H64,1),COUNTIF(Data!A64:H64,2),COUNTIF(Data!A64:H64,3),COUNTIF(Data!A64:H64,4),COUNTIF(Data!A64:H64,5),COUNTIF(Data!A64:H64,6),COUNTIF(Data!A64:H64,7)),"")</f>
        <v>6</v>
      </c>
      <c r="P64" s="4" t="str">
        <f>IF(COUNTIF(Data!A64:H64,4)=8,"Remove","")</f>
        <v/>
      </c>
    </row>
    <row r="65" spans="1:16" x14ac:dyDescent="0.3">
      <c r="A65" s="2">
        <f>IF(Data!A65&gt;0,Data!A65-4,"")</f>
        <v>1</v>
      </c>
      <c r="B65" s="2">
        <f>IF(Data!B65&gt;0,Data!B65-4,"")</f>
        <v>2</v>
      </c>
      <c r="C65" s="2">
        <f>IF(Data!C65&gt;0,Data!C65-4,"")</f>
        <v>2</v>
      </c>
      <c r="D65" s="2">
        <f>IF(Data!D65&gt;0,Data!D65-4,"")</f>
        <v>2</v>
      </c>
      <c r="E65" s="2">
        <f>IF(Data!E65&gt;0,Data!E65-4,"")</f>
        <v>1</v>
      </c>
      <c r="F65" s="2">
        <f>IF(Data!F65&gt;0,Data!F65-4,"")</f>
        <v>2</v>
      </c>
      <c r="G65" s="2">
        <f>IF(Data!G65&gt;0,Data!G65-4,"")</f>
        <v>0</v>
      </c>
      <c r="H65" s="2">
        <f>IF(Data!H65&gt;0,Data!H65-4,"")</f>
        <v>0</v>
      </c>
      <c r="K65" s="7" t="str">
        <f t="shared" si="0"/>
        <v/>
      </c>
      <c r="L65" s="7" t="str">
        <f t="shared" si="1"/>
        <v/>
      </c>
      <c r="M65" s="4">
        <f t="shared" si="2"/>
        <v>0</v>
      </c>
      <c r="O65" s="4">
        <f>IF(MAX(COUNTIF(Data!A65:H65,1),COUNTIF(Data!A65:H65,2),COUNTIF(Data!A65:H65,3),COUNTIF(Data!A65:H65,4),COUNTIF(Data!A65:H65,5),COUNTIF(Data!A65:H65,6),COUNTIF(Data!A65:H65,7))&gt;0,MAX(COUNTIF(Data!A65:H65,1),COUNTIF(Data!A65:H65,2),COUNTIF(Data!A65:H65,3),COUNTIF(Data!A65:H65,4),COUNTIF(Data!A65:H65,5),COUNTIF(Data!A65:H65,6),COUNTIF(Data!A65:H65,7)),"")</f>
        <v>4</v>
      </c>
      <c r="P65" s="4" t="str">
        <f>IF(COUNTIF(Data!A65:H65,4)=8,"Remove","")</f>
        <v/>
      </c>
    </row>
    <row r="66" spans="1:16" x14ac:dyDescent="0.3">
      <c r="A66" s="2">
        <f>IF(Data!A66&gt;0,Data!A66-4,"")</f>
        <v>1</v>
      </c>
      <c r="B66" s="2">
        <f>IF(Data!B66&gt;0,Data!B66-4,"")</f>
        <v>0</v>
      </c>
      <c r="C66" s="2">
        <f>IF(Data!C66&gt;0,Data!C66-4,"")</f>
        <v>2</v>
      </c>
      <c r="D66" s="2">
        <f>IF(Data!D66&gt;0,Data!D66-4,"")</f>
        <v>1</v>
      </c>
      <c r="E66" s="2">
        <f>IF(Data!E66&gt;0,Data!E66-4,"")</f>
        <v>1</v>
      </c>
      <c r="F66" s="2">
        <f>IF(Data!F66&gt;0,Data!F66-4,"")</f>
        <v>1</v>
      </c>
      <c r="G66" s="2">
        <f>IF(Data!G66&gt;0,Data!G66-4,"")</f>
        <v>1</v>
      </c>
      <c r="H66" s="2">
        <f>IF(Data!H66&gt;0,Data!H66-4,"")</f>
        <v>1</v>
      </c>
      <c r="K66" s="7" t="str">
        <f t="shared" si="0"/>
        <v/>
      </c>
      <c r="L66" s="7" t="str">
        <f t="shared" si="1"/>
        <v/>
      </c>
      <c r="M66" s="4">
        <f t="shared" si="2"/>
        <v>0</v>
      </c>
      <c r="O66" s="4">
        <f>IF(MAX(COUNTIF(Data!A66:H66,1),COUNTIF(Data!A66:H66,2),COUNTIF(Data!A66:H66,3),COUNTIF(Data!A66:H66,4),COUNTIF(Data!A66:H66,5),COUNTIF(Data!A66:H66,6),COUNTIF(Data!A66:H66,7))&gt;0,MAX(COUNTIF(Data!A66:H66,1),COUNTIF(Data!A66:H66,2),COUNTIF(Data!A66:H66,3),COUNTIF(Data!A66:H66,4),COUNTIF(Data!A66:H66,5),COUNTIF(Data!A66:H66,6),COUNTIF(Data!A66:H66,7)),"")</f>
        <v>6</v>
      </c>
      <c r="P66" s="4" t="str">
        <f>IF(COUNTIF(Data!A66:H66,4)=8,"Remove","")</f>
        <v/>
      </c>
    </row>
    <row r="67" spans="1:16" x14ac:dyDescent="0.3">
      <c r="A67" s="2">
        <f>IF(Data!A67&gt;0,Data!A67-4,"")</f>
        <v>0</v>
      </c>
      <c r="B67" s="2">
        <f>IF(Data!B67&gt;0,Data!B67-4,"")</f>
        <v>3</v>
      </c>
      <c r="C67" s="2">
        <f>IF(Data!C67&gt;0,Data!C67-4,"")</f>
        <v>3</v>
      </c>
      <c r="D67" s="2">
        <f>IF(Data!D67&gt;0,Data!D67-4,"")</f>
        <v>3</v>
      </c>
      <c r="E67" s="2">
        <f>IF(Data!E67&gt;0,Data!E67-4,"")</f>
        <v>3</v>
      </c>
      <c r="F67" s="2">
        <f>IF(Data!F67&gt;0,Data!F67-4,"")</f>
        <v>3</v>
      </c>
      <c r="G67" s="2">
        <f>IF(Data!G67&gt;0,Data!G67-4,"")</f>
        <v>2</v>
      </c>
      <c r="H67" s="2">
        <f>IF(Data!H67&gt;0,Data!H67-4,"")</f>
        <v>2</v>
      </c>
      <c r="K67" s="7" t="str">
        <f t="shared" si="0"/>
        <v/>
      </c>
      <c r="L67" s="7" t="str">
        <f t="shared" si="1"/>
        <v/>
      </c>
      <c r="M67" s="4">
        <f t="shared" si="2"/>
        <v>0</v>
      </c>
      <c r="O67" s="4">
        <f>IF(MAX(COUNTIF(Data!A67:H67,1),COUNTIF(Data!A67:H67,2),COUNTIF(Data!A67:H67,3),COUNTIF(Data!A67:H67,4),COUNTIF(Data!A67:H67,5),COUNTIF(Data!A67:H67,6),COUNTIF(Data!A67:H67,7))&gt;0,MAX(COUNTIF(Data!A67:H67,1),COUNTIF(Data!A67:H67,2),COUNTIF(Data!A67:H67,3),COUNTIF(Data!A67:H67,4),COUNTIF(Data!A67:H67,5),COUNTIF(Data!A67:H67,6),COUNTIF(Data!A67:H67,7)),"")</f>
        <v>5</v>
      </c>
      <c r="P67" s="4" t="str">
        <f>IF(COUNTIF(Data!A67:H67,4)=8,"Remove","")</f>
        <v/>
      </c>
    </row>
    <row r="68" spans="1:16" x14ac:dyDescent="0.3">
      <c r="A68" s="2">
        <f>IF(Data!A68&gt;0,Data!A68-4,"")</f>
        <v>0</v>
      </c>
      <c r="B68" s="2">
        <f>IF(Data!B68&gt;0,Data!B68-4,"")</f>
        <v>0</v>
      </c>
      <c r="C68" s="2">
        <f>IF(Data!C68&gt;0,Data!C68-4,"")</f>
        <v>0</v>
      </c>
      <c r="D68" s="2">
        <f>IF(Data!D68&gt;0,Data!D68-4,"")</f>
        <v>0</v>
      </c>
      <c r="E68" s="2">
        <f>IF(Data!E68&gt;0,Data!E68-4,"")</f>
        <v>0</v>
      </c>
      <c r="F68" s="2">
        <f>IF(Data!F68&gt;0,Data!F68-4,"")</f>
        <v>0</v>
      </c>
      <c r="G68" s="2">
        <f>IF(Data!G68&gt;0,Data!G68-4,"")</f>
        <v>0</v>
      </c>
      <c r="H68" s="2">
        <f>IF(Data!H68&gt;0,Data!H68-4,"")</f>
        <v>0</v>
      </c>
      <c r="K68" s="7" t="str">
        <f t="shared" si="0"/>
        <v/>
      </c>
      <c r="L68" s="7" t="str">
        <f t="shared" si="1"/>
        <v/>
      </c>
      <c r="M68" s="4">
        <f t="shared" si="2"/>
        <v>0</v>
      </c>
      <c r="O68" s="4">
        <f>IF(MAX(COUNTIF(Data!A68:H68,1),COUNTIF(Data!A68:H68,2),COUNTIF(Data!A68:H68,3),COUNTIF(Data!A68:H68,4),COUNTIF(Data!A68:H68,5),COUNTIF(Data!A68:H68,6),COUNTIF(Data!A68:H68,7))&gt;0,MAX(COUNTIF(Data!A68:H68,1),COUNTIF(Data!A68:H68,2),COUNTIF(Data!A68:H68,3),COUNTIF(Data!A68:H68,4),COUNTIF(Data!A68:H68,5),COUNTIF(Data!A68:H68,6),COUNTIF(Data!A68:H68,7)),"")</f>
        <v>8</v>
      </c>
      <c r="P68" s="4" t="str">
        <f>IF(COUNTIF(Data!A68:H68,4)=8,"Remove","")</f>
        <v>Remove</v>
      </c>
    </row>
    <row r="69" spans="1:16" x14ac:dyDescent="0.3">
      <c r="A69" s="2">
        <f>IF(Data!A69&gt;0,Data!A69-4,"")</f>
        <v>0</v>
      </c>
      <c r="B69" s="2">
        <f>IF(Data!B69&gt;0,Data!B69-4,"")</f>
        <v>0</v>
      </c>
      <c r="C69" s="2">
        <f>IF(Data!C69&gt;0,Data!C69-4,"")</f>
        <v>0</v>
      </c>
      <c r="D69" s="2">
        <f>IF(Data!D69&gt;0,Data!D69-4,"")</f>
        <v>1</v>
      </c>
      <c r="E69" s="2">
        <f>IF(Data!E69&gt;0,Data!E69-4,"")</f>
        <v>-1</v>
      </c>
      <c r="F69" s="2">
        <f>IF(Data!F69&gt;0,Data!F69-4,"")</f>
        <v>-1</v>
      </c>
      <c r="G69" s="2">
        <f>IF(Data!G69&gt;0,Data!G69-4,"")</f>
        <v>0</v>
      </c>
      <c r="H69" s="2">
        <f>IF(Data!H69&gt;0,Data!H69-4,"")</f>
        <v>0</v>
      </c>
      <c r="K69" s="7" t="str">
        <f t="shared" ref="K69:K132" si="3">IF((MAX(A69,B69,C69,D69)-MIN(A69,B69,C69,D69))&gt;3,1,"")</f>
        <v/>
      </c>
      <c r="L69" s="7" t="str">
        <f t="shared" ref="L69:L132" si="4">IF((MAX(E69,F69,G69,H69)-MIN(E69,F69,G69,H69))&gt;3,1,"")</f>
        <v/>
      </c>
      <c r="M69" s="4">
        <f t="shared" ref="M69:M132" si="5">IF(COUNT(A69:D69)&gt;0,IF(COUNT(E69:H69)&gt;0,SUM(K69,L69),0),"")</f>
        <v>0</v>
      </c>
      <c r="O69" s="4">
        <f>IF(MAX(COUNTIF(Data!A69:H69,1),COUNTIF(Data!A69:H69,2),COUNTIF(Data!A69:H69,3),COUNTIF(Data!A69:H69,4),COUNTIF(Data!A69:H69,5),COUNTIF(Data!A69:H69,6),COUNTIF(Data!A69:H69,7))&gt;0,MAX(COUNTIF(Data!A69:H69,1),COUNTIF(Data!A69:H69,2),COUNTIF(Data!A69:H69,3),COUNTIF(Data!A69:H69,4),COUNTIF(Data!A69:H69,5),COUNTIF(Data!A69:H69,6),COUNTIF(Data!A69:H69,7)),"")</f>
        <v>5</v>
      </c>
      <c r="P69" s="4" t="str">
        <f>IF(COUNTIF(Data!A69:H69,4)=8,"Remove","")</f>
        <v/>
      </c>
    </row>
    <row r="70" spans="1:16" x14ac:dyDescent="0.3">
      <c r="A70" s="2">
        <f>IF(Data!A70&gt;0,Data!A70-4,"")</f>
        <v>0</v>
      </c>
      <c r="B70" s="2">
        <f>IF(Data!B70&gt;0,Data!B70-4,"")</f>
        <v>1</v>
      </c>
      <c r="C70" s="2">
        <f>IF(Data!C70&gt;0,Data!C70-4,"")</f>
        <v>-1</v>
      </c>
      <c r="D70" s="2">
        <f>IF(Data!D70&gt;0,Data!D70-4,"")</f>
        <v>0</v>
      </c>
      <c r="E70" s="2">
        <f>IF(Data!E70&gt;0,Data!E70-4,"")</f>
        <v>1</v>
      </c>
      <c r="F70" s="2">
        <f>IF(Data!F70&gt;0,Data!F70-4,"")</f>
        <v>1</v>
      </c>
      <c r="G70" s="2">
        <f>IF(Data!G70&gt;0,Data!G70-4,"")</f>
        <v>-1</v>
      </c>
      <c r="H70" s="2">
        <f>IF(Data!H70&gt;0,Data!H70-4,"")</f>
        <v>-2</v>
      </c>
      <c r="K70" s="7" t="str">
        <f t="shared" si="3"/>
        <v/>
      </c>
      <c r="L70" s="7" t="str">
        <f t="shared" si="4"/>
        <v/>
      </c>
      <c r="M70" s="4">
        <f t="shared" si="5"/>
        <v>0</v>
      </c>
      <c r="O70" s="4">
        <f>IF(MAX(COUNTIF(Data!A70:H70,1),COUNTIF(Data!A70:H70,2),COUNTIF(Data!A70:H70,3),COUNTIF(Data!A70:H70,4),COUNTIF(Data!A70:H70,5),COUNTIF(Data!A70:H70,6),COUNTIF(Data!A70:H70,7))&gt;0,MAX(COUNTIF(Data!A70:H70,1),COUNTIF(Data!A70:H70,2),COUNTIF(Data!A70:H70,3),COUNTIF(Data!A70:H70,4),COUNTIF(Data!A70:H70,5),COUNTIF(Data!A70:H70,6),COUNTIF(Data!A70:H70,7)),"")</f>
        <v>3</v>
      </c>
      <c r="P70" s="4" t="str">
        <f>IF(COUNTIF(Data!A70:H70,4)=8,"Remove","")</f>
        <v/>
      </c>
    </row>
    <row r="71" spans="1:16" x14ac:dyDescent="0.3">
      <c r="A71" s="2">
        <f>IF(Data!A71&gt;0,Data!A71-4,"")</f>
        <v>0</v>
      </c>
      <c r="B71" s="2">
        <f>IF(Data!B71&gt;0,Data!B71-4,"")</f>
        <v>-2</v>
      </c>
      <c r="C71" s="2">
        <f>IF(Data!C71&gt;0,Data!C71-4,"")</f>
        <v>0</v>
      </c>
      <c r="D71" s="2">
        <f>IF(Data!D71&gt;0,Data!D71-4,"")</f>
        <v>-2</v>
      </c>
      <c r="E71" s="2">
        <f>IF(Data!E71&gt;0,Data!E71-4,"")</f>
        <v>-1</v>
      </c>
      <c r="F71" s="2">
        <f>IF(Data!F71&gt;0,Data!F71-4,"")</f>
        <v>0</v>
      </c>
      <c r="G71" s="2">
        <f>IF(Data!G71&gt;0,Data!G71-4,"")</f>
        <v>0</v>
      </c>
      <c r="H71" s="2">
        <f>IF(Data!H71&gt;0,Data!H71-4,"")</f>
        <v>-1</v>
      </c>
      <c r="K71" s="7" t="str">
        <f t="shared" si="3"/>
        <v/>
      </c>
      <c r="L71" s="7" t="str">
        <f t="shared" si="4"/>
        <v/>
      </c>
      <c r="M71" s="4">
        <f t="shared" si="5"/>
        <v>0</v>
      </c>
      <c r="O71" s="4">
        <f>IF(MAX(COUNTIF(Data!A71:H71,1),COUNTIF(Data!A71:H71,2),COUNTIF(Data!A71:H71,3),COUNTIF(Data!A71:H71,4),COUNTIF(Data!A71:H71,5),COUNTIF(Data!A71:H71,6),COUNTIF(Data!A71:H71,7))&gt;0,MAX(COUNTIF(Data!A71:H71,1),COUNTIF(Data!A71:H71,2),COUNTIF(Data!A71:H71,3),COUNTIF(Data!A71:H71,4),COUNTIF(Data!A71:H71,5),COUNTIF(Data!A71:H71,6),COUNTIF(Data!A71:H71,7)),"")</f>
        <v>4</v>
      </c>
      <c r="P71" s="4" t="str">
        <f>IF(COUNTIF(Data!A71:H71,4)=8,"Remove","")</f>
        <v/>
      </c>
    </row>
    <row r="72" spans="1:16" x14ac:dyDescent="0.3">
      <c r="A72" s="2">
        <f>IF(Data!A72&gt;0,Data!A72-4,"")</f>
        <v>1</v>
      </c>
      <c r="B72" s="2">
        <f>IF(Data!B72&gt;0,Data!B72-4,"")</f>
        <v>1</v>
      </c>
      <c r="C72" s="2">
        <f>IF(Data!C72&gt;0,Data!C72-4,"")</f>
        <v>1</v>
      </c>
      <c r="D72" s="2">
        <f>IF(Data!D72&gt;0,Data!D72-4,"")</f>
        <v>1</v>
      </c>
      <c r="E72" s="2">
        <f>IF(Data!E72&gt;0,Data!E72-4,"")</f>
        <v>0</v>
      </c>
      <c r="F72" s="2">
        <f>IF(Data!F72&gt;0,Data!F72-4,"")</f>
        <v>0</v>
      </c>
      <c r="G72" s="2">
        <f>IF(Data!G72&gt;0,Data!G72-4,"")</f>
        <v>1</v>
      </c>
      <c r="H72" s="2">
        <f>IF(Data!H72&gt;0,Data!H72-4,"")</f>
        <v>0</v>
      </c>
      <c r="K72" s="7" t="str">
        <f t="shared" si="3"/>
        <v/>
      </c>
      <c r="L72" s="7" t="str">
        <f t="shared" si="4"/>
        <v/>
      </c>
      <c r="M72" s="4">
        <f t="shared" si="5"/>
        <v>0</v>
      </c>
      <c r="O72" s="4">
        <f>IF(MAX(COUNTIF(Data!A72:H72,1),COUNTIF(Data!A72:H72,2),COUNTIF(Data!A72:H72,3),COUNTIF(Data!A72:H72,4),COUNTIF(Data!A72:H72,5),COUNTIF(Data!A72:H72,6),COUNTIF(Data!A72:H72,7))&gt;0,MAX(COUNTIF(Data!A72:H72,1),COUNTIF(Data!A72:H72,2),COUNTIF(Data!A72:H72,3),COUNTIF(Data!A72:H72,4),COUNTIF(Data!A72:H72,5),COUNTIF(Data!A72:H72,6),COUNTIF(Data!A72:H72,7)),"")</f>
        <v>5</v>
      </c>
      <c r="P72" s="4" t="str">
        <f>IF(COUNTIF(Data!A72:H72,4)=8,"Remove","")</f>
        <v/>
      </c>
    </row>
    <row r="73" spans="1:16" x14ac:dyDescent="0.3">
      <c r="A73" s="2">
        <f>IF(Data!A73&gt;0,Data!A73-4,"")</f>
        <v>0</v>
      </c>
      <c r="B73" s="2">
        <f>IF(Data!B73&gt;0,Data!B73-4,"")</f>
        <v>-3</v>
      </c>
      <c r="C73" s="2">
        <f>IF(Data!C73&gt;0,Data!C73-4,"")</f>
        <v>3</v>
      </c>
      <c r="D73" s="2">
        <f>IF(Data!D73&gt;0,Data!D73-4,"")</f>
        <v>3</v>
      </c>
      <c r="E73" s="2">
        <f>IF(Data!E73&gt;0,Data!E73-4,"")</f>
        <v>3</v>
      </c>
      <c r="F73" s="2">
        <f>IF(Data!F73&gt;0,Data!F73-4,"")</f>
        <v>3</v>
      </c>
      <c r="G73" s="2">
        <f>IF(Data!G73&gt;0,Data!G73-4,"")</f>
        <v>3</v>
      </c>
      <c r="H73" s="2">
        <f>IF(Data!H73&gt;0,Data!H73-4,"")</f>
        <v>3</v>
      </c>
      <c r="K73" s="7">
        <f t="shared" si="3"/>
        <v>1</v>
      </c>
      <c r="L73" s="7" t="str">
        <f t="shared" si="4"/>
        <v/>
      </c>
      <c r="M73" s="4">
        <f t="shared" si="5"/>
        <v>1</v>
      </c>
      <c r="O73" s="4">
        <f>IF(MAX(COUNTIF(Data!A73:H73,1),COUNTIF(Data!A73:H73,2),COUNTIF(Data!A73:H73,3),COUNTIF(Data!A73:H73,4),COUNTIF(Data!A73:H73,5),COUNTIF(Data!A73:H73,6),COUNTIF(Data!A73:H73,7))&gt;0,MAX(COUNTIF(Data!A73:H73,1),COUNTIF(Data!A73:H73,2),COUNTIF(Data!A73:H73,3),COUNTIF(Data!A73:H73,4),COUNTIF(Data!A73:H73,5),COUNTIF(Data!A73:H73,6),COUNTIF(Data!A73:H73,7)),"")</f>
        <v>6</v>
      </c>
      <c r="P73" s="4" t="str">
        <f>IF(COUNTIF(Data!A73:H73,4)=8,"Remove","")</f>
        <v/>
      </c>
    </row>
    <row r="74" spans="1:16" x14ac:dyDescent="0.3">
      <c r="A74" s="2">
        <f>IF(Data!A74&gt;0,Data!A74-4,"")</f>
        <v>-2</v>
      </c>
      <c r="B74" s="2">
        <f>IF(Data!B74&gt;0,Data!B74-4,"")</f>
        <v>-2</v>
      </c>
      <c r="C74" s="2">
        <f>IF(Data!C74&gt;0,Data!C74-4,"")</f>
        <v>-2</v>
      </c>
      <c r="D74" s="2">
        <f>IF(Data!D74&gt;0,Data!D74-4,"")</f>
        <v>-2</v>
      </c>
      <c r="E74" s="2">
        <f>IF(Data!E74&gt;0,Data!E74-4,"")</f>
        <v>-3</v>
      </c>
      <c r="F74" s="2">
        <f>IF(Data!F74&gt;0,Data!F74-4,"")</f>
        <v>-3</v>
      </c>
      <c r="G74" s="2">
        <f>IF(Data!G74&gt;0,Data!G74-4,"")</f>
        <v>1</v>
      </c>
      <c r="H74" s="2">
        <f>IF(Data!H74&gt;0,Data!H74-4,"")</f>
        <v>2</v>
      </c>
      <c r="K74" s="7" t="str">
        <f t="shared" si="3"/>
        <v/>
      </c>
      <c r="L74" s="7">
        <f t="shared" si="4"/>
        <v>1</v>
      </c>
      <c r="M74" s="4">
        <f t="shared" si="5"/>
        <v>1</v>
      </c>
      <c r="O74" s="4">
        <f>IF(MAX(COUNTIF(Data!A74:H74,1),COUNTIF(Data!A74:H74,2),COUNTIF(Data!A74:H74,3),COUNTIF(Data!A74:H74,4),COUNTIF(Data!A74:H74,5),COUNTIF(Data!A74:H74,6),COUNTIF(Data!A74:H74,7))&gt;0,MAX(COUNTIF(Data!A74:H74,1),COUNTIF(Data!A74:H74,2),COUNTIF(Data!A74:H74,3),COUNTIF(Data!A74:H74,4),COUNTIF(Data!A74:H74,5),COUNTIF(Data!A74:H74,6),COUNTIF(Data!A74:H74,7)),"")</f>
        <v>4</v>
      </c>
      <c r="P74" s="4" t="str">
        <f>IF(COUNTIF(Data!A74:H74,4)=8,"Remove","")</f>
        <v/>
      </c>
    </row>
    <row r="75" spans="1:16" x14ac:dyDescent="0.3">
      <c r="A75" s="2">
        <f>IF(Data!A75&gt;0,Data!A75-4,"")</f>
        <v>0</v>
      </c>
      <c r="B75" s="2">
        <f>IF(Data!B75&gt;0,Data!B75-4,"")</f>
        <v>-1</v>
      </c>
      <c r="C75" s="2">
        <f>IF(Data!C75&gt;0,Data!C75-4,"")</f>
        <v>1</v>
      </c>
      <c r="D75" s="2">
        <f>IF(Data!D75&gt;0,Data!D75-4,"")</f>
        <v>-2</v>
      </c>
      <c r="E75" s="2">
        <f>IF(Data!E75&gt;0,Data!E75-4,"")</f>
        <v>1</v>
      </c>
      <c r="F75" s="2">
        <f>IF(Data!F75&gt;0,Data!F75-4,"")</f>
        <v>1</v>
      </c>
      <c r="G75" s="2">
        <f>IF(Data!G75&gt;0,Data!G75-4,"")</f>
        <v>1</v>
      </c>
      <c r="H75" s="2">
        <f>IF(Data!H75&gt;0,Data!H75-4,"")</f>
        <v>2</v>
      </c>
      <c r="K75" s="7" t="str">
        <f t="shared" si="3"/>
        <v/>
      </c>
      <c r="L75" s="7" t="str">
        <f t="shared" si="4"/>
        <v/>
      </c>
      <c r="M75" s="4">
        <f t="shared" si="5"/>
        <v>0</v>
      </c>
      <c r="O75" s="4">
        <f>IF(MAX(COUNTIF(Data!A75:H75,1),COUNTIF(Data!A75:H75,2),COUNTIF(Data!A75:H75,3),COUNTIF(Data!A75:H75,4),COUNTIF(Data!A75:H75,5),COUNTIF(Data!A75:H75,6),COUNTIF(Data!A75:H75,7))&gt;0,MAX(COUNTIF(Data!A75:H75,1),COUNTIF(Data!A75:H75,2),COUNTIF(Data!A75:H75,3),COUNTIF(Data!A75:H75,4),COUNTIF(Data!A75:H75,5),COUNTIF(Data!A75:H75,6),COUNTIF(Data!A75:H75,7)),"")</f>
        <v>4</v>
      </c>
      <c r="P75" s="4" t="str">
        <f>IF(COUNTIF(Data!A75:H75,4)=8,"Remove","")</f>
        <v/>
      </c>
    </row>
    <row r="76" spans="1:16" x14ac:dyDescent="0.3">
      <c r="A76" s="2">
        <f>IF(Data!A76&gt;0,Data!A76-4,"")</f>
        <v>0</v>
      </c>
      <c r="B76" s="2">
        <f>IF(Data!B76&gt;0,Data!B76-4,"")</f>
        <v>-1</v>
      </c>
      <c r="C76" s="2">
        <f>IF(Data!C76&gt;0,Data!C76-4,"")</f>
        <v>1</v>
      </c>
      <c r="D76" s="2">
        <f>IF(Data!D76&gt;0,Data!D76-4,"")</f>
        <v>1</v>
      </c>
      <c r="E76" s="2">
        <f>IF(Data!E76&gt;0,Data!E76-4,"")</f>
        <v>2</v>
      </c>
      <c r="F76" s="2">
        <f>IF(Data!F76&gt;0,Data!F76-4,"")</f>
        <v>2</v>
      </c>
      <c r="G76" s="2">
        <f>IF(Data!G76&gt;0,Data!G76-4,"")</f>
        <v>0</v>
      </c>
      <c r="H76" s="2">
        <f>IF(Data!H76&gt;0,Data!H76-4,"")</f>
        <v>1</v>
      </c>
      <c r="K76" s="7" t="str">
        <f t="shared" si="3"/>
        <v/>
      </c>
      <c r="L76" s="7" t="str">
        <f t="shared" si="4"/>
        <v/>
      </c>
      <c r="M76" s="4">
        <f t="shared" si="5"/>
        <v>0</v>
      </c>
      <c r="O76" s="4">
        <f>IF(MAX(COUNTIF(Data!A76:H76,1),COUNTIF(Data!A76:H76,2),COUNTIF(Data!A76:H76,3),COUNTIF(Data!A76:H76,4),COUNTIF(Data!A76:H76,5),COUNTIF(Data!A76:H76,6),COUNTIF(Data!A76:H76,7))&gt;0,MAX(COUNTIF(Data!A76:H76,1),COUNTIF(Data!A76:H76,2),COUNTIF(Data!A76:H76,3),COUNTIF(Data!A76:H76,4),COUNTIF(Data!A76:H76,5),COUNTIF(Data!A76:H76,6),COUNTIF(Data!A76:H76,7)),"")</f>
        <v>3</v>
      </c>
      <c r="P76" s="4" t="str">
        <f>IF(COUNTIF(Data!A76:H76,4)=8,"Remove","")</f>
        <v/>
      </c>
    </row>
    <row r="77" spans="1:16" x14ac:dyDescent="0.3">
      <c r="A77" s="2">
        <f>IF(Data!A77&gt;0,Data!A77-4,"")</f>
        <v>2</v>
      </c>
      <c r="B77" s="2">
        <f>IF(Data!B77&gt;0,Data!B77-4,"")</f>
        <v>2</v>
      </c>
      <c r="C77" s="2">
        <f>IF(Data!C77&gt;0,Data!C77-4,"")</f>
        <v>2</v>
      </c>
      <c r="D77" s="2">
        <f>IF(Data!D77&gt;0,Data!D77-4,"")</f>
        <v>3</v>
      </c>
      <c r="E77" s="2">
        <f>IF(Data!E77&gt;0,Data!E77-4,"")</f>
        <v>3</v>
      </c>
      <c r="F77" s="2">
        <f>IF(Data!F77&gt;0,Data!F77-4,"")</f>
        <v>2</v>
      </c>
      <c r="G77" s="2">
        <f>IF(Data!G77&gt;0,Data!G77-4,"")</f>
        <v>2</v>
      </c>
      <c r="H77" s="2">
        <f>IF(Data!H77&gt;0,Data!H77-4,"")</f>
        <v>1</v>
      </c>
      <c r="K77" s="7" t="str">
        <f t="shared" si="3"/>
        <v/>
      </c>
      <c r="L77" s="7" t="str">
        <f t="shared" si="4"/>
        <v/>
      </c>
      <c r="M77" s="4">
        <f t="shared" si="5"/>
        <v>0</v>
      </c>
      <c r="O77" s="4">
        <f>IF(MAX(COUNTIF(Data!A77:H77,1),COUNTIF(Data!A77:H77,2),COUNTIF(Data!A77:H77,3),COUNTIF(Data!A77:H77,4),COUNTIF(Data!A77:H77,5),COUNTIF(Data!A77:H77,6),COUNTIF(Data!A77:H77,7))&gt;0,MAX(COUNTIF(Data!A77:H77,1),COUNTIF(Data!A77:H77,2),COUNTIF(Data!A77:H77,3),COUNTIF(Data!A77:H77,4),COUNTIF(Data!A77:H77,5),COUNTIF(Data!A77:H77,6),COUNTIF(Data!A77:H77,7)),"")</f>
        <v>5</v>
      </c>
      <c r="P77" s="4" t="str">
        <f>IF(COUNTIF(Data!A77:H77,4)=8,"Remove","")</f>
        <v/>
      </c>
    </row>
    <row r="78" spans="1:16" x14ac:dyDescent="0.3">
      <c r="A78" s="2">
        <f>IF(Data!A78&gt;0,Data!A78-4,"")</f>
        <v>0</v>
      </c>
      <c r="B78" s="2">
        <f>IF(Data!B78&gt;0,Data!B78-4,"")</f>
        <v>2</v>
      </c>
      <c r="C78" s="2">
        <f>IF(Data!C78&gt;0,Data!C78-4,"")</f>
        <v>0</v>
      </c>
      <c r="D78" s="2">
        <f>IF(Data!D78&gt;0,Data!D78-4,"")</f>
        <v>-3</v>
      </c>
      <c r="E78" s="2">
        <f>IF(Data!E78&gt;0,Data!E78-4,"")</f>
        <v>-2</v>
      </c>
      <c r="F78" s="2">
        <f>IF(Data!F78&gt;0,Data!F78-4,"")</f>
        <v>-1</v>
      </c>
      <c r="G78" s="2">
        <f>IF(Data!G78&gt;0,Data!G78-4,"")</f>
        <v>0</v>
      </c>
      <c r="H78" s="2">
        <f>IF(Data!H78&gt;0,Data!H78-4,"")</f>
        <v>1</v>
      </c>
      <c r="K78" s="7">
        <f t="shared" si="3"/>
        <v>1</v>
      </c>
      <c r="L78" s="7" t="str">
        <f t="shared" si="4"/>
        <v/>
      </c>
      <c r="M78" s="4">
        <f t="shared" si="5"/>
        <v>1</v>
      </c>
      <c r="O78" s="4">
        <f>IF(MAX(COUNTIF(Data!A78:H78,1),COUNTIF(Data!A78:H78,2),COUNTIF(Data!A78:H78,3),COUNTIF(Data!A78:H78,4),COUNTIF(Data!A78:H78,5),COUNTIF(Data!A78:H78,6),COUNTIF(Data!A78:H78,7))&gt;0,MAX(COUNTIF(Data!A78:H78,1),COUNTIF(Data!A78:H78,2),COUNTIF(Data!A78:H78,3),COUNTIF(Data!A78:H78,4),COUNTIF(Data!A78:H78,5),COUNTIF(Data!A78:H78,6),COUNTIF(Data!A78:H78,7)),"")</f>
        <v>3</v>
      </c>
      <c r="P78" s="4" t="str">
        <f>IF(COUNTIF(Data!A78:H78,4)=8,"Remove","")</f>
        <v/>
      </c>
    </row>
    <row r="79" spans="1:16" x14ac:dyDescent="0.3">
      <c r="A79" s="2">
        <f>IF(Data!A79&gt;0,Data!A79-4,"")</f>
        <v>-1</v>
      </c>
      <c r="B79" s="2">
        <f>IF(Data!B79&gt;0,Data!B79-4,"")</f>
        <v>-1</v>
      </c>
      <c r="C79" s="2">
        <f>IF(Data!C79&gt;0,Data!C79-4,"")</f>
        <v>-2</v>
      </c>
      <c r="D79" s="2">
        <f>IF(Data!D79&gt;0,Data!D79-4,"")</f>
        <v>-2</v>
      </c>
      <c r="E79" s="2">
        <f>IF(Data!E79&gt;0,Data!E79-4,"")</f>
        <v>0</v>
      </c>
      <c r="F79" s="2">
        <f>IF(Data!F79&gt;0,Data!F79-4,"")</f>
        <v>-2</v>
      </c>
      <c r="G79" s="2">
        <f>IF(Data!G79&gt;0,Data!G79-4,"")</f>
        <v>-2</v>
      </c>
      <c r="H79" s="2">
        <f>IF(Data!H79&gt;0,Data!H79-4,"")</f>
        <v>0</v>
      </c>
      <c r="K79" s="7" t="str">
        <f t="shared" si="3"/>
        <v/>
      </c>
      <c r="L79" s="7" t="str">
        <f t="shared" si="4"/>
        <v/>
      </c>
      <c r="M79" s="4">
        <f t="shared" si="5"/>
        <v>0</v>
      </c>
      <c r="O79" s="4">
        <f>IF(MAX(COUNTIF(Data!A79:H79,1),COUNTIF(Data!A79:H79,2),COUNTIF(Data!A79:H79,3),COUNTIF(Data!A79:H79,4),COUNTIF(Data!A79:H79,5),COUNTIF(Data!A79:H79,6),COUNTIF(Data!A79:H79,7))&gt;0,MAX(COUNTIF(Data!A79:H79,1),COUNTIF(Data!A79:H79,2),COUNTIF(Data!A79:H79,3),COUNTIF(Data!A79:H79,4),COUNTIF(Data!A79:H79,5),COUNTIF(Data!A79:H79,6),COUNTIF(Data!A79:H79,7)),"")</f>
        <v>4</v>
      </c>
      <c r="P79" s="4" t="str">
        <f>IF(COUNTIF(Data!A79:H79,4)=8,"Remove","")</f>
        <v/>
      </c>
    </row>
    <row r="80" spans="1:16" x14ac:dyDescent="0.3">
      <c r="A80" s="2">
        <f>IF(Data!A80&gt;0,Data!A80-4,"")</f>
        <v>3</v>
      </c>
      <c r="B80" s="2">
        <f>IF(Data!B80&gt;0,Data!B80-4,"")</f>
        <v>1</v>
      </c>
      <c r="C80" s="2">
        <f>IF(Data!C80&gt;0,Data!C80-4,"")</f>
        <v>2</v>
      </c>
      <c r="D80" s="2">
        <f>IF(Data!D80&gt;0,Data!D80-4,"")</f>
        <v>3</v>
      </c>
      <c r="E80" s="2">
        <f>IF(Data!E80&gt;0,Data!E80-4,"")</f>
        <v>-3</v>
      </c>
      <c r="F80" s="2">
        <f>IF(Data!F80&gt;0,Data!F80-4,"")</f>
        <v>1</v>
      </c>
      <c r="G80" s="2">
        <f>IF(Data!G80&gt;0,Data!G80-4,"")</f>
        <v>-2</v>
      </c>
      <c r="H80" s="2">
        <f>IF(Data!H80&gt;0,Data!H80-4,"")</f>
        <v>1</v>
      </c>
      <c r="K80" s="7" t="str">
        <f t="shared" si="3"/>
        <v/>
      </c>
      <c r="L80" s="7">
        <f t="shared" si="4"/>
        <v>1</v>
      </c>
      <c r="M80" s="4">
        <f t="shared" si="5"/>
        <v>1</v>
      </c>
      <c r="O80" s="4">
        <f>IF(MAX(COUNTIF(Data!A80:H80,1),COUNTIF(Data!A80:H80,2),COUNTIF(Data!A80:H80,3),COUNTIF(Data!A80:H80,4),COUNTIF(Data!A80:H80,5),COUNTIF(Data!A80:H80,6),COUNTIF(Data!A80:H80,7))&gt;0,MAX(COUNTIF(Data!A80:H80,1),COUNTIF(Data!A80:H80,2),COUNTIF(Data!A80:H80,3),COUNTIF(Data!A80:H80,4),COUNTIF(Data!A80:H80,5),COUNTIF(Data!A80:H80,6),COUNTIF(Data!A80:H80,7)),"")</f>
        <v>3</v>
      </c>
      <c r="P80" s="4" t="str">
        <f>IF(COUNTIF(Data!A80:H80,4)=8,"Remove","")</f>
        <v/>
      </c>
    </row>
    <row r="81" spans="1:16" x14ac:dyDescent="0.3">
      <c r="A81" s="2">
        <f>IF(Data!A81&gt;0,Data!A81-4,"")</f>
        <v>0</v>
      </c>
      <c r="B81" s="2">
        <f>IF(Data!B81&gt;0,Data!B81-4,"")</f>
        <v>1</v>
      </c>
      <c r="C81" s="2">
        <f>IF(Data!C81&gt;0,Data!C81-4,"")</f>
        <v>0</v>
      </c>
      <c r="D81" s="2">
        <f>IF(Data!D81&gt;0,Data!D81-4,"")</f>
        <v>1</v>
      </c>
      <c r="E81" s="2">
        <f>IF(Data!E81&gt;0,Data!E81-4,"")</f>
        <v>3</v>
      </c>
      <c r="F81" s="2">
        <f>IF(Data!F81&gt;0,Data!F81-4,"")</f>
        <v>-1</v>
      </c>
      <c r="G81" s="2">
        <f>IF(Data!G81&gt;0,Data!G81-4,"")</f>
        <v>0</v>
      </c>
      <c r="H81" s="2">
        <f>IF(Data!H81&gt;0,Data!H81-4,"")</f>
        <v>1</v>
      </c>
      <c r="K81" s="7" t="str">
        <f t="shared" si="3"/>
        <v/>
      </c>
      <c r="L81" s="7">
        <f t="shared" si="4"/>
        <v>1</v>
      </c>
      <c r="M81" s="4">
        <f t="shared" si="5"/>
        <v>1</v>
      </c>
      <c r="O81" s="4">
        <f>IF(MAX(COUNTIF(Data!A81:H81,1),COUNTIF(Data!A81:H81,2),COUNTIF(Data!A81:H81,3),COUNTIF(Data!A81:H81,4),COUNTIF(Data!A81:H81,5),COUNTIF(Data!A81:H81,6),COUNTIF(Data!A81:H81,7))&gt;0,MAX(COUNTIF(Data!A81:H81,1),COUNTIF(Data!A81:H81,2),COUNTIF(Data!A81:H81,3),COUNTIF(Data!A81:H81,4),COUNTIF(Data!A81:H81,5),COUNTIF(Data!A81:H81,6),COUNTIF(Data!A81:H81,7)),"")</f>
        <v>3</v>
      </c>
      <c r="P81" s="4" t="str">
        <f>IF(COUNTIF(Data!A81:H81,4)=8,"Remove","")</f>
        <v/>
      </c>
    </row>
    <row r="82" spans="1:16" x14ac:dyDescent="0.3">
      <c r="A82" s="2">
        <f>IF(Data!A82&gt;0,Data!A82-4,"")</f>
        <v>2</v>
      </c>
      <c r="B82" s="2">
        <f>IF(Data!B82&gt;0,Data!B82-4,"")</f>
        <v>2</v>
      </c>
      <c r="C82" s="2">
        <f>IF(Data!C82&gt;0,Data!C82-4,"")</f>
        <v>1</v>
      </c>
      <c r="D82" s="2">
        <f>IF(Data!D82&gt;0,Data!D82-4,"")</f>
        <v>2</v>
      </c>
      <c r="E82" s="2">
        <f>IF(Data!E82&gt;0,Data!E82-4,"")</f>
        <v>0</v>
      </c>
      <c r="F82" s="2">
        <f>IF(Data!F82&gt;0,Data!F82-4,"")</f>
        <v>0</v>
      </c>
      <c r="G82" s="2">
        <f>IF(Data!G82&gt;0,Data!G82-4,"")</f>
        <v>2</v>
      </c>
      <c r="H82" s="2">
        <f>IF(Data!H82&gt;0,Data!H82-4,"")</f>
        <v>2</v>
      </c>
      <c r="K82" s="7" t="str">
        <f t="shared" si="3"/>
        <v/>
      </c>
      <c r="L82" s="7" t="str">
        <f t="shared" si="4"/>
        <v/>
      </c>
      <c r="M82" s="4">
        <f t="shared" si="5"/>
        <v>0</v>
      </c>
      <c r="O82" s="4">
        <f>IF(MAX(COUNTIF(Data!A82:H82,1),COUNTIF(Data!A82:H82,2),COUNTIF(Data!A82:H82,3),COUNTIF(Data!A82:H82,4),COUNTIF(Data!A82:H82,5),COUNTIF(Data!A82:H82,6),COUNTIF(Data!A82:H82,7))&gt;0,MAX(COUNTIF(Data!A82:H82,1),COUNTIF(Data!A82:H82,2),COUNTIF(Data!A82:H82,3),COUNTIF(Data!A82:H82,4),COUNTIF(Data!A82:H82,5),COUNTIF(Data!A82:H82,6),COUNTIF(Data!A82:H82,7)),"")</f>
        <v>5</v>
      </c>
      <c r="P82" s="4" t="str">
        <f>IF(COUNTIF(Data!A82:H82,4)=8,"Remove","")</f>
        <v/>
      </c>
    </row>
    <row r="83" spans="1:16" x14ac:dyDescent="0.3">
      <c r="A83" s="2">
        <f>IF(Data!A83&gt;0,Data!A83-4,"")</f>
        <v>2</v>
      </c>
      <c r="B83" s="2">
        <f>IF(Data!B83&gt;0,Data!B83-4,"")</f>
        <v>0</v>
      </c>
      <c r="C83" s="2">
        <f>IF(Data!C83&gt;0,Data!C83-4,"")</f>
        <v>1</v>
      </c>
      <c r="D83" s="2">
        <f>IF(Data!D83&gt;0,Data!D83-4,"")</f>
        <v>2</v>
      </c>
      <c r="E83" s="2">
        <f>IF(Data!E83&gt;0,Data!E83-4,"")</f>
        <v>2</v>
      </c>
      <c r="F83" s="2">
        <f>IF(Data!F83&gt;0,Data!F83-4,"")</f>
        <v>1</v>
      </c>
      <c r="G83" s="2">
        <f>IF(Data!G83&gt;0,Data!G83-4,"")</f>
        <v>1</v>
      </c>
      <c r="H83" s="2">
        <f>IF(Data!H83&gt;0,Data!H83-4,"")</f>
        <v>1</v>
      </c>
      <c r="K83" s="7" t="str">
        <f t="shared" si="3"/>
        <v/>
      </c>
      <c r="L83" s="7" t="str">
        <f t="shared" si="4"/>
        <v/>
      </c>
      <c r="M83" s="4">
        <f t="shared" si="5"/>
        <v>0</v>
      </c>
      <c r="O83" s="4">
        <f>IF(MAX(COUNTIF(Data!A83:H83,1),COUNTIF(Data!A83:H83,2),COUNTIF(Data!A83:H83,3),COUNTIF(Data!A83:H83,4),COUNTIF(Data!A83:H83,5),COUNTIF(Data!A83:H83,6),COUNTIF(Data!A83:H83,7))&gt;0,MAX(COUNTIF(Data!A83:H83,1),COUNTIF(Data!A83:H83,2),COUNTIF(Data!A83:H83,3),COUNTIF(Data!A83:H83,4),COUNTIF(Data!A83:H83,5),COUNTIF(Data!A83:H83,6),COUNTIF(Data!A83:H83,7)),"")</f>
        <v>4</v>
      </c>
      <c r="P83" s="4" t="str">
        <f>IF(COUNTIF(Data!A83:H83,4)=8,"Remove","")</f>
        <v/>
      </c>
    </row>
    <row r="84" spans="1:16" x14ac:dyDescent="0.3">
      <c r="A84" s="2">
        <f>IF(Data!A84&gt;0,Data!A84-4,"")</f>
        <v>2</v>
      </c>
      <c r="B84" s="2">
        <f>IF(Data!B84&gt;0,Data!B84-4,"")</f>
        <v>2</v>
      </c>
      <c r="C84" s="2">
        <f>IF(Data!C84&gt;0,Data!C84-4,"")</f>
        <v>1</v>
      </c>
      <c r="D84" s="2">
        <f>IF(Data!D84&gt;0,Data!D84-4,"")</f>
        <v>2</v>
      </c>
      <c r="E84" s="2">
        <f>IF(Data!E84&gt;0,Data!E84-4,"")</f>
        <v>0</v>
      </c>
      <c r="F84" s="2">
        <f>IF(Data!F84&gt;0,Data!F84-4,"")</f>
        <v>1</v>
      </c>
      <c r="G84" s="2">
        <f>IF(Data!G84&gt;0,Data!G84-4,"")</f>
        <v>1</v>
      </c>
      <c r="H84" s="2">
        <f>IF(Data!H84&gt;0,Data!H84-4,"")</f>
        <v>1</v>
      </c>
      <c r="K84" s="7" t="str">
        <f t="shared" si="3"/>
        <v/>
      </c>
      <c r="L84" s="7" t="str">
        <f t="shared" si="4"/>
        <v/>
      </c>
      <c r="M84" s="4">
        <f t="shared" si="5"/>
        <v>0</v>
      </c>
      <c r="O84" s="4">
        <f>IF(MAX(COUNTIF(Data!A84:H84,1),COUNTIF(Data!A84:H84,2),COUNTIF(Data!A84:H84,3),COUNTIF(Data!A84:H84,4),COUNTIF(Data!A84:H84,5),COUNTIF(Data!A84:H84,6),COUNTIF(Data!A84:H84,7))&gt;0,MAX(COUNTIF(Data!A84:H84,1),COUNTIF(Data!A84:H84,2),COUNTIF(Data!A84:H84,3),COUNTIF(Data!A84:H84,4),COUNTIF(Data!A84:H84,5),COUNTIF(Data!A84:H84,6),COUNTIF(Data!A84:H84,7)),"")</f>
        <v>4</v>
      </c>
      <c r="P84" s="4" t="str">
        <f>IF(COUNTIF(Data!A84:H84,4)=8,"Remove","")</f>
        <v/>
      </c>
    </row>
    <row r="85" spans="1:16" x14ac:dyDescent="0.3">
      <c r="A85" s="2">
        <f>IF(Data!A85&gt;0,Data!A85-4,"")</f>
        <v>1</v>
      </c>
      <c r="B85" s="2">
        <f>IF(Data!B85&gt;0,Data!B85-4,"")</f>
        <v>-2</v>
      </c>
      <c r="C85" s="2">
        <f>IF(Data!C85&gt;0,Data!C85-4,"")</f>
        <v>1</v>
      </c>
      <c r="D85" s="2">
        <f>IF(Data!D85&gt;0,Data!D85-4,"")</f>
        <v>-2</v>
      </c>
      <c r="E85" s="2">
        <f>IF(Data!E85&gt;0,Data!E85-4,"")</f>
        <v>1</v>
      </c>
      <c r="F85" s="2">
        <f>IF(Data!F85&gt;0,Data!F85-4,"")</f>
        <v>3</v>
      </c>
      <c r="G85" s="2">
        <f>IF(Data!G85&gt;0,Data!G85-4,"")</f>
        <v>3</v>
      </c>
      <c r="H85" s="2">
        <f>IF(Data!H85&gt;0,Data!H85-4,"")</f>
        <v>2</v>
      </c>
      <c r="K85" s="7" t="str">
        <f t="shared" si="3"/>
        <v/>
      </c>
      <c r="L85" s="7" t="str">
        <f t="shared" si="4"/>
        <v/>
      </c>
      <c r="M85" s="4">
        <f t="shared" si="5"/>
        <v>0</v>
      </c>
      <c r="O85" s="4">
        <f>IF(MAX(COUNTIF(Data!A85:H85,1),COUNTIF(Data!A85:H85,2),COUNTIF(Data!A85:H85,3),COUNTIF(Data!A85:H85,4),COUNTIF(Data!A85:H85,5),COUNTIF(Data!A85:H85,6),COUNTIF(Data!A85:H85,7))&gt;0,MAX(COUNTIF(Data!A85:H85,1),COUNTIF(Data!A85:H85,2),COUNTIF(Data!A85:H85,3),COUNTIF(Data!A85:H85,4),COUNTIF(Data!A85:H85,5),COUNTIF(Data!A85:H85,6),COUNTIF(Data!A85:H85,7)),"")</f>
        <v>3</v>
      </c>
      <c r="P85" s="4" t="str">
        <f>IF(COUNTIF(Data!A85:H85,4)=8,"Remove","")</f>
        <v/>
      </c>
    </row>
    <row r="86" spans="1:16" x14ac:dyDescent="0.3">
      <c r="A86" s="2">
        <f>IF(Data!A86&gt;0,Data!A86-4,"")</f>
        <v>-2</v>
      </c>
      <c r="B86" s="2">
        <f>IF(Data!B86&gt;0,Data!B86-4,"")</f>
        <v>3</v>
      </c>
      <c r="C86" s="2">
        <f>IF(Data!C86&gt;0,Data!C86-4,"")</f>
        <v>-1</v>
      </c>
      <c r="D86" s="2">
        <f>IF(Data!D86&gt;0,Data!D86-4,"")</f>
        <v>-1</v>
      </c>
      <c r="E86" s="2">
        <f>IF(Data!E86&gt;0,Data!E86-4,"")</f>
        <v>-3</v>
      </c>
      <c r="F86" s="2">
        <f>IF(Data!F86&gt;0,Data!F86-4,"")</f>
        <v>-3</v>
      </c>
      <c r="G86" s="2">
        <f>IF(Data!G86&gt;0,Data!G86-4,"")</f>
        <v>-3</v>
      </c>
      <c r="H86" s="2">
        <f>IF(Data!H86&gt;0,Data!H86-4,"")</f>
        <v>-3</v>
      </c>
      <c r="K86" s="7">
        <f t="shared" si="3"/>
        <v>1</v>
      </c>
      <c r="L86" s="7" t="str">
        <f t="shared" si="4"/>
        <v/>
      </c>
      <c r="M86" s="4">
        <f t="shared" si="5"/>
        <v>1</v>
      </c>
      <c r="O86" s="4">
        <f>IF(MAX(COUNTIF(Data!A86:H86,1),COUNTIF(Data!A86:H86,2),COUNTIF(Data!A86:H86,3),COUNTIF(Data!A86:H86,4),COUNTIF(Data!A86:H86,5),COUNTIF(Data!A86:H86,6),COUNTIF(Data!A86:H86,7))&gt;0,MAX(COUNTIF(Data!A86:H86,1),COUNTIF(Data!A86:H86,2),COUNTIF(Data!A86:H86,3),COUNTIF(Data!A86:H86,4),COUNTIF(Data!A86:H86,5),COUNTIF(Data!A86:H86,6),COUNTIF(Data!A86:H86,7)),"")</f>
        <v>4</v>
      </c>
      <c r="P86" s="4" t="str">
        <f>IF(COUNTIF(Data!A86:H86,4)=8,"Remove","")</f>
        <v/>
      </c>
    </row>
    <row r="87" spans="1:16" x14ac:dyDescent="0.3">
      <c r="A87" s="2">
        <f>IF(Data!A87&gt;0,Data!A87-4,"")</f>
        <v>0</v>
      </c>
      <c r="B87" s="2">
        <f>IF(Data!B87&gt;0,Data!B87-4,"")</f>
        <v>0</v>
      </c>
      <c r="C87" s="2">
        <f>IF(Data!C87&gt;0,Data!C87-4,"")</f>
        <v>0</v>
      </c>
      <c r="D87" s="2">
        <f>IF(Data!D87&gt;0,Data!D87-4,"")</f>
        <v>0</v>
      </c>
      <c r="E87" s="2">
        <f>IF(Data!E87&gt;0,Data!E87-4,"")</f>
        <v>1</v>
      </c>
      <c r="F87" s="2">
        <f>IF(Data!F87&gt;0,Data!F87-4,"")</f>
        <v>1</v>
      </c>
      <c r="G87" s="2">
        <f>IF(Data!G87&gt;0,Data!G87-4,"")</f>
        <v>0</v>
      </c>
      <c r="H87" s="2">
        <f>IF(Data!H87&gt;0,Data!H87-4,"")</f>
        <v>0</v>
      </c>
      <c r="K87" s="7" t="str">
        <f t="shared" si="3"/>
        <v/>
      </c>
      <c r="L87" s="7" t="str">
        <f t="shared" si="4"/>
        <v/>
      </c>
      <c r="M87" s="4">
        <f t="shared" si="5"/>
        <v>0</v>
      </c>
      <c r="O87" s="4">
        <f>IF(MAX(COUNTIF(Data!A87:H87,1),COUNTIF(Data!A87:H87,2),COUNTIF(Data!A87:H87,3),COUNTIF(Data!A87:H87,4),COUNTIF(Data!A87:H87,5),COUNTIF(Data!A87:H87,6),COUNTIF(Data!A87:H87,7))&gt;0,MAX(COUNTIF(Data!A87:H87,1),COUNTIF(Data!A87:H87,2),COUNTIF(Data!A87:H87,3),COUNTIF(Data!A87:H87,4),COUNTIF(Data!A87:H87,5),COUNTIF(Data!A87:H87,6),COUNTIF(Data!A87:H87,7)),"")</f>
        <v>6</v>
      </c>
      <c r="P87" s="4" t="str">
        <f>IF(COUNTIF(Data!A87:H87,4)=8,"Remove","")</f>
        <v/>
      </c>
    </row>
    <row r="88" spans="1:16" x14ac:dyDescent="0.3">
      <c r="A88" s="2">
        <f>IF(Data!A88&gt;0,Data!A88-4,"")</f>
        <v>0</v>
      </c>
      <c r="B88" s="2">
        <f>IF(Data!B88&gt;0,Data!B88-4,"")</f>
        <v>3</v>
      </c>
      <c r="C88" s="2">
        <f>IF(Data!C88&gt;0,Data!C88-4,"")</f>
        <v>-2</v>
      </c>
      <c r="D88" s="2">
        <f>IF(Data!D88&gt;0,Data!D88-4,"")</f>
        <v>3</v>
      </c>
      <c r="E88" s="2">
        <f>IF(Data!E88&gt;0,Data!E88-4,"")</f>
        <v>-3</v>
      </c>
      <c r="F88" s="2">
        <f>IF(Data!F88&gt;0,Data!F88-4,"")</f>
        <v>-3</v>
      </c>
      <c r="G88" s="2">
        <f>IF(Data!G88&gt;0,Data!G88-4,"")</f>
        <v>-3</v>
      </c>
      <c r="H88" s="2">
        <f>IF(Data!H88&gt;0,Data!H88-4,"")</f>
        <v>-3</v>
      </c>
      <c r="K88" s="7">
        <f t="shared" si="3"/>
        <v>1</v>
      </c>
      <c r="L88" s="7" t="str">
        <f t="shared" si="4"/>
        <v/>
      </c>
      <c r="M88" s="4">
        <f t="shared" si="5"/>
        <v>1</v>
      </c>
      <c r="O88" s="4">
        <f>IF(MAX(COUNTIF(Data!A88:H88,1),COUNTIF(Data!A88:H88,2),COUNTIF(Data!A88:H88,3),COUNTIF(Data!A88:H88,4),COUNTIF(Data!A88:H88,5),COUNTIF(Data!A88:H88,6),COUNTIF(Data!A88:H88,7))&gt;0,MAX(COUNTIF(Data!A88:H88,1),COUNTIF(Data!A88:H88,2),COUNTIF(Data!A88:H88,3),COUNTIF(Data!A88:H88,4),COUNTIF(Data!A88:H88,5),COUNTIF(Data!A88:H88,6),COUNTIF(Data!A88:H88,7)),"")</f>
        <v>4</v>
      </c>
      <c r="P88" s="4" t="str">
        <f>IF(COUNTIF(Data!A88:H88,4)=8,"Remove","")</f>
        <v/>
      </c>
    </row>
    <row r="89" spans="1:16" x14ac:dyDescent="0.3">
      <c r="A89" s="2">
        <f>IF(Data!A89&gt;0,Data!A89-4,"")</f>
        <v>0</v>
      </c>
      <c r="B89" s="2">
        <f>IF(Data!B89&gt;0,Data!B89-4,"")</f>
        <v>0</v>
      </c>
      <c r="C89" s="2">
        <f>IF(Data!C89&gt;0,Data!C89-4,"")</f>
        <v>-1</v>
      </c>
      <c r="D89" s="2">
        <f>IF(Data!D89&gt;0,Data!D89-4,"")</f>
        <v>1</v>
      </c>
      <c r="E89" s="2">
        <f>IF(Data!E89&gt;0,Data!E89-4,"")</f>
        <v>0</v>
      </c>
      <c r="F89" s="2">
        <f>IF(Data!F89&gt;0,Data!F89-4,"")</f>
        <v>-1</v>
      </c>
      <c r="G89" s="2">
        <f>IF(Data!G89&gt;0,Data!G89-4,"")</f>
        <v>0</v>
      </c>
      <c r="H89" s="2">
        <f>IF(Data!H89&gt;0,Data!H89-4,"")</f>
        <v>1</v>
      </c>
      <c r="K89" s="7" t="str">
        <f t="shared" si="3"/>
        <v/>
      </c>
      <c r="L89" s="7" t="str">
        <f t="shared" si="4"/>
        <v/>
      </c>
      <c r="M89" s="4">
        <f t="shared" si="5"/>
        <v>0</v>
      </c>
      <c r="O89" s="4">
        <f>IF(MAX(COUNTIF(Data!A89:H89,1),COUNTIF(Data!A89:H89,2),COUNTIF(Data!A89:H89,3),COUNTIF(Data!A89:H89,4),COUNTIF(Data!A89:H89,5),COUNTIF(Data!A89:H89,6),COUNTIF(Data!A89:H89,7))&gt;0,MAX(COUNTIF(Data!A89:H89,1),COUNTIF(Data!A89:H89,2),COUNTIF(Data!A89:H89,3),COUNTIF(Data!A89:H89,4),COUNTIF(Data!A89:H89,5),COUNTIF(Data!A89:H89,6),COUNTIF(Data!A89:H89,7)),"")</f>
        <v>4</v>
      </c>
      <c r="P89" s="4" t="str">
        <f>IF(COUNTIF(Data!A89:H89,4)=8,"Remove","")</f>
        <v/>
      </c>
    </row>
    <row r="90" spans="1:16" x14ac:dyDescent="0.3">
      <c r="A90" s="2">
        <f>IF(Data!A90&gt;0,Data!A90-4,"")</f>
        <v>2</v>
      </c>
      <c r="B90" s="2">
        <f>IF(Data!B90&gt;0,Data!B90-4,"")</f>
        <v>1</v>
      </c>
      <c r="C90" s="2">
        <f>IF(Data!C90&gt;0,Data!C90-4,"")</f>
        <v>3</v>
      </c>
      <c r="D90" s="2">
        <f>IF(Data!D90&gt;0,Data!D90-4,"")</f>
        <v>2</v>
      </c>
      <c r="E90" s="2">
        <f>IF(Data!E90&gt;0,Data!E90-4,"")</f>
        <v>2</v>
      </c>
      <c r="F90" s="2">
        <f>IF(Data!F90&gt;0,Data!F90-4,"")</f>
        <v>2</v>
      </c>
      <c r="G90" s="2">
        <f>IF(Data!G90&gt;0,Data!G90-4,"")</f>
        <v>2</v>
      </c>
      <c r="H90" s="2">
        <f>IF(Data!H90&gt;0,Data!H90-4,"")</f>
        <v>2</v>
      </c>
      <c r="K90" s="7" t="str">
        <f t="shared" si="3"/>
        <v/>
      </c>
      <c r="L90" s="7" t="str">
        <f t="shared" si="4"/>
        <v/>
      </c>
      <c r="M90" s="4">
        <f t="shared" si="5"/>
        <v>0</v>
      </c>
      <c r="O90" s="4">
        <f>IF(MAX(COUNTIF(Data!A90:H90,1),COUNTIF(Data!A90:H90,2),COUNTIF(Data!A90:H90,3),COUNTIF(Data!A90:H90,4),COUNTIF(Data!A90:H90,5),COUNTIF(Data!A90:H90,6),COUNTIF(Data!A90:H90,7))&gt;0,MAX(COUNTIF(Data!A90:H90,1),COUNTIF(Data!A90:H90,2),COUNTIF(Data!A90:H90,3),COUNTIF(Data!A90:H90,4),COUNTIF(Data!A90:H90,5),COUNTIF(Data!A90:H90,6),COUNTIF(Data!A90:H90,7)),"")</f>
        <v>6</v>
      </c>
      <c r="P90" s="4" t="str">
        <f>IF(COUNTIF(Data!A90:H90,4)=8,"Remove","")</f>
        <v/>
      </c>
    </row>
    <row r="91" spans="1:16" x14ac:dyDescent="0.3">
      <c r="A91" s="2">
        <f>IF(Data!A91&gt;0,Data!A91-4,"")</f>
        <v>2</v>
      </c>
      <c r="B91" s="2">
        <f>IF(Data!B91&gt;0,Data!B91-4,"")</f>
        <v>1</v>
      </c>
      <c r="C91" s="2">
        <f>IF(Data!C91&gt;0,Data!C91-4,"")</f>
        <v>2</v>
      </c>
      <c r="D91" s="2">
        <f>IF(Data!D91&gt;0,Data!D91-4,"")</f>
        <v>2</v>
      </c>
      <c r="E91" s="2">
        <f>IF(Data!E91&gt;0,Data!E91-4,"")</f>
        <v>2</v>
      </c>
      <c r="F91" s="2">
        <f>IF(Data!F91&gt;0,Data!F91-4,"")</f>
        <v>2</v>
      </c>
      <c r="G91" s="2">
        <f>IF(Data!G91&gt;0,Data!G91-4,"")</f>
        <v>-1</v>
      </c>
      <c r="H91" s="2">
        <f>IF(Data!H91&gt;0,Data!H91-4,"")</f>
        <v>2</v>
      </c>
      <c r="K91" s="7" t="str">
        <f t="shared" si="3"/>
        <v/>
      </c>
      <c r="L91" s="7" t="str">
        <f t="shared" si="4"/>
        <v/>
      </c>
      <c r="M91" s="4">
        <f t="shared" si="5"/>
        <v>0</v>
      </c>
      <c r="O91" s="4">
        <f>IF(MAX(COUNTIF(Data!A91:H91,1),COUNTIF(Data!A91:H91,2),COUNTIF(Data!A91:H91,3),COUNTIF(Data!A91:H91,4),COUNTIF(Data!A91:H91,5),COUNTIF(Data!A91:H91,6),COUNTIF(Data!A91:H91,7))&gt;0,MAX(COUNTIF(Data!A91:H91,1),COUNTIF(Data!A91:H91,2),COUNTIF(Data!A91:H91,3),COUNTIF(Data!A91:H91,4),COUNTIF(Data!A91:H91,5),COUNTIF(Data!A91:H91,6),COUNTIF(Data!A91:H91,7)),"")</f>
        <v>6</v>
      </c>
      <c r="P91" s="4" t="str">
        <f>IF(COUNTIF(Data!A91:H91,4)=8,"Remove","")</f>
        <v/>
      </c>
    </row>
    <row r="92" spans="1:16" x14ac:dyDescent="0.3">
      <c r="A92" s="2">
        <f>IF(Data!A92&gt;0,Data!A92-4,"")</f>
        <v>-1</v>
      </c>
      <c r="B92" s="2">
        <f>IF(Data!B92&gt;0,Data!B92-4,"")</f>
        <v>-2</v>
      </c>
      <c r="C92" s="2">
        <f>IF(Data!C92&gt;0,Data!C92-4,"")</f>
        <v>-1</v>
      </c>
      <c r="D92" s="2">
        <f>IF(Data!D92&gt;0,Data!D92-4,"")</f>
        <v>2</v>
      </c>
      <c r="E92" s="2">
        <f>IF(Data!E92&gt;0,Data!E92-4,"")</f>
        <v>-2</v>
      </c>
      <c r="F92" s="2">
        <f>IF(Data!F92&gt;0,Data!F92-4,"")</f>
        <v>-1</v>
      </c>
      <c r="G92" s="2">
        <f>IF(Data!G92&gt;0,Data!G92-4,"")</f>
        <v>1</v>
      </c>
      <c r="H92" s="2">
        <f>IF(Data!H92&gt;0,Data!H92-4,"")</f>
        <v>1</v>
      </c>
      <c r="K92" s="7">
        <f t="shared" si="3"/>
        <v>1</v>
      </c>
      <c r="L92" s="7" t="str">
        <f t="shared" si="4"/>
        <v/>
      </c>
      <c r="M92" s="4">
        <f t="shared" si="5"/>
        <v>1</v>
      </c>
      <c r="O92" s="4">
        <f>IF(MAX(COUNTIF(Data!A92:H92,1),COUNTIF(Data!A92:H92,2),COUNTIF(Data!A92:H92,3),COUNTIF(Data!A92:H92,4),COUNTIF(Data!A92:H92,5),COUNTIF(Data!A92:H92,6),COUNTIF(Data!A92:H92,7))&gt;0,MAX(COUNTIF(Data!A92:H92,1),COUNTIF(Data!A92:H92,2),COUNTIF(Data!A92:H92,3),COUNTIF(Data!A92:H92,4),COUNTIF(Data!A92:H92,5),COUNTIF(Data!A92:H92,6),COUNTIF(Data!A92:H92,7)),"")</f>
        <v>3</v>
      </c>
      <c r="P92" s="4" t="str">
        <f>IF(COUNTIF(Data!A92:H92,4)=8,"Remove","")</f>
        <v/>
      </c>
    </row>
    <row r="93" spans="1:16" x14ac:dyDescent="0.3">
      <c r="A93" s="2">
        <f>IF(Data!A93&gt;0,Data!A93-4,"")</f>
        <v>-1</v>
      </c>
      <c r="B93" s="2">
        <f>IF(Data!B93&gt;0,Data!B93-4,"")</f>
        <v>-2</v>
      </c>
      <c r="C93" s="2">
        <f>IF(Data!C93&gt;0,Data!C93-4,"")</f>
        <v>-1</v>
      </c>
      <c r="D93" s="2">
        <f>IF(Data!D93&gt;0,Data!D93-4,"")</f>
        <v>-2</v>
      </c>
      <c r="E93" s="2">
        <f>IF(Data!E93&gt;0,Data!E93-4,"")</f>
        <v>-2</v>
      </c>
      <c r="F93" s="2">
        <f>IF(Data!F93&gt;0,Data!F93-4,"")</f>
        <v>-1</v>
      </c>
      <c r="G93" s="2">
        <f>IF(Data!G93&gt;0,Data!G93-4,"")</f>
        <v>-1</v>
      </c>
      <c r="H93" s="2">
        <f>IF(Data!H93&gt;0,Data!H93-4,"")</f>
        <v>-2</v>
      </c>
      <c r="K93" s="7" t="str">
        <f t="shared" si="3"/>
        <v/>
      </c>
      <c r="L93" s="7" t="str">
        <f t="shared" si="4"/>
        <v/>
      </c>
      <c r="M93" s="4">
        <f t="shared" si="5"/>
        <v>0</v>
      </c>
      <c r="O93" s="4">
        <f>IF(MAX(COUNTIF(Data!A93:H93,1),COUNTIF(Data!A93:H93,2),COUNTIF(Data!A93:H93,3),COUNTIF(Data!A93:H93,4),COUNTIF(Data!A93:H93,5),COUNTIF(Data!A93:H93,6),COUNTIF(Data!A93:H93,7))&gt;0,MAX(COUNTIF(Data!A93:H93,1),COUNTIF(Data!A93:H93,2),COUNTIF(Data!A93:H93,3),COUNTIF(Data!A93:H93,4),COUNTIF(Data!A93:H93,5),COUNTIF(Data!A93:H93,6),COUNTIF(Data!A93:H93,7)),"")</f>
        <v>4</v>
      </c>
      <c r="P93" s="4" t="str">
        <f>IF(COUNTIF(Data!A93:H93,4)=8,"Remove","")</f>
        <v/>
      </c>
    </row>
    <row r="94" spans="1:16" x14ac:dyDescent="0.3">
      <c r="A94" s="2">
        <f>IF(Data!A94&gt;0,Data!A94-4,"")</f>
        <v>1</v>
      </c>
      <c r="B94" s="2">
        <f>IF(Data!B94&gt;0,Data!B94-4,"")</f>
        <v>1</v>
      </c>
      <c r="C94" s="2">
        <f>IF(Data!C94&gt;0,Data!C94-4,"")</f>
        <v>2</v>
      </c>
      <c r="D94" s="2">
        <f>IF(Data!D94&gt;0,Data!D94-4,"")</f>
        <v>1</v>
      </c>
      <c r="E94" s="2">
        <f>IF(Data!E94&gt;0,Data!E94-4,"")</f>
        <v>2</v>
      </c>
      <c r="F94" s="2">
        <f>IF(Data!F94&gt;0,Data!F94-4,"")</f>
        <v>2</v>
      </c>
      <c r="G94" s="2">
        <f>IF(Data!G94&gt;0,Data!G94-4,"")</f>
        <v>1</v>
      </c>
      <c r="H94" s="2">
        <f>IF(Data!H94&gt;0,Data!H94-4,"")</f>
        <v>2</v>
      </c>
      <c r="K94" s="7" t="str">
        <f t="shared" si="3"/>
        <v/>
      </c>
      <c r="L94" s="7" t="str">
        <f t="shared" si="4"/>
        <v/>
      </c>
      <c r="M94" s="4">
        <f t="shared" si="5"/>
        <v>0</v>
      </c>
      <c r="O94" s="4">
        <f>IF(MAX(COUNTIF(Data!A94:H94,1),COUNTIF(Data!A94:H94,2),COUNTIF(Data!A94:H94,3),COUNTIF(Data!A94:H94,4),COUNTIF(Data!A94:H94,5),COUNTIF(Data!A94:H94,6),COUNTIF(Data!A94:H94,7))&gt;0,MAX(COUNTIF(Data!A94:H94,1),COUNTIF(Data!A94:H94,2),COUNTIF(Data!A94:H94,3),COUNTIF(Data!A94:H94,4),COUNTIF(Data!A94:H94,5),COUNTIF(Data!A94:H94,6),COUNTIF(Data!A94:H94,7)),"")</f>
        <v>4</v>
      </c>
      <c r="P94" s="4" t="str">
        <f>IF(COUNTIF(Data!A94:H94,4)=8,"Remove","")</f>
        <v/>
      </c>
    </row>
    <row r="95" spans="1:16" x14ac:dyDescent="0.3">
      <c r="A95" s="2">
        <f>IF(Data!A95&gt;0,Data!A95-4,"")</f>
        <v>2</v>
      </c>
      <c r="B95" s="2">
        <f>IF(Data!B95&gt;0,Data!B95-4,"")</f>
        <v>1</v>
      </c>
      <c r="C95" s="2">
        <f>IF(Data!C95&gt;0,Data!C95-4,"")</f>
        <v>2</v>
      </c>
      <c r="D95" s="2">
        <f>IF(Data!D95&gt;0,Data!D95-4,"")</f>
        <v>1</v>
      </c>
      <c r="E95" s="2">
        <f>IF(Data!E95&gt;0,Data!E95-4,"")</f>
        <v>1</v>
      </c>
      <c r="F95" s="2">
        <f>IF(Data!F95&gt;0,Data!F95-4,"")</f>
        <v>0</v>
      </c>
      <c r="G95" s="2">
        <f>IF(Data!G95&gt;0,Data!G95-4,"")</f>
        <v>0</v>
      </c>
      <c r="H95" s="2">
        <f>IF(Data!H95&gt;0,Data!H95-4,"")</f>
        <v>-1</v>
      </c>
      <c r="K95" s="7" t="str">
        <f t="shared" si="3"/>
        <v/>
      </c>
      <c r="L95" s="7" t="str">
        <f t="shared" si="4"/>
        <v/>
      </c>
      <c r="M95" s="4">
        <f t="shared" si="5"/>
        <v>0</v>
      </c>
      <c r="O95" s="4">
        <f>IF(MAX(COUNTIF(Data!A95:H95,1),COUNTIF(Data!A95:H95,2),COUNTIF(Data!A95:H95,3),COUNTIF(Data!A95:H95,4),COUNTIF(Data!A95:H95,5),COUNTIF(Data!A95:H95,6),COUNTIF(Data!A95:H95,7))&gt;0,MAX(COUNTIF(Data!A95:H95,1),COUNTIF(Data!A95:H95,2),COUNTIF(Data!A95:H95,3),COUNTIF(Data!A95:H95,4),COUNTIF(Data!A95:H95,5),COUNTIF(Data!A95:H95,6),COUNTIF(Data!A95:H95,7)),"")</f>
        <v>3</v>
      </c>
      <c r="P95" s="4" t="str">
        <f>IF(COUNTIF(Data!A95:H95,4)=8,"Remove","")</f>
        <v/>
      </c>
    </row>
    <row r="96" spans="1:16" x14ac:dyDescent="0.3">
      <c r="A96" s="2">
        <f>IF(Data!A96&gt;0,Data!A96-4,"")</f>
        <v>2</v>
      </c>
      <c r="B96" s="2">
        <f>IF(Data!B96&gt;0,Data!B96-4,"")</f>
        <v>1</v>
      </c>
      <c r="C96" s="2">
        <f>IF(Data!C96&gt;0,Data!C96-4,"")</f>
        <v>2</v>
      </c>
      <c r="D96" s="2">
        <f>IF(Data!D96&gt;0,Data!D96-4,"")</f>
        <v>1</v>
      </c>
      <c r="E96" s="2">
        <f>IF(Data!E96&gt;0,Data!E96-4,"")</f>
        <v>0</v>
      </c>
      <c r="F96" s="2">
        <f>IF(Data!F96&gt;0,Data!F96-4,"")</f>
        <v>1</v>
      </c>
      <c r="G96" s="2">
        <f>IF(Data!G96&gt;0,Data!G96-4,"")</f>
        <v>1</v>
      </c>
      <c r="H96" s="2">
        <f>IF(Data!H96&gt;0,Data!H96-4,"")</f>
        <v>0</v>
      </c>
      <c r="K96" s="7" t="str">
        <f t="shared" si="3"/>
        <v/>
      </c>
      <c r="L96" s="7" t="str">
        <f t="shared" si="4"/>
        <v/>
      </c>
      <c r="M96" s="4">
        <f t="shared" si="5"/>
        <v>0</v>
      </c>
      <c r="O96" s="4">
        <f>IF(MAX(COUNTIF(Data!A96:H96,1),COUNTIF(Data!A96:H96,2),COUNTIF(Data!A96:H96,3),COUNTIF(Data!A96:H96,4),COUNTIF(Data!A96:H96,5),COUNTIF(Data!A96:H96,6),COUNTIF(Data!A96:H96,7))&gt;0,MAX(COUNTIF(Data!A96:H96,1),COUNTIF(Data!A96:H96,2),COUNTIF(Data!A96:H96,3),COUNTIF(Data!A96:H96,4),COUNTIF(Data!A96:H96,5),COUNTIF(Data!A96:H96,6),COUNTIF(Data!A96:H96,7)),"")</f>
        <v>4</v>
      </c>
      <c r="P96" s="4" t="str">
        <f>IF(COUNTIF(Data!A96:H96,4)=8,"Remove","")</f>
        <v/>
      </c>
    </row>
    <row r="97" spans="1:16" x14ac:dyDescent="0.3">
      <c r="A97" s="2">
        <f>IF(Data!A97&gt;0,Data!A97-4,"")</f>
        <v>1</v>
      </c>
      <c r="B97" s="2">
        <f>IF(Data!B97&gt;0,Data!B97-4,"")</f>
        <v>-1</v>
      </c>
      <c r="C97" s="2">
        <f>IF(Data!C97&gt;0,Data!C97-4,"")</f>
        <v>3</v>
      </c>
      <c r="D97" s="2">
        <f>IF(Data!D97&gt;0,Data!D97-4,"")</f>
        <v>2</v>
      </c>
      <c r="E97" s="2">
        <f>IF(Data!E97&gt;0,Data!E97-4,"")</f>
        <v>1</v>
      </c>
      <c r="F97" s="2">
        <f>IF(Data!F97&gt;0,Data!F97-4,"")</f>
        <v>1</v>
      </c>
      <c r="G97" s="2">
        <f>IF(Data!G97&gt;0,Data!G97-4,"")</f>
        <v>0</v>
      </c>
      <c r="H97" s="2">
        <f>IF(Data!H97&gt;0,Data!H97-4,"")</f>
        <v>1</v>
      </c>
      <c r="K97" s="7">
        <f t="shared" si="3"/>
        <v>1</v>
      </c>
      <c r="L97" s="7" t="str">
        <f t="shared" si="4"/>
        <v/>
      </c>
      <c r="M97" s="4">
        <f t="shared" si="5"/>
        <v>1</v>
      </c>
      <c r="O97" s="4">
        <f>IF(MAX(COUNTIF(Data!A97:H97,1),COUNTIF(Data!A97:H97,2),COUNTIF(Data!A97:H97,3),COUNTIF(Data!A97:H97,4),COUNTIF(Data!A97:H97,5),COUNTIF(Data!A97:H97,6),COUNTIF(Data!A97:H97,7))&gt;0,MAX(COUNTIF(Data!A97:H97,1),COUNTIF(Data!A97:H97,2),COUNTIF(Data!A97:H97,3),COUNTIF(Data!A97:H97,4),COUNTIF(Data!A97:H97,5),COUNTIF(Data!A97:H97,6),COUNTIF(Data!A97:H97,7)),"")</f>
        <v>4</v>
      </c>
      <c r="P97" s="4" t="str">
        <f>IF(COUNTIF(Data!A97:H97,4)=8,"Remove","")</f>
        <v/>
      </c>
    </row>
    <row r="98" spans="1:16" x14ac:dyDescent="0.3">
      <c r="A98" s="2">
        <f>IF(Data!A98&gt;0,Data!A98-4,"")</f>
        <v>0</v>
      </c>
      <c r="B98" s="2">
        <f>IF(Data!B98&gt;0,Data!B98-4,"")</f>
        <v>-1</v>
      </c>
      <c r="C98" s="2">
        <f>IF(Data!C98&gt;0,Data!C98-4,"")</f>
        <v>0</v>
      </c>
      <c r="D98" s="2">
        <f>IF(Data!D98&gt;0,Data!D98-4,"")</f>
        <v>-1</v>
      </c>
      <c r="E98" s="2">
        <f>IF(Data!E98&gt;0,Data!E98-4,"")</f>
        <v>2</v>
      </c>
      <c r="F98" s="2">
        <f>IF(Data!F98&gt;0,Data!F98-4,"")</f>
        <v>3</v>
      </c>
      <c r="G98" s="2">
        <f>IF(Data!G98&gt;0,Data!G98-4,"")</f>
        <v>-1</v>
      </c>
      <c r="H98" s="2">
        <f>IF(Data!H98&gt;0,Data!H98-4,"")</f>
        <v>2</v>
      </c>
      <c r="K98" s="7" t="str">
        <f t="shared" si="3"/>
        <v/>
      </c>
      <c r="L98" s="7">
        <f t="shared" si="4"/>
        <v>1</v>
      </c>
      <c r="M98" s="4">
        <f t="shared" si="5"/>
        <v>1</v>
      </c>
      <c r="O98" s="4">
        <f>IF(MAX(COUNTIF(Data!A98:H98,1),COUNTIF(Data!A98:H98,2),COUNTIF(Data!A98:H98,3),COUNTIF(Data!A98:H98,4),COUNTIF(Data!A98:H98,5),COUNTIF(Data!A98:H98,6),COUNTIF(Data!A98:H98,7))&gt;0,MAX(COUNTIF(Data!A98:H98,1),COUNTIF(Data!A98:H98,2),COUNTIF(Data!A98:H98,3),COUNTIF(Data!A98:H98,4),COUNTIF(Data!A98:H98,5),COUNTIF(Data!A98:H98,6),COUNTIF(Data!A98:H98,7)),"")</f>
        <v>3</v>
      </c>
      <c r="P98" s="4" t="str">
        <f>IF(COUNTIF(Data!A98:H98,4)=8,"Remove","")</f>
        <v/>
      </c>
    </row>
    <row r="99" spans="1:16" x14ac:dyDescent="0.3">
      <c r="A99" s="2">
        <f>IF(Data!A99&gt;0,Data!A99-4,"")</f>
        <v>1</v>
      </c>
      <c r="B99" s="2">
        <f>IF(Data!B99&gt;0,Data!B99-4,"")</f>
        <v>0</v>
      </c>
      <c r="C99" s="2">
        <f>IF(Data!C99&gt;0,Data!C99-4,"")</f>
        <v>0</v>
      </c>
      <c r="D99" s="2">
        <f>IF(Data!D99&gt;0,Data!D99-4,"")</f>
        <v>0</v>
      </c>
      <c r="E99" s="2">
        <f>IF(Data!E99&gt;0,Data!E99-4,"")</f>
        <v>0</v>
      </c>
      <c r="F99" s="2">
        <f>IF(Data!F99&gt;0,Data!F99-4,"")</f>
        <v>0</v>
      </c>
      <c r="G99" s="2">
        <f>IF(Data!G99&gt;0,Data!G99-4,"")</f>
        <v>1</v>
      </c>
      <c r="H99" s="2">
        <f>IF(Data!H99&gt;0,Data!H99-4,"")</f>
        <v>2</v>
      </c>
      <c r="K99" s="7" t="str">
        <f t="shared" si="3"/>
        <v/>
      </c>
      <c r="L99" s="7" t="str">
        <f t="shared" si="4"/>
        <v/>
      </c>
      <c r="M99" s="4">
        <f t="shared" si="5"/>
        <v>0</v>
      </c>
      <c r="O99" s="4">
        <f>IF(MAX(COUNTIF(Data!A99:H99,1),COUNTIF(Data!A99:H99,2),COUNTIF(Data!A99:H99,3),COUNTIF(Data!A99:H99,4),COUNTIF(Data!A99:H99,5),COUNTIF(Data!A99:H99,6),COUNTIF(Data!A99:H99,7))&gt;0,MAX(COUNTIF(Data!A99:H99,1),COUNTIF(Data!A99:H99,2),COUNTIF(Data!A99:H99,3),COUNTIF(Data!A99:H99,4),COUNTIF(Data!A99:H99,5),COUNTIF(Data!A99:H99,6),COUNTIF(Data!A99:H99,7)),"")</f>
        <v>5</v>
      </c>
      <c r="P99" s="4" t="str">
        <f>IF(COUNTIF(Data!A99:H99,4)=8,"Remove","")</f>
        <v/>
      </c>
    </row>
    <row r="100" spans="1:16" x14ac:dyDescent="0.3">
      <c r="A100" s="2">
        <f>IF(Data!A100&gt;0,Data!A100-4,"")</f>
        <v>-1</v>
      </c>
      <c r="B100" s="2">
        <f>IF(Data!B100&gt;0,Data!B100-4,"")</f>
        <v>-3</v>
      </c>
      <c r="C100" s="2">
        <f>IF(Data!C100&gt;0,Data!C100-4,"")</f>
        <v>0</v>
      </c>
      <c r="D100" s="2">
        <f>IF(Data!D100&gt;0,Data!D100-4,"")</f>
        <v>-1</v>
      </c>
      <c r="E100" s="2">
        <f>IF(Data!E100&gt;0,Data!E100-4,"")</f>
        <v>-2</v>
      </c>
      <c r="F100" s="2">
        <f>IF(Data!F100&gt;0,Data!F100-4,"")</f>
        <v>1</v>
      </c>
      <c r="G100" s="2">
        <f>IF(Data!G100&gt;0,Data!G100-4,"")</f>
        <v>-2</v>
      </c>
      <c r="H100" s="2">
        <f>IF(Data!H100&gt;0,Data!H100-4,"")</f>
        <v>-2</v>
      </c>
      <c r="K100" s="7" t="str">
        <f t="shared" si="3"/>
        <v/>
      </c>
      <c r="L100" s="7" t="str">
        <f t="shared" si="4"/>
        <v/>
      </c>
      <c r="M100" s="4">
        <f t="shared" si="5"/>
        <v>0</v>
      </c>
      <c r="O100" s="4">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3</v>
      </c>
      <c r="P100" s="4" t="str">
        <f>IF(COUNTIF(Data!A100:H100,4)=8,"Remove","")</f>
        <v/>
      </c>
    </row>
    <row r="101" spans="1:16" x14ac:dyDescent="0.3">
      <c r="A101" s="2">
        <f>IF(Data!A101&gt;0,Data!A101-4,"")</f>
        <v>1</v>
      </c>
      <c r="B101" s="2">
        <f>IF(Data!B101&gt;0,Data!B101-4,"")</f>
        <v>-1</v>
      </c>
      <c r="C101" s="2">
        <f>IF(Data!C101&gt;0,Data!C101-4,"")</f>
        <v>2</v>
      </c>
      <c r="D101" s="2">
        <f>IF(Data!D101&gt;0,Data!D101-4,"")</f>
        <v>0</v>
      </c>
      <c r="E101" s="2">
        <f>IF(Data!E101&gt;0,Data!E101-4,"")</f>
        <v>-1</v>
      </c>
      <c r="F101" s="2">
        <f>IF(Data!F101&gt;0,Data!F101-4,"")</f>
        <v>2</v>
      </c>
      <c r="G101" s="2">
        <f>IF(Data!G101&gt;0,Data!G101-4,"")</f>
        <v>-1</v>
      </c>
      <c r="H101" s="2">
        <f>IF(Data!H101&gt;0,Data!H101-4,"")</f>
        <v>0</v>
      </c>
      <c r="K101" s="7" t="str">
        <f t="shared" si="3"/>
        <v/>
      </c>
      <c r="L101" s="7" t="str">
        <f t="shared" si="4"/>
        <v/>
      </c>
      <c r="M101" s="4">
        <f t="shared" si="5"/>
        <v>0</v>
      </c>
      <c r="O101" s="4">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3</v>
      </c>
      <c r="P101" s="4" t="str">
        <f>IF(COUNTIF(Data!A101:H101,4)=8,"Remove","")</f>
        <v/>
      </c>
    </row>
    <row r="102" spans="1:16" x14ac:dyDescent="0.3">
      <c r="A102" s="2">
        <f>IF(Data!A102&gt;0,Data!A102-4,"")</f>
        <v>-1</v>
      </c>
      <c r="B102" s="2">
        <f>IF(Data!B102&gt;0,Data!B102-4,"")</f>
        <v>-2</v>
      </c>
      <c r="C102" s="2">
        <f>IF(Data!C102&gt;0,Data!C102-4,"")</f>
        <v>0</v>
      </c>
      <c r="D102" s="2">
        <f>IF(Data!D102&gt;0,Data!D102-4,"")</f>
        <v>0</v>
      </c>
      <c r="E102" s="2">
        <f>IF(Data!E102&gt;0,Data!E102-4,"")</f>
        <v>-2</v>
      </c>
      <c r="F102" s="2">
        <f>IF(Data!F102&gt;0,Data!F102-4,"")</f>
        <v>0</v>
      </c>
      <c r="G102" s="2">
        <f>IF(Data!G102&gt;0,Data!G102-4,"")</f>
        <v>-2</v>
      </c>
      <c r="H102" s="2">
        <f>IF(Data!H102&gt;0,Data!H102-4,"")</f>
        <v>-1</v>
      </c>
      <c r="K102" s="7" t="str">
        <f t="shared" si="3"/>
        <v/>
      </c>
      <c r="L102" s="7" t="str">
        <f t="shared" si="4"/>
        <v/>
      </c>
      <c r="M102" s="4">
        <f t="shared" si="5"/>
        <v>0</v>
      </c>
      <c r="O102" s="4">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3</v>
      </c>
      <c r="P102" s="4" t="str">
        <f>IF(COUNTIF(Data!A102:H102,4)=8,"Remove","")</f>
        <v/>
      </c>
    </row>
    <row r="103" spans="1:16" x14ac:dyDescent="0.3">
      <c r="A103" s="2">
        <f>IF(Data!A103&gt;0,Data!A103-4,"")</f>
        <v>2</v>
      </c>
      <c r="B103" s="2">
        <f>IF(Data!B103&gt;0,Data!B103-4,"")</f>
        <v>2</v>
      </c>
      <c r="C103" s="2">
        <f>IF(Data!C103&gt;0,Data!C103-4,"")</f>
        <v>2</v>
      </c>
      <c r="D103" s="2">
        <f>IF(Data!D103&gt;0,Data!D103-4,"")</f>
        <v>1</v>
      </c>
      <c r="E103" s="2">
        <f>IF(Data!E103&gt;0,Data!E103-4,"")</f>
        <v>2</v>
      </c>
      <c r="F103" s="2">
        <f>IF(Data!F103&gt;0,Data!F103-4,"")</f>
        <v>2</v>
      </c>
      <c r="G103" s="2">
        <f>IF(Data!G103&gt;0,Data!G103-4,"")</f>
        <v>2</v>
      </c>
      <c r="H103" s="2">
        <f>IF(Data!H103&gt;0,Data!H103-4,"")</f>
        <v>2</v>
      </c>
      <c r="K103" s="7" t="str">
        <f t="shared" si="3"/>
        <v/>
      </c>
      <c r="L103" s="7" t="str">
        <f t="shared" si="4"/>
        <v/>
      </c>
      <c r="M103" s="4">
        <f t="shared" si="5"/>
        <v>0</v>
      </c>
      <c r="O103" s="4">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7</v>
      </c>
      <c r="P103" s="4" t="str">
        <f>IF(COUNTIF(Data!A103:H103,4)=8,"Remove","")</f>
        <v/>
      </c>
    </row>
    <row r="104" spans="1:16" x14ac:dyDescent="0.3">
      <c r="A104" s="2">
        <f>IF(Data!A104&gt;0,Data!A104-4,"")</f>
        <v>1</v>
      </c>
      <c r="B104" s="2">
        <f>IF(Data!B104&gt;0,Data!B104-4,"")</f>
        <v>1</v>
      </c>
      <c r="C104" s="2">
        <f>IF(Data!C104&gt;0,Data!C104-4,"")</f>
        <v>0</v>
      </c>
      <c r="D104" s="2">
        <f>IF(Data!D104&gt;0,Data!D104-4,"")</f>
        <v>0</v>
      </c>
      <c r="E104" s="2">
        <f>IF(Data!E104&gt;0,Data!E104-4,"")</f>
        <v>0</v>
      </c>
      <c r="F104" s="2">
        <f>IF(Data!F104&gt;0,Data!F104-4,"")</f>
        <v>1</v>
      </c>
      <c r="G104" s="2">
        <f>IF(Data!G104&gt;0,Data!G104-4,"")</f>
        <v>1</v>
      </c>
      <c r="H104" s="2">
        <f>IF(Data!H104&gt;0,Data!H104-4,"")</f>
        <v>0</v>
      </c>
      <c r="K104" s="7" t="str">
        <f t="shared" si="3"/>
        <v/>
      </c>
      <c r="L104" s="7" t="str">
        <f t="shared" si="4"/>
        <v/>
      </c>
      <c r="M104" s="4">
        <f t="shared" si="5"/>
        <v>0</v>
      </c>
      <c r="O104" s="4">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4</v>
      </c>
      <c r="P104" s="4" t="str">
        <f>IF(COUNTIF(Data!A104:H104,4)=8,"Remove","")</f>
        <v/>
      </c>
    </row>
    <row r="105" spans="1:16" x14ac:dyDescent="0.3">
      <c r="A105" s="2">
        <f>IF(Data!A105&gt;0,Data!A105-4,"")</f>
        <v>2</v>
      </c>
      <c r="B105" s="2">
        <f>IF(Data!B105&gt;0,Data!B105-4,"")</f>
        <v>2</v>
      </c>
      <c r="C105" s="2">
        <f>IF(Data!C105&gt;0,Data!C105-4,"")</f>
        <v>2</v>
      </c>
      <c r="D105" s="2">
        <f>IF(Data!D105&gt;0,Data!D105-4,"")</f>
        <v>3</v>
      </c>
      <c r="E105" s="2">
        <f>IF(Data!E105&gt;0,Data!E105-4,"")</f>
        <v>3</v>
      </c>
      <c r="F105" s="2">
        <f>IF(Data!F105&gt;0,Data!F105-4,"")</f>
        <v>3</v>
      </c>
      <c r="G105" s="2">
        <f>IF(Data!G105&gt;0,Data!G105-4,"")</f>
        <v>-2</v>
      </c>
      <c r="H105" s="2">
        <f>IF(Data!H105&gt;0,Data!H105-4,"")</f>
        <v>-1</v>
      </c>
      <c r="K105" s="7" t="str">
        <f t="shared" si="3"/>
        <v/>
      </c>
      <c r="L105" s="7">
        <f t="shared" si="4"/>
        <v>1</v>
      </c>
      <c r="M105" s="4">
        <f t="shared" si="5"/>
        <v>1</v>
      </c>
      <c r="O105" s="4">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3</v>
      </c>
      <c r="P105" s="4" t="str">
        <f>IF(COUNTIF(Data!A105:H105,4)=8,"Remove","")</f>
        <v/>
      </c>
    </row>
    <row r="106" spans="1:16" x14ac:dyDescent="0.3">
      <c r="A106" s="2">
        <f>IF(Data!A106&gt;0,Data!A106-4,"")</f>
        <v>2</v>
      </c>
      <c r="B106" s="2">
        <f>IF(Data!B106&gt;0,Data!B106-4,"")</f>
        <v>0</v>
      </c>
      <c r="C106" s="2">
        <f>IF(Data!C106&gt;0,Data!C106-4,"")</f>
        <v>2</v>
      </c>
      <c r="D106" s="2">
        <f>IF(Data!D106&gt;0,Data!D106-4,"")</f>
        <v>2</v>
      </c>
      <c r="E106" s="2">
        <f>IF(Data!E106&gt;0,Data!E106-4,"")</f>
        <v>3</v>
      </c>
      <c r="F106" s="2">
        <f>IF(Data!F106&gt;0,Data!F106-4,"")</f>
        <v>2</v>
      </c>
      <c r="G106" s="2">
        <f>IF(Data!G106&gt;0,Data!G106-4,"")</f>
        <v>0</v>
      </c>
      <c r="H106" s="2">
        <f>IF(Data!H106&gt;0,Data!H106-4,"")</f>
        <v>1</v>
      </c>
      <c r="K106" s="7" t="str">
        <f t="shared" si="3"/>
        <v/>
      </c>
      <c r="L106" s="7" t="str">
        <f t="shared" si="4"/>
        <v/>
      </c>
      <c r="M106" s="4">
        <f t="shared" si="5"/>
        <v>0</v>
      </c>
      <c r="O106" s="4">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4</v>
      </c>
      <c r="P106" s="4" t="str">
        <f>IF(COUNTIF(Data!A106:H106,4)=8,"Remove","")</f>
        <v/>
      </c>
    </row>
    <row r="107" spans="1:16" x14ac:dyDescent="0.3">
      <c r="A107" s="2">
        <f>IF(Data!A107&gt;0,Data!A107-4,"")</f>
        <v>0</v>
      </c>
      <c r="B107" s="2">
        <f>IF(Data!B107&gt;0,Data!B107-4,"")</f>
        <v>-3</v>
      </c>
      <c r="C107" s="2">
        <f>IF(Data!C107&gt;0,Data!C107-4,"")</f>
        <v>-3</v>
      </c>
      <c r="D107" s="2">
        <f>IF(Data!D107&gt;0,Data!D107-4,"")</f>
        <v>1</v>
      </c>
      <c r="E107" s="2">
        <f>IF(Data!E107&gt;0,Data!E107-4,"")</f>
        <v>3</v>
      </c>
      <c r="F107" s="2">
        <f>IF(Data!F107&gt;0,Data!F107-4,"")</f>
        <v>3</v>
      </c>
      <c r="G107" s="2">
        <f>IF(Data!G107&gt;0,Data!G107-4,"")</f>
        <v>-3</v>
      </c>
      <c r="H107" s="2">
        <f>IF(Data!H107&gt;0,Data!H107-4,"")</f>
        <v>-3</v>
      </c>
      <c r="K107" s="7">
        <f t="shared" si="3"/>
        <v>1</v>
      </c>
      <c r="L107" s="7">
        <f t="shared" si="4"/>
        <v>1</v>
      </c>
      <c r="M107" s="4">
        <f t="shared" si="5"/>
        <v>2</v>
      </c>
      <c r="O107" s="4">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4</v>
      </c>
      <c r="P107" s="4" t="str">
        <f>IF(COUNTIF(Data!A107:H107,4)=8,"Remove","")</f>
        <v/>
      </c>
    </row>
    <row r="108" spans="1:16" x14ac:dyDescent="0.3">
      <c r="A108" s="2">
        <f>IF(Data!A108&gt;0,Data!A108-4,"")</f>
        <v>1</v>
      </c>
      <c r="B108" s="2">
        <f>IF(Data!B108&gt;0,Data!B108-4,"")</f>
        <v>1</v>
      </c>
      <c r="C108" s="2">
        <f>IF(Data!C108&gt;0,Data!C108-4,"")</f>
        <v>1</v>
      </c>
      <c r="D108" s="2">
        <f>IF(Data!D108&gt;0,Data!D108-4,"")</f>
        <v>0</v>
      </c>
      <c r="E108" s="2">
        <f>IF(Data!E108&gt;0,Data!E108-4,"")</f>
        <v>0</v>
      </c>
      <c r="F108" s="2">
        <f>IF(Data!F108&gt;0,Data!F108-4,"")</f>
        <v>2</v>
      </c>
      <c r="G108" s="2">
        <f>IF(Data!G108&gt;0,Data!G108-4,"")</f>
        <v>0</v>
      </c>
      <c r="H108" s="2">
        <f>IF(Data!H108&gt;0,Data!H108-4,"")</f>
        <v>-2</v>
      </c>
      <c r="K108" s="7" t="str">
        <f t="shared" si="3"/>
        <v/>
      </c>
      <c r="L108" s="7">
        <f t="shared" si="4"/>
        <v>1</v>
      </c>
      <c r="M108" s="4">
        <f t="shared" si="5"/>
        <v>1</v>
      </c>
      <c r="O108" s="4">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3</v>
      </c>
      <c r="P108" s="4" t="str">
        <f>IF(COUNTIF(Data!A108:H108,4)=8,"Remove","")</f>
        <v/>
      </c>
    </row>
    <row r="109" spans="1:16" x14ac:dyDescent="0.3">
      <c r="A109" s="2">
        <f>IF(Data!A109&gt;0,Data!A109-4,"")</f>
        <v>1</v>
      </c>
      <c r="B109" s="2">
        <f>IF(Data!B109&gt;0,Data!B109-4,"")</f>
        <v>0</v>
      </c>
      <c r="C109" s="2">
        <f>IF(Data!C109&gt;0,Data!C109-4,"")</f>
        <v>1</v>
      </c>
      <c r="D109" s="2">
        <f>IF(Data!D109&gt;0,Data!D109-4,"")</f>
        <v>2</v>
      </c>
      <c r="E109" s="2">
        <f>IF(Data!E109&gt;0,Data!E109-4,"")</f>
        <v>0</v>
      </c>
      <c r="F109" s="2">
        <f>IF(Data!F109&gt;0,Data!F109-4,"")</f>
        <v>1</v>
      </c>
      <c r="G109" s="2">
        <f>IF(Data!G109&gt;0,Data!G109-4,"")</f>
        <v>2</v>
      </c>
      <c r="H109" s="2">
        <f>IF(Data!H109&gt;0,Data!H109-4,"")</f>
        <v>1</v>
      </c>
      <c r="K109" s="7" t="str">
        <f t="shared" si="3"/>
        <v/>
      </c>
      <c r="L109" s="7" t="str">
        <f t="shared" si="4"/>
        <v/>
      </c>
      <c r="M109" s="4">
        <f t="shared" si="5"/>
        <v>0</v>
      </c>
      <c r="O109" s="4">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4</v>
      </c>
      <c r="P109" s="4" t="str">
        <f>IF(COUNTIF(Data!A109:H109,4)=8,"Remove","")</f>
        <v/>
      </c>
    </row>
    <row r="110" spans="1:16" x14ac:dyDescent="0.3">
      <c r="A110" s="2">
        <f>IF(Data!A110&gt;0,Data!A110-4,"")</f>
        <v>2</v>
      </c>
      <c r="B110" s="2">
        <f>IF(Data!B110&gt;0,Data!B110-4,"")</f>
        <v>2</v>
      </c>
      <c r="C110" s="2">
        <f>IF(Data!C110&gt;0,Data!C110-4,"")</f>
        <v>2</v>
      </c>
      <c r="D110" s="2">
        <f>IF(Data!D110&gt;0,Data!D110-4,"")</f>
        <v>2</v>
      </c>
      <c r="E110" s="2">
        <f>IF(Data!E110&gt;0,Data!E110-4,"")</f>
        <v>2</v>
      </c>
      <c r="F110" s="2">
        <f>IF(Data!F110&gt;0,Data!F110-4,"")</f>
        <v>2</v>
      </c>
      <c r="G110" s="2">
        <f>IF(Data!G110&gt;0,Data!G110-4,"")</f>
        <v>1</v>
      </c>
      <c r="H110" s="2">
        <f>IF(Data!H110&gt;0,Data!H110-4,"")</f>
        <v>0</v>
      </c>
      <c r="K110" s="7" t="str">
        <f t="shared" si="3"/>
        <v/>
      </c>
      <c r="L110" s="7" t="str">
        <f t="shared" si="4"/>
        <v/>
      </c>
      <c r="M110" s="4">
        <f t="shared" si="5"/>
        <v>0</v>
      </c>
      <c r="O110" s="4">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6</v>
      </c>
      <c r="P110" s="4" t="str">
        <f>IF(COUNTIF(Data!A110:H110,4)=8,"Remove","")</f>
        <v/>
      </c>
    </row>
    <row r="111" spans="1:16" x14ac:dyDescent="0.3">
      <c r="A111" s="2">
        <f>IF(Data!A111&gt;0,Data!A111-4,"")</f>
        <v>1</v>
      </c>
      <c r="B111" s="2">
        <f>IF(Data!B111&gt;0,Data!B111-4,"")</f>
        <v>1</v>
      </c>
      <c r="C111" s="2">
        <f>IF(Data!C111&gt;0,Data!C111-4,"")</f>
        <v>-1</v>
      </c>
      <c r="D111" s="2">
        <f>IF(Data!D111&gt;0,Data!D111-4,"")</f>
        <v>0</v>
      </c>
      <c r="E111" s="2">
        <f>IF(Data!E111&gt;0,Data!E111-4,"")</f>
        <v>1</v>
      </c>
      <c r="F111" s="2">
        <f>IF(Data!F111&gt;0,Data!F111-4,"")</f>
        <v>1</v>
      </c>
      <c r="G111" s="2">
        <f>IF(Data!G111&gt;0,Data!G111-4,"")</f>
        <v>0</v>
      </c>
      <c r="H111" s="2">
        <f>IF(Data!H111&gt;0,Data!H111-4,"")</f>
        <v>0</v>
      </c>
      <c r="K111" s="7" t="str">
        <f t="shared" si="3"/>
        <v/>
      </c>
      <c r="L111" s="7" t="str">
        <f t="shared" si="4"/>
        <v/>
      </c>
      <c r="M111" s="4">
        <f t="shared" si="5"/>
        <v>0</v>
      </c>
      <c r="O111" s="4">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4</v>
      </c>
      <c r="P111" s="4" t="str">
        <f>IF(COUNTIF(Data!A111:H111,4)=8,"Remove","")</f>
        <v/>
      </c>
    </row>
    <row r="112" spans="1:16" x14ac:dyDescent="0.3">
      <c r="A112" s="2">
        <f>IF(Data!A112&gt;0,Data!A112-4,"")</f>
        <v>0</v>
      </c>
      <c r="B112" s="2">
        <f>IF(Data!B112&gt;0,Data!B112-4,"")</f>
        <v>0</v>
      </c>
      <c r="C112" s="2">
        <f>IF(Data!C112&gt;0,Data!C112-4,"")</f>
        <v>1</v>
      </c>
      <c r="D112" s="2">
        <f>IF(Data!D112&gt;0,Data!D112-4,"")</f>
        <v>1</v>
      </c>
      <c r="E112" s="2">
        <f>IF(Data!E112&gt;0,Data!E112-4,"")</f>
        <v>2</v>
      </c>
      <c r="F112" s="2">
        <f>IF(Data!F112&gt;0,Data!F112-4,"")</f>
        <v>1</v>
      </c>
      <c r="G112" s="2">
        <f>IF(Data!G112&gt;0,Data!G112-4,"")</f>
        <v>-2</v>
      </c>
      <c r="H112" s="2">
        <f>IF(Data!H112&gt;0,Data!H112-4,"")</f>
        <v>-1</v>
      </c>
      <c r="K112" s="7" t="str">
        <f t="shared" si="3"/>
        <v/>
      </c>
      <c r="L112" s="7">
        <f t="shared" si="4"/>
        <v>1</v>
      </c>
      <c r="M112" s="4">
        <f t="shared" si="5"/>
        <v>1</v>
      </c>
      <c r="O112" s="4">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3</v>
      </c>
      <c r="P112" s="4" t="str">
        <f>IF(COUNTIF(Data!A112:H112,4)=8,"Remove","")</f>
        <v/>
      </c>
    </row>
    <row r="113" spans="1:16" x14ac:dyDescent="0.3">
      <c r="A113" s="2">
        <f>IF(Data!A113&gt;0,Data!A113-4,"")</f>
        <v>2</v>
      </c>
      <c r="B113" s="2">
        <f>IF(Data!B113&gt;0,Data!B113-4,"")</f>
        <v>2</v>
      </c>
      <c r="C113" s="2">
        <f>IF(Data!C113&gt;0,Data!C113-4,"")</f>
        <v>2</v>
      </c>
      <c r="D113" s="2">
        <f>IF(Data!D113&gt;0,Data!D113-4,"")</f>
        <v>2</v>
      </c>
      <c r="E113" s="2">
        <f>IF(Data!E113&gt;0,Data!E113-4,"")</f>
        <v>1</v>
      </c>
      <c r="F113" s="2">
        <f>IF(Data!F113&gt;0,Data!F113-4,"")</f>
        <v>2</v>
      </c>
      <c r="G113" s="2">
        <f>IF(Data!G113&gt;0,Data!G113-4,"")</f>
        <v>2</v>
      </c>
      <c r="H113" s="2">
        <f>IF(Data!H113&gt;0,Data!H113-4,"")</f>
        <v>1</v>
      </c>
      <c r="K113" s="7" t="str">
        <f t="shared" si="3"/>
        <v/>
      </c>
      <c r="L113" s="7" t="str">
        <f t="shared" si="4"/>
        <v/>
      </c>
      <c r="M113" s="4">
        <f t="shared" si="5"/>
        <v>0</v>
      </c>
      <c r="O113" s="4">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6</v>
      </c>
      <c r="P113" s="4" t="str">
        <f>IF(COUNTIF(Data!A113:H113,4)=8,"Remove","")</f>
        <v/>
      </c>
    </row>
    <row r="114" spans="1:16" x14ac:dyDescent="0.3">
      <c r="A114" s="2">
        <f>IF(Data!A114&gt;0,Data!A114-4,"")</f>
        <v>-1</v>
      </c>
      <c r="B114" s="2">
        <f>IF(Data!B114&gt;0,Data!B114-4,"")</f>
        <v>-1</v>
      </c>
      <c r="C114" s="2">
        <f>IF(Data!C114&gt;0,Data!C114-4,"")</f>
        <v>0</v>
      </c>
      <c r="D114" s="2">
        <f>IF(Data!D114&gt;0,Data!D114-4,"")</f>
        <v>-1</v>
      </c>
      <c r="E114" s="2">
        <f>IF(Data!E114&gt;0,Data!E114-4,"")</f>
        <v>0</v>
      </c>
      <c r="F114" s="2">
        <f>IF(Data!F114&gt;0,Data!F114-4,"")</f>
        <v>0</v>
      </c>
      <c r="G114" s="2">
        <f>IF(Data!G114&gt;0,Data!G114-4,"")</f>
        <v>1</v>
      </c>
      <c r="H114" s="2">
        <f>IF(Data!H114&gt;0,Data!H114-4,"")</f>
        <v>0</v>
      </c>
      <c r="K114" s="7" t="str">
        <f t="shared" si="3"/>
        <v/>
      </c>
      <c r="L114" s="7" t="str">
        <f t="shared" si="4"/>
        <v/>
      </c>
      <c r="M114" s="4">
        <f t="shared" si="5"/>
        <v>0</v>
      </c>
      <c r="O114" s="4">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4</v>
      </c>
      <c r="P114" s="4" t="str">
        <f>IF(COUNTIF(Data!A114:H114,4)=8,"Remove","")</f>
        <v/>
      </c>
    </row>
    <row r="115" spans="1:16" x14ac:dyDescent="0.3">
      <c r="A115" s="2">
        <f>IF(Data!A115&gt;0,Data!A115-4,"")</f>
        <v>2</v>
      </c>
      <c r="B115" s="2">
        <f>IF(Data!B115&gt;0,Data!B115-4,"")</f>
        <v>-2</v>
      </c>
      <c r="C115" s="2">
        <f>IF(Data!C115&gt;0,Data!C115-4,"")</f>
        <v>1</v>
      </c>
      <c r="D115" s="2">
        <f>IF(Data!D115&gt;0,Data!D115-4,"")</f>
        <v>0</v>
      </c>
      <c r="E115" s="2">
        <f>IF(Data!E115&gt;0,Data!E115-4,"")</f>
        <v>2</v>
      </c>
      <c r="F115" s="2">
        <f>IF(Data!F115&gt;0,Data!F115-4,"")</f>
        <v>2</v>
      </c>
      <c r="G115" s="2">
        <f>IF(Data!G115&gt;0,Data!G115-4,"")</f>
        <v>-1</v>
      </c>
      <c r="H115" s="2">
        <f>IF(Data!H115&gt;0,Data!H115-4,"")</f>
        <v>1</v>
      </c>
      <c r="K115" s="7">
        <f t="shared" si="3"/>
        <v>1</v>
      </c>
      <c r="L115" s="7" t="str">
        <f t="shared" si="4"/>
        <v/>
      </c>
      <c r="M115" s="4">
        <f t="shared" si="5"/>
        <v>1</v>
      </c>
      <c r="O115" s="4">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3</v>
      </c>
      <c r="P115" s="4" t="str">
        <f>IF(COUNTIF(Data!A115:H115,4)=8,"Remove","")</f>
        <v/>
      </c>
    </row>
    <row r="116" spans="1:16" x14ac:dyDescent="0.3">
      <c r="A116" s="2">
        <f>IF(Data!A116&gt;0,Data!A116-4,"")</f>
        <v>3</v>
      </c>
      <c r="B116" s="2">
        <f>IF(Data!B116&gt;0,Data!B116-4,"")</f>
        <v>3</v>
      </c>
      <c r="C116" s="2">
        <f>IF(Data!C116&gt;0,Data!C116-4,"")</f>
        <v>3</v>
      </c>
      <c r="D116" s="2">
        <f>IF(Data!D116&gt;0,Data!D116-4,"")</f>
        <v>3</v>
      </c>
      <c r="E116" s="2">
        <f>IF(Data!E116&gt;0,Data!E116-4,"")</f>
        <v>3</v>
      </c>
      <c r="F116" s="2">
        <f>IF(Data!F116&gt;0,Data!F116-4,"")</f>
        <v>3</v>
      </c>
      <c r="G116" s="2">
        <f>IF(Data!G116&gt;0,Data!G116-4,"")</f>
        <v>3</v>
      </c>
      <c r="H116" s="2">
        <f>IF(Data!H116&gt;0,Data!H116-4,"")</f>
        <v>3</v>
      </c>
      <c r="K116" s="7" t="str">
        <f t="shared" si="3"/>
        <v/>
      </c>
      <c r="L116" s="7" t="str">
        <f t="shared" si="4"/>
        <v/>
      </c>
      <c r="M116" s="4">
        <f t="shared" si="5"/>
        <v>0</v>
      </c>
      <c r="O116" s="4">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8</v>
      </c>
      <c r="P116" s="4" t="str">
        <f>IF(COUNTIF(Data!A116:H116,4)=8,"Remove","")</f>
        <v/>
      </c>
    </row>
    <row r="117" spans="1:16" x14ac:dyDescent="0.3">
      <c r="A117" s="2">
        <f>IF(Data!A117&gt;0,Data!A117-4,"")</f>
        <v>1</v>
      </c>
      <c r="B117" s="2">
        <f>IF(Data!B117&gt;0,Data!B117-4,"")</f>
        <v>0</v>
      </c>
      <c r="C117" s="2">
        <f>IF(Data!C117&gt;0,Data!C117-4,"")</f>
        <v>1</v>
      </c>
      <c r="D117" s="2">
        <f>IF(Data!D117&gt;0,Data!D117-4,"")</f>
        <v>1</v>
      </c>
      <c r="E117" s="2">
        <f>IF(Data!E117&gt;0,Data!E117-4,"")</f>
        <v>1</v>
      </c>
      <c r="F117" s="2">
        <f>IF(Data!F117&gt;0,Data!F117-4,"")</f>
        <v>1</v>
      </c>
      <c r="G117" s="2">
        <f>IF(Data!G117&gt;0,Data!G117-4,"")</f>
        <v>0</v>
      </c>
      <c r="H117" s="2">
        <f>IF(Data!H117&gt;0,Data!H117-4,"")</f>
        <v>0</v>
      </c>
      <c r="K117" s="7" t="str">
        <f t="shared" si="3"/>
        <v/>
      </c>
      <c r="L117" s="7" t="str">
        <f t="shared" si="4"/>
        <v/>
      </c>
      <c r="M117" s="4">
        <f t="shared" si="5"/>
        <v>0</v>
      </c>
      <c r="O117" s="4">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5</v>
      </c>
      <c r="P117" s="4" t="str">
        <f>IF(COUNTIF(Data!A117:H117,4)=8,"Remove","")</f>
        <v/>
      </c>
    </row>
    <row r="118" spans="1:16" x14ac:dyDescent="0.3">
      <c r="A118" s="2">
        <f>IF(Data!A118&gt;0,Data!A118-4,"")</f>
        <v>2</v>
      </c>
      <c r="B118" s="2">
        <f>IF(Data!B118&gt;0,Data!B118-4,"")</f>
        <v>3</v>
      </c>
      <c r="C118" s="2">
        <f>IF(Data!C118&gt;0,Data!C118-4,"")</f>
        <v>1</v>
      </c>
      <c r="D118" s="2">
        <f>IF(Data!D118&gt;0,Data!D118-4,"")</f>
        <v>3</v>
      </c>
      <c r="E118" s="2">
        <f>IF(Data!E118&gt;0,Data!E118-4,"")</f>
        <v>0</v>
      </c>
      <c r="F118" s="2">
        <f>IF(Data!F118&gt;0,Data!F118-4,"")</f>
        <v>2</v>
      </c>
      <c r="G118" s="2">
        <f>IF(Data!G118&gt;0,Data!G118-4,"")</f>
        <v>-1</v>
      </c>
      <c r="H118" s="2">
        <f>IF(Data!H118&gt;0,Data!H118-4,"")</f>
        <v>-1</v>
      </c>
      <c r="K118" s="7" t="str">
        <f t="shared" si="3"/>
        <v/>
      </c>
      <c r="L118" s="7" t="str">
        <f t="shared" si="4"/>
        <v/>
      </c>
      <c r="M118" s="4">
        <f t="shared" si="5"/>
        <v>0</v>
      </c>
      <c r="O118" s="4">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2</v>
      </c>
      <c r="P118" s="4" t="str">
        <f>IF(COUNTIF(Data!A118:H118,4)=8,"Remove","")</f>
        <v/>
      </c>
    </row>
    <row r="119" spans="1:16" x14ac:dyDescent="0.3">
      <c r="A119" s="2">
        <f>IF(Data!A119&gt;0,Data!A119-4,"")</f>
        <v>3</v>
      </c>
      <c r="B119" s="2">
        <f>IF(Data!B119&gt;0,Data!B119-4,"")</f>
        <v>3</v>
      </c>
      <c r="C119" s="2">
        <f>IF(Data!C119&gt;0,Data!C119-4,"")</f>
        <v>1</v>
      </c>
      <c r="D119" s="2">
        <f>IF(Data!D119&gt;0,Data!D119-4,"")</f>
        <v>3</v>
      </c>
      <c r="E119" s="2">
        <f>IF(Data!E119&gt;0,Data!E119-4,"")</f>
        <v>3</v>
      </c>
      <c r="F119" s="2">
        <f>IF(Data!F119&gt;0,Data!F119-4,"")</f>
        <v>3</v>
      </c>
      <c r="G119" s="2">
        <f>IF(Data!G119&gt;0,Data!G119-4,"")</f>
        <v>1</v>
      </c>
      <c r="H119" s="2">
        <f>IF(Data!H119&gt;0,Data!H119-4,"")</f>
        <v>-2</v>
      </c>
      <c r="K119" s="7" t="str">
        <f t="shared" si="3"/>
        <v/>
      </c>
      <c r="L119" s="7">
        <f t="shared" si="4"/>
        <v>1</v>
      </c>
      <c r="M119" s="4">
        <f t="shared" si="5"/>
        <v>1</v>
      </c>
      <c r="O119" s="4">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5</v>
      </c>
      <c r="P119" s="4" t="str">
        <f>IF(COUNTIF(Data!A119:H119,4)=8,"Remove","")</f>
        <v/>
      </c>
    </row>
    <row r="120" spans="1:16" x14ac:dyDescent="0.3">
      <c r="A120" s="2">
        <f>IF(Data!A120&gt;0,Data!A120-4,"")</f>
        <v>3</v>
      </c>
      <c r="B120" s="2">
        <f>IF(Data!B120&gt;0,Data!B120-4,"")</f>
        <v>2</v>
      </c>
      <c r="C120" s="2">
        <f>IF(Data!C120&gt;0,Data!C120-4,"")</f>
        <v>3</v>
      </c>
      <c r="D120" s="2">
        <f>IF(Data!D120&gt;0,Data!D120-4,"")</f>
        <v>3</v>
      </c>
      <c r="E120" s="2">
        <f>IF(Data!E120&gt;0,Data!E120-4,"")</f>
        <v>2</v>
      </c>
      <c r="F120" s="2">
        <f>IF(Data!F120&gt;0,Data!F120-4,"")</f>
        <v>1</v>
      </c>
      <c r="G120" s="2">
        <f>IF(Data!G120&gt;0,Data!G120-4,"")</f>
        <v>1</v>
      </c>
      <c r="H120" s="2">
        <f>IF(Data!H120&gt;0,Data!H120-4,"")</f>
        <v>1</v>
      </c>
      <c r="K120" s="7" t="str">
        <f t="shared" si="3"/>
        <v/>
      </c>
      <c r="L120" s="7" t="str">
        <f t="shared" si="4"/>
        <v/>
      </c>
      <c r="M120" s="4">
        <f t="shared" si="5"/>
        <v>0</v>
      </c>
      <c r="O120" s="4">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3</v>
      </c>
      <c r="P120" s="4" t="str">
        <f>IF(COUNTIF(Data!A120:H120,4)=8,"Remove","")</f>
        <v/>
      </c>
    </row>
    <row r="121" spans="1:16" x14ac:dyDescent="0.3">
      <c r="A121" s="2">
        <f>IF(Data!A121&gt;0,Data!A121-4,"")</f>
        <v>1</v>
      </c>
      <c r="B121" s="2">
        <f>IF(Data!B121&gt;0,Data!B121-4,"")</f>
        <v>1</v>
      </c>
      <c r="C121" s="2">
        <f>IF(Data!C121&gt;0,Data!C121-4,"")</f>
        <v>0</v>
      </c>
      <c r="D121" s="2">
        <f>IF(Data!D121&gt;0,Data!D121-4,"")</f>
        <v>1</v>
      </c>
      <c r="E121" s="2">
        <f>IF(Data!E121&gt;0,Data!E121-4,"")</f>
        <v>0</v>
      </c>
      <c r="F121" s="2">
        <f>IF(Data!F121&gt;0,Data!F121-4,"")</f>
        <v>1</v>
      </c>
      <c r="G121" s="2">
        <f>IF(Data!G121&gt;0,Data!G121-4,"")</f>
        <v>0</v>
      </c>
      <c r="H121" s="2">
        <f>IF(Data!H121&gt;0,Data!H121-4,"")</f>
        <v>-2</v>
      </c>
      <c r="K121" s="7" t="str">
        <f t="shared" si="3"/>
        <v/>
      </c>
      <c r="L121" s="7" t="str">
        <f t="shared" si="4"/>
        <v/>
      </c>
      <c r="M121" s="4">
        <f t="shared" si="5"/>
        <v>0</v>
      </c>
      <c r="O121" s="4">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4</v>
      </c>
      <c r="P121" s="4" t="str">
        <f>IF(COUNTIF(Data!A121:H121,4)=8,"Remove","")</f>
        <v/>
      </c>
    </row>
    <row r="122" spans="1:16" x14ac:dyDescent="0.3">
      <c r="A122" s="2">
        <f>IF(Data!A122&gt;0,Data!A122-4,"")</f>
        <v>2</v>
      </c>
      <c r="B122" s="2">
        <f>IF(Data!B122&gt;0,Data!B122-4,"")</f>
        <v>1</v>
      </c>
      <c r="C122" s="2">
        <f>IF(Data!C122&gt;0,Data!C122-4,"")</f>
        <v>1</v>
      </c>
      <c r="D122" s="2">
        <f>IF(Data!D122&gt;0,Data!D122-4,"")</f>
        <v>2</v>
      </c>
      <c r="E122" s="2">
        <f>IF(Data!E122&gt;0,Data!E122-4,"")</f>
        <v>1</v>
      </c>
      <c r="F122" s="2">
        <f>IF(Data!F122&gt;0,Data!F122-4,"")</f>
        <v>1</v>
      </c>
      <c r="G122" s="2">
        <f>IF(Data!G122&gt;0,Data!G122-4,"")</f>
        <v>1</v>
      </c>
      <c r="H122" s="2">
        <f>IF(Data!H122&gt;0,Data!H122-4,"")</f>
        <v>0</v>
      </c>
      <c r="K122" s="7" t="str">
        <f t="shared" si="3"/>
        <v/>
      </c>
      <c r="L122" s="7" t="str">
        <f t="shared" si="4"/>
        <v/>
      </c>
      <c r="M122" s="4">
        <f t="shared" si="5"/>
        <v>0</v>
      </c>
      <c r="O122" s="4">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5</v>
      </c>
      <c r="P122" s="4" t="str">
        <f>IF(COUNTIF(Data!A122:H122,4)=8,"Remove","")</f>
        <v/>
      </c>
    </row>
    <row r="123" spans="1:16" x14ac:dyDescent="0.3">
      <c r="A123" s="2">
        <f>IF(Data!A123&gt;0,Data!A123-4,"")</f>
        <v>2</v>
      </c>
      <c r="B123" s="2">
        <f>IF(Data!B123&gt;0,Data!B123-4,"")</f>
        <v>3</v>
      </c>
      <c r="C123" s="2">
        <f>IF(Data!C123&gt;0,Data!C123-4,"")</f>
        <v>2</v>
      </c>
      <c r="D123" s="2">
        <f>IF(Data!D123&gt;0,Data!D123-4,"")</f>
        <v>3</v>
      </c>
      <c r="E123" s="2">
        <f>IF(Data!E123&gt;0,Data!E123-4,"")</f>
        <v>0</v>
      </c>
      <c r="F123" s="2">
        <f>IF(Data!F123&gt;0,Data!F123-4,"")</f>
        <v>2</v>
      </c>
      <c r="G123" s="2">
        <f>IF(Data!G123&gt;0,Data!G123-4,"")</f>
        <v>0</v>
      </c>
      <c r="H123" s="2">
        <f>IF(Data!H123&gt;0,Data!H123-4,"")</f>
        <v>1</v>
      </c>
      <c r="K123" s="7" t="str">
        <f t="shared" si="3"/>
        <v/>
      </c>
      <c r="L123" s="7" t="str">
        <f t="shared" si="4"/>
        <v/>
      </c>
      <c r="M123" s="4">
        <f t="shared" si="5"/>
        <v>0</v>
      </c>
      <c r="O123" s="4">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3</v>
      </c>
      <c r="P123" s="4" t="str">
        <f>IF(COUNTIF(Data!A123:H123,4)=8,"Remove","")</f>
        <v/>
      </c>
    </row>
    <row r="124" spans="1:16" x14ac:dyDescent="0.3">
      <c r="A124" s="2">
        <f>IF(Data!A124&gt;0,Data!A124-4,"")</f>
        <v>3</v>
      </c>
      <c r="B124" s="2">
        <f>IF(Data!B124&gt;0,Data!B124-4,"")</f>
        <v>3</v>
      </c>
      <c r="C124" s="2">
        <f>IF(Data!C124&gt;0,Data!C124-4,"")</f>
        <v>3</v>
      </c>
      <c r="D124" s="2">
        <f>IF(Data!D124&gt;0,Data!D124-4,"")</f>
        <v>3</v>
      </c>
      <c r="E124" s="2">
        <f>IF(Data!E124&gt;0,Data!E124-4,"")</f>
        <v>3</v>
      </c>
      <c r="F124" s="2">
        <f>IF(Data!F124&gt;0,Data!F124-4,"")</f>
        <v>3</v>
      </c>
      <c r="G124" s="2">
        <f>IF(Data!G124&gt;0,Data!G124-4,"")</f>
        <v>1</v>
      </c>
      <c r="H124" s="2">
        <f>IF(Data!H124&gt;0,Data!H124-4,"")</f>
        <v>1</v>
      </c>
      <c r="K124" s="7" t="str">
        <f t="shared" si="3"/>
        <v/>
      </c>
      <c r="L124" s="7" t="str">
        <f t="shared" si="4"/>
        <v/>
      </c>
      <c r="M124" s="4">
        <f t="shared" si="5"/>
        <v>0</v>
      </c>
      <c r="O124" s="4">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6</v>
      </c>
      <c r="P124" s="4" t="str">
        <f>IF(COUNTIF(Data!A124:H124,4)=8,"Remove","")</f>
        <v/>
      </c>
    </row>
    <row r="125" spans="1:16" x14ac:dyDescent="0.3">
      <c r="A125" s="2">
        <f>IF(Data!A125&gt;0,Data!A125-4,"")</f>
        <v>2</v>
      </c>
      <c r="B125" s="2">
        <f>IF(Data!B125&gt;0,Data!B125-4,"")</f>
        <v>3</v>
      </c>
      <c r="C125" s="2">
        <f>IF(Data!C125&gt;0,Data!C125-4,"")</f>
        <v>3</v>
      </c>
      <c r="D125" s="2">
        <f>IF(Data!D125&gt;0,Data!D125-4,"")</f>
        <v>3</v>
      </c>
      <c r="E125" s="2">
        <f>IF(Data!E125&gt;0,Data!E125-4,"")</f>
        <v>2</v>
      </c>
      <c r="F125" s="2">
        <f>IF(Data!F125&gt;0,Data!F125-4,"")</f>
        <v>2</v>
      </c>
      <c r="G125" s="2">
        <f>IF(Data!G125&gt;0,Data!G125-4,"")</f>
        <v>2</v>
      </c>
      <c r="H125" s="2">
        <f>IF(Data!H125&gt;0,Data!H125-4,"")</f>
        <v>2</v>
      </c>
      <c r="K125" s="7" t="str">
        <f t="shared" si="3"/>
        <v/>
      </c>
      <c r="L125" s="7" t="str">
        <f t="shared" si="4"/>
        <v/>
      </c>
      <c r="M125" s="4">
        <f t="shared" si="5"/>
        <v>0</v>
      </c>
      <c r="O125" s="4">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5</v>
      </c>
      <c r="P125" s="4" t="str">
        <f>IF(COUNTIF(Data!A125:H125,4)=8,"Remove","")</f>
        <v/>
      </c>
    </row>
    <row r="126" spans="1:16" x14ac:dyDescent="0.3">
      <c r="A126" s="2">
        <f>IF(Data!A126&gt;0,Data!A126-4,"")</f>
        <v>1</v>
      </c>
      <c r="B126" s="2">
        <f>IF(Data!B126&gt;0,Data!B126-4,"")</f>
        <v>0</v>
      </c>
      <c r="C126" s="2">
        <f>IF(Data!C126&gt;0,Data!C126-4,"")</f>
        <v>1</v>
      </c>
      <c r="D126" s="2">
        <f>IF(Data!D126&gt;0,Data!D126-4,"")</f>
        <v>1</v>
      </c>
      <c r="E126" s="2">
        <f>IF(Data!E126&gt;0,Data!E126-4,"")</f>
        <v>0</v>
      </c>
      <c r="F126" s="2">
        <f>IF(Data!F126&gt;0,Data!F126-4,"")</f>
        <v>0</v>
      </c>
      <c r="G126" s="2">
        <f>IF(Data!G126&gt;0,Data!G126-4,"")</f>
        <v>-1</v>
      </c>
      <c r="H126" s="2">
        <f>IF(Data!H126&gt;0,Data!H126-4,"")</f>
        <v>-1</v>
      </c>
      <c r="K126" s="7" t="str">
        <f t="shared" si="3"/>
        <v/>
      </c>
      <c r="L126" s="7" t="str">
        <f t="shared" si="4"/>
        <v/>
      </c>
      <c r="M126" s="4">
        <f t="shared" si="5"/>
        <v>0</v>
      </c>
      <c r="O126" s="4">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3</v>
      </c>
      <c r="P126" s="4" t="str">
        <f>IF(COUNTIF(Data!A126:H126,4)=8,"Remove","")</f>
        <v/>
      </c>
    </row>
    <row r="127" spans="1:16" x14ac:dyDescent="0.3">
      <c r="A127" s="2">
        <f>IF(Data!A127&gt;0,Data!A127-4,"")</f>
        <v>3</v>
      </c>
      <c r="B127" s="2">
        <f>IF(Data!B127&gt;0,Data!B127-4,"")</f>
        <v>3</v>
      </c>
      <c r="C127" s="2">
        <f>IF(Data!C127&gt;0,Data!C127-4,"")</f>
        <v>3</v>
      </c>
      <c r="D127" s="2">
        <f>IF(Data!D127&gt;0,Data!D127-4,"")</f>
        <v>3</v>
      </c>
      <c r="E127" s="2">
        <f>IF(Data!E127&gt;0,Data!E127-4,"")</f>
        <v>2</v>
      </c>
      <c r="F127" s="2">
        <f>IF(Data!F127&gt;0,Data!F127-4,"")</f>
        <v>2</v>
      </c>
      <c r="G127" s="2">
        <f>IF(Data!G127&gt;0,Data!G127-4,"")</f>
        <v>0</v>
      </c>
      <c r="H127" s="2">
        <f>IF(Data!H127&gt;0,Data!H127-4,"")</f>
        <v>-2</v>
      </c>
      <c r="K127" s="7" t="str">
        <f t="shared" si="3"/>
        <v/>
      </c>
      <c r="L127" s="7">
        <f t="shared" si="4"/>
        <v>1</v>
      </c>
      <c r="M127" s="4">
        <f t="shared" si="5"/>
        <v>1</v>
      </c>
      <c r="O127" s="4">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4</v>
      </c>
      <c r="P127" s="4" t="str">
        <f>IF(COUNTIF(Data!A127:H127,4)=8,"Remove","")</f>
        <v/>
      </c>
    </row>
    <row r="128" spans="1:16" x14ac:dyDescent="0.3">
      <c r="A128" s="2">
        <f>IF(Data!A128&gt;0,Data!A128-4,"")</f>
        <v>2</v>
      </c>
      <c r="B128" s="2">
        <f>IF(Data!B128&gt;0,Data!B128-4,"")</f>
        <v>3</v>
      </c>
      <c r="C128" s="2">
        <f>IF(Data!C128&gt;0,Data!C128-4,"")</f>
        <v>3</v>
      </c>
      <c r="D128" s="2">
        <f>IF(Data!D128&gt;0,Data!D128-4,"")</f>
        <v>2</v>
      </c>
      <c r="E128" s="2">
        <f>IF(Data!E128&gt;0,Data!E128-4,"")</f>
        <v>1</v>
      </c>
      <c r="F128" s="2">
        <f>IF(Data!F128&gt;0,Data!F128-4,"")</f>
        <v>2</v>
      </c>
      <c r="G128" s="2">
        <f>IF(Data!G128&gt;0,Data!G128-4,"")</f>
        <v>-1</v>
      </c>
      <c r="H128" s="2">
        <f>IF(Data!H128&gt;0,Data!H128-4,"")</f>
        <v>0</v>
      </c>
      <c r="K128" s="7" t="str">
        <f t="shared" si="3"/>
        <v/>
      </c>
      <c r="L128" s="7" t="str">
        <f t="shared" si="4"/>
        <v/>
      </c>
      <c r="M128" s="4">
        <f t="shared" si="5"/>
        <v>0</v>
      </c>
      <c r="O128" s="4">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3</v>
      </c>
      <c r="P128" s="4" t="str">
        <f>IF(COUNTIF(Data!A128:H128,4)=8,"Remove","")</f>
        <v/>
      </c>
    </row>
    <row r="129" spans="1:16" x14ac:dyDescent="0.3">
      <c r="A129" s="2">
        <f>IF(Data!A129&gt;0,Data!A129-4,"")</f>
        <v>2</v>
      </c>
      <c r="B129" s="2">
        <f>IF(Data!B129&gt;0,Data!B129-4,"")</f>
        <v>3</v>
      </c>
      <c r="C129" s="2">
        <f>IF(Data!C129&gt;0,Data!C129-4,"")</f>
        <v>1</v>
      </c>
      <c r="D129" s="2">
        <f>IF(Data!D129&gt;0,Data!D129-4,"")</f>
        <v>-3</v>
      </c>
      <c r="E129" s="2">
        <f>IF(Data!E129&gt;0,Data!E129-4,"")</f>
        <v>1</v>
      </c>
      <c r="F129" s="2">
        <f>IF(Data!F129&gt;0,Data!F129-4,"")</f>
        <v>2</v>
      </c>
      <c r="G129" s="2">
        <f>IF(Data!G129&gt;0,Data!G129-4,"")</f>
        <v>3</v>
      </c>
      <c r="H129" s="2">
        <f>IF(Data!H129&gt;0,Data!H129-4,"")</f>
        <v>3</v>
      </c>
      <c r="K129" s="7">
        <f t="shared" si="3"/>
        <v>1</v>
      </c>
      <c r="L129" s="7" t="str">
        <f t="shared" si="4"/>
        <v/>
      </c>
      <c r="M129" s="4">
        <f t="shared" si="5"/>
        <v>1</v>
      </c>
      <c r="O129" s="4">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3</v>
      </c>
      <c r="P129" s="4" t="str">
        <f>IF(COUNTIF(Data!A129:H129,4)=8,"Remove","")</f>
        <v/>
      </c>
    </row>
    <row r="130" spans="1:16" x14ac:dyDescent="0.3">
      <c r="A130" s="2">
        <f>IF(Data!A130&gt;0,Data!A130-4,"")</f>
        <v>1</v>
      </c>
      <c r="B130" s="2">
        <f>IF(Data!B130&gt;0,Data!B130-4,"")</f>
        <v>0</v>
      </c>
      <c r="C130" s="2">
        <f>IF(Data!C130&gt;0,Data!C130-4,"")</f>
        <v>2</v>
      </c>
      <c r="D130" s="2">
        <f>IF(Data!D130&gt;0,Data!D130-4,"")</f>
        <v>-1</v>
      </c>
      <c r="E130" s="2">
        <f>IF(Data!E130&gt;0,Data!E130-4,"")</f>
        <v>1</v>
      </c>
      <c r="F130" s="2">
        <f>IF(Data!F130&gt;0,Data!F130-4,"")</f>
        <v>2</v>
      </c>
      <c r="G130" s="2">
        <f>IF(Data!G130&gt;0,Data!G130-4,"")</f>
        <v>0</v>
      </c>
      <c r="H130" s="2">
        <f>IF(Data!H130&gt;0,Data!H130-4,"")</f>
        <v>0</v>
      </c>
      <c r="K130" s="7" t="str">
        <f t="shared" si="3"/>
        <v/>
      </c>
      <c r="L130" s="7" t="str">
        <f t="shared" si="4"/>
        <v/>
      </c>
      <c r="M130" s="4">
        <f t="shared" si="5"/>
        <v>0</v>
      </c>
      <c r="O130" s="4">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3</v>
      </c>
      <c r="P130" s="4" t="str">
        <f>IF(COUNTIF(Data!A130:H130,4)=8,"Remove","")</f>
        <v/>
      </c>
    </row>
    <row r="131" spans="1:16" x14ac:dyDescent="0.3">
      <c r="A131" s="2">
        <f>IF(Data!A131&gt;0,Data!A131-4,"")</f>
        <v>1</v>
      </c>
      <c r="B131" s="2">
        <f>IF(Data!B131&gt;0,Data!B131-4,"")</f>
        <v>1</v>
      </c>
      <c r="C131" s="2">
        <f>IF(Data!C131&gt;0,Data!C131-4,"")</f>
        <v>2</v>
      </c>
      <c r="D131" s="2">
        <f>IF(Data!D131&gt;0,Data!D131-4,"")</f>
        <v>1</v>
      </c>
      <c r="E131" s="2">
        <f>IF(Data!E131&gt;0,Data!E131-4,"")</f>
        <v>1</v>
      </c>
      <c r="F131" s="2">
        <f>IF(Data!F131&gt;0,Data!F131-4,"")</f>
        <v>1</v>
      </c>
      <c r="G131" s="2">
        <f>IF(Data!G131&gt;0,Data!G131-4,"")</f>
        <v>2</v>
      </c>
      <c r="H131" s="2">
        <f>IF(Data!H131&gt;0,Data!H131-4,"")</f>
        <v>2</v>
      </c>
      <c r="K131" s="7" t="str">
        <f t="shared" si="3"/>
        <v/>
      </c>
      <c r="L131" s="7" t="str">
        <f t="shared" si="4"/>
        <v/>
      </c>
      <c r="M131" s="4">
        <f t="shared" si="5"/>
        <v>0</v>
      </c>
      <c r="O131" s="4">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5</v>
      </c>
      <c r="P131" s="4" t="str">
        <f>IF(COUNTIF(Data!A131:H131,4)=8,"Remove","")</f>
        <v/>
      </c>
    </row>
    <row r="132" spans="1:16" x14ac:dyDescent="0.3">
      <c r="A132" s="2">
        <f>IF(Data!A132&gt;0,Data!A132-4,"")</f>
        <v>2</v>
      </c>
      <c r="B132" s="2">
        <f>IF(Data!B132&gt;0,Data!B132-4,"")</f>
        <v>1</v>
      </c>
      <c r="C132" s="2">
        <f>IF(Data!C132&gt;0,Data!C132-4,"")</f>
        <v>0</v>
      </c>
      <c r="D132" s="2">
        <f>IF(Data!D132&gt;0,Data!D132-4,"")</f>
        <v>0</v>
      </c>
      <c r="E132" s="2">
        <f>IF(Data!E132&gt;0,Data!E132-4,"")</f>
        <v>2</v>
      </c>
      <c r="F132" s="2">
        <f>IF(Data!F132&gt;0,Data!F132-4,"")</f>
        <v>2</v>
      </c>
      <c r="G132" s="2">
        <f>IF(Data!G132&gt;0,Data!G132-4,"")</f>
        <v>1</v>
      </c>
      <c r="H132" s="2">
        <f>IF(Data!H132&gt;0,Data!H132-4,"")</f>
        <v>1</v>
      </c>
      <c r="K132" s="7" t="str">
        <f t="shared" si="3"/>
        <v/>
      </c>
      <c r="L132" s="7" t="str">
        <f t="shared" si="4"/>
        <v/>
      </c>
      <c r="M132" s="4">
        <f t="shared" si="5"/>
        <v>0</v>
      </c>
      <c r="O132" s="4">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3</v>
      </c>
      <c r="P132" s="4" t="str">
        <f>IF(COUNTIF(Data!A132:H132,4)=8,"Remove","")</f>
        <v/>
      </c>
    </row>
    <row r="133" spans="1:16" x14ac:dyDescent="0.3">
      <c r="A133" s="2">
        <f>IF(Data!A133&gt;0,Data!A133-4,"")</f>
        <v>3</v>
      </c>
      <c r="B133" s="2">
        <f>IF(Data!B133&gt;0,Data!B133-4,"")</f>
        <v>3</v>
      </c>
      <c r="C133" s="2">
        <f>IF(Data!C133&gt;0,Data!C133-4,"")</f>
        <v>3</v>
      </c>
      <c r="D133" s="2">
        <f>IF(Data!D133&gt;0,Data!D133-4,"")</f>
        <v>3</v>
      </c>
      <c r="E133" s="2">
        <f>IF(Data!E133&gt;0,Data!E133-4,"")</f>
        <v>3</v>
      </c>
      <c r="F133" s="2">
        <f>IF(Data!F133&gt;0,Data!F133-4,"")</f>
        <v>3</v>
      </c>
      <c r="G133" s="2">
        <f>IF(Data!G133&gt;0,Data!G133-4,"")</f>
        <v>3</v>
      </c>
      <c r="H133" s="2">
        <f>IF(Data!H133&gt;0,Data!H133-4,"")</f>
        <v>-3</v>
      </c>
      <c r="K133" s="7" t="str">
        <f t="shared" ref="K133:K196" si="6">IF((MAX(A133,B133,C133,D133)-MIN(A133,B133,C133,D133))&gt;3,1,"")</f>
        <v/>
      </c>
      <c r="L133" s="7">
        <f t="shared" ref="L133:L196" si="7">IF((MAX(E133,F133,G133,H133)-MIN(E133,F133,G133,H133))&gt;3,1,"")</f>
        <v>1</v>
      </c>
      <c r="M133" s="4">
        <f t="shared" ref="M133:M196" si="8">IF(COUNT(A133:D133)&gt;0,IF(COUNT(E133:H133)&gt;0,SUM(K133,L133),0),"")</f>
        <v>1</v>
      </c>
      <c r="O133" s="4">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7</v>
      </c>
      <c r="P133" s="4" t="str">
        <f>IF(COUNTIF(Data!A133:H133,4)=8,"Remove","")</f>
        <v/>
      </c>
    </row>
    <row r="134" spans="1:16" x14ac:dyDescent="0.3">
      <c r="A134" s="2">
        <f>IF(Data!A134&gt;0,Data!A134-4,"")</f>
        <v>2</v>
      </c>
      <c r="B134" s="2">
        <f>IF(Data!B134&gt;0,Data!B134-4,"")</f>
        <v>2</v>
      </c>
      <c r="C134" s="2">
        <f>IF(Data!C134&gt;0,Data!C134-4,"")</f>
        <v>2</v>
      </c>
      <c r="D134" s="2">
        <f>IF(Data!D134&gt;0,Data!D134-4,"")</f>
        <v>1</v>
      </c>
      <c r="E134" s="2">
        <f>IF(Data!E134&gt;0,Data!E134-4,"")</f>
        <v>2</v>
      </c>
      <c r="F134" s="2">
        <f>IF(Data!F134&gt;0,Data!F134-4,"")</f>
        <v>2</v>
      </c>
      <c r="G134" s="2">
        <f>IF(Data!G134&gt;0,Data!G134-4,"")</f>
        <v>-2</v>
      </c>
      <c r="H134" s="2">
        <f>IF(Data!H134&gt;0,Data!H134-4,"")</f>
        <v>-2</v>
      </c>
      <c r="K134" s="7" t="str">
        <f t="shared" si="6"/>
        <v/>
      </c>
      <c r="L134" s="7">
        <f t="shared" si="7"/>
        <v>1</v>
      </c>
      <c r="M134" s="4">
        <f t="shared" si="8"/>
        <v>1</v>
      </c>
      <c r="O134" s="4">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5</v>
      </c>
      <c r="P134" s="4" t="str">
        <f>IF(COUNTIF(Data!A134:H134,4)=8,"Remove","")</f>
        <v/>
      </c>
    </row>
    <row r="135" spans="1:16" x14ac:dyDescent="0.3">
      <c r="A135" s="2">
        <f>IF(Data!A135&gt;0,Data!A135-4,"")</f>
        <v>2</v>
      </c>
      <c r="B135" s="2">
        <f>IF(Data!B135&gt;0,Data!B135-4,"")</f>
        <v>1</v>
      </c>
      <c r="C135" s="2">
        <f>IF(Data!C135&gt;0,Data!C135-4,"")</f>
        <v>2</v>
      </c>
      <c r="D135" s="2">
        <f>IF(Data!D135&gt;0,Data!D135-4,"")</f>
        <v>2</v>
      </c>
      <c r="E135" s="2">
        <f>IF(Data!E135&gt;0,Data!E135-4,"")</f>
        <v>2</v>
      </c>
      <c r="F135" s="2">
        <f>IF(Data!F135&gt;0,Data!F135-4,"")</f>
        <v>2</v>
      </c>
      <c r="G135" s="2">
        <f>IF(Data!G135&gt;0,Data!G135-4,"")</f>
        <v>1</v>
      </c>
      <c r="H135" s="2">
        <f>IF(Data!H135&gt;0,Data!H135-4,"")</f>
        <v>0</v>
      </c>
      <c r="K135" s="7" t="str">
        <f t="shared" si="6"/>
        <v/>
      </c>
      <c r="L135" s="7" t="str">
        <f t="shared" si="7"/>
        <v/>
      </c>
      <c r="M135" s="4">
        <f t="shared" si="8"/>
        <v>0</v>
      </c>
      <c r="O135" s="4">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5</v>
      </c>
      <c r="P135" s="4" t="str">
        <f>IF(COUNTIF(Data!A135:H135,4)=8,"Remove","")</f>
        <v/>
      </c>
    </row>
    <row r="136" spans="1:16" x14ac:dyDescent="0.3">
      <c r="A136" s="2">
        <f>IF(Data!A136&gt;0,Data!A136-4,"")</f>
        <v>1</v>
      </c>
      <c r="B136" s="2">
        <f>IF(Data!B136&gt;0,Data!B136-4,"")</f>
        <v>1</v>
      </c>
      <c r="C136" s="2">
        <f>IF(Data!C136&gt;0,Data!C136-4,"")</f>
        <v>1</v>
      </c>
      <c r="D136" s="2">
        <f>IF(Data!D136&gt;0,Data!D136-4,"")</f>
        <v>0</v>
      </c>
      <c r="E136" s="2">
        <f>IF(Data!E136&gt;0,Data!E136-4,"")</f>
        <v>1</v>
      </c>
      <c r="F136" s="2">
        <f>IF(Data!F136&gt;0,Data!F136-4,"")</f>
        <v>0</v>
      </c>
      <c r="G136" s="2">
        <f>IF(Data!G136&gt;0,Data!G136-4,"")</f>
        <v>0</v>
      </c>
      <c r="H136" s="2">
        <f>IF(Data!H136&gt;0,Data!H136-4,"")</f>
        <v>0</v>
      </c>
      <c r="K136" s="7" t="str">
        <f t="shared" si="6"/>
        <v/>
      </c>
      <c r="L136" s="7" t="str">
        <f t="shared" si="7"/>
        <v/>
      </c>
      <c r="M136" s="4">
        <f t="shared" si="8"/>
        <v>0</v>
      </c>
      <c r="O136" s="4">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4</v>
      </c>
      <c r="P136" s="4" t="str">
        <f>IF(COUNTIF(Data!A136:H136,4)=8,"Remove","")</f>
        <v/>
      </c>
    </row>
    <row r="137" spans="1:16" x14ac:dyDescent="0.3">
      <c r="A137" s="2">
        <f>IF(Data!A137&gt;0,Data!A137-4,"")</f>
        <v>3</v>
      </c>
      <c r="B137" s="2">
        <f>IF(Data!B137&gt;0,Data!B137-4,"")</f>
        <v>3</v>
      </c>
      <c r="C137" s="2">
        <f>IF(Data!C137&gt;0,Data!C137-4,"")</f>
        <v>2</v>
      </c>
      <c r="D137" s="2">
        <f>IF(Data!D137&gt;0,Data!D137-4,"")</f>
        <v>3</v>
      </c>
      <c r="E137" s="2">
        <f>IF(Data!E137&gt;0,Data!E137-4,"")</f>
        <v>0</v>
      </c>
      <c r="F137" s="2">
        <f>IF(Data!F137&gt;0,Data!F137-4,"")</f>
        <v>0</v>
      </c>
      <c r="G137" s="2">
        <f>IF(Data!G137&gt;0,Data!G137-4,"")</f>
        <v>-3</v>
      </c>
      <c r="H137" s="2">
        <f>IF(Data!H137&gt;0,Data!H137-4,"")</f>
        <v>-3</v>
      </c>
      <c r="K137" s="7" t="str">
        <f t="shared" si="6"/>
        <v/>
      </c>
      <c r="L137" s="7" t="str">
        <f t="shared" si="7"/>
        <v/>
      </c>
      <c r="M137" s="4">
        <f t="shared" si="8"/>
        <v>0</v>
      </c>
      <c r="O137" s="4">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3</v>
      </c>
      <c r="P137" s="4" t="str">
        <f>IF(COUNTIF(Data!A137:H137,4)=8,"Remove","")</f>
        <v/>
      </c>
    </row>
    <row r="138" spans="1:16" x14ac:dyDescent="0.3">
      <c r="A138" s="2">
        <f>IF(Data!A138&gt;0,Data!A138-4,"")</f>
        <v>2</v>
      </c>
      <c r="B138" s="2">
        <f>IF(Data!B138&gt;0,Data!B138-4,"")</f>
        <v>2</v>
      </c>
      <c r="C138" s="2">
        <f>IF(Data!C138&gt;0,Data!C138-4,"")</f>
        <v>2</v>
      </c>
      <c r="D138" s="2">
        <f>IF(Data!D138&gt;0,Data!D138-4,"")</f>
        <v>2</v>
      </c>
      <c r="E138" s="2">
        <f>IF(Data!E138&gt;0,Data!E138-4,"")</f>
        <v>1</v>
      </c>
      <c r="F138" s="2">
        <f>IF(Data!F138&gt;0,Data!F138-4,"")</f>
        <v>2</v>
      </c>
      <c r="G138" s="2">
        <f>IF(Data!G138&gt;0,Data!G138-4,"")</f>
        <v>0</v>
      </c>
      <c r="H138" s="2">
        <f>IF(Data!H138&gt;0,Data!H138-4,"")</f>
        <v>0</v>
      </c>
      <c r="K138" s="7" t="str">
        <f t="shared" si="6"/>
        <v/>
      </c>
      <c r="L138" s="7" t="str">
        <f t="shared" si="7"/>
        <v/>
      </c>
      <c r="M138" s="4">
        <f t="shared" si="8"/>
        <v>0</v>
      </c>
      <c r="O138" s="4">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5</v>
      </c>
      <c r="P138" s="4" t="str">
        <f>IF(COUNTIF(Data!A138:H138,4)=8,"Remove","")</f>
        <v/>
      </c>
    </row>
    <row r="139" spans="1:16" x14ac:dyDescent="0.3">
      <c r="A139" s="2">
        <f>IF(Data!A139&gt;0,Data!A139-4,"")</f>
        <v>0</v>
      </c>
      <c r="B139" s="2">
        <f>IF(Data!B139&gt;0,Data!B139-4,"")</f>
        <v>1</v>
      </c>
      <c r="C139" s="2">
        <f>IF(Data!C139&gt;0,Data!C139-4,"")</f>
        <v>1</v>
      </c>
      <c r="D139" s="2">
        <f>IF(Data!D139&gt;0,Data!D139-4,"")</f>
        <v>-2</v>
      </c>
      <c r="E139" s="2">
        <f>IF(Data!E139&gt;0,Data!E139-4,"")</f>
        <v>0</v>
      </c>
      <c r="F139" s="2">
        <f>IF(Data!F139&gt;0,Data!F139-4,"")</f>
        <v>1</v>
      </c>
      <c r="G139" s="2">
        <f>IF(Data!G139&gt;0,Data!G139-4,"")</f>
        <v>1</v>
      </c>
      <c r="H139" s="2">
        <f>IF(Data!H139&gt;0,Data!H139-4,"")</f>
        <v>0</v>
      </c>
      <c r="K139" s="7" t="str">
        <f t="shared" si="6"/>
        <v/>
      </c>
      <c r="L139" s="7" t="str">
        <f t="shared" si="7"/>
        <v/>
      </c>
      <c r="M139" s="4">
        <f t="shared" si="8"/>
        <v>0</v>
      </c>
      <c r="O139" s="4">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4</v>
      </c>
      <c r="P139" s="4" t="str">
        <f>IF(COUNTIF(Data!A139:H139,4)=8,"Remove","")</f>
        <v/>
      </c>
    </row>
    <row r="140" spans="1:16" x14ac:dyDescent="0.3">
      <c r="A140" s="2">
        <f>IF(Data!A140&gt;0,Data!A140-4,"")</f>
        <v>2</v>
      </c>
      <c r="B140" s="2">
        <f>IF(Data!B140&gt;0,Data!B140-4,"")</f>
        <v>-1</v>
      </c>
      <c r="C140" s="2">
        <f>IF(Data!C140&gt;0,Data!C140-4,"")</f>
        <v>2</v>
      </c>
      <c r="D140" s="2">
        <f>IF(Data!D140&gt;0,Data!D140-4,"")</f>
        <v>0</v>
      </c>
      <c r="E140" s="2">
        <f>IF(Data!E140&gt;0,Data!E140-4,"")</f>
        <v>0</v>
      </c>
      <c r="F140" s="2">
        <f>IF(Data!F140&gt;0,Data!F140-4,"")</f>
        <v>1</v>
      </c>
      <c r="G140" s="2">
        <f>IF(Data!G140&gt;0,Data!G140-4,"")</f>
        <v>-2</v>
      </c>
      <c r="H140" s="2">
        <f>IF(Data!H140&gt;0,Data!H140-4,"")</f>
        <v>1</v>
      </c>
      <c r="K140" s="7" t="str">
        <f t="shared" si="6"/>
        <v/>
      </c>
      <c r="L140" s="7" t="str">
        <f t="shared" si="7"/>
        <v/>
      </c>
      <c r="M140" s="4">
        <f t="shared" si="8"/>
        <v>0</v>
      </c>
      <c r="O140" s="4">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2</v>
      </c>
      <c r="P140" s="4" t="str">
        <f>IF(COUNTIF(Data!A140:H140,4)=8,"Remove","")</f>
        <v/>
      </c>
    </row>
    <row r="141" spans="1:16" x14ac:dyDescent="0.3">
      <c r="A141" s="2">
        <f>IF(Data!A141&gt;0,Data!A141-4,"")</f>
        <v>0</v>
      </c>
      <c r="B141" s="2">
        <f>IF(Data!B141&gt;0,Data!B141-4,"")</f>
        <v>1</v>
      </c>
      <c r="C141" s="2">
        <f>IF(Data!C141&gt;0,Data!C141-4,"")</f>
        <v>0</v>
      </c>
      <c r="D141" s="2">
        <f>IF(Data!D141&gt;0,Data!D141-4,"")</f>
        <v>-1</v>
      </c>
      <c r="E141" s="2">
        <f>IF(Data!E141&gt;0,Data!E141-4,"")</f>
        <v>-2</v>
      </c>
      <c r="F141" s="2">
        <f>IF(Data!F141&gt;0,Data!F141-4,"")</f>
        <v>0</v>
      </c>
      <c r="G141" s="2">
        <f>IF(Data!G141&gt;0,Data!G141-4,"")</f>
        <v>-1</v>
      </c>
      <c r="H141" s="2">
        <f>IF(Data!H141&gt;0,Data!H141-4,"")</f>
        <v>-2</v>
      </c>
      <c r="K141" s="7" t="str">
        <f t="shared" si="6"/>
        <v/>
      </c>
      <c r="L141" s="7" t="str">
        <f t="shared" si="7"/>
        <v/>
      </c>
      <c r="M141" s="4">
        <f t="shared" si="8"/>
        <v>0</v>
      </c>
      <c r="O141" s="4">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3</v>
      </c>
      <c r="P141" s="4" t="str">
        <f>IF(COUNTIF(Data!A141:H141,4)=8,"Remove","")</f>
        <v/>
      </c>
    </row>
    <row r="142" spans="1:16" x14ac:dyDescent="0.3">
      <c r="A142" s="2">
        <f>IF(Data!A142&gt;0,Data!A142-4,"")</f>
        <v>2</v>
      </c>
      <c r="B142" s="2">
        <f>IF(Data!B142&gt;0,Data!B142-4,"")</f>
        <v>1</v>
      </c>
      <c r="C142" s="2">
        <f>IF(Data!C142&gt;0,Data!C142-4,"")</f>
        <v>2</v>
      </c>
      <c r="D142" s="2">
        <f>IF(Data!D142&gt;0,Data!D142-4,"")</f>
        <v>2</v>
      </c>
      <c r="E142" s="2">
        <f>IF(Data!E142&gt;0,Data!E142-4,"")</f>
        <v>1</v>
      </c>
      <c r="F142" s="2">
        <f>IF(Data!F142&gt;0,Data!F142-4,"")</f>
        <v>0</v>
      </c>
      <c r="G142" s="2">
        <f>IF(Data!G142&gt;0,Data!G142-4,"")</f>
        <v>0</v>
      </c>
      <c r="H142" s="2">
        <f>IF(Data!H142&gt;0,Data!H142-4,"")</f>
        <v>0</v>
      </c>
      <c r="K142" s="7" t="str">
        <f t="shared" si="6"/>
        <v/>
      </c>
      <c r="L142" s="7" t="str">
        <f t="shared" si="7"/>
        <v/>
      </c>
      <c r="M142" s="4">
        <f t="shared" si="8"/>
        <v>0</v>
      </c>
      <c r="O142" s="4">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3</v>
      </c>
      <c r="P142" s="4" t="str">
        <f>IF(COUNTIF(Data!A142:H142,4)=8,"Remove","")</f>
        <v/>
      </c>
    </row>
    <row r="143" spans="1:16" x14ac:dyDescent="0.3">
      <c r="A143" s="2">
        <f>IF(Data!A143&gt;0,Data!A143-4,"")</f>
        <v>-3</v>
      </c>
      <c r="B143" s="2">
        <f>IF(Data!B143&gt;0,Data!B143-4,"")</f>
        <v>3</v>
      </c>
      <c r="C143" s="2">
        <f>IF(Data!C143&gt;0,Data!C143-4,"")</f>
        <v>-3</v>
      </c>
      <c r="D143" s="2">
        <f>IF(Data!D143&gt;0,Data!D143-4,"")</f>
        <v>-2</v>
      </c>
      <c r="E143" s="2">
        <f>IF(Data!E143&gt;0,Data!E143-4,"")</f>
        <v>1</v>
      </c>
      <c r="F143" s="2">
        <f>IF(Data!F143&gt;0,Data!F143-4,"")</f>
        <v>2</v>
      </c>
      <c r="G143" s="2">
        <f>IF(Data!G143&gt;0,Data!G143-4,"")</f>
        <v>-2</v>
      </c>
      <c r="H143" s="2">
        <f>IF(Data!H143&gt;0,Data!H143-4,"")</f>
        <v>3</v>
      </c>
      <c r="K143" s="7">
        <f t="shared" si="6"/>
        <v>1</v>
      </c>
      <c r="L143" s="7">
        <f t="shared" si="7"/>
        <v>1</v>
      </c>
      <c r="M143" s="4">
        <f t="shared" si="8"/>
        <v>2</v>
      </c>
      <c r="O143" s="4">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2</v>
      </c>
      <c r="P143" s="4" t="str">
        <f>IF(COUNTIF(Data!A143:H143,4)=8,"Remove","")</f>
        <v/>
      </c>
    </row>
    <row r="144" spans="1:16" x14ac:dyDescent="0.3">
      <c r="A144" s="2">
        <f>IF(Data!A144&gt;0,Data!A144-4,"")</f>
        <v>0</v>
      </c>
      <c r="B144" s="2">
        <f>IF(Data!B144&gt;0,Data!B144-4,"")</f>
        <v>1</v>
      </c>
      <c r="C144" s="2">
        <f>IF(Data!C144&gt;0,Data!C144-4,"")</f>
        <v>1</v>
      </c>
      <c r="D144" s="2">
        <f>IF(Data!D144&gt;0,Data!D144-4,"")</f>
        <v>0</v>
      </c>
      <c r="E144" s="2">
        <f>IF(Data!E144&gt;0,Data!E144-4,"")</f>
        <v>0</v>
      </c>
      <c r="F144" s="2">
        <f>IF(Data!F144&gt;0,Data!F144-4,"")</f>
        <v>1</v>
      </c>
      <c r="G144" s="2">
        <f>IF(Data!G144&gt;0,Data!G144-4,"")</f>
        <v>0</v>
      </c>
      <c r="H144" s="2">
        <f>IF(Data!H144&gt;0,Data!H144-4,"")</f>
        <v>0</v>
      </c>
      <c r="K144" s="7" t="str">
        <f t="shared" si="6"/>
        <v/>
      </c>
      <c r="L144" s="7" t="str">
        <f t="shared" si="7"/>
        <v/>
      </c>
      <c r="M144" s="4">
        <f t="shared" si="8"/>
        <v>0</v>
      </c>
      <c r="O144" s="4">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5</v>
      </c>
      <c r="P144" s="4" t="str">
        <f>IF(COUNTIF(Data!A144:H144,4)=8,"Remove","")</f>
        <v/>
      </c>
    </row>
    <row r="145" spans="1:16" x14ac:dyDescent="0.3">
      <c r="A145" s="2">
        <f>IF(Data!A145&gt;0,Data!A145-4,"")</f>
        <v>2</v>
      </c>
      <c r="B145" s="2">
        <f>IF(Data!B145&gt;0,Data!B145-4,"")</f>
        <v>2</v>
      </c>
      <c r="C145" s="2">
        <f>IF(Data!C145&gt;0,Data!C145-4,"")</f>
        <v>2</v>
      </c>
      <c r="D145" s="2">
        <f>IF(Data!D145&gt;0,Data!D145-4,"")</f>
        <v>2</v>
      </c>
      <c r="E145" s="2">
        <f>IF(Data!E145&gt;0,Data!E145-4,"")</f>
        <v>1</v>
      </c>
      <c r="F145" s="2">
        <f>IF(Data!F145&gt;0,Data!F145-4,"")</f>
        <v>1</v>
      </c>
      <c r="G145" s="2">
        <f>IF(Data!G145&gt;0,Data!G145-4,"")</f>
        <v>-2</v>
      </c>
      <c r="H145" s="2">
        <f>IF(Data!H145&gt;0,Data!H145-4,"")</f>
        <v>0</v>
      </c>
      <c r="K145" s="7" t="str">
        <f t="shared" si="6"/>
        <v/>
      </c>
      <c r="L145" s="7" t="str">
        <f t="shared" si="7"/>
        <v/>
      </c>
      <c r="M145" s="4">
        <f t="shared" si="8"/>
        <v>0</v>
      </c>
      <c r="O145" s="4">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4</v>
      </c>
      <c r="P145" s="4" t="str">
        <f>IF(COUNTIF(Data!A145:H145,4)=8,"Remove","")</f>
        <v/>
      </c>
    </row>
    <row r="146" spans="1:16"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3">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3">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3">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3">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workbookViewId="0">
      <selection activeCell="C29" sqref="C29"/>
    </sheetView>
  </sheetViews>
  <sheetFormatPr defaultColWidth="9.109375" defaultRowHeight="14.4" x14ac:dyDescent="0.3"/>
  <cols>
    <col min="1" max="1" width="18.44140625" customWidth="1"/>
    <col min="2" max="17" width="15.5546875" customWidth="1"/>
    <col min="18" max="19" width="18.44140625" customWidth="1"/>
  </cols>
  <sheetData>
    <row r="1" spans="1:19" x14ac:dyDescent="0.3">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3">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3">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3">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3">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3">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3">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3">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3">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685</v>
      </c>
      <c r="S9" s="46" t="s">
        <v>686</v>
      </c>
    </row>
    <row r="10" spans="1:19" x14ac:dyDescent="0.3">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3">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3">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3">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3">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3">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3">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3">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3">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3">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3">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689</v>
      </c>
      <c r="O20" t="s">
        <v>690</v>
      </c>
      <c r="P20" s="36" t="s">
        <v>408</v>
      </c>
      <c r="Q20" s="36" t="s">
        <v>409</v>
      </c>
      <c r="R20" t="s">
        <v>687</v>
      </c>
      <c r="S20" t="s">
        <v>688</v>
      </c>
    </row>
    <row r="21" spans="1:19" x14ac:dyDescent="0.3">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3">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3">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3">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3">
      <c r="A25" t="s">
        <v>492</v>
      </c>
      <c r="B25" t="s">
        <v>501</v>
      </c>
      <c r="C25" t="s">
        <v>502</v>
      </c>
      <c r="D25" t="s">
        <v>503</v>
      </c>
      <c r="E25" t="s">
        <v>163</v>
      </c>
      <c r="F25" t="s">
        <v>505</v>
      </c>
      <c r="G25" t="s">
        <v>504</v>
      </c>
      <c r="H25" t="s">
        <v>493</v>
      </c>
      <c r="I25" t="s">
        <v>494</v>
      </c>
      <c r="J25" t="s">
        <v>495</v>
      </c>
      <c r="K25" t="s">
        <v>496</v>
      </c>
      <c r="L25" t="s">
        <v>506</v>
      </c>
      <c r="M25" t="s">
        <v>507</v>
      </c>
      <c r="N25" t="s">
        <v>497</v>
      </c>
      <c r="O25" t="s">
        <v>498</v>
      </c>
      <c r="P25" t="s">
        <v>500</v>
      </c>
      <c r="Q25" t="s">
        <v>499</v>
      </c>
      <c r="R25" t="s">
        <v>74</v>
      </c>
      <c r="S25" t="s">
        <v>77</v>
      </c>
    </row>
    <row r="26" spans="1:19" x14ac:dyDescent="0.3">
      <c r="A26" t="s">
        <v>508</v>
      </c>
      <c r="B26" t="s">
        <v>514</v>
      </c>
      <c r="C26" t="s">
        <v>515</v>
      </c>
      <c r="D26" t="s">
        <v>516</v>
      </c>
      <c r="E26" t="s">
        <v>44</v>
      </c>
      <c r="F26" t="s">
        <v>518</v>
      </c>
      <c r="G26" t="s">
        <v>517</v>
      </c>
      <c r="H26" t="s">
        <v>493</v>
      </c>
      <c r="I26" t="s">
        <v>509</v>
      </c>
      <c r="J26" t="s">
        <v>510</v>
      </c>
      <c r="K26" t="s">
        <v>511</v>
      </c>
      <c r="L26" t="s">
        <v>519</v>
      </c>
      <c r="M26" t="s">
        <v>520</v>
      </c>
      <c r="N26" t="s">
        <v>497</v>
      </c>
      <c r="O26" t="s">
        <v>512</v>
      </c>
      <c r="P26" t="s">
        <v>513</v>
      </c>
      <c r="Q26" t="s">
        <v>499</v>
      </c>
      <c r="R26" t="s">
        <v>74</v>
      </c>
      <c r="S26" t="s">
        <v>77</v>
      </c>
    </row>
    <row r="27" spans="1:19" x14ac:dyDescent="0.3">
      <c r="A27" t="s">
        <v>521</v>
      </c>
      <c r="B27" t="s">
        <v>530</v>
      </c>
      <c r="C27" t="s">
        <v>531</v>
      </c>
      <c r="D27" t="s">
        <v>532</v>
      </c>
      <c r="E27" t="s">
        <v>533</v>
      </c>
      <c r="F27" t="s">
        <v>535</v>
      </c>
      <c r="G27" t="s">
        <v>534</v>
      </c>
      <c r="H27" t="s">
        <v>522</v>
      </c>
      <c r="I27" t="s">
        <v>523</v>
      </c>
      <c r="J27" t="s">
        <v>524</v>
      </c>
      <c r="K27" t="s">
        <v>525</v>
      </c>
      <c r="L27" t="s">
        <v>536</v>
      </c>
      <c r="M27" t="s">
        <v>537</v>
      </c>
      <c r="N27" t="s">
        <v>526</v>
      </c>
      <c r="O27" t="s">
        <v>527</v>
      </c>
      <c r="P27" t="s">
        <v>529</v>
      </c>
      <c r="Q27" t="s">
        <v>528</v>
      </c>
      <c r="R27" t="s">
        <v>74</v>
      </c>
      <c r="S27" t="s">
        <v>77</v>
      </c>
    </row>
    <row r="28" spans="1:19" x14ac:dyDescent="0.3">
      <c r="A28" t="s">
        <v>538</v>
      </c>
      <c r="B28" t="s">
        <v>547</v>
      </c>
      <c r="C28" t="s">
        <v>548</v>
      </c>
      <c r="D28" t="s">
        <v>549</v>
      </c>
      <c r="E28" t="s">
        <v>550</v>
      </c>
      <c r="F28" t="s">
        <v>552</v>
      </c>
      <c r="G28" t="s">
        <v>551</v>
      </c>
      <c r="H28" t="s">
        <v>539</v>
      </c>
      <c r="I28" t="s">
        <v>540</v>
      </c>
      <c r="J28" t="s">
        <v>541</v>
      </c>
      <c r="K28" t="s">
        <v>542</v>
      </c>
      <c r="L28" t="s">
        <v>553</v>
      </c>
      <c r="M28" t="s">
        <v>554</v>
      </c>
      <c r="N28" t="s">
        <v>543</v>
      </c>
      <c r="O28" t="s">
        <v>544</v>
      </c>
      <c r="P28" t="s">
        <v>546</v>
      </c>
      <c r="Q28" t="s">
        <v>545</v>
      </c>
      <c r="R28" t="s">
        <v>74</v>
      </c>
      <c r="S28" t="s">
        <v>77</v>
      </c>
    </row>
    <row r="29" spans="1:19" x14ac:dyDescent="0.3">
      <c r="A29" t="s">
        <v>555</v>
      </c>
      <c r="B29" t="s">
        <v>691</v>
      </c>
      <c r="C29" t="s">
        <v>692</v>
      </c>
      <c r="D29" t="s">
        <v>693</v>
      </c>
      <c r="E29" t="s">
        <v>694</v>
      </c>
      <c r="F29" t="s">
        <v>695</v>
      </c>
      <c r="G29" t="s">
        <v>696</v>
      </c>
      <c r="H29" t="s">
        <v>565</v>
      </c>
      <c r="I29" t="s">
        <v>697</v>
      </c>
      <c r="J29" t="s">
        <v>305</v>
      </c>
      <c r="K29" t="s">
        <v>698</v>
      </c>
      <c r="L29" t="s">
        <v>699</v>
      </c>
      <c r="M29" t="s">
        <v>301</v>
      </c>
      <c r="N29" t="s">
        <v>557</v>
      </c>
      <c r="O29" t="s">
        <v>310</v>
      </c>
      <c r="P29" t="s">
        <v>700</v>
      </c>
      <c r="Q29" t="s">
        <v>701</v>
      </c>
      <c r="R29" t="s">
        <v>702</v>
      </c>
      <c r="S29" t="s">
        <v>703</v>
      </c>
    </row>
    <row r="30" spans="1:19" x14ac:dyDescent="0.3">
      <c r="A30" t="s">
        <v>564</v>
      </c>
      <c r="B30" t="s">
        <v>560</v>
      </c>
      <c r="C30" t="s">
        <v>561</v>
      </c>
      <c r="D30" t="s">
        <v>562</v>
      </c>
      <c r="E30" t="s">
        <v>563</v>
      </c>
      <c r="F30" t="s">
        <v>571</v>
      </c>
      <c r="G30" t="s">
        <v>570</v>
      </c>
      <c r="H30" t="s">
        <v>565</v>
      </c>
      <c r="I30" t="s">
        <v>566</v>
      </c>
      <c r="J30" t="s">
        <v>567</v>
      </c>
      <c r="K30" t="s">
        <v>556</v>
      </c>
      <c r="L30" t="s">
        <v>572</v>
      </c>
      <c r="M30" t="s">
        <v>573</v>
      </c>
      <c r="N30" t="s">
        <v>568</v>
      </c>
      <c r="O30" t="s">
        <v>569</v>
      </c>
      <c r="P30" t="s">
        <v>559</v>
      </c>
      <c r="Q30" t="s">
        <v>558</v>
      </c>
      <c r="R30" t="s">
        <v>74</v>
      </c>
      <c r="S30" t="s">
        <v>77</v>
      </c>
    </row>
    <row r="31" spans="1:19" x14ac:dyDescent="0.3">
      <c r="A31" t="s">
        <v>574</v>
      </c>
      <c r="B31" t="s">
        <v>583</v>
      </c>
      <c r="C31" t="s">
        <v>584</v>
      </c>
      <c r="D31" t="s">
        <v>585</v>
      </c>
      <c r="E31" t="s">
        <v>586</v>
      </c>
      <c r="F31" t="s">
        <v>588</v>
      </c>
      <c r="G31" t="s">
        <v>587</v>
      </c>
      <c r="H31" t="s">
        <v>575</v>
      </c>
      <c r="I31" t="s">
        <v>576</v>
      </c>
      <c r="J31" t="s">
        <v>577</v>
      </c>
      <c r="K31" t="s">
        <v>578</v>
      </c>
      <c r="L31" t="s">
        <v>589</v>
      </c>
      <c r="M31" t="s">
        <v>590</v>
      </c>
      <c r="N31" t="s">
        <v>579</v>
      </c>
      <c r="O31" t="s">
        <v>580</v>
      </c>
      <c r="P31" t="s">
        <v>582</v>
      </c>
      <c r="Q31" t="s">
        <v>581</v>
      </c>
      <c r="R31" t="s">
        <v>74</v>
      </c>
      <c r="S31" t="s">
        <v>77</v>
      </c>
    </row>
    <row r="32" spans="1:19" x14ac:dyDescent="0.3">
      <c r="A32" t="s">
        <v>591</v>
      </c>
      <c r="B32" t="s">
        <v>596</v>
      </c>
      <c r="C32" t="s">
        <v>597</v>
      </c>
      <c r="D32" t="s">
        <v>598</v>
      </c>
      <c r="E32" t="s">
        <v>599</v>
      </c>
      <c r="F32" t="s">
        <v>678</v>
      </c>
      <c r="G32" t="s">
        <v>679</v>
      </c>
      <c r="H32" t="s">
        <v>680</v>
      </c>
      <c r="I32" t="s">
        <v>681</v>
      </c>
      <c r="J32" t="s">
        <v>592</v>
      </c>
      <c r="K32" t="s">
        <v>682</v>
      </c>
      <c r="L32" t="s">
        <v>683</v>
      </c>
      <c r="M32" t="s">
        <v>684</v>
      </c>
      <c r="N32" t="s">
        <v>593</v>
      </c>
      <c r="O32" t="s">
        <v>594</v>
      </c>
      <c r="P32" t="s">
        <v>465</v>
      </c>
      <c r="Q32" t="s">
        <v>595</v>
      </c>
      <c r="R32" t="s">
        <v>74</v>
      </c>
      <c r="S32" t="s">
        <v>77</v>
      </c>
    </row>
    <row r="33" spans="1:19" x14ac:dyDescent="0.3">
      <c r="A33" t="s">
        <v>600</v>
      </c>
      <c r="B33" t="s">
        <v>609</v>
      </c>
      <c r="C33" t="s">
        <v>610</v>
      </c>
      <c r="D33" t="s">
        <v>611</v>
      </c>
      <c r="E33" t="s">
        <v>612</v>
      </c>
      <c r="F33" t="s">
        <v>614</v>
      </c>
      <c r="G33" t="s">
        <v>613</v>
      </c>
      <c r="H33" t="s">
        <v>601</v>
      </c>
      <c r="I33" t="s">
        <v>602</v>
      </c>
      <c r="J33" t="s">
        <v>603</v>
      </c>
      <c r="K33" t="s">
        <v>604</v>
      </c>
      <c r="L33" t="s">
        <v>615</v>
      </c>
      <c r="M33" t="s">
        <v>616</v>
      </c>
      <c r="N33" t="s">
        <v>605</v>
      </c>
      <c r="O33" t="s">
        <v>606</v>
      </c>
      <c r="P33" t="s">
        <v>608</v>
      </c>
      <c r="Q33" t="s">
        <v>607</v>
      </c>
      <c r="R33" t="s">
        <v>74</v>
      </c>
      <c r="S33" t="s">
        <v>77</v>
      </c>
    </row>
    <row r="34" spans="1:19" x14ac:dyDescent="0.3">
      <c r="A34" t="s">
        <v>617</v>
      </c>
      <c r="B34" t="s">
        <v>622</v>
      </c>
      <c r="C34" t="s">
        <v>622</v>
      </c>
      <c r="D34" t="s">
        <v>623</v>
      </c>
      <c r="E34" t="s">
        <v>623</v>
      </c>
      <c r="F34" t="s">
        <v>624</v>
      </c>
      <c r="G34" t="s">
        <v>624</v>
      </c>
      <c r="H34" t="s">
        <v>618</v>
      </c>
      <c r="I34" t="s">
        <v>618</v>
      </c>
      <c r="J34" t="s">
        <v>619</v>
      </c>
      <c r="K34" t="s">
        <v>619</v>
      </c>
      <c r="L34" t="s">
        <v>625</v>
      </c>
      <c r="M34" t="s">
        <v>625</v>
      </c>
      <c r="N34" t="s">
        <v>620</v>
      </c>
      <c r="O34" t="s">
        <v>620</v>
      </c>
      <c r="P34" t="s">
        <v>621</v>
      </c>
      <c r="Q34" t="s">
        <v>621</v>
      </c>
      <c r="R34" t="s">
        <v>74</v>
      </c>
      <c r="S34" t="s">
        <v>77</v>
      </c>
    </row>
    <row r="35" spans="1:19" x14ac:dyDescent="0.3">
      <c r="A35" t="s">
        <v>626</v>
      </c>
      <c r="B35" t="s">
        <v>635</v>
      </c>
      <c r="C35" t="s">
        <v>636</v>
      </c>
      <c r="D35" t="s">
        <v>637</v>
      </c>
      <c r="E35" t="s">
        <v>638</v>
      </c>
      <c r="F35" t="s">
        <v>640</v>
      </c>
      <c r="G35" t="s">
        <v>639</v>
      </c>
      <c r="H35" t="s">
        <v>627</v>
      </c>
      <c r="I35" t="s">
        <v>628</v>
      </c>
      <c r="J35" t="s">
        <v>629</v>
      </c>
      <c r="K35" t="s">
        <v>630</v>
      </c>
      <c r="L35" t="s">
        <v>641</v>
      </c>
      <c r="M35" t="s">
        <v>642</v>
      </c>
      <c r="N35" t="s">
        <v>631</v>
      </c>
      <c r="O35" t="s">
        <v>632</v>
      </c>
      <c r="P35" t="s">
        <v>634</v>
      </c>
      <c r="Q35" t="s">
        <v>633</v>
      </c>
      <c r="R35" t="s">
        <v>74</v>
      </c>
      <c r="S35" t="s">
        <v>77</v>
      </c>
    </row>
    <row r="36" spans="1:19" x14ac:dyDescent="0.3">
      <c r="A36" t="s">
        <v>643</v>
      </c>
      <c r="B36" t="s">
        <v>652</v>
      </c>
      <c r="C36" t="s">
        <v>653</v>
      </c>
      <c r="D36" t="s">
        <v>654</v>
      </c>
      <c r="E36" t="s">
        <v>655</v>
      </c>
      <c r="F36" t="s">
        <v>657</v>
      </c>
      <c r="G36" t="s">
        <v>656</v>
      </c>
      <c r="H36" t="s">
        <v>644</v>
      </c>
      <c r="I36" t="s">
        <v>645</v>
      </c>
      <c r="J36" t="s">
        <v>646</v>
      </c>
      <c r="K36" t="s">
        <v>647</v>
      </c>
      <c r="L36" t="s">
        <v>658</v>
      </c>
      <c r="M36" t="s">
        <v>659</v>
      </c>
      <c r="N36" t="s">
        <v>648</v>
      </c>
      <c r="O36" t="s">
        <v>649</v>
      </c>
      <c r="P36" t="s">
        <v>651</v>
      </c>
      <c r="Q36" t="s">
        <v>650</v>
      </c>
      <c r="R36" t="s">
        <v>74</v>
      </c>
      <c r="S36" t="s">
        <v>77</v>
      </c>
    </row>
    <row r="37" spans="1:19" x14ac:dyDescent="0.3">
      <c r="A37" t="s">
        <v>660</v>
      </c>
      <c r="B37" t="s">
        <v>422</v>
      </c>
      <c r="C37" t="s">
        <v>661</v>
      </c>
      <c r="D37" t="s">
        <v>662</v>
      </c>
      <c r="E37" t="s">
        <v>663</v>
      </c>
      <c r="F37" t="s">
        <v>664</v>
      </c>
      <c r="G37" t="s">
        <v>665</v>
      </c>
      <c r="H37" t="s">
        <v>666</v>
      </c>
      <c r="I37" t="s">
        <v>667</v>
      </c>
      <c r="J37" t="s">
        <v>668</v>
      </c>
      <c r="K37" t="s">
        <v>445</v>
      </c>
      <c r="L37" t="s">
        <v>669</v>
      </c>
      <c r="M37" t="s">
        <v>670</v>
      </c>
      <c r="N37" t="s">
        <v>671</v>
      </c>
      <c r="O37" t="s">
        <v>672</v>
      </c>
      <c r="P37" t="s">
        <v>462</v>
      </c>
      <c r="Q37" t="s">
        <v>673</v>
      </c>
      <c r="R37" t="s">
        <v>467</v>
      </c>
      <c r="S37" t="s">
        <v>674</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C7BE479E5F4B75409F23C766F94E985A" ma:contentTypeVersion="16" ma:contentTypeDescription="Ein neues Dokument erstellen." ma:contentTypeScope="" ma:versionID="5ed432a9e525fa4b54ee8c02aba7d8f7">
  <xsd:schema xmlns:xsd="http://www.w3.org/2001/XMLSchema" xmlns:xs="http://www.w3.org/2001/XMLSchema" xmlns:p="http://schemas.microsoft.com/office/2006/metadata/properties" xmlns:ns2="1d5886a3-dac4-4aea-89da-dff8f5e1409b" xmlns:ns3="70e77b3b-2ac0-478e-8c84-66e379718026" targetNamespace="http://schemas.microsoft.com/office/2006/metadata/properties" ma:root="true" ma:fieldsID="ada383770b11eb10983e57cc3da5bbca" ns2:_="" ns3:_="">
    <xsd:import namespace="1d5886a3-dac4-4aea-89da-dff8f5e1409b"/>
    <xsd:import namespace="70e77b3b-2ac0-478e-8c84-66e37971802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5886a3-dac4-4aea-89da-dff8f5e140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f74f8755-2801-4379-94fa-556db36e93f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0e77b3b-2ac0-478e-8c84-66e37971802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87bb994-684c-42ff-a9ee-1a34b648744f}" ma:internalName="TaxCatchAll" ma:showField="CatchAllData" ma:web="70e77b3b-2ac0-478e-8c84-66e379718026">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d5886a3-dac4-4aea-89da-dff8f5e1409b">
      <Terms xmlns="http://schemas.microsoft.com/office/infopath/2007/PartnerControls"/>
    </lcf76f155ced4ddcb4097134ff3c332f>
    <TaxCatchAll xmlns="70e77b3b-2ac0-478e-8c84-66e37971802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96A953F-DCF4-462F-8ECF-5B8FE167DF36}"/>
</file>

<file path=customXml/itemProps2.xml><?xml version="1.0" encoding="utf-8"?>
<ds:datastoreItem xmlns:ds="http://schemas.openxmlformats.org/officeDocument/2006/customXml" ds:itemID="{7B0F1E56-540B-4D0E-A2B6-BF257E9489D9}">
  <ds:schemaRefs>
    <ds:schemaRef ds:uri="http://schemas.microsoft.com/office/2006/metadata/properties"/>
    <ds:schemaRef ds:uri="http://schemas.microsoft.com/office/infopath/2007/PartnerControls"/>
    <ds:schemaRef ds:uri="1d5886a3-dac4-4aea-89da-dff8f5e1409b"/>
    <ds:schemaRef ds:uri="70e77b3b-2ac0-478e-8c84-66e379718026"/>
  </ds:schemaRefs>
</ds:datastoreItem>
</file>

<file path=customXml/itemProps3.xml><?xml version="1.0" encoding="utf-8"?>
<ds:datastoreItem xmlns:ds="http://schemas.openxmlformats.org/officeDocument/2006/customXml" ds:itemID="{F9908F32-0250-4C43-BC2A-BB00056E95E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Mareen Wienand</cp:lastModifiedBy>
  <dcterms:created xsi:type="dcterms:W3CDTF">2012-03-20T13:56:56Z</dcterms:created>
  <dcterms:modified xsi:type="dcterms:W3CDTF">2023-12-22T16:36:38Z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0x010100C7BE479E5F4B75409F23C766F94E985A</vt:lpwstr>
  </property>
  <property fmtid="{D5CDD505-2E9C-101B-9397-08002B2CF9AE}" pid="3" name="MediaServiceImageTags">
    <vt:lpwstr/>
  </property>
</Properties>
</file>