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hidePivotFieldList="1" defaultThemeVersion="166925"/>
  <mc:AlternateContent xmlns:mc="http://schemas.openxmlformats.org/markup-compatibility/2006">
    <mc:Choice Requires="x15">
      <x15ac:absPath xmlns:x15ac="http://schemas.microsoft.com/office/spreadsheetml/2010/11/ac" url="D:\NAUKA\Excel\Personal Finance\"/>
    </mc:Choice>
  </mc:AlternateContent>
  <xr:revisionPtr revIDLastSave="0" documentId="13_ncr:1_{99DEF497-24D8-4FA8-A99B-53713AD98C99}" xr6:coauthVersionLast="47" xr6:coauthVersionMax="47" xr10:uidLastSave="{00000000-0000-0000-0000-000000000000}"/>
  <bookViews>
    <workbookView xWindow="-120" yWindow="-120" windowWidth="38640" windowHeight="21240" xr2:uid="{834420B6-2F9C-4C1A-A481-34AC1E37B922}"/>
  </bookViews>
  <sheets>
    <sheet name="Dashboard" sheetId="1" r:id="rId1"/>
    <sheet name="Summary" sheetId="4" r:id="rId2"/>
    <sheet name="Annual" sheetId="5" r:id="rId3"/>
    <sheet name="Monthly" sheetId="6" r:id="rId4"/>
    <sheet name="Transactions" sheetId="2" r:id="rId5"/>
    <sheet name="Data Validation" sheetId="3" r:id="rId6"/>
  </sheets>
  <definedNames>
    <definedName name="_xlchart.v1.0" hidden="1">Annual!$E$4:$F$33</definedName>
    <definedName name="_xlchart.v1.1" hidden="1">Annual!$G$3</definedName>
    <definedName name="_xlchart.v1.2" hidden="1">Annual!$G$4:$G$33</definedName>
    <definedName name="_xlchart.v1.3" hidden="1">Annual!$E$39:$E$50</definedName>
    <definedName name="_xlchart.v1.4" hidden="1">Annual!$F$38</definedName>
    <definedName name="_xlchart.v1.5" hidden="1">Annual!$F$39:$F$50</definedName>
    <definedName name="Category">'Data Validation'!$I$2:$I$13</definedName>
    <definedName name="Slicer_Category">#N/A</definedName>
    <definedName name="Slicer_Date">#N/A</definedName>
    <definedName name="Sub_category">'Data Validation'!$K$2:$K$34</definedName>
    <definedName name="Type">'Data Validation'!$G$2:$G$3</definedName>
  </definedNames>
  <calcPr calcId="191029"/>
  <pivotCaches>
    <pivotCache cacheId="24" r:id="rId7"/>
  </pivotCaches>
  <extLst>
    <ext xmlns:x14="http://schemas.microsoft.com/office/spreadsheetml/2009/9/main" uri="{BBE1A952-AA13-448e-AADC-164F8A28A991}">
      <x14:slicerCaches>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39" i="2" l="1"/>
  <c r="D65" i="2"/>
  <c r="G37" i="5" a="1"/>
  <c r="G37" i="5" s="1"/>
  <c r="K3" i="4" a="1"/>
  <c r="K3" i="4" s="1"/>
  <c r="L43" i="1"/>
  <c r="M43" i="1"/>
  <c r="N43" i="1" s="1"/>
  <c r="L44" i="1"/>
  <c r="M44" i="1"/>
  <c r="N44" i="1" s="1"/>
  <c r="L45" i="1"/>
  <c r="M45" i="1"/>
  <c r="N45" i="1" s="1"/>
  <c r="L46" i="1"/>
  <c r="M46" i="1"/>
  <c r="N46" i="1" s="1"/>
  <c r="L47" i="1"/>
  <c r="M47" i="1"/>
  <c r="N47" i="1" s="1"/>
  <c r="L48" i="1"/>
  <c r="M48" i="1"/>
  <c r="N48" i="1" s="1"/>
  <c r="L49" i="1"/>
  <c r="M49" i="1"/>
  <c r="N49" i="1" s="1"/>
  <c r="L50" i="1"/>
  <c r="M50" i="1"/>
  <c r="N50" i="1" s="1"/>
  <c r="L51" i="1"/>
  <c r="M51" i="1"/>
  <c r="N51" i="1" s="1"/>
  <c r="L52" i="1"/>
  <c r="M52" i="1"/>
  <c r="N52" i="1" s="1"/>
  <c r="D151" i="2"/>
  <c r="D150" i="2"/>
  <c r="D149" i="2"/>
  <c r="D103" i="2"/>
  <c r="D148" i="2"/>
  <c r="D147" i="2"/>
  <c r="D146" i="2"/>
  <c r="D145" i="2"/>
  <c r="D144" i="2"/>
  <c r="D143" i="2"/>
  <c r="D142" i="2"/>
  <c r="D141" i="2"/>
  <c r="D140" i="2"/>
  <c r="D138" i="2"/>
  <c r="D137" i="2"/>
  <c r="D136" i="2"/>
  <c r="D135" i="2"/>
  <c r="D134" i="2"/>
  <c r="D133" i="2"/>
  <c r="D132" i="2"/>
  <c r="D131" i="2"/>
  <c r="D130" i="2"/>
  <c r="D129" i="2"/>
  <c r="D128" i="2"/>
  <c r="D127" i="2"/>
  <c r="D126" i="2"/>
  <c r="D125" i="2"/>
  <c r="D124" i="2"/>
  <c r="D123" i="2"/>
  <c r="D122" i="2"/>
  <c r="D121" i="2"/>
  <c r="D120" i="2"/>
  <c r="D119" i="2"/>
  <c r="D118" i="2"/>
  <c r="D117" i="2"/>
  <c r="D116" i="2"/>
  <c r="D115" i="2"/>
  <c r="D114" i="2"/>
  <c r="D113" i="2"/>
  <c r="D112" i="2"/>
  <c r="D111" i="2"/>
  <c r="D110" i="2"/>
  <c r="D109" i="2"/>
  <c r="D108" i="2"/>
  <c r="D107" i="2"/>
  <c r="D106" i="2"/>
  <c r="D105" i="2"/>
  <c r="D104" i="2"/>
  <c r="D102" i="2"/>
  <c r="D101" i="2"/>
  <c r="D100" i="2"/>
  <c r="D99" i="2"/>
  <c r="D98" i="2"/>
  <c r="D97" i="2"/>
  <c r="D96" i="2"/>
  <c r="D95" i="2"/>
  <c r="D94" i="2"/>
  <c r="D93" i="2"/>
  <c r="D92" i="2"/>
  <c r="D91" i="2"/>
  <c r="D90" i="2"/>
  <c r="D89" i="2"/>
  <c r="D88" i="2"/>
  <c r="D87" i="2"/>
  <c r="D86" i="2"/>
  <c r="D85" i="2"/>
  <c r="D84" i="2"/>
  <c r="D83" i="2"/>
  <c r="D82" i="2"/>
  <c r="D81" i="2"/>
  <c r="D80" i="2"/>
  <c r="D79" i="2"/>
  <c r="D78" i="2"/>
  <c r="D77" i="2"/>
  <c r="D76" i="2"/>
  <c r="D75" i="2"/>
  <c r="D74" i="2"/>
  <c r="D73" i="2"/>
  <c r="D72" i="2"/>
  <c r="D71" i="2"/>
  <c r="D70" i="2"/>
  <c r="D69" i="2"/>
  <c r="D68" i="2"/>
  <c r="D67" i="2"/>
  <c r="D66" i="2"/>
  <c r="D64" i="2"/>
  <c r="D63" i="2"/>
  <c r="D62" i="2"/>
  <c r="D61" i="2"/>
  <c r="D60" i="2"/>
  <c r="D59" i="2"/>
  <c r="D58" i="2"/>
  <c r="D57" i="2"/>
  <c r="D56" i="2"/>
  <c r="D55" i="2"/>
  <c r="D54" i="2"/>
  <c r="D53" i="2"/>
  <c r="D52" i="2"/>
  <c r="D51" i="2"/>
  <c r="D50" i="2"/>
  <c r="D49" i="2"/>
  <c r="D48" i="2"/>
  <c r="D47" i="2"/>
  <c r="D38" i="2"/>
  <c r="D39" i="2"/>
  <c r="D40" i="2"/>
  <c r="D41" i="2"/>
  <c r="D42" i="2"/>
  <c r="D43" i="2"/>
  <c r="D44" i="2"/>
  <c r="D45" i="2"/>
  <c r="D46" i="2"/>
  <c r="D37" i="2"/>
  <c r="D36" i="2"/>
  <c r="D35" i="2"/>
  <c r="D34" i="2"/>
  <c r="D33" i="2"/>
  <c r="D32" i="2"/>
  <c r="D31" i="2"/>
  <c r="D30" i="2"/>
  <c r="D29" i="2"/>
  <c r="D28" i="2"/>
  <c r="D27" i="2"/>
  <c r="D26" i="2"/>
  <c r="D25" i="2"/>
  <c r="D24" i="2"/>
  <c r="D23" i="2"/>
  <c r="D22" i="2"/>
  <c r="D21" i="2"/>
  <c r="D20" i="2"/>
  <c r="D19" i="2"/>
  <c r="D18" i="2"/>
  <c r="D17" i="2"/>
  <c r="D16" i="2"/>
  <c r="D15" i="2"/>
  <c r="D14" i="2"/>
  <c r="D13" i="2"/>
  <c r="D12" i="2"/>
  <c r="D11" i="2"/>
  <c r="D10" i="2"/>
  <c r="D9" i="2"/>
  <c r="D8" i="2"/>
  <c r="D7" i="2"/>
  <c r="D6" i="2"/>
  <c r="D5" i="2"/>
  <c r="D4" i="2"/>
  <c r="D3" i="2"/>
  <c r="D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<sst xmlns="http://schemas.openxmlformats.org/spreadsheetml/2006/main" count="751" uniqueCount="97">
  <si>
    <t>Sub-category</t>
  </si>
  <si>
    <t>Category</t>
  </si>
  <si>
    <t>Category Type</t>
  </si>
  <si>
    <t>Ubrania</t>
  </si>
  <si>
    <t>Stomatolog</t>
  </si>
  <si>
    <t>Choroba</t>
  </si>
  <si>
    <t>Kino</t>
  </si>
  <si>
    <t>Gry</t>
  </si>
  <si>
    <t>Meble</t>
  </si>
  <si>
    <t>Przybory kuchenne</t>
  </si>
  <si>
    <t>Paliwo</t>
  </si>
  <si>
    <t>Naprawy</t>
  </si>
  <si>
    <t>Ubezpieczenie</t>
  </si>
  <si>
    <t>Użytkowanie</t>
  </si>
  <si>
    <t>Siłownia</t>
  </si>
  <si>
    <t>Czynsz</t>
  </si>
  <si>
    <t>Prąd</t>
  </si>
  <si>
    <t>Internet</t>
  </si>
  <si>
    <t>Telefon</t>
  </si>
  <si>
    <t>Książki</t>
  </si>
  <si>
    <t>Czesne</t>
  </si>
  <si>
    <t>Wypłata</t>
  </si>
  <si>
    <t>Wynajem</t>
  </si>
  <si>
    <t>Inne przychody</t>
  </si>
  <si>
    <t>Wydatki</t>
  </si>
  <si>
    <t>Przychody</t>
  </si>
  <si>
    <t>Zakupy</t>
  </si>
  <si>
    <t>Zdrowie</t>
  </si>
  <si>
    <t>Rozrywka</t>
  </si>
  <si>
    <t>Wyposażenie mieszkania</t>
  </si>
  <si>
    <t>Transport</t>
  </si>
  <si>
    <t>Sprzęt sportowy</t>
  </si>
  <si>
    <t>Opłaty</t>
  </si>
  <si>
    <t>Edukacja</t>
  </si>
  <si>
    <t>Wynagrodzenie</t>
  </si>
  <si>
    <t>Wynajem mieszkania</t>
  </si>
  <si>
    <t>Jedzenie</t>
  </si>
  <si>
    <t>Date</t>
  </si>
  <si>
    <t>Debit</t>
  </si>
  <si>
    <t>Credit</t>
  </si>
  <si>
    <t>Ammount</t>
  </si>
  <si>
    <t>Type</t>
  </si>
  <si>
    <t>Sport i Rozrywka</t>
  </si>
  <si>
    <t>Premia</t>
  </si>
  <si>
    <t>Jedzenie dom</t>
  </si>
  <si>
    <t>Jedzenie miasto</t>
  </si>
  <si>
    <t>Inne wydatki</t>
  </si>
  <si>
    <t>Pożyczki/Raty</t>
  </si>
  <si>
    <t>Bilety/Parkingi</t>
  </si>
  <si>
    <t>Ubezpieczenie/Przegląd</t>
  </si>
  <si>
    <t>Eksploatacja/Naprawy</t>
  </si>
  <si>
    <t>Leki</t>
  </si>
  <si>
    <t>Lekarz</t>
  </si>
  <si>
    <t>Kursy/Szkolenia</t>
  </si>
  <si>
    <t>Środki czystości</t>
  </si>
  <si>
    <t>Kosmetyki</t>
  </si>
  <si>
    <t>Fryzjer</t>
  </si>
  <si>
    <t>Inne</t>
  </si>
  <si>
    <t>Raty zero</t>
  </si>
  <si>
    <t>Row Labels</t>
  </si>
  <si>
    <t>Grand Total</t>
  </si>
  <si>
    <t>Sum of Debit</t>
  </si>
  <si>
    <t>wrz</t>
  </si>
  <si>
    <t>sty</t>
  </si>
  <si>
    <t>jedzenie dom</t>
  </si>
  <si>
    <t>Serwisy streamingowe</t>
  </si>
  <si>
    <t>Elektronika</t>
  </si>
  <si>
    <t>Sum of Ammount</t>
  </si>
  <si>
    <t>Sum of Credit</t>
  </si>
  <si>
    <t>sie</t>
  </si>
  <si>
    <t>lut</t>
  </si>
  <si>
    <t>mar</t>
  </si>
  <si>
    <t>kwi</t>
  </si>
  <si>
    <t>maj</t>
  </si>
  <si>
    <t>cze</t>
  </si>
  <si>
    <t>lip</t>
  </si>
  <si>
    <t>Column Labels</t>
  </si>
  <si>
    <t>Akcesoria sportowe</t>
  </si>
  <si>
    <t>Higiena i ubrania</t>
  </si>
  <si>
    <t>Odzież</t>
  </si>
  <si>
    <t>Obówie</t>
  </si>
  <si>
    <t>Bilety wstępu</t>
  </si>
  <si>
    <t>Prezenty</t>
  </si>
  <si>
    <t>inne</t>
  </si>
  <si>
    <t xml:space="preserve"> </t>
  </si>
  <si>
    <t>Netto</t>
  </si>
  <si>
    <t>styczeń</t>
  </si>
  <si>
    <t>luty</t>
  </si>
  <si>
    <t>marzec</t>
  </si>
  <si>
    <t>kwiecień</t>
  </si>
  <si>
    <t>czerwiec</t>
  </si>
  <si>
    <t>lipiec</t>
  </si>
  <si>
    <t>sierpień</t>
  </si>
  <si>
    <t>wrzesień</t>
  </si>
  <si>
    <t>się</t>
  </si>
  <si>
    <t>Top 10 kategori w wybranym okresie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</si>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</sst>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 #,##0.00\ &quot;zł&quot;_-;\-* #,##0.00\ &quot;zł&quot;_-;_-* &quot;-&quot;??\ &quot;zł&quot;_-;_-@_-"/>
    <numFmt numFmtId="164" formatCode="_-* #,##0.00\ [$zł-415]_-;\-* #,##0.00\ [$zł-415]_-;_-* &quot;-&quot;??\ [$zł-415]_-;_-@_-"/>
    <numFmt numFmtId="165" formatCode="#,##0.00\ &quot;zł&quot;"/>
    <numFmt numFmtId="166" formatCode="#,##0\ &quot;zł&quot;"/>
    <numFmt numFmtId="167" formatCode="#,##0.0\ &quot;zł&quot;"/>
  </numFmts>
  <fonts count="1" x14ac:knownFonts="1">
    <font>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14" fontId="0" fillId="0" borderId="0" xfId="0" applyNumberFormat="1"/>
    <xf numFmtId="164" fontId="0" fillId="0" borderId="0" xfId="0" applyNumberFormat="1"/>
    <xf numFmtId="0" fontId="0" fillId="0" borderId="0" xfId="0" pivotButton="1"/>
    <xf numFmtId="0" fontId="0" fillId="0" borderId="0" xfId="0" applyAlignment="1">
      <alignment horizontal="left"/>
    </xf>
    <xf numFmtId="44" fontId="0" fillId="0" borderId="0" xfId="0" applyNumberFormat="1"/>
    <xf numFmtId="165" fontId="0" fillId="0" borderId="0" xfId="0" applyNumberFormat="1"/>
    <xf numFmtId="166" fontId="0" fillId="0" borderId="0" xfId="0" applyNumberFormat="1"/>
    <xf numFmtId="14" fontId="0" fillId="0" borderId="0" xfId="0" applyNumberFormat="1" applyAlignment="1">
      <alignment horizontal="left"/>
    </xf>
    <xf numFmtId="3" fontId="0" fillId="0" borderId="0" xfId="0" applyNumberFormat="1"/>
    <xf numFmtId="167" fontId="0" fillId="0" borderId="0" xfId="0" applyNumberFormat="1"/>
    <xf numFmtId="0" fontId="0" fillId="0" borderId="0" xfId="0" applyAlignment="1">
      <alignment horizontal="centerContinuous"/>
    </xf>
    <xf numFmtId="0" fontId="0" fillId="0" borderId="0" xfId="0" applyNumberFormat="1"/>
  </cellXfs>
  <cellStyles count="1">
    <cellStyle name="Normal" xfId="0" builtinId="0"/>
  </cellStyles>
  <dxfs count="5">
    <dxf>
      <numFmt numFmtId="164" formatCode="_-* #,##0.00\ [$zł-415]_-;\-* #,##0.00\ [$zł-415]_-;_-* &quot;-&quot;??\ [$zł-415]_-;_-@_-"/>
    </dxf>
    <dxf>
      <numFmt numFmtId="164" formatCode="_-* #,##0.00\ [$zł-415]_-;\-* #,##0.00\ [$zł-415]_-;_-* &quot;-&quot;??\ [$zł-415]_-;_-@_-"/>
    </dxf>
    <dxf>
      <numFmt numFmtId="164" formatCode="_-* #,##0.00\ [$zł-415]_-;\-* #,##0.00\ [$zł-415]_-;_-* &quot;-&quot;??\ [$zł-415]_-;_-@_-"/>
    </dxf>
    <dxf>
      <numFmt numFmtId="19" formatCode="dd/mm/yyyy"/>
    </dxf>
    <dxf>
      <numFmt numFmtId="34" formatCode="_-* #,##0.00\ &quot;zł&quot;_-;\-* #,##0.00\ &quot;zł&quot;_-;_-* &quot;-&quot;??\ &quot;zł&quot;_-;_-@_-"/>
    </dxf>
  </dxfs>
  <tableStyles count="0" defaultTableStyle="TableStyleMedium2" defaultPivotStyle="PivotStyleLight16"/>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[Home budget dashboard.xlsx]Annual!PTDoughnut</c:name>
    <c:fmtId val="4"/>
  </c:pivotSource>
  <c:chart>
    <c:title>
      <c:tx>
        <c:rich>
          <a:bodyPr rot="0" spcFirstLastPara="1" vertOverflow="ellipsis" vert="horz" wrap="square" anchor="ctr" anchorCtr="1"/>
          <a:lstStyle/>
          <a:p>
            <a:pPr>
              <a:defRPr sz="1400" b="0" i="0" u="none" strike="noStrike" kern="1200" spc="0" baseline="0">
                <a:solidFill>
                  <a:schemeClr val="accent5">
                    <a:lumMod val="40000"/>
                    <a:lumOff val="60000"/>
                  </a:schemeClr>
                </a:solidFill>
                <a:latin typeface="+mn-lt"/>
                <a:ea typeface="+mn-ea"/>
                <a:cs typeface="+mn-cs"/>
              </a:defRPr>
            </a:pPr>
            <a:r>
              <a:rPr lang="pl-PL">
                <a:solidFill>
                  <a:schemeClr val="accent5">
                    <a:lumMod val="40000"/>
                    <a:lumOff val="60000"/>
                  </a:schemeClr>
                </a:solidFill>
              </a:rPr>
              <a:t>Wydatki</a:t>
            </a:r>
            <a:r>
              <a:rPr lang="pl-PL" baseline="0">
                <a:solidFill>
                  <a:schemeClr val="accent5">
                    <a:lumMod val="40000"/>
                    <a:lumOff val="60000"/>
                  </a:schemeClr>
                </a:solidFill>
              </a:rPr>
              <a:t> / Przychody</a:t>
            </a:r>
            <a:endParaRPr lang="en-US">
              <a:solidFill>
                <a:schemeClr val="accent5">
                  <a:lumMod val="40000"/>
                  <a:lumOff val="60000"/>
                </a:schemeClr>
              </a:solidFill>
            </a:endParaRPr>
          </a:p>
        </c:rich>
      </c:tx>
      <c:layout>
        <c:manualLayout>
          <c:xMode val="edge"/>
          <c:yMode val="edge"/>
          <c:x val="0.24457688657076768"/>
          <c:y val="7.250755287009064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accent5">
                  <a:lumMod val="40000"/>
                  <a:lumOff val="60000"/>
                </a:schemeClr>
              </a:solidFill>
              <a:latin typeface="+mn-lt"/>
              <a:ea typeface="+mn-ea"/>
              <a:cs typeface="+mn-cs"/>
            </a:defRPr>
          </a:pPr>
          <a:endParaRPr lang="pl-PL"/>
        </a:p>
      </c:txPr>
    </c:title>
    <c:autoTitleDeleted val="0"/>
    <c:pivotFmts>
      <c:pivotFmt>
        <c:idx val="0"/>
        <c:spPr>
          <a:solidFill>
            <a:schemeClr val="accent1"/>
          </a:solidFill>
          <a:ln w="19050">
            <a:solidFill>
              <a:schemeClr val="lt1"/>
            </a:solidFill>
          </a:ln>
          <a:effectLst/>
        </c:spPr>
        <c:marker>
          <c:symbol val="none"/>
        </c:marker>
        <c:dLbl>
          <c:idx val="0"/>
          <c:numFmt formatCode="#,##0\ &quot;zł&quot;;[Black]#,##0\ &quot;zł&quot;" sourceLinked="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ysClr val="windowText" lastClr="000000"/>
                  </a:solidFill>
                  <a:latin typeface="+mn-lt"/>
                  <a:ea typeface="+mn-ea"/>
                  <a:cs typeface="+mn-cs"/>
                </a:defRPr>
              </a:pPr>
              <a:endParaRPr lang="pl-PL"/>
            </a:p>
          </c:txPr>
          <c:showLegendKey val="0"/>
          <c:showVal val="1"/>
          <c:showCatName val="0"/>
          <c:showSerName val="0"/>
          <c:showPercent val="0"/>
          <c:showBubbleSize val="0"/>
          <c:extLst>
            <c:ext xmlns:c15="http://schemas.microsoft.com/office/drawing/2012/chart" uri="{CE6537A1-D6FC-4f65-9D91-7224C49458BB}"/>
          </c:extLst>
        </c:dLbl>
      </c:pivotFmt>
      <c:pivotFmt>
        <c:idx val="1"/>
        <c:dLbl>
          <c:idx val="0"/>
          <c:layout>
            <c:manualLayout>
              <c:x val="-2.2222222222222223E-2"/>
              <c:y val="-0.25462962962962965"/>
            </c:manualLayout>
          </c:layout>
          <c:showLegendKey val="0"/>
          <c:showVal val="1"/>
          <c:showCatName val="0"/>
          <c:showSerName val="0"/>
          <c:showPercent val="0"/>
          <c:showBubbleSize val="0"/>
          <c:extLst>
            <c:ext xmlns:c15="http://schemas.microsoft.com/office/drawing/2012/chart" uri="{CE6537A1-D6FC-4f65-9D91-7224C49458BB}"/>
          </c:extLst>
        </c:dLbl>
      </c:pivotFmt>
      <c:pivotFmt>
        <c:idx val="2"/>
        <c:dLbl>
          <c:idx val="0"/>
          <c:layout>
            <c:manualLayout>
              <c:x val="1.9444444444444445E-2"/>
              <c:y val="-0.34722222222222221"/>
            </c:manualLayout>
          </c:layou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numFmt formatCode="#,##0\ &quot;zł&quot;;[Black]#,##0\ &quot;zł&quot;" sourceLinked="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ysClr val="windowText" lastClr="000000"/>
                  </a:solidFill>
                  <a:latin typeface="+mn-lt"/>
                  <a:ea typeface="+mn-ea"/>
                  <a:cs typeface="+mn-cs"/>
                </a:defRPr>
              </a:pPr>
              <a:endParaRPr lang="pl-PL"/>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layout>
            <c:manualLayout>
              <c:x val="1.9444444444444445E-2"/>
              <c:y val="-0.34722222222222221"/>
            </c:manualLayout>
          </c:layout>
          <c:numFmt formatCode="#,##0\ &quot;zł&quot;;[Black]#,##0\ &quot;zł&quot;" sourceLinked="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ysClr val="windowText" lastClr="000000"/>
                  </a:solidFill>
                  <a:latin typeface="+mn-lt"/>
                  <a:ea typeface="+mn-ea"/>
                  <a:cs typeface="+mn-cs"/>
                </a:defRPr>
              </a:pPr>
              <a:endParaRPr lang="pl-PL"/>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2.2222222222222223E-2"/>
              <c:y val="-0.25462962962962965"/>
            </c:manualLayout>
          </c:layout>
          <c:numFmt formatCode="#,##0\ &quot;zł&quot;;[Black]#,##0\ &quot;zł&quot;" sourceLinked="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ysClr val="windowText" lastClr="000000"/>
                  </a:solidFill>
                  <a:latin typeface="+mn-lt"/>
                  <a:ea typeface="+mn-ea"/>
                  <a:cs typeface="+mn-cs"/>
                </a:defRPr>
              </a:pPr>
              <a:endParaRPr lang="pl-PL"/>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numFmt formatCode="#,##0\ &quot;zł&quot;;#,##0\ &quot;zł&quot;" sourceLinked="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accent1">
                      <a:lumMod val="75000"/>
                    </a:schemeClr>
                  </a:solidFill>
                  <a:latin typeface="+mn-lt"/>
                  <a:ea typeface="+mn-ea"/>
                  <a:cs typeface="+mn-cs"/>
                </a:defRPr>
              </a:pPr>
              <a:endParaRPr lang="pl-PL"/>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lumMod val="60000"/>
              <a:lumOff val="40000"/>
            </a:schemeClr>
          </a:solidFill>
          <a:ln w="19050">
            <a:solidFill>
              <a:schemeClr val="lt1"/>
            </a:solidFill>
          </a:ln>
          <a:effectLst/>
        </c:spPr>
      </c:pivotFmt>
      <c:pivotFmt>
        <c:idx val="8"/>
        <c:spPr>
          <a:solidFill>
            <a:schemeClr val="accent2">
              <a:lumMod val="60000"/>
              <a:lumOff val="40000"/>
            </a:schemeClr>
          </a:solidFill>
          <a:ln w="19050">
            <a:solidFill>
              <a:schemeClr val="lt1"/>
            </a:solidFill>
          </a:ln>
          <a:effectLst/>
        </c:spPr>
      </c:pivotFmt>
    </c:pivotFmts>
    <c:plotArea>
      <c:layout>
        <c:manualLayout>
          <c:layoutTarget val="inner"/>
          <c:xMode val="edge"/>
          <c:yMode val="edge"/>
          <c:x val="0.16418658564359237"/>
          <c:y val="0.21859187541134398"/>
          <c:w val="0.65490792094457884"/>
          <c:h val="0.69407207819952743"/>
        </c:manualLayout>
      </c:layout>
      <c:doughnutChart>
        <c:varyColors val="1"/>
        <c:ser>
          <c:idx val="0"/>
          <c:order val="0"/>
          <c:tx>
            <c:strRef>
              <c:f>Annual!$B$3</c:f>
              <c:strCache>
                <c:ptCount val="1"/>
                <c:pt idx="0">
                  <c:v>Total</c:v>
                </c:pt>
              </c:strCache>
            </c:strRef>
          </c:tx>
          <c:dPt>
            <c:idx val="0"/>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01-A750-4D1D-93D0-DC8849900903}"/>
              </c:ext>
            </c:extLst>
          </c:dPt>
          <c:dPt>
            <c:idx val="1"/>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03-A750-4D1D-93D0-DC8849900903}"/>
              </c:ext>
            </c:extLst>
          </c:dPt>
          <c:dLbls>
            <c:numFmt formatCode="#,##0\ &quot;zł&quot;;#,##0\ &quot;zł&quot;" sourceLinked="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accent1">
                        <a:lumMod val="75000"/>
                      </a:schemeClr>
                    </a:solidFill>
                    <a:latin typeface="+mn-lt"/>
                    <a:ea typeface="+mn-ea"/>
                    <a:cs typeface="+mn-cs"/>
                  </a:defRPr>
                </a:pPr>
                <a:endParaRPr lang="pl-PL"/>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Annual!$A$4:$A$6</c:f>
              <c:strCache>
                <c:ptCount val="2"/>
                <c:pt idx="0">
                  <c:v>Przychody</c:v>
                </c:pt>
                <c:pt idx="1">
                  <c:v>Wydatki</c:v>
                </c:pt>
              </c:strCache>
            </c:strRef>
          </c:cat>
          <c:val>
            <c:numRef>
              <c:f>Annual!$B$4:$B$6</c:f>
              <c:numCache>
                <c:formatCode>#\ ##0\ "zł"</c:formatCode>
                <c:ptCount val="2"/>
                <c:pt idx="0">
                  <c:v>46758</c:v>
                </c:pt>
                <c:pt idx="1">
                  <c:v>-40073.530000000006</c:v>
                </c:pt>
              </c:numCache>
            </c:numRef>
          </c:val>
          <c:extLst>
            <c:ext xmlns:c16="http://schemas.microsoft.com/office/drawing/2014/chart" uri="{C3380CC4-5D6E-409C-BE32-E72D297353CC}">
              <c16:uniqueId val="{00000005-97EC-4931-BD57-5AEC346F0B09}"/>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accent5">
                  <a:lumMod val="40000"/>
                  <a:lumOff val="60000"/>
                </a:schemeClr>
              </a:solidFill>
              <a:latin typeface="+mn-lt"/>
              <a:ea typeface="+mn-ea"/>
              <a:cs typeface="+mn-cs"/>
            </a:defRPr>
          </a:pPr>
          <a:endParaRPr lang="pl-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75000"/>
      </a:schemeClr>
    </a:solidFill>
    <a:ln w="9525" cap="flat" cmpd="sng" algn="ctr">
      <a:solidFill>
        <a:schemeClr val="accent1">
          <a:shade val="50000"/>
          <a:alpha val="0"/>
        </a:schemeClr>
      </a:solid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[Home budget dashboard.xlsx]Monthly!PivotTable3</c:name>
    <c:fmtId val="2"/>
  </c:pivotSource>
  <c:chart>
    <c:title>
      <c:tx>
        <c:rich>
          <a:bodyPr rot="0" spcFirstLastPara="1" vertOverflow="ellipsis" vert="horz" wrap="square" anchor="ctr" anchorCtr="0"/>
          <a:lstStyle/>
          <a:p>
            <a:pPr>
              <a:defRPr sz="1400" b="0" i="0" u="none" strike="noStrike" kern="1200" spc="0" baseline="0">
                <a:solidFill>
                  <a:sysClr val="windowText" lastClr="000000">
                    <a:lumMod val="65000"/>
                    <a:lumOff val="35000"/>
                  </a:sysClr>
                </a:solidFill>
                <a:latin typeface="+mn-lt"/>
                <a:ea typeface="+mn-ea"/>
                <a:cs typeface="+mn-cs"/>
              </a:defRPr>
            </a:pPr>
            <a:r>
              <a:rPr lang="en-US">
                <a:solidFill>
                  <a:sysClr val="windowText" lastClr="000000">
                    <a:lumMod val="65000"/>
                    <a:lumOff val="35000"/>
                  </a:sysClr>
                </a:solidFill>
              </a:rPr>
              <a:t>      </a:t>
            </a:r>
          </a:p>
        </c:rich>
      </c:tx>
      <c:layout>
        <c:manualLayout>
          <c:xMode val="edge"/>
          <c:yMode val="edge"/>
          <c:x val="9.7243086752259091E-3"/>
          <c:y val="0.31481481481481483"/>
        </c:manualLayout>
      </c:layout>
      <c:overlay val="0"/>
      <c:spPr>
        <a:noFill/>
        <a:ln>
          <a:noFill/>
        </a:ln>
        <a:effectLst/>
      </c:spPr>
      <c:txPr>
        <a:bodyPr rot="0" spcFirstLastPara="1" vertOverflow="ellipsis" vert="horz" wrap="square" anchor="ctr" anchorCtr="0"/>
        <a:lstStyle/>
        <a:p>
          <a:pPr>
            <a:defRPr sz="1400" b="0" i="0" u="none" strike="noStrike" kern="1200" spc="0" baseline="0">
              <a:solidFill>
                <a:sysClr val="windowText" lastClr="000000">
                  <a:lumMod val="65000"/>
                  <a:lumOff val="35000"/>
                </a:sysClr>
              </a:solidFill>
              <a:latin typeface="+mn-lt"/>
              <a:ea typeface="+mn-ea"/>
              <a:cs typeface="+mn-cs"/>
            </a:defRPr>
          </a:pPr>
          <a:endParaRPr lang="pl-PL"/>
        </a:p>
      </c:txPr>
    </c:title>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Monthly!$B$3</c:f>
              <c:strCache>
                <c:ptCount val="1"/>
                <c:pt idx="0">
                  <c:v>Total</c:v>
                </c:pt>
              </c:strCache>
            </c:strRef>
          </c:tx>
          <c:spPr>
            <a:solidFill>
              <a:schemeClr val="accent2">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Monthly!$A$4:$A$13</c:f>
              <c:strCache>
                <c:ptCount val="9"/>
                <c:pt idx="0">
                  <c:v>sty</c:v>
                </c:pt>
                <c:pt idx="1">
                  <c:v>lut</c:v>
                </c:pt>
                <c:pt idx="2">
                  <c:v>mar</c:v>
                </c:pt>
                <c:pt idx="3">
                  <c:v>kwi</c:v>
                </c:pt>
                <c:pt idx="4">
                  <c:v>maj</c:v>
                </c:pt>
                <c:pt idx="5">
                  <c:v>cze</c:v>
                </c:pt>
                <c:pt idx="6">
                  <c:v>lip</c:v>
                </c:pt>
                <c:pt idx="7">
                  <c:v>się</c:v>
                </c:pt>
                <c:pt idx="8">
                  <c:v>wrz</c:v>
                </c:pt>
              </c:strCache>
            </c:strRef>
          </c:cat>
          <c:val>
            <c:numRef>
              <c:f>Monthly!$B$4:$B$13</c:f>
              <c:numCache>
                <c:formatCode>#\ ##0\ "zł"</c:formatCode>
                <c:ptCount val="9"/>
                <c:pt idx="0">
                  <c:v>4483.92</c:v>
                </c:pt>
                <c:pt idx="1">
                  <c:v>4675.8599999999997</c:v>
                </c:pt>
                <c:pt idx="2">
                  <c:v>4183.25</c:v>
                </c:pt>
                <c:pt idx="3">
                  <c:v>4193.8799999999992</c:v>
                </c:pt>
                <c:pt idx="4">
                  <c:v>4461.1600000000008</c:v>
                </c:pt>
                <c:pt idx="5">
                  <c:v>4429.5599999999995</c:v>
                </c:pt>
                <c:pt idx="6">
                  <c:v>4643.51</c:v>
                </c:pt>
                <c:pt idx="7">
                  <c:v>4271.1999999999989</c:v>
                </c:pt>
                <c:pt idx="8">
                  <c:v>4731.1899999999996</c:v>
                </c:pt>
              </c:numCache>
            </c:numRef>
          </c:val>
          <c:extLst>
            <c:ext xmlns:c16="http://schemas.microsoft.com/office/drawing/2014/chart" uri="{C3380CC4-5D6E-409C-BE32-E72D297353CC}">
              <c16:uniqueId val="{00000000-FF8D-4A5B-8E34-B8DEFD9C8070}"/>
            </c:ext>
          </c:extLst>
        </c:ser>
        <c:dLbls>
          <c:dLblPos val="outEnd"/>
          <c:showLegendKey val="0"/>
          <c:showVal val="1"/>
          <c:showCatName val="0"/>
          <c:showSerName val="0"/>
          <c:showPercent val="0"/>
          <c:showBubbleSize val="0"/>
        </c:dLbls>
        <c:gapWidth val="50"/>
        <c:overlap val="-27"/>
        <c:axId val="1978963327"/>
        <c:axId val="1978959167"/>
      </c:barChart>
      <c:catAx>
        <c:axId val="197896332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1978959167"/>
        <c:crosses val="autoZero"/>
        <c:auto val="1"/>
        <c:lblAlgn val="ctr"/>
        <c:lblOffset val="100"/>
        <c:noMultiLvlLbl val="0"/>
      </c:catAx>
      <c:valAx>
        <c:axId val="1978959167"/>
        <c:scaling>
          <c:orientation val="minMax"/>
          <c:max val="8000"/>
        </c:scaling>
        <c:delete val="1"/>
        <c:axPos val="l"/>
        <c:numFmt formatCode="#\ ##0\ &quot;zł&quot;" sourceLinked="1"/>
        <c:majorTickMark val="out"/>
        <c:minorTickMark val="none"/>
        <c:tickLblPos val="nextTo"/>
        <c:crossAx val="19789633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[Home budget dashboard.xlsx]Monthly!PivotTable4</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a:t>Przychody</a:t>
            </a:r>
          </a:p>
        </c:rich>
      </c:tx>
      <c:layout>
        <c:manualLayout>
          <c:xMode val="edge"/>
          <c:yMode val="edge"/>
          <c:x val="4.3218232666314528E-3"/>
          <c:y val="0.10185185185185185"/>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l-PL"/>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lumMod val="60000"/>
              <a:lumOff val="40000"/>
            </a:schemeClr>
          </a:solidFill>
          <a:ln>
            <a:noFill/>
          </a:ln>
          <a:effectLst/>
        </c:spPr>
        <c:marker>
          <c:symbol val="none"/>
        </c:marker>
        <c:dLbl>
          <c:idx val="0"/>
          <c:numFmt formatCode="#,##0\ &quot;zł&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Monthly!$F$3</c:f>
              <c:strCache>
                <c:ptCount val="1"/>
                <c:pt idx="0">
                  <c:v>Total</c:v>
                </c:pt>
              </c:strCache>
            </c:strRef>
          </c:tx>
          <c:spPr>
            <a:solidFill>
              <a:schemeClr val="accent6">
                <a:lumMod val="60000"/>
                <a:lumOff val="40000"/>
              </a:schemeClr>
            </a:solidFill>
            <a:ln>
              <a:noFill/>
            </a:ln>
            <a:effectLst/>
          </c:spPr>
          <c:invertIfNegative val="0"/>
          <c:dLbls>
            <c:numFmt formatCode="#,##0\ &quot;zł&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Monthly!$E$4:$E$13</c:f>
              <c:strCache>
                <c:ptCount val="9"/>
                <c:pt idx="0">
                  <c:v>sty</c:v>
                </c:pt>
                <c:pt idx="1">
                  <c:v>lut</c:v>
                </c:pt>
                <c:pt idx="2">
                  <c:v>mar</c:v>
                </c:pt>
                <c:pt idx="3">
                  <c:v>kwi</c:v>
                </c:pt>
                <c:pt idx="4">
                  <c:v>maj</c:v>
                </c:pt>
                <c:pt idx="5">
                  <c:v>cze</c:v>
                </c:pt>
                <c:pt idx="6">
                  <c:v>lip</c:v>
                </c:pt>
                <c:pt idx="7">
                  <c:v>sie</c:v>
                </c:pt>
                <c:pt idx="8">
                  <c:v>wrz</c:v>
                </c:pt>
              </c:strCache>
            </c:strRef>
          </c:cat>
          <c:val>
            <c:numRef>
              <c:f>Monthly!$F$4:$F$13</c:f>
              <c:numCache>
                <c:formatCode>#\ ##0.00\ "zł"</c:formatCode>
                <c:ptCount val="9"/>
                <c:pt idx="0">
                  <c:v>7000</c:v>
                </c:pt>
                <c:pt idx="1">
                  <c:v>5000</c:v>
                </c:pt>
                <c:pt idx="2">
                  <c:v>4800</c:v>
                </c:pt>
                <c:pt idx="3">
                  <c:v>4800</c:v>
                </c:pt>
                <c:pt idx="4">
                  <c:v>5580</c:v>
                </c:pt>
                <c:pt idx="5">
                  <c:v>4800</c:v>
                </c:pt>
                <c:pt idx="6">
                  <c:v>4800</c:v>
                </c:pt>
                <c:pt idx="7">
                  <c:v>4350</c:v>
                </c:pt>
                <c:pt idx="8">
                  <c:v>5628</c:v>
                </c:pt>
              </c:numCache>
            </c:numRef>
          </c:val>
          <c:extLst>
            <c:ext xmlns:c16="http://schemas.microsoft.com/office/drawing/2014/chart" uri="{C3380CC4-5D6E-409C-BE32-E72D297353CC}">
              <c16:uniqueId val="{00000001-9534-48D1-B23B-8956A530AAC0}"/>
            </c:ext>
          </c:extLst>
        </c:ser>
        <c:dLbls>
          <c:dLblPos val="outEnd"/>
          <c:showLegendKey val="0"/>
          <c:showVal val="1"/>
          <c:showCatName val="0"/>
          <c:showSerName val="0"/>
          <c:showPercent val="0"/>
          <c:showBubbleSize val="0"/>
        </c:dLbls>
        <c:gapWidth val="50"/>
        <c:overlap val="-27"/>
        <c:axId val="1976395167"/>
        <c:axId val="1976371039"/>
      </c:barChart>
      <c:catAx>
        <c:axId val="197639516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1976371039"/>
        <c:crosses val="autoZero"/>
        <c:auto val="1"/>
        <c:lblAlgn val="ctr"/>
        <c:lblOffset val="100"/>
        <c:noMultiLvlLbl val="0"/>
      </c:catAx>
      <c:valAx>
        <c:axId val="1976371039"/>
        <c:scaling>
          <c:orientation val="minMax"/>
          <c:max val="8000"/>
        </c:scaling>
        <c:delete val="1"/>
        <c:axPos val="l"/>
        <c:numFmt formatCode="#\ ##0.00\ &quot;zł&quot;" sourceLinked="1"/>
        <c:majorTickMark val="out"/>
        <c:minorTickMark val="none"/>
        <c:tickLblPos val="nextTo"/>
        <c:crossAx val="19763951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[Home budget dashboard.xlsx]Monthly!PivotTable5</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a:t>Netto</a:t>
            </a:r>
          </a:p>
        </c:rich>
      </c:tx>
      <c:layout>
        <c:manualLayout>
          <c:xMode val="edge"/>
          <c:yMode val="edge"/>
          <c:x val="7.8121033306548853E-3"/>
          <c:y val="0.43055555555555558"/>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l-PL"/>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lumMod val="60000"/>
              <a:lumOff val="40000"/>
            </a:schemeClr>
          </a:solidFill>
          <a:ln>
            <a:noFill/>
          </a:ln>
          <a:effectLst/>
        </c:spPr>
        <c:marker>
          <c:symbol val="none"/>
        </c:marker>
        <c:dLbl>
          <c:idx val="0"/>
          <c:numFmt formatCode="#,##0\ &quot;zł&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Monthly!$J$3</c:f>
              <c:strCache>
                <c:ptCount val="1"/>
                <c:pt idx="0">
                  <c:v>Total</c:v>
                </c:pt>
              </c:strCache>
            </c:strRef>
          </c:tx>
          <c:spPr>
            <a:solidFill>
              <a:schemeClr val="accent1">
                <a:lumMod val="60000"/>
                <a:lumOff val="40000"/>
              </a:schemeClr>
            </a:solidFill>
            <a:ln>
              <a:noFill/>
            </a:ln>
            <a:effectLst/>
          </c:spPr>
          <c:invertIfNegative val="0"/>
          <c:dLbls>
            <c:numFmt formatCode="#,##0\ &quot;zł&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Monthly!$I$4:$I$13</c:f>
              <c:strCache>
                <c:ptCount val="9"/>
                <c:pt idx="0">
                  <c:v>sty</c:v>
                </c:pt>
                <c:pt idx="1">
                  <c:v>lut</c:v>
                </c:pt>
                <c:pt idx="2">
                  <c:v>mar</c:v>
                </c:pt>
                <c:pt idx="3">
                  <c:v>kwi</c:v>
                </c:pt>
                <c:pt idx="4">
                  <c:v>maj</c:v>
                </c:pt>
                <c:pt idx="5">
                  <c:v>cze</c:v>
                </c:pt>
                <c:pt idx="6">
                  <c:v>lip</c:v>
                </c:pt>
                <c:pt idx="7">
                  <c:v>sie</c:v>
                </c:pt>
                <c:pt idx="8">
                  <c:v>wrz</c:v>
                </c:pt>
              </c:strCache>
            </c:strRef>
          </c:cat>
          <c:val>
            <c:numRef>
              <c:f>Monthly!$J$4:$J$13</c:f>
              <c:numCache>
                <c:formatCode>#\ ##0.00\ "zł"</c:formatCode>
                <c:ptCount val="9"/>
                <c:pt idx="0">
                  <c:v>2516.08</c:v>
                </c:pt>
                <c:pt idx="1">
                  <c:v>324.14000000000033</c:v>
                </c:pt>
                <c:pt idx="2">
                  <c:v>616.75000000000023</c:v>
                </c:pt>
                <c:pt idx="3">
                  <c:v>606.12000000000012</c:v>
                </c:pt>
                <c:pt idx="4">
                  <c:v>1118.8400000000001</c:v>
                </c:pt>
                <c:pt idx="5">
                  <c:v>370.43999999999926</c:v>
                </c:pt>
                <c:pt idx="6">
                  <c:v>156.48999999999964</c:v>
                </c:pt>
                <c:pt idx="7">
                  <c:v>78.799999999999983</c:v>
                </c:pt>
                <c:pt idx="8">
                  <c:v>896.80999999999972</c:v>
                </c:pt>
              </c:numCache>
            </c:numRef>
          </c:val>
          <c:extLst>
            <c:ext xmlns:c16="http://schemas.microsoft.com/office/drawing/2014/chart" uri="{C3380CC4-5D6E-409C-BE32-E72D297353CC}">
              <c16:uniqueId val="{00000001-AF09-46E1-9A8C-15F193FAA96F}"/>
            </c:ext>
          </c:extLst>
        </c:ser>
        <c:dLbls>
          <c:dLblPos val="outEnd"/>
          <c:showLegendKey val="0"/>
          <c:showVal val="1"/>
          <c:showCatName val="0"/>
          <c:showSerName val="0"/>
          <c:showPercent val="0"/>
          <c:showBubbleSize val="0"/>
        </c:dLbls>
        <c:gapWidth val="50"/>
        <c:overlap val="-27"/>
        <c:axId val="1978976639"/>
        <c:axId val="1978986207"/>
      </c:barChart>
      <c:catAx>
        <c:axId val="19789766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1978986207"/>
        <c:crosses val="autoZero"/>
        <c:auto val="1"/>
        <c:lblAlgn val="ctr"/>
        <c:lblOffset val="100"/>
        <c:noMultiLvlLbl val="0"/>
      </c:catAx>
      <c:valAx>
        <c:axId val="1978986207"/>
        <c:scaling>
          <c:orientation val="minMax"/>
          <c:max val="8000"/>
        </c:scaling>
        <c:delete val="1"/>
        <c:axPos val="l"/>
        <c:numFmt formatCode="#\ ##0.00\ &quot;zł&quot;" sourceLinked="1"/>
        <c:majorTickMark val="out"/>
        <c:minorTickMark val="none"/>
        <c:tickLblPos val="nextTo"/>
        <c:crossAx val="19789766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[Home budget dashboard.xlsx]Monthly!PivotTable6</c:name>
    <c:fmtId val="5"/>
  </c:pivotSource>
  <c:chart>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2">
                <a:lumMod val="60000"/>
              </a:schemeClr>
            </a:solidFill>
            <a:ln w="9525">
              <a:solidFill>
                <a:schemeClr val="accent2">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1">
                <a:lumMod val="60000"/>
              </a:schemeClr>
            </a:solidFill>
            <a:ln w="9525">
              <a:solidFill>
                <a:schemeClr val="accent1">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circle"/>
          <c:size val="5"/>
          <c:spPr>
            <a:solidFill>
              <a:schemeClr val="accent3">
                <a:lumMod val="60000"/>
              </a:schemeClr>
            </a:solidFill>
            <a:ln w="9525">
              <a:solidFill>
                <a:schemeClr val="accent3">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circle"/>
          <c:size val="5"/>
          <c:spPr>
            <a:solidFill>
              <a:schemeClr val="accent1">
                <a:lumMod val="60000"/>
              </a:schemeClr>
            </a:solidFill>
            <a:ln w="9525">
              <a:solidFill>
                <a:schemeClr val="accent1">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circle"/>
          <c:size val="5"/>
          <c:spPr>
            <a:solidFill>
              <a:schemeClr val="accent2">
                <a:lumMod val="60000"/>
              </a:schemeClr>
            </a:solidFill>
            <a:ln w="9525">
              <a:solidFill>
                <a:schemeClr val="accent2">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circle"/>
          <c:size val="5"/>
          <c:spPr>
            <a:solidFill>
              <a:schemeClr val="accent3">
                <a:lumMod val="60000"/>
              </a:schemeClr>
            </a:solidFill>
            <a:ln w="9525">
              <a:solidFill>
                <a:schemeClr val="accent3">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9"/>
        <c:spPr>
          <a:ln w="158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20"/>
        <c:spPr>
          <a:ln w="2222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21"/>
        <c:spPr>
          <a:ln w="2222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22"/>
        <c:spPr>
          <a:ln w="2222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23"/>
        <c:spPr>
          <a:ln w="2222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24"/>
        <c:spPr>
          <a:ln w="2222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25"/>
        <c:spPr>
          <a:ln w="22225" cap="rnd">
            <a:solidFill>
              <a:schemeClr val="accent1"/>
            </a:solidFill>
            <a:round/>
          </a:ln>
          <a:effectLst/>
        </c:spPr>
        <c:marker>
          <c:symbol val="circle"/>
          <c:size val="5"/>
          <c:spPr>
            <a:solidFill>
              <a:schemeClr val="accent2">
                <a:lumMod val="60000"/>
              </a:schemeClr>
            </a:solidFill>
            <a:ln w="9525">
              <a:solidFill>
                <a:schemeClr val="accent2">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26"/>
        <c:spPr>
          <a:ln w="22225" cap="rnd">
            <a:solidFill>
              <a:schemeClr val="accent1"/>
            </a:solidFill>
            <a:round/>
          </a:ln>
          <a:effectLst/>
        </c:spPr>
        <c:marker>
          <c:symbol val="circle"/>
          <c:size val="5"/>
          <c:spPr>
            <a:solidFill>
              <a:schemeClr val="accent1">
                <a:lumMod val="60000"/>
              </a:schemeClr>
            </a:solidFill>
            <a:ln w="9525">
              <a:solidFill>
                <a:schemeClr val="accent1">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27"/>
        <c:spPr>
          <a:ln w="22225" cap="rnd">
            <a:solidFill>
              <a:schemeClr val="accent1"/>
            </a:solidFill>
            <a:round/>
          </a:ln>
          <a:effectLst/>
        </c:spPr>
        <c:marker>
          <c:symbol val="circle"/>
          <c:size val="5"/>
          <c:spPr>
            <a:solidFill>
              <a:schemeClr val="accent3">
                <a:lumMod val="60000"/>
              </a:schemeClr>
            </a:solidFill>
            <a:ln w="9525">
              <a:solidFill>
                <a:schemeClr val="accent3">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Monthly!$N$3:$N$4</c:f>
              <c:strCache>
                <c:ptCount val="1"/>
                <c:pt idx="0">
                  <c:v>Opłaty</c:v>
                </c:pt>
              </c:strCache>
            </c:strRef>
          </c:tx>
          <c:spPr>
            <a:ln w="15875" cap="rnd">
              <a:solidFill>
                <a:schemeClr val="accent1"/>
              </a:solidFill>
              <a:round/>
            </a:ln>
            <a:effectLst/>
          </c:spPr>
          <c:marker>
            <c:symbol val="circle"/>
            <c:size val="5"/>
            <c:spPr>
              <a:solidFill>
                <a:schemeClr val="accent1"/>
              </a:solidFill>
              <a:ln w="9525">
                <a:solidFill>
                  <a:schemeClr val="accent1"/>
                </a:solidFill>
              </a:ln>
              <a:effectLst/>
            </c:spPr>
          </c:marker>
          <c:cat>
            <c:strRef>
              <c:f>Monthly!$M$5:$M$13</c:f>
              <c:strCache>
                <c:ptCount val="9"/>
                <c:pt idx="0">
                  <c:v>sty</c:v>
                </c:pt>
                <c:pt idx="1">
                  <c:v>lut</c:v>
                </c:pt>
                <c:pt idx="2">
                  <c:v>mar</c:v>
                </c:pt>
                <c:pt idx="3">
                  <c:v>kwi</c:v>
                </c:pt>
                <c:pt idx="4">
                  <c:v>maj</c:v>
                </c:pt>
                <c:pt idx="5">
                  <c:v>cze</c:v>
                </c:pt>
                <c:pt idx="6">
                  <c:v>lip</c:v>
                </c:pt>
                <c:pt idx="7">
                  <c:v>sie</c:v>
                </c:pt>
                <c:pt idx="8">
                  <c:v>wrz</c:v>
                </c:pt>
              </c:strCache>
            </c:strRef>
          </c:cat>
          <c:val>
            <c:numRef>
              <c:f>Monthly!$N$5:$N$13</c:f>
              <c:numCache>
                <c:formatCode>#\ ##0.00\ "zł"</c:formatCode>
                <c:ptCount val="9"/>
                <c:pt idx="0">
                  <c:v>1860</c:v>
                </c:pt>
                <c:pt idx="1">
                  <c:v>2107.7800000000002</c:v>
                </c:pt>
                <c:pt idx="2">
                  <c:v>2122.89</c:v>
                </c:pt>
                <c:pt idx="3">
                  <c:v>1910</c:v>
                </c:pt>
                <c:pt idx="4">
                  <c:v>2148.88</c:v>
                </c:pt>
                <c:pt idx="5">
                  <c:v>1910</c:v>
                </c:pt>
                <c:pt idx="6">
                  <c:v>2123.65</c:v>
                </c:pt>
                <c:pt idx="7">
                  <c:v>1910</c:v>
                </c:pt>
                <c:pt idx="8">
                  <c:v>2130.44</c:v>
                </c:pt>
              </c:numCache>
            </c:numRef>
          </c:val>
          <c:smooth val="0"/>
          <c:extLst>
            <c:ext xmlns:c16="http://schemas.microsoft.com/office/drawing/2014/chart" uri="{C3380CC4-5D6E-409C-BE32-E72D297353CC}">
              <c16:uniqueId val="{00000009-648F-44C2-BAB3-3B9F975BDD33}"/>
            </c:ext>
          </c:extLst>
        </c:ser>
        <c:ser>
          <c:idx val="1"/>
          <c:order val="1"/>
          <c:tx>
            <c:strRef>
              <c:f>Monthly!$O$3:$O$4</c:f>
              <c:strCache>
                <c:ptCount val="1"/>
                <c:pt idx="0">
                  <c:v>Jedzenie</c:v>
                </c:pt>
              </c:strCache>
            </c:strRef>
          </c:tx>
          <c:spPr>
            <a:ln w="22225" cap="rnd">
              <a:solidFill>
                <a:schemeClr val="accent2"/>
              </a:solidFill>
              <a:round/>
            </a:ln>
            <a:effectLst/>
          </c:spPr>
          <c:marker>
            <c:symbol val="circle"/>
            <c:size val="5"/>
            <c:spPr>
              <a:solidFill>
                <a:schemeClr val="accent2"/>
              </a:solidFill>
              <a:ln w="9525">
                <a:solidFill>
                  <a:schemeClr val="accent2"/>
                </a:solidFill>
              </a:ln>
              <a:effectLst/>
            </c:spPr>
          </c:marker>
          <c:cat>
            <c:strRef>
              <c:f>Monthly!$M$5:$M$13</c:f>
              <c:strCache>
                <c:ptCount val="9"/>
                <c:pt idx="0">
                  <c:v>sty</c:v>
                </c:pt>
                <c:pt idx="1">
                  <c:v>lut</c:v>
                </c:pt>
                <c:pt idx="2">
                  <c:v>mar</c:v>
                </c:pt>
                <c:pt idx="3">
                  <c:v>kwi</c:v>
                </c:pt>
                <c:pt idx="4">
                  <c:v>maj</c:v>
                </c:pt>
                <c:pt idx="5">
                  <c:v>cze</c:v>
                </c:pt>
                <c:pt idx="6">
                  <c:v>lip</c:v>
                </c:pt>
                <c:pt idx="7">
                  <c:v>sie</c:v>
                </c:pt>
                <c:pt idx="8">
                  <c:v>wrz</c:v>
                </c:pt>
              </c:strCache>
            </c:strRef>
          </c:cat>
          <c:val>
            <c:numRef>
              <c:f>Monthly!$O$5:$O$13</c:f>
              <c:numCache>
                <c:formatCode>#\ ##0.00\ "zł"</c:formatCode>
                <c:ptCount val="9"/>
                <c:pt idx="0">
                  <c:v>922.41</c:v>
                </c:pt>
                <c:pt idx="1">
                  <c:v>721.9</c:v>
                </c:pt>
                <c:pt idx="2">
                  <c:v>826.01</c:v>
                </c:pt>
                <c:pt idx="3">
                  <c:v>776.77</c:v>
                </c:pt>
                <c:pt idx="4">
                  <c:v>877.06</c:v>
                </c:pt>
                <c:pt idx="5">
                  <c:v>903.81</c:v>
                </c:pt>
                <c:pt idx="6">
                  <c:v>830.34</c:v>
                </c:pt>
                <c:pt idx="7">
                  <c:v>774.18999999999994</c:v>
                </c:pt>
                <c:pt idx="8">
                  <c:v>953.3</c:v>
                </c:pt>
              </c:numCache>
            </c:numRef>
          </c:val>
          <c:smooth val="0"/>
          <c:extLst>
            <c:ext xmlns:c16="http://schemas.microsoft.com/office/drawing/2014/chart" uri="{C3380CC4-5D6E-409C-BE32-E72D297353CC}">
              <c16:uniqueId val="{00000019-0A5E-44F8-AA8F-E68B1BC26CAE}"/>
            </c:ext>
          </c:extLst>
        </c:ser>
        <c:ser>
          <c:idx val="2"/>
          <c:order val="2"/>
          <c:tx>
            <c:strRef>
              <c:f>Monthly!$P$3:$P$4</c:f>
              <c:strCache>
                <c:ptCount val="1"/>
                <c:pt idx="0">
                  <c:v>Edukacja</c:v>
                </c:pt>
              </c:strCache>
            </c:strRef>
          </c:tx>
          <c:spPr>
            <a:ln w="22225" cap="rnd">
              <a:solidFill>
                <a:schemeClr val="accent3"/>
              </a:solidFill>
              <a:round/>
            </a:ln>
            <a:effectLst/>
          </c:spPr>
          <c:marker>
            <c:symbol val="circle"/>
            <c:size val="5"/>
            <c:spPr>
              <a:solidFill>
                <a:schemeClr val="accent3"/>
              </a:solidFill>
              <a:ln w="9525">
                <a:solidFill>
                  <a:schemeClr val="accent3"/>
                </a:solidFill>
              </a:ln>
              <a:effectLst/>
            </c:spPr>
          </c:marker>
          <c:cat>
            <c:strRef>
              <c:f>Monthly!$M$5:$M$13</c:f>
              <c:strCache>
                <c:ptCount val="9"/>
                <c:pt idx="0">
                  <c:v>sty</c:v>
                </c:pt>
                <c:pt idx="1">
                  <c:v>lut</c:v>
                </c:pt>
                <c:pt idx="2">
                  <c:v>mar</c:v>
                </c:pt>
                <c:pt idx="3">
                  <c:v>kwi</c:v>
                </c:pt>
                <c:pt idx="4">
                  <c:v>maj</c:v>
                </c:pt>
                <c:pt idx="5">
                  <c:v>cze</c:v>
                </c:pt>
                <c:pt idx="6">
                  <c:v>lip</c:v>
                </c:pt>
                <c:pt idx="7">
                  <c:v>sie</c:v>
                </c:pt>
                <c:pt idx="8">
                  <c:v>wrz</c:v>
                </c:pt>
              </c:strCache>
            </c:strRef>
          </c:cat>
          <c:val>
            <c:numRef>
              <c:f>Monthly!$P$5:$P$13</c:f>
              <c:numCache>
                <c:formatCode>#\ ##0.00\ "zł"</c:formatCode>
                <c:ptCount val="9"/>
                <c:pt idx="0">
                  <c:v>640</c:v>
                </c:pt>
                <c:pt idx="1">
                  <c:v>840</c:v>
                </c:pt>
                <c:pt idx="2">
                  <c:v>689.74</c:v>
                </c:pt>
                <c:pt idx="3">
                  <c:v>640</c:v>
                </c:pt>
                <c:pt idx="4">
                  <c:v>640</c:v>
                </c:pt>
                <c:pt idx="5">
                  <c:v>803.35</c:v>
                </c:pt>
                <c:pt idx="6">
                  <c:v>640</c:v>
                </c:pt>
                <c:pt idx="7">
                  <c:v>640</c:v>
                </c:pt>
                <c:pt idx="8">
                  <c:v>640</c:v>
                </c:pt>
              </c:numCache>
            </c:numRef>
          </c:val>
          <c:smooth val="0"/>
          <c:extLst>
            <c:ext xmlns:c16="http://schemas.microsoft.com/office/drawing/2014/chart" uri="{C3380CC4-5D6E-409C-BE32-E72D297353CC}">
              <c16:uniqueId val="{0000001A-0A5E-44F8-AA8F-E68B1BC26CAE}"/>
            </c:ext>
          </c:extLst>
        </c:ser>
        <c:ser>
          <c:idx val="3"/>
          <c:order val="3"/>
          <c:tx>
            <c:strRef>
              <c:f>Monthly!$Q$3:$Q$4</c:f>
              <c:strCache>
                <c:ptCount val="1"/>
                <c:pt idx="0">
                  <c:v>Pożyczki/Raty</c:v>
                </c:pt>
              </c:strCache>
            </c:strRef>
          </c:tx>
          <c:spPr>
            <a:ln w="22225" cap="rnd">
              <a:solidFill>
                <a:schemeClr val="accent4"/>
              </a:solidFill>
              <a:round/>
            </a:ln>
            <a:effectLst/>
          </c:spPr>
          <c:marker>
            <c:symbol val="circle"/>
            <c:size val="5"/>
            <c:spPr>
              <a:solidFill>
                <a:schemeClr val="accent4"/>
              </a:solidFill>
              <a:ln w="9525">
                <a:solidFill>
                  <a:schemeClr val="accent4"/>
                </a:solidFill>
              </a:ln>
              <a:effectLst/>
            </c:spPr>
          </c:marker>
          <c:cat>
            <c:strRef>
              <c:f>Monthly!$M$5:$M$13</c:f>
              <c:strCache>
                <c:ptCount val="9"/>
                <c:pt idx="0">
                  <c:v>sty</c:v>
                </c:pt>
                <c:pt idx="1">
                  <c:v>lut</c:v>
                </c:pt>
                <c:pt idx="2">
                  <c:v>mar</c:v>
                </c:pt>
                <c:pt idx="3">
                  <c:v>kwi</c:v>
                </c:pt>
                <c:pt idx="4">
                  <c:v>maj</c:v>
                </c:pt>
                <c:pt idx="5">
                  <c:v>cze</c:v>
                </c:pt>
                <c:pt idx="6">
                  <c:v>lip</c:v>
                </c:pt>
                <c:pt idx="7">
                  <c:v>sie</c:v>
                </c:pt>
                <c:pt idx="8">
                  <c:v>wrz</c:v>
                </c:pt>
              </c:strCache>
            </c:strRef>
          </c:cat>
          <c:val>
            <c:numRef>
              <c:f>Monthly!$Q$5:$Q$13</c:f>
              <c:numCache>
                <c:formatCode>#\ ##0.00\ "zł"</c:formatCode>
                <c:ptCount val="9"/>
                <c:pt idx="0">
                  <c:v>300</c:v>
                </c:pt>
                <c:pt idx="1">
                  <c:v>300</c:v>
                </c:pt>
                <c:pt idx="2">
                  <c:v>300</c:v>
                </c:pt>
                <c:pt idx="3">
                  <c:v>300</c:v>
                </c:pt>
                <c:pt idx="4">
                  <c:v>300</c:v>
                </c:pt>
                <c:pt idx="5">
                  <c:v>300</c:v>
                </c:pt>
                <c:pt idx="6">
                  <c:v>200</c:v>
                </c:pt>
                <c:pt idx="7">
                  <c:v>200</c:v>
                </c:pt>
                <c:pt idx="8">
                  <c:v>200</c:v>
                </c:pt>
              </c:numCache>
            </c:numRef>
          </c:val>
          <c:smooth val="0"/>
          <c:extLst>
            <c:ext xmlns:c16="http://schemas.microsoft.com/office/drawing/2014/chart" uri="{C3380CC4-5D6E-409C-BE32-E72D297353CC}">
              <c16:uniqueId val="{0000001B-0A5E-44F8-AA8F-E68B1BC26CAE}"/>
            </c:ext>
          </c:extLst>
        </c:ser>
        <c:ser>
          <c:idx val="4"/>
          <c:order val="4"/>
          <c:tx>
            <c:strRef>
              <c:f>Monthly!$R$3:$R$4</c:f>
              <c:strCache>
                <c:ptCount val="1"/>
                <c:pt idx="0">
                  <c:v>Transport</c:v>
                </c:pt>
              </c:strCache>
            </c:strRef>
          </c:tx>
          <c:spPr>
            <a:ln w="22225" cap="rnd">
              <a:solidFill>
                <a:schemeClr val="accent5"/>
              </a:solidFill>
              <a:round/>
            </a:ln>
            <a:effectLst/>
          </c:spPr>
          <c:marker>
            <c:symbol val="circle"/>
            <c:size val="5"/>
            <c:spPr>
              <a:solidFill>
                <a:schemeClr val="accent5"/>
              </a:solidFill>
              <a:ln w="9525">
                <a:solidFill>
                  <a:schemeClr val="accent5"/>
                </a:solidFill>
              </a:ln>
              <a:effectLst/>
            </c:spPr>
          </c:marker>
          <c:cat>
            <c:strRef>
              <c:f>Monthly!$M$5:$M$13</c:f>
              <c:strCache>
                <c:ptCount val="9"/>
                <c:pt idx="0">
                  <c:v>sty</c:v>
                </c:pt>
                <c:pt idx="1">
                  <c:v>lut</c:v>
                </c:pt>
                <c:pt idx="2">
                  <c:v>mar</c:v>
                </c:pt>
                <c:pt idx="3">
                  <c:v>kwi</c:v>
                </c:pt>
                <c:pt idx="4">
                  <c:v>maj</c:v>
                </c:pt>
                <c:pt idx="5">
                  <c:v>cze</c:v>
                </c:pt>
                <c:pt idx="6">
                  <c:v>lip</c:v>
                </c:pt>
                <c:pt idx="7">
                  <c:v>sie</c:v>
                </c:pt>
                <c:pt idx="8">
                  <c:v>wrz</c:v>
                </c:pt>
              </c:strCache>
            </c:strRef>
          </c:cat>
          <c:val>
            <c:numRef>
              <c:f>Monthly!$R$5:$R$13</c:f>
              <c:numCache>
                <c:formatCode>#\ ##0.00\ "zł"</c:formatCode>
                <c:ptCount val="9"/>
                <c:pt idx="0">
                  <c:v>231.87</c:v>
                </c:pt>
                <c:pt idx="1">
                  <c:v>262.71000000000004</c:v>
                </c:pt>
                <c:pt idx="3">
                  <c:v>227.51</c:v>
                </c:pt>
                <c:pt idx="4">
                  <c:v>191.56</c:v>
                </c:pt>
                <c:pt idx="5">
                  <c:v>321.05</c:v>
                </c:pt>
                <c:pt idx="6">
                  <c:v>189.8</c:v>
                </c:pt>
                <c:pt idx="7">
                  <c:v>460.9</c:v>
                </c:pt>
                <c:pt idx="8">
                  <c:v>340</c:v>
                </c:pt>
              </c:numCache>
            </c:numRef>
          </c:val>
          <c:smooth val="0"/>
          <c:extLst>
            <c:ext xmlns:c16="http://schemas.microsoft.com/office/drawing/2014/chart" uri="{C3380CC4-5D6E-409C-BE32-E72D297353CC}">
              <c16:uniqueId val="{0000001C-0A5E-44F8-AA8F-E68B1BC26CAE}"/>
            </c:ext>
          </c:extLst>
        </c:ser>
        <c:ser>
          <c:idx val="5"/>
          <c:order val="5"/>
          <c:tx>
            <c:strRef>
              <c:f>Monthly!$S$3:$S$4</c:f>
              <c:strCache>
                <c:ptCount val="1"/>
                <c:pt idx="0">
                  <c:v>Higiena i ubrania</c:v>
                </c:pt>
              </c:strCache>
            </c:strRef>
          </c:tx>
          <c:spPr>
            <a:ln w="22225" cap="rnd">
              <a:solidFill>
                <a:schemeClr val="accent6"/>
              </a:solidFill>
              <a:round/>
            </a:ln>
            <a:effectLst/>
          </c:spPr>
          <c:marker>
            <c:symbol val="circle"/>
            <c:size val="5"/>
            <c:spPr>
              <a:solidFill>
                <a:schemeClr val="accent6"/>
              </a:solidFill>
              <a:ln w="9525">
                <a:solidFill>
                  <a:schemeClr val="accent6"/>
                </a:solidFill>
              </a:ln>
              <a:effectLst/>
            </c:spPr>
          </c:marker>
          <c:cat>
            <c:strRef>
              <c:f>Monthly!$M$5:$M$13</c:f>
              <c:strCache>
                <c:ptCount val="9"/>
                <c:pt idx="0">
                  <c:v>sty</c:v>
                </c:pt>
                <c:pt idx="1">
                  <c:v>lut</c:v>
                </c:pt>
                <c:pt idx="2">
                  <c:v>mar</c:v>
                </c:pt>
                <c:pt idx="3">
                  <c:v>kwi</c:v>
                </c:pt>
                <c:pt idx="4">
                  <c:v>maj</c:v>
                </c:pt>
                <c:pt idx="5">
                  <c:v>cze</c:v>
                </c:pt>
                <c:pt idx="6">
                  <c:v>lip</c:v>
                </c:pt>
                <c:pt idx="7">
                  <c:v>sie</c:v>
                </c:pt>
                <c:pt idx="8">
                  <c:v>wrz</c:v>
                </c:pt>
              </c:strCache>
            </c:strRef>
          </c:cat>
          <c:val>
            <c:numRef>
              <c:f>Monthly!$S$5:$S$13</c:f>
              <c:numCache>
                <c:formatCode>#\ ##0.00\ "zł"</c:formatCode>
                <c:ptCount val="9"/>
                <c:pt idx="0">
                  <c:v>399.64</c:v>
                </c:pt>
                <c:pt idx="1">
                  <c:v>60</c:v>
                </c:pt>
                <c:pt idx="2">
                  <c:v>88.65</c:v>
                </c:pt>
                <c:pt idx="3">
                  <c:v>217.31</c:v>
                </c:pt>
                <c:pt idx="4">
                  <c:v>102.77000000000001</c:v>
                </c:pt>
                <c:pt idx="5">
                  <c:v>81.98</c:v>
                </c:pt>
                <c:pt idx="6">
                  <c:v>273.18</c:v>
                </c:pt>
                <c:pt idx="7">
                  <c:v>62.15</c:v>
                </c:pt>
                <c:pt idx="8">
                  <c:v>120</c:v>
                </c:pt>
              </c:numCache>
            </c:numRef>
          </c:val>
          <c:smooth val="0"/>
          <c:extLst>
            <c:ext xmlns:c16="http://schemas.microsoft.com/office/drawing/2014/chart" uri="{C3380CC4-5D6E-409C-BE32-E72D297353CC}">
              <c16:uniqueId val="{0000001D-0A5E-44F8-AA8F-E68B1BC26CAE}"/>
            </c:ext>
          </c:extLst>
        </c:ser>
        <c:ser>
          <c:idx val="6"/>
          <c:order val="6"/>
          <c:tx>
            <c:strRef>
              <c:f>Monthly!$T$3:$T$4</c:f>
              <c:strCache>
                <c:ptCount val="1"/>
                <c:pt idx="0">
                  <c:v>Inne wydatki</c:v>
                </c:pt>
              </c:strCache>
            </c:strRef>
          </c:tx>
          <c:spPr>
            <a:ln w="2222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strRef>
              <c:f>Monthly!$M$5:$M$13</c:f>
              <c:strCache>
                <c:ptCount val="9"/>
                <c:pt idx="0">
                  <c:v>sty</c:v>
                </c:pt>
                <c:pt idx="1">
                  <c:v>lut</c:v>
                </c:pt>
                <c:pt idx="2">
                  <c:v>mar</c:v>
                </c:pt>
                <c:pt idx="3">
                  <c:v>kwi</c:v>
                </c:pt>
                <c:pt idx="4">
                  <c:v>maj</c:v>
                </c:pt>
                <c:pt idx="5">
                  <c:v>cze</c:v>
                </c:pt>
                <c:pt idx="6">
                  <c:v>lip</c:v>
                </c:pt>
                <c:pt idx="7">
                  <c:v>sie</c:v>
                </c:pt>
                <c:pt idx="8">
                  <c:v>wrz</c:v>
                </c:pt>
              </c:strCache>
            </c:strRef>
          </c:cat>
          <c:val>
            <c:numRef>
              <c:f>Monthly!$T$5:$T$13</c:f>
              <c:numCache>
                <c:formatCode>#\ ##0.00\ "zł"</c:formatCode>
                <c:ptCount val="9"/>
                <c:pt idx="0">
                  <c:v>48</c:v>
                </c:pt>
                <c:pt idx="1">
                  <c:v>71.489999999999995</c:v>
                </c:pt>
                <c:pt idx="2">
                  <c:v>116.98</c:v>
                </c:pt>
                <c:pt idx="3">
                  <c:v>94.89</c:v>
                </c:pt>
                <c:pt idx="4">
                  <c:v>148.58000000000001</c:v>
                </c:pt>
                <c:pt idx="5">
                  <c:v>46.88</c:v>
                </c:pt>
                <c:pt idx="6">
                  <c:v>85.55</c:v>
                </c:pt>
                <c:pt idx="7">
                  <c:v>161.98000000000002</c:v>
                </c:pt>
                <c:pt idx="8">
                  <c:v>120</c:v>
                </c:pt>
              </c:numCache>
            </c:numRef>
          </c:val>
          <c:smooth val="0"/>
          <c:extLst>
            <c:ext xmlns:c16="http://schemas.microsoft.com/office/drawing/2014/chart" uri="{C3380CC4-5D6E-409C-BE32-E72D297353CC}">
              <c16:uniqueId val="{00000026-0A5E-44F8-AA8F-E68B1BC26CAE}"/>
            </c:ext>
          </c:extLst>
        </c:ser>
        <c:ser>
          <c:idx val="7"/>
          <c:order val="7"/>
          <c:tx>
            <c:strRef>
              <c:f>Monthly!$U$3:$U$4</c:f>
              <c:strCache>
                <c:ptCount val="1"/>
                <c:pt idx="0">
                  <c:v>Sport i Rozrywka</c:v>
                </c:pt>
              </c:strCache>
            </c:strRef>
          </c:tx>
          <c:spPr>
            <a:ln w="2222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strRef>
              <c:f>Monthly!$M$5:$M$13</c:f>
              <c:strCache>
                <c:ptCount val="9"/>
                <c:pt idx="0">
                  <c:v>sty</c:v>
                </c:pt>
                <c:pt idx="1">
                  <c:v>lut</c:v>
                </c:pt>
                <c:pt idx="2">
                  <c:v>mar</c:v>
                </c:pt>
                <c:pt idx="3">
                  <c:v>kwi</c:v>
                </c:pt>
                <c:pt idx="4">
                  <c:v>maj</c:v>
                </c:pt>
                <c:pt idx="5">
                  <c:v>cze</c:v>
                </c:pt>
                <c:pt idx="6">
                  <c:v>lip</c:v>
                </c:pt>
                <c:pt idx="7">
                  <c:v>sie</c:v>
                </c:pt>
                <c:pt idx="8">
                  <c:v>wrz</c:v>
                </c:pt>
              </c:strCache>
            </c:strRef>
          </c:cat>
          <c:val>
            <c:numRef>
              <c:f>Monthly!$U$5:$U$13</c:f>
              <c:numCache>
                <c:formatCode>#\ ##0.00\ "zł"</c:formatCode>
                <c:ptCount val="9"/>
                <c:pt idx="0">
                  <c:v>82</c:v>
                </c:pt>
                <c:pt idx="1">
                  <c:v>311.98</c:v>
                </c:pt>
                <c:pt idx="6">
                  <c:v>300.99</c:v>
                </c:pt>
                <c:pt idx="7">
                  <c:v>49</c:v>
                </c:pt>
                <c:pt idx="8">
                  <c:v>123.08</c:v>
                </c:pt>
              </c:numCache>
            </c:numRef>
          </c:val>
          <c:smooth val="0"/>
          <c:extLst>
            <c:ext xmlns:c16="http://schemas.microsoft.com/office/drawing/2014/chart" uri="{C3380CC4-5D6E-409C-BE32-E72D297353CC}">
              <c16:uniqueId val="{00000027-0A5E-44F8-AA8F-E68B1BC26CAE}"/>
            </c:ext>
          </c:extLst>
        </c:ser>
        <c:ser>
          <c:idx val="8"/>
          <c:order val="8"/>
          <c:tx>
            <c:strRef>
              <c:f>Monthly!$V$3:$V$4</c:f>
              <c:strCache>
                <c:ptCount val="1"/>
                <c:pt idx="0">
                  <c:v>Zdrowie</c:v>
                </c:pt>
              </c:strCache>
            </c:strRef>
          </c:tx>
          <c:spPr>
            <a:ln w="22225"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cat>
            <c:strRef>
              <c:f>Monthly!$M$5:$M$13</c:f>
              <c:strCache>
                <c:ptCount val="9"/>
                <c:pt idx="0">
                  <c:v>sty</c:v>
                </c:pt>
                <c:pt idx="1">
                  <c:v>lut</c:v>
                </c:pt>
                <c:pt idx="2">
                  <c:v>mar</c:v>
                </c:pt>
                <c:pt idx="3">
                  <c:v>kwi</c:v>
                </c:pt>
                <c:pt idx="4">
                  <c:v>maj</c:v>
                </c:pt>
                <c:pt idx="5">
                  <c:v>cze</c:v>
                </c:pt>
                <c:pt idx="6">
                  <c:v>lip</c:v>
                </c:pt>
                <c:pt idx="7">
                  <c:v>sie</c:v>
                </c:pt>
                <c:pt idx="8">
                  <c:v>wrz</c:v>
                </c:pt>
              </c:strCache>
            </c:strRef>
          </c:cat>
          <c:val>
            <c:numRef>
              <c:f>Monthly!$V$5:$V$13</c:f>
              <c:numCache>
                <c:formatCode>#\ ##0.00\ "zł"</c:formatCode>
                <c:ptCount val="9"/>
                <c:pt idx="2">
                  <c:v>38.979999999999997</c:v>
                </c:pt>
                <c:pt idx="3">
                  <c:v>27.4</c:v>
                </c:pt>
                <c:pt idx="4">
                  <c:v>52.31</c:v>
                </c:pt>
                <c:pt idx="5">
                  <c:v>62.49</c:v>
                </c:pt>
                <c:pt idx="7">
                  <c:v>12.98</c:v>
                </c:pt>
                <c:pt idx="8">
                  <c:v>104.37</c:v>
                </c:pt>
              </c:numCache>
            </c:numRef>
          </c:val>
          <c:smooth val="0"/>
          <c:extLst>
            <c:ext xmlns:c16="http://schemas.microsoft.com/office/drawing/2014/chart" uri="{C3380CC4-5D6E-409C-BE32-E72D297353CC}">
              <c16:uniqueId val="{0000002A-0A5E-44F8-AA8F-E68B1BC26CAE}"/>
            </c:ext>
          </c:extLst>
        </c:ser>
        <c:dLbls>
          <c:showLegendKey val="0"/>
          <c:showVal val="0"/>
          <c:showCatName val="0"/>
          <c:showSerName val="0"/>
          <c:showPercent val="0"/>
          <c:showBubbleSize val="0"/>
        </c:dLbls>
        <c:marker val="1"/>
        <c:smooth val="0"/>
        <c:axId val="1976384767"/>
        <c:axId val="1976375615"/>
      </c:lineChart>
      <c:catAx>
        <c:axId val="19763847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1976375615"/>
        <c:crosses val="autoZero"/>
        <c:auto val="1"/>
        <c:lblAlgn val="ctr"/>
        <c:lblOffset val="100"/>
        <c:noMultiLvlLbl val="0"/>
      </c:catAx>
      <c:valAx>
        <c:axId val="1976375615"/>
        <c:scaling>
          <c:orientation val="minMax"/>
        </c:scaling>
        <c:delete val="0"/>
        <c:axPos val="l"/>
        <c:majorGridlines>
          <c:spPr>
            <a:ln w="9525" cap="flat" cmpd="sng" algn="ctr">
              <a:solidFill>
                <a:schemeClr val="tx1">
                  <a:lumMod val="15000"/>
                  <a:lumOff val="85000"/>
                </a:schemeClr>
              </a:solidFill>
              <a:round/>
            </a:ln>
            <a:effectLst/>
          </c:spPr>
        </c:majorGridlines>
        <c:numFmt formatCode="#,##0\ &quot;zł&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1976384767"/>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solid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title pos="t" align="ctr" overlay="0"/>
    <cx:plotArea>
      <cx:plotAreaRegion>
        <cx:series layoutId="treemap" uniqueId="{FDF6099E-313C-4571-BD89-39ED709C0BF2}">
          <cx:tx>
            <cx:txData>
              <cx:f>_xlchart.v1.1</cx:f>
              <cx:v>Sum of Debit</cx:v>
            </cx:txData>
          </cx:tx>
          <cx:dataPt idx="0">
            <cx:spPr>
              <a:solidFill>
                <a:srgbClr val="4472C4">
                  <a:lumMod val="60000"/>
                  <a:lumOff val="40000"/>
                </a:srgbClr>
              </a:solidFill>
            </cx:spPr>
          </cx:dataPt>
          <cx:dataLabels pos="inEnd">
            <cx:numFmt formatCode="# ##0" sourceLinked="0"/>
            <cx:visibility seriesName="0" categoryName="1" value="1"/>
            <cx:separator>
</cx:separator>
          </cx:dataLabels>
          <cx:dataId val="0"/>
          <cx:layoutPr>
            <cx:parentLabelLayout val="overlapping"/>
          </cx:layoutPr>
        </cx:series>
      </cx:plotAreaRegion>
    </cx:plotArea>
  </cx:chart>
  <cx:spPr>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val">
        <cx:f>_xlchart.v1.5</cx:f>
      </cx:numDim>
    </cx:data>
  </cx:chartData>
  <cx:chart>
    <cx:title pos="t" align="ctr" overlay="0"/>
    <cx:plotArea>
      <cx:plotAreaRegion>
        <cx:series layoutId="waterfall" uniqueId="{167C5AED-0DC1-4A82-A7F8-791D84932BBE}">
          <cx:tx>
            <cx:txData>
              <cx:f>_xlchart.v1.4</cx:f>
              <cx:v>Sum of Ammount</cx:v>
            </cx:txData>
          </cx:tx>
          <cx:dataLabels pos="outEnd">
            <cx:visibility seriesName="0" categoryName="0" value="1"/>
          </cx:dataLabels>
          <cx:dataId val="0"/>
          <cx:layoutPr>
            <cx:subtotals>
              <cx:idx val="11"/>
            </cx:subtotals>
          </cx:layoutPr>
        </cx:series>
      </cx:plotAreaRegion>
      <cx:axis id="0">
        <cx:catScaling gapWidth="0.5"/>
        <cx:tickLabels/>
      </cx:axis>
      <cx:axis id="1" hidden="1">
        <cx:valScaling/>
        <cx:tickLabels/>
      </cx:axis>
    </cx:plotArea>
  </cx:chart>
  <cx:spPr>
    <a:noFill/>
    <a:ln>
      <a:noFill/>
    </a:ln>
  </cx:spPr>
</cx: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4.svg"/><Relationship Id="rId13" Type="http://schemas.openxmlformats.org/officeDocument/2006/relationships/image" Target="../media/image9.png"/><Relationship Id="rId18" Type="http://schemas.openxmlformats.org/officeDocument/2006/relationships/image" Target="../media/image14.svg"/><Relationship Id="rId26" Type="http://schemas.openxmlformats.org/officeDocument/2006/relationships/image" Target="../media/image22.svg"/><Relationship Id="rId3" Type="http://schemas.openxmlformats.org/officeDocument/2006/relationships/chart" Target="../charts/chart3.xml"/><Relationship Id="rId21" Type="http://schemas.openxmlformats.org/officeDocument/2006/relationships/image" Target="../media/image17.png"/><Relationship Id="rId7" Type="http://schemas.openxmlformats.org/officeDocument/2006/relationships/image" Target="../media/image3.png"/><Relationship Id="rId12" Type="http://schemas.openxmlformats.org/officeDocument/2006/relationships/image" Target="../media/image8.svg"/><Relationship Id="rId17" Type="http://schemas.openxmlformats.org/officeDocument/2006/relationships/image" Target="../media/image13.png"/><Relationship Id="rId25" Type="http://schemas.openxmlformats.org/officeDocument/2006/relationships/image" Target="../media/image21.png"/><Relationship Id="rId2" Type="http://schemas.openxmlformats.org/officeDocument/2006/relationships/chart" Target="../charts/chart2.xml"/><Relationship Id="rId16" Type="http://schemas.openxmlformats.org/officeDocument/2006/relationships/image" Target="../media/image12.svg"/><Relationship Id="rId20" Type="http://schemas.openxmlformats.org/officeDocument/2006/relationships/image" Target="../media/image16.svg"/><Relationship Id="rId29" Type="http://schemas.microsoft.com/office/2014/relationships/chartEx" Target="../charts/chartEx2.xml"/><Relationship Id="rId1" Type="http://schemas.openxmlformats.org/officeDocument/2006/relationships/chart" Target="../charts/chart1.xml"/><Relationship Id="rId6" Type="http://schemas.openxmlformats.org/officeDocument/2006/relationships/image" Target="../media/image2.svg"/><Relationship Id="rId11" Type="http://schemas.openxmlformats.org/officeDocument/2006/relationships/image" Target="../media/image7.png"/><Relationship Id="rId24" Type="http://schemas.openxmlformats.org/officeDocument/2006/relationships/image" Target="../media/image20.svg"/><Relationship Id="rId5" Type="http://schemas.openxmlformats.org/officeDocument/2006/relationships/image" Target="../media/image1.png"/><Relationship Id="rId15" Type="http://schemas.openxmlformats.org/officeDocument/2006/relationships/image" Target="../media/image11.png"/><Relationship Id="rId23" Type="http://schemas.openxmlformats.org/officeDocument/2006/relationships/image" Target="../media/image19.png"/><Relationship Id="rId28" Type="http://schemas.microsoft.com/office/2014/relationships/chartEx" Target="../charts/chartEx1.xml"/><Relationship Id="rId10" Type="http://schemas.openxmlformats.org/officeDocument/2006/relationships/image" Target="../media/image6.svg"/><Relationship Id="rId19" Type="http://schemas.openxmlformats.org/officeDocument/2006/relationships/image" Target="../media/image15.png"/><Relationship Id="rId4" Type="http://schemas.openxmlformats.org/officeDocument/2006/relationships/chart" Target="../charts/chart4.xml"/><Relationship Id="rId9" Type="http://schemas.openxmlformats.org/officeDocument/2006/relationships/image" Target="../media/image5.png"/><Relationship Id="rId14" Type="http://schemas.openxmlformats.org/officeDocument/2006/relationships/image" Target="../media/image10.svg"/><Relationship Id="rId22" Type="http://schemas.openxmlformats.org/officeDocument/2006/relationships/image" Target="../media/image18.svg"/><Relationship Id="rId27"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0</xdr:col>
      <xdr:colOff>28575</xdr:colOff>
      <xdr:row>0</xdr:row>
      <xdr:rowOff>57150</xdr:rowOff>
    </xdr:from>
    <xdr:to>
      <xdr:col>26</xdr:col>
      <xdr:colOff>142875</xdr:colOff>
      <xdr:row>5</xdr:row>
      <xdr:rowOff>171450</xdr:rowOff>
    </xdr:to>
    <xdr:sp macro="" textlink="">
      <xdr:nvSpPr>
        <xdr:cNvPr id="62" name="Rectangle: Rounded Corners 61">
          <a:extLst>
            <a:ext uri="{FF2B5EF4-FFF2-40B4-BE49-F238E27FC236}">
              <a16:creationId xmlns:a16="http://schemas.microsoft.com/office/drawing/2014/main" id="{D6A265F0-1EFE-2ED6-89A7-E88B8CE0D3B7}"/>
            </a:ext>
          </a:extLst>
        </xdr:cNvPr>
        <xdr:cNvSpPr/>
      </xdr:nvSpPr>
      <xdr:spPr>
        <a:xfrm>
          <a:off x="28575" y="57150"/>
          <a:ext cx="15963900" cy="1066800"/>
        </a:xfrm>
        <a:prstGeom prst="roundRect">
          <a:avLst/>
        </a:prstGeom>
        <a:solidFill>
          <a:schemeClr val="accent5">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pl-PL" sz="2800">
              <a:solidFill>
                <a:schemeClr val="accent5">
                  <a:lumMod val="40000"/>
                  <a:lumOff val="60000"/>
                </a:schemeClr>
              </a:solidFill>
            </a:rPr>
            <a:t>Budżet domowy 2022</a:t>
          </a:r>
        </a:p>
      </xdr:txBody>
    </xdr:sp>
    <xdr:clientData/>
  </xdr:twoCellAnchor>
  <xdr:twoCellAnchor>
    <xdr:from>
      <xdr:col>6</xdr:col>
      <xdr:colOff>447675</xdr:colOff>
      <xdr:row>0</xdr:row>
      <xdr:rowOff>9526</xdr:rowOff>
    </xdr:from>
    <xdr:to>
      <xdr:col>8</xdr:col>
      <xdr:colOff>276225</xdr:colOff>
      <xdr:row>5</xdr:row>
      <xdr:rowOff>171450</xdr:rowOff>
    </xdr:to>
    <xdr:sp macro="" textlink="">
      <xdr:nvSpPr>
        <xdr:cNvPr id="48" name="TextBox 47">
          <a:extLst>
            <a:ext uri="{FF2B5EF4-FFF2-40B4-BE49-F238E27FC236}">
              <a16:creationId xmlns:a16="http://schemas.microsoft.com/office/drawing/2014/main" id="{73182DE1-CECF-134F-CDA1-45AF846016FC}"/>
            </a:ext>
          </a:extLst>
        </xdr:cNvPr>
        <xdr:cNvSpPr txBox="1"/>
      </xdr:nvSpPr>
      <xdr:spPr>
        <a:xfrm>
          <a:off x="4105275" y="9526"/>
          <a:ext cx="1047750" cy="11144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pl-PL" sz="1600">
              <a:solidFill>
                <a:schemeClr val="accent5">
                  <a:lumMod val="40000"/>
                  <a:lumOff val="60000"/>
                </a:schemeClr>
              </a:solidFill>
            </a:rPr>
            <a:t>Wydatki</a:t>
          </a:r>
          <a:r>
            <a:rPr lang="pl-PL" sz="1600" baseline="0">
              <a:solidFill>
                <a:schemeClr val="accent5">
                  <a:lumMod val="40000"/>
                  <a:lumOff val="60000"/>
                </a:schemeClr>
              </a:solidFill>
            </a:rPr>
            <a:t> o</a:t>
          </a:r>
          <a:r>
            <a:rPr lang="pl-PL" sz="1600">
              <a:solidFill>
                <a:schemeClr val="accent5">
                  <a:lumMod val="40000"/>
                  <a:lumOff val="60000"/>
                </a:schemeClr>
              </a:solidFill>
            </a:rPr>
            <a:t>d</a:t>
          </a:r>
          <a:r>
            <a:rPr lang="pl-PL" sz="1600" baseline="0">
              <a:solidFill>
                <a:schemeClr val="accent5">
                  <a:lumMod val="40000"/>
                  <a:lumOff val="60000"/>
                </a:schemeClr>
              </a:solidFill>
            </a:rPr>
            <a:t> początku roku</a:t>
          </a:r>
          <a:endParaRPr lang="pl-PL" sz="1600">
            <a:solidFill>
              <a:schemeClr val="accent5">
                <a:lumMod val="40000"/>
                <a:lumOff val="60000"/>
              </a:schemeClr>
            </a:solidFill>
          </a:endParaRPr>
        </a:p>
      </xdr:txBody>
    </xdr:sp>
    <xdr:clientData/>
  </xdr:twoCellAnchor>
  <xdr:twoCellAnchor>
    <xdr:from>
      <xdr:col>10</xdr:col>
      <xdr:colOff>76199</xdr:colOff>
      <xdr:row>5</xdr:row>
      <xdr:rowOff>76200</xdr:rowOff>
    </xdr:from>
    <xdr:to>
      <xdr:col>15</xdr:col>
      <xdr:colOff>66675</xdr:colOff>
      <xdr:row>21</xdr:row>
      <xdr:rowOff>180975</xdr:rowOff>
    </xdr:to>
    <xdr:grpSp>
      <xdr:nvGrpSpPr>
        <xdr:cNvPr id="6" name="Group 5">
          <a:extLst>
            <a:ext uri="{FF2B5EF4-FFF2-40B4-BE49-F238E27FC236}">
              <a16:creationId xmlns:a16="http://schemas.microsoft.com/office/drawing/2014/main" id="{602FA1AA-ACE4-EACD-9BC5-FC56CC2C0512}"/>
            </a:ext>
          </a:extLst>
        </xdr:cNvPr>
        <xdr:cNvGrpSpPr/>
      </xdr:nvGrpSpPr>
      <xdr:grpSpPr>
        <a:xfrm>
          <a:off x="6172199" y="1028700"/>
          <a:ext cx="3038476" cy="3152775"/>
          <a:chOff x="6172199" y="1028700"/>
          <a:chExt cx="3038476" cy="3152775"/>
        </a:xfrm>
      </xdr:grpSpPr>
      <xdr:graphicFrame macro="">
        <xdr:nvGraphicFramePr>
          <xdr:cNvPr id="49" name="Chart 48">
            <a:extLst>
              <a:ext uri="{FF2B5EF4-FFF2-40B4-BE49-F238E27FC236}">
                <a16:creationId xmlns:a16="http://schemas.microsoft.com/office/drawing/2014/main" id="{D55E5253-ECFD-4788-BE2C-5358A1CE00DB}"/>
              </a:ext>
            </a:extLst>
          </xdr:cNvPr>
          <xdr:cNvGraphicFramePr>
            <a:graphicFrameLocks/>
          </xdr:cNvGraphicFramePr>
        </xdr:nvGraphicFramePr>
        <xdr:xfrm>
          <a:off x="6172199" y="1028700"/>
          <a:ext cx="3038476" cy="3152775"/>
        </xdr:xfrm>
        <a:graphic>
          <a:graphicData uri="http://schemas.openxmlformats.org/drawingml/2006/chart">
            <c:chart xmlns:c="http://schemas.openxmlformats.org/drawingml/2006/chart" xmlns:r="http://schemas.openxmlformats.org/officeDocument/2006/relationships" r:id="rId1"/>
          </a:graphicData>
        </a:graphic>
      </xdr:graphicFrame>
      <xdr:sp macro="" textlink="Annual!B6">
        <xdr:nvSpPr>
          <xdr:cNvPr id="50" name="TextBox 49">
            <a:extLst>
              <a:ext uri="{FF2B5EF4-FFF2-40B4-BE49-F238E27FC236}">
                <a16:creationId xmlns:a16="http://schemas.microsoft.com/office/drawing/2014/main" id="{5C4E93E6-1917-361D-8AA4-EEDD3C704FE7}"/>
              </a:ext>
            </a:extLst>
          </xdr:cNvPr>
          <xdr:cNvSpPr txBox="1"/>
        </xdr:nvSpPr>
        <xdr:spPr>
          <a:xfrm>
            <a:off x="7191375" y="2438401"/>
            <a:ext cx="952500" cy="723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57F5460-8440-487A-A360-D7B4EA38C288}" type="TxLink">
              <a:rPr lang="en-US" sz="1600" b="0" i="0" u="none" strike="noStrike">
                <a:solidFill>
                  <a:schemeClr val="accent5">
                    <a:lumMod val="40000"/>
                    <a:lumOff val="60000"/>
                  </a:schemeClr>
                </a:solidFill>
                <a:latin typeface="Calibri"/>
                <a:cs typeface="Calibri"/>
              </a:rPr>
              <a:pPr algn="ctr"/>
              <a:t>6 684 zł</a:t>
            </a:fld>
            <a:endParaRPr lang="pl-PL" sz="2000">
              <a:solidFill>
                <a:schemeClr val="accent5">
                  <a:lumMod val="40000"/>
                  <a:lumOff val="60000"/>
                </a:schemeClr>
              </a:solidFill>
            </a:endParaRPr>
          </a:p>
        </xdr:txBody>
      </xdr:sp>
    </xdr:grpSp>
    <xdr:clientData/>
  </xdr:twoCellAnchor>
  <xdr:twoCellAnchor>
    <xdr:from>
      <xdr:col>0</xdr:col>
      <xdr:colOff>19050</xdr:colOff>
      <xdr:row>15</xdr:row>
      <xdr:rowOff>38100</xdr:rowOff>
    </xdr:from>
    <xdr:to>
      <xdr:col>10</xdr:col>
      <xdr:colOff>28574</xdr:colOff>
      <xdr:row>29</xdr:row>
      <xdr:rowOff>114300</xdr:rowOff>
    </xdr:to>
    <xdr:graphicFrame macro="">
      <xdr:nvGraphicFramePr>
        <xdr:cNvPr id="51" name="Chart 50">
          <a:extLst>
            <a:ext uri="{FF2B5EF4-FFF2-40B4-BE49-F238E27FC236}">
              <a16:creationId xmlns:a16="http://schemas.microsoft.com/office/drawing/2014/main" id="{EDAFA59F-D696-4F0F-9093-FFB399088A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19050</xdr:colOff>
      <xdr:row>5</xdr:row>
      <xdr:rowOff>38100</xdr:rowOff>
    </xdr:from>
    <xdr:to>
      <xdr:col>10</xdr:col>
      <xdr:colOff>28575</xdr:colOff>
      <xdr:row>19</xdr:row>
      <xdr:rowOff>114300</xdr:rowOff>
    </xdr:to>
    <xdr:graphicFrame macro="">
      <xdr:nvGraphicFramePr>
        <xdr:cNvPr id="52" name="Chart 51">
          <a:extLst>
            <a:ext uri="{FF2B5EF4-FFF2-40B4-BE49-F238E27FC236}">
              <a16:creationId xmlns:a16="http://schemas.microsoft.com/office/drawing/2014/main" id="{639CD203-8F6C-48C3-822F-2B3604D4EB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19049</xdr:colOff>
      <xdr:row>23</xdr:row>
      <xdr:rowOff>114300</xdr:rowOff>
    </xdr:from>
    <xdr:to>
      <xdr:col>10</xdr:col>
      <xdr:colOff>28575</xdr:colOff>
      <xdr:row>38</xdr:row>
      <xdr:rowOff>0</xdr:rowOff>
    </xdr:to>
    <xdr:graphicFrame macro="">
      <xdr:nvGraphicFramePr>
        <xdr:cNvPr id="53" name="Chart 52">
          <a:extLst>
            <a:ext uri="{FF2B5EF4-FFF2-40B4-BE49-F238E27FC236}">
              <a16:creationId xmlns:a16="http://schemas.microsoft.com/office/drawing/2014/main" id="{5ED374FF-48A2-4AA6-AEA7-1E53C2F30B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28575</xdr:colOff>
      <xdr:row>6</xdr:row>
      <xdr:rowOff>19050</xdr:rowOff>
    </xdr:from>
    <xdr:to>
      <xdr:col>10</xdr:col>
      <xdr:colOff>47625</xdr:colOff>
      <xdr:row>38</xdr:row>
      <xdr:rowOff>133350</xdr:rowOff>
    </xdr:to>
    <xdr:sp macro="" textlink="">
      <xdr:nvSpPr>
        <xdr:cNvPr id="54" name="Rectangle: Rounded Corners 53">
          <a:extLst>
            <a:ext uri="{FF2B5EF4-FFF2-40B4-BE49-F238E27FC236}">
              <a16:creationId xmlns:a16="http://schemas.microsoft.com/office/drawing/2014/main" id="{06B818F8-CC56-69B5-3603-C6D6C7C6C979}"/>
            </a:ext>
          </a:extLst>
        </xdr:cNvPr>
        <xdr:cNvSpPr/>
      </xdr:nvSpPr>
      <xdr:spPr>
        <a:xfrm>
          <a:off x="28575" y="1162050"/>
          <a:ext cx="6115050" cy="6210300"/>
        </a:xfrm>
        <a:prstGeom prst="roundRect">
          <a:avLst>
            <a:gd name="adj" fmla="val 2025"/>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l-PL" sz="1100"/>
        </a:p>
      </xdr:txBody>
    </xdr:sp>
    <xdr:clientData/>
  </xdr:twoCellAnchor>
  <xdr:twoCellAnchor>
    <xdr:from>
      <xdr:col>8</xdr:col>
      <xdr:colOff>247650</xdr:colOff>
      <xdr:row>0</xdr:row>
      <xdr:rowOff>88050</xdr:rowOff>
    </xdr:from>
    <xdr:to>
      <xdr:col>25</xdr:col>
      <xdr:colOff>38100</xdr:colOff>
      <xdr:row>5</xdr:row>
      <xdr:rowOff>180975</xdr:rowOff>
    </xdr:to>
    <xdr:grpSp>
      <xdr:nvGrpSpPr>
        <xdr:cNvPr id="4" name="Group 3">
          <a:extLst>
            <a:ext uri="{FF2B5EF4-FFF2-40B4-BE49-F238E27FC236}">
              <a16:creationId xmlns:a16="http://schemas.microsoft.com/office/drawing/2014/main" id="{C4D0C5D1-E5AF-E0BE-FC6A-7EEF9BDC15A0}"/>
            </a:ext>
          </a:extLst>
        </xdr:cNvPr>
        <xdr:cNvGrpSpPr/>
      </xdr:nvGrpSpPr>
      <xdr:grpSpPr>
        <a:xfrm>
          <a:off x="5124450" y="88050"/>
          <a:ext cx="10153650" cy="1045425"/>
          <a:chOff x="5124450" y="88050"/>
          <a:chExt cx="10153650" cy="1045425"/>
        </a:xfrm>
      </xdr:grpSpPr>
      <xdr:pic>
        <xdr:nvPicPr>
          <xdr:cNvPr id="7" name="Graphic 6" descr="Game controller outline">
            <a:extLst>
              <a:ext uri="{FF2B5EF4-FFF2-40B4-BE49-F238E27FC236}">
                <a16:creationId xmlns:a16="http://schemas.microsoft.com/office/drawing/2014/main" id="{B5A7B2A9-3074-8751-7E48-3C33F7212C2F}"/>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1331120" y="145200"/>
            <a:ext cx="360000" cy="360000"/>
          </a:xfrm>
          <a:prstGeom prst="rect">
            <a:avLst/>
          </a:prstGeom>
        </xdr:spPr>
      </xdr:pic>
      <xdr:pic>
        <xdr:nvPicPr>
          <xdr:cNvPr id="5" name="Graphic 4" descr="Loan outline">
            <a:extLst>
              <a:ext uri="{FF2B5EF4-FFF2-40B4-BE49-F238E27FC236}">
                <a16:creationId xmlns:a16="http://schemas.microsoft.com/office/drawing/2014/main" id="{B0E0100B-618D-83F3-15E5-A17C44104431}"/>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9948786" y="88050"/>
            <a:ext cx="540000" cy="540000"/>
          </a:xfrm>
          <a:prstGeom prst="rect">
            <a:avLst/>
          </a:prstGeom>
        </xdr:spPr>
      </xdr:pic>
      <xdr:pic>
        <xdr:nvPicPr>
          <xdr:cNvPr id="9" name="Graphic 8" descr="Car outline">
            <a:extLst>
              <a:ext uri="{FF2B5EF4-FFF2-40B4-BE49-F238E27FC236}">
                <a16:creationId xmlns:a16="http://schemas.microsoft.com/office/drawing/2014/main" id="{D7E209CC-CA86-AB98-CF9C-783A87E28247}"/>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6630459" y="88050"/>
            <a:ext cx="540000" cy="540000"/>
          </a:xfrm>
          <a:prstGeom prst="rect">
            <a:avLst/>
          </a:prstGeom>
        </xdr:spPr>
      </xdr:pic>
      <xdr:pic>
        <xdr:nvPicPr>
          <xdr:cNvPr id="11" name="Graphic 10" descr="Graduation cap outline">
            <a:extLst>
              <a:ext uri="{FF2B5EF4-FFF2-40B4-BE49-F238E27FC236}">
                <a16:creationId xmlns:a16="http://schemas.microsoft.com/office/drawing/2014/main" id="{3989BF8A-AD87-13CC-558D-71BE2091086A}"/>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7736568" y="88050"/>
            <a:ext cx="540000" cy="540000"/>
          </a:xfrm>
          <a:prstGeom prst="rect">
            <a:avLst/>
          </a:prstGeom>
        </xdr:spPr>
      </xdr:pic>
      <xdr:pic>
        <xdr:nvPicPr>
          <xdr:cNvPr id="17" name="Graphic 16" descr="Sanitizer outline">
            <a:extLst>
              <a:ext uri="{FF2B5EF4-FFF2-40B4-BE49-F238E27FC236}">
                <a16:creationId xmlns:a16="http://schemas.microsoft.com/office/drawing/2014/main" id="{F782500C-C92F-349F-C872-B74297414E5B}"/>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8652177" y="164250"/>
            <a:ext cx="360000" cy="360000"/>
          </a:xfrm>
          <a:prstGeom prst="rect">
            <a:avLst/>
          </a:prstGeom>
        </xdr:spPr>
      </xdr:pic>
      <xdr:pic>
        <xdr:nvPicPr>
          <xdr:cNvPr id="19" name="Graphic 18" descr="Stethoscope outline">
            <a:extLst>
              <a:ext uri="{FF2B5EF4-FFF2-40B4-BE49-F238E27FC236}">
                <a16:creationId xmlns:a16="http://schemas.microsoft.com/office/drawing/2014/main" id="{10E63011-0916-8E94-96FD-8A7B293726A5}"/>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12161004" y="88050"/>
            <a:ext cx="540000" cy="540000"/>
          </a:xfrm>
          <a:prstGeom prst="rect">
            <a:avLst/>
          </a:prstGeom>
        </xdr:spPr>
      </xdr:pic>
      <xdr:pic>
        <xdr:nvPicPr>
          <xdr:cNvPr id="21" name="Graphic 20" descr="Table setting outline">
            <a:extLst>
              <a:ext uri="{FF2B5EF4-FFF2-40B4-BE49-F238E27FC236}">
                <a16:creationId xmlns:a16="http://schemas.microsoft.com/office/drawing/2014/main" id="{53F9F1B6-F40A-4882-B983-9C3C7ED7CF7F}"/>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5524350" y="88050"/>
            <a:ext cx="540000" cy="540000"/>
          </a:xfrm>
          <a:prstGeom prst="rect">
            <a:avLst/>
          </a:prstGeom>
        </xdr:spPr>
      </xdr:pic>
      <xdr:pic>
        <xdr:nvPicPr>
          <xdr:cNvPr id="23" name="Graphic 22" descr="Transfer1 outline">
            <a:extLst>
              <a:ext uri="{FF2B5EF4-FFF2-40B4-BE49-F238E27FC236}">
                <a16:creationId xmlns:a16="http://schemas.microsoft.com/office/drawing/2014/main" id="{A426DA3E-B5D6-60F0-A3AF-D7784FB922E2}"/>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13267113" y="88050"/>
            <a:ext cx="540000" cy="540000"/>
          </a:xfrm>
          <a:prstGeom prst="rect">
            <a:avLst/>
          </a:prstGeom>
        </xdr:spPr>
      </xdr:pic>
      <xdr:pic>
        <xdr:nvPicPr>
          <xdr:cNvPr id="27" name="Graphic 26" descr="Question Mark outline">
            <a:extLst>
              <a:ext uri="{FF2B5EF4-FFF2-40B4-BE49-F238E27FC236}">
                <a16:creationId xmlns:a16="http://schemas.microsoft.com/office/drawing/2014/main" id="{FCC291F6-3A1A-4B76-9439-D04321D9143C}"/>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14373225" y="88050"/>
            <a:ext cx="540000" cy="540000"/>
          </a:xfrm>
          <a:prstGeom prst="rect">
            <a:avLst/>
          </a:prstGeom>
        </xdr:spPr>
      </xdr:pic>
      <xdr:sp macro="" textlink="Summary!B7">
        <xdr:nvSpPr>
          <xdr:cNvPr id="28" name="TextBox 27">
            <a:extLst>
              <a:ext uri="{FF2B5EF4-FFF2-40B4-BE49-F238E27FC236}">
                <a16:creationId xmlns:a16="http://schemas.microsoft.com/office/drawing/2014/main" id="{00086FA0-4E3C-46EF-6EC7-42267B0B163E}"/>
              </a:ext>
            </a:extLst>
          </xdr:cNvPr>
          <xdr:cNvSpPr txBox="1"/>
        </xdr:nvSpPr>
        <xdr:spPr>
          <a:xfrm>
            <a:off x="5291138" y="781050"/>
            <a:ext cx="923925"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9C007E1-515D-4395-B233-8B1E828AA62C}" type="TxLink">
              <a:rPr lang="en-US" sz="1200" b="0" i="0" u="none" strike="noStrike">
                <a:solidFill>
                  <a:schemeClr val="accent5">
                    <a:lumMod val="40000"/>
                    <a:lumOff val="60000"/>
                  </a:schemeClr>
                </a:solidFill>
                <a:latin typeface="Calibri"/>
                <a:cs typeface="Calibri"/>
              </a:rPr>
              <a:pPr algn="ctr"/>
              <a:t> 7 585,79 zł </a:t>
            </a:fld>
            <a:endParaRPr lang="pl-PL" sz="1200">
              <a:solidFill>
                <a:schemeClr val="accent5">
                  <a:lumMod val="40000"/>
                  <a:lumOff val="60000"/>
                </a:schemeClr>
              </a:solidFill>
            </a:endParaRPr>
          </a:p>
        </xdr:txBody>
      </xdr:sp>
      <xdr:sp macro="" textlink="">
        <xdr:nvSpPr>
          <xdr:cNvPr id="29" name="TextBox 28">
            <a:extLst>
              <a:ext uri="{FF2B5EF4-FFF2-40B4-BE49-F238E27FC236}">
                <a16:creationId xmlns:a16="http://schemas.microsoft.com/office/drawing/2014/main" id="{C3E0DB0B-80AE-2F9E-9519-D0AC632EDF27}"/>
              </a:ext>
            </a:extLst>
          </xdr:cNvPr>
          <xdr:cNvSpPr txBox="1"/>
        </xdr:nvSpPr>
        <xdr:spPr>
          <a:xfrm>
            <a:off x="5124450" y="542925"/>
            <a:ext cx="12573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pl-PL" sz="1400">
                <a:solidFill>
                  <a:schemeClr val="accent5">
                    <a:lumMod val="40000"/>
                    <a:lumOff val="60000"/>
                  </a:schemeClr>
                </a:solidFill>
              </a:rPr>
              <a:t>Jedzenie</a:t>
            </a:r>
            <a:endParaRPr lang="pl-PL" sz="1100">
              <a:solidFill>
                <a:schemeClr val="accent5">
                  <a:lumMod val="40000"/>
                  <a:lumOff val="60000"/>
                </a:schemeClr>
              </a:solidFill>
            </a:endParaRPr>
          </a:p>
        </xdr:txBody>
      </xdr:sp>
      <xdr:sp macro="" textlink="Summary!B11">
        <xdr:nvSpPr>
          <xdr:cNvPr id="30" name="TextBox 29">
            <a:extLst>
              <a:ext uri="{FF2B5EF4-FFF2-40B4-BE49-F238E27FC236}">
                <a16:creationId xmlns:a16="http://schemas.microsoft.com/office/drawing/2014/main" id="{75366BE1-C675-26DC-2DD4-798A91EA29F7}"/>
              </a:ext>
            </a:extLst>
          </xdr:cNvPr>
          <xdr:cNvSpPr txBox="1"/>
        </xdr:nvSpPr>
        <xdr:spPr>
          <a:xfrm>
            <a:off x="6434138" y="781050"/>
            <a:ext cx="923925"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962DB81-4719-4310-8AB6-012AB83982E5}" type="TxLink">
              <a:rPr lang="en-US" sz="1200" b="0" i="0" u="none" strike="noStrike">
                <a:solidFill>
                  <a:schemeClr val="accent5">
                    <a:lumMod val="40000"/>
                    <a:lumOff val="60000"/>
                  </a:schemeClr>
                </a:solidFill>
                <a:latin typeface="Calibri"/>
                <a:cs typeface="Calibri"/>
              </a:rPr>
              <a:pPr algn="ctr"/>
              <a:t> 2 225,40 zł </a:t>
            </a:fld>
            <a:endParaRPr lang="pl-PL" sz="1200">
              <a:solidFill>
                <a:schemeClr val="accent5">
                  <a:lumMod val="40000"/>
                  <a:lumOff val="60000"/>
                </a:schemeClr>
              </a:solidFill>
            </a:endParaRPr>
          </a:p>
        </xdr:txBody>
      </xdr:sp>
      <xdr:sp macro="" textlink="">
        <xdr:nvSpPr>
          <xdr:cNvPr id="31" name="TextBox 30">
            <a:extLst>
              <a:ext uri="{FF2B5EF4-FFF2-40B4-BE49-F238E27FC236}">
                <a16:creationId xmlns:a16="http://schemas.microsoft.com/office/drawing/2014/main" id="{18D58ECE-653E-0839-0B76-1AAA747A6450}"/>
              </a:ext>
            </a:extLst>
          </xdr:cNvPr>
          <xdr:cNvSpPr txBox="1"/>
        </xdr:nvSpPr>
        <xdr:spPr>
          <a:xfrm>
            <a:off x="6267450" y="542925"/>
            <a:ext cx="12573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pl-PL" sz="1400">
                <a:solidFill>
                  <a:schemeClr val="accent5">
                    <a:lumMod val="40000"/>
                    <a:lumOff val="60000"/>
                  </a:schemeClr>
                </a:solidFill>
              </a:rPr>
              <a:t>Transport</a:t>
            </a:r>
          </a:p>
        </xdr:txBody>
      </xdr:sp>
      <xdr:sp macro="" textlink="Summary!B4">
        <xdr:nvSpPr>
          <xdr:cNvPr id="32" name="TextBox 31">
            <a:extLst>
              <a:ext uri="{FF2B5EF4-FFF2-40B4-BE49-F238E27FC236}">
                <a16:creationId xmlns:a16="http://schemas.microsoft.com/office/drawing/2014/main" id="{F4E649D7-6A36-7D7C-5859-1097D874A361}"/>
              </a:ext>
            </a:extLst>
          </xdr:cNvPr>
          <xdr:cNvSpPr txBox="1"/>
        </xdr:nvSpPr>
        <xdr:spPr>
          <a:xfrm>
            <a:off x="7529513" y="790575"/>
            <a:ext cx="923925"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1408347-F790-4EC8-81D8-B2754AB63C8D}" type="TxLink">
              <a:rPr lang="en-US" sz="1200" b="0" i="0" u="none" strike="noStrike">
                <a:solidFill>
                  <a:schemeClr val="accent1">
                    <a:lumMod val="40000"/>
                    <a:lumOff val="60000"/>
                  </a:schemeClr>
                </a:solidFill>
                <a:latin typeface="Calibri"/>
                <a:cs typeface="Calibri"/>
              </a:rPr>
              <a:pPr algn="ctr"/>
              <a:t> 6 173,09 zł </a:t>
            </a:fld>
            <a:endParaRPr lang="pl-PL" sz="1400">
              <a:solidFill>
                <a:schemeClr val="accent1">
                  <a:lumMod val="40000"/>
                  <a:lumOff val="60000"/>
                </a:schemeClr>
              </a:solidFill>
            </a:endParaRPr>
          </a:p>
        </xdr:txBody>
      </xdr:sp>
      <xdr:sp macro="" textlink="">
        <xdr:nvSpPr>
          <xdr:cNvPr id="33" name="TextBox 32">
            <a:extLst>
              <a:ext uri="{FF2B5EF4-FFF2-40B4-BE49-F238E27FC236}">
                <a16:creationId xmlns:a16="http://schemas.microsoft.com/office/drawing/2014/main" id="{EC9F5BC3-1346-1FAD-059B-908A527689B2}"/>
              </a:ext>
            </a:extLst>
          </xdr:cNvPr>
          <xdr:cNvSpPr txBox="1"/>
        </xdr:nvSpPr>
        <xdr:spPr>
          <a:xfrm>
            <a:off x="7362825" y="552450"/>
            <a:ext cx="12573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pl-PL" sz="1400">
                <a:solidFill>
                  <a:schemeClr val="accent5">
                    <a:lumMod val="40000"/>
                    <a:lumOff val="60000"/>
                  </a:schemeClr>
                </a:solidFill>
              </a:rPr>
              <a:t>Edukacja</a:t>
            </a:r>
            <a:endParaRPr lang="pl-PL" sz="1100">
              <a:solidFill>
                <a:schemeClr val="accent5">
                  <a:lumMod val="40000"/>
                  <a:lumOff val="60000"/>
                </a:schemeClr>
              </a:solidFill>
            </a:endParaRPr>
          </a:p>
        </xdr:txBody>
      </xdr:sp>
      <xdr:sp macro="" textlink="Summary!B5">
        <xdr:nvSpPr>
          <xdr:cNvPr id="34" name="TextBox 33">
            <a:extLst>
              <a:ext uri="{FF2B5EF4-FFF2-40B4-BE49-F238E27FC236}">
                <a16:creationId xmlns:a16="http://schemas.microsoft.com/office/drawing/2014/main" id="{D995918A-1928-E6A7-01DF-697E899E0099}"/>
              </a:ext>
            </a:extLst>
          </xdr:cNvPr>
          <xdr:cNvSpPr txBox="1"/>
        </xdr:nvSpPr>
        <xdr:spPr>
          <a:xfrm>
            <a:off x="8701088" y="781050"/>
            <a:ext cx="923925"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67E9029-8C8D-4CC8-9688-BFD85029E820}" type="TxLink">
              <a:rPr lang="en-US" sz="1200" b="0" i="0" u="none" strike="noStrike">
                <a:solidFill>
                  <a:schemeClr val="accent5">
                    <a:lumMod val="40000"/>
                    <a:lumOff val="60000"/>
                  </a:schemeClr>
                </a:solidFill>
                <a:latin typeface="Calibri"/>
                <a:cs typeface="Calibri"/>
              </a:rPr>
              <a:pPr algn="ctr"/>
              <a:t> 1 405,68 zł </a:t>
            </a:fld>
            <a:endParaRPr lang="pl-PL" sz="1200">
              <a:solidFill>
                <a:schemeClr val="accent5">
                  <a:lumMod val="40000"/>
                  <a:lumOff val="60000"/>
                </a:schemeClr>
              </a:solidFill>
            </a:endParaRPr>
          </a:p>
        </xdr:txBody>
      </xdr:sp>
      <xdr:sp macro="" textlink="">
        <xdr:nvSpPr>
          <xdr:cNvPr id="35" name="TextBox 34">
            <a:extLst>
              <a:ext uri="{FF2B5EF4-FFF2-40B4-BE49-F238E27FC236}">
                <a16:creationId xmlns:a16="http://schemas.microsoft.com/office/drawing/2014/main" id="{BD81EAA9-D2A1-FD17-DE6C-910DBDCB3666}"/>
              </a:ext>
            </a:extLst>
          </xdr:cNvPr>
          <xdr:cNvSpPr txBox="1"/>
        </xdr:nvSpPr>
        <xdr:spPr>
          <a:xfrm>
            <a:off x="8410575" y="542925"/>
            <a:ext cx="14668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pl-PL" sz="1400">
                <a:solidFill>
                  <a:schemeClr val="accent5">
                    <a:lumMod val="40000"/>
                    <a:lumOff val="60000"/>
                  </a:schemeClr>
                </a:solidFill>
              </a:rPr>
              <a:t>Higiena i ubrania</a:t>
            </a:r>
            <a:endParaRPr lang="pl-PL" sz="1100">
              <a:solidFill>
                <a:schemeClr val="accent5">
                  <a:lumMod val="40000"/>
                  <a:lumOff val="60000"/>
                </a:schemeClr>
              </a:solidFill>
            </a:endParaRPr>
          </a:p>
        </xdr:txBody>
      </xdr:sp>
      <xdr:sp macro="" textlink="Summary!B9">
        <xdr:nvSpPr>
          <xdr:cNvPr id="36" name="TextBox 35">
            <a:extLst>
              <a:ext uri="{FF2B5EF4-FFF2-40B4-BE49-F238E27FC236}">
                <a16:creationId xmlns:a16="http://schemas.microsoft.com/office/drawing/2014/main" id="{AAD4096B-3B5A-0168-7751-573E2AB5D7C1}"/>
              </a:ext>
            </a:extLst>
          </xdr:cNvPr>
          <xdr:cNvSpPr txBox="1"/>
        </xdr:nvSpPr>
        <xdr:spPr>
          <a:xfrm>
            <a:off x="9701213" y="781050"/>
            <a:ext cx="923925"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D725E77-989B-4CD8-86F4-CDEAF86B0829}" type="TxLink">
              <a:rPr lang="en-US" sz="1200" b="0" i="0" u="none" strike="noStrike">
                <a:solidFill>
                  <a:schemeClr val="accent5">
                    <a:lumMod val="40000"/>
                    <a:lumOff val="60000"/>
                  </a:schemeClr>
                </a:solidFill>
                <a:latin typeface="Calibri"/>
                <a:cs typeface="Calibri"/>
              </a:rPr>
              <a:pPr algn="ctr"/>
              <a:t> 2 400,00 zł </a:t>
            </a:fld>
            <a:endParaRPr lang="pl-PL" sz="1200">
              <a:solidFill>
                <a:schemeClr val="accent5">
                  <a:lumMod val="40000"/>
                  <a:lumOff val="60000"/>
                </a:schemeClr>
              </a:solidFill>
            </a:endParaRPr>
          </a:p>
        </xdr:txBody>
      </xdr:sp>
      <xdr:sp macro="" textlink="">
        <xdr:nvSpPr>
          <xdr:cNvPr id="37" name="TextBox 36">
            <a:extLst>
              <a:ext uri="{FF2B5EF4-FFF2-40B4-BE49-F238E27FC236}">
                <a16:creationId xmlns:a16="http://schemas.microsoft.com/office/drawing/2014/main" id="{8DD1DF77-BCA8-80BF-9657-3FDE4DD55DE8}"/>
              </a:ext>
            </a:extLst>
          </xdr:cNvPr>
          <xdr:cNvSpPr txBox="1"/>
        </xdr:nvSpPr>
        <xdr:spPr>
          <a:xfrm>
            <a:off x="9534525" y="542925"/>
            <a:ext cx="12573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pl-PL" sz="1400">
                <a:solidFill>
                  <a:schemeClr val="accent5">
                    <a:lumMod val="40000"/>
                    <a:lumOff val="60000"/>
                  </a:schemeClr>
                </a:solidFill>
              </a:rPr>
              <a:t>Pożyczki</a:t>
            </a:r>
            <a:endParaRPr lang="pl-PL" sz="1100">
              <a:solidFill>
                <a:schemeClr val="accent5">
                  <a:lumMod val="40000"/>
                  <a:lumOff val="60000"/>
                </a:schemeClr>
              </a:solidFill>
            </a:endParaRPr>
          </a:p>
        </xdr:txBody>
      </xdr:sp>
      <xdr:sp macro="" textlink="Summary!B10">
        <xdr:nvSpPr>
          <xdr:cNvPr id="38" name="TextBox 37">
            <a:extLst>
              <a:ext uri="{FF2B5EF4-FFF2-40B4-BE49-F238E27FC236}">
                <a16:creationId xmlns:a16="http://schemas.microsoft.com/office/drawing/2014/main" id="{8C051236-B03C-B09E-B013-161758644DB5}"/>
              </a:ext>
            </a:extLst>
          </xdr:cNvPr>
          <xdr:cNvSpPr txBox="1"/>
        </xdr:nvSpPr>
        <xdr:spPr>
          <a:xfrm>
            <a:off x="10848974" y="781050"/>
            <a:ext cx="923925"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8FDC20C-BE6B-4458-B725-2F04F910C3B7}" type="TxLink">
              <a:rPr lang="en-US" sz="1200" b="0" i="0" u="none" strike="noStrike">
                <a:solidFill>
                  <a:schemeClr val="accent5">
                    <a:lumMod val="40000"/>
                    <a:lumOff val="60000"/>
                  </a:schemeClr>
                </a:solidFill>
                <a:latin typeface="Calibri"/>
                <a:cs typeface="Calibri"/>
              </a:rPr>
              <a:pPr algn="ctr"/>
              <a:t> 867,05 zł </a:t>
            </a:fld>
            <a:endParaRPr lang="pl-PL" sz="1200">
              <a:solidFill>
                <a:schemeClr val="accent5">
                  <a:lumMod val="40000"/>
                  <a:lumOff val="60000"/>
                </a:schemeClr>
              </a:solidFill>
            </a:endParaRPr>
          </a:p>
        </xdr:txBody>
      </xdr:sp>
      <xdr:sp macro="" textlink="">
        <xdr:nvSpPr>
          <xdr:cNvPr id="39" name="TextBox 38">
            <a:extLst>
              <a:ext uri="{FF2B5EF4-FFF2-40B4-BE49-F238E27FC236}">
                <a16:creationId xmlns:a16="http://schemas.microsoft.com/office/drawing/2014/main" id="{2EDAF812-AE5A-2791-A6BE-AB5897D5C00E}"/>
              </a:ext>
            </a:extLst>
          </xdr:cNvPr>
          <xdr:cNvSpPr txBox="1"/>
        </xdr:nvSpPr>
        <xdr:spPr>
          <a:xfrm>
            <a:off x="10610849" y="542925"/>
            <a:ext cx="140017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pl-PL" sz="1400">
                <a:solidFill>
                  <a:schemeClr val="accent5">
                    <a:lumMod val="40000"/>
                    <a:lumOff val="60000"/>
                  </a:schemeClr>
                </a:solidFill>
              </a:rPr>
              <a:t>Sport</a:t>
            </a:r>
            <a:r>
              <a:rPr lang="pl-PL" sz="1400" baseline="0">
                <a:solidFill>
                  <a:schemeClr val="accent5">
                    <a:lumMod val="40000"/>
                    <a:lumOff val="60000"/>
                  </a:schemeClr>
                </a:solidFill>
              </a:rPr>
              <a:t> i Rozrywka</a:t>
            </a:r>
          </a:p>
        </xdr:txBody>
      </xdr:sp>
      <xdr:sp macro="" textlink="Summary!B11">
        <xdr:nvSpPr>
          <xdr:cNvPr id="40" name="TextBox 39">
            <a:extLst>
              <a:ext uri="{FF2B5EF4-FFF2-40B4-BE49-F238E27FC236}">
                <a16:creationId xmlns:a16="http://schemas.microsoft.com/office/drawing/2014/main" id="{1AB050F5-D55D-90FB-0AE1-092A47F658DD}"/>
              </a:ext>
            </a:extLst>
          </xdr:cNvPr>
          <xdr:cNvSpPr txBox="1"/>
        </xdr:nvSpPr>
        <xdr:spPr>
          <a:xfrm>
            <a:off x="11996738" y="790575"/>
            <a:ext cx="923925"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99E50E6-9C63-46DC-ABC5-597AAEDB4E0B}" type="TxLink">
              <a:rPr lang="en-US" sz="1200" b="0" i="0" u="none" strike="noStrike">
                <a:solidFill>
                  <a:schemeClr val="accent5">
                    <a:lumMod val="40000"/>
                    <a:lumOff val="60000"/>
                  </a:schemeClr>
                </a:solidFill>
                <a:latin typeface="Calibri"/>
                <a:cs typeface="Calibri"/>
              </a:rPr>
              <a:pPr algn="ctr"/>
              <a:t> 2 225,40 zł </a:t>
            </a:fld>
            <a:endParaRPr lang="pl-PL" sz="1400">
              <a:solidFill>
                <a:schemeClr val="accent5">
                  <a:lumMod val="40000"/>
                  <a:lumOff val="60000"/>
                </a:schemeClr>
              </a:solidFill>
            </a:endParaRPr>
          </a:p>
        </xdr:txBody>
      </xdr:sp>
      <xdr:sp macro="" textlink="">
        <xdr:nvSpPr>
          <xdr:cNvPr id="41" name="TextBox 40">
            <a:extLst>
              <a:ext uri="{FF2B5EF4-FFF2-40B4-BE49-F238E27FC236}">
                <a16:creationId xmlns:a16="http://schemas.microsoft.com/office/drawing/2014/main" id="{9807E6DE-C2B1-6FFE-3BC4-0FCF41E29795}"/>
              </a:ext>
            </a:extLst>
          </xdr:cNvPr>
          <xdr:cNvSpPr txBox="1"/>
        </xdr:nvSpPr>
        <xdr:spPr>
          <a:xfrm>
            <a:off x="11830050" y="552450"/>
            <a:ext cx="12573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pl-PL" sz="1400">
                <a:solidFill>
                  <a:schemeClr val="accent5">
                    <a:lumMod val="40000"/>
                    <a:lumOff val="60000"/>
                  </a:schemeClr>
                </a:solidFill>
              </a:rPr>
              <a:t>Zdrowie</a:t>
            </a:r>
            <a:endParaRPr lang="pl-PL" sz="1100">
              <a:solidFill>
                <a:schemeClr val="accent5">
                  <a:lumMod val="40000"/>
                  <a:lumOff val="60000"/>
                </a:schemeClr>
              </a:solidFill>
            </a:endParaRPr>
          </a:p>
        </xdr:txBody>
      </xdr:sp>
      <xdr:sp macro="" textlink="Summary!B8">
        <xdr:nvSpPr>
          <xdr:cNvPr id="42" name="TextBox 41">
            <a:extLst>
              <a:ext uri="{FF2B5EF4-FFF2-40B4-BE49-F238E27FC236}">
                <a16:creationId xmlns:a16="http://schemas.microsoft.com/office/drawing/2014/main" id="{158BBB64-1670-CAF1-C541-5754964741E7}"/>
              </a:ext>
            </a:extLst>
          </xdr:cNvPr>
          <xdr:cNvSpPr txBox="1"/>
        </xdr:nvSpPr>
        <xdr:spPr>
          <a:xfrm>
            <a:off x="13092113" y="790575"/>
            <a:ext cx="923925"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1AD2CF7-FC5F-492F-B712-50A420D1EB33}" type="TxLink">
              <a:rPr lang="en-US" sz="1200" b="0" i="0" u="none" strike="noStrike">
                <a:solidFill>
                  <a:schemeClr val="accent5">
                    <a:lumMod val="40000"/>
                    <a:lumOff val="60000"/>
                  </a:schemeClr>
                </a:solidFill>
                <a:latin typeface="Calibri"/>
                <a:cs typeface="Calibri"/>
              </a:rPr>
              <a:pPr algn="ctr"/>
              <a:t> 18 223,64 zł </a:t>
            </a:fld>
            <a:endParaRPr lang="pl-PL" sz="1200">
              <a:solidFill>
                <a:schemeClr val="accent5">
                  <a:lumMod val="40000"/>
                  <a:lumOff val="60000"/>
                </a:schemeClr>
              </a:solidFill>
            </a:endParaRPr>
          </a:p>
        </xdr:txBody>
      </xdr:sp>
      <xdr:sp macro="" textlink="">
        <xdr:nvSpPr>
          <xdr:cNvPr id="43" name="TextBox 42">
            <a:extLst>
              <a:ext uri="{FF2B5EF4-FFF2-40B4-BE49-F238E27FC236}">
                <a16:creationId xmlns:a16="http://schemas.microsoft.com/office/drawing/2014/main" id="{06A8CCCD-8613-F59F-AB67-B606EA70E383}"/>
              </a:ext>
            </a:extLst>
          </xdr:cNvPr>
          <xdr:cNvSpPr txBox="1"/>
        </xdr:nvSpPr>
        <xdr:spPr>
          <a:xfrm>
            <a:off x="12925425" y="552450"/>
            <a:ext cx="12573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pl-PL" sz="1400">
                <a:solidFill>
                  <a:schemeClr val="accent5">
                    <a:lumMod val="40000"/>
                    <a:lumOff val="60000"/>
                  </a:schemeClr>
                </a:solidFill>
              </a:rPr>
              <a:t>Opłaty</a:t>
            </a:r>
            <a:endParaRPr lang="pl-PL" sz="1100">
              <a:solidFill>
                <a:schemeClr val="accent5">
                  <a:lumMod val="40000"/>
                  <a:lumOff val="60000"/>
                </a:schemeClr>
              </a:solidFill>
            </a:endParaRPr>
          </a:p>
        </xdr:txBody>
      </xdr:sp>
      <xdr:sp macro="" textlink="Summary!B6">
        <xdr:nvSpPr>
          <xdr:cNvPr id="44" name="TextBox 43">
            <a:extLst>
              <a:ext uri="{FF2B5EF4-FFF2-40B4-BE49-F238E27FC236}">
                <a16:creationId xmlns:a16="http://schemas.microsoft.com/office/drawing/2014/main" id="{7593B264-6BD2-4533-341C-214EB9B2087B}"/>
              </a:ext>
            </a:extLst>
          </xdr:cNvPr>
          <xdr:cNvSpPr txBox="1"/>
        </xdr:nvSpPr>
        <xdr:spPr>
          <a:xfrm>
            <a:off x="14187487" y="800100"/>
            <a:ext cx="9000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552DBDC-D4C1-4037-B870-947FD547243B}" type="TxLink">
              <a:rPr lang="en-US" sz="1200" b="0" i="0" u="none" strike="noStrike">
                <a:solidFill>
                  <a:schemeClr val="accent5">
                    <a:lumMod val="40000"/>
                    <a:lumOff val="60000"/>
                  </a:schemeClr>
                </a:solidFill>
                <a:latin typeface="Calibri"/>
                <a:cs typeface="Calibri"/>
              </a:rPr>
              <a:pPr algn="ctr"/>
              <a:t> 894,35 zł </a:t>
            </a:fld>
            <a:endParaRPr lang="pl-PL" sz="1200">
              <a:solidFill>
                <a:schemeClr val="accent5">
                  <a:lumMod val="40000"/>
                  <a:lumOff val="60000"/>
                </a:schemeClr>
              </a:solidFill>
            </a:endParaRPr>
          </a:p>
        </xdr:txBody>
      </xdr:sp>
      <xdr:sp macro="" textlink="">
        <xdr:nvSpPr>
          <xdr:cNvPr id="45" name="TextBox 44">
            <a:extLst>
              <a:ext uri="{FF2B5EF4-FFF2-40B4-BE49-F238E27FC236}">
                <a16:creationId xmlns:a16="http://schemas.microsoft.com/office/drawing/2014/main" id="{B9284B32-7DE0-C675-763C-46059A8AEAAD}"/>
              </a:ext>
            </a:extLst>
          </xdr:cNvPr>
          <xdr:cNvSpPr txBox="1"/>
        </xdr:nvSpPr>
        <xdr:spPr>
          <a:xfrm>
            <a:off x="14020800" y="561975"/>
            <a:ext cx="12573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pl-PL" sz="1400">
                <a:solidFill>
                  <a:schemeClr val="accent5">
                    <a:lumMod val="40000"/>
                    <a:lumOff val="60000"/>
                  </a:schemeClr>
                </a:solidFill>
              </a:rPr>
              <a:t>Inne</a:t>
            </a:r>
            <a:r>
              <a:rPr lang="pl-PL" sz="1400" baseline="0">
                <a:solidFill>
                  <a:schemeClr val="accent5">
                    <a:lumMod val="40000"/>
                    <a:lumOff val="60000"/>
                  </a:schemeClr>
                </a:solidFill>
              </a:rPr>
              <a:t> wydatki</a:t>
            </a:r>
            <a:endParaRPr lang="pl-PL" sz="1100">
              <a:solidFill>
                <a:schemeClr val="accent5">
                  <a:lumMod val="40000"/>
                  <a:lumOff val="60000"/>
                </a:schemeClr>
              </a:solidFill>
            </a:endParaRPr>
          </a:p>
        </xdr:txBody>
      </xdr:sp>
      <xdr:pic>
        <xdr:nvPicPr>
          <xdr:cNvPr id="47" name="Graphic 46" descr="Cycling outline">
            <a:extLst>
              <a:ext uri="{FF2B5EF4-FFF2-40B4-BE49-F238E27FC236}">
                <a16:creationId xmlns:a16="http://schemas.microsoft.com/office/drawing/2014/main" id="{0D41C177-5FC3-C83A-23AB-3A884B36A113}"/>
              </a:ext>
            </a:extLst>
          </xdr:cNvPr>
          <xdr:cNvPicPr>
            <a:picLocks noChangeAspect="1"/>
          </xdr:cNvPicPr>
        </xdr:nvPicPr>
        <xdr:blipFill>
          <a:blip xmlns:r="http://schemas.openxmlformats.org/officeDocument/2006/relationships" r:embed="rId23" cstate="print">
            <a:extLst>
              <a:ext uri="{28A0092B-C50C-407E-A947-70E740481C1C}">
                <a14:useLocalDpi xmlns:a14="http://schemas.microsoft.com/office/drawing/2010/main" val="0"/>
              </a:ext>
              <a:ext uri="{96DAC541-7B7A-43D3-8B79-37D633B846F1}">
                <asvg:svgBlip xmlns:asvg="http://schemas.microsoft.com/office/drawing/2016/SVG/main" r:embed="rId24"/>
              </a:ext>
            </a:extLst>
          </a:blip>
          <a:stretch>
            <a:fillRect/>
          </a:stretch>
        </xdr:blipFill>
        <xdr:spPr>
          <a:xfrm>
            <a:off x="10868025" y="133350"/>
            <a:ext cx="360000" cy="360000"/>
          </a:xfrm>
          <a:prstGeom prst="rect">
            <a:avLst/>
          </a:prstGeom>
        </xdr:spPr>
      </xdr:pic>
      <xdr:pic>
        <xdr:nvPicPr>
          <xdr:cNvPr id="56" name="Graphic 55" descr="Clothes hanger outline">
            <a:extLst>
              <a:ext uri="{FF2B5EF4-FFF2-40B4-BE49-F238E27FC236}">
                <a16:creationId xmlns:a16="http://schemas.microsoft.com/office/drawing/2014/main" id="{8BB2CD80-5DE7-6A9A-543D-8B1893C4B95B}"/>
              </a:ext>
            </a:extLst>
          </xdr:cNvPr>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 uri="{96DAC541-7B7A-43D3-8B79-37D633B846F1}">
                <asvg:svgBlip xmlns:asvg="http://schemas.microsoft.com/office/drawing/2016/SVG/main" r:embed="rId26"/>
              </a:ext>
            </a:extLst>
          </a:blip>
          <a:stretch>
            <a:fillRect/>
          </a:stretch>
        </xdr:blipFill>
        <xdr:spPr>
          <a:xfrm>
            <a:off x="9239250" y="171450"/>
            <a:ext cx="360000" cy="360000"/>
          </a:xfrm>
          <a:prstGeom prst="rect">
            <a:avLst/>
          </a:prstGeom>
        </xdr:spPr>
      </xdr:pic>
    </xdr:grpSp>
    <xdr:clientData/>
  </xdr:twoCellAnchor>
  <xdr:twoCellAnchor>
    <xdr:from>
      <xdr:col>0</xdr:col>
      <xdr:colOff>19050</xdr:colOff>
      <xdr:row>38</xdr:row>
      <xdr:rowOff>171450</xdr:rowOff>
    </xdr:from>
    <xdr:to>
      <xdr:col>10</xdr:col>
      <xdr:colOff>57150</xdr:colOff>
      <xdr:row>53</xdr:row>
      <xdr:rowOff>57150</xdr:rowOff>
    </xdr:to>
    <xdr:graphicFrame macro="">
      <xdr:nvGraphicFramePr>
        <xdr:cNvPr id="57" name="Chart 56">
          <a:extLst>
            <a:ext uri="{FF2B5EF4-FFF2-40B4-BE49-F238E27FC236}">
              <a16:creationId xmlns:a16="http://schemas.microsoft.com/office/drawing/2014/main" id="{391427C0-612E-4BB4-8AE4-FA7E19FDEB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7"/>
        </a:graphicData>
      </a:graphic>
    </xdr:graphicFrame>
    <xdr:clientData/>
  </xdr:twoCellAnchor>
  <xdr:twoCellAnchor>
    <xdr:from>
      <xdr:col>15</xdr:col>
      <xdr:colOff>85726</xdr:colOff>
      <xdr:row>6</xdr:row>
      <xdr:rowOff>9524</xdr:rowOff>
    </xdr:from>
    <xdr:to>
      <xdr:col>26</xdr:col>
      <xdr:colOff>114300</xdr:colOff>
      <xdr:row>38</xdr:row>
      <xdr:rowOff>95249</xdr:rowOff>
    </xdr:to>
    <mc:AlternateContent xmlns:mc="http://schemas.openxmlformats.org/markup-compatibility/2006">
      <mc:Choice xmlns:cx1="http://schemas.microsoft.com/office/drawing/2015/9/8/chartex" Requires="cx1">
        <xdr:graphicFrame macro="">
          <xdr:nvGraphicFramePr>
            <xdr:cNvPr id="58" name="Chart 57">
              <a:extLst>
                <a:ext uri="{FF2B5EF4-FFF2-40B4-BE49-F238E27FC236}">
                  <a16:creationId xmlns:a16="http://schemas.microsoft.com/office/drawing/2014/main" id="{A5ED4D19-0FBE-4EC6-A1D0-ADFD670D7FB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8"/>
            </a:graphicData>
          </a:graphic>
        </xdr:graphicFrame>
      </mc:Choice>
      <mc:Fallback>
        <xdr:sp macro="" textlink="">
          <xdr:nvSpPr>
            <xdr:cNvPr id="0" name=""/>
            <xdr:cNvSpPr>
              <a:spLocks noTextEdit="1"/>
            </xdr:cNvSpPr>
          </xdr:nvSpPr>
          <xdr:spPr>
            <a:xfrm>
              <a:off x="9229726" y="1152524"/>
              <a:ext cx="6734174" cy="6181725"/>
            </a:xfrm>
            <a:prstGeom prst="rect">
              <a:avLst/>
            </a:prstGeom>
            <a:solidFill>
              <a:prstClr val="white"/>
            </a:solidFill>
            <a:ln w="1">
              <a:solidFill>
                <a:prstClr val="green"/>
              </a:solidFill>
            </a:ln>
          </xdr:spPr>
          <xdr:txBody>
            <a:bodyPr vertOverflow="clip" horzOverflow="clip"/>
            <a:lstStyle/>
            <a:p>
              <a:r>
                <a:rPr lang="pl-PL"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85724</xdr:colOff>
      <xdr:row>6</xdr:row>
      <xdr:rowOff>19050</xdr:rowOff>
    </xdr:from>
    <xdr:to>
      <xdr:col>26</xdr:col>
      <xdr:colOff>133349</xdr:colOff>
      <xdr:row>38</xdr:row>
      <xdr:rowOff>133350</xdr:rowOff>
    </xdr:to>
    <xdr:sp macro="" textlink="">
      <xdr:nvSpPr>
        <xdr:cNvPr id="59" name="Rectangle: Rounded Corners 58">
          <a:extLst>
            <a:ext uri="{FF2B5EF4-FFF2-40B4-BE49-F238E27FC236}">
              <a16:creationId xmlns:a16="http://schemas.microsoft.com/office/drawing/2014/main" id="{E488971D-6166-DAC7-2CBA-9BDF9D86C56D}"/>
            </a:ext>
          </a:extLst>
        </xdr:cNvPr>
        <xdr:cNvSpPr/>
      </xdr:nvSpPr>
      <xdr:spPr>
        <a:xfrm>
          <a:off x="9229724" y="1162050"/>
          <a:ext cx="6753225" cy="6210300"/>
        </a:xfrm>
        <a:prstGeom prst="roundRect">
          <a:avLst>
            <a:gd name="adj" fmla="val 2025"/>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l-PL" sz="1100"/>
        </a:p>
      </xdr:txBody>
    </xdr:sp>
    <xdr:clientData/>
  </xdr:twoCellAnchor>
  <xdr:twoCellAnchor>
    <xdr:from>
      <xdr:col>15</xdr:col>
      <xdr:colOff>123825</xdr:colOff>
      <xdr:row>39</xdr:row>
      <xdr:rowOff>0</xdr:rowOff>
    </xdr:from>
    <xdr:to>
      <xdr:col>26</xdr:col>
      <xdr:colOff>19050</xdr:colOff>
      <xdr:row>53</xdr:row>
      <xdr:rowOff>76200</xdr:rowOff>
    </xdr:to>
    <mc:AlternateContent xmlns:mc="http://schemas.openxmlformats.org/markup-compatibility/2006">
      <mc:Choice xmlns:cx1="http://schemas.microsoft.com/office/drawing/2015/9/8/chartex" Requires="cx1">
        <xdr:graphicFrame macro="">
          <xdr:nvGraphicFramePr>
            <xdr:cNvPr id="60" name="Chart 59">
              <a:extLst>
                <a:ext uri="{FF2B5EF4-FFF2-40B4-BE49-F238E27FC236}">
                  <a16:creationId xmlns:a16="http://schemas.microsoft.com/office/drawing/2014/main" id="{01CD99F2-6FDF-44B6-A37B-AC1A44C5F01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9"/>
            </a:graphicData>
          </a:graphic>
        </xdr:graphicFrame>
      </mc:Choice>
      <mc:Fallback>
        <xdr:sp macro="" textlink="">
          <xdr:nvSpPr>
            <xdr:cNvPr id="0" name=""/>
            <xdr:cNvSpPr>
              <a:spLocks noTextEdit="1"/>
            </xdr:cNvSpPr>
          </xdr:nvSpPr>
          <xdr:spPr>
            <a:xfrm>
              <a:off x="9267825" y="7429500"/>
              <a:ext cx="6600825" cy="2743200"/>
            </a:xfrm>
            <a:prstGeom prst="rect">
              <a:avLst/>
            </a:prstGeom>
            <a:solidFill>
              <a:prstClr val="white"/>
            </a:solidFill>
            <a:ln w="1">
              <a:solidFill>
                <a:prstClr val="green"/>
              </a:solidFill>
            </a:ln>
          </xdr:spPr>
          <xdr:txBody>
            <a:bodyPr vertOverflow="clip" horzOverflow="clip"/>
            <a:lstStyle/>
            <a:p>
              <a:r>
                <a:rPr lang="pl-PL"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85724</xdr:colOff>
      <xdr:row>38</xdr:row>
      <xdr:rowOff>171449</xdr:rowOff>
    </xdr:from>
    <xdr:to>
      <xdr:col>26</xdr:col>
      <xdr:colOff>133349</xdr:colOff>
      <xdr:row>53</xdr:row>
      <xdr:rowOff>66674</xdr:rowOff>
    </xdr:to>
    <xdr:sp macro="" textlink="">
      <xdr:nvSpPr>
        <xdr:cNvPr id="61" name="Rectangle: Rounded Corners 60">
          <a:extLst>
            <a:ext uri="{FF2B5EF4-FFF2-40B4-BE49-F238E27FC236}">
              <a16:creationId xmlns:a16="http://schemas.microsoft.com/office/drawing/2014/main" id="{B8079AEE-30B7-AE9B-9189-9A0E9BF521F9}"/>
            </a:ext>
          </a:extLst>
        </xdr:cNvPr>
        <xdr:cNvSpPr/>
      </xdr:nvSpPr>
      <xdr:spPr>
        <a:xfrm>
          <a:off x="9229724" y="7410449"/>
          <a:ext cx="6753225" cy="2752725"/>
        </a:xfrm>
        <a:prstGeom prst="roundRect">
          <a:avLst>
            <a:gd name="adj" fmla="val 2025"/>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l-PL" sz="1100"/>
        </a:p>
      </xdr:txBody>
    </xdr:sp>
    <xdr:clientData/>
  </xdr:twoCellAnchor>
  <xdr:twoCellAnchor editAs="oneCell">
    <xdr:from>
      <xdr:col>10</xdr:col>
      <xdr:colOff>95249</xdr:colOff>
      <xdr:row>22</xdr:row>
      <xdr:rowOff>66676</xdr:rowOff>
    </xdr:from>
    <xdr:to>
      <xdr:col>15</xdr:col>
      <xdr:colOff>66674</xdr:colOff>
      <xdr:row>31</xdr:row>
      <xdr:rowOff>66676</xdr:rowOff>
    </xdr:to>
    <mc:AlternateContent xmlns:mc="http://schemas.openxmlformats.org/markup-compatibility/2006" xmlns:a14="http://schemas.microsoft.com/office/drawing/2010/main">
      <mc:Choice Requires="a14">
        <xdr:graphicFrame macro="">
          <xdr:nvGraphicFramePr>
            <xdr:cNvPr id="8" name="Category">
              <a:extLst>
                <a:ext uri="{FF2B5EF4-FFF2-40B4-BE49-F238E27FC236}">
                  <a16:creationId xmlns:a16="http://schemas.microsoft.com/office/drawing/2014/main" id="{E84F8D24-AC1F-4272-A4A0-FB8A700C1157}"/>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6191249" y="4257676"/>
              <a:ext cx="3019425" cy="1714500"/>
            </a:xfrm>
            <a:prstGeom prst="rect">
              <a:avLst/>
            </a:prstGeom>
            <a:solidFill>
              <a:prstClr val="white"/>
            </a:solidFill>
            <a:ln w="1">
              <a:solidFill>
                <a:prstClr val="green"/>
              </a:solidFill>
            </a:ln>
          </xdr:spPr>
          <xdr:txBody>
            <a:bodyPr vertOverflow="clip" horzOverflow="clip"/>
            <a:lstStyle/>
            <a:p>
              <a:r>
                <a:rPr lang="pl-P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95249</xdr:colOff>
      <xdr:row>31</xdr:row>
      <xdr:rowOff>152402</xdr:rowOff>
    </xdr:from>
    <xdr:to>
      <xdr:col>15</xdr:col>
      <xdr:colOff>66674</xdr:colOff>
      <xdr:row>39</xdr:row>
      <xdr:rowOff>76200</xdr:rowOff>
    </xdr:to>
    <mc:AlternateContent xmlns:mc="http://schemas.openxmlformats.org/markup-compatibility/2006" xmlns:a14="http://schemas.microsoft.com/office/drawing/2010/main">
      <mc:Choice Requires="a14">
        <xdr:graphicFrame macro="">
          <xdr:nvGraphicFramePr>
            <xdr:cNvPr id="10" name="Date">
              <a:extLst>
                <a:ext uri="{FF2B5EF4-FFF2-40B4-BE49-F238E27FC236}">
                  <a16:creationId xmlns:a16="http://schemas.microsoft.com/office/drawing/2014/main" id="{016AC1CA-3113-428C-8108-2162D9C63A03}"/>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6191249" y="6057902"/>
              <a:ext cx="3019425" cy="1447798"/>
            </a:xfrm>
            <a:prstGeom prst="rect">
              <a:avLst/>
            </a:prstGeom>
            <a:solidFill>
              <a:prstClr val="white"/>
            </a:solidFill>
            <a:ln w="1">
              <a:solidFill>
                <a:prstClr val="green"/>
              </a:solidFill>
            </a:ln>
          </xdr:spPr>
          <xdr:txBody>
            <a:bodyPr vertOverflow="clip" horzOverflow="clip"/>
            <a:lstStyle/>
            <a:p>
              <a:r>
                <a:rPr lang="pl-P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95250</xdr:colOff>
      <xdr:row>39</xdr:row>
      <xdr:rowOff>123825</xdr:rowOff>
    </xdr:from>
    <xdr:to>
      <xdr:col>15</xdr:col>
      <xdr:colOff>47625</xdr:colOff>
      <xdr:row>53</xdr:row>
      <xdr:rowOff>28575</xdr:rowOff>
    </xdr:to>
    <xdr:sp macro="" textlink="">
      <xdr:nvSpPr>
        <xdr:cNvPr id="12" name="Rectangle 11">
          <a:extLst>
            <a:ext uri="{FF2B5EF4-FFF2-40B4-BE49-F238E27FC236}">
              <a16:creationId xmlns:a16="http://schemas.microsoft.com/office/drawing/2014/main" id="{A3F99A71-C3CD-ACC9-3EA2-A6F70AA6A0FD}"/>
            </a:ext>
          </a:extLst>
        </xdr:cNvPr>
        <xdr:cNvSpPr/>
      </xdr:nvSpPr>
      <xdr:spPr>
        <a:xfrm>
          <a:off x="6191250" y="7553325"/>
          <a:ext cx="3000375" cy="2571750"/>
        </a:xfrm>
        <a:prstGeom prst="rect">
          <a:avLst/>
        </a:prstGeom>
        <a:noFill/>
        <a:ln w="9525">
          <a:solidFill>
            <a:schemeClr val="accent5"/>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l-PL" sz="1100"/>
        </a:p>
      </xdr:txBody>
    </xdr:sp>
    <xdr:clientData/>
  </xdr:twoCellAnchor>
  <xdr:twoCellAnchor>
    <xdr:from>
      <xdr:col>15</xdr:col>
      <xdr:colOff>228600</xdr:colOff>
      <xdr:row>6</xdr:row>
      <xdr:rowOff>57150</xdr:rowOff>
    </xdr:from>
    <xdr:to>
      <xdr:col>26</xdr:col>
      <xdr:colOff>0</xdr:colOff>
      <xdr:row>7</xdr:row>
      <xdr:rowOff>114300</xdr:rowOff>
    </xdr:to>
    <xdr:sp macro="" textlink="Annual!G37">
      <xdr:nvSpPr>
        <xdr:cNvPr id="2" name="TextBox 1">
          <a:extLst>
            <a:ext uri="{FF2B5EF4-FFF2-40B4-BE49-F238E27FC236}">
              <a16:creationId xmlns:a16="http://schemas.microsoft.com/office/drawing/2014/main" id="{0825D1F0-535E-FD42-7078-16C84FA3C280}"/>
            </a:ext>
          </a:extLst>
        </xdr:cNvPr>
        <xdr:cNvSpPr txBox="1"/>
      </xdr:nvSpPr>
      <xdr:spPr>
        <a:xfrm>
          <a:off x="9372600" y="1200150"/>
          <a:ext cx="6477000" cy="247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F9A786A1-40D1-4B08-B6E2-DB58F4F6D839}" type="TxLink">
            <a:rPr lang="en-US" sz="1400" b="0" i="0" u="none" strike="noStrike">
              <a:solidFill>
                <a:schemeClr val="tx1">
                  <a:lumMod val="65000"/>
                  <a:lumOff val="35000"/>
                </a:schemeClr>
              </a:solidFill>
              <a:latin typeface="Calibri"/>
              <a:cs typeface="Calibri"/>
            </a:rPr>
            <a:pPr/>
            <a:t>Kategorie wydatków - Wybrane miesiące</a:t>
          </a:fld>
          <a:endParaRPr lang="pl-PL" sz="1400">
            <a:solidFill>
              <a:schemeClr val="tx1">
                <a:lumMod val="65000"/>
                <a:lumOff val="35000"/>
              </a:schemeClr>
            </a:solidFill>
          </a:endParaRPr>
        </a:p>
      </xdr:txBody>
    </xdr:sp>
    <xdr:clientData/>
  </xdr:twoCellAnchor>
  <xdr:twoCellAnchor>
    <xdr:from>
      <xdr:col>15</xdr:col>
      <xdr:colOff>200025</xdr:colOff>
      <xdr:row>39</xdr:row>
      <xdr:rowOff>38100</xdr:rowOff>
    </xdr:from>
    <xdr:to>
      <xdr:col>25</xdr:col>
      <xdr:colOff>581025</xdr:colOff>
      <xdr:row>40</xdr:row>
      <xdr:rowOff>95250</xdr:rowOff>
    </xdr:to>
    <xdr:sp macro="" textlink="Annual!G37">
      <xdr:nvSpPr>
        <xdr:cNvPr id="3" name="TextBox 2">
          <a:extLst>
            <a:ext uri="{FF2B5EF4-FFF2-40B4-BE49-F238E27FC236}">
              <a16:creationId xmlns:a16="http://schemas.microsoft.com/office/drawing/2014/main" id="{FD05F5B6-EE23-48B3-86E5-22B8938D387F}"/>
            </a:ext>
          </a:extLst>
        </xdr:cNvPr>
        <xdr:cNvSpPr txBox="1"/>
      </xdr:nvSpPr>
      <xdr:spPr>
        <a:xfrm>
          <a:off x="9344025" y="7467600"/>
          <a:ext cx="6477000" cy="247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F9A786A1-40D1-4B08-B6E2-DB58F4F6D839}" type="TxLink">
            <a:rPr lang="en-US" sz="1400" b="0" i="0" u="none" strike="noStrike">
              <a:solidFill>
                <a:schemeClr val="tx1">
                  <a:lumMod val="65000"/>
                  <a:lumOff val="35000"/>
                </a:schemeClr>
              </a:solidFill>
              <a:latin typeface="Calibri"/>
              <a:cs typeface="Calibri"/>
            </a:rPr>
            <a:pPr/>
            <a:t>Kategorie wydatków - Wybrane miesiące</a:t>
          </a:fld>
          <a:endParaRPr lang="pl-PL" sz="1400">
            <a:solidFill>
              <a:schemeClr val="tx1">
                <a:lumMod val="65000"/>
                <a:lumOff val="35000"/>
              </a:schemeClr>
            </a:solidFill>
          </a:endParaRPr>
        </a:p>
      </xdr:txBody>
    </xdr:sp>
    <xdr:clientData/>
  </xdr:twoCellAnchor>
  <xdr:twoCellAnchor>
    <xdr:from>
      <xdr:col>0</xdr:col>
      <xdr:colOff>0</xdr:colOff>
      <xdr:row>19</xdr:row>
      <xdr:rowOff>66675</xdr:rowOff>
    </xdr:from>
    <xdr:to>
      <xdr:col>9</xdr:col>
      <xdr:colOff>409575</xdr:colOff>
      <xdr:row>22</xdr:row>
      <xdr:rowOff>38100</xdr:rowOff>
    </xdr:to>
    <xdr:sp macro="" textlink="Summary!$K$3">
      <xdr:nvSpPr>
        <xdr:cNvPr id="13" name="TextBox 12">
          <a:extLst>
            <a:ext uri="{FF2B5EF4-FFF2-40B4-BE49-F238E27FC236}">
              <a16:creationId xmlns:a16="http://schemas.microsoft.com/office/drawing/2014/main" id="{F49A1EB5-186C-4CEC-9518-9A16571E9A60}"/>
            </a:ext>
          </a:extLst>
        </xdr:cNvPr>
        <xdr:cNvSpPr txBox="1"/>
      </xdr:nvSpPr>
      <xdr:spPr>
        <a:xfrm>
          <a:off x="0" y="3686175"/>
          <a:ext cx="5895975" cy="542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5D88BC7-846B-4265-A99C-15FB3DEC2E1B}" type="TxLink">
            <a:rPr lang="en-US" sz="1400" b="0" i="0" u="none" strike="noStrike">
              <a:solidFill>
                <a:schemeClr val="tx1">
                  <a:lumMod val="65000"/>
                  <a:lumOff val="35000"/>
                </a:schemeClr>
              </a:solidFill>
              <a:latin typeface="Calibri"/>
              <a:cs typeface="Calibri"/>
            </a:rPr>
            <a:pPr/>
            <a:t>Wszystkie wydatki</a:t>
          </a:fld>
          <a:endParaRPr lang="pl-PL" sz="1800">
            <a:solidFill>
              <a:schemeClr val="tx1">
                <a:lumMod val="65000"/>
                <a:lumOff val="35000"/>
              </a:schemeClr>
            </a:solidFill>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ek M" refreshedDate="44839.394760416668" createdVersion="8" refreshedVersion="8" minRefreshableVersion="3" recordCount="150" xr:uid="{B8554D24-16EC-490F-B2ED-7D4B23140CCC}">
  <cacheSource type="worksheet">
    <worksheetSource name="Transactions"/>
  </cacheSource>
  <cacheFields count="7">
    <cacheField name="Date" numFmtId="14">
      <sharedItems containsSemiMixedTypes="0" containsNonDate="0" containsDate="1" containsString="0" minDate="2022-01-01T00:00:00" maxDate="2022-09-26T00:00:00" count="124">
        <d v="2022-09-01T00:00:00"/>
        <d v="2022-09-02T00:00:00"/>
        <d v="2022-09-03T00:00:00"/>
        <d v="2022-09-05T00:00:00"/>
        <d v="2022-09-07T00:00:00"/>
        <d v="2022-09-12T00:00:00"/>
        <d v="2022-09-13T00:00:00"/>
        <d v="2022-09-20T00:00:00"/>
        <d v="2022-09-23T00:00:00"/>
        <d v="2022-09-24T00:00:00"/>
        <d v="2022-09-25T00:00:00"/>
        <d v="2022-08-03T00:00:00"/>
        <d v="2022-08-04T00:00:00"/>
        <d v="2022-08-05T00:00:00"/>
        <d v="2022-08-06T00:00:00"/>
        <d v="2022-08-07T00:00:00"/>
        <d v="2022-08-08T00:00:00"/>
        <d v="2022-09-09T00:00:00"/>
        <d v="2022-08-10T00:00:00"/>
        <d v="2022-08-11T00:00:00"/>
        <d v="2022-08-20T00:00:00"/>
        <d v="2022-08-26T00:00:00"/>
        <d v="2022-08-28T00:00:00"/>
        <d v="2022-08-29T00:00:00"/>
        <d v="2022-08-30T00:00:00"/>
        <d v="2022-07-04T00:00:00"/>
        <d v="2022-07-02T00:00:00"/>
        <d v="2022-07-05T00:00:00"/>
        <d v="2022-07-08T00:00:00"/>
        <d v="2022-07-09T00:00:00"/>
        <d v="2022-07-12T00:00:00"/>
        <d v="2022-07-13T00:00:00"/>
        <d v="2022-07-16T00:00:00"/>
        <d v="2022-07-17T00:00:00"/>
        <d v="2022-07-21T00:00:00"/>
        <d v="2022-07-22T00:00:00"/>
        <d v="2022-06-05T00:00:00"/>
        <d v="2022-06-01T00:00:00"/>
        <d v="2022-06-02T00:00:00"/>
        <d v="2022-06-03T00:00:00"/>
        <d v="2022-06-04T00:00:00"/>
        <d v="2022-06-07T00:00:00"/>
        <d v="2022-06-08T00:00:00"/>
        <d v="2022-06-09T00:00:00"/>
        <d v="2022-06-18T00:00:00"/>
        <d v="2022-06-12T00:00:00"/>
        <d v="2022-05-01T00:00:00"/>
        <d v="2022-05-02T00:00:00"/>
        <d v="2022-05-03T00:00:00"/>
        <d v="2022-05-04T00:00:00"/>
        <d v="2022-05-05T00:00:00"/>
        <d v="2022-05-06T00:00:00"/>
        <d v="2022-05-07T00:00:00"/>
        <d v="2022-05-08T00:00:00"/>
        <d v="2022-05-09T00:00:00"/>
        <d v="2022-05-10T00:00:00"/>
        <d v="2022-05-11T00:00:00"/>
        <d v="2022-05-12T00:00:00"/>
        <d v="2022-05-13T00:00:00"/>
        <d v="2022-05-14T00:00:00"/>
        <d v="2022-05-15T00:00:00"/>
        <d v="2022-05-16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3-01T00:00:00"/>
        <d v="2022-03-02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2-01T00:00:00"/>
        <d v="2022-02-02T00:00:00"/>
        <d v="2022-02-03T00:00:00"/>
        <d v="2022-02-04T00:00:00"/>
        <d v="2022-02-05T00:00:00"/>
        <d v="2022-02-06T00:00:00"/>
        <d v="2022-02-07T00:00:00"/>
        <d v="2022-02-08T00:00:00"/>
        <d v="2022-02-09T00:00:00"/>
        <d v="2022-02-10T00:00:00"/>
        <d v="2022-02-11T00:00:00"/>
        <d v="2022-02-12T00:00:00"/>
        <d v="2022-02-13T00:00:00"/>
        <d v="2022-02-14T00:00:00"/>
        <d v="2022-01-01T00:00:00"/>
        <d v="2022-01-02T00:00:00"/>
        <d v="2022-01-03T00:00:00"/>
        <d v="2022-01-04T00:00:00"/>
        <d v="2022-01-05T00:00:00"/>
        <d v="2022-01-06T00:00:00"/>
        <d v="2022-01-07T00:00:00"/>
        <d v="2022-01-08T00:00:00"/>
        <d v="2022-01-09T00:00:00"/>
        <d v="2022-01-10T00:00:00"/>
        <d v="2022-01-11T00:00:00"/>
        <d v="2022-01-12T00:00:00"/>
        <d v="2022-01-13T00:00:00"/>
        <d v="2022-01-14T00:00:00"/>
        <d v="2022-02-16T00:00:00"/>
        <d v="2022-02-17T00:00:00"/>
        <d v="2022-02-18T00:00:00"/>
      </sharedItems>
      <fieldGroup base="0">
        <rangePr groupBy="months" startDate="2022-01-01T00:00:00" endDate="2022-09-26T00:00:00"/>
        <groupItems count="14">
          <s v="&lt;01.01.2022"/>
          <s v="sty"/>
          <s v="lut"/>
          <s v="mar"/>
          <s v="kwi"/>
          <s v="maj"/>
          <s v="cze"/>
          <s v="lip"/>
          <s v="sie"/>
          <s v="wrz"/>
          <s v="paź"/>
          <s v="lis"/>
          <s v="gru"/>
          <s v="&gt;26.09.2022"/>
        </groupItems>
      </fieldGroup>
    </cacheField>
    <cacheField name="Debit" numFmtId="164">
      <sharedItems containsString="0" containsBlank="1" containsNumber="1" minValue="8.67" maxValue="1800"/>
    </cacheField>
    <cacheField name="Credit" numFmtId="164">
      <sharedItems containsString="0" containsBlank="1" containsNumber="1" containsInteger="1" minValue="50" maxValue="5000"/>
    </cacheField>
    <cacheField name="Ammount" numFmtId="164">
      <sharedItems containsSemiMixedTypes="0" containsString="0" containsNumber="1" minValue="-1800" maxValue="5000"/>
    </cacheField>
    <cacheField name="Sub-category" numFmtId="0">
      <sharedItems count="29">
        <s v="Internet"/>
        <s v="Inne"/>
        <s v="Czesne"/>
        <s v="Jedzenie dom"/>
        <s v="Jedzenie miasto"/>
        <s v="Raty zero"/>
        <s v="Czynsz"/>
        <s v="Paliwo"/>
        <s v="Wypłata"/>
        <s v="Telefon"/>
        <s v="Prąd"/>
        <s v="Fryzjer"/>
        <s v="Stomatolog"/>
        <s v="Środki czystości"/>
        <s v="Kosmetyki"/>
        <s v="Serwisy streamingowe"/>
        <s v="Wyposażenie mieszkania"/>
        <s v="Ubezpieczenie/Przegląd"/>
        <s v="Elektronika"/>
        <s v="Leki"/>
        <s v="Akcesoria sportowe"/>
        <s v="Odzież"/>
        <s v="Gry"/>
        <s v="Prezenty"/>
        <s v="Książki"/>
        <s v="Kursy/Szkolenia"/>
        <s v="Bilety wstępu"/>
        <s v="Premia"/>
        <s v="Bilety/Parkingi"/>
      </sharedItems>
    </cacheField>
    <cacheField name="Category" numFmtId="0">
      <sharedItems count="12">
        <s v="Opłaty"/>
        <s v="Inne wydatki"/>
        <s v="Edukacja"/>
        <s v="Jedzenie"/>
        <s v="Pożyczki/Raty"/>
        <s v="Transport"/>
        <s v="Wynagrodzenie"/>
        <s v="Higiena i ubrania"/>
        <s v="Sport i Rozrywka"/>
        <s v="Zdrowie"/>
        <s v="Inne przychody"/>
        <s v="Higiena" u="1"/>
      </sharedItems>
    </cacheField>
    <cacheField name="Type" numFmtId="0">
      <sharedItems count="2">
        <s v="Wydatki"/>
        <s v="Przychody"/>
      </sharedItems>
    </cacheField>
  </cacheFields>
  <extLst>
    <ext xmlns:x14="http://schemas.microsoft.com/office/spreadsheetml/2009/9/main" uri="{725AE2AE-9491-48be-B2B4-4EB974FC3084}">
      <x14:pivotCacheDefinition pivotCacheId="50413457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
  <r>
    <x v="0"/>
    <n v="60"/>
    <m/>
    <n v="-60"/>
    <x v="0"/>
    <x v="0"/>
    <x v="0"/>
  </r>
  <r>
    <x v="0"/>
    <n v="120"/>
    <m/>
    <n v="-120"/>
    <x v="1"/>
    <x v="1"/>
    <x v="0"/>
  </r>
  <r>
    <x v="1"/>
    <n v="640"/>
    <m/>
    <n v="-640"/>
    <x v="2"/>
    <x v="2"/>
    <x v="0"/>
  </r>
  <r>
    <x v="2"/>
    <n v="784.34"/>
    <m/>
    <n v="-784.34"/>
    <x v="3"/>
    <x v="3"/>
    <x v="0"/>
  </r>
  <r>
    <x v="2"/>
    <n v="124.8"/>
    <m/>
    <n v="-124.8"/>
    <x v="4"/>
    <x v="3"/>
    <x v="0"/>
  </r>
  <r>
    <x v="3"/>
    <n v="200"/>
    <m/>
    <n v="-200"/>
    <x v="5"/>
    <x v="4"/>
    <x v="0"/>
  </r>
  <r>
    <x v="4"/>
    <n v="1800"/>
    <m/>
    <n v="-1800"/>
    <x v="6"/>
    <x v="0"/>
    <x v="0"/>
  </r>
  <r>
    <x v="5"/>
    <n v="340"/>
    <m/>
    <n v="-340"/>
    <x v="7"/>
    <x v="5"/>
    <x v="0"/>
  </r>
  <r>
    <x v="3"/>
    <m/>
    <n v="4500"/>
    <n v="4500"/>
    <x v="8"/>
    <x v="6"/>
    <x v="1"/>
  </r>
  <r>
    <x v="5"/>
    <n v="50"/>
    <m/>
    <n v="-50"/>
    <x v="9"/>
    <x v="0"/>
    <x v="0"/>
  </r>
  <r>
    <x v="6"/>
    <n v="220.44"/>
    <m/>
    <n v="-220.44"/>
    <x v="10"/>
    <x v="0"/>
    <x v="0"/>
  </r>
  <r>
    <x v="7"/>
    <n v="60"/>
    <m/>
    <n v="-60"/>
    <x v="11"/>
    <x v="7"/>
    <x v="0"/>
  </r>
  <r>
    <x v="8"/>
    <n v="123.08"/>
    <m/>
    <n v="-123.08"/>
    <x v="1"/>
    <x v="8"/>
    <x v="0"/>
  </r>
  <r>
    <x v="9"/>
    <n v="44.16"/>
    <m/>
    <n v="-44.16"/>
    <x v="3"/>
    <x v="3"/>
    <x v="0"/>
  </r>
  <r>
    <x v="10"/>
    <n v="104.37"/>
    <m/>
    <n v="-104.37"/>
    <x v="12"/>
    <x v="9"/>
    <x v="0"/>
  </r>
  <r>
    <x v="6"/>
    <m/>
    <n v="1128"/>
    <n v="1128"/>
    <x v="1"/>
    <x v="10"/>
    <x v="1"/>
  </r>
  <r>
    <x v="11"/>
    <n v="687.29"/>
    <m/>
    <n v="-687.29"/>
    <x v="3"/>
    <x v="3"/>
    <x v="0"/>
  </r>
  <r>
    <x v="11"/>
    <n v="60"/>
    <m/>
    <n v="-60"/>
    <x v="0"/>
    <x v="0"/>
    <x v="0"/>
  </r>
  <r>
    <x v="11"/>
    <n v="640"/>
    <m/>
    <n v="-640"/>
    <x v="2"/>
    <x v="2"/>
    <x v="0"/>
  </r>
  <r>
    <x v="12"/>
    <n v="34.979999999999997"/>
    <m/>
    <n v="-34.979999999999997"/>
    <x v="13"/>
    <x v="7"/>
    <x v="0"/>
  </r>
  <r>
    <x v="13"/>
    <n v="200"/>
    <m/>
    <n v="-200"/>
    <x v="5"/>
    <x v="4"/>
    <x v="0"/>
  </r>
  <r>
    <x v="14"/>
    <n v="298.89999999999998"/>
    <m/>
    <n v="-298.89999999999998"/>
    <x v="7"/>
    <x v="5"/>
    <x v="0"/>
  </r>
  <r>
    <x v="15"/>
    <m/>
    <n v="4300"/>
    <n v="4300"/>
    <x v="8"/>
    <x v="6"/>
    <x v="1"/>
  </r>
  <r>
    <x v="16"/>
    <n v="1800"/>
    <m/>
    <n v="-1800"/>
    <x v="6"/>
    <x v="0"/>
    <x v="0"/>
  </r>
  <r>
    <x v="16"/>
    <n v="16.989999999999998"/>
    <m/>
    <n v="-16.989999999999998"/>
    <x v="14"/>
    <x v="7"/>
    <x v="0"/>
  </r>
  <r>
    <x v="17"/>
    <n v="60"/>
    <m/>
    <n v="-60"/>
    <x v="11"/>
    <x v="7"/>
    <x v="0"/>
  </r>
  <r>
    <x v="18"/>
    <n v="10.18"/>
    <m/>
    <n v="-10.18"/>
    <x v="13"/>
    <x v="7"/>
    <x v="0"/>
  </r>
  <r>
    <x v="18"/>
    <n v="49"/>
    <m/>
    <n v="-49"/>
    <x v="15"/>
    <x v="8"/>
    <x v="0"/>
  </r>
  <r>
    <x v="18"/>
    <n v="12"/>
    <m/>
    <n v="-12"/>
    <x v="16"/>
    <x v="1"/>
    <x v="0"/>
  </r>
  <r>
    <x v="19"/>
    <n v="86.9"/>
    <m/>
    <n v="-86.9"/>
    <x v="4"/>
    <x v="3"/>
    <x v="0"/>
  </r>
  <r>
    <x v="20"/>
    <n v="162"/>
    <m/>
    <n v="-162"/>
    <x v="17"/>
    <x v="5"/>
    <x v="0"/>
  </r>
  <r>
    <x v="21"/>
    <m/>
    <n v="50"/>
    <n v="50"/>
    <x v="1"/>
    <x v="10"/>
    <x v="1"/>
  </r>
  <r>
    <x v="22"/>
    <n v="99.98"/>
    <m/>
    <n v="-99.98"/>
    <x v="16"/>
    <x v="1"/>
    <x v="0"/>
  </r>
  <r>
    <x v="23"/>
    <n v="50"/>
    <m/>
    <n v="-50"/>
    <x v="18"/>
    <x v="1"/>
    <x v="0"/>
  </r>
  <r>
    <x v="23"/>
    <n v="12.98"/>
    <m/>
    <n v="-12.98"/>
    <x v="19"/>
    <x v="9"/>
    <x v="0"/>
  </r>
  <r>
    <x v="24"/>
    <n v="50"/>
    <m/>
    <n v="-50"/>
    <x v="9"/>
    <x v="0"/>
    <x v="0"/>
  </r>
  <r>
    <x v="25"/>
    <m/>
    <n v="4800"/>
    <n v="4800"/>
    <x v="8"/>
    <x v="6"/>
    <x v="1"/>
  </r>
  <r>
    <x v="26"/>
    <n v="710.34"/>
    <m/>
    <n v="-710.34"/>
    <x v="3"/>
    <x v="3"/>
    <x v="0"/>
  </r>
  <r>
    <x v="26"/>
    <n v="140"/>
    <m/>
    <n v="-140"/>
    <x v="18"/>
    <x v="8"/>
    <x v="0"/>
  </r>
  <r>
    <x v="26"/>
    <n v="39"/>
    <m/>
    <n v="-39"/>
    <x v="20"/>
    <x v="8"/>
    <x v="0"/>
  </r>
  <r>
    <x v="25"/>
    <n v="60"/>
    <m/>
    <n v="-60"/>
    <x v="0"/>
    <x v="0"/>
    <x v="0"/>
  </r>
  <r>
    <x v="25"/>
    <n v="640"/>
    <m/>
    <n v="-640"/>
    <x v="2"/>
    <x v="2"/>
    <x v="0"/>
  </r>
  <r>
    <x v="27"/>
    <n v="55.55"/>
    <m/>
    <n v="-55.55"/>
    <x v="1"/>
    <x v="1"/>
    <x v="0"/>
  </r>
  <r>
    <x v="27"/>
    <n v="60"/>
    <m/>
    <n v="-60"/>
    <x v="11"/>
    <x v="7"/>
    <x v="0"/>
  </r>
  <r>
    <x v="28"/>
    <n v="1800"/>
    <m/>
    <n v="-1800"/>
    <x v="6"/>
    <x v="0"/>
    <x v="0"/>
  </r>
  <r>
    <x v="28"/>
    <n v="45.38"/>
    <m/>
    <n v="-45.38"/>
    <x v="13"/>
    <x v="7"/>
    <x v="0"/>
  </r>
  <r>
    <x v="28"/>
    <n v="44.99"/>
    <m/>
    <n v="-44.99"/>
    <x v="20"/>
    <x v="8"/>
    <x v="0"/>
  </r>
  <r>
    <x v="29"/>
    <n v="147.82"/>
    <m/>
    <n v="-147.82"/>
    <x v="21"/>
    <x v="7"/>
    <x v="0"/>
  </r>
  <r>
    <x v="30"/>
    <n v="120"/>
    <m/>
    <n v="-120"/>
    <x v="4"/>
    <x v="3"/>
    <x v="0"/>
  </r>
  <r>
    <x v="30"/>
    <n v="200"/>
    <m/>
    <n v="-200"/>
    <x v="5"/>
    <x v="4"/>
    <x v="0"/>
  </r>
  <r>
    <x v="31"/>
    <n v="213.65"/>
    <m/>
    <n v="-213.65"/>
    <x v="10"/>
    <x v="0"/>
    <x v="0"/>
  </r>
  <r>
    <x v="32"/>
    <n v="77"/>
    <m/>
    <n v="-77"/>
    <x v="22"/>
    <x v="8"/>
    <x v="0"/>
  </r>
  <r>
    <x v="33"/>
    <n v="189.8"/>
    <m/>
    <n v="-189.8"/>
    <x v="7"/>
    <x v="5"/>
    <x v="0"/>
  </r>
  <r>
    <x v="33"/>
    <n v="30"/>
    <m/>
    <n v="-30"/>
    <x v="23"/>
    <x v="1"/>
    <x v="0"/>
  </r>
  <r>
    <x v="34"/>
    <n v="19.98"/>
    <m/>
    <n v="-19.98"/>
    <x v="13"/>
    <x v="7"/>
    <x v="0"/>
  </r>
  <r>
    <x v="35"/>
    <n v="50"/>
    <m/>
    <n v="-50"/>
    <x v="9"/>
    <x v="0"/>
    <x v="0"/>
  </r>
  <r>
    <x v="36"/>
    <m/>
    <n v="4800"/>
    <n v="4800"/>
    <x v="8"/>
    <x v="6"/>
    <x v="1"/>
  </r>
  <r>
    <x v="37"/>
    <n v="536.01"/>
    <m/>
    <n v="-536.01"/>
    <x v="3"/>
    <x v="3"/>
    <x v="0"/>
  </r>
  <r>
    <x v="38"/>
    <n v="367.8"/>
    <m/>
    <n v="-367.8"/>
    <x v="4"/>
    <x v="3"/>
    <x v="0"/>
  </r>
  <r>
    <x v="39"/>
    <n v="321.05"/>
    <m/>
    <n v="-321.05"/>
    <x v="7"/>
    <x v="5"/>
    <x v="0"/>
  </r>
  <r>
    <x v="40"/>
    <n v="1800"/>
    <m/>
    <n v="-1800"/>
    <x v="6"/>
    <x v="0"/>
    <x v="0"/>
  </r>
  <r>
    <x v="36"/>
    <n v="60"/>
    <m/>
    <n v="-60"/>
    <x v="0"/>
    <x v="0"/>
    <x v="0"/>
  </r>
  <r>
    <x v="41"/>
    <n v="300"/>
    <m/>
    <n v="-300"/>
    <x v="5"/>
    <x v="4"/>
    <x v="0"/>
  </r>
  <r>
    <x v="41"/>
    <n v="50"/>
    <m/>
    <n v="-50"/>
    <x v="9"/>
    <x v="0"/>
    <x v="0"/>
  </r>
  <r>
    <x v="42"/>
    <n v="21.98"/>
    <m/>
    <n v="-21.98"/>
    <x v="13"/>
    <x v="7"/>
    <x v="0"/>
  </r>
  <r>
    <x v="43"/>
    <n v="60"/>
    <m/>
    <n v="-60"/>
    <x v="11"/>
    <x v="7"/>
    <x v="0"/>
  </r>
  <r>
    <x v="43"/>
    <n v="62.49"/>
    <m/>
    <n v="-62.49"/>
    <x v="19"/>
    <x v="9"/>
    <x v="0"/>
  </r>
  <r>
    <x v="44"/>
    <n v="46.88"/>
    <m/>
    <n v="-46.88"/>
    <x v="23"/>
    <x v="1"/>
    <x v="0"/>
  </r>
  <r>
    <x v="38"/>
    <n v="640"/>
    <m/>
    <n v="-640"/>
    <x v="2"/>
    <x v="2"/>
    <x v="0"/>
  </r>
  <r>
    <x v="41"/>
    <n v="63.35"/>
    <m/>
    <n v="-63.35"/>
    <x v="24"/>
    <x v="2"/>
    <x v="0"/>
  </r>
  <r>
    <x v="45"/>
    <n v="100"/>
    <m/>
    <n v="-100"/>
    <x v="25"/>
    <x v="2"/>
    <x v="0"/>
  </r>
  <r>
    <x v="46"/>
    <m/>
    <n v="4800"/>
    <n v="4800"/>
    <x v="8"/>
    <x v="6"/>
    <x v="1"/>
  </r>
  <r>
    <x v="47"/>
    <m/>
    <n v="780"/>
    <n v="780"/>
    <x v="1"/>
    <x v="10"/>
    <x v="1"/>
  </r>
  <r>
    <x v="48"/>
    <n v="688.06"/>
    <m/>
    <n v="-688.06"/>
    <x v="3"/>
    <x v="3"/>
    <x v="0"/>
  </r>
  <r>
    <x v="49"/>
    <n v="189"/>
    <m/>
    <n v="-189"/>
    <x v="4"/>
    <x v="3"/>
    <x v="0"/>
  </r>
  <r>
    <x v="50"/>
    <n v="191.56"/>
    <m/>
    <n v="-191.56"/>
    <x v="7"/>
    <x v="5"/>
    <x v="0"/>
  </r>
  <r>
    <x v="51"/>
    <n v="640"/>
    <m/>
    <n v="-640"/>
    <x v="2"/>
    <x v="2"/>
    <x v="0"/>
  </r>
  <r>
    <x v="52"/>
    <n v="1800"/>
    <m/>
    <n v="-1800"/>
    <x v="6"/>
    <x v="0"/>
    <x v="0"/>
  </r>
  <r>
    <x v="53"/>
    <n v="60"/>
    <m/>
    <n v="-60"/>
    <x v="0"/>
    <x v="0"/>
    <x v="0"/>
  </r>
  <r>
    <x v="54"/>
    <n v="50"/>
    <m/>
    <n v="-50"/>
    <x v="9"/>
    <x v="0"/>
    <x v="0"/>
  </r>
  <r>
    <x v="55"/>
    <n v="238.88"/>
    <m/>
    <n v="-238.88"/>
    <x v="10"/>
    <x v="0"/>
    <x v="0"/>
  </r>
  <r>
    <x v="56"/>
    <n v="300"/>
    <m/>
    <n v="-300"/>
    <x v="5"/>
    <x v="4"/>
    <x v="0"/>
  </r>
  <r>
    <x v="57"/>
    <n v="42.77"/>
    <m/>
    <n v="-42.77"/>
    <x v="13"/>
    <x v="7"/>
    <x v="0"/>
  </r>
  <r>
    <x v="58"/>
    <n v="88.59"/>
    <m/>
    <n v="-88.59"/>
    <x v="23"/>
    <x v="1"/>
    <x v="0"/>
  </r>
  <r>
    <x v="59"/>
    <n v="52.31"/>
    <m/>
    <n v="-52.31"/>
    <x v="19"/>
    <x v="9"/>
    <x v="0"/>
  </r>
  <r>
    <x v="60"/>
    <n v="60"/>
    <m/>
    <n v="-60"/>
    <x v="11"/>
    <x v="7"/>
    <x v="0"/>
  </r>
  <r>
    <x v="61"/>
    <n v="59.99"/>
    <m/>
    <n v="-59.99"/>
    <x v="1"/>
    <x v="1"/>
    <x v="0"/>
  </r>
  <r>
    <x v="62"/>
    <m/>
    <n v="4800"/>
    <n v="4800"/>
    <x v="8"/>
    <x v="6"/>
    <x v="1"/>
  </r>
  <r>
    <x v="63"/>
    <n v="656.45"/>
    <m/>
    <n v="-656.45"/>
    <x v="3"/>
    <x v="3"/>
    <x v="0"/>
  </r>
  <r>
    <x v="64"/>
    <n v="120.32"/>
    <m/>
    <n v="-120.32"/>
    <x v="4"/>
    <x v="3"/>
    <x v="0"/>
  </r>
  <r>
    <x v="65"/>
    <n v="227.51"/>
    <m/>
    <n v="-227.51"/>
    <x v="7"/>
    <x v="5"/>
    <x v="0"/>
  </r>
  <r>
    <x v="66"/>
    <n v="1800"/>
    <m/>
    <n v="-1800"/>
    <x v="6"/>
    <x v="0"/>
    <x v="0"/>
  </r>
  <r>
    <x v="67"/>
    <n v="60"/>
    <m/>
    <n v="-60"/>
    <x v="0"/>
    <x v="0"/>
    <x v="0"/>
  </r>
  <r>
    <x v="68"/>
    <n v="50"/>
    <m/>
    <n v="-50"/>
    <x v="9"/>
    <x v="0"/>
    <x v="0"/>
  </r>
  <r>
    <x v="69"/>
    <n v="300"/>
    <m/>
    <n v="-300"/>
    <x v="5"/>
    <x v="4"/>
    <x v="0"/>
  </r>
  <r>
    <x v="70"/>
    <n v="113.59"/>
    <m/>
    <n v="-113.59"/>
    <x v="14"/>
    <x v="7"/>
    <x v="0"/>
  </r>
  <r>
    <x v="71"/>
    <n v="43.72"/>
    <m/>
    <n v="-43.72"/>
    <x v="13"/>
    <x v="7"/>
    <x v="0"/>
  </r>
  <r>
    <x v="72"/>
    <n v="60"/>
    <m/>
    <n v="-60"/>
    <x v="11"/>
    <x v="7"/>
    <x v="0"/>
  </r>
  <r>
    <x v="73"/>
    <n v="24.99"/>
    <m/>
    <n v="-24.99"/>
    <x v="1"/>
    <x v="1"/>
    <x v="0"/>
  </r>
  <r>
    <x v="74"/>
    <n v="27.4"/>
    <m/>
    <n v="-27.4"/>
    <x v="19"/>
    <x v="9"/>
    <x v="0"/>
  </r>
  <r>
    <x v="75"/>
    <n v="69.900000000000006"/>
    <m/>
    <n v="-69.900000000000006"/>
    <x v="23"/>
    <x v="1"/>
    <x v="0"/>
  </r>
  <r>
    <x v="76"/>
    <n v="640"/>
    <m/>
    <n v="-640"/>
    <x v="2"/>
    <x v="2"/>
    <x v="0"/>
  </r>
  <r>
    <x v="77"/>
    <m/>
    <n v="4800"/>
    <n v="4800"/>
    <x v="8"/>
    <x v="6"/>
    <x v="1"/>
  </r>
  <r>
    <x v="78"/>
    <n v="727.45"/>
    <m/>
    <n v="-727.45"/>
    <x v="3"/>
    <x v="3"/>
    <x v="0"/>
  </r>
  <r>
    <x v="79"/>
    <n v="98.56"/>
    <m/>
    <n v="-98.56"/>
    <x v="4"/>
    <x v="3"/>
    <x v="0"/>
  </r>
  <r>
    <x v="80"/>
    <n v="1800"/>
    <m/>
    <n v="-1800"/>
    <x v="6"/>
    <x v="0"/>
    <x v="0"/>
  </r>
  <r>
    <x v="81"/>
    <n v="60"/>
    <m/>
    <n v="-60"/>
    <x v="0"/>
    <x v="0"/>
    <x v="0"/>
  </r>
  <r>
    <x v="82"/>
    <n v="50"/>
    <m/>
    <n v="-50"/>
    <x v="9"/>
    <x v="0"/>
    <x v="0"/>
  </r>
  <r>
    <x v="83"/>
    <n v="212.89"/>
    <m/>
    <n v="-212.89"/>
    <x v="10"/>
    <x v="0"/>
    <x v="0"/>
  </r>
  <r>
    <x v="84"/>
    <n v="300"/>
    <m/>
    <n v="-300"/>
    <x v="5"/>
    <x v="4"/>
    <x v="0"/>
  </r>
  <r>
    <x v="85"/>
    <n v="19.98"/>
    <m/>
    <n v="-19.98"/>
    <x v="14"/>
    <x v="7"/>
    <x v="0"/>
  </r>
  <r>
    <x v="86"/>
    <n v="8.67"/>
    <m/>
    <n v="-8.67"/>
    <x v="13"/>
    <x v="7"/>
    <x v="0"/>
  </r>
  <r>
    <x v="87"/>
    <n v="38.979999999999997"/>
    <m/>
    <n v="-38.979999999999997"/>
    <x v="19"/>
    <x v="9"/>
    <x v="0"/>
  </r>
  <r>
    <x v="88"/>
    <n v="100"/>
    <m/>
    <n v="-100"/>
    <x v="1"/>
    <x v="1"/>
    <x v="0"/>
  </r>
  <r>
    <x v="89"/>
    <n v="16.98"/>
    <m/>
    <n v="-16.98"/>
    <x v="16"/>
    <x v="1"/>
    <x v="0"/>
  </r>
  <r>
    <x v="90"/>
    <n v="60"/>
    <m/>
    <n v="-60"/>
    <x v="11"/>
    <x v="7"/>
    <x v="0"/>
  </r>
  <r>
    <x v="91"/>
    <n v="49.74"/>
    <m/>
    <n v="-49.74"/>
    <x v="24"/>
    <x v="2"/>
    <x v="0"/>
  </r>
  <r>
    <x v="92"/>
    <n v="640"/>
    <m/>
    <n v="-640"/>
    <x v="2"/>
    <x v="2"/>
    <x v="0"/>
  </r>
  <r>
    <x v="93"/>
    <m/>
    <n v="5000"/>
    <n v="5000"/>
    <x v="8"/>
    <x v="6"/>
    <x v="1"/>
  </r>
  <r>
    <x v="94"/>
    <n v="665.9"/>
    <m/>
    <n v="-665.9"/>
    <x v="3"/>
    <x v="3"/>
    <x v="0"/>
  </r>
  <r>
    <x v="95"/>
    <n v="56"/>
    <m/>
    <n v="-56"/>
    <x v="4"/>
    <x v="3"/>
    <x v="0"/>
  </r>
  <r>
    <x v="96"/>
    <n v="250.71"/>
    <m/>
    <n v="-250.71"/>
    <x v="7"/>
    <x v="5"/>
    <x v="0"/>
  </r>
  <r>
    <x v="97"/>
    <n v="1800"/>
    <m/>
    <n v="-1800"/>
    <x v="6"/>
    <x v="0"/>
    <x v="0"/>
  </r>
  <r>
    <x v="98"/>
    <n v="60"/>
    <m/>
    <n v="-60"/>
    <x v="0"/>
    <x v="0"/>
    <x v="0"/>
  </r>
  <r>
    <x v="99"/>
    <n v="50"/>
    <m/>
    <n v="-50"/>
    <x v="9"/>
    <x v="0"/>
    <x v="0"/>
  </r>
  <r>
    <x v="100"/>
    <n v="197.78"/>
    <m/>
    <n v="-197.78"/>
    <x v="10"/>
    <x v="0"/>
    <x v="0"/>
  </r>
  <r>
    <x v="101"/>
    <n v="300"/>
    <m/>
    <n v="-300"/>
    <x v="5"/>
    <x v="4"/>
    <x v="0"/>
  </r>
  <r>
    <x v="102"/>
    <n v="134.99"/>
    <m/>
    <n v="-134.99"/>
    <x v="22"/>
    <x v="8"/>
    <x v="0"/>
  </r>
  <r>
    <x v="103"/>
    <n v="125"/>
    <m/>
    <n v="-125"/>
    <x v="26"/>
    <x v="8"/>
    <x v="0"/>
  </r>
  <r>
    <x v="104"/>
    <n v="51.99"/>
    <m/>
    <n v="-51.99"/>
    <x v="1"/>
    <x v="8"/>
    <x v="0"/>
  </r>
  <r>
    <x v="105"/>
    <n v="640"/>
    <m/>
    <n v="-640"/>
    <x v="2"/>
    <x v="2"/>
    <x v="0"/>
  </r>
  <r>
    <x v="106"/>
    <n v="200"/>
    <m/>
    <n v="-200"/>
    <x v="25"/>
    <x v="2"/>
    <x v="0"/>
  </r>
  <r>
    <x v="107"/>
    <m/>
    <n v="5000"/>
    <n v="5000"/>
    <x v="8"/>
    <x v="6"/>
    <x v="1"/>
  </r>
  <r>
    <x v="108"/>
    <n v="783.51"/>
    <m/>
    <n v="-783.51"/>
    <x v="3"/>
    <x v="3"/>
    <x v="0"/>
  </r>
  <r>
    <x v="109"/>
    <n v="138.9"/>
    <m/>
    <n v="-138.9"/>
    <x v="4"/>
    <x v="3"/>
    <x v="0"/>
  </r>
  <r>
    <x v="110"/>
    <n v="231.87"/>
    <m/>
    <n v="-231.87"/>
    <x v="7"/>
    <x v="5"/>
    <x v="0"/>
  </r>
  <r>
    <x v="111"/>
    <n v="1800"/>
    <m/>
    <n v="-1800"/>
    <x v="6"/>
    <x v="0"/>
    <x v="0"/>
  </r>
  <r>
    <x v="112"/>
    <m/>
    <n v="2000"/>
    <n v="2000"/>
    <x v="27"/>
    <x v="6"/>
    <x v="1"/>
  </r>
  <r>
    <x v="112"/>
    <n v="60"/>
    <m/>
    <n v="-60"/>
    <x v="0"/>
    <x v="0"/>
    <x v="0"/>
  </r>
  <r>
    <x v="113"/>
    <n v="300"/>
    <m/>
    <n v="-300"/>
    <x v="5"/>
    <x v="4"/>
    <x v="0"/>
  </r>
  <r>
    <x v="114"/>
    <n v="90.64"/>
    <m/>
    <n v="-90.64"/>
    <x v="13"/>
    <x v="7"/>
    <x v="0"/>
  </r>
  <r>
    <x v="115"/>
    <n v="43"/>
    <m/>
    <n v="-43"/>
    <x v="15"/>
    <x v="8"/>
    <x v="0"/>
  </r>
  <r>
    <x v="116"/>
    <n v="39"/>
    <m/>
    <n v="-39"/>
    <x v="26"/>
    <x v="8"/>
    <x v="0"/>
  </r>
  <r>
    <x v="117"/>
    <n v="60"/>
    <m/>
    <n v="-60"/>
    <x v="11"/>
    <x v="7"/>
    <x v="0"/>
  </r>
  <r>
    <x v="118"/>
    <n v="249"/>
    <m/>
    <n v="-249"/>
    <x v="1"/>
    <x v="7"/>
    <x v="0"/>
  </r>
  <r>
    <x v="119"/>
    <n v="48"/>
    <m/>
    <n v="-48"/>
    <x v="1"/>
    <x v="1"/>
    <x v="0"/>
  </r>
  <r>
    <x v="120"/>
    <n v="640"/>
    <m/>
    <n v="-640"/>
    <x v="2"/>
    <x v="2"/>
    <x v="0"/>
  </r>
  <r>
    <x v="121"/>
    <n v="12"/>
    <m/>
    <n v="-12"/>
    <x v="28"/>
    <x v="5"/>
    <x v="0"/>
  </r>
  <r>
    <x v="122"/>
    <n v="60"/>
    <m/>
    <n v="-60"/>
    <x v="11"/>
    <x v="7"/>
    <x v="0"/>
  </r>
  <r>
    <x v="123"/>
    <n v="71.489999999999995"/>
    <m/>
    <n v="-71.489999999999995"/>
    <x v="23"/>
    <x v="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7337DE9-A538-4E61-BBF0-102586E57A5C}" name="PivotTable2"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2:G12" firstHeaderRow="1" firstDataRow="1" firstDataCol="1"/>
  <pivotFields count="7">
    <pivotField axis="axisRow" numFmtId="14" showAll="0">
      <items count="15">
        <item h="1" x="0"/>
        <item n="styczeń" x="1"/>
        <item n="luty" x="2"/>
        <item n="marzec" x="3"/>
        <item n="kwiecień" x="4"/>
        <item x="5"/>
        <item n="czerwiec" x="6"/>
        <item n="lipiec" x="7"/>
        <item n="sierpień" x="8"/>
        <item n="wrzesień" x="9"/>
        <item n="październik" h="1" x="10"/>
        <item n="listopad" h="1" x="11"/>
        <item n="grudzień" h="1" x="12"/>
        <item h="1" x="13"/>
        <item t="default"/>
      </items>
    </pivotField>
    <pivotField showAll="0"/>
    <pivotField dataField="1" showAll="0"/>
    <pivotField numFmtId="164" showAll="0"/>
    <pivotField showAll="0"/>
    <pivotField showAll="0"/>
    <pivotField showAll="0"/>
  </pivotFields>
  <rowFields count="1">
    <field x="0"/>
  </rowFields>
  <rowItems count="10">
    <i>
      <x v="1"/>
    </i>
    <i>
      <x v="2"/>
    </i>
    <i>
      <x v="3"/>
    </i>
    <i>
      <x v="4"/>
    </i>
    <i>
      <x v="5"/>
    </i>
    <i>
      <x v="6"/>
    </i>
    <i>
      <x v="7"/>
    </i>
    <i>
      <x v="8"/>
    </i>
    <i>
      <x v="9"/>
    </i>
    <i t="grand">
      <x/>
    </i>
  </rowItems>
  <colItems count="1">
    <i/>
  </colItems>
  <dataFields count="1">
    <dataField name="Sum of Credit"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164E675-D6B4-44F9-B0FB-808ECC99C86F}" name="ptsummary"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7">
    <pivotField numFmtId="14" showAll="0"/>
    <pivotField dataField="1" showAll="0"/>
    <pivotField showAll="0"/>
    <pivotField numFmtId="164" showAll="0"/>
    <pivotField showAll="0"/>
    <pivotField axis="axisRow" showAll="0" sortType="ascending">
      <items count="13">
        <item x="2"/>
        <item h="1" m="1" x="11"/>
        <item x="7"/>
        <item h="1" x="10"/>
        <item x="1"/>
        <item x="3"/>
        <item x="0"/>
        <item x="4"/>
        <item x="8"/>
        <item x="5"/>
        <item h="1" x="6"/>
        <item x="9"/>
        <item t="default"/>
      </items>
    </pivotField>
    <pivotField showAll="0"/>
  </pivotFields>
  <rowFields count="1">
    <field x="5"/>
  </rowFields>
  <rowItems count="10">
    <i>
      <x/>
    </i>
    <i>
      <x v="2"/>
    </i>
    <i>
      <x v="4"/>
    </i>
    <i>
      <x v="5"/>
    </i>
    <i>
      <x v="6"/>
    </i>
    <i>
      <x v="7"/>
    </i>
    <i>
      <x v="8"/>
    </i>
    <i>
      <x v="9"/>
    </i>
    <i>
      <x v="11"/>
    </i>
    <i t="grand">
      <x/>
    </i>
  </rowItems>
  <colItems count="1">
    <i/>
  </colItems>
  <dataFields count="1">
    <dataField name="Sum of Debit" fld="1" baseField="0" baseItem="0" numFmtId="44"/>
  </dataFields>
  <formats count="1">
    <format dxfId="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1181928-5002-45B7-B1CA-18087BBD4468}" name="PTTitleCategory" cacheId="24"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J3:J12" firstHeaderRow="1" firstDataRow="1" firstDataCol="1" rowPageCount="1" colPageCount="1"/>
  <pivotFields count="7">
    <pivotField numFmtId="14" showAll="0"/>
    <pivotField showAll="0"/>
    <pivotField showAll="0"/>
    <pivotField numFmtId="164" showAll="0"/>
    <pivotField showAll="0"/>
    <pivotField axis="axisRow" showAll="0">
      <items count="13">
        <item x="2"/>
        <item h="1" m="1" x="11"/>
        <item x="7"/>
        <item h="1" x="10"/>
        <item x="1"/>
        <item x="3"/>
        <item x="0"/>
        <item x="4"/>
        <item x="8"/>
        <item x="5"/>
        <item h="1" x="6"/>
        <item x="9"/>
        <item t="default"/>
      </items>
    </pivotField>
    <pivotField axis="axisPage" showAll="0">
      <items count="3">
        <item x="1"/>
        <item x="0"/>
        <item t="default"/>
      </items>
    </pivotField>
  </pivotFields>
  <rowFields count="1">
    <field x="5"/>
  </rowFields>
  <rowItems count="9">
    <i>
      <x/>
    </i>
    <i>
      <x v="2"/>
    </i>
    <i>
      <x v="4"/>
    </i>
    <i>
      <x v="5"/>
    </i>
    <i>
      <x v="6"/>
    </i>
    <i>
      <x v="7"/>
    </i>
    <i>
      <x v="8"/>
    </i>
    <i>
      <x v="9"/>
    </i>
    <i>
      <x v="11"/>
    </i>
  </rowItems>
  <colItems count="1">
    <i/>
  </colItems>
  <pageFields count="1">
    <pageField fld="6" item="1"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839B036-59E5-4F31-8732-0999D8B2FDEA}" name="PivotTable1" cacheId="24"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9:B19" firstHeaderRow="1" firstDataRow="1" firstDataCol="1"/>
  <pivotFields count="7">
    <pivotField numFmtId="14" showAll="0">
      <items count="15">
        <item h="1" x="0"/>
        <item x="1"/>
        <item x="2"/>
        <item x="3"/>
        <item x="4"/>
        <item x="5"/>
        <item x="6"/>
        <item x="7"/>
        <item x="8"/>
        <item x="9"/>
        <item h="1" x="10"/>
        <item h="1" x="11"/>
        <item h="1" x="12"/>
        <item h="1" x="13"/>
        <item t="default"/>
      </items>
    </pivotField>
    <pivotField dataField="1" showAll="0"/>
    <pivotField showAll="0"/>
    <pivotField numFmtId="164" showAll="0"/>
    <pivotField axis="axisRow" showAll="0" measureFilter="1" sortType="descending">
      <items count="30">
        <item x="20"/>
        <item x="26"/>
        <item x="28"/>
        <item x="2"/>
        <item x="6"/>
        <item x="18"/>
        <item x="11"/>
        <item x="22"/>
        <item x="1"/>
        <item x="0"/>
        <item x="3"/>
        <item x="4"/>
        <item x="14"/>
        <item x="24"/>
        <item x="25"/>
        <item x="19"/>
        <item x="21"/>
        <item x="7"/>
        <item x="10"/>
        <item x="23"/>
        <item x="5"/>
        <item x="15"/>
        <item x="13"/>
        <item x="9"/>
        <item x="17"/>
        <item x="8"/>
        <item x="16"/>
        <item x="12"/>
        <item x="27"/>
        <item t="default"/>
      </items>
      <autoSortScope>
        <pivotArea dataOnly="0" outline="0" fieldPosition="0">
          <references count="1">
            <reference field="4294967294" count="1" selected="0">
              <x v="0"/>
            </reference>
          </references>
        </pivotArea>
      </autoSortScope>
    </pivotField>
    <pivotField showAll="0" sortType="descending">
      <autoSortScope>
        <pivotArea dataOnly="0" outline="0" fieldPosition="0">
          <references count="1">
            <reference field="4294967294" count="1" selected="0">
              <x v="0"/>
            </reference>
          </references>
        </pivotArea>
      </autoSortScope>
    </pivotField>
    <pivotField showAll="0"/>
  </pivotFields>
  <rowFields count="1">
    <field x="4"/>
  </rowFields>
  <rowItems count="10">
    <i>
      <x v="4"/>
    </i>
    <i>
      <x v="10"/>
    </i>
    <i>
      <x v="3"/>
    </i>
    <i>
      <x v="20"/>
    </i>
    <i>
      <x v="17"/>
    </i>
    <i>
      <x v="11"/>
    </i>
    <i>
      <x v="18"/>
    </i>
    <i>
      <x v="8"/>
    </i>
    <i>
      <x v="6"/>
    </i>
    <i>
      <x v="9"/>
    </i>
  </rowItems>
  <colItems count="1">
    <i/>
  </colItems>
  <dataFields count="1">
    <dataField name="Sum of Debit" fld="1" baseField="0" baseItem="0" numFmtId="166"/>
  </dataFields>
  <pivotTableStyleInfo name="PivotStyleLight16" showRowHeaders="1" showColHeaders="1" showRowStripes="0" showColStripes="0" showLastColumn="1"/>
  <filters count="1">
    <filter fld="4"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C135033-D0AF-4799-B219-FD533A38E90B}" name="PTDoughnut"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6" firstHeaderRow="1" firstDataRow="1" firstDataCol="1"/>
  <pivotFields count="7">
    <pivotField numFmtId="14" showAll="0"/>
    <pivotField showAll="0"/>
    <pivotField showAll="0"/>
    <pivotField dataField="1" numFmtId="164" showAll="0"/>
    <pivotField showAll="0"/>
    <pivotField showAll="0"/>
    <pivotField axis="axisRow" showAll="0">
      <items count="3">
        <item x="1"/>
        <item x="0"/>
        <item t="default"/>
      </items>
    </pivotField>
  </pivotFields>
  <rowFields count="1">
    <field x="6"/>
  </rowFields>
  <rowItems count="3">
    <i>
      <x/>
    </i>
    <i>
      <x v="1"/>
    </i>
    <i t="grand">
      <x/>
    </i>
  </rowItems>
  <colItems count="1">
    <i/>
  </colItems>
  <dataFields count="1">
    <dataField name="Sum of Ammount" fld="3" baseField="0" baseItem="0" numFmtId="166"/>
  </dataFields>
  <chartFormats count="3">
    <chartFormat chart="4" format="6" series="1">
      <pivotArea type="data" outline="0" fieldPosition="0">
        <references count="1">
          <reference field="4294967294" count="1" selected="0">
            <x v="0"/>
          </reference>
        </references>
      </pivotArea>
    </chartFormat>
    <chartFormat chart="4" format="7">
      <pivotArea type="data" outline="0" fieldPosition="0">
        <references count="2">
          <reference field="4294967294" count="1" selected="0">
            <x v="0"/>
          </reference>
          <reference field="6" count="1" selected="0">
            <x v="0"/>
          </reference>
        </references>
      </pivotArea>
    </chartFormat>
    <chartFormat chart="4" format="8">
      <pivotArea type="data" outline="0" fieldPosition="0">
        <references count="2">
          <reference field="4294967294" count="1" selected="0">
            <x v="0"/>
          </reference>
          <reference field="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81A71DD-A5DE-4212-9C3B-2E27FA564EFE}" name="PivotTable9" cacheId="24" applyNumberFormats="0" applyBorderFormats="0" applyFontFormats="0" applyPatternFormats="0" applyAlignmentFormats="0" applyWidthHeightFormats="1" dataCaption="Values" grandTotalCaption="Netto" updatedVersion="8" minRefreshableVersion="3" useAutoFormatting="1" itemPrintTitles="1" createdVersion="8" indent="0" outline="1" outlineData="1" multipleFieldFilters="0">
  <location ref="E38:F50" firstHeaderRow="1" firstDataRow="1" firstDataCol="1" rowPageCount="1" colPageCount="1"/>
  <pivotFields count="7">
    <pivotField axis="axisPage" numFmtId="14" multipleItemSelectionAllowed="1" showAll="0">
      <items count="15">
        <item h="1" x="0"/>
        <item x="1"/>
        <item x="2"/>
        <item x="3"/>
        <item x="4"/>
        <item x="5"/>
        <item x="6"/>
        <item x="7"/>
        <item x="8"/>
        <item x="9"/>
        <item h="1" x="10"/>
        <item h="1" x="11"/>
        <item h="1" x="12"/>
        <item h="1" x="13"/>
        <item t="default"/>
      </items>
    </pivotField>
    <pivotField showAll="0"/>
    <pivotField showAll="0"/>
    <pivotField dataField="1" numFmtId="164" showAll="0"/>
    <pivotField showAll="0"/>
    <pivotField axis="axisRow">
      <items count="13">
        <item x="6"/>
        <item x="10"/>
        <item x="0"/>
        <item x="2"/>
        <item h="1" m="1" x="11"/>
        <item x="3"/>
        <item x="4"/>
        <item x="5"/>
        <item x="7"/>
        <item x="8"/>
        <item x="1"/>
        <item x="9"/>
        <item t="default"/>
      </items>
    </pivotField>
    <pivotField showAll="0"/>
  </pivotFields>
  <rowFields count="1">
    <field x="5"/>
  </rowFields>
  <rowItems count="12">
    <i>
      <x/>
    </i>
    <i>
      <x v="1"/>
    </i>
    <i>
      <x v="2"/>
    </i>
    <i>
      <x v="3"/>
    </i>
    <i>
      <x v="5"/>
    </i>
    <i>
      <x v="6"/>
    </i>
    <i>
      <x v="7"/>
    </i>
    <i>
      <x v="8"/>
    </i>
    <i>
      <x v="9"/>
    </i>
    <i>
      <x v="10"/>
    </i>
    <i>
      <x v="11"/>
    </i>
    <i t="grand">
      <x/>
    </i>
  </rowItems>
  <colItems count="1">
    <i/>
  </colItems>
  <pageFields count="1">
    <pageField fld="0" hier="-1"/>
  </pageFields>
  <dataFields count="1">
    <dataField name="Sum of Ammount" fld="3" baseField="0" baseItem="0"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8BE69F9-870B-45BA-8ED7-8029EBB101B1}" name="PivotTable8" cacheId="24" applyNumberFormats="0" applyBorderFormats="0" applyFontFormats="0" applyPatternFormats="0" applyAlignmentFormats="0" applyWidthHeightFormats="1" dataCaption="Values" updatedVersion="8" minRefreshableVersion="3" useAutoFormatting="1" rowGrandTotals="0" itemPrintTitles="1" createdVersion="8" indent="0" compact="0" compactData="0" multipleFieldFilters="0">
  <location ref="E3:G33" firstHeaderRow="1" firstDataRow="1" firstDataCol="2" rowPageCount="1" colPageCount="1"/>
  <pivotFields count="7">
    <pivotField compact="0" numFmtId="14" outline="0" showAll="0">
      <items count="15">
        <item h="1" x="0"/>
        <item x="1"/>
        <item x="2"/>
        <item x="3"/>
        <item x="4"/>
        <item x="5"/>
        <item x="6"/>
        <item x="7"/>
        <item x="8"/>
        <item x="9"/>
        <item h="1" x="10"/>
        <item h="1" x="11"/>
        <item h="1" x="12"/>
        <item h="1" x="13"/>
        <item t="default"/>
      </items>
    </pivotField>
    <pivotField dataField="1" compact="0" outline="0" showAll="0"/>
    <pivotField compact="0" outline="0" showAll="0"/>
    <pivotField compact="0" numFmtId="164" outline="0" showAll="0"/>
    <pivotField axis="axisRow" compact="0" outline="0" showAll="0">
      <items count="30">
        <item x="20"/>
        <item x="26"/>
        <item x="28"/>
        <item x="2"/>
        <item x="6"/>
        <item x="18"/>
        <item x="11"/>
        <item x="22"/>
        <item x="1"/>
        <item x="0"/>
        <item x="3"/>
        <item x="4"/>
        <item x="14"/>
        <item x="24"/>
        <item x="25"/>
        <item x="19"/>
        <item x="21"/>
        <item x="7"/>
        <item x="10"/>
        <item x="23"/>
        <item x="5"/>
        <item x="15"/>
        <item x="13"/>
        <item x="9"/>
        <item x="17"/>
        <item x="8"/>
        <item x="16"/>
        <item x="12"/>
        <item x="27"/>
        <item t="default"/>
      </items>
    </pivotField>
    <pivotField axis="axisRow" compact="0" outline="0" showAll="0" defaultSubtotal="0">
      <items count="12">
        <item x="2"/>
        <item h="1" m="1" x="11"/>
        <item x="7"/>
        <item h="1" x="10"/>
        <item x="1"/>
        <item x="3"/>
        <item x="0"/>
        <item x="4"/>
        <item x="8"/>
        <item x="5"/>
        <item h="1" x="6"/>
        <item x="9"/>
      </items>
    </pivotField>
    <pivotField axis="axisPage" compact="0" outline="0" multipleItemSelectionAllowed="1" showAll="0">
      <items count="3">
        <item h="1" x="1"/>
        <item x="0"/>
        <item t="default"/>
      </items>
    </pivotField>
  </pivotFields>
  <rowFields count="2">
    <field x="5"/>
    <field x="4"/>
  </rowFields>
  <rowItems count="30">
    <i>
      <x/>
      <x v="3"/>
    </i>
    <i r="1">
      <x v="13"/>
    </i>
    <i r="1">
      <x v="14"/>
    </i>
    <i>
      <x v="2"/>
      <x v="6"/>
    </i>
    <i r="1">
      <x v="8"/>
    </i>
    <i r="1">
      <x v="12"/>
    </i>
    <i r="1">
      <x v="16"/>
    </i>
    <i r="1">
      <x v="22"/>
    </i>
    <i>
      <x v="4"/>
      <x v="5"/>
    </i>
    <i r="1">
      <x v="8"/>
    </i>
    <i r="1">
      <x v="19"/>
    </i>
    <i r="1">
      <x v="26"/>
    </i>
    <i>
      <x v="5"/>
      <x v="10"/>
    </i>
    <i r="1">
      <x v="11"/>
    </i>
    <i>
      <x v="6"/>
      <x v="4"/>
    </i>
    <i r="1">
      <x v="9"/>
    </i>
    <i r="1">
      <x v="18"/>
    </i>
    <i r="1">
      <x v="23"/>
    </i>
    <i>
      <x v="7"/>
      <x v="20"/>
    </i>
    <i>
      <x v="8"/>
      <x/>
    </i>
    <i r="1">
      <x v="1"/>
    </i>
    <i r="1">
      <x v="5"/>
    </i>
    <i r="1">
      <x v="7"/>
    </i>
    <i r="1">
      <x v="8"/>
    </i>
    <i r="1">
      <x v="21"/>
    </i>
    <i>
      <x v="9"/>
      <x v="2"/>
    </i>
    <i r="1">
      <x v="17"/>
    </i>
    <i r="1">
      <x v="24"/>
    </i>
    <i>
      <x v="11"/>
      <x v="15"/>
    </i>
    <i r="1">
      <x v="27"/>
    </i>
  </rowItems>
  <colItems count="1">
    <i/>
  </colItems>
  <pageFields count="1">
    <pageField fld="6" hier="-1"/>
  </pageFields>
  <dataFields count="1">
    <dataField name="Sum of Debit" fld="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F6478D4-19B2-4E8F-AF41-27CBA97B38D1}" name="PivotTable6" cacheId="2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
  <location ref="M3:V13" firstHeaderRow="1" firstDataRow="2" firstDataCol="1"/>
  <pivotFields count="7">
    <pivotField axis="axisRow" numFmtId="14" showAll="0">
      <items count="15">
        <item x="0"/>
        <item x="1"/>
        <item x="2"/>
        <item x="3"/>
        <item x="4"/>
        <item x="5"/>
        <item x="6"/>
        <item x="7"/>
        <item x="8"/>
        <item x="9"/>
        <item x="10"/>
        <item x="11"/>
        <item x="12"/>
        <item x="13"/>
        <item t="default"/>
      </items>
    </pivotField>
    <pivotField dataField="1" showAll="0"/>
    <pivotField showAll="0"/>
    <pivotField numFmtId="164" showAll="0"/>
    <pivotField showAll="0"/>
    <pivotField axis="axisCol" showAll="0" sortType="descending">
      <items count="13">
        <item x="9"/>
        <item h="1" x="6"/>
        <item x="5"/>
        <item x="8"/>
        <item x="4"/>
        <item x="0"/>
        <item x="3"/>
        <item x="1"/>
        <item h="1" x="10"/>
        <item h="1" m="1" x="11"/>
        <item x="2"/>
        <item x="7"/>
        <item t="default"/>
      </items>
      <autoSortScope>
        <pivotArea dataOnly="0" outline="0" fieldPosition="0">
          <references count="1">
            <reference field="4294967294" count="1" selected="0">
              <x v="0"/>
            </reference>
          </references>
        </pivotArea>
      </autoSortScope>
    </pivotField>
    <pivotField showAll="0"/>
  </pivotFields>
  <rowFields count="1">
    <field x="0"/>
  </rowFields>
  <rowItems count="9">
    <i>
      <x v="1"/>
    </i>
    <i>
      <x v="2"/>
    </i>
    <i>
      <x v="3"/>
    </i>
    <i>
      <x v="4"/>
    </i>
    <i>
      <x v="5"/>
    </i>
    <i>
      <x v="6"/>
    </i>
    <i>
      <x v="7"/>
    </i>
    <i>
      <x v="8"/>
    </i>
    <i>
      <x v="9"/>
    </i>
  </rowItems>
  <colFields count="1">
    <field x="5"/>
  </colFields>
  <colItems count="9">
    <i>
      <x v="5"/>
    </i>
    <i>
      <x v="6"/>
    </i>
    <i>
      <x v="10"/>
    </i>
    <i>
      <x v="4"/>
    </i>
    <i>
      <x v="2"/>
    </i>
    <i>
      <x v="11"/>
    </i>
    <i>
      <x v="7"/>
    </i>
    <i>
      <x v="3"/>
    </i>
    <i>
      <x/>
    </i>
  </colItems>
  <dataFields count="1">
    <dataField name="Sum of Debit" fld="1" baseField="0" baseItem="0" numFmtId="165"/>
  </dataFields>
  <chartFormats count="13">
    <chartFormat chart="2" format="2" series="1">
      <pivotArea type="data" outline="0" fieldPosition="0">
        <references count="1">
          <reference field="4294967294" count="1" selected="0">
            <x v="0"/>
          </reference>
        </references>
      </pivotArea>
    </chartFormat>
    <chartFormat chart="5" format="19" series="1">
      <pivotArea type="data" outline="0" fieldPosition="0">
        <references count="2">
          <reference field="4294967294" count="1" selected="0">
            <x v="0"/>
          </reference>
          <reference field="5" count="1" selected="0">
            <x v="5"/>
          </reference>
        </references>
      </pivotArea>
    </chartFormat>
    <chartFormat chart="5" format="20" series="1">
      <pivotArea type="data" outline="0" fieldPosition="0">
        <references count="2">
          <reference field="4294967294" count="1" selected="0">
            <x v="0"/>
          </reference>
          <reference field="5" count="1" selected="0">
            <x v="10"/>
          </reference>
        </references>
      </pivotArea>
    </chartFormat>
    <chartFormat chart="5" format="21" series="1">
      <pivotArea type="data" outline="0" fieldPosition="0">
        <references count="2">
          <reference field="4294967294" count="1" selected="0">
            <x v="0"/>
          </reference>
          <reference field="5" count="1" selected="0">
            <x v="6"/>
          </reference>
        </references>
      </pivotArea>
    </chartFormat>
    <chartFormat chart="5" format="22" series="1">
      <pivotArea type="data" outline="0" fieldPosition="0">
        <references count="2">
          <reference field="4294967294" count="1" selected="0">
            <x v="0"/>
          </reference>
          <reference field="5" count="1" selected="0">
            <x v="4"/>
          </reference>
        </references>
      </pivotArea>
    </chartFormat>
    <chartFormat chart="5" format="23" series="1">
      <pivotArea type="data" outline="0" fieldPosition="0">
        <references count="2">
          <reference field="4294967294" count="1" selected="0">
            <x v="0"/>
          </reference>
          <reference field="5" count="1" selected="0">
            <x v="2"/>
          </reference>
        </references>
      </pivotArea>
    </chartFormat>
    <chartFormat chart="5" format="24" series="1">
      <pivotArea type="data" outline="0" fieldPosition="0">
        <references count="2">
          <reference field="4294967294" count="1" selected="0">
            <x v="0"/>
          </reference>
          <reference field="5" count="1" selected="0">
            <x v="11"/>
          </reference>
        </references>
      </pivotArea>
    </chartFormat>
    <chartFormat chart="5" format="25" series="1">
      <pivotArea type="data" outline="0" fieldPosition="0">
        <references count="2">
          <reference field="4294967294" count="1" selected="0">
            <x v="0"/>
          </reference>
          <reference field="5" count="1" selected="0">
            <x v="3"/>
          </reference>
        </references>
      </pivotArea>
    </chartFormat>
    <chartFormat chart="5" format="26" series="1">
      <pivotArea type="data" outline="0" fieldPosition="0">
        <references count="2">
          <reference field="4294967294" count="1" selected="0">
            <x v="0"/>
          </reference>
          <reference field="5" count="1" selected="0">
            <x v="7"/>
          </reference>
        </references>
      </pivotArea>
    </chartFormat>
    <chartFormat chart="5" format="27" series="1">
      <pivotArea type="data" outline="0" fieldPosition="0">
        <references count="2">
          <reference field="4294967294" count="1" selected="0">
            <x v="0"/>
          </reference>
          <reference field="5" count="1" selected="0">
            <x v="0"/>
          </reference>
        </references>
      </pivotArea>
    </chartFormat>
    <chartFormat chart="5" format="28" series="1">
      <pivotArea type="data" outline="0" fieldPosition="0">
        <references count="2">
          <reference field="4294967294" count="1" selected="0">
            <x v="0"/>
          </reference>
          <reference field="5" count="1" selected="0">
            <x v="8"/>
          </reference>
        </references>
      </pivotArea>
    </chartFormat>
    <chartFormat chart="5" format="29" series="1">
      <pivotArea type="data" outline="0" fieldPosition="0">
        <references count="2">
          <reference field="4294967294" count="1" selected="0">
            <x v="0"/>
          </reference>
          <reference field="5" count="1" selected="0">
            <x v="1"/>
          </reference>
        </references>
      </pivotArea>
    </chartFormat>
    <chartFormat chart="5" format="3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2450C6B1-4725-455F-9239-3EEEB0CF88B3}" name="PivotTable3"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13" firstHeaderRow="1" firstDataRow="1" firstDataCol="1"/>
  <pivotFields count="7">
    <pivotField axis="axisRow" numFmtId="14" showAll="0">
      <items count="15">
        <item x="0"/>
        <item n="sty" x="1"/>
        <item n="lut" x="2"/>
        <item n="mar" x="3"/>
        <item n="kwi" x="4"/>
        <item x="5"/>
        <item n="cze" x="6"/>
        <item n="lip" x="7"/>
        <item n="się" x="8"/>
        <item n="wrz" x="9"/>
        <item n="paź" x="10"/>
        <item x="11"/>
        <item x="12"/>
        <item x="13"/>
        <item t="default"/>
      </items>
    </pivotField>
    <pivotField dataField="1" showAll="0"/>
    <pivotField showAll="0"/>
    <pivotField numFmtId="164" showAll="0"/>
    <pivotField showAll="0"/>
    <pivotField showAll="0">
      <items count="13">
        <item x="2"/>
        <item h="1" m="1" x="11"/>
        <item x="7"/>
        <item h="1" x="10"/>
        <item x="1"/>
        <item x="3"/>
        <item x="0"/>
        <item x="4"/>
        <item x="8"/>
        <item x="5"/>
        <item h="1" x="6"/>
        <item x="9"/>
        <item t="default"/>
      </items>
    </pivotField>
    <pivotField showAll="0"/>
  </pivotFields>
  <rowFields count="1">
    <field x="0"/>
  </rowFields>
  <rowItems count="10">
    <i>
      <x v="1"/>
    </i>
    <i>
      <x v="2"/>
    </i>
    <i>
      <x v="3"/>
    </i>
    <i>
      <x v="4"/>
    </i>
    <i>
      <x v="5"/>
    </i>
    <i>
      <x v="6"/>
    </i>
    <i>
      <x v="7"/>
    </i>
    <i>
      <x v="8"/>
    </i>
    <i>
      <x v="9"/>
    </i>
    <i t="grand">
      <x/>
    </i>
  </rowItems>
  <colItems count="1">
    <i/>
  </colItems>
  <dataFields count="1">
    <dataField name="Sum of Debit" fld="1" baseField="0" baseItem="0" numFmtId="166"/>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42B04C2-5D69-44C8-9627-C881B7CEC740}" name="PivotTable4"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E3:F13" firstHeaderRow="1" firstDataRow="1" firstDataCol="1"/>
  <pivotFields count="7">
    <pivotField axis="axisRow" numFmtId="14" showAll="0">
      <items count="15">
        <item x="0"/>
        <item x="1"/>
        <item x="2"/>
        <item x="3"/>
        <item x="4"/>
        <item x="5"/>
        <item x="6"/>
        <item x="7"/>
        <item x="8"/>
        <item x="9"/>
        <item x="10"/>
        <item x="11"/>
        <item x="12"/>
        <item x="13"/>
        <item t="default"/>
      </items>
    </pivotField>
    <pivotField showAll="0"/>
    <pivotField dataField="1" showAll="0"/>
    <pivotField numFmtId="164" showAll="0"/>
    <pivotField showAll="0"/>
    <pivotField showAll="0"/>
    <pivotField showAll="0"/>
  </pivotFields>
  <rowFields count="1">
    <field x="0"/>
  </rowFields>
  <rowItems count="10">
    <i>
      <x v="1"/>
    </i>
    <i>
      <x v="2"/>
    </i>
    <i>
      <x v="3"/>
    </i>
    <i>
      <x v="4"/>
    </i>
    <i>
      <x v="5"/>
    </i>
    <i>
      <x v="6"/>
    </i>
    <i>
      <x v="7"/>
    </i>
    <i>
      <x v="8"/>
    </i>
    <i>
      <x v="9"/>
    </i>
    <i t="grand">
      <x/>
    </i>
  </rowItems>
  <colItems count="1">
    <i/>
  </colItems>
  <dataFields count="1">
    <dataField name="Sum of Credit" fld="2" baseField="0" baseItem="0" numFmtId="165"/>
  </dataFields>
  <chartFormats count="1">
    <chartFormat chart="6"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1BB0099-42FE-4B05-8FFC-2A79EDABD171}" name="PivotTable5"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I3:J13" firstHeaderRow="1" firstDataRow="1" firstDataCol="1"/>
  <pivotFields count="7">
    <pivotField axis="axisRow" numFmtId="14" showAll="0">
      <items count="15">
        <item x="0"/>
        <item x="1"/>
        <item x="2"/>
        <item x="3"/>
        <item x="4"/>
        <item x="5"/>
        <item x="6"/>
        <item x="7"/>
        <item x="8"/>
        <item x="9"/>
        <item x="10"/>
        <item x="11"/>
        <item x="12"/>
        <item x="13"/>
        <item t="default"/>
      </items>
    </pivotField>
    <pivotField showAll="0"/>
    <pivotField showAll="0"/>
    <pivotField dataField="1" numFmtId="164" showAll="0"/>
    <pivotField showAll="0"/>
    <pivotField showAll="0"/>
    <pivotField showAll="0"/>
  </pivotFields>
  <rowFields count="1">
    <field x="0"/>
  </rowFields>
  <rowItems count="10">
    <i>
      <x v="1"/>
    </i>
    <i>
      <x v="2"/>
    </i>
    <i>
      <x v="3"/>
    </i>
    <i>
      <x v="4"/>
    </i>
    <i>
      <x v="5"/>
    </i>
    <i>
      <x v="6"/>
    </i>
    <i>
      <x v="7"/>
    </i>
    <i>
      <x v="8"/>
    </i>
    <i>
      <x v="9"/>
    </i>
    <i t="grand">
      <x/>
    </i>
  </rowItems>
  <colItems count="1">
    <i/>
  </colItems>
  <dataFields count="1">
    <dataField name="Sum of Ammount" fld="3" baseField="0" baseItem="0" numFmtId="165"/>
  </dataFields>
  <chartFormats count="1">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E888ECB3-4404-4CF5-89C7-4B3F6779E43E}" sourceName="Category">
  <pivotTables>
    <pivotTable tabId="6" name="PivotTable3"/>
    <pivotTable tabId="6" name="PivotTable6"/>
    <pivotTable tabId="5" name="PivotTable8"/>
    <pivotTable tabId="4" name="PTTitleCategory"/>
  </pivotTables>
  <data>
    <tabular pivotCacheId="504134577">
      <items count="12">
        <i x="2" s="1"/>
        <i x="7" s="1"/>
        <i x="1" s="1"/>
        <i x="3" s="1"/>
        <i x="0" s="1"/>
        <i x="4" s="1"/>
        <i x="8" s="1"/>
        <i x="5" s="1"/>
        <i x="9" s="1"/>
        <i x="11" nd="1"/>
        <i x="10" nd="1"/>
        <i x="6"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7F0AE3A0-0E1D-499A-8F51-313850C79935}" sourceName="Date">
  <pivotTables>
    <pivotTable tabId="4" name="PivotTable2"/>
    <pivotTable tabId="5" name="PivotTable8"/>
    <pivotTable tabId="5" name="PivotTable9"/>
    <pivotTable tabId="5" name="PivotTable1"/>
  </pivotTables>
  <data>
    <tabular pivotCacheId="504134577">
      <items count="14">
        <i x="1" s="1"/>
        <i x="2" s="1"/>
        <i x="3" s="1"/>
        <i x="4" s="1"/>
        <i x="5" s="1"/>
        <i x="6" s="1"/>
        <i x="7" s="1"/>
        <i x="8" s="1"/>
        <i x="9" s="1"/>
        <i x="10" nd="1"/>
        <i x="11" nd="1"/>
        <i x="12" nd="1"/>
        <i x="0" nd="1"/>
        <i x="13"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688D9DC4-CD63-46DB-870E-F2905F813FB8}" cache="Slicer_Category" caption="Kategorie" columnCount="2" rowHeight="241300"/>
  <slicer name="Date" xr10:uid="{69D9EAC0-6CA7-48B0-A943-7909F3F6B9A8}" cache="Slicer_Date" caption="Miesiące" columnCount="3"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8C713C-2783-4E9B-8571-1367D718D0D9}" name="Transactions" displayName="Transactions" ref="A1:G151" totalsRowShown="0">
  <autoFilter ref="A1:G151" xr:uid="{148C713C-2783-4E9B-8571-1367D718D0D9}"/>
  <tableColumns count="7">
    <tableColumn id="1" xr3:uid="{3C7A2D06-E4B8-462F-BA60-7144502D07F8}" name="Date" dataDxfId="3"/>
    <tableColumn id="2" xr3:uid="{26CC4718-5929-4FEB-9DF1-D9B795684823}" name="Debit" dataDxfId="2"/>
    <tableColumn id="3" xr3:uid="{C61639B9-8CE4-4784-89B5-6E0212039D13}" name="Credit" dataDxfId="1"/>
    <tableColumn id="4" xr3:uid="{9CF188E5-5252-4407-BAE9-02688099EFC7}" name="Ammount" dataDxfId="0">
      <calculatedColumnFormula>C2-B2</calculatedColumnFormula>
    </tableColumn>
    <tableColumn id="5" xr3:uid="{ADB42A97-824D-42CB-81A4-9A94A742E151}" name="Sub-category"/>
    <tableColumn id="6" xr3:uid="{A89C5BB4-0201-44A9-970B-B3B6730D31E8}" name="Category"/>
    <tableColumn id="7" xr3:uid="{7F827AFC-7F9E-4B15-84FB-55C6D04E8FC5}" name="Typ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F60B17F-DE2D-4596-9041-F893D3BA0525}" name="tbl_type" displayName="tbl_type" ref="G1:G3" totalsRowShown="0">
  <autoFilter ref="G1:G3" xr:uid="{EF60B17F-DE2D-4596-9041-F893D3BA0525}"/>
  <sortState xmlns:xlrd2="http://schemas.microsoft.com/office/spreadsheetml/2017/richdata2" ref="G2:G3">
    <sortCondition ref="G1:G3"/>
  </sortState>
  <tableColumns count="1">
    <tableColumn id="1" xr3:uid="{4547C948-777B-47EC-ACF6-3CFB141C8B2D}" name="Typ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2E929F8-BF93-4F1B-876E-3579FFA94729}" name="tbl_category" displayName="tbl_category" ref="I1:I13" totalsRowShown="0">
  <autoFilter ref="I1:I13" xr:uid="{B2E929F8-BF93-4F1B-876E-3579FFA94729}"/>
  <sortState xmlns:xlrd2="http://schemas.microsoft.com/office/spreadsheetml/2017/richdata2" ref="I2:I13">
    <sortCondition ref="I1:I13"/>
  </sortState>
  <tableColumns count="1">
    <tableColumn id="1" xr3:uid="{80854AC5-62A4-44F2-B3F4-6AE48EB6579B}" name="Category"/>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3DE866D-A052-473F-989E-C06ED558BE6C}" name="tbl_sub_category" displayName="tbl_sub_category" ref="K1:K34" totalsRowShown="0">
  <autoFilter ref="K1:K34" xr:uid="{13DE866D-A052-473F-989E-C06ED558BE6C}"/>
  <sortState xmlns:xlrd2="http://schemas.microsoft.com/office/spreadsheetml/2017/richdata2" ref="K2:K34">
    <sortCondition ref="K1:K34"/>
  </sortState>
  <tableColumns count="1">
    <tableColumn id="1" xr3:uid="{AA92974B-6D76-43A2-8A33-5D6ACCDF225F}" name="Sub-categor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6.xml"/><Relationship Id="rId2" Type="http://schemas.openxmlformats.org/officeDocument/2006/relationships/pivotTable" Target="../pivotTables/pivotTable5.xml"/><Relationship Id="rId1" Type="http://schemas.openxmlformats.org/officeDocument/2006/relationships/pivotTable" Target="../pivotTables/pivotTable4.xml"/><Relationship Id="rId4" Type="http://schemas.openxmlformats.org/officeDocument/2006/relationships/pivotTable" Target="../pivotTables/pivotTable7.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10.xml"/><Relationship Id="rId2" Type="http://schemas.openxmlformats.org/officeDocument/2006/relationships/pivotTable" Target="../pivotTables/pivotTable9.xml"/><Relationship Id="rId1" Type="http://schemas.openxmlformats.org/officeDocument/2006/relationships/pivotTable" Target="../pivotTables/pivotTable8.xml"/><Relationship Id="rId4" Type="http://schemas.openxmlformats.org/officeDocument/2006/relationships/pivotTable" Target="../pivotTables/pivotTable1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507FA0-84C0-4A85-B21E-0ECBA2A75EDD}">
  <dimension ref="L24:AE52"/>
  <sheetViews>
    <sheetView showGridLines="0" tabSelected="1" workbookViewId="0">
      <selection activeCell="AI68" sqref="AI68"/>
    </sheetView>
  </sheetViews>
  <sheetFormatPr defaultRowHeight="15" x14ac:dyDescent="0.25"/>
  <cols>
    <col min="11" max="11" width="5" customWidth="1"/>
    <col min="12" max="12" width="14.7109375" customWidth="1"/>
    <col min="13" max="13" width="10.5703125" customWidth="1"/>
    <col min="14" max="14" width="10.42578125" customWidth="1"/>
    <col min="15" max="15" width="5" customWidth="1"/>
  </cols>
  <sheetData>
    <row r="24" spans="31:31" x14ac:dyDescent="0.25">
      <c r="AE24" t="s">
        <v>84</v>
      </c>
    </row>
    <row r="41" spans="12:14" x14ac:dyDescent="0.25">
      <c r="L41" s="11" t="s">
        <v>95</v>
      </c>
      <c r="M41" s="11"/>
      <c r="N41" s="11"/>
    </row>
    <row r="43" spans="12:14" x14ac:dyDescent="0.25">
      <c r="L43" t="str">
        <f>Annual!A10</f>
        <v>Czynsz</v>
      </c>
      <c r="M43" s="10">
        <f>Annual!B10</f>
        <v>16200</v>
      </c>
      <c r="N43">
        <f>M43</f>
        <v>16200</v>
      </c>
    </row>
    <row r="44" spans="12:14" x14ac:dyDescent="0.25">
      <c r="L44" t="str">
        <f>Annual!A11</f>
        <v>Jedzenie dom</v>
      </c>
      <c r="M44" s="10">
        <f>Annual!B11</f>
        <v>6283.51</v>
      </c>
      <c r="N44">
        <f t="shared" ref="N44:N52" si="0">M44</f>
        <v>6283.51</v>
      </c>
    </row>
    <row r="45" spans="12:14" x14ac:dyDescent="0.25">
      <c r="L45" t="str">
        <f>Annual!A12</f>
        <v>Czesne</v>
      </c>
      <c r="M45" s="10">
        <f>Annual!B12</f>
        <v>5760</v>
      </c>
      <c r="N45">
        <f t="shared" si="0"/>
        <v>5760</v>
      </c>
    </row>
    <row r="46" spans="12:14" x14ac:dyDescent="0.25">
      <c r="L46" t="str">
        <f>Annual!A13</f>
        <v>Raty zero</v>
      </c>
      <c r="M46" s="10">
        <f>Annual!B13</f>
        <v>2400</v>
      </c>
      <c r="N46">
        <f t="shared" si="0"/>
        <v>2400</v>
      </c>
    </row>
    <row r="47" spans="12:14" x14ac:dyDescent="0.25">
      <c r="L47" t="str">
        <f>Annual!A14</f>
        <v>Paliwo</v>
      </c>
      <c r="M47" s="10">
        <f>Annual!B14</f>
        <v>2051.4</v>
      </c>
      <c r="N47">
        <f t="shared" si="0"/>
        <v>2051.4</v>
      </c>
    </row>
    <row r="48" spans="12:14" x14ac:dyDescent="0.25">
      <c r="L48" t="str">
        <f>Annual!A15</f>
        <v>Jedzenie miasto</v>
      </c>
      <c r="M48" s="10">
        <f>Annual!B15</f>
        <v>1302.28</v>
      </c>
      <c r="N48">
        <f t="shared" si="0"/>
        <v>1302.28</v>
      </c>
    </row>
    <row r="49" spans="12:14" x14ac:dyDescent="0.25">
      <c r="L49" t="str">
        <f>Annual!A16</f>
        <v>Prąd</v>
      </c>
      <c r="M49" s="10">
        <f>Annual!B16</f>
        <v>1083.6400000000001</v>
      </c>
      <c r="N49">
        <f t="shared" si="0"/>
        <v>1083.6400000000001</v>
      </c>
    </row>
    <row r="50" spans="12:14" x14ac:dyDescent="0.25">
      <c r="L50" t="str">
        <f>Annual!A17</f>
        <v>Inne</v>
      </c>
      <c r="M50" s="10">
        <f>Annual!B17</f>
        <v>832.6</v>
      </c>
      <c r="N50">
        <f t="shared" si="0"/>
        <v>832.6</v>
      </c>
    </row>
    <row r="51" spans="12:14" x14ac:dyDescent="0.25">
      <c r="L51" t="str">
        <f>Annual!A18</f>
        <v>Fryzjer</v>
      </c>
      <c r="M51" s="10">
        <f>Annual!B18</f>
        <v>540</v>
      </c>
      <c r="N51">
        <f t="shared" si="0"/>
        <v>540</v>
      </c>
    </row>
    <row r="52" spans="12:14" x14ac:dyDescent="0.25">
      <c r="L52" t="str">
        <f>Annual!A19</f>
        <v>Internet</v>
      </c>
      <c r="M52" s="10">
        <f>Annual!B19</f>
        <v>540</v>
      </c>
      <c r="N52">
        <f t="shared" si="0"/>
        <v>540</v>
      </c>
    </row>
  </sheetData>
  <conditionalFormatting sqref="N43:N52">
    <cfRule type="dataBar" priority="1">
      <dataBar showValue="0">
        <cfvo type="min"/>
        <cfvo type="max"/>
        <color theme="4" tint="0.39997558519241921"/>
      </dataBar>
      <extLst>
        <ext xmlns:x14="http://schemas.microsoft.com/office/spreadsheetml/2009/9/main" uri="{B025F937-C7B1-47D3-B67F-A62EFF666E3E}">
          <x14:id>{87794C28-ACAE-4C51-89D2-3547C0030E9D}</x14:id>
        </ext>
      </extLst>
    </cfRule>
    <cfRule type="dataBar" priority="2">
      <dataBar>
        <cfvo type="min"/>
        <cfvo type="max"/>
        <color rgb="FF638EC6"/>
      </dataBar>
      <extLst>
        <ext xmlns:x14="http://schemas.microsoft.com/office/spreadsheetml/2009/9/main" uri="{B025F937-C7B1-47D3-B67F-A62EFF666E3E}">
          <x14:id>{09835204-C1D0-4199-8551-9559BE5DDD38}</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87794C28-ACAE-4C51-89D2-3547C0030E9D}">
            <x14:dataBar minLength="0" maxLength="100" gradient="0">
              <x14:cfvo type="autoMin"/>
              <x14:cfvo type="autoMax"/>
              <x14:negativeFillColor rgb="FFFF0000"/>
              <x14:axisColor rgb="FF000000"/>
            </x14:dataBar>
          </x14:cfRule>
          <x14:cfRule type="dataBar" id="{09835204-C1D0-4199-8551-9559BE5DDD38}">
            <x14:dataBar minLength="0" maxLength="100" gradient="0">
              <x14:cfvo type="autoMin"/>
              <x14:cfvo type="autoMax"/>
              <x14:negativeFillColor rgb="FFFF0000"/>
              <x14:axisColor rgb="FF000000"/>
            </x14:dataBar>
          </x14:cfRule>
          <xm:sqref>N43:N52</xm:sqref>
        </x14:conditionalFormatting>
      </x14:conditionalFormattings>
    </ex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237BC-BF04-4D6D-BC6A-D076FACF0EF2}">
  <dimension ref="A1:K13"/>
  <sheetViews>
    <sheetView workbookViewId="0">
      <selection activeCell="K4" sqref="K4"/>
    </sheetView>
  </sheetViews>
  <sheetFormatPr defaultRowHeight="15" x14ac:dyDescent="0.25"/>
  <cols>
    <col min="1" max="1" width="16" bestFit="1" customWidth="1"/>
    <col min="2" max="2" width="12.42578125" bestFit="1" customWidth="1"/>
    <col min="6" max="7" width="13.140625" bestFit="1" customWidth="1"/>
    <col min="10" max="10" width="16" bestFit="1" customWidth="1"/>
    <col min="11" max="11" width="17.5703125" bestFit="1" customWidth="1"/>
  </cols>
  <sheetData>
    <row r="1" spans="1:11" x14ac:dyDescent="0.25">
      <c r="J1" s="3" t="s">
        <v>41</v>
      </c>
      <c r="K1" t="s">
        <v>24</v>
      </c>
    </row>
    <row r="2" spans="1:11" x14ac:dyDescent="0.25">
      <c r="F2" s="3" t="s">
        <v>59</v>
      </c>
      <c r="G2" t="s">
        <v>68</v>
      </c>
    </row>
    <row r="3" spans="1:11" x14ac:dyDescent="0.25">
      <c r="A3" s="3" t="s">
        <v>59</v>
      </c>
      <c r="B3" t="s">
        <v>61</v>
      </c>
      <c r="F3" s="8" t="s">
        <v>86</v>
      </c>
      <c r="G3" s="12">
        <v>7000</v>
      </c>
      <c r="J3" s="3" t="s">
        <v>59</v>
      </c>
      <c r="K3" t="str" cm="1">
        <f t="array" ref="K3">_xlfn.IFS(NOT(ISBLANK(J12)),"Wszystkie wydatki",TRUE,_xlfn.TEXTJOIN(", ",TRUE,J4:J12))</f>
        <v>Wszystkie wydatki</v>
      </c>
    </row>
    <row r="4" spans="1:11" x14ac:dyDescent="0.25">
      <c r="A4" s="4" t="s">
        <v>33</v>
      </c>
      <c r="B4" s="5">
        <v>6173.09</v>
      </c>
      <c r="F4" s="8" t="s">
        <v>87</v>
      </c>
      <c r="G4" s="12">
        <v>5000</v>
      </c>
      <c r="J4" s="4" t="s">
        <v>33</v>
      </c>
    </row>
    <row r="5" spans="1:11" x14ac:dyDescent="0.25">
      <c r="A5" s="4" t="s">
        <v>78</v>
      </c>
      <c r="B5" s="5">
        <v>1405.68</v>
      </c>
      <c r="F5" s="8" t="s">
        <v>88</v>
      </c>
      <c r="G5" s="12">
        <v>4800</v>
      </c>
      <c r="J5" s="4" t="s">
        <v>78</v>
      </c>
    </row>
    <row r="6" spans="1:11" x14ac:dyDescent="0.25">
      <c r="A6" s="4" t="s">
        <v>46</v>
      </c>
      <c r="B6" s="5">
        <v>894.35000000000014</v>
      </c>
      <c r="F6" s="8" t="s">
        <v>89</v>
      </c>
      <c r="G6" s="12">
        <v>4800</v>
      </c>
      <c r="J6" s="4" t="s">
        <v>46</v>
      </c>
    </row>
    <row r="7" spans="1:11" x14ac:dyDescent="0.25">
      <c r="A7" s="4" t="s">
        <v>36</v>
      </c>
      <c r="B7" s="5">
        <v>7585.79</v>
      </c>
      <c r="F7" s="8" t="s">
        <v>73</v>
      </c>
      <c r="G7" s="12">
        <v>5580</v>
      </c>
      <c r="J7" s="4" t="s">
        <v>36</v>
      </c>
    </row>
    <row r="8" spans="1:11" x14ac:dyDescent="0.25">
      <c r="A8" s="4" t="s">
        <v>32</v>
      </c>
      <c r="B8" s="5">
        <v>18223.64</v>
      </c>
      <c r="F8" s="8" t="s">
        <v>90</v>
      </c>
      <c r="G8" s="12">
        <v>4800</v>
      </c>
      <c r="J8" s="4" t="s">
        <v>32</v>
      </c>
    </row>
    <row r="9" spans="1:11" x14ac:dyDescent="0.25">
      <c r="A9" s="4" t="s">
        <v>47</v>
      </c>
      <c r="B9" s="5">
        <v>2400</v>
      </c>
      <c r="F9" s="8" t="s">
        <v>91</v>
      </c>
      <c r="G9" s="12">
        <v>4800</v>
      </c>
      <c r="J9" s="4" t="s">
        <v>47</v>
      </c>
    </row>
    <row r="10" spans="1:11" x14ac:dyDescent="0.25">
      <c r="A10" s="4" t="s">
        <v>42</v>
      </c>
      <c r="B10" s="5">
        <v>867.05</v>
      </c>
      <c r="F10" s="8" t="s">
        <v>92</v>
      </c>
      <c r="G10" s="12">
        <v>4350</v>
      </c>
      <c r="J10" s="4" t="s">
        <v>42</v>
      </c>
    </row>
    <row r="11" spans="1:11" x14ac:dyDescent="0.25">
      <c r="A11" s="4" t="s">
        <v>30</v>
      </c>
      <c r="B11" s="5">
        <v>2225.4</v>
      </c>
      <c r="F11" s="8" t="s">
        <v>93</v>
      </c>
      <c r="G11" s="12">
        <v>5628</v>
      </c>
      <c r="J11" s="4" t="s">
        <v>30</v>
      </c>
    </row>
    <row r="12" spans="1:11" x14ac:dyDescent="0.25">
      <c r="A12" s="4" t="s">
        <v>27</v>
      </c>
      <c r="B12" s="5">
        <v>298.53000000000003</v>
      </c>
      <c r="F12" s="8" t="s">
        <v>60</v>
      </c>
      <c r="G12" s="12">
        <v>46758</v>
      </c>
      <c r="J12" s="4" t="s">
        <v>27</v>
      </c>
    </row>
    <row r="13" spans="1:11" x14ac:dyDescent="0.25">
      <c r="A13" s="4" t="s">
        <v>60</v>
      </c>
      <c r="B13" s="5">
        <v>40073.530000000006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12B10-24E0-4199-9D95-DD1BE2578301}">
  <dimension ref="A1:M51"/>
  <sheetViews>
    <sheetView workbookViewId="0">
      <selection activeCell="G38" sqref="G38"/>
    </sheetView>
  </sheetViews>
  <sheetFormatPr defaultRowHeight="15" x14ac:dyDescent="0.25"/>
  <cols>
    <col min="1" max="1" width="13.140625" bestFit="1" customWidth="1"/>
    <col min="2" max="2" width="16.5703125" bestFit="1" customWidth="1"/>
    <col min="3" max="3" width="13.140625" bestFit="1" customWidth="1"/>
    <col min="5" max="5" width="16" bestFit="1" customWidth="1"/>
    <col min="6" max="6" width="23.5703125" bestFit="1" customWidth="1"/>
    <col min="7" max="7" width="12.42578125" bestFit="1" customWidth="1"/>
  </cols>
  <sheetData>
    <row r="1" spans="1:7" x14ac:dyDescent="0.25">
      <c r="E1" s="3" t="s">
        <v>41</v>
      </c>
      <c r="F1" t="s">
        <v>24</v>
      </c>
    </row>
    <row r="3" spans="1:7" x14ac:dyDescent="0.25">
      <c r="A3" s="3" t="s">
        <v>59</v>
      </c>
      <c r="B3" t="s">
        <v>67</v>
      </c>
      <c r="E3" s="3" t="s">
        <v>1</v>
      </c>
      <c r="F3" s="3" t="s">
        <v>0</v>
      </c>
      <c r="G3" t="s">
        <v>61</v>
      </c>
    </row>
    <row r="4" spans="1:7" x14ac:dyDescent="0.25">
      <c r="A4" s="4" t="s">
        <v>25</v>
      </c>
      <c r="B4" s="7">
        <v>46758</v>
      </c>
      <c r="E4" t="s">
        <v>33</v>
      </c>
      <c r="F4" t="s">
        <v>20</v>
      </c>
      <c r="G4" s="12">
        <v>5760</v>
      </c>
    </row>
    <row r="5" spans="1:7" x14ac:dyDescent="0.25">
      <c r="A5" s="4" t="s">
        <v>24</v>
      </c>
      <c r="B5" s="7">
        <v>-40073.530000000006</v>
      </c>
      <c r="F5" t="s">
        <v>19</v>
      </c>
      <c r="G5" s="12">
        <v>113.09</v>
      </c>
    </row>
    <row r="6" spans="1:7" x14ac:dyDescent="0.25">
      <c r="A6" s="4" t="s">
        <v>60</v>
      </c>
      <c r="B6" s="7">
        <v>6684.4699999999939</v>
      </c>
      <c r="F6" t="s">
        <v>53</v>
      </c>
      <c r="G6" s="12">
        <v>300</v>
      </c>
    </row>
    <row r="7" spans="1:7" x14ac:dyDescent="0.25">
      <c r="E7" t="s">
        <v>78</v>
      </c>
      <c r="F7" t="s">
        <v>56</v>
      </c>
      <c r="G7" s="12">
        <v>540</v>
      </c>
    </row>
    <row r="8" spans="1:7" x14ac:dyDescent="0.25">
      <c r="F8" t="s">
        <v>57</v>
      </c>
      <c r="G8" s="12">
        <v>249</v>
      </c>
    </row>
    <row r="9" spans="1:7" x14ac:dyDescent="0.25">
      <c r="A9" s="3" t="s">
        <v>59</v>
      </c>
      <c r="B9" t="s">
        <v>61</v>
      </c>
      <c r="F9" t="s">
        <v>55</v>
      </c>
      <c r="G9" s="12">
        <v>150.56</v>
      </c>
    </row>
    <row r="10" spans="1:7" x14ac:dyDescent="0.25">
      <c r="A10" s="4" t="s">
        <v>15</v>
      </c>
      <c r="B10" s="7">
        <v>16200</v>
      </c>
      <c r="F10" t="s">
        <v>79</v>
      </c>
      <c r="G10" s="12">
        <v>147.82</v>
      </c>
    </row>
    <row r="11" spans="1:7" x14ac:dyDescent="0.25">
      <c r="A11" s="4" t="s">
        <v>44</v>
      </c>
      <c r="B11" s="7">
        <v>6283.51</v>
      </c>
      <c r="F11" t="s">
        <v>54</v>
      </c>
      <c r="G11" s="12">
        <v>318.3</v>
      </c>
    </row>
    <row r="12" spans="1:7" x14ac:dyDescent="0.25">
      <c r="A12" s="4" t="s">
        <v>20</v>
      </c>
      <c r="B12" s="7">
        <v>5760</v>
      </c>
      <c r="E12" t="s">
        <v>46</v>
      </c>
      <c r="F12" t="s">
        <v>66</v>
      </c>
      <c r="G12" s="12">
        <v>50</v>
      </c>
    </row>
    <row r="13" spans="1:7" x14ac:dyDescent="0.25">
      <c r="A13" s="4" t="s">
        <v>58</v>
      </c>
      <c r="B13" s="7">
        <v>2400</v>
      </c>
      <c r="F13" t="s">
        <v>57</v>
      </c>
      <c r="G13" s="12">
        <v>408.53000000000003</v>
      </c>
    </row>
    <row r="14" spans="1:7" x14ac:dyDescent="0.25">
      <c r="A14" s="4" t="s">
        <v>10</v>
      </c>
      <c r="B14" s="7">
        <v>2051.4</v>
      </c>
      <c r="F14" t="s">
        <v>82</v>
      </c>
      <c r="G14" s="12">
        <v>306.86</v>
      </c>
    </row>
    <row r="15" spans="1:7" x14ac:dyDescent="0.25">
      <c r="A15" s="4" t="s">
        <v>45</v>
      </c>
      <c r="B15" s="7">
        <v>1302.28</v>
      </c>
      <c r="F15" t="s">
        <v>29</v>
      </c>
      <c r="G15" s="12">
        <v>128.96</v>
      </c>
    </row>
    <row r="16" spans="1:7" x14ac:dyDescent="0.25">
      <c r="A16" s="4" t="s">
        <v>16</v>
      </c>
      <c r="B16" s="7">
        <v>1083.6400000000001</v>
      </c>
      <c r="E16" t="s">
        <v>36</v>
      </c>
      <c r="F16" t="s">
        <v>44</v>
      </c>
      <c r="G16" s="12">
        <v>6283.51</v>
      </c>
    </row>
    <row r="17" spans="1:7" x14ac:dyDescent="0.25">
      <c r="A17" s="4" t="s">
        <v>57</v>
      </c>
      <c r="B17" s="7">
        <v>832.6</v>
      </c>
      <c r="F17" t="s">
        <v>45</v>
      </c>
      <c r="G17" s="12">
        <v>1302.28</v>
      </c>
    </row>
    <row r="18" spans="1:7" x14ac:dyDescent="0.25">
      <c r="A18" s="4" t="s">
        <v>56</v>
      </c>
      <c r="B18" s="7">
        <v>540</v>
      </c>
      <c r="E18" t="s">
        <v>32</v>
      </c>
      <c r="F18" t="s">
        <v>15</v>
      </c>
      <c r="G18" s="12">
        <v>16200</v>
      </c>
    </row>
    <row r="19" spans="1:7" x14ac:dyDescent="0.25">
      <c r="A19" s="4" t="s">
        <v>17</v>
      </c>
      <c r="B19" s="7">
        <v>540</v>
      </c>
      <c r="F19" t="s">
        <v>17</v>
      </c>
      <c r="G19" s="12">
        <v>540</v>
      </c>
    </row>
    <row r="20" spans="1:7" x14ac:dyDescent="0.25">
      <c r="F20" t="s">
        <v>16</v>
      </c>
      <c r="G20" s="12">
        <v>1083.6400000000001</v>
      </c>
    </row>
    <row r="21" spans="1:7" x14ac:dyDescent="0.25">
      <c r="F21" t="s">
        <v>18</v>
      </c>
      <c r="G21" s="12">
        <v>400</v>
      </c>
    </row>
    <row r="22" spans="1:7" x14ac:dyDescent="0.25">
      <c r="E22" t="s">
        <v>47</v>
      </c>
      <c r="F22" t="s">
        <v>58</v>
      </c>
      <c r="G22" s="12">
        <v>2400</v>
      </c>
    </row>
    <row r="23" spans="1:7" x14ac:dyDescent="0.25">
      <c r="E23" t="s">
        <v>42</v>
      </c>
      <c r="F23" t="s">
        <v>77</v>
      </c>
      <c r="G23" s="12">
        <v>83.990000000000009</v>
      </c>
    </row>
    <row r="24" spans="1:7" x14ac:dyDescent="0.25">
      <c r="F24" t="s">
        <v>81</v>
      </c>
      <c r="G24" s="12">
        <v>164</v>
      </c>
    </row>
    <row r="25" spans="1:7" x14ac:dyDescent="0.25">
      <c r="F25" t="s">
        <v>66</v>
      </c>
      <c r="G25" s="12">
        <v>140</v>
      </c>
    </row>
    <row r="26" spans="1:7" x14ac:dyDescent="0.25">
      <c r="F26" t="s">
        <v>7</v>
      </c>
      <c r="G26" s="12">
        <v>211.99</v>
      </c>
    </row>
    <row r="27" spans="1:7" x14ac:dyDescent="0.25">
      <c r="F27" t="s">
        <v>57</v>
      </c>
      <c r="G27" s="12">
        <v>175.07</v>
      </c>
    </row>
    <row r="28" spans="1:7" x14ac:dyDescent="0.25">
      <c r="F28" t="s">
        <v>65</v>
      </c>
      <c r="G28" s="12">
        <v>92</v>
      </c>
    </row>
    <row r="29" spans="1:7" x14ac:dyDescent="0.25">
      <c r="E29" t="s">
        <v>30</v>
      </c>
      <c r="F29" t="s">
        <v>48</v>
      </c>
      <c r="G29" s="12">
        <v>12</v>
      </c>
    </row>
    <row r="30" spans="1:7" x14ac:dyDescent="0.25">
      <c r="F30" t="s">
        <v>10</v>
      </c>
      <c r="G30" s="12">
        <v>2051.4</v>
      </c>
    </row>
    <row r="31" spans="1:7" x14ac:dyDescent="0.25">
      <c r="F31" t="s">
        <v>49</v>
      </c>
      <c r="G31" s="12">
        <v>162</v>
      </c>
    </row>
    <row r="32" spans="1:7" x14ac:dyDescent="0.25">
      <c r="E32" t="s">
        <v>27</v>
      </c>
      <c r="F32" t="s">
        <v>51</v>
      </c>
      <c r="G32" s="12">
        <v>194.16</v>
      </c>
    </row>
    <row r="33" spans="5:13" x14ac:dyDescent="0.25">
      <c r="F33" t="s">
        <v>4</v>
      </c>
      <c r="G33" s="12">
        <v>104.37</v>
      </c>
    </row>
    <row r="36" spans="5:13" x14ac:dyDescent="0.25">
      <c r="E36" s="3" t="s">
        <v>37</v>
      </c>
      <c r="F36" t="s">
        <v>96</v>
      </c>
    </row>
    <row r="37" spans="5:13" x14ac:dyDescent="0.25">
      <c r="G37" t="str" cm="1">
        <f t="array" ref="G37">"Kategorie wydatków - "&amp;_xlfn.IFS(F36="(All)","Od początku roku",F36="(Multiple Items)","Wybrane miesiące",TRUE,F36)</f>
        <v>Kategorie wydatków - Wybrane miesiące</v>
      </c>
    </row>
    <row r="38" spans="5:13" x14ac:dyDescent="0.25">
      <c r="E38" s="3" t="s">
        <v>59</v>
      </c>
      <c r="F38" t="s">
        <v>67</v>
      </c>
    </row>
    <row r="39" spans="5:13" x14ac:dyDescent="0.25">
      <c r="E39" s="4" t="s">
        <v>34</v>
      </c>
      <c r="F39" s="9">
        <v>44800</v>
      </c>
    </row>
    <row r="40" spans="5:13" x14ac:dyDescent="0.25">
      <c r="E40" s="4" t="s">
        <v>23</v>
      </c>
      <c r="F40" s="9">
        <v>1958</v>
      </c>
    </row>
    <row r="41" spans="5:13" x14ac:dyDescent="0.25">
      <c r="E41" s="4" t="s">
        <v>32</v>
      </c>
      <c r="F41" s="9">
        <v>-18223.64</v>
      </c>
      <c r="M41" s="9"/>
    </row>
    <row r="42" spans="5:13" x14ac:dyDescent="0.25">
      <c r="E42" s="4" t="s">
        <v>33</v>
      </c>
      <c r="F42" s="9">
        <v>-6173.09</v>
      </c>
      <c r="M42" s="9"/>
    </row>
    <row r="43" spans="5:13" x14ac:dyDescent="0.25">
      <c r="E43" s="4" t="s">
        <v>36</v>
      </c>
      <c r="F43" s="9">
        <v>-7585.79</v>
      </c>
      <c r="M43" s="9"/>
    </row>
    <row r="44" spans="5:13" x14ac:dyDescent="0.25">
      <c r="E44" s="4" t="s">
        <v>47</v>
      </c>
      <c r="F44" s="9">
        <v>-2400</v>
      </c>
      <c r="M44" s="9"/>
    </row>
    <row r="45" spans="5:13" x14ac:dyDescent="0.25">
      <c r="E45" s="4" t="s">
        <v>30</v>
      </c>
      <c r="F45" s="9">
        <v>-2225.4</v>
      </c>
      <c r="M45" s="9"/>
    </row>
    <row r="46" spans="5:13" x14ac:dyDescent="0.25">
      <c r="E46" s="4" t="s">
        <v>78</v>
      </c>
      <c r="F46" s="9">
        <v>-1405.68</v>
      </c>
      <c r="M46" s="9"/>
    </row>
    <row r="47" spans="5:13" x14ac:dyDescent="0.25">
      <c r="E47" s="4" t="s">
        <v>42</v>
      </c>
      <c r="F47" s="9">
        <v>-867.05</v>
      </c>
      <c r="M47" s="9"/>
    </row>
    <row r="48" spans="5:13" x14ac:dyDescent="0.25">
      <c r="E48" s="4" t="s">
        <v>46</v>
      </c>
      <c r="F48" s="9">
        <v>-894.35</v>
      </c>
      <c r="M48" s="9"/>
    </row>
    <row r="49" spans="5:13" x14ac:dyDescent="0.25">
      <c r="E49" s="4" t="s">
        <v>27</v>
      </c>
      <c r="F49" s="9">
        <v>-298.53000000000003</v>
      </c>
      <c r="M49" s="9"/>
    </row>
    <row r="50" spans="5:13" x14ac:dyDescent="0.25">
      <c r="E50" s="4" t="s">
        <v>85</v>
      </c>
      <c r="F50" s="9">
        <v>6684.4699999999993</v>
      </c>
      <c r="M50" s="9"/>
    </row>
    <row r="51" spans="5:13" x14ac:dyDescent="0.25">
      <c r="M51" s="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6E60C3-EFED-46A1-947F-304261FBCEBB}">
  <dimension ref="A3:V13"/>
  <sheetViews>
    <sheetView workbookViewId="0">
      <selection activeCell="W4" sqref="W4"/>
    </sheetView>
  </sheetViews>
  <sheetFormatPr defaultRowHeight="15" x14ac:dyDescent="0.25"/>
  <cols>
    <col min="1" max="1" width="13.140625" bestFit="1" customWidth="1"/>
    <col min="2" max="2" width="12.42578125" bestFit="1" customWidth="1"/>
    <col min="5" max="7" width="13.140625" bestFit="1" customWidth="1"/>
    <col min="9" max="9" width="13.140625" bestFit="1" customWidth="1"/>
    <col min="10" max="10" width="16.5703125" bestFit="1" customWidth="1"/>
    <col min="13" max="13" width="13.140625" bestFit="1" customWidth="1"/>
    <col min="14" max="14" width="16.28515625" bestFit="1" customWidth="1"/>
    <col min="15" max="15" width="8.85546875" bestFit="1" customWidth="1"/>
    <col min="16" max="16" width="8.7109375" bestFit="1" customWidth="1"/>
    <col min="17" max="17" width="13.28515625" bestFit="1" customWidth="1"/>
    <col min="18" max="18" width="9.42578125" bestFit="1" customWidth="1"/>
    <col min="19" max="19" width="16" bestFit="1" customWidth="1"/>
    <col min="20" max="20" width="12.42578125" bestFit="1" customWidth="1"/>
    <col min="21" max="21" width="15.7109375" bestFit="1" customWidth="1"/>
    <col min="22" max="22" width="8.42578125" bestFit="1" customWidth="1"/>
    <col min="23" max="23" width="14.5703125" bestFit="1" customWidth="1"/>
    <col min="24" max="24" width="15.140625" bestFit="1" customWidth="1"/>
    <col min="25" max="25" width="11.28515625" bestFit="1" customWidth="1"/>
  </cols>
  <sheetData>
    <row r="3" spans="1:22" x14ac:dyDescent="0.25">
      <c r="A3" s="3" t="s">
        <v>59</v>
      </c>
      <c r="B3" t="s">
        <v>61</v>
      </c>
      <c r="E3" s="3" t="s">
        <v>59</v>
      </c>
      <c r="F3" t="s">
        <v>68</v>
      </c>
      <c r="I3" s="3" t="s">
        <v>59</v>
      </c>
      <c r="J3" t="s">
        <v>67</v>
      </c>
      <c r="M3" s="3" t="s">
        <v>61</v>
      </c>
      <c r="N3" s="3" t="s">
        <v>76</v>
      </c>
    </row>
    <row r="4" spans="1:22" x14ac:dyDescent="0.25">
      <c r="A4" s="8" t="s">
        <v>63</v>
      </c>
      <c r="B4" s="7">
        <v>4483.92</v>
      </c>
      <c r="E4" s="8" t="s">
        <v>63</v>
      </c>
      <c r="F4" s="6">
        <v>7000</v>
      </c>
      <c r="I4" s="8" t="s">
        <v>63</v>
      </c>
      <c r="J4" s="6">
        <v>2516.08</v>
      </c>
      <c r="M4" s="3" t="s">
        <v>59</v>
      </c>
      <c r="N4" t="s">
        <v>32</v>
      </c>
      <c r="O4" t="s">
        <v>36</v>
      </c>
      <c r="P4" t="s">
        <v>33</v>
      </c>
      <c r="Q4" t="s">
        <v>47</v>
      </c>
      <c r="R4" t="s">
        <v>30</v>
      </c>
      <c r="S4" t="s">
        <v>78</v>
      </c>
      <c r="T4" t="s">
        <v>46</v>
      </c>
      <c r="U4" t="s">
        <v>42</v>
      </c>
      <c r="V4" t="s">
        <v>27</v>
      </c>
    </row>
    <row r="5" spans="1:22" x14ac:dyDescent="0.25">
      <c r="A5" s="8" t="s">
        <v>70</v>
      </c>
      <c r="B5" s="7">
        <v>4675.8599999999997</v>
      </c>
      <c r="E5" s="8" t="s">
        <v>70</v>
      </c>
      <c r="F5" s="6">
        <v>5000</v>
      </c>
      <c r="I5" s="8" t="s">
        <v>70</v>
      </c>
      <c r="J5" s="6">
        <v>324.14000000000033</v>
      </c>
      <c r="M5" s="8" t="s">
        <v>63</v>
      </c>
      <c r="N5" s="6">
        <v>1860</v>
      </c>
      <c r="O5" s="6">
        <v>922.41</v>
      </c>
      <c r="P5" s="6">
        <v>640</v>
      </c>
      <c r="Q5" s="6">
        <v>300</v>
      </c>
      <c r="R5" s="6">
        <v>231.87</v>
      </c>
      <c r="S5" s="6">
        <v>399.64</v>
      </c>
      <c r="T5" s="6">
        <v>48</v>
      </c>
      <c r="U5" s="6">
        <v>82</v>
      </c>
      <c r="V5" s="6"/>
    </row>
    <row r="6" spans="1:22" x14ac:dyDescent="0.25">
      <c r="A6" s="8" t="s">
        <v>71</v>
      </c>
      <c r="B6" s="7">
        <v>4183.25</v>
      </c>
      <c r="E6" s="8" t="s">
        <v>71</v>
      </c>
      <c r="F6" s="6">
        <v>4800</v>
      </c>
      <c r="I6" s="8" t="s">
        <v>71</v>
      </c>
      <c r="J6" s="6">
        <v>616.75000000000023</v>
      </c>
      <c r="M6" s="8" t="s">
        <v>70</v>
      </c>
      <c r="N6" s="6">
        <v>2107.7800000000002</v>
      </c>
      <c r="O6" s="6">
        <v>721.9</v>
      </c>
      <c r="P6" s="6">
        <v>840</v>
      </c>
      <c r="Q6" s="6">
        <v>300</v>
      </c>
      <c r="R6" s="6">
        <v>262.71000000000004</v>
      </c>
      <c r="S6" s="6">
        <v>60</v>
      </c>
      <c r="T6" s="6">
        <v>71.489999999999995</v>
      </c>
      <c r="U6" s="6">
        <v>311.98</v>
      </c>
      <c r="V6" s="6"/>
    </row>
    <row r="7" spans="1:22" x14ac:dyDescent="0.25">
      <c r="A7" s="8" t="s">
        <v>72</v>
      </c>
      <c r="B7" s="7">
        <v>4193.8799999999992</v>
      </c>
      <c r="E7" s="8" t="s">
        <v>72</v>
      </c>
      <c r="F7" s="6">
        <v>4800</v>
      </c>
      <c r="I7" s="8" t="s">
        <v>72</v>
      </c>
      <c r="J7" s="6">
        <v>606.12000000000012</v>
      </c>
      <c r="M7" s="8" t="s">
        <v>71</v>
      </c>
      <c r="N7" s="6">
        <v>2122.89</v>
      </c>
      <c r="O7" s="6">
        <v>826.01</v>
      </c>
      <c r="P7" s="6">
        <v>689.74</v>
      </c>
      <c r="Q7" s="6">
        <v>300</v>
      </c>
      <c r="R7" s="6"/>
      <c r="S7" s="6">
        <v>88.65</v>
      </c>
      <c r="T7" s="6">
        <v>116.98</v>
      </c>
      <c r="U7" s="6"/>
      <c r="V7" s="6">
        <v>38.979999999999997</v>
      </c>
    </row>
    <row r="8" spans="1:22" x14ac:dyDescent="0.25">
      <c r="A8" s="8" t="s">
        <v>73</v>
      </c>
      <c r="B8" s="7">
        <v>4461.1600000000008</v>
      </c>
      <c r="E8" s="8" t="s">
        <v>73</v>
      </c>
      <c r="F8" s="6">
        <v>5580</v>
      </c>
      <c r="I8" s="8" t="s">
        <v>73</v>
      </c>
      <c r="J8" s="6">
        <v>1118.8400000000001</v>
      </c>
      <c r="M8" s="8" t="s">
        <v>72</v>
      </c>
      <c r="N8" s="6">
        <v>1910</v>
      </c>
      <c r="O8" s="6">
        <v>776.77</v>
      </c>
      <c r="P8" s="6">
        <v>640</v>
      </c>
      <c r="Q8" s="6">
        <v>300</v>
      </c>
      <c r="R8" s="6">
        <v>227.51</v>
      </c>
      <c r="S8" s="6">
        <v>217.31</v>
      </c>
      <c r="T8" s="6">
        <v>94.89</v>
      </c>
      <c r="U8" s="6"/>
      <c r="V8" s="6">
        <v>27.4</v>
      </c>
    </row>
    <row r="9" spans="1:22" x14ac:dyDescent="0.25">
      <c r="A9" s="8" t="s">
        <v>74</v>
      </c>
      <c r="B9" s="7">
        <v>4429.5599999999995</v>
      </c>
      <c r="E9" s="8" t="s">
        <v>74</v>
      </c>
      <c r="F9" s="6">
        <v>4800</v>
      </c>
      <c r="I9" s="8" t="s">
        <v>74</v>
      </c>
      <c r="J9" s="6">
        <v>370.43999999999926</v>
      </c>
      <c r="M9" s="8" t="s">
        <v>73</v>
      </c>
      <c r="N9" s="6">
        <v>2148.88</v>
      </c>
      <c r="O9" s="6">
        <v>877.06</v>
      </c>
      <c r="P9" s="6">
        <v>640</v>
      </c>
      <c r="Q9" s="6">
        <v>300</v>
      </c>
      <c r="R9" s="6">
        <v>191.56</v>
      </c>
      <c r="S9" s="6">
        <v>102.77000000000001</v>
      </c>
      <c r="T9" s="6">
        <v>148.58000000000001</v>
      </c>
      <c r="U9" s="6"/>
      <c r="V9" s="6">
        <v>52.31</v>
      </c>
    </row>
    <row r="10" spans="1:22" x14ac:dyDescent="0.25">
      <c r="A10" s="8" t="s">
        <v>75</v>
      </c>
      <c r="B10" s="7">
        <v>4643.51</v>
      </c>
      <c r="E10" s="8" t="s">
        <v>75</v>
      </c>
      <c r="F10" s="6">
        <v>4800</v>
      </c>
      <c r="I10" s="8" t="s">
        <v>75</v>
      </c>
      <c r="J10" s="6">
        <v>156.48999999999964</v>
      </c>
      <c r="M10" s="8" t="s">
        <v>74</v>
      </c>
      <c r="N10" s="6">
        <v>1910</v>
      </c>
      <c r="O10" s="6">
        <v>903.81</v>
      </c>
      <c r="P10" s="6">
        <v>803.35</v>
      </c>
      <c r="Q10" s="6">
        <v>300</v>
      </c>
      <c r="R10" s="6">
        <v>321.05</v>
      </c>
      <c r="S10" s="6">
        <v>81.98</v>
      </c>
      <c r="T10" s="6">
        <v>46.88</v>
      </c>
      <c r="U10" s="6"/>
      <c r="V10" s="6">
        <v>62.49</v>
      </c>
    </row>
    <row r="11" spans="1:22" x14ac:dyDescent="0.25">
      <c r="A11" s="8" t="s">
        <v>94</v>
      </c>
      <c r="B11" s="7">
        <v>4271.1999999999989</v>
      </c>
      <c r="E11" s="8" t="s">
        <v>69</v>
      </c>
      <c r="F11" s="6">
        <v>4350</v>
      </c>
      <c r="I11" s="8" t="s">
        <v>69</v>
      </c>
      <c r="J11" s="6">
        <v>78.799999999999983</v>
      </c>
      <c r="M11" s="8" t="s">
        <v>75</v>
      </c>
      <c r="N11" s="6">
        <v>2123.65</v>
      </c>
      <c r="O11" s="6">
        <v>830.34</v>
      </c>
      <c r="P11" s="6">
        <v>640</v>
      </c>
      <c r="Q11" s="6">
        <v>200</v>
      </c>
      <c r="R11" s="6">
        <v>189.8</v>
      </c>
      <c r="S11" s="6">
        <v>273.18</v>
      </c>
      <c r="T11" s="6">
        <v>85.55</v>
      </c>
      <c r="U11" s="6">
        <v>300.99</v>
      </c>
      <c r="V11" s="6"/>
    </row>
    <row r="12" spans="1:22" x14ac:dyDescent="0.25">
      <c r="A12" s="8" t="s">
        <v>62</v>
      </c>
      <c r="B12" s="7">
        <v>4731.1899999999996</v>
      </c>
      <c r="E12" s="8" t="s">
        <v>62</v>
      </c>
      <c r="F12" s="6">
        <v>5628</v>
      </c>
      <c r="I12" s="8" t="s">
        <v>62</v>
      </c>
      <c r="J12" s="6">
        <v>896.80999999999972</v>
      </c>
      <c r="M12" s="8" t="s">
        <v>69</v>
      </c>
      <c r="N12" s="6">
        <v>1910</v>
      </c>
      <c r="O12" s="6">
        <v>774.18999999999994</v>
      </c>
      <c r="P12" s="6">
        <v>640</v>
      </c>
      <c r="Q12" s="6">
        <v>200</v>
      </c>
      <c r="R12" s="6">
        <v>460.9</v>
      </c>
      <c r="S12" s="6">
        <v>62.15</v>
      </c>
      <c r="T12" s="6">
        <v>161.98000000000002</v>
      </c>
      <c r="U12" s="6">
        <v>49</v>
      </c>
      <c r="V12" s="6">
        <v>12.98</v>
      </c>
    </row>
    <row r="13" spans="1:22" x14ac:dyDescent="0.25">
      <c r="A13" s="8" t="s">
        <v>60</v>
      </c>
      <c r="B13" s="7">
        <v>40073.53</v>
      </c>
      <c r="E13" s="8" t="s">
        <v>60</v>
      </c>
      <c r="F13" s="6">
        <v>46758</v>
      </c>
      <c r="I13" s="8" t="s">
        <v>60</v>
      </c>
      <c r="J13" s="6">
        <v>6684.4699999999993</v>
      </c>
      <c r="M13" s="8" t="s">
        <v>62</v>
      </c>
      <c r="N13" s="6">
        <v>2130.44</v>
      </c>
      <c r="O13" s="6">
        <v>953.3</v>
      </c>
      <c r="P13" s="6">
        <v>640</v>
      </c>
      <c r="Q13" s="6">
        <v>200</v>
      </c>
      <c r="R13" s="6">
        <v>340</v>
      </c>
      <c r="S13" s="6">
        <v>120</v>
      </c>
      <c r="T13" s="6">
        <v>120</v>
      </c>
      <c r="U13" s="6">
        <v>123.08</v>
      </c>
      <c r="V13" s="6">
        <v>104.37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DFEEB-D5E1-4A72-AF60-499C0FB91C20}">
  <dimension ref="A1:G151"/>
  <sheetViews>
    <sheetView topLeftCell="A115" workbookViewId="0">
      <selection activeCell="C140" sqref="C140"/>
    </sheetView>
  </sheetViews>
  <sheetFormatPr defaultRowHeight="15" x14ac:dyDescent="0.25"/>
  <cols>
    <col min="1" max="1" width="10.140625" bestFit="1" customWidth="1"/>
    <col min="2" max="2" width="12.28515625" bestFit="1" customWidth="1"/>
    <col min="3" max="3" width="11.28515625" bestFit="1" customWidth="1"/>
    <col min="4" max="4" width="12" customWidth="1"/>
    <col min="5" max="5" width="23.5703125" bestFit="1" customWidth="1"/>
    <col min="6" max="6" width="15.42578125" customWidth="1"/>
    <col min="7" max="7" width="10" bestFit="1" customWidth="1"/>
  </cols>
  <sheetData>
    <row r="1" spans="1:7" x14ac:dyDescent="0.25">
      <c r="A1" t="s">
        <v>37</v>
      </c>
      <c r="B1" t="s">
        <v>38</v>
      </c>
      <c r="C1" t="s">
        <v>39</v>
      </c>
      <c r="D1" t="s">
        <v>40</v>
      </c>
      <c r="E1" t="s">
        <v>0</v>
      </c>
      <c r="F1" t="s">
        <v>1</v>
      </c>
      <c r="G1" t="s">
        <v>41</v>
      </c>
    </row>
    <row r="2" spans="1:7" x14ac:dyDescent="0.25">
      <c r="A2" s="1">
        <v>44805</v>
      </c>
      <c r="B2" s="2">
        <v>60</v>
      </c>
      <c r="C2" s="2"/>
      <c r="D2" s="2">
        <f t="shared" ref="D2:D18" si="0">C2-B2</f>
        <v>-60</v>
      </c>
      <c r="E2" t="s">
        <v>17</v>
      </c>
      <c r="F2" t="s">
        <v>32</v>
      </c>
      <c r="G2" t="s">
        <v>24</v>
      </c>
    </row>
    <row r="3" spans="1:7" x14ac:dyDescent="0.25">
      <c r="A3" s="1">
        <v>44805</v>
      </c>
      <c r="B3" s="2">
        <v>120</v>
      </c>
      <c r="C3" s="2"/>
      <c r="D3" s="2">
        <f t="shared" si="0"/>
        <v>-120</v>
      </c>
      <c r="E3" t="s">
        <v>57</v>
      </c>
      <c r="F3" t="s">
        <v>46</v>
      </c>
      <c r="G3" t="s">
        <v>24</v>
      </c>
    </row>
    <row r="4" spans="1:7" x14ac:dyDescent="0.25">
      <c r="A4" s="1">
        <v>44806</v>
      </c>
      <c r="B4" s="2">
        <v>640</v>
      </c>
      <c r="C4" s="2"/>
      <c r="D4" s="2">
        <f t="shared" si="0"/>
        <v>-640</v>
      </c>
      <c r="E4" t="s">
        <v>20</v>
      </c>
      <c r="F4" t="s">
        <v>33</v>
      </c>
      <c r="G4" t="s">
        <v>24</v>
      </c>
    </row>
    <row r="5" spans="1:7" x14ac:dyDescent="0.25">
      <c r="A5" s="1">
        <v>44807</v>
      </c>
      <c r="B5" s="2">
        <v>784.34</v>
      </c>
      <c r="C5" s="2"/>
      <c r="D5" s="2">
        <f t="shared" si="0"/>
        <v>-784.34</v>
      </c>
      <c r="E5" t="s">
        <v>44</v>
      </c>
      <c r="F5" t="s">
        <v>36</v>
      </c>
      <c r="G5" t="s">
        <v>24</v>
      </c>
    </row>
    <row r="6" spans="1:7" x14ac:dyDescent="0.25">
      <c r="A6" s="1">
        <v>44807</v>
      </c>
      <c r="B6" s="2">
        <v>124.8</v>
      </c>
      <c r="C6" s="2"/>
      <c r="D6" s="2">
        <f t="shared" si="0"/>
        <v>-124.8</v>
      </c>
      <c r="E6" t="s">
        <v>45</v>
      </c>
      <c r="F6" t="s">
        <v>36</v>
      </c>
      <c r="G6" t="s">
        <v>24</v>
      </c>
    </row>
    <row r="7" spans="1:7" x14ac:dyDescent="0.25">
      <c r="A7" s="1">
        <v>44809</v>
      </c>
      <c r="B7" s="2">
        <v>200</v>
      </c>
      <c r="C7" s="2"/>
      <c r="D7" s="2">
        <f t="shared" si="0"/>
        <v>-200</v>
      </c>
      <c r="E7" t="s">
        <v>58</v>
      </c>
      <c r="F7" t="s">
        <v>47</v>
      </c>
      <c r="G7" t="s">
        <v>24</v>
      </c>
    </row>
    <row r="8" spans="1:7" x14ac:dyDescent="0.25">
      <c r="A8" s="1">
        <v>44811</v>
      </c>
      <c r="B8" s="2">
        <v>1800</v>
      </c>
      <c r="C8" s="2"/>
      <c r="D8" s="2">
        <f t="shared" si="0"/>
        <v>-1800</v>
      </c>
      <c r="E8" t="s">
        <v>15</v>
      </c>
      <c r="F8" t="s">
        <v>32</v>
      </c>
      <c r="G8" t="s">
        <v>24</v>
      </c>
    </row>
    <row r="9" spans="1:7" x14ac:dyDescent="0.25">
      <c r="A9" s="1">
        <v>44816</v>
      </c>
      <c r="B9" s="2">
        <v>340</v>
      </c>
      <c r="C9" s="2"/>
      <c r="D9" s="2">
        <f t="shared" si="0"/>
        <v>-340</v>
      </c>
      <c r="E9" t="s">
        <v>10</v>
      </c>
      <c r="F9" t="s">
        <v>30</v>
      </c>
      <c r="G9" t="s">
        <v>24</v>
      </c>
    </row>
    <row r="10" spans="1:7" x14ac:dyDescent="0.25">
      <c r="A10" s="1">
        <v>44809</v>
      </c>
      <c r="B10" s="2"/>
      <c r="C10" s="2">
        <v>4500</v>
      </c>
      <c r="D10" s="2">
        <f t="shared" si="0"/>
        <v>4500</v>
      </c>
      <c r="E10" t="s">
        <v>21</v>
      </c>
      <c r="F10" t="s">
        <v>34</v>
      </c>
      <c r="G10" t="s">
        <v>25</v>
      </c>
    </row>
    <row r="11" spans="1:7" x14ac:dyDescent="0.25">
      <c r="A11" s="1">
        <v>44816</v>
      </c>
      <c r="B11" s="2">
        <v>50</v>
      </c>
      <c r="C11" s="2"/>
      <c r="D11" s="2">
        <f t="shared" si="0"/>
        <v>-50</v>
      </c>
      <c r="E11" t="s">
        <v>18</v>
      </c>
      <c r="F11" t="s">
        <v>32</v>
      </c>
      <c r="G11" t="s">
        <v>24</v>
      </c>
    </row>
    <row r="12" spans="1:7" x14ac:dyDescent="0.25">
      <c r="A12" s="1">
        <v>44817</v>
      </c>
      <c r="B12" s="2">
        <v>220.44</v>
      </c>
      <c r="C12" s="2"/>
      <c r="D12" s="2">
        <f t="shared" si="0"/>
        <v>-220.44</v>
      </c>
      <c r="E12" t="s">
        <v>16</v>
      </c>
      <c r="F12" t="s">
        <v>32</v>
      </c>
      <c r="G12" t="s">
        <v>24</v>
      </c>
    </row>
    <row r="13" spans="1:7" x14ac:dyDescent="0.25">
      <c r="A13" s="1">
        <v>44824</v>
      </c>
      <c r="B13" s="2">
        <v>60</v>
      </c>
      <c r="C13" s="2"/>
      <c r="D13" s="2">
        <f t="shared" si="0"/>
        <v>-60</v>
      </c>
      <c r="E13" t="s">
        <v>56</v>
      </c>
      <c r="F13" t="s">
        <v>78</v>
      </c>
      <c r="G13" t="s">
        <v>24</v>
      </c>
    </row>
    <row r="14" spans="1:7" x14ac:dyDescent="0.25">
      <c r="A14" s="1">
        <v>44827</v>
      </c>
      <c r="B14" s="2">
        <v>123.08</v>
      </c>
      <c r="C14" s="2"/>
      <c r="D14" s="2">
        <f t="shared" si="0"/>
        <v>-123.08</v>
      </c>
      <c r="E14" t="s">
        <v>57</v>
      </c>
      <c r="F14" t="s">
        <v>42</v>
      </c>
      <c r="G14" t="s">
        <v>24</v>
      </c>
    </row>
    <row r="15" spans="1:7" x14ac:dyDescent="0.25">
      <c r="A15" s="1">
        <v>44828</v>
      </c>
      <c r="B15" s="2">
        <v>44.16</v>
      </c>
      <c r="C15" s="2"/>
      <c r="D15" s="2">
        <f t="shared" si="0"/>
        <v>-44.16</v>
      </c>
      <c r="E15" t="s">
        <v>44</v>
      </c>
      <c r="F15" t="s">
        <v>36</v>
      </c>
      <c r="G15" t="s">
        <v>24</v>
      </c>
    </row>
    <row r="16" spans="1:7" x14ac:dyDescent="0.25">
      <c r="A16" s="1">
        <v>44829</v>
      </c>
      <c r="B16" s="2">
        <v>104.37</v>
      </c>
      <c r="C16" s="2"/>
      <c r="D16" s="2">
        <f t="shared" si="0"/>
        <v>-104.37</v>
      </c>
      <c r="E16" t="s">
        <v>4</v>
      </c>
      <c r="F16" t="s">
        <v>27</v>
      </c>
      <c r="G16" t="s">
        <v>24</v>
      </c>
    </row>
    <row r="17" spans="1:7" x14ac:dyDescent="0.25">
      <c r="A17" s="1">
        <v>44817</v>
      </c>
      <c r="B17" s="2"/>
      <c r="C17" s="2">
        <v>1128</v>
      </c>
      <c r="D17" s="2">
        <f t="shared" si="0"/>
        <v>1128</v>
      </c>
      <c r="E17" t="s">
        <v>57</v>
      </c>
      <c r="F17" t="s">
        <v>23</v>
      </c>
      <c r="G17" t="s">
        <v>25</v>
      </c>
    </row>
    <row r="18" spans="1:7" x14ac:dyDescent="0.25">
      <c r="A18" s="1">
        <v>44776</v>
      </c>
      <c r="B18" s="2">
        <v>687.29</v>
      </c>
      <c r="C18" s="2"/>
      <c r="D18" s="2">
        <f t="shared" si="0"/>
        <v>-687.29</v>
      </c>
      <c r="E18" t="s">
        <v>44</v>
      </c>
      <c r="F18" t="s">
        <v>36</v>
      </c>
      <c r="G18" t="s">
        <v>24</v>
      </c>
    </row>
    <row r="19" spans="1:7" x14ac:dyDescent="0.25">
      <c r="A19" s="1">
        <v>44776</v>
      </c>
      <c r="B19" s="2">
        <v>60</v>
      </c>
      <c r="C19" s="2"/>
      <c r="D19" s="2">
        <f t="shared" ref="D19:D32" si="1">C19-B19</f>
        <v>-60</v>
      </c>
      <c r="E19" t="s">
        <v>17</v>
      </c>
      <c r="F19" t="s">
        <v>32</v>
      </c>
      <c r="G19" t="s">
        <v>24</v>
      </c>
    </row>
    <row r="20" spans="1:7" x14ac:dyDescent="0.25">
      <c r="A20" s="1">
        <v>44776</v>
      </c>
      <c r="B20" s="2">
        <v>640</v>
      </c>
      <c r="C20" s="2"/>
      <c r="D20" s="2">
        <f t="shared" si="1"/>
        <v>-640</v>
      </c>
      <c r="E20" t="s">
        <v>20</v>
      </c>
      <c r="F20" t="s">
        <v>33</v>
      </c>
      <c r="G20" t="s">
        <v>24</v>
      </c>
    </row>
    <row r="21" spans="1:7" x14ac:dyDescent="0.25">
      <c r="A21" s="1">
        <v>44777</v>
      </c>
      <c r="B21" s="2">
        <v>34.979999999999997</v>
      </c>
      <c r="C21" s="2"/>
      <c r="D21" s="2">
        <f t="shared" si="1"/>
        <v>-34.979999999999997</v>
      </c>
      <c r="E21" t="s">
        <v>54</v>
      </c>
      <c r="F21" t="s">
        <v>78</v>
      </c>
      <c r="G21" t="s">
        <v>24</v>
      </c>
    </row>
    <row r="22" spans="1:7" x14ac:dyDescent="0.25">
      <c r="A22" s="1">
        <v>44778</v>
      </c>
      <c r="B22" s="2">
        <v>200</v>
      </c>
      <c r="C22" s="2"/>
      <c r="D22" s="2">
        <f t="shared" si="1"/>
        <v>-200</v>
      </c>
      <c r="E22" t="s">
        <v>58</v>
      </c>
      <c r="F22" t="s">
        <v>47</v>
      </c>
      <c r="G22" t="s">
        <v>24</v>
      </c>
    </row>
    <row r="23" spans="1:7" x14ac:dyDescent="0.25">
      <c r="A23" s="1">
        <v>44779</v>
      </c>
      <c r="B23" s="2">
        <v>298.89999999999998</v>
      </c>
      <c r="C23" s="2"/>
      <c r="D23" s="2">
        <f t="shared" si="1"/>
        <v>-298.89999999999998</v>
      </c>
      <c r="E23" t="s">
        <v>10</v>
      </c>
      <c r="F23" t="s">
        <v>30</v>
      </c>
      <c r="G23" t="s">
        <v>24</v>
      </c>
    </row>
    <row r="24" spans="1:7" x14ac:dyDescent="0.25">
      <c r="A24" s="1">
        <v>44780</v>
      </c>
      <c r="B24" s="2"/>
      <c r="C24" s="2">
        <v>4300</v>
      </c>
      <c r="D24" s="2">
        <f t="shared" si="1"/>
        <v>4300</v>
      </c>
      <c r="E24" t="s">
        <v>21</v>
      </c>
      <c r="F24" t="s">
        <v>34</v>
      </c>
      <c r="G24" t="s">
        <v>25</v>
      </c>
    </row>
    <row r="25" spans="1:7" x14ac:dyDescent="0.25">
      <c r="A25" s="1">
        <v>44781</v>
      </c>
      <c r="B25" s="2">
        <v>1800</v>
      </c>
      <c r="C25" s="2"/>
      <c r="D25" s="2">
        <f t="shared" si="1"/>
        <v>-1800</v>
      </c>
      <c r="E25" t="s">
        <v>15</v>
      </c>
      <c r="F25" t="s">
        <v>32</v>
      </c>
      <c r="G25" t="s">
        <v>24</v>
      </c>
    </row>
    <row r="26" spans="1:7" x14ac:dyDescent="0.25">
      <c r="A26" s="1">
        <v>44781</v>
      </c>
      <c r="B26" s="2">
        <v>16.989999999999998</v>
      </c>
      <c r="C26" s="2"/>
      <c r="D26" s="2">
        <f t="shared" si="1"/>
        <v>-16.989999999999998</v>
      </c>
      <c r="E26" t="s">
        <v>55</v>
      </c>
      <c r="F26" t="s">
        <v>78</v>
      </c>
      <c r="G26" t="s">
        <v>24</v>
      </c>
    </row>
    <row r="27" spans="1:7" x14ac:dyDescent="0.25">
      <c r="A27" s="1">
        <v>44813</v>
      </c>
      <c r="B27" s="2">
        <v>60</v>
      </c>
      <c r="C27" s="2"/>
      <c r="D27" s="2">
        <f t="shared" si="1"/>
        <v>-60</v>
      </c>
      <c r="E27" t="s">
        <v>56</v>
      </c>
      <c r="F27" t="s">
        <v>78</v>
      </c>
      <c r="G27" t="s">
        <v>24</v>
      </c>
    </row>
    <row r="28" spans="1:7" x14ac:dyDescent="0.25">
      <c r="A28" s="1">
        <v>44783</v>
      </c>
      <c r="B28" s="2">
        <v>10.18</v>
      </c>
      <c r="C28" s="2"/>
      <c r="D28" s="2">
        <f t="shared" si="1"/>
        <v>-10.18</v>
      </c>
      <c r="E28" t="s">
        <v>54</v>
      </c>
      <c r="F28" t="s">
        <v>78</v>
      </c>
      <c r="G28" t="s">
        <v>24</v>
      </c>
    </row>
    <row r="29" spans="1:7" x14ac:dyDescent="0.25">
      <c r="A29" s="1">
        <v>44783</v>
      </c>
      <c r="B29" s="2">
        <v>49</v>
      </c>
      <c r="C29" s="2"/>
      <c r="D29" s="2">
        <f t="shared" si="1"/>
        <v>-49</v>
      </c>
      <c r="E29" t="s">
        <v>65</v>
      </c>
      <c r="F29" t="s">
        <v>42</v>
      </c>
      <c r="G29" t="s">
        <v>24</v>
      </c>
    </row>
    <row r="30" spans="1:7" x14ac:dyDescent="0.25">
      <c r="A30" s="1">
        <v>44783</v>
      </c>
      <c r="B30" s="2">
        <v>12</v>
      </c>
      <c r="C30" s="2"/>
      <c r="D30" s="2">
        <f t="shared" si="1"/>
        <v>-12</v>
      </c>
      <c r="E30" t="s">
        <v>29</v>
      </c>
      <c r="F30" t="s">
        <v>46</v>
      </c>
      <c r="G30" t="s">
        <v>24</v>
      </c>
    </row>
    <row r="31" spans="1:7" x14ac:dyDescent="0.25">
      <c r="A31" s="1">
        <v>44784</v>
      </c>
      <c r="B31" s="2">
        <v>86.9</v>
      </c>
      <c r="C31" s="2"/>
      <c r="D31" s="2">
        <f t="shared" si="1"/>
        <v>-86.9</v>
      </c>
      <c r="E31" t="s">
        <v>45</v>
      </c>
      <c r="F31" t="s">
        <v>36</v>
      </c>
      <c r="G31" t="s">
        <v>24</v>
      </c>
    </row>
    <row r="32" spans="1:7" x14ac:dyDescent="0.25">
      <c r="A32" s="1">
        <v>44793</v>
      </c>
      <c r="B32" s="2">
        <v>162</v>
      </c>
      <c r="C32" s="2"/>
      <c r="D32" s="2">
        <f t="shared" si="1"/>
        <v>-162</v>
      </c>
      <c r="E32" t="s">
        <v>49</v>
      </c>
      <c r="F32" t="s">
        <v>30</v>
      </c>
      <c r="G32" t="s">
        <v>24</v>
      </c>
    </row>
    <row r="33" spans="1:7" x14ac:dyDescent="0.25">
      <c r="A33" s="1">
        <v>44799</v>
      </c>
      <c r="B33" s="2"/>
      <c r="C33" s="2">
        <v>50</v>
      </c>
      <c r="D33" s="2">
        <f t="shared" ref="D33:D37" si="2">C33-B33</f>
        <v>50</v>
      </c>
      <c r="E33" t="s">
        <v>57</v>
      </c>
      <c r="F33" t="s">
        <v>23</v>
      </c>
      <c r="G33" t="s">
        <v>25</v>
      </c>
    </row>
    <row r="34" spans="1:7" x14ac:dyDescent="0.25">
      <c r="A34" s="1">
        <v>44801</v>
      </c>
      <c r="B34" s="2">
        <v>99.98</v>
      </c>
      <c r="C34" s="2"/>
      <c r="D34" s="2">
        <f t="shared" si="2"/>
        <v>-99.98</v>
      </c>
      <c r="E34" t="s">
        <v>29</v>
      </c>
      <c r="F34" t="s">
        <v>46</v>
      </c>
      <c r="G34" t="s">
        <v>24</v>
      </c>
    </row>
    <row r="35" spans="1:7" x14ac:dyDescent="0.25">
      <c r="A35" s="1">
        <v>44802</v>
      </c>
      <c r="B35" s="2">
        <v>50</v>
      </c>
      <c r="C35" s="2"/>
      <c r="D35" s="2">
        <f t="shared" si="2"/>
        <v>-50</v>
      </c>
      <c r="E35" t="s">
        <v>66</v>
      </c>
      <c r="F35" t="s">
        <v>46</v>
      </c>
      <c r="G35" t="s">
        <v>24</v>
      </c>
    </row>
    <row r="36" spans="1:7" x14ac:dyDescent="0.25">
      <c r="A36" s="1">
        <v>44802</v>
      </c>
      <c r="B36" s="2">
        <v>12.98</v>
      </c>
      <c r="C36" s="2"/>
      <c r="D36" s="2">
        <f t="shared" si="2"/>
        <v>-12.98</v>
      </c>
      <c r="E36" t="s">
        <v>51</v>
      </c>
      <c r="F36" t="s">
        <v>27</v>
      </c>
      <c r="G36" t="s">
        <v>24</v>
      </c>
    </row>
    <row r="37" spans="1:7" x14ac:dyDescent="0.25">
      <c r="A37" s="1">
        <v>44803</v>
      </c>
      <c r="B37" s="2">
        <v>50</v>
      </c>
      <c r="C37" s="2"/>
      <c r="D37" s="2">
        <f t="shared" si="2"/>
        <v>-50</v>
      </c>
      <c r="E37" t="s">
        <v>18</v>
      </c>
      <c r="F37" t="s">
        <v>32</v>
      </c>
      <c r="G37" t="s">
        <v>24</v>
      </c>
    </row>
    <row r="38" spans="1:7" x14ac:dyDescent="0.25">
      <c r="A38" s="1">
        <v>44746</v>
      </c>
      <c r="B38" s="2"/>
      <c r="C38" s="2">
        <v>4800</v>
      </c>
      <c r="D38" s="2">
        <f t="shared" ref="D38:D46" si="3">C38-B38</f>
        <v>4800</v>
      </c>
      <c r="E38" t="s">
        <v>21</v>
      </c>
      <c r="F38" t="s">
        <v>34</v>
      </c>
      <c r="G38" t="s">
        <v>25</v>
      </c>
    </row>
    <row r="39" spans="1:7" x14ac:dyDescent="0.25">
      <c r="A39" s="1">
        <v>44744</v>
      </c>
      <c r="B39" s="2">
        <v>710.34</v>
      </c>
      <c r="C39" s="2"/>
      <c r="D39" s="2">
        <f t="shared" si="3"/>
        <v>-710.34</v>
      </c>
      <c r="E39" t="s">
        <v>44</v>
      </c>
      <c r="F39" t="s">
        <v>36</v>
      </c>
      <c r="G39" t="s">
        <v>24</v>
      </c>
    </row>
    <row r="40" spans="1:7" x14ac:dyDescent="0.25">
      <c r="A40" s="1">
        <v>44744</v>
      </c>
      <c r="B40" s="2">
        <v>140</v>
      </c>
      <c r="C40" s="2"/>
      <c r="D40" s="2">
        <f t="shared" si="3"/>
        <v>-140</v>
      </c>
      <c r="E40" t="s">
        <v>66</v>
      </c>
      <c r="F40" t="s">
        <v>42</v>
      </c>
      <c r="G40" t="s">
        <v>24</v>
      </c>
    </row>
    <row r="41" spans="1:7" x14ac:dyDescent="0.25">
      <c r="A41" s="1">
        <v>44744</v>
      </c>
      <c r="B41" s="2">
        <v>39</v>
      </c>
      <c r="C41" s="2"/>
      <c r="D41" s="2">
        <f t="shared" si="3"/>
        <v>-39</v>
      </c>
      <c r="E41" t="s">
        <v>77</v>
      </c>
      <c r="F41" t="s">
        <v>42</v>
      </c>
      <c r="G41" t="s">
        <v>24</v>
      </c>
    </row>
    <row r="42" spans="1:7" x14ac:dyDescent="0.25">
      <c r="A42" s="1">
        <v>44746</v>
      </c>
      <c r="B42" s="2">
        <v>60</v>
      </c>
      <c r="C42" s="2"/>
      <c r="D42" s="2">
        <f t="shared" si="3"/>
        <v>-60</v>
      </c>
      <c r="E42" t="s">
        <v>17</v>
      </c>
      <c r="F42" t="s">
        <v>32</v>
      </c>
      <c r="G42" t="s">
        <v>24</v>
      </c>
    </row>
    <row r="43" spans="1:7" x14ac:dyDescent="0.25">
      <c r="A43" s="1">
        <v>44746</v>
      </c>
      <c r="B43" s="2">
        <v>640</v>
      </c>
      <c r="C43" s="2"/>
      <c r="D43" s="2">
        <f t="shared" si="3"/>
        <v>-640</v>
      </c>
      <c r="E43" t="s">
        <v>20</v>
      </c>
      <c r="F43" t="s">
        <v>33</v>
      </c>
      <c r="G43" t="s">
        <v>24</v>
      </c>
    </row>
    <row r="44" spans="1:7" x14ac:dyDescent="0.25">
      <c r="A44" s="1">
        <v>44747</v>
      </c>
      <c r="B44" s="2">
        <v>55.55</v>
      </c>
      <c r="C44" s="2"/>
      <c r="D44" s="2">
        <f t="shared" si="3"/>
        <v>-55.55</v>
      </c>
      <c r="E44" t="s">
        <v>57</v>
      </c>
      <c r="F44" t="s">
        <v>46</v>
      </c>
      <c r="G44" t="s">
        <v>24</v>
      </c>
    </row>
    <row r="45" spans="1:7" x14ac:dyDescent="0.25">
      <c r="A45" s="1">
        <v>44747</v>
      </c>
      <c r="B45" s="2">
        <v>60</v>
      </c>
      <c r="C45" s="2"/>
      <c r="D45" s="2">
        <f t="shared" si="3"/>
        <v>-60</v>
      </c>
      <c r="E45" t="s">
        <v>56</v>
      </c>
      <c r="F45" t="s">
        <v>78</v>
      </c>
      <c r="G45" t="s">
        <v>24</v>
      </c>
    </row>
    <row r="46" spans="1:7" x14ac:dyDescent="0.25">
      <c r="A46" s="1">
        <v>44750</v>
      </c>
      <c r="B46" s="2">
        <v>1800</v>
      </c>
      <c r="C46" s="2"/>
      <c r="D46" s="2">
        <f t="shared" si="3"/>
        <v>-1800</v>
      </c>
      <c r="E46" t="s">
        <v>15</v>
      </c>
      <c r="F46" t="s">
        <v>32</v>
      </c>
      <c r="G46" t="s">
        <v>24</v>
      </c>
    </row>
    <row r="47" spans="1:7" x14ac:dyDescent="0.25">
      <c r="A47" s="1">
        <v>44750</v>
      </c>
      <c r="B47" s="2">
        <v>45.38</v>
      </c>
      <c r="C47" s="2"/>
      <c r="D47" s="2">
        <f t="shared" ref="D47:D62" si="4">C47-B47</f>
        <v>-45.38</v>
      </c>
      <c r="E47" t="s">
        <v>54</v>
      </c>
      <c r="F47" t="s">
        <v>78</v>
      </c>
      <c r="G47" t="s">
        <v>24</v>
      </c>
    </row>
    <row r="48" spans="1:7" x14ac:dyDescent="0.25">
      <c r="A48" s="1">
        <v>44750</v>
      </c>
      <c r="B48" s="2">
        <v>44.99</v>
      </c>
      <c r="C48" s="2"/>
      <c r="D48" s="2">
        <f t="shared" si="4"/>
        <v>-44.99</v>
      </c>
      <c r="E48" t="s">
        <v>77</v>
      </c>
      <c r="F48" t="s">
        <v>42</v>
      </c>
      <c r="G48" t="s">
        <v>24</v>
      </c>
    </row>
    <row r="49" spans="1:7" x14ac:dyDescent="0.25">
      <c r="A49" s="1">
        <v>44751</v>
      </c>
      <c r="B49" s="2">
        <v>147.82</v>
      </c>
      <c r="C49" s="2"/>
      <c r="D49" s="2">
        <f t="shared" si="4"/>
        <v>-147.82</v>
      </c>
      <c r="E49" t="s">
        <v>79</v>
      </c>
      <c r="F49" t="s">
        <v>78</v>
      </c>
      <c r="G49" t="s">
        <v>24</v>
      </c>
    </row>
    <row r="50" spans="1:7" x14ac:dyDescent="0.25">
      <c r="A50" s="1">
        <v>44754</v>
      </c>
      <c r="B50" s="2">
        <v>120</v>
      </c>
      <c r="C50" s="2"/>
      <c r="D50" s="2">
        <f t="shared" si="4"/>
        <v>-120</v>
      </c>
      <c r="E50" t="s">
        <v>45</v>
      </c>
      <c r="F50" t="s">
        <v>36</v>
      </c>
      <c r="G50" t="s">
        <v>24</v>
      </c>
    </row>
    <row r="51" spans="1:7" x14ac:dyDescent="0.25">
      <c r="A51" s="1">
        <v>44754</v>
      </c>
      <c r="B51" s="2">
        <v>200</v>
      </c>
      <c r="C51" s="2"/>
      <c r="D51" s="2">
        <f t="shared" si="4"/>
        <v>-200</v>
      </c>
      <c r="E51" t="s">
        <v>58</v>
      </c>
      <c r="F51" t="s">
        <v>47</v>
      </c>
      <c r="G51" t="s">
        <v>24</v>
      </c>
    </row>
    <row r="52" spans="1:7" x14ac:dyDescent="0.25">
      <c r="A52" s="1">
        <v>44755</v>
      </c>
      <c r="B52" s="2">
        <v>213.65</v>
      </c>
      <c r="C52" s="2"/>
      <c r="D52" s="2">
        <f t="shared" si="4"/>
        <v>-213.65</v>
      </c>
      <c r="E52" t="s">
        <v>16</v>
      </c>
      <c r="F52" t="s">
        <v>32</v>
      </c>
      <c r="G52" t="s">
        <v>24</v>
      </c>
    </row>
    <row r="53" spans="1:7" x14ac:dyDescent="0.25">
      <c r="A53" s="1">
        <v>44758</v>
      </c>
      <c r="B53" s="2">
        <v>77</v>
      </c>
      <c r="C53" s="2"/>
      <c r="D53" s="2">
        <f t="shared" si="4"/>
        <v>-77</v>
      </c>
      <c r="E53" t="s">
        <v>7</v>
      </c>
      <c r="F53" t="s">
        <v>42</v>
      </c>
      <c r="G53" t="s">
        <v>24</v>
      </c>
    </row>
    <row r="54" spans="1:7" x14ac:dyDescent="0.25">
      <c r="A54" s="1">
        <v>44759</v>
      </c>
      <c r="B54" s="2">
        <v>189.8</v>
      </c>
      <c r="C54" s="2"/>
      <c r="D54" s="2">
        <f t="shared" si="4"/>
        <v>-189.8</v>
      </c>
      <c r="E54" t="s">
        <v>10</v>
      </c>
      <c r="F54" t="s">
        <v>30</v>
      </c>
      <c r="G54" t="s">
        <v>24</v>
      </c>
    </row>
    <row r="55" spans="1:7" x14ac:dyDescent="0.25">
      <c r="A55" s="1">
        <v>44759</v>
      </c>
      <c r="B55" s="2">
        <v>30</v>
      </c>
      <c r="C55" s="2"/>
      <c r="D55" s="2">
        <f t="shared" si="4"/>
        <v>-30</v>
      </c>
      <c r="E55" t="s">
        <v>82</v>
      </c>
      <c r="F55" t="s">
        <v>46</v>
      </c>
      <c r="G55" t="s">
        <v>24</v>
      </c>
    </row>
    <row r="56" spans="1:7" x14ac:dyDescent="0.25">
      <c r="A56" s="1">
        <v>44763</v>
      </c>
      <c r="B56" s="2">
        <v>19.98</v>
      </c>
      <c r="C56" s="2"/>
      <c r="D56" s="2">
        <f t="shared" si="4"/>
        <v>-19.98</v>
      </c>
      <c r="E56" t="s">
        <v>54</v>
      </c>
      <c r="F56" t="s">
        <v>78</v>
      </c>
      <c r="G56" t="s">
        <v>24</v>
      </c>
    </row>
    <row r="57" spans="1:7" x14ac:dyDescent="0.25">
      <c r="A57" s="1">
        <v>44764</v>
      </c>
      <c r="B57" s="2">
        <v>50</v>
      </c>
      <c r="C57" s="2"/>
      <c r="D57" s="2">
        <f t="shared" si="4"/>
        <v>-50</v>
      </c>
      <c r="E57" t="s">
        <v>18</v>
      </c>
      <c r="F57" t="s">
        <v>32</v>
      </c>
      <c r="G57" t="s">
        <v>24</v>
      </c>
    </row>
    <row r="58" spans="1:7" x14ac:dyDescent="0.25">
      <c r="A58" s="1">
        <v>44717</v>
      </c>
      <c r="B58" s="2"/>
      <c r="C58" s="2">
        <v>4800</v>
      </c>
      <c r="D58" s="2">
        <f t="shared" si="4"/>
        <v>4800</v>
      </c>
      <c r="E58" t="s">
        <v>21</v>
      </c>
      <c r="F58" t="s">
        <v>34</v>
      </c>
      <c r="G58" t="s">
        <v>25</v>
      </c>
    </row>
    <row r="59" spans="1:7" x14ac:dyDescent="0.25">
      <c r="A59" s="1">
        <v>44713</v>
      </c>
      <c r="B59" s="2">
        <v>536.01</v>
      </c>
      <c r="C59" s="2"/>
      <c r="D59" s="2">
        <f t="shared" si="4"/>
        <v>-536.01</v>
      </c>
      <c r="E59" t="s">
        <v>44</v>
      </c>
      <c r="F59" t="s">
        <v>36</v>
      </c>
      <c r="G59" t="s">
        <v>24</v>
      </c>
    </row>
    <row r="60" spans="1:7" x14ac:dyDescent="0.25">
      <c r="A60" s="1">
        <v>44714</v>
      </c>
      <c r="B60" s="2">
        <v>367.8</v>
      </c>
      <c r="C60" s="2"/>
      <c r="D60" s="2">
        <f t="shared" si="4"/>
        <v>-367.8</v>
      </c>
      <c r="E60" t="s">
        <v>45</v>
      </c>
      <c r="F60" t="s">
        <v>36</v>
      </c>
      <c r="G60" t="s">
        <v>24</v>
      </c>
    </row>
    <row r="61" spans="1:7" x14ac:dyDescent="0.25">
      <c r="A61" s="1">
        <v>44715</v>
      </c>
      <c r="B61" s="2">
        <v>321.05</v>
      </c>
      <c r="C61" s="2"/>
      <c r="D61" s="2">
        <f t="shared" si="4"/>
        <v>-321.05</v>
      </c>
      <c r="E61" t="s">
        <v>10</v>
      </c>
      <c r="F61" t="s">
        <v>30</v>
      </c>
      <c r="G61" t="s">
        <v>24</v>
      </c>
    </row>
    <row r="62" spans="1:7" x14ac:dyDescent="0.25">
      <c r="A62" s="1">
        <v>44716</v>
      </c>
      <c r="B62" s="2">
        <v>1800</v>
      </c>
      <c r="C62" s="2"/>
      <c r="D62" s="2">
        <f t="shared" si="4"/>
        <v>-1800</v>
      </c>
      <c r="E62" t="s">
        <v>15</v>
      </c>
      <c r="F62" t="s">
        <v>32</v>
      </c>
      <c r="G62" t="s">
        <v>24</v>
      </c>
    </row>
    <row r="63" spans="1:7" x14ac:dyDescent="0.25">
      <c r="A63" s="1">
        <v>44717</v>
      </c>
      <c r="B63" s="2">
        <v>60</v>
      </c>
      <c r="C63" s="2"/>
      <c r="D63" s="2">
        <f t="shared" ref="D63:D94" si="5">C63-B63</f>
        <v>-60</v>
      </c>
      <c r="E63" t="s">
        <v>17</v>
      </c>
      <c r="F63" t="s">
        <v>32</v>
      </c>
      <c r="G63" t="s">
        <v>24</v>
      </c>
    </row>
    <row r="64" spans="1:7" x14ac:dyDescent="0.25">
      <c r="A64" s="1">
        <v>44719</v>
      </c>
      <c r="B64" s="2">
        <v>300</v>
      </c>
      <c r="C64" s="2"/>
      <c r="D64" s="2">
        <f t="shared" si="5"/>
        <v>-300</v>
      </c>
      <c r="E64" t="s">
        <v>58</v>
      </c>
      <c r="F64" t="s">
        <v>47</v>
      </c>
      <c r="G64" t="s">
        <v>24</v>
      </c>
    </row>
    <row r="65" spans="1:7" x14ac:dyDescent="0.25">
      <c r="A65" s="1">
        <v>44719</v>
      </c>
      <c r="B65" s="2">
        <v>50</v>
      </c>
      <c r="C65" s="2"/>
      <c r="D65" s="2">
        <f>C65-B65</f>
        <v>-50</v>
      </c>
      <c r="E65" t="s">
        <v>18</v>
      </c>
      <c r="F65" t="s">
        <v>32</v>
      </c>
      <c r="G65" t="s">
        <v>24</v>
      </c>
    </row>
    <row r="66" spans="1:7" x14ac:dyDescent="0.25">
      <c r="A66" s="1">
        <v>44720</v>
      </c>
      <c r="B66" s="2">
        <v>21.98</v>
      </c>
      <c r="C66" s="2"/>
      <c r="D66" s="2">
        <f t="shared" si="5"/>
        <v>-21.98</v>
      </c>
      <c r="E66" t="s">
        <v>54</v>
      </c>
      <c r="F66" t="s">
        <v>78</v>
      </c>
      <c r="G66" t="s">
        <v>24</v>
      </c>
    </row>
    <row r="67" spans="1:7" x14ac:dyDescent="0.25">
      <c r="A67" s="1">
        <v>44721</v>
      </c>
      <c r="B67" s="2">
        <v>60</v>
      </c>
      <c r="C67" s="2"/>
      <c r="D67" s="2">
        <f t="shared" si="5"/>
        <v>-60</v>
      </c>
      <c r="E67" t="s">
        <v>56</v>
      </c>
      <c r="F67" t="s">
        <v>78</v>
      </c>
      <c r="G67" t="s">
        <v>24</v>
      </c>
    </row>
    <row r="68" spans="1:7" x14ac:dyDescent="0.25">
      <c r="A68" s="1">
        <v>44721</v>
      </c>
      <c r="B68" s="2">
        <v>62.49</v>
      </c>
      <c r="C68" s="2"/>
      <c r="D68" s="2">
        <f t="shared" si="5"/>
        <v>-62.49</v>
      </c>
      <c r="E68" t="s">
        <v>51</v>
      </c>
      <c r="F68" t="s">
        <v>27</v>
      </c>
      <c r="G68" t="s">
        <v>24</v>
      </c>
    </row>
    <row r="69" spans="1:7" x14ac:dyDescent="0.25">
      <c r="A69" s="1">
        <v>44730</v>
      </c>
      <c r="B69" s="2">
        <v>46.88</v>
      </c>
      <c r="C69" s="2"/>
      <c r="D69" s="2">
        <f t="shared" si="5"/>
        <v>-46.88</v>
      </c>
      <c r="E69" t="s">
        <v>82</v>
      </c>
      <c r="F69" t="s">
        <v>46</v>
      </c>
      <c r="G69" t="s">
        <v>24</v>
      </c>
    </row>
    <row r="70" spans="1:7" x14ac:dyDescent="0.25">
      <c r="A70" s="1">
        <v>44714</v>
      </c>
      <c r="B70" s="2">
        <v>640</v>
      </c>
      <c r="C70" s="2"/>
      <c r="D70" s="2">
        <f t="shared" si="5"/>
        <v>-640</v>
      </c>
      <c r="E70" t="s">
        <v>20</v>
      </c>
      <c r="F70" t="s">
        <v>33</v>
      </c>
      <c r="G70" t="s">
        <v>24</v>
      </c>
    </row>
    <row r="71" spans="1:7" x14ac:dyDescent="0.25">
      <c r="A71" s="1">
        <v>44719</v>
      </c>
      <c r="B71" s="2">
        <v>63.35</v>
      </c>
      <c r="C71" s="2"/>
      <c r="D71" s="2">
        <f t="shared" si="5"/>
        <v>-63.35</v>
      </c>
      <c r="E71" t="s">
        <v>19</v>
      </c>
      <c r="F71" t="s">
        <v>33</v>
      </c>
      <c r="G71" t="s">
        <v>24</v>
      </c>
    </row>
    <row r="72" spans="1:7" x14ac:dyDescent="0.25">
      <c r="A72" s="1">
        <v>44724</v>
      </c>
      <c r="B72" s="2">
        <v>100</v>
      </c>
      <c r="C72" s="2"/>
      <c r="D72" s="2">
        <f t="shared" si="5"/>
        <v>-100</v>
      </c>
      <c r="E72" t="s">
        <v>53</v>
      </c>
      <c r="F72" t="s">
        <v>33</v>
      </c>
      <c r="G72" t="s">
        <v>24</v>
      </c>
    </row>
    <row r="73" spans="1:7" x14ac:dyDescent="0.25">
      <c r="A73" s="1">
        <v>44682</v>
      </c>
      <c r="B73" s="2"/>
      <c r="C73" s="2">
        <v>4800</v>
      </c>
      <c r="D73" s="2">
        <f t="shared" si="5"/>
        <v>4800</v>
      </c>
      <c r="E73" t="s">
        <v>21</v>
      </c>
      <c r="F73" t="s">
        <v>34</v>
      </c>
      <c r="G73" t="s">
        <v>25</v>
      </c>
    </row>
    <row r="74" spans="1:7" x14ac:dyDescent="0.25">
      <c r="A74" s="1">
        <v>44683</v>
      </c>
      <c r="B74" s="2"/>
      <c r="C74" s="2">
        <v>780</v>
      </c>
      <c r="D74" s="2">
        <f t="shared" si="5"/>
        <v>780</v>
      </c>
      <c r="E74" t="s">
        <v>57</v>
      </c>
      <c r="F74" t="s">
        <v>23</v>
      </c>
      <c r="G74" t="s">
        <v>25</v>
      </c>
    </row>
    <row r="75" spans="1:7" x14ac:dyDescent="0.25">
      <c r="A75" s="1">
        <v>44684</v>
      </c>
      <c r="B75" s="2">
        <v>688.06</v>
      </c>
      <c r="C75" s="2"/>
      <c r="D75" s="2">
        <f t="shared" si="5"/>
        <v>-688.06</v>
      </c>
      <c r="E75" t="s">
        <v>44</v>
      </c>
      <c r="F75" t="s">
        <v>36</v>
      </c>
      <c r="G75" t="s">
        <v>24</v>
      </c>
    </row>
    <row r="76" spans="1:7" x14ac:dyDescent="0.25">
      <c r="A76" s="1">
        <v>44685</v>
      </c>
      <c r="B76" s="2">
        <v>189</v>
      </c>
      <c r="C76" s="2"/>
      <c r="D76" s="2">
        <f t="shared" si="5"/>
        <v>-189</v>
      </c>
      <c r="E76" t="s">
        <v>45</v>
      </c>
      <c r="F76" t="s">
        <v>36</v>
      </c>
      <c r="G76" t="s">
        <v>24</v>
      </c>
    </row>
    <row r="77" spans="1:7" x14ac:dyDescent="0.25">
      <c r="A77" s="1">
        <v>44686</v>
      </c>
      <c r="B77" s="2">
        <v>191.56</v>
      </c>
      <c r="C77" s="2"/>
      <c r="D77" s="2">
        <f t="shared" si="5"/>
        <v>-191.56</v>
      </c>
      <c r="E77" t="s">
        <v>10</v>
      </c>
      <c r="F77" t="s">
        <v>30</v>
      </c>
      <c r="G77" t="s">
        <v>24</v>
      </c>
    </row>
    <row r="78" spans="1:7" x14ac:dyDescent="0.25">
      <c r="A78" s="1">
        <v>44687</v>
      </c>
      <c r="B78" s="2">
        <v>640</v>
      </c>
      <c r="C78" s="2"/>
      <c r="D78" s="2">
        <f t="shared" si="5"/>
        <v>-640</v>
      </c>
      <c r="E78" t="s">
        <v>20</v>
      </c>
      <c r="F78" t="s">
        <v>33</v>
      </c>
      <c r="G78" t="s">
        <v>24</v>
      </c>
    </row>
    <row r="79" spans="1:7" x14ac:dyDescent="0.25">
      <c r="A79" s="1">
        <v>44688</v>
      </c>
      <c r="B79" s="2">
        <v>1800</v>
      </c>
      <c r="C79" s="2"/>
      <c r="D79" s="2">
        <f t="shared" si="5"/>
        <v>-1800</v>
      </c>
      <c r="E79" t="s">
        <v>15</v>
      </c>
      <c r="F79" t="s">
        <v>32</v>
      </c>
      <c r="G79" t="s">
        <v>24</v>
      </c>
    </row>
    <row r="80" spans="1:7" x14ac:dyDescent="0.25">
      <c r="A80" s="1">
        <v>44689</v>
      </c>
      <c r="B80" s="2">
        <v>60</v>
      </c>
      <c r="C80" s="2"/>
      <c r="D80" s="2">
        <f t="shared" si="5"/>
        <v>-60</v>
      </c>
      <c r="E80" t="s">
        <v>17</v>
      </c>
      <c r="F80" t="s">
        <v>32</v>
      </c>
      <c r="G80" t="s">
        <v>24</v>
      </c>
    </row>
    <row r="81" spans="1:7" x14ac:dyDescent="0.25">
      <c r="A81" s="1">
        <v>44690</v>
      </c>
      <c r="B81" s="2">
        <v>50</v>
      </c>
      <c r="C81" s="2"/>
      <c r="D81" s="2">
        <f t="shared" si="5"/>
        <v>-50</v>
      </c>
      <c r="E81" t="s">
        <v>18</v>
      </c>
      <c r="F81" t="s">
        <v>32</v>
      </c>
      <c r="G81" t="s">
        <v>24</v>
      </c>
    </row>
    <row r="82" spans="1:7" x14ac:dyDescent="0.25">
      <c r="A82" s="1">
        <v>44691</v>
      </c>
      <c r="B82" s="2">
        <v>238.88</v>
      </c>
      <c r="C82" s="2"/>
      <c r="D82" s="2">
        <f t="shared" si="5"/>
        <v>-238.88</v>
      </c>
      <c r="E82" t="s">
        <v>16</v>
      </c>
      <c r="F82" t="s">
        <v>32</v>
      </c>
      <c r="G82" t="s">
        <v>24</v>
      </c>
    </row>
    <row r="83" spans="1:7" x14ac:dyDescent="0.25">
      <c r="A83" s="1">
        <v>44692</v>
      </c>
      <c r="B83" s="2">
        <v>300</v>
      </c>
      <c r="C83" s="2"/>
      <c r="D83" s="2">
        <f t="shared" si="5"/>
        <v>-300</v>
      </c>
      <c r="E83" t="s">
        <v>58</v>
      </c>
      <c r="F83" t="s">
        <v>47</v>
      </c>
      <c r="G83" t="s">
        <v>24</v>
      </c>
    </row>
    <row r="84" spans="1:7" x14ac:dyDescent="0.25">
      <c r="A84" s="1">
        <v>44693</v>
      </c>
      <c r="B84" s="2">
        <v>42.77</v>
      </c>
      <c r="C84" s="2"/>
      <c r="D84" s="2">
        <f t="shared" si="5"/>
        <v>-42.77</v>
      </c>
      <c r="E84" t="s">
        <v>54</v>
      </c>
      <c r="F84" t="s">
        <v>78</v>
      </c>
      <c r="G84" t="s">
        <v>24</v>
      </c>
    </row>
    <row r="85" spans="1:7" x14ac:dyDescent="0.25">
      <c r="A85" s="1">
        <v>44694</v>
      </c>
      <c r="B85" s="2">
        <v>88.59</v>
      </c>
      <c r="C85" s="2"/>
      <c r="D85" s="2">
        <f t="shared" si="5"/>
        <v>-88.59</v>
      </c>
      <c r="E85" t="s">
        <v>82</v>
      </c>
      <c r="F85" t="s">
        <v>46</v>
      </c>
      <c r="G85" t="s">
        <v>24</v>
      </c>
    </row>
    <row r="86" spans="1:7" x14ac:dyDescent="0.25">
      <c r="A86" s="1">
        <v>44695</v>
      </c>
      <c r="B86" s="2">
        <v>52.31</v>
      </c>
      <c r="C86" s="2"/>
      <c r="D86" s="2">
        <f t="shared" si="5"/>
        <v>-52.31</v>
      </c>
      <c r="E86" t="s">
        <v>51</v>
      </c>
      <c r="F86" t="s">
        <v>27</v>
      </c>
      <c r="G86" t="s">
        <v>24</v>
      </c>
    </row>
    <row r="87" spans="1:7" x14ac:dyDescent="0.25">
      <c r="A87" s="1">
        <v>44696</v>
      </c>
      <c r="B87" s="2">
        <v>60</v>
      </c>
      <c r="C87" s="2"/>
      <c r="D87" s="2">
        <f t="shared" si="5"/>
        <v>-60</v>
      </c>
      <c r="E87" t="s">
        <v>56</v>
      </c>
      <c r="F87" t="s">
        <v>78</v>
      </c>
      <c r="G87" t="s">
        <v>24</v>
      </c>
    </row>
    <row r="88" spans="1:7" x14ac:dyDescent="0.25">
      <c r="A88" s="1">
        <v>44697</v>
      </c>
      <c r="B88" s="2">
        <v>59.99</v>
      </c>
      <c r="C88" s="2"/>
      <c r="D88" s="2">
        <f t="shared" si="5"/>
        <v>-59.99</v>
      </c>
      <c r="E88" t="s">
        <v>57</v>
      </c>
      <c r="F88" t="s">
        <v>46</v>
      </c>
      <c r="G88" t="s">
        <v>24</v>
      </c>
    </row>
    <row r="89" spans="1:7" x14ac:dyDescent="0.25">
      <c r="A89" s="1">
        <v>44652</v>
      </c>
      <c r="B89" s="2"/>
      <c r="C89" s="2">
        <v>4800</v>
      </c>
      <c r="D89" s="2">
        <f t="shared" si="5"/>
        <v>4800</v>
      </c>
      <c r="E89" t="s">
        <v>21</v>
      </c>
      <c r="F89" t="s">
        <v>34</v>
      </c>
      <c r="G89" t="s">
        <v>25</v>
      </c>
    </row>
    <row r="90" spans="1:7" x14ac:dyDescent="0.25">
      <c r="A90" s="1">
        <v>44653</v>
      </c>
      <c r="B90" s="2">
        <v>656.45</v>
      </c>
      <c r="C90" s="2"/>
      <c r="D90" s="2">
        <f t="shared" si="5"/>
        <v>-656.45</v>
      </c>
      <c r="E90" t="s">
        <v>44</v>
      </c>
      <c r="F90" t="s">
        <v>36</v>
      </c>
      <c r="G90" t="s">
        <v>24</v>
      </c>
    </row>
    <row r="91" spans="1:7" x14ac:dyDescent="0.25">
      <c r="A91" s="1">
        <v>44654</v>
      </c>
      <c r="B91" s="2">
        <v>120.32</v>
      </c>
      <c r="C91" s="2"/>
      <c r="D91" s="2">
        <f t="shared" si="5"/>
        <v>-120.32</v>
      </c>
      <c r="E91" t="s">
        <v>45</v>
      </c>
      <c r="F91" t="s">
        <v>36</v>
      </c>
      <c r="G91" t="s">
        <v>24</v>
      </c>
    </row>
    <row r="92" spans="1:7" x14ac:dyDescent="0.25">
      <c r="A92" s="1">
        <v>44655</v>
      </c>
      <c r="B92" s="2">
        <v>227.51</v>
      </c>
      <c r="C92" s="2"/>
      <c r="D92" s="2">
        <f t="shared" si="5"/>
        <v>-227.51</v>
      </c>
      <c r="E92" t="s">
        <v>10</v>
      </c>
      <c r="F92" t="s">
        <v>30</v>
      </c>
      <c r="G92" t="s">
        <v>24</v>
      </c>
    </row>
    <row r="93" spans="1:7" x14ac:dyDescent="0.25">
      <c r="A93" s="1">
        <v>44656</v>
      </c>
      <c r="B93" s="2">
        <v>1800</v>
      </c>
      <c r="C93" s="2"/>
      <c r="D93" s="2">
        <f t="shared" si="5"/>
        <v>-1800</v>
      </c>
      <c r="E93" t="s">
        <v>15</v>
      </c>
      <c r="F93" t="s">
        <v>32</v>
      </c>
      <c r="G93" t="s">
        <v>24</v>
      </c>
    </row>
    <row r="94" spans="1:7" x14ac:dyDescent="0.25">
      <c r="A94" s="1">
        <v>44657</v>
      </c>
      <c r="B94" s="2">
        <v>60</v>
      </c>
      <c r="C94" s="2"/>
      <c r="D94" s="2">
        <f t="shared" si="5"/>
        <v>-60</v>
      </c>
      <c r="E94" t="s">
        <v>17</v>
      </c>
      <c r="F94" t="s">
        <v>32</v>
      </c>
      <c r="G94" t="s">
        <v>24</v>
      </c>
    </row>
    <row r="95" spans="1:7" x14ac:dyDescent="0.25">
      <c r="A95" s="1">
        <v>44658</v>
      </c>
      <c r="B95" s="2">
        <v>50</v>
      </c>
      <c r="C95" s="2"/>
      <c r="D95" s="2">
        <f t="shared" ref="D95:D126" si="6">C95-B95</f>
        <v>-50</v>
      </c>
      <c r="E95" t="s">
        <v>18</v>
      </c>
      <c r="F95" t="s">
        <v>32</v>
      </c>
      <c r="G95" t="s">
        <v>24</v>
      </c>
    </row>
    <row r="96" spans="1:7" x14ac:dyDescent="0.25">
      <c r="A96" s="1">
        <v>44659</v>
      </c>
      <c r="B96" s="2">
        <v>300</v>
      </c>
      <c r="C96" s="2"/>
      <c r="D96" s="2">
        <f t="shared" si="6"/>
        <v>-300</v>
      </c>
      <c r="E96" t="s">
        <v>58</v>
      </c>
      <c r="F96" t="s">
        <v>47</v>
      </c>
      <c r="G96" t="s">
        <v>24</v>
      </c>
    </row>
    <row r="97" spans="1:7" x14ac:dyDescent="0.25">
      <c r="A97" s="1">
        <v>44660</v>
      </c>
      <c r="B97" s="2">
        <v>113.59</v>
      </c>
      <c r="C97" s="2"/>
      <c r="D97" s="2">
        <f t="shared" si="6"/>
        <v>-113.59</v>
      </c>
      <c r="E97" t="s">
        <v>55</v>
      </c>
      <c r="F97" t="s">
        <v>78</v>
      </c>
      <c r="G97" t="s">
        <v>24</v>
      </c>
    </row>
    <row r="98" spans="1:7" x14ac:dyDescent="0.25">
      <c r="A98" s="1">
        <v>44661</v>
      </c>
      <c r="B98" s="2">
        <v>43.72</v>
      </c>
      <c r="C98" s="2"/>
      <c r="D98" s="2">
        <f t="shared" si="6"/>
        <v>-43.72</v>
      </c>
      <c r="E98" t="s">
        <v>54</v>
      </c>
      <c r="F98" t="s">
        <v>78</v>
      </c>
      <c r="G98" t="s">
        <v>24</v>
      </c>
    </row>
    <row r="99" spans="1:7" x14ac:dyDescent="0.25">
      <c r="A99" s="1">
        <v>44662</v>
      </c>
      <c r="B99" s="2">
        <v>60</v>
      </c>
      <c r="C99" s="2"/>
      <c r="D99" s="2">
        <f t="shared" si="6"/>
        <v>-60</v>
      </c>
      <c r="E99" t="s">
        <v>56</v>
      </c>
      <c r="F99" t="s">
        <v>78</v>
      </c>
      <c r="G99" t="s">
        <v>24</v>
      </c>
    </row>
    <row r="100" spans="1:7" x14ac:dyDescent="0.25">
      <c r="A100" s="1">
        <v>44663</v>
      </c>
      <c r="B100" s="2">
        <v>24.99</v>
      </c>
      <c r="C100" s="2"/>
      <c r="D100" s="2">
        <f t="shared" si="6"/>
        <v>-24.99</v>
      </c>
      <c r="E100" t="s">
        <v>83</v>
      </c>
      <c r="F100" t="s">
        <v>46</v>
      </c>
      <c r="G100" t="s">
        <v>24</v>
      </c>
    </row>
    <row r="101" spans="1:7" x14ac:dyDescent="0.25">
      <c r="A101" s="1">
        <v>44664</v>
      </c>
      <c r="B101" s="2">
        <v>27.4</v>
      </c>
      <c r="C101" s="2"/>
      <c r="D101" s="2">
        <f t="shared" si="6"/>
        <v>-27.4</v>
      </c>
      <c r="E101" t="s">
        <v>51</v>
      </c>
      <c r="F101" t="s">
        <v>27</v>
      </c>
      <c r="G101" t="s">
        <v>24</v>
      </c>
    </row>
    <row r="102" spans="1:7" x14ac:dyDescent="0.25">
      <c r="A102" s="1">
        <v>44665</v>
      </c>
      <c r="B102" s="2">
        <v>69.900000000000006</v>
      </c>
      <c r="C102" s="2"/>
      <c r="D102" s="2">
        <f t="shared" si="6"/>
        <v>-69.900000000000006</v>
      </c>
      <c r="E102" t="s">
        <v>82</v>
      </c>
      <c r="F102" t="s">
        <v>46</v>
      </c>
      <c r="G102" t="s">
        <v>24</v>
      </c>
    </row>
    <row r="103" spans="1:7" x14ac:dyDescent="0.25">
      <c r="A103" s="1">
        <v>44666</v>
      </c>
      <c r="B103" s="2">
        <v>640</v>
      </c>
      <c r="C103" s="2"/>
      <c r="D103" s="2">
        <f t="shared" si="6"/>
        <v>-640</v>
      </c>
      <c r="E103" t="s">
        <v>20</v>
      </c>
      <c r="F103" t="s">
        <v>33</v>
      </c>
      <c r="G103" t="s">
        <v>24</v>
      </c>
    </row>
    <row r="104" spans="1:7" x14ac:dyDescent="0.25">
      <c r="A104" s="1">
        <v>44621</v>
      </c>
      <c r="B104" s="2"/>
      <c r="C104" s="2">
        <v>4800</v>
      </c>
      <c r="D104" s="2">
        <f t="shared" si="6"/>
        <v>4800</v>
      </c>
      <c r="E104" t="s">
        <v>21</v>
      </c>
      <c r="F104" t="s">
        <v>34</v>
      </c>
      <c r="G104" t="s">
        <v>25</v>
      </c>
    </row>
    <row r="105" spans="1:7" x14ac:dyDescent="0.25">
      <c r="A105" s="1">
        <v>44622</v>
      </c>
      <c r="B105" s="2">
        <v>727.45</v>
      </c>
      <c r="C105" s="2"/>
      <c r="D105" s="2">
        <f t="shared" si="6"/>
        <v>-727.45</v>
      </c>
      <c r="E105" t="s">
        <v>64</v>
      </c>
      <c r="F105" t="s">
        <v>36</v>
      </c>
      <c r="G105" t="s">
        <v>24</v>
      </c>
    </row>
    <row r="106" spans="1:7" x14ac:dyDescent="0.25">
      <c r="A106" s="1">
        <v>44623</v>
      </c>
      <c r="B106" s="2">
        <v>98.56</v>
      </c>
      <c r="C106" s="2"/>
      <c r="D106" s="2">
        <f t="shared" si="6"/>
        <v>-98.56</v>
      </c>
      <c r="E106" t="s">
        <v>45</v>
      </c>
      <c r="F106" t="s">
        <v>36</v>
      </c>
      <c r="G106" t="s">
        <v>24</v>
      </c>
    </row>
    <row r="107" spans="1:7" x14ac:dyDescent="0.25">
      <c r="A107" s="1">
        <v>44624</v>
      </c>
      <c r="B107" s="2">
        <v>1800</v>
      </c>
      <c r="C107" s="2"/>
      <c r="D107" s="2">
        <f t="shared" si="6"/>
        <v>-1800</v>
      </c>
      <c r="E107" t="s">
        <v>15</v>
      </c>
      <c r="F107" t="s">
        <v>32</v>
      </c>
      <c r="G107" t="s">
        <v>24</v>
      </c>
    </row>
    <row r="108" spans="1:7" x14ac:dyDescent="0.25">
      <c r="A108" s="1">
        <v>44625</v>
      </c>
      <c r="B108" s="2">
        <v>60</v>
      </c>
      <c r="C108" s="2"/>
      <c r="D108" s="2">
        <f t="shared" si="6"/>
        <v>-60</v>
      </c>
      <c r="E108" t="s">
        <v>17</v>
      </c>
      <c r="F108" t="s">
        <v>32</v>
      </c>
      <c r="G108" t="s">
        <v>24</v>
      </c>
    </row>
    <row r="109" spans="1:7" x14ac:dyDescent="0.25">
      <c r="A109" s="1">
        <v>44626</v>
      </c>
      <c r="B109" s="2">
        <v>50</v>
      </c>
      <c r="C109" s="2"/>
      <c r="D109" s="2">
        <f t="shared" si="6"/>
        <v>-50</v>
      </c>
      <c r="E109" t="s">
        <v>18</v>
      </c>
      <c r="F109" t="s">
        <v>32</v>
      </c>
      <c r="G109" t="s">
        <v>24</v>
      </c>
    </row>
    <row r="110" spans="1:7" x14ac:dyDescent="0.25">
      <c r="A110" s="1">
        <v>44627</v>
      </c>
      <c r="B110" s="2">
        <v>212.89</v>
      </c>
      <c r="C110" s="2"/>
      <c r="D110" s="2">
        <f t="shared" si="6"/>
        <v>-212.89</v>
      </c>
      <c r="E110" t="s">
        <v>16</v>
      </c>
      <c r="F110" t="s">
        <v>32</v>
      </c>
      <c r="G110" t="s">
        <v>24</v>
      </c>
    </row>
    <row r="111" spans="1:7" x14ac:dyDescent="0.25">
      <c r="A111" s="1">
        <v>44628</v>
      </c>
      <c r="B111" s="2">
        <v>300</v>
      </c>
      <c r="C111" s="2"/>
      <c r="D111" s="2">
        <f t="shared" si="6"/>
        <v>-300</v>
      </c>
      <c r="E111" t="s">
        <v>58</v>
      </c>
      <c r="F111" t="s">
        <v>47</v>
      </c>
      <c r="G111" t="s">
        <v>24</v>
      </c>
    </row>
    <row r="112" spans="1:7" x14ac:dyDescent="0.25">
      <c r="A112" s="1">
        <v>44629</v>
      </c>
      <c r="B112" s="2">
        <v>19.98</v>
      </c>
      <c r="C112" s="2"/>
      <c r="D112" s="2">
        <f t="shared" si="6"/>
        <v>-19.98</v>
      </c>
      <c r="E112" t="s">
        <v>55</v>
      </c>
      <c r="F112" t="s">
        <v>78</v>
      </c>
      <c r="G112" t="s">
        <v>24</v>
      </c>
    </row>
    <row r="113" spans="1:7" x14ac:dyDescent="0.25">
      <c r="A113" s="1">
        <v>44630</v>
      </c>
      <c r="B113" s="2">
        <v>8.67</v>
      </c>
      <c r="C113" s="2"/>
      <c r="D113" s="2">
        <f t="shared" si="6"/>
        <v>-8.67</v>
      </c>
      <c r="E113" t="s">
        <v>54</v>
      </c>
      <c r="F113" t="s">
        <v>78</v>
      </c>
      <c r="G113" t="s">
        <v>24</v>
      </c>
    </row>
    <row r="114" spans="1:7" x14ac:dyDescent="0.25">
      <c r="A114" s="1">
        <v>44631</v>
      </c>
      <c r="B114" s="2">
        <v>38.979999999999997</v>
      </c>
      <c r="C114" s="2"/>
      <c r="D114" s="2">
        <f t="shared" si="6"/>
        <v>-38.979999999999997</v>
      </c>
      <c r="E114" t="s">
        <v>51</v>
      </c>
      <c r="F114" t="s">
        <v>27</v>
      </c>
      <c r="G114" t="s">
        <v>24</v>
      </c>
    </row>
    <row r="115" spans="1:7" x14ac:dyDescent="0.25">
      <c r="A115" s="1">
        <v>44632</v>
      </c>
      <c r="B115" s="2">
        <v>100</v>
      </c>
      <c r="C115" s="2"/>
      <c r="D115" s="2">
        <f t="shared" si="6"/>
        <v>-100</v>
      </c>
      <c r="E115" t="s">
        <v>57</v>
      </c>
      <c r="F115" t="s">
        <v>46</v>
      </c>
      <c r="G115" t="s">
        <v>24</v>
      </c>
    </row>
    <row r="116" spans="1:7" x14ac:dyDescent="0.25">
      <c r="A116" s="1">
        <v>44633</v>
      </c>
      <c r="B116" s="2">
        <v>16.98</v>
      </c>
      <c r="C116" s="2"/>
      <c r="D116" s="2">
        <f t="shared" si="6"/>
        <v>-16.98</v>
      </c>
      <c r="E116" t="s">
        <v>29</v>
      </c>
      <c r="F116" t="s">
        <v>46</v>
      </c>
      <c r="G116" t="s">
        <v>24</v>
      </c>
    </row>
    <row r="117" spans="1:7" x14ac:dyDescent="0.25">
      <c r="A117" s="1">
        <v>44634</v>
      </c>
      <c r="B117" s="2">
        <v>60</v>
      </c>
      <c r="C117" s="2"/>
      <c r="D117" s="2">
        <f t="shared" si="6"/>
        <v>-60</v>
      </c>
      <c r="E117" t="s">
        <v>56</v>
      </c>
      <c r="F117" t="s">
        <v>78</v>
      </c>
      <c r="G117" t="s">
        <v>24</v>
      </c>
    </row>
    <row r="118" spans="1:7" x14ac:dyDescent="0.25">
      <c r="A118" s="1">
        <v>44635</v>
      </c>
      <c r="B118" s="2">
        <v>49.74</v>
      </c>
      <c r="C118" s="2"/>
      <c r="D118" s="2">
        <f t="shared" si="6"/>
        <v>-49.74</v>
      </c>
      <c r="E118" t="s">
        <v>19</v>
      </c>
      <c r="F118" t="s">
        <v>33</v>
      </c>
      <c r="G118" t="s">
        <v>24</v>
      </c>
    </row>
    <row r="119" spans="1:7" x14ac:dyDescent="0.25">
      <c r="A119" s="1">
        <v>44636</v>
      </c>
      <c r="B119" s="2">
        <v>640</v>
      </c>
      <c r="C119" s="2"/>
      <c r="D119" s="2">
        <f t="shared" si="6"/>
        <v>-640</v>
      </c>
      <c r="E119" t="s">
        <v>20</v>
      </c>
      <c r="F119" t="s">
        <v>33</v>
      </c>
      <c r="G119" t="s">
        <v>24</v>
      </c>
    </row>
    <row r="120" spans="1:7" x14ac:dyDescent="0.25">
      <c r="A120" s="1">
        <v>44593</v>
      </c>
      <c r="B120" s="2"/>
      <c r="C120" s="2">
        <v>5000</v>
      </c>
      <c r="D120" s="2">
        <f t="shared" si="6"/>
        <v>5000</v>
      </c>
      <c r="E120" t="s">
        <v>21</v>
      </c>
      <c r="F120" t="s">
        <v>34</v>
      </c>
      <c r="G120" t="s">
        <v>25</v>
      </c>
    </row>
    <row r="121" spans="1:7" x14ac:dyDescent="0.25">
      <c r="A121" s="1">
        <v>44594</v>
      </c>
      <c r="B121" s="2">
        <v>665.9</v>
      </c>
      <c r="C121" s="2"/>
      <c r="D121" s="2">
        <f t="shared" si="6"/>
        <v>-665.9</v>
      </c>
      <c r="E121" t="s">
        <v>44</v>
      </c>
      <c r="F121" t="s">
        <v>36</v>
      </c>
      <c r="G121" t="s">
        <v>24</v>
      </c>
    </row>
    <row r="122" spans="1:7" x14ac:dyDescent="0.25">
      <c r="A122" s="1">
        <v>44595</v>
      </c>
      <c r="B122" s="2">
        <v>56</v>
      </c>
      <c r="C122" s="2"/>
      <c r="D122" s="2">
        <f t="shared" si="6"/>
        <v>-56</v>
      </c>
      <c r="E122" t="s">
        <v>45</v>
      </c>
      <c r="F122" t="s">
        <v>36</v>
      </c>
      <c r="G122" t="s">
        <v>24</v>
      </c>
    </row>
    <row r="123" spans="1:7" x14ac:dyDescent="0.25">
      <c r="A123" s="1">
        <v>44596</v>
      </c>
      <c r="B123" s="2">
        <v>250.71</v>
      </c>
      <c r="C123" s="2"/>
      <c r="D123" s="2">
        <f t="shared" si="6"/>
        <v>-250.71</v>
      </c>
      <c r="E123" t="s">
        <v>10</v>
      </c>
      <c r="F123" t="s">
        <v>30</v>
      </c>
      <c r="G123" t="s">
        <v>24</v>
      </c>
    </row>
    <row r="124" spans="1:7" x14ac:dyDescent="0.25">
      <c r="A124" s="1">
        <v>44597</v>
      </c>
      <c r="B124" s="2">
        <v>1800</v>
      </c>
      <c r="C124" s="2"/>
      <c r="D124" s="2">
        <f t="shared" si="6"/>
        <v>-1800</v>
      </c>
      <c r="E124" t="s">
        <v>15</v>
      </c>
      <c r="F124" t="s">
        <v>32</v>
      </c>
      <c r="G124" t="s">
        <v>24</v>
      </c>
    </row>
    <row r="125" spans="1:7" x14ac:dyDescent="0.25">
      <c r="A125" s="1">
        <v>44598</v>
      </c>
      <c r="B125" s="2">
        <v>60</v>
      </c>
      <c r="C125" s="2"/>
      <c r="D125" s="2">
        <f t="shared" si="6"/>
        <v>-60</v>
      </c>
      <c r="E125" t="s">
        <v>17</v>
      </c>
      <c r="F125" t="s">
        <v>32</v>
      </c>
      <c r="G125" t="s">
        <v>24</v>
      </c>
    </row>
    <row r="126" spans="1:7" x14ac:dyDescent="0.25">
      <c r="A126" s="1">
        <v>44599</v>
      </c>
      <c r="B126" s="2">
        <v>50</v>
      </c>
      <c r="C126" s="2"/>
      <c r="D126" s="2">
        <f t="shared" si="6"/>
        <v>-50</v>
      </c>
      <c r="E126" t="s">
        <v>18</v>
      </c>
      <c r="F126" t="s">
        <v>32</v>
      </c>
      <c r="G126" t="s">
        <v>24</v>
      </c>
    </row>
    <row r="127" spans="1:7" x14ac:dyDescent="0.25">
      <c r="A127" s="1">
        <v>44600</v>
      </c>
      <c r="B127" s="2">
        <v>197.78</v>
      </c>
      <c r="C127" s="2"/>
      <c r="D127" s="2">
        <f t="shared" ref="D127:D151" si="7">C127-B127</f>
        <v>-197.78</v>
      </c>
      <c r="E127" t="s">
        <v>16</v>
      </c>
      <c r="F127" t="s">
        <v>32</v>
      </c>
      <c r="G127" t="s">
        <v>24</v>
      </c>
    </row>
    <row r="128" spans="1:7" x14ac:dyDescent="0.25">
      <c r="A128" s="1">
        <v>44601</v>
      </c>
      <c r="B128" s="2">
        <v>300</v>
      </c>
      <c r="C128" s="2"/>
      <c r="D128" s="2">
        <f t="shared" si="7"/>
        <v>-300</v>
      </c>
      <c r="E128" t="s">
        <v>58</v>
      </c>
      <c r="F128" t="s">
        <v>47</v>
      </c>
      <c r="G128" t="s">
        <v>24</v>
      </c>
    </row>
    <row r="129" spans="1:7" x14ac:dyDescent="0.25">
      <c r="A129" s="1">
        <v>44602</v>
      </c>
      <c r="B129" s="2">
        <v>134.99</v>
      </c>
      <c r="C129" s="2"/>
      <c r="D129" s="2">
        <f t="shared" si="7"/>
        <v>-134.99</v>
      </c>
      <c r="E129" t="s">
        <v>7</v>
      </c>
      <c r="F129" t="s">
        <v>42</v>
      </c>
      <c r="G129" t="s">
        <v>24</v>
      </c>
    </row>
    <row r="130" spans="1:7" x14ac:dyDescent="0.25">
      <c r="A130" s="1">
        <v>44603</v>
      </c>
      <c r="B130" s="2">
        <v>125</v>
      </c>
      <c r="C130" s="2"/>
      <c r="D130" s="2">
        <f t="shared" si="7"/>
        <v>-125</v>
      </c>
      <c r="E130" t="s">
        <v>81</v>
      </c>
      <c r="F130" t="s">
        <v>42</v>
      </c>
      <c r="G130" t="s">
        <v>24</v>
      </c>
    </row>
    <row r="131" spans="1:7" x14ac:dyDescent="0.25">
      <c r="A131" s="1">
        <v>44604</v>
      </c>
      <c r="B131" s="2">
        <v>51.99</v>
      </c>
      <c r="C131" s="2"/>
      <c r="D131" s="2">
        <f t="shared" si="7"/>
        <v>-51.99</v>
      </c>
      <c r="E131" t="s">
        <v>57</v>
      </c>
      <c r="F131" t="s">
        <v>42</v>
      </c>
      <c r="G131" t="s">
        <v>24</v>
      </c>
    </row>
    <row r="132" spans="1:7" x14ac:dyDescent="0.25">
      <c r="A132" s="1">
        <v>44605</v>
      </c>
      <c r="B132" s="2">
        <v>640</v>
      </c>
      <c r="C132" s="2"/>
      <c r="D132" s="2">
        <f t="shared" si="7"/>
        <v>-640</v>
      </c>
      <c r="E132" t="s">
        <v>20</v>
      </c>
      <c r="F132" t="s">
        <v>33</v>
      </c>
      <c r="G132" t="s">
        <v>24</v>
      </c>
    </row>
    <row r="133" spans="1:7" x14ac:dyDescent="0.25">
      <c r="A133" s="1">
        <v>44606</v>
      </c>
      <c r="B133" s="2">
        <v>200</v>
      </c>
      <c r="C133" s="2"/>
      <c r="D133" s="2">
        <f t="shared" si="7"/>
        <v>-200</v>
      </c>
      <c r="E133" t="s">
        <v>53</v>
      </c>
      <c r="F133" t="s">
        <v>33</v>
      </c>
      <c r="G133" t="s">
        <v>24</v>
      </c>
    </row>
    <row r="134" spans="1:7" x14ac:dyDescent="0.25">
      <c r="A134" s="1">
        <v>44562</v>
      </c>
      <c r="B134" s="2"/>
      <c r="C134" s="2">
        <v>5000</v>
      </c>
      <c r="D134" s="2">
        <f t="shared" si="7"/>
        <v>5000</v>
      </c>
      <c r="E134" t="s">
        <v>21</v>
      </c>
      <c r="F134" t="s">
        <v>34</v>
      </c>
      <c r="G134" t="s">
        <v>25</v>
      </c>
    </row>
    <row r="135" spans="1:7" x14ac:dyDescent="0.25">
      <c r="A135" s="1">
        <v>44563</v>
      </c>
      <c r="B135" s="2">
        <v>783.51</v>
      </c>
      <c r="C135" s="2"/>
      <c r="D135" s="2">
        <f t="shared" si="7"/>
        <v>-783.51</v>
      </c>
      <c r="E135" t="s">
        <v>44</v>
      </c>
      <c r="F135" t="s">
        <v>36</v>
      </c>
      <c r="G135" t="s">
        <v>24</v>
      </c>
    </row>
    <row r="136" spans="1:7" x14ac:dyDescent="0.25">
      <c r="A136" s="1">
        <v>44564</v>
      </c>
      <c r="B136" s="2">
        <v>138.9</v>
      </c>
      <c r="C136" s="2"/>
      <c r="D136" s="2">
        <f t="shared" si="7"/>
        <v>-138.9</v>
      </c>
      <c r="E136" t="s">
        <v>45</v>
      </c>
      <c r="F136" t="s">
        <v>36</v>
      </c>
      <c r="G136" t="s">
        <v>24</v>
      </c>
    </row>
    <row r="137" spans="1:7" x14ac:dyDescent="0.25">
      <c r="A137" s="1">
        <v>44565</v>
      </c>
      <c r="B137" s="2">
        <v>231.87</v>
      </c>
      <c r="C137" s="2"/>
      <c r="D137" s="2">
        <f t="shared" si="7"/>
        <v>-231.87</v>
      </c>
      <c r="E137" t="s">
        <v>10</v>
      </c>
      <c r="F137" t="s">
        <v>30</v>
      </c>
      <c r="G137" t="s">
        <v>24</v>
      </c>
    </row>
    <row r="138" spans="1:7" x14ac:dyDescent="0.25">
      <c r="A138" s="1">
        <v>44566</v>
      </c>
      <c r="B138" s="2">
        <v>1800</v>
      </c>
      <c r="C138" s="2"/>
      <c r="D138" s="2">
        <f t="shared" si="7"/>
        <v>-1800</v>
      </c>
      <c r="E138" t="s">
        <v>15</v>
      </c>
      <c r="F138" t="s">
        <v>32</v>
      </c>
      <c r="G138" t="s">
        <v>24</v>
      </c>
    </row>
    <row r="139" spans="1:7" x14ac:dyDescent="0.25">
      <c r="A139" s="1">
        <v>44567</v>
      </c>
      <c r="B139" s="2"/>
      <c r="C139" s="2">
        <v>2000</v>
      </c>
      <c r="D139" s="2">
        <f>C139-B139</f>
        <v>2000</v>
      </c>
      <c r="E139" t="s">
        <v>43</v>
      </c>
      <c r="F139" t="s">
        <v>34</v>
      </c>
      <c r="G139" t="s">
        <v>25</v>
      </c>
    </row>
    <row r="140" spans="1:7" x14ac:dyDescent="0.25">
      <c r="A140" s="1">
        <v>44567</v>
      </c>
      <c r="B140" s="2">
        <v>60</v>
      </c>
      <c r="C140" s="2"/>
      <c r="D140" s="2">
        <f t="shared" si="7"/>
        <v>-60</v>
      </c>
      <c r="E140" t="s">
        <v>17</v>
      </c>
      <c r="F140" t="s">
        <v>32</v>
      </c>
      <c r="G140" t="s">
        <v>24</v>
      </c>
    </row>
    <row r="141" spans="1:7" x14ac:dyDescent="0.25">
      <c r="A141" s="1">
        <v>44568</v>
      </c>
      <c r="B141" s="2">
        <v>300</v>
      </c>
      <c r="C141" s="2"/>
      <c r="D141" s="2">
        <f t="shared" si="7"/>
        <v>-300</v>
      </c>
      <c r="E141" t="s">
        <v>58</v>
      </c>
      <c r="F141" t="s">
        <v>47</v>
      </c>
      <c r="G141" t="s">
        <v>24</v>
      </c>
    </row>
    <row r="142" spans="1:7" x14ac:dyDescent="0.25">
      <c r="A142" s="1">
        <v>44569</v>
      </c>
      <c r="B142" s="2">
        <v>90.64</v>
      </c>
      <c r="C142" s="2"/>
      <c r="D142" s="2">
        <f t="shared" si="7"/>
        <v>-90.64</v>
      </c>
      <c r="E142" t="s">
        <v>54</v>
      </c>
      <c r="F142" t="s">
        <v>78</v>
      </c>
      <c r="G142" t="s">
        <v>24</v>
      </c>
    </row>
    <row r="143" spans="1:7" x14ac:dyDescent="0.25">
      <c r="A143" s="1">
        <v>44570</v>
      </c>
      <c r="B143" s="2">
        <v>43</v>
      </c>
      <c r="C143" s="2"/>
      <c r="D143" s="2">
        <f t="shared" si="7"/>
        <v>-43</v>
      </c>
      <c r="E143" t="s">
        <v>65</v>
      </c>
      <c r="F143" t="s">
        <v>42</v>
      </c>
      <c r="G143" t="s">
        <v>24</v>
      </c>
    </row>
    <row r="144" spans="1:7" x14ac:dyDescent="0.25">
      <c r="A144" s="1">
        <v>44571</v>
      </c>
      <c r="B144" s="2">
        <v>39</v>
      </c>
      <c r="C144" s="2"/>
      <c r="D144" s="2">
        <f t="shared" si="7"/>
        <v>-39</v>
      </c>
      <c r="E144" t="s">
        <v>81</v>
      </c>
      <c r="F144" t="s">
        <v>42</v>
      </c>
      <c r="G144" t="s">
        <v>24</v>
      </c>
    </row>
    <row r="145" spans="1:7" x14ac:dyDescent="0.25">
      <c r="A145" s="1">
        <v>44572</v>
      </c>
      <c r="B145" s="2">
        <v>60</v>
      </c>
      <c r="C145" s="2"/>
      <c r="D145" s="2">
        <f t="shared" si="7"/>
        <v>-60</v>
      </c>
      <c r="E145" t="s">
        <v>56</v>
      </c>
      <c r="F145" t="s">
        <v>78</v>
      </c>
      <c r="G145" t="s">
        <v>24</v>
      </c>
    </row>
    <row r="146" spans="1:7" x14ac:dyDescent="0.25">
      <c r="A146" s="1">
        <v>44573</v>
      </c>
      <c r="B146" s="2">
        <v>249</v>
      </c>
      <c r="C146" s="2"/>
      <c r="D146" s="2">
        <f t="shared" si="7"/>
        <v>-249</v>
      </c>
      <c r="E146" t="s">
        <v>57</v>
      </c>
      <c r="F146" t="s">
        <v>78</v>
      </c>
      <c r="G146" t="s">
        <v>24</v>
      </c>
    </row>
    <row r="147" spans="1:7" x14ac:dyDescent="0.25">
      <c r="A147" s="1">
        <v>44574</v>
      </c>
      <c r="B147" s="2">
        <v>48</v>
      </c>
      <c r="C147" s="2"/>
      <c r="D147" s="2">
        <f t="shared" si="7"/>
        <v>-48</v>
      </c>
      <c r="E147" t="s">
        <v>57</v>
      </c>
      <c r="F147" t="s">
        <v>46</v>
      </c>
      <c r="G147" t="s">
        <v>24</v>
      </c>
    </row>
    <row r="148" spans="1:7" x14ac:dyDescent="0.25">
      <c r="A148" s="1">
        <v>44575</v>
      </c>
      <c r="B148" s="2">
        <v>640</v>
      </c>
      <c r="C148" s="2"/>
      <c r="D148" s="2">
        <f t="shared" si="7"/>
        <v>-640</v>
      </c>
      <c r="E148" t="s">
        <v>20</v>
      </c>
      <c r="F148" t="s">
        <v>33</v>
      </c>
      <c r="G148" t="s">
        <v>24</v>
      </c>
    </row>
    <row r="149" spans="1:7" x14ac:dyDescent="0.25">
      <c r="A149" s="1">
        <v>44608</v>
      </c>
      <c r="B149" s="2">
        <v>12</v>
      </c>
      <c r="C149" s="2"/>
      <c r="D149" s="2">
        <f t="shared" si="7"/>
        <v>-12</v>
      </c>
      <c r="E149" t="s">
        <v>48</v>
      </c>
      <c r="F149" t="s">
        <v>30</v>
      </c>
      <c r="G149" t="s">
        <v>24</v>
      </c>
    </row>
    <row r="150" spans="1:7" x14ac:dyDescent="0.25">
      <c r="A150" s="1">
        <v>44609</v>
      </c>
      <c r="B150" s="2">
        <v>60</v>
      </c>
      <c r="C150" s="2"/>
      <c r="D150" s="2">
        <f t="shared" si="7"/>
        <v>-60</v>
      </c>
      <c r="E150" t="s">
        <v>56</v>
      </c>
      <c r="F150" t="s">
        <v>78</v>
      </c>
      <c r="G150" t="s">
        <v>24</v>
      </c>
    </row>
    <row r="151" spans="1:7" x14ac:dyDescent="0.25">
      <c r="A151" s="1">
        <v>44610</v>
      </c>
      <c r="B151" s="2">
        <v>71.489999999999995</v>
      </c>
      <c r="C151" s="2"/>
      <c r="D151" s="2">
        <f t="shared" si="7"/>
        <v>-71.489999999999995</v>
      </c>
      <c r="E151" t="s">
        <v>82</v>
      </c>
      <c r="F151" t="s">
        <v>46</v>
      </c>
      <c r="G151" t="s">
        <v>24</v>
      </c>
    </row>
  </sheetData>
  <dataValidations count="4">
    <dataValidation type="date" operator="lessThanOrEqual" allowBlank="1" showInputMessage="1" showErrorMessage="1" sqref="A2:A37 A39:A48" xr:uid="{53E9FA22-AD02-4D6D-8DDF-7A6CE979667D}">
      <formula1>TODAY()</formula1>
    </dataValidation>
    <dataValidation type="list" allowBlank="1" showInputMessage="1" showErrorMessage="1" sqref="E2:E151" xr:uid="{5CA60168-C232-4263-BABD-19248E2E2E95}">
      <formula1>Sub_category</formula1>
    </dataValidation>
    <dataValidation type="list" allowBlank="1" showInputMessage="1" showErrorMessage="1" sqref="F2:F151" xr:uid="{6022C276-0E54-4383-9054-B9CF066DD0F3}">
      <formula1>Category</formula1>
    </dataValidation>
    <dataValidation type="list" allowBlank="1" showInputMessage="1" showErrorMessage="1" sqref="G2:G151" xr:uid="{4D2049D1-29C0-4BB5-BC43-71AB6EDFE086}">
      <formula1>Type</formula1>
    </dataValidation>
  </dataValidation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8834F-B863-446B-A70C-F40F27C1AAC0}">
  <dimension ref="B1:K34"/>
  <sheetViews>
    <sheetView topLeftCell="A4" workbookViewId="0">
      <selection activeCell="K35" sqref="K35"/>
    </sheetView>
  </sheetViews>
  <sheetFormatPr defaultRowHeight="15" x14ac:dyDescent="0.25"/>
  <cols>
    <col min="2" max="2" width="18.140625" bestFit="1" customWidth="1"/>
    <col min="3" max="3" width="19.85546875" customWidth="1"/>
    <col min="4" max="4" width="13.7109375" bestFit="1" customWidth="1"/>
    <col min="7" max="7" width="10" bestFit="1" customWidth="1"/>
    <col min="9" max="9" width="20" bestFit="1" customWidth="1"/>
    <col min="11" max="11" width="22.85546875" bestFit="1" customWidth="1"/>
  </cols>
  <sheetData>
    <row r="1" spans="2:11" x14ac:dyDescent="0.25">
      <c r="B1" t="s">
        <v>0</v>
      </c>
      <c r="C1" t="s">
        <v>1</v>
      </c>
      <c r="D1" t="s">
        <v>2</v>
      </c>
      <c r="G1" t="s">
        <v>41</v>
      </c>
      <c r="I1" t="s">
        <v>1</v>
      </c>
      <c r="K1" t="s">
        <v>0</v>
      </c>
    </row>
    <row r="2" spans="2:11" x14ac:dyDescent="0.25">
      <c r="B2" t="s">
        <v>3</v>
      </c>
      <c r="C2" t="s">
        <v>26</v>
      </c>
      <c r="D2" t="s">
        <v>24</v>
      </c>
      <c r="G2" t="s">
        <v>25</v>
      </c>
      <c r="I2" t="s">
        <v>33</v>
      </c>
      <c r="K2" t="s">
        <v>77</v>
      </c>
    </row>
    <row r="3" spans="2:11" x14ac:dyDescent="0.25">
      <c r="B3" t="s">
        <v>4</v>
      </c>
      <c r="C3" t="s">
        <v>27</v>
      </c>
      <c r="D3" t="s">
        <v>24</v>
      </c>
      <c r="G3" t="s">
        <v>24</v>
      </c>
      <c r="I3" t="s">
        <v>78</v>
      </c>
      <c r="K3" t="s">
        <v>81</v>
      </c>
    </row>
    <row r="4" spans="2:11" x14ac:dyDescent="0.25">
      <c r="B4" t="s">
        <v>5</v>
      </c>
      <c r="C4" t="s">
        <v>27</v>
      </c>
      <c r="D4" t="s">
        <v>24</v>
      </c>
      <c r="I4" t="s">
        <v>23</v>
      </c>
      <c r="K4" t="s">
        <v>48</v>
      </c>
    </row>
    <row r="5" spans="2:11" x14ac:dyDescent="0.25">
      <c r="B5" t="s">
        <v>6</v>
      </c>
      <c r="C5" t="s">
        <v>28</v>
      </c>
      <c r="D5" t="s">
        <v>24</v>
      </c>
      <c r="I5" t="s">
        <v>46</v>
      </c>
      <c r="K5" t="s">
        <v>20</v>
      </c>
    </row>
    <row r="6" spans="2:11" x14ac:dyDescent="0.25">
      <c r="B6" t="s">
        <v>7</v>
      </c>
      <c r="C6" t="s">
        <v>28</v>
      </c>
      <c r="D6" t="s">
        <v>24</v>
      </c>
      <c r="I6" t="s">
        <v>36</v>
      </c>
      <c r="K6" t="s">
        <v>15</v>
      </c>
    </row>
    <row r="7" spans="2:11" x14ac:dyDescent="0.25">
      <c r="B7" t="s">
        <v>8</v>
      </c>
      <c r="C7" t="s">
        <v>29</v>
      </c>
      <c r="D7" t="s">
        <v>24</v>
      </c>
      <c r="I7" t="s">
        <v>32</v>
      </c>
      <c r="K7" t="s">
        <v>50</v>
      </c>
    </row>
    <row r="8" spans="2:11" x14ac:dyDescent="0.25">
      <c r="B8" t="s">
        <v>9</v>
      </c>
      <c r="C8" t="s">
        <v>29</v>
      </c>
      <c r="D8" t="s">
        <v>24</v>
      </c>
      <c r="I8" t="s">
        <v>47</v>
      </c>
      <c r="K8" t="s">
        <v>66</v>
      </c>
    </row>
    <row r="9" spans="2:11" x14ac:dyDescent="0.25">
      <c r="B9" t="s">
        <v>10</v>
      </c>
      <c r="C9" t="s">
        <v>30</v>
      </c>
      <c r="D9" t="s">
        <v>24</v>
      </c>
      <c r="I9" t="s">
        <v>42</v>
      </c>
      <c r="K9" t="s">
        <v>56</v>
      </c>
    </row>
    <row r="10" spans="2:11" x14ac:dyDescent="0.25">
      <c r="B10" t="s">
        <v>11</v>
      </c>
      <c r="C10" t="s">
        <v>30</v>
      </c>
      <c r="D10" t="s">
        <v>24</v>
      </c>
      <c r="I10" t="s">
        <v>30</v>
      </c>
      <c r="K10" t="s">
        <v>7</v>
      </c>
    </row>
    <row r="11" spans="2:11" x14ac:dyDescent="0.25">
      <c r="B11" t="s">
        <v>12</v>
      </c>
      <c r="C11" t="s">
        <v>30</v>
      </c>
      <c r="D11" t="s">
        <v>24</v>
      </c>
      <c r="I11" t="s">
        <v>34</v>
      </c>
      <c r="K11" t="s">
        <v>57</v>
      </c>
    </row>
    <row r="12" spans="2:11" x14ac:dyDescent="0.25">
      <c r="B12" t="s">
        <v>13</v>
      </c>
      <c r="C12" t="s">
        <v>30</v>
      </c>
      <c r="D12" t="s">
        <v>24</v>
      </c>
      <c r="I12" t="s">
        <v>35</v>
      </c>
      <c r="K12" t="s">
        <v>17</v>
      </c>
    </row>
    <row r="13" spans="2:11" x14ac:dyDescent="0.25">
      <c r="B13" t="s">
        <v>14</v>
      </c>
      <c r="C13" t="s">
        <v>28</v>
      </c>
      <c r="D13" t="s">
        <v>24</v>
      </c>
      <c r="I13" t="s">
        <v>27</v>
      </c>
      <c r="K13" t="s">
        <v>44</v>
      </c>
    </row>
    <row r="14" spans="2:11" x14ac:dyDescent="0.25">
      <c r="B14" t="s">
        <v>31</v>
      </c>
      <c r="C14" t="s">
        <v>28</v>
      </c>
      <c r="D14" t="s">
        <v>24</v>
      </c>
      <c r="K14" t="s">
        <v>45</v>
      </c>
    </row>
    <row r="15" spans="2:11" x14ac:dyDescent="0.25">
      <c r="B15" t="s">
        <v>15</v>
      </c>
      <c r="C15" t="s">
        <v>32</v>
      </c>
      <c r="D15" t="s">
        <v>24</v>
      </c>
      <c r="K15" t="s">
        <v>55</v>
      </c>
    </row>
    <row r="16" spans="2:11" x14ac:dyDescent="0.25">
      <c r="B16" t="s">
        <v>16</v>
      </c>
      <c r="C16" t="s">
        <v>32</v>
      </c>
      <c r="D16" t="s">
        <v>24</v>
      </c>
      <c r="K16" t="s">
        <v>19</v>
      </c>
    </row>
    <row r="17" spans="2:11" x14ac:dyDescent="0.25">
      <c r="B17" t="s">
        <v>17</v>
      </c>
      <c r="C17" t="s">
        <v>32</v>
      </c>
      <c r="D17" t="s">
        <v>24</v>
      </c>
      <c r="K17" t="s">
        <v>53</v>
      </c>
    </row>
    <row r="18" spans="2:11" x14ac:dyDescent="0.25">
      <c r="B18" t="s">
        <v>18</v>
      </c>
      <c r="C18" t="s">
        <v>32</v>
      </c>
      <c r="D18" t="s">
        <v>24</v>
      </c>
      <c r="K18" t="s">
        <v>52</v>
      </c>
    </row>
    <row r="19" spans="2:11" x14ac:dyDescent="0.25">
      <c r="B19" t="s">
        <v>19</v>
      </c>
      <c r="C19" t="s">
        <v>28</v>
      </c>
      <c r="D19" t="s">
        <v>24</v>
      </c>
      <c r="K19" t="s">
        <v>51</v>
      </c>
    </row>
    <row r="20" spans="2:11" x14ac:dyDescent="0.25">
      <c r="B20" t="s">
        <v>20</v>
      </c>
      <c r="C20" t="s">
        <v>33</v>
      </c>
      <c r="D20" t="s">
        <v>24</v>
      </c>
      <c r="K20" t="s">
        <v>80</v>
      </c>
    </row>
    <row r="21" spans="2:11" x14ac:dyDescent="0.25">
      <c r="B21" t="s">
        <v>21</v>
      </c>
      <c r="C21" t="s">
        <v>34</v>
      </c>
      <c r="D21" t="s">
        <v>25</v>
      </c>
      <c r="K21" t="s">
        <v>79</v>
      </c>
    </row>
    <row r="22" spans="2:11" x14ac:dyDescent="0.25">
      <c r="B22" t="s">
        <v>22</v>
      </c>
      <c r="C22" t="s">
        <v>35</v>
      </c>
      <c r="D22" t="s">
        <v>25</v>
      </c>
      <c r="K22" t="s">
        <v>10</v>
      </c>
    </row>
    <row r="23" spans="2:11" x14ac:dyDescent="0.25">
      <c r="B23" t="s">
        <v>23</v>
      </c>
      <c r="C23" t="s">
        <v>23</v>
      </c>
      <c r="D23" t="s">
        <v>25</v>
      </c>
      <c r="K23" t="s">
        <v>16</v>
      </c>
    </row>
    <row r="24" spans="2:11" x14ac:dyDescent="0.25">
      <c r="B24" t="s">
        <v>36</v>
      </c>
      <c r="C24" t="s">
        <v>26</v>
      </c>
      <c r="D24" t="s">
        <v>24</v>
      </c>
      <c r="K24" t="s">
        <v>43</v>
      </c>
    </row>
    <row r="25" spans="2:11" x14ac:dyDescent="0.25">
      <c r="K25" t="s">
        <v>82</v>
      </c>
    </row>
    <row r="26" spans="2:11" x14ac:dyDescent="0.25">
      <c r="K26" t="s">
        <v>58</v>
      </c>
    </row>
    <row r="27" spans="2:11" x14ac:dyDescent="0.25">
      <c r="K27" t="s">
        <v>65</v>
      </c>
    </row>
    <row r="28" spans="2:11" x14ac:dyDescent="0.25">
      <c r="K28" t="s">
        <v>4</v>
      </c>
    </row>
    <row r="29" spans="2:11" x14ac:dyDescent="0.25">
      <c r="K29" t="s">
        <v>54</v>
      </c>
    </row>
    <row r="30" spans="2:11" x14ac:dyDescent="0.25">
      <c r="K30" t="s">
        <v>18</v>
      </c>
    </row>
    <row r="31" spans="2:11" x14ac:dyDescent="0.25">
      <c r="K31" t="s">
        <v>49</v>
      </c>
    </row>
    <row r="32" spans="2:11" x14ac:dyDescent="0.25">
      <c r="K32" t="s">
        <v>22</v>
      </c>
    </row>
    <row r="33" spans="11:11" x14ac:dyDescent="0.25">
      <c r="K33" t="s">
        <v>21</v>
      </c>
    </row>
    <row r="34" spans="11:11" x14ac:dyDescent="0.25">
      <c r="K34" t="s">
        <v>29</v>
      </c>
    </row>
  </sheetData>
  <pageMargins left="0.7" right="0.7" top="0.75" bottom="0.75" header="0.3" footer="0.3"/>
  <tableParts count="3">
    <tablePart r:id="rId1"/>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Dashboard</vt:lpstr>
      <vt:lpstr>Summary</vt:lpstr>
      <vt:lpstr>Annual</vt:lpstr>
      <vt:lpstr>Monthly</vt:lpstr>
      <vt:lpstr>Transactions</vt:lpstr>
      <vt:lpstr>Data Validation</vt:lpstr>
      <vt:lpstr>Category</vt:lpstr>
      <vt:lpstr>Sub_category</vt:lpstr>
      <vt:lpstr>Type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M</dc:creator>
  <cp:lastModifiedBy>Marek M</cp:lastModifiedBy>
  <dcterms:created xsi:type="dcterms:W3CDTF">2022-09-29T09:16:08Z</dcterms:created>
  <dcterms:modified xsi:type="dcterms:W3CDTF">2022-10-05T07:57:03Z</dcterms:modified>
</cp:coreProperties>
</file>